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Planilhas\Geral\Parametros\"/>
    </mc:Choice>
  </mc:AlternateContent>
  <xr:revisionPtr revIDLastSave="0" documentId="13_ncr:1_{89565639-0EA9-4771-8C26-B34CE3135490}" xr6:coauthVersionLast="45" xr6:coauthVersionMax="45" xr10:uidLastSave="{00000000-0000-0000-0000-000000000000}"/>
  <bookViews>
    <workbookView xWindow="13464" yWindow="360" windowWidth="17280" windowHeight="8964" activeTab="7" xr2:uid="{00000000-000D-0000-FFFF-FFFF00000000}"/>
  </bookViews>
  <sheets>
    <sheet name="Altitude" sheetId="6" r:id="rId1"/>
    <sheet name="Área" sheetId="7" r:id="rId2"/>
    <sheet name="População" sheetId="8" r:id="rId3"/>
    <sheet name="Latitude e Longitude" sheetId="9" r:id="rId4"/>
    <sheet name="Planilha1" sheetId="10" state="hidden" r:id="rId5"/>
    <sheet name="N1" sheetId="1" state="hidden" r:id="rId6"/>
    <sheet name="Wikiaves" sheetId="4" state="hidden" r:id="rId7"/>
    <sheet name="Tabela" sheetId="3" r:id="rId8"/>
    <sheet name="SpeciesLink" sheetId="5" state="hidden" r:id="rId9"/>
    <sheet name="N3" sheetId="2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" i="3" l="1"/>
  <c r="AK14" i="3"/>
  <c r="N12" i="3"/>
  <c r="AL13" i="3"/>
  <c r="AK13" i="3"/>
  <c r="N4" i="3"/>
  <c r="AL16" i="3"/>
  <c r="AK16" i="3"/>
  <c r="O12" i="3"/>
  <c r="AK17" i="3"/>
  <c r="O4" i="3"/>
  <c r="AL17" i="3"/>
  <c r="O5" i="3"/>
  <c r="G4" i="8" l="1"/>
  <c r="AE49" i="6" l="1"/>
  <c r="AE48" i="6"/>
  <c r="AE47" i="6"/>
  <c r="AE46" i="6"/>
  <c r="AE45" i="6"/>
  <c r="AE44" i="6"/>
  <c r="AE43" i="6"/>
  <c r="S52" i="6"/>
  <c r="S51" i="6"/>
  <c r="S50" i="6"/>
  <c r="S49" i="6"/>
  <c r="S48" i="6"/>
  <c r="S47" i="6"/>
  <c r="S46" i="6"/>
  <c r="G31" i="6"/>
  <c r="G30" i="6"/>
  <c r="G29" i="6"/>
  <c r="G28" i="6"/>
  <c r="G27" i="6"/>
  <c r="G26" i="6"/>
  <c r="G25" i="6"/>
  <c r="E14" i="8" l="1"/>
  <c r="Q18" i="3"/>
  <c r="Q17" i="3"/>
  <c r="Q16" i="3"/>
  <c r="Q15" i="3"/>
  <c r="Q14" i="3"/>
  <c r="Q13" i="3"/>
  <c r="Q12" i="3"/>
  <c r="P18" i="3"/>
  <c r="P17" i="3"/>
  <c r="P16" i="3"/>
  <c r="P15" i="3"/>
  <c r="P14" i="3"/>
  <c r="P13" i="3"/>
  <c r="P12" i="3"/>
  <c r="P11" i="3"/>
  <c r="Q11" i="3"/>
  <c r="N18" i="3"/>
  <c r="N17" i="3"/>
  <c r="N16" i="3"/>
  <c r="N15" i="3"/>
  <c r="N14" i="3"/>
  <c r="N13" i="3"/>
  <c r="N11" i="3"/>
  <c r="O136" i="7"/>
  <c r="L18" i="3"/>
  <c r="L17" i="3"/>
  <c r="L16" i="3"/>
  <c r="L15" i="3"/>
  <c r="L14" i="3"/>
  <c r="L13" i="3"/>
  <c r="L12" i="3"/>
  <c r="L11" i="3"/>
  <c r="Q10" i="3"/>
  <c r="Q9" i="3"/>
  <c r="Q8" i="3"/>
  <c r="Q7" i="3"/>
  <c r="Q6" i="3"/>
  <c r="Q5" i="3"/>
  <c r="Q4" i="3"/>
  <c r="P10" i="3"/>
  <c r="P9" i="3"/>
  <c r="P8" i="3"/>
  <c r="P7" i="3"/>
  <c r="P6" i="3"/>
  <c r="P5" i="3"/>
  <c r="P4" i="3"/>
  <c r="P3" i="3"/>
  <c r="Q3" i="3"/>
  <c r="N10" i="3"/>
  <c r="N9" i="3"/>
  <c r="N8" i="3"/>
  <c r="N7" i="3"/>
  <c r="N6" i="3"/>
  <c r="N5" i="3"/>
  <c r="N3" i="3"/>
  <c r="L10" i="3"/>
  <c r="L9" i="3"/>
  <c r="L8" i="3"/>
  <c r="L7" i="3"/>
  <c r="L6" i="3"/>
  <c r="L5" i="3"/>
  <c r="L4" i="3"/>
  <c r="L3" i="3"/>
  <c r="G10" i="3"/>
  <c r="G9" i="3"/>
  <c r="G8" i="3"/>
  <c r="G7" i="3"/>
  <c r="G6" i="3"/>
  <c r="G5" i="3"/>
  <c r="G4" i="3"/>
  <c r="F10" i="3"/>
  <c r="F9" i="3"/>
  <c r="F8" i="3"/>
  <c r="F7" i="3"/>
  <c r="F6" i="3"/>
  <c r="F5" i="3"/>
  <c r="F4" i="3"/>
  <c r="D10" i="3"/>
  <c r="D9" i="3"/>
  <c r="D8" i="3"/>
  <c r="D7" i="3"/>
  <c r="D6" i="3"/>
  <c r="D5" i="3"/>
  <c r="D4" i="3"/>
  <c r="D3" i="3"/>
  <c r="C10" i="3"/>
  <c r="C9" i="3"/>
  <c r="C8" i="3"/>
  <c r="C7" i="3"/>
  <c r="C6" i="3"/>
  <c r="C5" i="3"/>
  <c r="C4" i="3"/>
  <c r="C3" i="3"/>
  <c r="R5" i="6" l="1"/>
  <c r="R4" i="6"/>
  <c r="O137" i="7"/>
  <c r="O133" i="7"/>
  <c r="O134" i="7"/>
  <c r="O135" i="7"/>
  <c r="V3" i="8" l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R13" i="7"/>
  <c r="AA3" i="7"/>
  <c r="AA4" i="7"/>
  <c r="AA5" i="7"/>
  <c r="AD13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D15" i="7"/>
  <c r="AA135" i="7"/>
  <c r="AA136" i="7"/>
  <c r="AA137" i="7"/>
  <c r="AA138" i="7"/>
  <c r="AA139" i="7"/>
  <c r="AA140" i="7"/>
  <c r="AA141" i="7"/>
  <c r="AD14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O3" i="7"/>
  <c r="O4" i="7"/>
  <c r="O5" i="7"/>
  <c r="R14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R15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B3" i="7"/>
  <c r="B4" i="7"/>
  <c r="B5" i="7"/>
  <c r="B6" i="7"/>
  <c r="B7" i="7"/>
  <c r="B8" i="7"/>
  <c r="E14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627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628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E15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E16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E17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E18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AD5" i="6"/>
  <c r="AD4" i="6"/>
  <c r="E5" i="6"/>
  <c r="E4" i="6"/>
  <c r="O17" i="3" l="1"/>
  <c r="O16" i="3"/>
  <c r="O15" i="3"/>
  <c r="O14" i="3"/>
  <c r="O13" i="3"/>
  <c r="O18" i="3"/>
  <c r="O11" i="3"/>
  <c r="O10" i="3"/>
  <c r="O9" i="3"/>
  <c r="O8" i="3"/>
  <c r="O7" i="3"/>
  <c r="O6" i="3"/>
  <c r="O3" i="3"/>
  <c r="E8" i="3"/>
  <c r="E7" i="3"/>
  <c r="E5" i="3"/>
  <c r="E9" i="3"/>
  <c r="E6" i="3"/>
  <c r="E4" i="3"/>
  <c r="E3" i="3"/>
  <c r="E10" i="3"/>
  <c r="Y4" i="8"/>
  <c r="E5" i="8"/>
  <c r="O5" i="8"/>
  <c r="O4" i="8"/>
  <c r="E4" i="8"/>
  <c r="Y5" i="8"/>
  <c r="AD5" i="7"/>
  <c r="R4" i="7"/>
  <c r="E4" i="7"/>
  <c r="E5" i="7"/>
  <c r="R5" i="7"/>
  <c r="AD4" i="7"/>
  <c r="AD6" i="6"/>
  <c r="AD7" i="6" s="1"/>
  <c r="R6" i="6"/>
  <c r="R8" i="6" s="1"/>
  <c r="E6" i="6"/>
  <c r="E8" i="6" s="1"/>
  <c r="Y6" i="8" l="1"/>
  <c r="Y8" i="8" s="1"/>
  <c r="E6" i="8"/>
  <c r="E8" i="8" s="1"/>
  <c r="O6" i="8"/>
  <c r="O7" i="8" s="1"/>
  <c r="AD6" i="7"/>
  <c r="AD7" i="7" s="1"/>
  <c r="E6" i="7"/>
  <c r="E8" i="7" s="1"/>
  <c r="R6" i="7"/>
  <c r="R8" i="7" s="1"/>
  <c r="AD8" i="6"/>
  <c r="R7" i="6"/>
  <c r="E7" i="6"/>
  <c r="Y7" i="8" l="1"/>
  <c r="O8" i="8"/>
  <c r="E7" i="8"/>
  <c r="AD8" i="7"/>
  <c r="E7" i="7"/>
  <c r="R7" i="7"/>
</calcChain>
</file>

<file path=xl/sharedStrings.xml><?xml version="1.0" encoding="utf-8"?>
<sst xmlns="http://schemas.openxmlformats.org/spreadsheetml/2006/main" count="5847" uniqueCount="751">
  <si>
    <t>Cidade</t>
  </si>
  <si>
    <t>Área</t>
  </si>
  <si>
    <t>Altitude</t>
  </si>
  <si>
    <t>População</t>
  </si>
  <si>
    <t>Latitude</t>
  </si>
  <si>
    <t>Longitude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</si>
  <si>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</si>
  <si>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</si>
  <si>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</si>
  <si>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</si>
  <si>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</si>
  <si>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</si>
  <si>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</si>
  <si>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</si>
  <si>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</si>
  <si>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</si>
  <si>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</si>
  <si>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</si>
  <si>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</si>
  <si>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</si>
  <si>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</si>
  <si>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</si>
  <si>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</si>
  <si>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</si>
  <si>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</si>
  <si>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</si>
  <si>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</si>
  <si>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</si>
  <si>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</si>
  <si>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</si>
  <si>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</si>
  <si>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</si>
  <si>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</si>
  <si>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</si>
  <si>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</si>
  <si>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</si>
  <si>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</si>
  <si>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</si>
  <si>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</si>
  <si>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</si>
  <si>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</si>
  <si>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</si>
  <si>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</si>
  <si>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</si>
  <si>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</si>
  <si>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</si>
  <si>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</si>
  <si>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</si>
  <si>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</si>
  <si>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</si>
  <si>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</si>
  <si>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</si>
  <si>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</si>
  <si>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</si>
  <si>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</si>
  <si>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</si>
  <si>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</si>
  <si>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</si>
  <si>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</si>
  <si>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</si>
  <si>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</si>
  <si>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</si>
  <si>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</si>
  <si>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</si>
  <si>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</si>
  <si>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</si>
  <si>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</si>
  <si>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</si>
  <si>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</si>
  <si>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</si>
  <si>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</si>
  <si>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</si>
  <si>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</si>
  <si>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</si>
  <si>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</si>
  <si>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</si>
  <si>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</si>
  <si>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</si>
  <si>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</si>
  <si>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</si>
  <si>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</si>
  <si>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</si>
  <si>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</si>
  <si>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</si>
  <si>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</si>
  <si>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</si>
  <si>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</si>
  <si>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</si>
  <si>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</si>
  <si>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</si>
  <si>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</si>
  <si>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</si>
  <si>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</si>
  <si>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</si>
  <si>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</si>
  <si>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</si>
  <si>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</si>
  <si>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</si>
  <si>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</si>
  <si>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</si>
  <si>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</si>
  <si>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</si>
  <si>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</si>
  <si>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</si>
  <si>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</si>
  <si>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</si>
  <si>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</si>
  <si>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</si>
  <si>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</si>
  <si>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</si>
  <si>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</si>
  <si>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</si>
  <si>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</si>
  <si>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</si>
  <si>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</si>
  <si>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</si>
  <si>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</si>
  <si>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</si>
  <si>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</si>
  <si>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</si>
  <si>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</si>
  <si>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</si>
  <si>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</si>
  <si>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</si>
  <si>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</si>
  <si>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</si>
  <si>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</si>
  <si>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</si>
  <si>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</si>
  <si>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</si>
  <si>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</si>
  <si>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</si>
  <si>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</si>
  <si>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</si>
  <si>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</si>
  <si>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</si>
  <si>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</si>
  <si>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</si>
  <si>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</si>
  <si>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</si>
  <si>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</si>
  <si>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</si>
  <si>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</si>
  <si>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</si>
  <si>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</si>
  <si>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</si>
  <si>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</si>
  <si>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</si>
  <si>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</si>
  <si>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</si>
  <si>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</si>
  <si>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</si>
  <si>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</si>
  <si>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</si>
  <si>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</si>
  <si>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</si>
  <si>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</si>
  <si>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</si>
  <si>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</si>
  <si>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</si>
  <si>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</si>
  <si>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</si>
  <si>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</si>
  <si>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</si>
  <si>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</si>
  <si>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</si>
  <si>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</si>
  <si>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</si>
  <si>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</si>
  <si>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</si>
  <si>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</si>
  <si>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</si>
  <si>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</si>
  <si>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</si>
  <si>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</si>
  <si>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</si>
  <si>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</si>
  <si>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</si>
  <si>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</si>
  <si>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</si>
  <si>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</si>
  <si>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</si>
  <si>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</si>
  <si>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</si>
  <si>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</si>
  <si>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</si>
  <si>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</si>
  <si>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</si>
  <si>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</si>
  <si>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</si>
  <si>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</si>
  <si>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</si>
  <si>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</si>
  <si>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</si>
  <si>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</si>
  <si>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</si>
  <si>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</si>
  <si>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</si>
  <si>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</si>
  <si>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</si>
  <si>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</si>
  <si>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</si>
  <si>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</si>
  <si>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</si>
  <si>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</si>
  <si>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</si>
  <si>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</si>
  <si>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</si>
  <si>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</si>
  <si>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</si>
  <si>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</si>
  <si>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</si>
  <si>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</si>
  <si>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</si>
  <si>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</si>
  <si>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</si>
  <si>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</si>
  <si>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</si>
  <si>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</si>
  <si>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</si>
  <si>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</si>
  <si>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</si>
  <si>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</si>
  <si>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</si>
  <si>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</si>
  <si>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</si>
  <si>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</si>
  <si>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</si>
  <si>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</si>
  <si>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</si>
  <si>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</si>
  <si>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</si>
  <si>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</si>
  <si>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</si>
  <si>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</si>
  <si>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</si>
  <si>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</si>
  <si>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</si>
  <si>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</si>
  <si>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</si>
  <si>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</si>
  <si>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</si>
  <si>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</si>
  <si>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</si>
  <si>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</si>
  <si>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</si>
  <si>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</si>
  <si>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</si>
  <si>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</si>
  <si>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</si>
  <si>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</si>
  <si>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</si>
  <si>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</si>
  <si>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</si>
  <si>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</si>
  <si>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</si>
  <si>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</si>
  <si>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</si>
  <si>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</si>
  <si>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</si>
  <si>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</si>
  <si>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</si>
  <si>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</si>
  <si>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</si>
  <si>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</si>
  <si>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</si>
  <si>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</si>
  <si>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</si>
  <si>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</si>
  <si>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</si>
  <si>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</si>
  <si>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</si>
  <si>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</si>
  <si>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</si>
  <si>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</si>
  <si>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</si>
  <si>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</si>
  <si>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</si>
  <si>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</si>
  <si>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</si>
  <si>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</si>
  <si>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</si>
  <si>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</si>
  <si>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</si>
  <si>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</si>
  <si>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</si>
  <si>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</si>
  <si>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</si>
  <si>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</si>
  <si>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</si>
  <si>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</si>
  <si>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</si>
  <si>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</si>
  <si>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</si>
  <si>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</si>
  <si>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</si>
  <si>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</si>
  <si>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</si>
  <si>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</si>
  <si>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</si>
  <si>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</si>
  <si>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</si>
  <si>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</si>
  <si>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</si>
  <si>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</si>
  <si>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</si>
  <si>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</si>
  <si>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</si>
  <si>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</si>
  <si>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</si>
  <si>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</si>
  <si>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</si>
  <si>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</si>
  <si>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</si>
  <si>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</si>
  <si>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</si>
  <si>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</si>
  <si>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</si>
  <si>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</si>
  <si>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</si>
  <si>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</si>
  <si>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</si>
  <si>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</si>
  <si>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</si>
  <si>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</si>
  <si>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</si>
  <si>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</si>
  <si>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</si>
  <si>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</si>
  <si>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</si>
  <si>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</si>
  <si>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</si>
  <si>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</si>
  <si>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</si>
  <si>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</si>
  <si>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</si>
  <si>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</si>
  <si>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</si>
  <si>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</si>
  <si>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</si>
  <si>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</si>
  <si>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</si>
  <si>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</si>
  <si>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</si>
  <si>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</si>
  <si>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</si>
  <si>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</si>
  <si>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</si>
  <si>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</si>
  <si>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</si>
  <si>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</si>
  <si>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</si>
  <si>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</si>
  <si>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</si>
  <si>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</si>
  <si>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</si>
  <si>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</si>
  <si>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</si>
  <si>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</si>
  <si>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</si>
  <si>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</si>
  <si>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</si>
  <si>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</si>
  <si>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</si>
  <si>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</si>
  <si>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</si>
  <si>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</si>
  <si>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</si>
  <si>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</si>
  <si>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</si>
  <si>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</si>
  <si>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</si>
  <si>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</si>
  <si>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</si>
  <si>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</si>
  <si>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</si>
  <si>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</si>
  <si>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</si>
  <si>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</si>
  <si>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</si>
  <si>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</si>
  <si>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</si>
  <si>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</si>
  <si>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</si>
  <si>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</si>
  <si>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</si>
  <si>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</si>
  <si>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</si>
  <si>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</si>
  <si>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</si>
  <si>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</si>
  <si>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</si>
  <si>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</si>
  <si>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</si>
  <si>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</si>
  <si>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</si>
  <si>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</si>
  <si>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</si>
  <si>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</si>
  <si>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</si>
  <si>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</si>
  <si>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</si>
  <si>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</si>
  <si>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</si>
  <si>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</si>
  <si>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</si>
  <si>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</si>
  <si>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</si>
  <si>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</si>
  <si>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</si>
  <si>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</si>
  <si>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</si>
  <si>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</si>
  <si>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</si>
  <si>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</si>
  <si>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</si>
  <si>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</si>
  <si>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</si>
  <si>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</si>
  <si>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</si>
  <si>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</si>
  <si>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</si>
  <si>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</si>
  <si>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</si>
  <si>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</si>
  <si>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</si>
  <si>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</si>
  <si>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</si>
  <si>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</si>
  <si>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</si>
  <si>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</si>
  <si>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</si>
  <si>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</si>
  <si>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</si>
  <si>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</si>
  <si>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</si>
  <si>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</si>
  <si>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</si>
  <si>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</si>
  <si>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</si>
  <si>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</si>
  <si>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</si>
  <si>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</si>
  <si>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</si>
  <si>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</si>
  <si>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</si>
  <si>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</si>
  <si>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</si>
  <si>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</si>
  <si>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</si>
  <si>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</si>
  <si>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</si>
  <si>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</si>
  <si>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</si>
  <si>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</si>
  <si>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</si>
  <si>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</si>
  <si>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</si>
  <si>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</si>
  <si>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</si>
  <si>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</si>
  <si>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</si>
  <si>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</si>
  <si>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</si>
  <si>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</si>
  <si>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</si>
  <si>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</si>
  <si>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</si>
  <si>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</si>
  <si>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</si>
  <si>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</si>
  <si>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</si>
  <si>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</si>
  <si>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</si>
  <si>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</si>
  <si>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</si>
  <si>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</si>
  <si>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</si>
  <si>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</si>
  <si>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</si>
  <si>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</si>
  <si>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</si>
  <si>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</si>
  <si>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</si>
  <si>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</si>
  <si>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</si>
  <si>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</si>
  <si>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</si>
  <si>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</si>
  <si>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</si>
  <si>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</si>
  <si>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</si>
  <si>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</si>
  <si>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</si>
  <si>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</si>
  <si>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</si>
  <si>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</si>
  <si>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</si>
  <si>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</si>
  <si>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</si>
  <si>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</si>
  <si>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</si>
  <si>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</si>
  <si>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</si>
  <si>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</si>
  <si>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</si>
  <si>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</si>
  <si>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</si>
  <si>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</si>
  <si>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</si>
  <si>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</si>
  <si>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</si>
  <si>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</si>
  <si>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</si>
  <si>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</si>
  <si>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</si>
  <si>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</si>
  <si>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</si>
  <si>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</si>
  <si>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</si>
  <si>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</si>
  <si>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</si>
  <si>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</si>
  <si>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</si>
  <si>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</si>
  <si>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</si>
  <si>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</si>
  <si>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</si>
  <si>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</si>
  <si>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</si>
  <si>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</si>
  <si>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</si>
  <si>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</si>
  <si>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</si>
  <si>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</si>
  <si>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</si>
  <si>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</si>
  <si>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</si>
  <si>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</si>
  <si>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</si>
  <si>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</si>
  <si>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</si>
  <si>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</si>
  <si>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</si>
  <si>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</si>
  <si>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</si>
  <si>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</si>
  <si>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</si>
  <si>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</si>
  <si>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</si>
  <si>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</si>
  <si>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</si>
  <si>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</si>
  <si>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</si>
  <si>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</si>
  <si>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</si>
  <si>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</si>
  <si>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</si>
  <si>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</si>
  <si>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</si>
  <si>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</si>
  <si>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</si>
  <si>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</si>
  <si>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</si>
  <si>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</si>
  <si>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</si>
  <si>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</si>
  <si>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</si>
  <si>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</si>
  <si>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</si>
  <si>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</si>
  <si>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</si>
  <si>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</si>
  <si>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</si>
  <si>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</si>
  <si>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</si>
  <si>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</si>
  <si>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</si>
  <si>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</si>
  <si>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</si>
  <si>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</si>
  <si>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</si>
  <si>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</si>
  <si>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</si>
  <si>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</si>
  <si>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</si>
  <si>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</si>
  <si>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</si>
  <si>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</si>
  <si>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</si>
  <si>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</si>
  <si>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</si>
  <si>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</si>
  <si>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</si>
  <si>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</si>
  <si>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</si>
  <si>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</si>
  <si>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</si>
  <si>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</si>
  <si>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</si>
  <si>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</si>
  <si>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</si>
  <si>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</si>
  <si>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</si>
  <si>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</si>
  <si>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</si>
  <si>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</si>
  <si>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</si>
  <si>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</si>
  <si>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</si>
  <si>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</si>
  <si>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</si>
  <si>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</si>
  <si>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</si>
  <si>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</si>
  <si>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</si>
  <si>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</si>
  <si>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</si>
  <si>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</si>
  <si>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</si>
  <si>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</si>
  <si>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</si>
  <si>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</si>
  <si>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</si>
  <si>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</si>
  <si>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</si>
  <si>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</si>
  <si>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</si>
  <si>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</si>
  <si>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</si>
  <si>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</si>
  <si>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</si>
  <si>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</si>
  <si>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</si>
  <si>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</si>
  <si>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</si>
  <si>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</si>
  <si>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</si>
  <si>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</si>
  <si>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</si>
  <si>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</si>
  <si>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</si>
  <si>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</si>
  <si>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</si>
  <si>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</si>
  <si>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</si>
  <si>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</si>
  <si>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</si>
  <si>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</si>
  <si>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Cidades</t>
  </si>
  <si>
    <t>Ilhabela</t>
  </si>
  <si>
    <t>Desvio Padrão</t>
  </si>
  <si>
    <t>Mediana</t>
  </si>
  <si>
    <t>Máximo</t>
  </si>
  <si>
    <t>Quartil 1</t>
  </si>
  <si>
    <t>Quartil 3</t>
  </si>
  <si>
    <t>Média</t>
  </si>
  <si>
    <t>Mínimo</t>
  </si>
  <si>
    <t>Bady Bassitt</t>
  </si>
  <si>
    <t>Altitude (m)</t>
  </si>
  <si>
    <t>Latitude (°)</t>
  </si>
  <si>
    <t>Longitude (°)</t>
  </si>
  <si>
    <t>Quantidade de municípios</t>
  </si>
  <si>
    <t>Bady Bassitt**</t>
  </si>
  <si>
    <t>Ilhabela*</t>
  </si>
  <si>
    <t>Area</t>
  </si>
  <si>
    <t>Wikiaves</t>
  </si>
  <si>
    <t>SpeciesLink</t>
  </si>
  <si>
    <t>Geral</t>
  </si>
  <si>
    <t>Outliers</t>
  </si>
  <si>
    <t>Quartil 1:</t>
  </si>
  <si>
    <t>Quartil 3:</t>
  </si>
  <si>
    <t>IRQ:</t>
  </si>
  <si>
    <t>Outliers +:</t>
  </si>
  <si>
    <t>Outliers -:</t>
  </si>
  <si>
    <t>Área (Log10(km^2))</t>
  </si>
  <si>
    <t>População (Log10)</t>
  </si>
  <si>
    <t>Registros em Ambos</t>
  </si>
  <si>
    <t>Altitude Litoral (m)</t>
  </si>
  <si>
    <t>-48,6</t>
  </si>
  <si>
    <t>637,0</t>
  </si>
  <si>
    <t>15,1</t>
  </si>
  <si>
    <t>2,66</t>
  </si>
  <si>
    <t>582,4 - 149,3</t>
  </si>
  <si>
    <t>39,8 - 48,0</t>
  </si>
  <si>
    <t>280,7 - 1196,6</t>
  </si>
  <si>
    <t>1,4 - 177,2</t>
  </si>
  <si>
    <t>469,0 - 675,1</t>
  </si>
  <si>
    <t>7,9 - 44,1</t>
  </si>
  <si>
    <t>2,47 - 0,34</t>
  </si>
  <si>
    <t>4,24 - 0,60</t>
  </si>
  <si>
    <t>-22,2 - 1,2</t>
  </si>
  <si>
    <t>-48,6 - 1,7</t>
  </si>
  <si>
    <t>1,47 - 3,30</t>
  </si>
  <si>
    <t>2,92 - 6,14</t>
  </si>
  <si>
    <t>-25,0 - -19,9</t>
  </si>
  <si>
    <t>-53,1 - -44,3</t>
  </si>
  <si>
    <t>2,22 - 2,72</t>
  </si>
  <si>
    <t>3,78 - 4,64</t>
  </si>
  <si>
    <t>-23,1 - -21,2</t>
  </si>
  <si>
    <t>-49,9 - -47,3</t>
  </si>
  <si>
    <t>645,7 - 146,9</t>
  </si>
  <si>
    <t>27,8 - 33,1</t>
  </si>
  <si>
    <t>2,64 - 0,34</t>
  </si>
  <si>
    <t>4,63 - 0,59</t>
  </si>
  <si>
    <t>-22,9 - 1,0</t>
  </si>
  <si>
    <t>-47,8 - 1,5</t>
  </si>
  <si>
    <t>305,9 - 1055,5</t>
  </si>
  <si>
    <t>1,4 - 154,0</t>
  </si>
  <si>
    <t>1,80 - 3,30</t>
  </si>
  <si>
    <t>3,40 - 6,14</t>
  </si>
  <si>
    <t>-25,0 - -20,5</t>
  </si>
  <si>
    <t>-52,6 - -44,6</t>
  </si>
  <si>
    <t>556,7 - 762,2</t>
  </si>
  <si>
    <t>7,8 - 34,0</t>
  </si>
  <si>
    <t>2,38 - 2,91</t>
  </si>
  <si>
    <t>4,17 - 5,01</t>
  </si>
  <si>
    <t>-23,6 - -22,2</t>
  </si>
  <si>
    <t>-48,6 - -46,8</t>
  </si>
  <si>
    <t>Média - Desvio Padrão</t>
  </si>
  <si>
    <t>Mínimo - Máximo</t>
  </si>
  <si>
    <t>Quartil 1 - Quartil 3</t>
  </si>
  <si>
    <t>582,4  (149,3)</t>
  </si>
  <si>
    <t>2,47 (0,34)</t>
  </si>
  <si>
    <t>2,64  (0,34)</t>
  </si>
  <si>
    <t>4,24 (0,60)</t>
  </si>
  <si>
    <t>4,63 (0,59)</t>
  </si>
  <si>
    <t>-22,2 (1,2)</t>
  </si>
  <si>
    <t>-22,9 (1,0)</t>
  </si>
  <si>
    <t>-22,8</t>
  </si>
  <si>
    <t>-48,6 (1,7)</t>
  </si>
  <si>
    <t>-47,8 (1,5)</t>
  </si>
  <si>
    <t>-47,5</t>
  </si>
  <si>
    <t>645,7 (146,9)</t>
  </si>
  <si>
    <t>-53,1 ; -44,3</t>
  </si>
  <si>
    <t>-52,6 ; -44,6</t>
  </si>
  <si>
    <t>-48,6 ; -46,8</t>
  </si>
  <si>
    <t>-49,9 ; -47,3</t>
  </si>
  <si>
    <t>-25,0 ; -19,9</t>
  </si>
  <si>
    <t>-23,1 ; -21,2</t>
  </si>
  <si>
    <t>-25,0 ; -20,5</t>
  </si>
  <si>
    <t>-23,6 ; -22,2</t>
  </si>
  <si>
    <t>Estatística</t>
  </si>
  <si>
    <t>WAV</t>
  </si>
  <si>
    <t>SLI</t>
  </si>
  <si>
    <t>n</t>
  </si>
  <si>
    <t>m (dp)</t>
  </si>
  <si>
    <t>min-max</t>
  </si>
  <si>
    <t>q1-q3</t>
  </si>
  <si>
    <t>mediana</t>
  </si>
  <si>
    <t>q1;q3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</si>
</sst>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ont="1" applyFill="1"/>
    <xf numFmtId="0" fontId="0" fillId="0" borderId="0" xfId="0" applyFont="1"/>
    <xf numFmtId="0" fontId="0" fillId="2" borderId="4" xfId="0" applyFont="1" applyFill="1" applyBorder="1"/>
    <xf numFmtId="0" fontId="1" fillId="0" borderId="0" xfId="0" applyFon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0" fillId="0" borderId="5" xfId="0" applyBorder="1"/>
    <xf numFmtId="164" fontId="2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49" fontId="0" fillId="0" borderId="0" xfId="0" applyNumberFormat="1"/>
    <xf numFmtId="0" fontId="0" fillId="3" borderId="0" xfId="0" applyFill="1"/>
    <xf numFmtId="0" fontId="0" fillId="3" borderId="1" xfId="0" applyFont="1" applyFill="1" applyBorder="1"/>
    <xf numFmtId="0" fontId="0" fillId="3" borderId="1" xfId="0" applyFill="1" applyBorder="1"/>
    <xf numFmtId="0" fontId="1" fillId="3" borderId="0" xfId="0" applyFont="1" applyFill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ont="1" applyFill="1" applyBorder="1"/>
    <xf numFmtId="164" fontId="2" fillId="3" borderId="0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3" borderId="0" xfId="0" applyFill="1" applyBorder="1"/>
    <xf numFmtId="49" fontId="0" fillId="3" borderId="0" xfId="0" applyNumberFormat="1" applyFill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Border="1"/>
    <xf numFmtId="0" fontId="0" fillId="3" borderId="0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7.png"/><Relationship Id="rId7" Type="http://schemas.openxmlformats.org/officeDocument/2006/relationships/image" Target="../media/image40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16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4</xdr:row>
      <xdr:rowOff>62865</xdr:rowOff>
    </xdr:from>
    <xdr:to>
      <xdr:col>24</xdr:col>
      <xdr:colOff>419100</xdr:colOff>
      <xdr:row>22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1D0FA5B-8709-4DBB-83C5-EBA57B7F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16025" y="78676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4</xdr:row>
      <xdr:rowOff>142875</xdr:rowOff>
    </xdr:from>
    <xdr:to>
      <xdr:col>12</xdr:col>
      <xdr:colOff>17145</xdr:colOff>
      <xdr:row>22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D3F3F07-11BD-44B4-8D15-C4852B44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86677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30</xdr:col>
      <xdr:colOff>590550</xdr:colOff>
      <xdr:row>1</xdr:row>
      <xdr:rowOff>81915</xdr:rowOff>
    </xdr:from>
    <xdr:to>
      <xdr:col>37</xdr:col>
      <xdr:colOff>57150</xdr:colOff>
      <xdr:row>19</xdr:row>
      <xdr:rowOff>20955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AA75083-A0B2-425C-9985-C557FF7E6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64875" y="262890"/>
          <a:ext cx="3733800" cy="320611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21</xdr:row>
      <xdr:rowOff>0</xdr:rowOff>
    </xdr:from>
    <xdr:to>
      <xdr:col>37</xdr:col>
      <xdr:colOff>76200</xdr:colOff>
      <xdr:row>38</xdr:row>
      <xdr:rowOff>129540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A83B717-02BA-47EE-84C8-6E05A21E0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83925" y="38004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18</xdr:col>
      <xdr:colOff>438150</xdr:colOff>
      <xdr:row>23</xdr:row>
      <xdr:rowOff>142875</xdr:rowOff>
    </xdr:from>
    <xdr:to>
      <xdr:col>24</xdr:col>
      <xdr:colOff>510540</xdr:colOff>
      <xdr:row>41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07C1BF-F957-4569-84B8-638F13BBA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5" y="4305300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34</xdr:row>
      <xdr:rowOff>19050</xdr:rowOff>
    </xdr:from>
    <xdr:to>
      <xdr:col>12</xdr:col>
      <xdr:colOff>38100</xdr:colOff>
      <xdr:row>51</xdr:row>
      <xdr:rowOff>144780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16071E-14F7-4E77-8C4C-89FD8C3E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6850" y="6172200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24</xdr:col>
      <xdr:colOff>76200</xdr:colOff>
      <xdr:row>71</xdr:row>
      <xdr:rowOff>123825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9A47138-B878-4730-8BC9-47804AF59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39875" y="9772650"/>
          <a:ext cx="3733800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2</xdr:row>
      <xdr:rowOff>123825</xdr:rowOff>
    </xdr:from>
    <xdr:to>
      <xdr:col>12</xdr:col>
      <xdr:colOff>19050</xdr:colOff>
      <xdr:row>20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17A27A-006E-49E3-B02C-3653D287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485775"/>
          <a:ext cx="3733800" cy="3209925"/>
        </a:xfrm>
        <a:prstGeom prst="rect">
          <a:avLst/>
        </a:prstGeom>
      </xdr:spPr>
    </xdr:pic>
    <xdr:clientData/>
  </xdr:twoCellAnchor>
  <xdr:twoCellAnchor editAs="oneCell">
    <xdr:from>
      <xdr:col>18</xdr:col>
      <xdr:colOff>257175</xdr:colOff>
      <xdr:row>2</xdr:row>
      <xdr:rowOff>9525</xdr:rowOff>
    </xdr:from>
    <xdr:to>
      <xdr:col>24</xdr:col>
      <xdr:colOff>325755</xdr:colOff>
      <xdr:row>19</xdr:row>
      <xdr:rowOff>131445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D62E44-1D87-4697-A125-063BB8F6D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8300" y="37147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19</xdr:row>
      <xdr:rowOff>0</xdr:rowOff>
    </xdr:from>
    <xdr:to>
      <xdr:col>37</xdr:col>
      <xdr:colOff>114300</xdr:colOff>
      <xdr:row>36</xdr:row>
      <xdr:rowOff>129540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441177-FE7D-4F23-901D-B8660BFE3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93200" y="3438525"/>
          <a:ext cx="3733800" cy="3206115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</xdr:colOff>
      <xdr:row>0</xdr:row>
      <xdr:rowOff>114300</xdr:rowOff>
    </xdr:from>
    <xdr:to>
      <xdr:col>37</xdr:col>
      <xdr:colOff>133350</xdr:colOff>
      <xdr:row>18</xdr:row>
      <xdr:rowOff>59055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33FD9A3-1AAF-4B23-B2CC-A8041D607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12250" y="114300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20</xdr:row>
      <xdr:rowOff>171450</xdr:rowOff>
    </xdr:from>
    <xdr:to>
      <xdr:col>24</xdr:col>
      <xdr:colOff>342900</xdr:colOff>
      <xdr:row>38</xdr:row>
      <xdr:rowOff>116205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B0AC054-311B-4FAA-B760-8756F52F1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77825" y="3790950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19</xdr:row>
      <xdr:rowOff>0</xdr:rowOff>
    </xdr:from>
    <xdr:to>
      <xdr:col>44</xdr:col>
      <xdr:colOff>76200</xdr:colOff>
      <xdr:row>36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7398AE0-3E47-4EF3-B0A0-A13451461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22300" y="343852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</xdr:row>
      <xdr:rowOff>0</xdr:rowOff>
    </xdr:from>
    <xdr:to>
      <xdr:col>44</xdr:col>
      <xdr:colOff>76200</xdr:colOff>
      <xdr:row>18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9040375-F403-48D0-8EC9-003C3317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22300" y="180975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9</xdr:col>
      <xdr:colOff>76200</xdr:colOff>
      <xdr:row>32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23D4BF-AA57-46EA-A437-DE292192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160" y="27432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15240</xdr:colOff>
      <xdr:row>31</xdr:row>
      <xdr:rowOff>91440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752724A-D67A-40E5-9818-502B94264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9340" y="25603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29</xdr:col>
      <xdr:colOff>76200</xdr:colOff>
      <xdr:row>31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77225A9-B4E9-4BA9-9409-A7E82880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06900" y="25603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19</xdr:col>
      <xdr:colOff>15240</xdr:colOff>
      <xdr:row>50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BF9284-F73F-4C5C-8F77-FBF9AD3CE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9340" y="60350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9</xdr:col>
      <xdr:colOff>76200</xdr:colOff>
      <xdr:row>51</xdr:row>
      <xdr:rowOff>91440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50772A3-2E75-4E8D-A9CF-381F376D8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4160" y="62179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29</xdr:col>
      <xdr:colOff>76200</xdr:colOff>
      <xdr:row>50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B8D43CB-21AD-4EF3-AE84-20DBECD5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06900" y="6035040"/>
          <a:ext cx="3733800" cy="3200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3</xdr:row>
      <xdr:rowOff>0</xdr:rowOff>
    </xdr:from>
    <xdr:to>
      <xdr:col>9</xdr:col>
      <xdr:colOff>590550</xdr:colOff>
      <xdr:row>20</xdr:row>
      <xdr:rowOff>125730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A80419-DB91-4AFE-8A3C-383F56B15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54292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32</xdr:col>
      <xdr:colOff>571500</xdr:colOff>
      <xdr:row>1</xdr:row>
      <xdr:rowOff>20955</xdr:rowOff>
    </xdr:from>
    <xdr:to>
      <xdr:col>39</xdr:col>
      <xdr:colOff>38100</xdr:colOff>
      <xdr:row>18</xdr:row>
      <xdr:rowOff>140970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EC75F58-CE02-45A2-A420-AB682F242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74200" y="201930"/>
          <a:ext cx="3733800" cy="3196590"/>
        </a:xfrm>
        <a:prstGeom prst="rect">
          <a:avLst/>
        </a:prstGeom>
      </xdr:spPr>
    </xdr:pic>
    <xdr:clientData/>
  </xdr:twoCellAnchor>
  <xdr:twoCellAnchor editAs="oneCell">
    <xdr:from>
      <xdr:col>14</xdr:col>
      <xdr:colOff>561975</xdr:colOff>
      <xdr:row>1</xdr:row>
      <xdr:rowOff>133350</xdr:rowOff>
    </xdr:from>
    <xdr:to>
      <xdr:col>21</xdr:col>
      <xdr:colOff>28575</xdr:colOff>
      <xdr:row>19</xdr:row>
      <xdr:rowOff>78105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FC3C60-0E31-488D-A817-10C0BD8C2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5" y="31432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95250</xdr:colOff>
      <xdr:row>1</xdr:row>
      <xdr:rowOff>24765</xdr:rowOff>
    </xdr:from>
    <xdr:to>
      <xdr:col>32</xdr:col>
      <xdr:colOff>171450</xdr:colOff>
      <xdr:row>18</xdr:row>
      <xdr:rowOff>154305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ACA6415-DF19-4235-8359-1EF4ABF0C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40350" y="205740"/>
          <a:ext cx="3733800" cy="32061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10</xdr:col>
      <xdr:colOff>76200</xdr:colOff>
      <xdr:row>39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9D2256A-39A0-4D62-A4D3-C841197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3275" y="3981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21</xdr:col>
      <xdr:colOff>76200</xdr:colOff>
      <xdr:row>39</xdr:row>
      <xdr:rowOff>123825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740B7F4-A381-4E92-962E-96FFEE37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67950" y="3981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0</xdr:rowOff>
    </xdr:from>
    <xdr:to>
      <xdr:col>32</xdr:col>
      <xdr:colOff>76200</xdr:colOff>
      <xdr:row>38</xdr:row>
      <xdr:rowOff>123825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E270E71-BB39-4503-964D-B05E8EB81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45100" y="38004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21</xdr:row>
      <xdr:rowOff>0</xdr:rowOff>
    </xdr:from>
    <xdr:to>
      <xdr:col>39</xdr:col>
      <xdr:colOff>76200</xdr:colOff>
      <xdr:row>38</xdr:row>
      <xdr:rowOff>123825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E378570-3111-41DF-9FD4-AEB8CFBE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12300" y="3800475"/>
          <a:ext cx="3733800" cy="320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76200</xdr:colOff>
      <xdr:row>18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62BB9A-6923-441F-8EA8-6CFCFACC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1809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76200</xdr:colOff>
      <xdr:row>18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17FAD9-4380-4EE1-BDD2-4A557CD4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1809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76200</xdr:colOff>
      <xdr:row>37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0C6B01-DAD1-40DD-9D47-215346171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29225" y="36195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20</xdr:col>
      <xdr:colOff>76200</xdr:colOff>
      <xdr:row>37</xdr:row>
      <xdr:rowOff>123825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FF15B47-3148-4264-849B-A54CEBBA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36195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891540</xdr:colOff>
      <xdr:row>38</xdr:row>
      <xdr:rowOff>161924</xdr:rowOff>
    </xdr:from>
    <xdr:to>
      <xdr:col>14</xdr:col>
      <xdr:colOff>28801</xdr:colOff>
      <xdr:row>57</xdr:row>
      <xdr:rowOff>9524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B908B7A-10AB-41A2-A9F4-0CD79BC23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5890" y="7038974"/>
          <a:ext cx="4309336" cy="3286125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39</xdr:row>
      <xdr:rowOff>57150</xdr:rowOff>
    </xdr:from>
    <xdr:to>
      <xdr:col>20</xdr:col>
      <xdr:colOff>200025</xdr:colOff>
      <xdr:row>57</xdr:row>
      <xdr:rowOff>1905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B84CB41-EE0E-487C-8613-FBF8562B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0" y="711517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57150</xdr:rowOff>
    </xdr:from>
    <xdr:to>
      <xdr:col>13</xdr:col>
      <xdr:colOff>76200</xdr:colOff>
      <xdr:row>76</xdr:row>
      <xdr:rowOff>1905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B708658-E19F-4D0D-B360-54938D532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29225" y="10553700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59</xdr:row>
      <xdr:rowOff>0</xdr:rowOff>
    </xdr:from>
    <xdr:to>
      <xdr:col>20</xdr:col>
      <xdr:colOff>76200</xdr:colOff>
      <xdr:row>76</xdr:row>
      <xdr:rowOff>123825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5D45552-DB96-4E1D-AA26-5E0D5A766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96425" y="10677525"/>
          <a:ext cx="3733800" cy="3200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76200</xdr:colOff>
      <xdr:row>18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224717-E3B3-4EEA-ABAE-82D7BF83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809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20</xdr:col>
      <xdr:colOff>76200</xdr:colOff>
      <xdr:row>18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F38B8B-B03D-4EBC-9A4C-189009D6C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1809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76200</xdr:colOff>
      <xdr:row>37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6703EF2-DAF6-4ED7-B361-BF2E29E5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57725" y="36195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20</xdr:col>
      <xdr:colOff>76200</xdr:colOff>
      <xdr:row>37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C3D7C0D-56DF-4F3B-B904-9F80E0A6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4925" y="361950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594359</xdr:colOff>
      <xdr:row>38</xdr:row>
      <xdr:rowOff>87629</xdr:rowOff>
    </xdr:from>
    <xdr:to>
      <xdr:col>13</xdr:col>
      <xdr:colOff>411484</xdr:colOff>
      <xdr:row>56</xdr:row>
      <xdr:rowOff>28574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B178499-8EC3-4BD2-B806-D82BA9E0A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2484" y="6964679"/>
          <a:ext cx="4084325" cy="3198495"/>
        </a:xfrm>
        <a:prstGeom prst="rect">
          <a:avLst/>
        </a:prstGeom>
      </xdr:spPr>
    </xdr:pic>
    <xdr:clientData/>
  </xdr:twoCellAnchor>
  <xdr:twoCellAnchor editAs="oneCell">
    <xdr:from>
      <xdr:col>13</xdr:col>
      <xdr:colOff>582930</xdr:colOff>
      <xdr:row>38</xdr:row>
      <xdr:rowOff>93345</xdr:rowOff>
    </xdr:from>
    <xdr:to>
      <xdr:col>20</xdr:col>
      <xdr:colOff>49530</xdr:colOff>
      <xdr:row>56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6E2AEB0-B73A-4355-9620-6B3C1F47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8255" y="6970395"/>
          <a:ext cx="3733800" cy="32023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13</xdr:col>
      <xdr:colOff>76200</xdr:colOff>
      <xdr:row>74</xdr:row>
      <xdr:rowOff>123825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0532705-B546-4109-AE19-3D0F0052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7725" y="10315575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20</xdr:col>
      <xdr:colOff>76200</xdr:colOff>
      <xdr:row>74</xdr:row>
      <xdr:rowOff>123825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9350AA8-6B33-472A-9A0D-947FF67A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24925" y="10315575"/>
          <a:ext cx="3733800" cy="3200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96464-6972-435A-A729-AA7CB9EFA1ED}" name="Tabela5" displayName="Tabela5" ref="A2:B602" totalsRowShown="0" headerRowDxfId="17">
  <autoFilter ref="A2:B602" xr:uid="{36F3630F-A235-4DD1-A46B-1068EC1BB4F8}"/>
  <tableColumns count="2">
    <tableColumn id="1" xr3:uid="{6C32F70C-CE0D-4DF4-828D-9E38B607FD64}" name="Cidades"/>
    <tableColumn id="2" xr3:uid="{AE62E18E-C532-438E-AAB8-C3B3EC45C105}" name="Altitu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C0DD9F-452B-4B2D-A574-FDE45DAC3BDB}" name="Tabela6" displayName="Tabela6" ref="N2:O149" totalsRowShown="0" headerRowDxfId="16">
  <autoFilter ref="N2:O149" xr:uid="{46424BB3-0AA6-4E84-8D81-9BA95312ED74}"/>
  <tableColumns count="2">
    <tableColumn id="1" xr3:uid="{4BF5D17B-4AE5-4373-86DF-1049B5A4CB68}" name="Cidades"/>
    <tableColumn id="2" xr3:uid="{2D118467-50E0-48C4-822A-BED40C3EDEEA}" name="Altitud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15BA56-AB88-434E-AB66-6286A183B2D2}" name="Tabela7" displayName="Tabela7" ref="Z2:AA148" totalsRowShown="0" headerRowDxfId="15">
  <autoFilter ref="Z2:AA148" xr:uid="{652A6A78-C3AB-4A1F-8B6C-24AB7874EF1C}"/>
  <tableColumns count="2">
    <tableColumn id="1" xr3:uid="{6D5F8203-5223-4853-AA83-09CB33AE28CC}" name="Cidades"/>
    <tableColumn id="2" xr3:uid="{C687FA4A-5E09-4C06-8431-75C372846D9F}" name="Altitu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8A6A49-E1F9-4DB5-9BB2-BA3F3EFEB948}" name="Tabela8" displayName="Tabela8" ref="A2:B628" totalsRowShown="0" headerRowDxfId="14">
  <autoFilter ref="A2:B628" xr:uid="{0C6B93AB-BF7E-41DD-B4DE-91D53C99CD2C}"/>
  <tableColumns count="2">
    <tableColumn id="1" xr3:uid="{6C750214-97C8-45AF-8A0D-2EC41A50F2D2}" name="Cidades"/>
    <tableColumn id="2" xr3:uid="{415CEB8C-AB22-4ACF-984D-27491644E21A}" name="Area">
      <calculatedColumnFormula>LOG10(Wikiaves!B2)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5D882-0226-4635-AAEE-B4F25220F75F}" name="Tabela1" displayName="Tabela1" ref="A1:F646" totalsRowShown="0">
  <autoFilter ref="A1:F646" xr:uid="{79D71FCB-688F-4487-8AB7-4411B2F02B14}"/>
  <tableColumns count="6">
    <tableColumn id="1" xr3:uid="{7E1FA25B-1631-4251-9BCB-E410B9E9D0A6}" name="Cidade"/>
    <tableColumn id="3" xr3:uid="{E46026DC-CBC7-46C2-9617-246CDF57B4FF}" name="Altitude"/>
    <tableColumn id="2" xr3:uid="{0EF4D77D-F09A-4491-9501-2341FFE1A36B}" name="Área"/>
    <tableColumn id="4" xr3:uid="{4CDF1A42-7F6C-477C-90E0-171D0A768BAB}" name="População"/>
    <tableColumn id="5" xr3:uid="{B79FD9CA-0317-4B98-AF78-2040B93028FC}" name="Latitude"/>
    <tableColumn id="6" xr3:uid="{30D69E79-2A27-4542-BB84-C6DA12867DFF}" name="Longitud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0300F1-38CD-4BDC-9889-5CDFA2474079}" name="Tabela4" displayName="Tabela4" ref="A1:F632" totalsRowShown="0" headerRowDxfId="13">
  <autoFilter ref="A1:F632" xr:uid="{62D24DF0-B1E9-4013-B9D7-A910DF3B36FC}"/>
  <tableColumns count="6">
    <tableColumn id="1" xr3:uid="{9E208A49-7B72-4F93-8B2B-AD3EF7725C96}" name="Cidade" dataDxfId="12"/>
    <tableColumn id="2" xr3:uid="{517DDC45-950A-4F19-AD1D-85F37482A578}" name="Área"/>
    <tableColumn id="3" xr3:uid="{30F9529E-A11C-477D-9C59-FCC15FB517CF}" name="Altitude"/>
    <tableColumn id="4" xr3:uid="{9B15FEF4-3099-4474-B807-719DA70194B0}" name="População"/>
    <tableColumn id="5" xr3:uid="{F28F024F-B2D6-43E3-B79C-D69224714252}" name="Latitude"/>
    <tableColumn id="6" xr3:uid="{AAD0D42B-D781-4556-8AD2-CE9796747BE4}" name="Longitud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A41D5-8F40-4D62-8CF7-188581849077}" name="Tabela3" displayName="Tabela3" ref="A1:F175" totalsRowShown="0" headerRowDxfId="11">
  <autoFilter ref="A1:F175" xr:uid="{9EB060AC-A585-41F1-9963-6C7CDD16431C}"/>
  <tableColumns count="6">
    <tableColumn id="1" xr3:uid="{D6FCE47D-9F7F-4FA9-8268-9597BAE55EC8}" name="Cidades" dataDxfId="10"/>
    <tableColumn id="2" xr3:uid="{1E3A8995-1794-42EE-A5D4-A09EBC7FB987}" name="Altitude"/>
    <tableColumn id="3" xr3:uid="{A9C35E5B-3332-46C2-9264-918FBA48F61A}" name="Área"/>
    <tableColumn id="4" xr3:uid="{C9168C3C-DA28-48D5-B517-525B4499F799}" name="População"/>
    <tableColumn id="5" xr3:uid="{590052F0-F905-48DF-9D69-875F3B7E2CB9}" name="Latitude"/>
    <tableColumn id="6" xr3:uid="{97000ACD-A195-4033-90B8-0B6A7EF5B531}" name="Longitud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6B869-21D0-4D0F-ADB4-1F1DEA3AFA17}" name="Tabela2" displayName="Tabela2" ref="A1:F174" totalsRowShown="0">
  <autoFilter ref="A1:F174" xr:uid="{F3C39DF6-1EFB-4649-8B7B-F1E96116ECE1}"/>
  <tableColumns count="6">
    <tableColumn id="1" xr3:uid="{6E2F5596-E6CA-41F0-8C8A-CDB549E568DA}" name="Cidades"/>
    <tableColumn id="2" xr3:uid="{C3B45A2D-E4C9-481F-B0B0-E31ECD5BF179}" name="Altitude"/>
    <tableColumn id="3" xr3:uid="{AFDAD16B-191F-4566-B44D-8EFAE04B9E5E}" name="Área"/>
    <tableColumn id="4" xr3:uid="{CA82E22A-E7A3-4C86-A65B-311ABAD6CDAA}" name="População"/>
    <tableColumn id="5" xr3:uid="{219500CE-E00A-4527-84B3-BE334A24933F}" name="Latitude"/>
    <tableColumn id="6" xr3:uid="{72F0E949-89E8-458B-B57D-85CE82FC0A67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D747-8BF0-4C4E-918B-9B36C2FC8506}">
  <dimension ref="A1:AR602"/>
  <sheetViews>
    <sheetView workbookViewId="0">
      <selection activeCell="B3" sqref="A3:B602"/>
    </sheetView>
  </sheetViews>
  <sheetFormatPr defaultRowHeight="14.4" x14ac:dyDescent="0.3"/>
  <cols>
    <col min="1" max="1" width="21.5546875" customWidth="1"/>
    <col min="2" max="2" width="9.5546875" customWidth="1"/>
    <col min="3" max="3" width="9.109375" style="12" customWidth="1"/>
    <col min="4" max="4" width="19" customWidth="1"/>
    <col min="5" max="5" width="9.33203125" customWidth="1"/>
    <col min="14" max="14" width="21.21875" customWidth="1"/>
    <col min="15" max="16" width="9.5546875" customWidth="1"/>
    <col min="17" max="17" width="18.6640625" customWidth="1"/>
    <col min="26" max="26" width="21.5546875" customWidth="1"/>
    <col min="27" max="28" width="9.5546875" customWidth="1"/>
    <col min="29" max="29" width="18.44140625" customWidth="1"/>
  </cols>
  <sheetData>
    <row r="1" spans="1:44" s="15" customFormat="1" x14ac:dyDescent="0.3">
      <c r="A1" s="15" t="s">
        <v>666</v>
      </c>
      <c r="B1" s="60"/>
      <c r="C1" s="60"/>
      <c r="D1" s="60"/>
      <c r="E1" s="60"/>
      <c r="F1" s="14"/>
      <c r="G1" s="14"/>
      <c r="H1" s="14"/>
      <c r="I1" s="14"/>
      <c r="J1" s="14"/>
      <c r="K1" s="14"/>
      <c r="L1" s="14"/>
      <c r="M1" s="14"/>
      <c r="N1" s="15" t="s">
        <v>667</v>
      </c>
      <c r="O1" s="60"/>
      <c r="P1" s="60"/>
      <c r="Q1" s="60"/>
      <c r="R1" s="60"/>
      <c r="S1" s="60"/>
      <c r="T1" s="14"/>
      <c r="U1" s="14"/>
      <c r="V1" s="14"/>
      <c r="W1" s="14"/>
      <c r="X1" s="14"/>
      <c r="Y1" s="14"/>
      <c r="Z1" s="15" t="s">
        <v>668</v>
      </c>
    </row>
    <row r="2" spans="1:44" s="15" customFormat="1" x14ac:dyDescent="0.3">
      <c r="A2" s="12" t="s">
        <v>649</v>
      </c>
      <c r="B2" s="12" t="s">
        <v>2</v>
      </c>
      <c r="C2" s="60" t="s">
        <v>669</v>
      </c>
      <c r="D2" s="60"/>
      <c r="E2" s="60"/>
      <c r="F2" s="14"/>
      <c r="G2" s="14"/>
      <c r="H2" s="14"/>
      <c r="I2" s="14"/>
      <c r="J2" s="14"/>
      <c r="K2" s="14"/>
      <c r="L2" s="14"/>
      <c r="M2" s="14"/>
      <c r="N2" s="12" t="s">
        <v>649</v>
      </c>
      <c r="O2" s="12" t="s">
        <v>2</v>
      </c>
      <c r="P2" s="12"/>
      <c r="Q2" s="60" t="s">
        <v>669</v>
      </c>
      <c r="R2" s="60"/>
      <c r="S2" s="13"/>
      <c r="T2" s="14"/>
      <c r="U2" s="14"/>
      <c r="V2" s="14"/>
      <c r="W2" s="14"/>
      <c r="X2" s="14"/>
      <c r="Y2" s="14"/>
      <c r="Z2" s="12" t="s">
        <v>649</v>
      </c>
      <c r="AA2" s="12" t="s">
        <v>2</v>
      </c>
      <c r="AB2" s="12"/>
      <c r="AC2" s="60" t="s">
        <v>669</v>
      </c>
      <c r="AD2" s="60"/>
    </row>
    <row r="3" spans="1:44" x14ac:dyDescent="0.3">
      <c r="A3" t="s">
        <v>6</v>
      </c>
      <c r="B3">
        <v>451.11880200000002</v>
      </c>
      <c r="N3" t="s">
        <v>8</v>
      </c>
      <c r="O3">
        <v>662.48301900000001</v>
      </c>
      <c r="Z3" t="s">
        <v>8</v>
      </c>
      <c r="AA3">
        <v>662.48301900000001</v>
      </c>
      <c r="AR3" s="12" t="s">
        <v>2</v>
      </c>
    </row>
    <row r="4" spans="1:44" x14ac:dyDescent="0.3">
      <c r="A4" t="s">
        <v>7</v>
      </c>
      <c r="B4">
        <v>425.39214900000002</v>
      </c>
      <c r="D4" s="12" t="s">
        <v>670</v>
      </c>
      <c r="E4">
        <f>_xlfn.QUARTILE.INC(B3:B602,1)</f>
        <v>469.01571999999999</v>
      </c>
      <c r="N4" t="s">
        <v>9</v>
      </c>
      <c r="O4">
        <v>832.91485399999999</v>
      </c>
      <c r="Q4" s="12" t="s">
        <v>670</v>
      </c>
      <c r="R4">
        <f>_xlfn.QUARTILE.INC(O3:O149,1)</f>
        <v>555.49871299999995</v>
      </c>
      <c r="Z4" t="s">
        <v>9</v>
      </c>
      <c r="AA4">
        <v>832.91485399999999</v>
      </c>
      <c r="AC4" s="12" t="s">
        <v>670</v>
      </c>
      <c r="AD4">
        <f>_xlfn.QUARTILE.INC(AA3:AA148,1)</f>
        <v>556.67066799999998</v>
      </c>
    </row>
    <row r="5" spans="1:44" x14ac:dyDescent="0.3">
      <c r="A5" t="s">
        <v>8</v>
      </c>
      <c r="B5">
        <v>662.48301900000001</v>
      </c>
      <c r="D5" s="12" t="s">
        <v>671</v>
      </c>
      <c r="E5">
        <f>_xlfn.QUARTILE.INC(B3:B602,3)</f>
        <v>675.06318724999994</v>
      </c>
      <c r="N5" t="s">
        <v>11</v>
      </c>
      <c r="O5">
        <v>606.94214199999999</v>
      </c>
      <c r="Q5" s="12" t="s">
        <v>671</v>
      </c>
      <c r="R5">
        <f>_xlfn.QUARTILE.INC(O3:O149,3)</f>
        <v>762.18343699999991</v>
      </c>
      <c r="Z5" t="s">
        <v>11</v>
      </c>
      <c r="AA5">
        <v>606.94214199999999</v>
      </c>
      <c r="AC5" s="12" t="s">
        <v>671</v>
      </c>
      <c r="AD5">
        <f>_xlfn.QUARTILE.INC(AA3:AA148,3)</f>
        <v>762.21892949999994</v>
      </c>
    </row>
    <row r="6" spans="1:44" x14ac:dyDescent="0.3">
      <c r="A6" t="s">
        <v>9</v>
      </c>
      <c r="B6">
        <v>832.91485399999999</v>
      </c>
      <c r="D6" s="12" t="s">
        <v>672</v>
      </c>
      <c r="E6">
        <f>E5-E4</f>
        <v>206.04746724999995</v>
      </c>
      <c r="N6" t="s">
        <v>12</v>
      </c>
      <c r="O6">
        <v>515.23534299999994</v>
      </c>
      <c r="Q6" s="12" t="s">
        <v>672</v>
      </c>
      <c r="R6">
        <f>R5-R4</f>
        <v>206.68472399999996</v>
      </c>
      <c r="Z6" t="s">
        <v>12</v>
      </c>
      <c r="AA6">
        <v>515.23534299999994</v>
      </c>
      <c r="AC6" s="12" t="s">
        <v>672</v>
      </c>
      <c r="AD6">
        <f>AD5-AD4</f>
        <v>205.54826149999997</v>
      </c>
    </row>
    <row r="7" spans="1:44" x14ac:dyDescent="0.3">
      <c r="A7" t="s">
        <v>10</v>
      </c>
      <c r="B7">
        <v>893.16993100000002</v>
      </c>
      <c r="D7" s="12" t="s">
        <v>673</v>
      </c>
      <c r="E7">
        <f>E5+1.5*E6</f>
        <v>984.13438812499987</v>
      </c>
      <c r="N7" t="s">
        <v>13</v>
      </c>
      <c r="O7">
        <v>601.38437399999998</v>
      </c>
      <c r="Q7" s="12" t="s">
        <v>673</v>
      </c>
      <c r="R7">
        <f>R5+1.5*R6</f>
        <v>1072.2105229999997</v>
      </c>
      <c r="Z7" t="s">
        <v>13</v>
      </c>
      <c r="AA7">
        <v>601.38437399999998</v>
      </c>
      <c r="AC7" s="12" t="s">
        <v>673</v>
      </c>
      <c r="AD7">
        <f>AD5+1.5*AD6</f>
        <v>1070.54132175</v>
      </c>
    </row>
    <row r="8" spans="1:44" x14ac:dyDescent="0.3">
      <c r="A8" t="s">
        <v>11</v>
      </c>
      <c r="B8">
        <v>606.94214199999999</v>
      </c>
      <c r="D8" s="12" t="s">
        <v>674</v>
      </c>
      <c r="E8">
        <f>E4-1.5*E6</f>
        <v>159.94451912500006</v>
      </c>
      <c r="N8" t="s">
        <v>24</v>
      </c>
      <c r="O8">
        <v>550.36578499999996</v>
      </c>
      <c r="Q8" s="12" t="s">
        <v>674</v>
      </c>
      <c r="R8">
        <f>R4-1.5*R6</f>
        <v>245.47162700000001</v>
      </c>
      <c r="Z8" t="s">
        <v>24</v>
      </c>
      <c r="AA8">
        <v>550.36578499999996</v>
      </c>
      <c r="AC8" s="12" t="s">
        <v>674</v>
      </c>
      <c r="AD8">
        <f>AD4-1.5*AD6</f>
        <v>248.34827575000003</v>
      </c>
    </row>
    <row r="9" spans="1:44" x14ac:dyDescent="0.3">
      <c r="A9" t="s">
        <v>12</v>
      </c>
      <c r="B9">
        <v>515.23534299999994</v>
      </c>
      <c r="D9" s="12"/>
      <c r="N9" t="s">
        <v>25</v>
      </c>
      <c r="O9">
        <v>730.216185</v>
      </c>
      <c r="Q9" s="12"/>
      <c r="Z9" t="s">
        <v>25</v>
      </c>
      <c r="AA9">
        <v>730.216185</v>
      </c>
      <c r="AC9" s="12"/>
    </row>
    <row r="10" spans="1:44" x14ac:dyDescent="0.3">
      <c r="A10" t="s">
        <v>13</v>
      </c>
      <c r="B10">
        <v>601.38437399999998</v>
      </c>
      <c r="D10" s="12" t="s">
        <v>673</v>
      </c>
      <c r="E10">
        <v>979.62624800000003</v>
      </c>
      <c r="N10" t="s">
        <v>27</v>
      </c>
      <c r="O10">
        <v>673.42981699999996</v>
      </c>
      <c r="Q10" s="12" t="s">
        <v>673</v>
      </c>
      <c r="R10">
        <v>1186.9796166250003</v>
      </c>
      <c r="Z10" t="s">
        <v>27</v>
      </c>
      <c r="AA10">
        <v>673.42981699999996</v>
      </c>
      <c r="AC10" s="12" t="s">
        <v>673</v>
      </c>
      <c r="AD10">
        <v>979.62624800000003</v>
      </c>
    </row>
    <row r="11" spans="1:44" x14ac:dyDescent="0.3">
      <c r="A11" t="s">
        <v>14</v>
      </c>
      <c r="B11">
        <v>609.65934900000002</v>
      </c>
      <c r="D11" s="12" t="s">
        <v>674</v>
      </c>
      <c r="E11">
        <v>138.27761199999992</v>
      </c>
      <c r="N11" t="s">
        <v>30</v>
      </c>
      <c r="O11">
        <v>628.28643</v>
      </c>
      <c r="Q11" s="12" t="s">
        <v>674</v>
      </c>
      <c r="R11">
        <v>14.32431962499993</v>
      </c>
      <c r="Z11" t="s">
        <v>30</v>
      </c>
      <c r="AA11">
        <v>628.28643</v>
      </c>
      <c r="AC11" s="12" t="s">
        <v>674</v>
      </c>
      <c r="AD11">
        <v>138.27761199999992</v>
      </c>
    </row>
    <row r="12" spans="1:44" x14ac:dyDescent="0.3">
      <c r="A12" t="s">
        <v>15</v>
      </c>
      <c r="B12">
        <v>414.19729999999998</v>
      </c>
      <c r="N12" t="s">
        <v>31</v>
      </c>
      <c r="O12">
        <v>460.91695600000003</v>
      </c>
      <c r="Z12" t="s">
        <v>31</v>
      </c>
      <c r="AA12">
        <v>460.91695600000003</v>
      </c>
    </row>
    <row r="13" spans="1:44" x14ac:dyDescent="0.3">
      <c r="A13" t="s">
        <v>16</v>
      </c>
      <c r="B13">
        <v>555.86842899999999</v>
      </c>
      <c r="D13" s="16" t="s">
        <v>66</v>
      </c>
      <c r="E13" s="16">
        <v>153.957954</v>
      </c>
      <c r="N13" t="s">
        <v>35</v>
      </c>
      <c r="O13">
        <v>925.85377400000004</v>
      </c>
      <c r="Q13" s="17" t="s">
        <v>66</v>
      </c>
      <c r="R13" s="17">
        <v>153.957954</v>
      </c>
      <c r="Z13" t="s">
        <v>35</v>
      </c>
      <c r="AA13">
        <v>925.85377400000004</v>
      </c>
    </row>
    <row r="14" spans="1:44" x14ac:dyDescent="0.3">
      <c r="A14" t="s">
        <v>17</v>
      </c>
      <c r="B14">
        <v>904.24177599999996</v>
      </c>
      <c r="D14" s="17" t="s">
        <v>76</v>
      </c>
      <c r="E14" s="17">
        <v>7.7199070000000001</v>
      </c>
      <c r="N14" t="s">
        <v>37</v>
      </c>
      <c r="O14">
        <v>403.10182200000003</v>
      </c>
      <c r="Q14" s="16" t="s">
        <v>76</v>
      </c>
      <c r="R14" s="16">
        <v>7.7199070000000001</v>
      </c>
      <c r="Z14" t="s">
        <v>37</v>
      </c>
      <c r="AA14">
        <v>403.10182200000003</v>
      </c>
      <c r="AC14" s="17" t="s">
        <v>66</v>
      </c>
      <c r="AD14" s="17">
        <v>153.957954</v>
      </c>
    </row>
    <row r="15" spans="1:44" x14ac:dyDescent="0.3">
      <c r="A15" t="s">
        <v>19</v>
      </c>
      <c r="B15">
        <v>782.16506700000002</v>
      </c>
      <c r="D15" s="16" t="s">
        <v>109</v>
      </c>
      <c r="E15" s="16">
        <v>34.467098</v>
      </c>
      <c r="N15" t="s">
        <v>42</v>
      </c>
      <c r="O15">
        <v>673.07259399999998</v>
      </c>
      <c r="Q15" s="16" t="s">
        <v>109</v>
      </c>
      <c r="R15" s="16">
        <v>34.467098</v>
      </c>
      <c r="Z15" t="s">
        <v>42</v>
      </c>
      <c r="AA15">
        <v>673.07259399999998</v>
      </c>
      <c r="AC15" s="16" t="s">
        <v>76</v>
      </c>
      <c r="AD15" s="16">
        <v>7.7199070000000001</v>
      </c>
    </row>
    <row r="16" spans="1:44" x14ac:dyDescent="0.3">
      <c r="A16" t="s">
        <v>20</v>
      </c>
      <c r="B16">
        <v>459.58541700000001</v>
      </c>
      <c r="D16" s="17" t="s">
        <v>115</v>
      </c>
      <c r="E16" s="17">
        <v>1639.1545040000001</v>
      </c>
      <c r="N16" t="s">
        <v>43</v>
      </c>
      <c r="O16">
        <v>635.49821499999996</v>
      </c>
      <c r="Q16" s="17" t="s">
        <v>117</v>
      </c>
      <c r="R16" s="17">
        <v>7.8404660000000002</v>
      </c>
      <c r="Z16" t="s">
        <v>43</v>
      </c>
      <c r="AA16">
        <v>635.49821499999996</v>
      </c>
      <c r="AC16" s="16" t="s">
        <v>109</v>
      </c>
      <c r="AD16" s="16">
        <v>34.467098</v>
      </c>
    </row>
    <row r="17" spans="1:30" x14ac:dyDescent="0.3">
      <c r="A17" t="s">
        <v>21</v>
      </c>
      <c r="B17">
        <v>477.32938100000001</v>
      </c>
      <c r="D17" s="16" t="s">
        <v>117</v>
      </c>
      <c r="E17" s="16">
        <v>7.8404660000000002</v>
      </c>
      <c r="N17" t="s">
        <v>49</v>
      </c>
      <c r="O17">
        <v>650.22345800000005</v>
      </c>
      <c r="Q17" s="17" t="s">
        <v>125</v>
      </c>
      <c r="R17" s="17">
        <v>3.1946180000000002</v>
      </c>
      <c r="Z17" t="s">
        <v>49</v>
      </c>
      <c r="AA17">
        <v>650.22345800000005</v>
      </c>
      <c r="AC17" s="17" t="s">
        <v>117</v>
      </c>
      <c r="AD17" s="17">
        <v>7.8404660000000002</v>
      </c>
    </row>
    <row r="18" spans="1:30" x14ac:dyDescent="0.3">
      <c r="A18" t="s">
        <v>22</v>
      </c>
      <c r="B18">
        <v>614.58189500000003</v>
      </c>
      <c r="D18" s="17" t="s">
        <v>125</v>
      </c>
      <c r="E18" s="17">
        <v>3.1946180000000002</v>
      </c>
      <c r="N18" t="s">
        <v>52</v>
      </c>
      <c r="O18">
        <v>562.42563199999995</v>
      </c>
      <c r="Q18" s="16" t="s">
        <v>155</v>
      </c>
      <c r="R18" s="16">
        <v>6.8811460000000002</v>
      </c>
      <c r="Z18" t="s">
        <v>52</v>
      </c>
      <c r="AA18">
        <v>562.42563199999995</v>
      </c>
      <c r="AC18" s="17" t="s">
        <v>125</v>
      </c>
      <c r="AD18" s="17">
        <v>3.1946180000000002</v>
      </c>
    </row>
    <row r="19" spans="1:30" x14ac:dyDescent="0.3">
      <c r="A19" t="s">
        <v>23</v>
      </c>
      <c r="B19">
        <v>666.51493900000003</v>
      </c>
      <c r="D19" s="16" t="s">
        <v>155</v>
      </c>
      <c r="E19" s="16">
        <v>6.8811460000000002</v>
      </c>
      <c r="N19" t="s">
        <v>53</v>
      </c>
      <c r="O19">
        <v>807.98801400000002</v>
      </c>
      <c r="Q19" s="16" t="s">
        <v>169</v>
      </c>
      <c r="R19" s="16">
        <v>27.695094000000001</v>
      </c>
      <c r="Z19" t="s">
        <v>53</v>
      </c>
      <c r="AA19">
        <v>807.98801400000002</v>
      </c>
      <c r="AC19" s="16" t="s">
        <v>155</v>
      </c>
      <c r="AD19" s="16">
        <v>6.8811460000000002</v>
      </c>
    </row>
    <row r="20" spans="1:30" x14ac:dyDescent="0.3">
      <c r="A20" t="s">
        <v>24</v>
      </c>
      <c r="B20">
        <v>550.36578499999996</v>
      </c>
      <c r="D20" s="17" t="s">
        <v>169</v>
      </c>
      <c r="E20" s="17">
        <v>27.695094000000001</v>
      </c>
      <c r="N20" t="s">
        <v>57</v>
      </c>
      <c r="O20">
        <v>769.66435799999999</v>
      </c>
      <c r="Q20" s="16" t="s">
        <v>218</v>
      </c>
      <c r="R20" s="16">
        <v>43.694651999999998</v>
      </c>
      <c r="Z20" t="s">
        <v>57</v>
      </c>
      <c r="AA20">
        <v>769.66435799999999</v>
      </c>
      <c r="AC20" s="16" t="s">
        <v>169</v>
      </c>
      <c r="AD20" s="16">
        <v>27.695094000000001</v>
      </c>
    </row>
    <row r="21" spans="1:30" x14ac:dyDescent="0.3">
      <c r="A21" t="s">
        <v>25</v>
      </c>
      <c r="B21">
        <v>730.216185</v>
      </c>
      <c r="D21" s="16" t="s">
        <v>218</v>
      </c>
      <c r="E21" s="16">
        <v>43.694651999999998</v>
      </c>
      <c r="N21" t="s">
        <v>65</v>
      </c>
      <c r="O21">
        <v>773.93357000000003</v>
      </c>
      <c r="Q21" s="16" t="s">
        <v>238</v>
      </c>
      <c r="R21" s="16">
        <v>4.7814889999999997</v>
      </c>
      <c r="Z21" t="s">
        <v>65</v>
      </c>
      <c r="AA21">
        <v>773.93357000000003</v>
      </c>
      <c r="AC21" s="16" t="s">
        <v>218</v>
      </c>
      <c r="AD21" s="16">
        <v>43.694651999999998</v>
      </c>
    </row>
    <row r="22" spans="1:30" x14ac:dyDescent="0.3">
      <c r="A22" t="s">
        <v>26</v>
      </c>
      <c r="B22">
        <v>449.16055899999998</v>
      </c>
      <c r="D22" s="17" t="s">
        <v>238</v>
      </c>
      <c r="E22" s="17">
        <v>4.7814889999999997</v>
      </c>
      <c r="N22" t="s">
        <v>71</v>
      </c>
      <c r="O22">
        <v>865.73670100000004</v>
      </c>
      <c r="Q22" s="17" t="s">
        <v>239</v>
      </c>
      <c r="R22" s="17">
        <v>7.931819</v>
      </c>
      <c r="Z22" t="s">
        <v>71</v>
      </c>
      <c r="AA22">
        <v>865.73670100000004</v>
      </c>
      <c r="AC22" s="16" t="s">
        <v>238</v>
      </c>
      <c r="AD22" s="16">
        <v>4.7814889999999997</v>
      </c>
    </row>
    <row r="23" spans="1:30" x14ac:dyDescent="0.3">
      <c r="A23" t="s">
        <v>27</v>
      </c>
      <c r="B23">
        <v>673.42981699999996</v>
      </c>
      <c r="D23" s="16" t="s">
        <v>239</v>
      </c>
      <c r="E23" s="16">
        <v>7.931819</v>
      </c>
      <c r="N23" t="s">
        <v>72</v>
      </c>
      <c r="O23">
        <v>510.08846599999998</v>
      </c>
      <c r="Q23" s="16" t="s">
        <v>650</v>
      </c>
      <c r="R23" s="16">
        <v>87.188124000000002</v>
      </c>
      <c r="Z23" t="s">
        <v>72</v>
      </c>
      <c r="AA23">
        <v>510.08846599999998</v>
      </c>
      <c r="AC23" s="17" t="s">
        <v>239</v>
      </c>
      <c r="AD23" s="17">
        <v>7.931819</v>
      </c>
    </row>
    <row r="24" spans="1:30" x14ac:dyDescent="0.3">
      <c r="A24" t="s">
        <v>28</v>
      </c>
      <c r="B24">
        <v>659.55780100000004</v>
      </c>
      <c r="D24" s="17" t="s">
        <v>650</v>
      </c>
      <c r="E24" s="17">
        <v>87.188124000000002</v>
      </c>
      <c r="N24" t="s">
        <v>79</v>
      </c>
      <c r="O24">
        <v>778.677502</v>
      </c>
      <c r="Q24" s="17" t="s">
        <v>249</v>
      </c>
      <c r="R24" s="17">
        <v>79.195538999999997</v>
      </c>
      <c r="Z24" t="s">
        <v>79</v>
      </c>
      <c r="AA24">
        <v>778.677502</v>
      </c>
      <c r="AC24" s="16" t="s">
        <v>650</v>
      </c>
      <c r="AD24" s="16">
        <v>87.188124000000002</v>
      </c>
    </row>
    <row r="25" spans="1:30" x14ac:dyDescent="0.3">
      <c r="A25" t="s">
        <v>29</v>
      </c>
      <c r="B25">
        <v>392.017336</v>
      </c>
      <c r="D25" s="16" t="s">
        <v>249</v>
      </c>
      <c r="E25" s="16">
        <v>79.195538999999997</v>
      </c>
      <c r="G25">
        <f>AVERAGE(E45:E74)</f>
        <v>39.844979566666673</v>
      </c>
      <c r="N25" t="s">
        <v>80</v>
      </c>
      <c r="O25">
        <v>477.67313999999999</v>
      </c>
      <c r="Q25" s="16" t="s">
        <v>258</v>
      </c>
      <c r="R25" s="16">
        <v>6.4738429999999996</v>
      </c>
      <c r="Z25" t="s">
        <v>80</v>
      </c>
      <c r="AA25">
        <v>477.67313999999999</v>
      </c>
      <c r="AC25" s="17" t="s">
        <v>249</v>
      </c>
      <c r="AD25" s="17">
        <v>79.195538999999997</v>
      </c>
    </row>
    <row r="26" spans="1:30" x14ac:dyDescent="0.3">
      <c r="A26" t="s">
        <v>30</v>
      </c>
      <c r="B26">
        <v>628.28643</v>
      </c>
      <c r="D26" s="17" t="s">
        <v>258</v>
      </c>
      <c r="E26" s="17">
        <v>6.4738429999999996</v>
      </c>
      <c r="G26">
        <f>_xlfn.STDEV.P(E45:E74)</f>
        <v>48.018338510737884</v>
      </c>
      <c r="N26" t="s">
        <v>85</v>
      </c>
      <c r="O26">
        <v>965.02672900000005</v>
      </c>
      <c r="Q26" s="16" t="s">
        <v>285</v>
      </c>
      <c r="R26" s="16">
        <v>44.204442</v>
      </c>
      <c r="Z26" t="s">
        <v>85</v>
      </c>
      <c r="AA26">
        <v>965.02672900000005</v>
      </c>
      <c r="AC26" s="16" t="s">
        <v>258</v>
      </c>
      <c r="AD26" s="16">
        <v>6.4738429999999996</v>
      </c>
    </row>
    <row r="27" spans="1:30" x14ac:dyDescent="0.3">
      <c r="A27" t="s">
        <v>31</v>
      </c>
      <c r="B27">
        <v>460.91695600000003</v>
      </c>
      <c r="D27" s="16" t="s">
        <v>259</v>
      </c>
      <c r="E27" s="16">
        <v>170.37789699999999</v>
      </c>
      <c r="G27">
        <f>MEDIAN(E45:E74)</f>
        <v>22.111508000000001</v>
      </c>
      <c r="N27" t="s">
        <v>87</v>
      </c>
      <c r="O27">
        <v>484.73692299999999</v>
      </c>
      <c r="Q27" s="16" t="s">
        <v>115</v>
      </c>
      <c r="R27" s="16">
        <v>1639.1545040000001</v>
      </c>
      <c r="Z27" t="s">
        <v>87</v>
      </c>
      <c r="AA27">
        <v>484.73692299999999</v>
      </c>
      <c r="AC27" s="16" t="s">
        <v>285</v>
      </c>
      <c r="AD27" s="16">
        <v>44.204442</v>
      </c>
    </row>
    <row r="28" spans="1:30" x14ac:dyDescent="0.3">
      <c r="A28" t="s">
        <v>32</v>
      </c>
      <c r="B28">
        <v>469.752456</v>
      </c>
      <c r="D28" s="17" t="s">
        <v>272</v>
      </c>
      <c r="E28" s="17">
        <v>61.154409999999999</v>
      </c>
      <c r="G28">
        <f>MAX(E45:E74)</f>
        <v>177.22798499999999</v>
      </c>
      <c r="N28" t="s">
        <v>90</v>
      </c>
      <c r="O28">
        <v>818.475551</v>
      </c>
      <c r="Q28" s="17" t="s">
        <v>301</v>
      </c>
      <c r="R28" s="17">
        <v>25.220403000000001</v>
      </c>
      <c r="Z28" t="s">
        <v>90</v>
      </c>
      <c r="AA28">
        <v>818.475551</v>
      </c>
      <c r="AC28" s="16" t="s">
        <v>115</v>
      </c>
      <c r="AD28" s="16">
        <v>1639.1545040000001</v>
      </c>
    </row>
    <row r="29" spans="1:30" x14ac:dyDescent="0.3">
      <c r="A29" t="s">
        <v>33</v>
      </c>
      <c r="B29">
        <v>582.26043400000003</v>
      </c>
      <c r="D29" s="16" t="s">
        <v>285</v>
      </c>
      <c r="E29" s="16">
        <v>44.204442</v>
      </c>
      <c r="G29">
        <f>MIN(E45:E74)</f>
        <v>1.362498</v>
      </c>
      <c r="N29" t="s">
        <v>91</v>
      </c>
      <c r="O29">
        <v>865.33463500000005</v>
      </c>
      <c r="Q29" s="16" t="s">
        <v>343</v>
      </c>
      <c r="R29" s="16">
        <v>34.310102000000001</v>
      </c>
      <c r="Z29" t="s">
        <v>91</v>
      </c>
      <c r="AA29">
        <v>865.33463500000005</v>
      </c>
      <c r="AC29" s="17" t="s">
        <v>301</v>
      </c>
      <c r="AD29" s="17">
        <v>25.220403000000001</v>
      </c>
    </row>
    <row r="30" spans="1:30" x14ac:dyDescent="0.3">
      <c r="A30" t="s">
        <v>34</v>
      </c>
      <c r="B30">
        <v>423.246105</v>
      </c>
      <c r="D30" s="17" t="s">
        <v>301</v>
      </c>
      <c r="E30" s="17">
        <v>25.220403000000001</v>
      </c>
      <c r="G30">
        <f>_xlfn.QUARTILE.INC(E45:E74,1)</f>
        <v>7.8633042500000006</v>
      </c>
      <c r="N30" t="s">
        <v>95</v>
      </c>
      <c r="O30">
        <v>643.28009999999995</v>
      </c>
      <c r="Q30" s="17" t="s">
        <v>354</v>
      </c>
      <c r="R30" s="17">
        <v>9.9231230000000004</v>
      </c>
      <c r="Z30" t="s">
        <v>95</v>
      </c>
      <c r="AA30">
        <v>643.28009999999995</v>
      </c>
      <c r="AC30" s="16" t="s">
        <v>343</v>
      </c>
      <c r="AD30" s="16">
        <v>34.310102000000001</v>
      </c>
    </row>
    <row r="31" spans="1:30" x14ac:dyDescent="0.3">
      <c r="A31" t="s">
        <v>35</v>
      </c>
      <c r="B31">
        <v>925.85377400000004</v>
      </c>
      <c r="D31" s="16" t="s">
        <v>343</v>
      </c>
      <c r="E31" s="16">
        <v>34.310102000000001</v>
      </c>
      <c r="G31">
        <f>_xlfn.QUARTILE.INC(E45:E74,3)</f>
        <v>44.076994499999998</v>
      </c>
      <c r="N31" t="s">
        <v>96</v>
      </c>
      <c r="O31">
        <v>602.69477700000004</v>
      </c>
      <c r="Q31" s="16" t="s">
        <v>412</v>
      </c>
      <c r="R31" s="16">
        <v>32.946368</v>
      </c>
      <c r="Z31" t="s">
        <v>96</v>
      </c>
      <c r="AA31">
        <v>602.69477700000004</v>
      </c>
      <c r="AC31" s="17" t="s">
        <v>354</v>
      </c>
      <c r="AD31" s="17">
        <v>9.9231230000000004</v>
      </c>
    </row>
    <row r="32" spans="1:30" x14ac:dyDescent="0.3">
      <c r="A32" t="s">
        <v>36</v>
      </c>
      <c r="B32">
        <v>710.676513</v>
      </c>
      <c r="D32" s="17" t="s">
        <v>354</v>
      </c>
      <c r="E32" s="17">
        <v>9.9231230000000004</v>
      </c>
      <c r="N32" t="s">
        <v>97</v>
      </c>
      <c r="O32">
        <v>399.17229900000001</v>
      </c>
      <c r="Q32" s="17" t="s">
        <v>429</v>
      </c>
      <c r="R32" s="17">
        <v>11.33502</v>
      </c>
      <c r="Z32" t="s">
        <v>97</v>
      </c>
      <c r="AA32">
        <v>399.17229900000001</v>
      </c>
      <c r="AC32" s="16" t="s">
        <v>412</v>
      </c>
      <c r="AD32" s="16">
        <v>32.946368</v>
      </c>
    </row>
    <row r="33" spans="1:31" x14ac:dyDescent="0.3">
      <c r="A33" t="s">
        <v>37</v>
      </c>
      <c r="B33">
        <v>403.10182200000003</v>
      </c>
      <c r="D33" s="16" t="s">
        <v>412</v>
      </c>
      <c r="E33" s="16">
        <v>32.946368</v>
      </c>
      <c r="N33" t="s">
        <v>100</v>
      </c>
      <c r="O33">
        <v>656.60309900000004</v>
      </c>
      <c r="Q33" s="17" t="s">
        <v>465</v>
      </c>
      <c r="R33" s="17">
        <v>8.6821260000000002</v>
      </c>
      <c r="Z33" t="s">
        <v>100</v>
      </c>
      <c r="AA33">
        <v>656.60309900000004</v>
      </c>
      <c r="AC33" s="17" t="s">
        <v>429</v>
      </c>
      <c r="AD33" s="17">
        <v>11.33502</v>
      </c>
    </row>
    <row r="34" spans="1:31" x14ac:dyDescent="0.3">
      <c r="A34" t="s">
        <v>38</v>
      </c>
      <c r="B34">
        <v>625.45770300000004</v>
      </c>
      <c r="D34" s="17" t="s">
        <v>425</v>
      </c>
      <c r="E34" s="17">
        <v>62.710276</v>
      </c>
      <c r="N34" t="s">
        <v>104</v>
      </c>
      <c r="O34">
        <v>441.67568</v>
      </c>
      <c r="Q34" s="16" t="s">
        <v>483</v>
      </c>
      <c r="R34" s="16">
        <v>19.002613</v>
      </c>
      <c r="Z34" t="s">
        <v>104</v>
      </c>
      <c r="AA34">
        <v>441.67568</v>
      </c>
      <c r="AC34" s="17" t="s">
        <v>465</v>
      </c>
      <c r="AD34" s="17">
        <v>8.6821260000000002</v>
      </c>
    </row>
    <row r="35" spans="1:31" x14ac:dyDescent="0.3">
      <c r="A35" t="s">
        <v>39</v>
      </c>
      <c r="B35">
        <v>625.03400499999998</v>
      </c>
      <c r="D35" s="16" t="s">
        <v>429</v>
      </c>
      <c r="E35" s="16">
        <v>11.33502</v>
      </c>
      <c r="N35" t="s">
        <v>113</v>
      </c>
      <c r="O35">
        <v>688.98713699999996</v>
      </c>
      <c r="Q35" s="17" t="s">
        <v>548</v>
      </c>
      <c r="R35" s="17">
        <v>16.189961</v>
      </c>
      <c r="Z35" t="s">
        <v>113</v>
      </c>
      <c r="AA35">
        <v>688.98713699999996</v>
      </c>
      <c r="AC35" s="16" t="s">
        <v>483</v>
      </c>
      <c r="AD35" s="16">
        <v>19.002613</v>
      </c>
    </row>
    <row r="36" spans="1:31" x14ac:dyDescent="0.3">
      <c r="A36" t="s">
        <v>40</v>
      </c>
      <c r="B36">
        <v>633.061148</v>
      </c>
      <c r="D36" s="17" t="s">
        <v>465</v>
      </c>
      <c r="E36" s="17">
        <v>8.6821260000000002</v>
      </c>
      <c r="N36" t="s">
        <v>122</v>
      </c>
      <c r="O36">
        <v>705.78998100000001</v>
      </c>
      <c r="Q36" s="16" t="s">
        <v>572</v>
      </c>
      <c r="R36" s="16">
        <v>1.362498</v>
      </c>
      <c r="Z36" t="s">
        <v>122</v>
      </c>
      <c r="AA36">
        <v>705.78998100000001</v>
      </c>
      <c r="AC36" s="17" t="s">
        <v>548</v>
      </c>
      <c r="AD36" s="17">
        <v>16.189961</v>
      </c>
    </row>
    <row r="37" spans="1:31" x14ac:dyDescent="0.3">
      <c r="A37" t="s">
        <v>41</v>
      </c>
      <c r="B37">
        <v>518.54692899999998</v>
      </c>
      <c r="D37" s="16" t="s">
        <v>483</v>
      </c>
      <c r="E37" s="16">
        <v>19.002613</v>
      </c>
      <c r="N37" t="s">
        <v>130</v>
      </c>
      <c r="O37">
        <v>378.459881</v>
      </c>
      <c r="Q37" s="17" t="s">
        <v>575</v>
      </c>
      <c r="R37" s="17">
        <v>13.940852</v>
      </c>
      <c r="Z37" t="s">
        <v>130</v>
      </c>
      <c r="AA37">
        <v>378.459881</v>
      </c>
      <c r="AC37" s="16" t="s">
        <v>572</v>
      </c>
      <c r="AD37" s="16">
        <v>1.362498</v>
      </c>
    </row>
    <row r="38" spans="1:31" x14ac:dyDescent="0.3">
      <c r="A38" t="s">
        <v>42</v>
      </c>
      <c r="B38">
        <v>673.07259399999998</v>
      </c>
      <c r="D38" s="17" t="s">
        <v>485</v>
      </c>
      <c r="E38" s="17">
        <v>177.22798499999999</v>
      </c>
      <c r="N38" t="s">
        <v>135</v>
      </c>
      <c r="O38">
        <v>574.77755000000002</v>
      </c>
      <c r="Q38" s="17" t="s">
        <v>583</v>
      </c>
      <c r="R38" s="17">
        <v>30.719439999999999</v>
      </c>
      <c r="Z38" t="s">
        <v>135</v>
      </c>
      <c r="AA38">
        <v>574.77755000000002</v>
      </c>
      <c r="AC38" s="17" t="s">
        <v>575</v>
      </c>
      <c r="AD38" s="17">
        <v>13.940852</v>
      </c>
    </row>
    <row r="39" spans="1:31" x14ac:dyDescent="0.3">
      <c r="A39" t="s">
        <v>43</v>
      </c>
      <c r="B39">
        <v>635.49821499999996</v>
      </c>
      <c r="D39" s="16" t="s">
        <v>548</v>
      </c>
      <c r="E39" s="16">
        <v>16.189961</v>
      </c>
      <c r="N39" t="s">
        <v>137</v>
      </c>
      <c r="O39">
        <v>598.42758600000002</v>
      </c>
      <c r="Q39" s="16" t="s">
        <v>627</v>
      </c>
      <c r="R39" s="16">
        <v>5.0201219999999998</v>
      </c>
      <c r="Z39" t="s">
        <v>137</v>
      </c>
      <c r="AA39">
        <v>598.42758600000002</v>
      </c>
      <c r="AC39" s="17" t="s">
        <v>583</v>
      </c>
      <c r="AD39" s="17">
        <v>30.719439999999999</v>
      </c>
    </row>
    <row r="40" spans="1:31" x14ac:dyDescent="0.3">
      <c r="A40" t="s">
        <v>44</v>
      </c>
      <c r="B40">
        <v>440.99372899999997</v>
      </c>
      <c r="D40" s="17" t="s">
        <v>572</v>
      </c>
      <c r="E40" s="17">
        <v>1.362498</v>
      </c>
      <c r="N40" t="s">
        <v>142</v>
      </c>
      <c r="O40">
        <v>591.02437999999995</v>
      </c>
      <c r="Z40" t="s">
        <v>142</v>
      </c>
      <c r="AA40">
        <v>591.02437999999995</v>
      </c>
      <c r="AC40" s="16" t="s">
        <v>627</v>
      </c>
      <c r="AD40" s="16">
        <v>5.0201219999999998</v>
      </c>
    </row>
    <row r="41" spans="1:31" x14ac:dyDescent="0.3">
      <c r="A41" t="s">
        <v>45</v>
      </c>
      <c r="B41">
        <v>447.9803</v>
      </c>
      <c r="D41" s="16" t="s">
        <v>575</v>
      </c>
      <c r="E41" s="16">
        <v>13.940852</v>
      </c>
      <c r="N41" t="s">
        <v>148</v>
      </c>
      <c r="O41">
        <v>581.63542900000004</v>
      </c>
      <c r="Z41" t="s">
        <v>148</v>
      </c>
      <c r="AA41">
        <v>581.63542900000004</v>
      </c>
    </row>
    <row r="42" spans="1:31" x14ac:dyDescent="0.3">
      <c r="A42" t="s">
        <v>46</v>
      </c>
      <c r="B42">
        <v>534.09202100000005</v>
      </c>
      <c r="D42" s="17" t="s">
        <v>583</v>
      </c>
      <c r="E42" s="17">
        <v>30.719439999999999</v>
      </c>
      <c r="N42" t="s">
        <v>150</v>
      </c>
      <c r="O42">
        <v>850.24847499999998</v>
      </c>
      <c r="Z42" t="s">
        <v>150</v>
      </c>
      <c r="AA42">
        <v>850.24847499999998</v>
      </c>
    </row>
    <row r="43" spans="1:31" x14ac:dyDescent="0.3">
      <c r="A43" t="s">
        <v>47</v>
      </c>
      <c r="B43">
        <v>649.23468400000002</v>
      </c>
      <c r="D43" s="18" t="s">
        <v>627</v>
      </c>
      <c r="E43" s="18">
        <v>5.0201219999999998</v>
      </c>
      <c r="N43" t="s">
        <v>156</v>
      </c>
      <c r="O43">
        <v>939.59264099999996</v>
      </c>
      <c r="Z43" t="s">
        <v>156</v>
      </c>
      <c r="AA43">
        <v>939.59264099999996</v>
      </c>
      <c r="AC43" s="17">
        <v>153.957954</v>
      </c>
      <c r="AE43">
        <f>AVERAGE(AC43:AC68)</f>
        <v>27.841493038461543</v>
      </c>
    </row>
    <row r="44" spans="1:31" x14ac:dyDescent="0.3">
      <c r="A44" t="s">
        <v>48</v>
      </c>
      <c r="B44">
        <v>590.62341900000001</v>
      </c>
      <c r="N44" t="s">
        <v>160</v>
      </c>
      <c r="O44">
        <v>1055.4724309999999</v>
      </c>
      <c r="Z44" t="s">
        <v>160</v>
      </c>
      <c r="AA44">
        <v>1055.4724309999999</v>
      </c>
      <c r="AC44" s="16">
        <v>7.7199070000000001</v>
      </c>
      <c r="AE44">
        <f>_xlfn.STDEV.P(AC43:AC68)</f>
        <v>33.129584018593704</v>
      </c>
    </row>
    <row r="45" spans="1:31" x14ac:dyDescent="0.3">
      <c r="A45" t="s">
        <v>49</v>
      </c>
      <c r="B45">
        <v>650.22345800000005</v>
      </c>
      <c r="E45" s="16">
        <v>153.957954</v>
      </c>
      <c r="N45" t="s">
        <v>164</v>
      </c>
      <c r="O45">
        <v>707.05544099999997</v>
      </c>
      <c r="Z45" t="s">
        <v>164</v>
      </c>
      <c r="AA45">
        <v>707.05544099999997</v>
      </c>
      <c r="AC45" s="16">
        <v>34.467098</v>
      </c>
      <c r="AE45">
        <f>MEDIAN(AC43:AC68)</f>
        <v>15.0654065</v>
      </c>
    </row>
    <row r="46" spans="1:31" x14ac:dyDescent="0.3">
      <c r="A46" t="s">
        <v>50</v>
      </c>
      <c r="B46">
        <v>788.82622300000003</v>
      </c>
      <c r="E46" s="17">
        <v>7.7199070000000001</v>
      </c>
      <c r="N46" t="s">
        <v>174</v>
      </c>
      <c r="O46">
        <v>765.89379199999996</v>
      </c>
      <c r="Q46" s="17">
        <v>153.957954</v>
      </c>
      <c r="S46">
        <f>AVERAGE(Q46:Q71)</f>
        <v>27.841493038461543</v>
      </c>
      <c r="Z46" t="s">
        <v>174</v>
      </c>
      <c r="AA46">
        <v>765.89379199999996</v>
      </c>
      <c r="AC46" s="17">
        <v>7.8404660000000002</v>
      </c>
      <c r="AE46">
        <f>MAX(AC43:AC68)</f>
        <v>153.957954</v>
      </c>
    </row>
    <row r="47" spans="1:31" x14ac:dyDescent="0.3">
      <c r="A47" t="s">
        <v>51</v>
      </c>
      <c r="B47">
        <v>403.52067</v>
      </c>
      <c r="E47" s="16">
        <v>34.467098</v>
      </c>
      <c r="N47" t="s">
        <v>182</v>
      </c>
      <c r="O47">
        <v>305.85159599999997</v>
      </c>
      <c r="Q47" s="16">
        <v>7.7199070000000001</v>
      </c>
      <c r="S47">
        <f>_xlfn.STDEV.P(Q46:Q71)</f>
        <v>33.129584018593704</v>
      </c>
      <c r="Z47" t="s">
        <v>182</v>
      </c>
      <c r="AA47">
        <v>305.85159599999997</v>
      </c>
      <c r="AC47" s="17">
        <v>3.1946180000000002</v>
      </c>
      <c r="AE47">
        <f>MIN(AC43:AC68)</f>
        <v>1.362498</v>
      </c>
    </row>
    <row r="48" spans="1:31" x14ac:dyDescent="0.3">
      <c r="A48" t="s">
        <v>52</v>
      </c>
      <c r="B48">
        <v>562.42563199999995</v>
      </c>
      <c r="E48" s="16">
        <v>7.8404660000000002</v>
      </c>
      <c r="N48" t="s">
        <v>192</v>
      </c>
      <c r="O48">
        <v>996.07265299999995</v>
      </c>
      <c r="Q48" s="16">
        <v>34.467098</v>
      </c>
      <c r="S48">
        <f>MEDIAN(Q46:Q71)</f>
        <v>15.0654065</v>
      </c>
      <c r="Z48" t="s">
        <v>192</v>
      </c>
      <c r="AA48">
        <v>996.07265299999995</v>
      </c>
      <c r="AC48" s="16">
        <v>6.8811460000000002</v>
      </c>
      <c r="AE48">
        <f>_xlfn.QUARTILE.INC(AC43:AC68,1)</f>
        <v>7.7500467500000001</v>
      </c>
    </row>
    <row r="49" spans="1:31" x14ac:dyDescent="0.3">
      <c r="A49" t="s">
        <v>53</v>
      </c>
      <c r="B49">
        <v>807.98801400000002</v>
      </c>
      <c r="E49" s="17">
        <v>3.1946180000000002</v>
      </c>
      <c r="N49" t="s">
        <v>196</v>
      </c>
      <c r="O49">
        <v>561.18488100000002</v>
      </c>
      <c r="Q49" s="17">
        <v>7.8404660000000002</v>
      </c>
      <c r="S49">
        <f>MAX(Q46:Q71)</f>
        <v>153.957954</v>
      </c>
      <c r="Z49" t="s">
        <v>196</v>
      </c>
      <c r="AA49">
        <v>561.18488100000002</v>
      </c>
      <c r="AC49" s="16">
        <v>27.695094000000001</v>
      </c>
      <c r="AE49">
        <f>_xlfn.QUARTILE.INC(AC43:AC68,3)</f>
        <v>33.969168500000002</v>
      </c>
    </row>
    <row r="50" spans="1:31" x14ac:dyDescent="0.3">
      <c r="A50" t="s">
        <v>54</v>
      </c>
      <c r="B50">
        <v>480.84726499999999</v>
      </c>
      <c r="E50" s="16">
        <v>6.8811460000000002</v>
      </c>
      <c r="N50" t="s">
        <v>197</v>
      </c>
      <c r="O50">
        <v>679.96329800000001</v>
      </c>
      <c r="Q50" s="17">
        <v>3.1946180000000002</v>
      </c>
      <c r="S50">
        <f>MIN(Q46:Q71)</f>
        <v>1.362498</v>
      </c>
      <c r="Z50" t="s">
        <v>197</v>
      </c>
      <c r="AA50">
        <v>679.96329800000001</v>
      </c>
      <c r="AC50" s="16">
        <v>43.694651999999998</v>
      </c>
    </row>
    <row r="51" spans="1:31" x14ac:dyDescent="0.3">
      <c r="A51" t="s">
        <v>55</v>
      </c>
      <c r="B51">
        <v>489.50239099999999</v>
      </c>
      <c r="E51" s="17">
        <v>27.695094000000001</v>
      </c>
      <c r="N51" t="s">
        <v>207</v>
      </c>
      <c r="O51">
        <v>766.40262800000005</v>
      </c>
      <c r="Q51" s="16">
        <v>6.8811460000000002</v>
      </c>
      <c r="S51">
        <f>_xlfn.QUARTILE.INC(Q46:Q71,1)</f>
        <v>7.7500467500000001</v>
      </c>
      <c r="Z51" t="s">
        <v>207</v>
      </c>
      <c r="AA51">
        <v>766.40262800000005</v>
      </c>
      <c r="AC51" s="16">
        <v>4.7814889999999997</v>
      </c>
    </row>
    <row r="52" spans="1:31" x14ac:dyDescent="0.3">
      <c r="A52" t="s">
        <v>56</v>
      </c>
      <c r="B52">
        <v>429.495339</v>
      </c>
      <c r="E52" s="16">
        <v>43.694651999999998</v>
      </c>
      <c r="N52" t="s">
        <v>213</v>
      </c>
      <c r="O52">
        <v>413.249123</v>
      </c>
      <c r="Q52" s="16">
        <v>27.695094000000001</v>
      </c>
      <c r="S52">
        <f>_xlfn.QUARTILE.INC(Q46:Q71,3)</f>
        <v>33.969168500000002</v>
      </c>
      <c r="Z52" t="s">
        <v>213</v>
      </c>
      <c r="AA52">
        <v>413.249123</v>
      </c>
      <c r="AC52" s="17">
        <v>7.931819</v>
      </c>
    </row>
    <row r="53" spans="1:31" x14ac:dyDescent="0.3">
      <c r="A53" t="s">
        <v>57</v>
      </c>
      <c r="B53">
        <v>769.66435799999999</v>
      </c>
      <c r="E53" s="17">
        <v>4.7814889999999997</v>
      </c>
      <c r="N53" t="s">
        <v>219</v>
      </c>
      <c r="O53">
        <v>776.35806200000002</v>
      </c>
      <c r="Q53" s="16">
        <v>43.694651999999998</v>
      </c>
      <c r="Z53" t="s">
        <v>219</v>
      </c>
      <c r="AA53">
        <v>776.35806200000002</v>
      </c>
      <c r="AC53" s="16">
        <v>87.188124000000002</v>
      </c>
    </row>
    <row r="54" spans="1:31" x14ac:dyDescent="0.3">
      <c r="A54" t="s">
        <v>663</v>
      </c>
      <c r="B54">
        <v>529.20406600000001</v>
      </c>
      <c r="E54" s="16">
        <v>7.931819</v>
      </c>
      <c r="N54" t="s">
        <v>224</v>
      </c>
      <c r="O54">
        <v>584.89496199999996</v>
      </c>
      <c r="Q54" s="16">
        <v>4.7814889999999997</v>
      </c>
      <c r="Z54" t="s">
        <v>224</v>
      </c>
      <c r="AA54">
        <v>584.89496199999996</v>
      </c>
      <c r="AC54" s="17">
        <v>79.195538999999997</v>
      </c>
    </row>
    <row r="55" spans="1:31" x14ac:dyDescent="0.3">
      <c r="A55" t="s">
        <v>58</v>
      </c>
      <c r="B55">
        <v>469.65975600000002</v>
      </c>
      <c r="E55" s="17">
        <v>87.188124000000002</v>
      </c>
      <c r="N55" t="s">
        <v>226</v>
      </c>
      <c r="O55">
        <v>497.34339499999999</v>
      </c>
      <c r="Q55" s="17">
        <v>7.931819</v>
      </c>
      <c r="Z55" t="s">
        <v>226</v>
      </c>
      <c r="AA55">
        <v>497.34339499999999</v>
      </c>
      <c r="AC55" s="16">
        <v>6.4738429999999996</v>
      </c>
    </row>
    <row r="56" spans="1:31" x14ac:dyDescent="0.3">
      <c r="A56" t="s">
        <v>59</v>
      </c>
      <c r="B56">
        <v>545.22033699999997</v>
      </c>
      <c r="E56" s="16">
        <v>79.195538999999997</v>
      </c>
      <c r="N56" t="s">
        <v>232</v>
      </c>
      <c r="O56">
        <v>871.58019300000001</v>
      </c>
      <c r="Q56" s="16">
        <v>87.188124000000002</v>
      </c>
      <c r="Z56" t="s">
        <v>232</v>
      </c>
      <c r="AA56">
        <v>871.58019300000001</v>
      </c>
      <c r="AC56" s="16">
        <v>44.204442</v>
      </c>
    </row>
    <row r="57" spans="1:31" x14ac:dyDescent="0.3">
      <c r="A57" t="s">
        <v>60</v>
      </c>
      <c r="B57">
        <v>449.84810499999998</v>
      </c>
      <c r="E57" s="17">
        <v>6.4738429999999996</v>
      </c>
      <c r="N57" t="s">
        <v>237</v>
      </c>
      <c r="O57">
        <v>741.813129</v>
      </c>
      <c r="Q57" s="17">
        <v>79.195538999999997</v>
      </c>
      <c r="Z57" t="s">
        <v>237</v>
      </c>
      <c r="AA57">
        <v>741.813129</v>
      </c>
      <c r="AC57" s="17">
        <v>25.220403000000001</v>
      </c>
    </row>
    <row r="58" spans="1:31" x14ac:dyDescent="0.3">
      <c r="A58" t="s">
        <v>61</v>
      </c>
      <c r="B58">
        <v>570.63822800000003</v>
      </c>
      <c r="E58" s="16">
        <v>170.37789699999999</v>
      </c>
      <c r="N58" t="s">
        <v>241</v>
      </c>
      <c r="O58">
        <v>631.62627199999997</v>
      </c>
      <c r="Q58" s="16">
        <v>6.4738429999999996</v>
      </c>
      <c r="Z58" t="s">
        <v>241</v>
      </c>
      <c r="AA58">
        <v>631.62627199999997</v>
      </c>
      <c r="AC58" s="16">
        <v>34.310102000000001</v>
      </c>
    </row>
    <row r="59" spans="1:31" x14ac:dyDescent="0.3">
      <c r="A59" t="s">
        <v>62</v>
      </c>
      <c r="B59">
        <v>395.81386300000003</v>
      </c>
      <c r="E59" s="17">
        <v>61.154409999999999</v>
      </c>
      <c r="N59" t="s">
        <v>246</v>
      </c>
      <c r="O59">
        <v>582.03182900000002</v>
      </c>
      <c r="Q59" s="16">
        <v>44.204442</v>
      </c>
      <c r="Z59" t="s">
        <v>246</v>
      </c>
      <c r="AA59">
        <v>582.03182900000002</v>
      </c>
      <c r="AC59" s="17">
        <v>9.9231230000000004</v>
      </c>
    </row>
    <row r="60" spans="1:31" x14ac:dyDescent="0.3">
      <c r="A60" t="s">
        <v>63</v>
      </c>
      <c r="B60">
        <v>435.44642599999997</v>
      </c>
      <c r="E60" s="16">
        <v>44.204442</v>
      </c>
      <c r="N60" t="s">
        <v>261</v>
      </c>
      <c r="O60">
        <v>668.67916200000002</v>
      </c>
      <c r="Q60" s="17">
        <v>25.220403000000001</v>
      </c>
      <c r="Z60" t="s">
        <v>261</v>
      </c>
      <c r="AA60">
        <v>668.67916200000002</v>
      </c>
      <c r="AC60" s="16">
        <v>32.946368</v>
      </c>
    </row>
    <row r="61" spans="1:31" x14ac:dyDescent="0.3">
      <c r="A61" t="s">
        <v>64</v>
      </c>
      <c r="B61">
        <v>472.06330300000002</v>
      </c>
      <c r="E61" s="17">
        <v>25.220403000000001</v>
      </c>
      <c r="N61" t="s">
        <v>262</v>
      </c>
      <c r="O61">
        <v>690.31585800000005</v>
      </c>
      <c r="Q61" s="16">
        <v>34.310102000000001</v>
      </c>
      <c r="Z61" t="s">
        <v>262</v>
      </c>
      <c r="AA61">
        <v>690.31585800000005</v>
      </c>
      <c r="AC61" s="17">
        <v>11.33502</v>
      </c>
    </row>
    <row r="62" spans="1:31" x14ac:dyDescent="0.3">
      <c r="A62" t="s">
        <v>65</v>
      </c>
      <c r="B62">
        <v>773.93357000000003</v>
      </c>
      <c r="E62" s="16">
        <v>34.310102000000001</v>
      </c>
      <c r="N62" t="s">
        <v>263</v>
      </c>
      <c r="O62">
        <v>743.05072299999995</v>
      </c>
      <c r="Q62" s="17">
        <v>9.9231230000000004</v>
      </c>
      <c r="Z62" t="s">
        <v>263</v>
      </c>
      <c r="AA62">
        <v>743.05072299999995</v>
      </c>
      <c r="AC62" s="17">
        <v>8.6821260000000002</v>
      </c>
    </row>
    <row r="63" spans="1:31" x14ac:dyDescent="0.3">
      <c r="A63" t="s">
        <v>67</v>
      </c>
      <c r="B63">
        <v>537.66359699999998</v>
      </c>
      <c r="E63" s="17">
        <v>9.9231230000000004</v>
      </c>
      <c r="N63" t="s">
        <v>264</v>
      </c>
      <c r="O63">
        <v>648.92559400000005</v>
      </c>
      <c r="Q63" s="16">
        <v>32.946368</v>
      </c>
      <c r="Z63" t="s">
        <v>264</v>
      </c>
      <c r="AA63">
        <v>648.92559400000005</v>
      </c>
      <c r="AC63" s="16">
        <v>19.002613</v>
      </c>
    </row>
    <row r="64" spans="1:31" x14ac:dyDescent="0.3">
      <c r="A64" t="s">
        <v>68</v>
      </c>
      <c r="B64">
        <v>512.96524199999999</v>
      </c>
      <c r="E64" s="16">
        <v>32.946368</v>
      </c>
      <c r="N64" t="s">
        <v>270</v>
      </c>
      <c r="O64">
        <v>762.25442199999998</v>
      </c>
      <c r="Q64" s="17">
        <v>11.33502</v>
      </c>
      <c r="Z64" t="s">
        <v>270</v>
      </c>
      <c r="AA64">
        <v>762.25442199999998</v>
      </c>
      <c r="AC64" s="17">
        <v>16.189961</v>
      </c>
    </row>
    <row r="65" spans="1:29" x14ac:dyDescent="0.3">
      <c r="A65" t="s">
        <v>69</v>
      </c>
      <c r="B65">
        <v>741.56507899999997</v>
      </c>
      <c r="E65" s="17">
        <v>62.710276</v>
      </c>
      <c r="N65" t="s">
        <v>271</v>
      </c>
      <c r="O65">
        <v>734.12665600000003</v>
      </c>
      <c r="Q65" s="17">
        <v>8.6821260000000002</v>
      </c>
      <c r="Z65" t="s">
        <v>271</v>
      </c>
      <c r="AA65">
        <v>734.12665600000003</v>
      </c>
      <c r="AC65" s="16">
        <v>1.362498</v>
      </c>
    </row>
    <row r="66" spans="1:29" x14ac:dyDescent="0.3">
      <c r="A66" t="s">
        <v>70</v>
      </c>
      <c r="B66">
        <v>453.599603</v>
      </c>
      <c r="E66" s="16">
        <v>11.33502</v>
      </c>
      <c r="N66" t="s">
        <v>273</v>
      </c>
      <c r="O66">
        <v>766.77427399999999</v>
      </c>
      <c r="Q66" s="16">
        <v>19.002613</v>
      </c>
      <c r="Z66" t="s">
        <v>273</v>
      </c>
      <c r="AA66">
        <v>766.77427399999999</v>
      </c>
      <c r="AC66" s="17">
        <v>13.940852</v>
      </c>
    </row>
    <row r="67" spans="1:29" x14ac:dyDescent="0.3">
      <c r="A67" t="s">
        <v>71</v>
      </c>
      <c r="B67">
        <v>865.73670100000004</v>
      </c>
      <c r="E67" s="17">
        <v>8.6821260000000002</v>
      </c>
      <c r="N67" t="s">
        <v>275</v>
      </c>
      <c r="O67">
        <v>762.11245199999996</v>
      </c>
      <c r="Q67" s="17">
        <v>16.189961</v>
      </c>
      <c r="Z67" t="s">
        <v>275</v>
      </c>
      <c r="AA67">
        <v>762.11245199999996</v>
      </c>
      <c r="AC67" s="17">
        <v>30.719439999999999</v>
      </c>
    </row>
    <row r="68" spans="1:29" x14ac:dyDescent="0.3">
      <c r="A68" t="s">
        <v>72</v>
      </c>
      <c r="B68">
        <v>510.08846599999998</v>
      </c>
      <c r="E68" s="16">
        <v>19.002613</v>
      </c>
      <c r="N68" t="s">
        <v>279</v>
      </c>
      <c r="O68">
        <v>672.32714899999996</v>
      </c>
      <c r="Q68" s="16">
        <v>1.362498</v>
      </c>
      <c r="Z68" t="s">
        <v>279</v>
      </c>
      <c r="AA68">
        <v>672.32714899999996</v>
      </c>
      <c r="AC68" s="16">
        <v>5.0201219999999998</v>
      </c>
    </row>
    <row r="69" spans="1:29" x14ac:dyDescent="0.3">
      <c r="A69" t="s">
        <v>73</v>
      </c>
      <c r="B69">
        <v>564.73536200000001</v>
      </c>
      <c r="E69" s="17">
        <v>177.22798499999999</v>
      </c>
      <c r="N69" t="s">
        <v>286</v>
      </c>
      <c r="O69">
        <v>571.13846599999999</v>
      </c>
      <c r="Q69" s="17">
        <v>13.940852</v>
      </c>
      <c r="Z69" t="s">
        <v>286</v>
      </c>
      <c r="AA69">
        <v>571.13846599999999</v>
      </c>
    </row>
    <row r="70" spans="1:29" x14ac:dyDescent="0.3">
      <c r="A70" t="s">
        <v>74</v>
      </c>
      <c r="B70">
        <v>432.32479000000001</v>
      </c>
      <c r="E70" s="16">
        <v>16.189961</v>
      </c>
      <c r="N70" t="s">
        <v>292</v>
      </c>
      <c r="O70">
        <v>526.28818999999999</v>
      </c>
      <c r="Q70" s="17">
        <v>30.719439999999999</v>
      </c>
      <c r="Z70" t="s">
        <v>292</v>
      </c>
      <c r="AA70">
        <v>526.28818999999999</v>
      </c>
    </row>
    <row r="71" spans="1:29" x14ac:dyDescent="0.3">
      <c r="A71" t="s">
        <v>75</v>
      </c>
      <c r="B71">
        <v>698.07781199999999</v>
      </c>
      <c r="E71" s="17">
        <v>1.362498</v>
      </c>
      <c r="N71" t="s">
        <v>296</v>
      </c>
      <c r="O71">
        <v>444.057478</v>
      </c>
      <c r="Q71" s="16">
        <v>5.0201219999999998</v>
      </c>
      <c r="Z71" t="s">
        <v>296</v>
      </c>
      <c r="AA71">
        <v>444.057478</v>
      </c>
    </row>
    <row r="72" spans="1:29" x14ac:dyDescent="0.3">
      <c r="A72" t="s">
        <v>77</v>
      </c>
      <c r="B72">
        <v>439.42571500000003</v>
      </c>
      <c r="E72" s="16">
        <v>13.940852</v>
      </c>
      <c r="N72" t="s">
        <v>299</v>
      </c>
      <c r="O72">
        <v>760.15619000000004</v>
      </c>
      <c r="Z72" t="s">
        <v>299</v>
      </c>
      <c r="AA72">
        <v>760.15619000000004</v>
      </c>
    </row>
    <row r="73" spans="1:29" x14ac:dyDescent="0.3">
      <c r="A73" t="s">
        <v>78</v>
      </c>
      <c r="B73">
        <v>414.40244100000001</v>
      </c>
      <c r="E73" s="17">
        <v>30.719439999999999</v>
      </c>
      <c r="N73" t="s">
        <v>302</v>
      </c>
      <c r="O73">
        <v>717.41663100000005</v>
      </c>
      <c r="Z73" t="s">
        <v>302</v>
      </c>
      <c r="AA73">
        <v>717.41663100000005</v>
      </c>
    </row>
    <row r="74" spans="1:29" x14ac:dyDescent="0.3">
      <c r="A74" t="s">
        <v>79</v>
      </c>
      <c r="B74">
        <v>778.677502</v>
      </c>
      <c r="E74" s="18">
        <v>5.0201219999999998</v>
      </c>
      <c r="N74" t="s">
        <v>308</v>
      </c>
      <c r="O74">
        <v>548.88346100000001</v>
      </c>
      <c r="Z74" t="s">
        <v>308</v>
      </c>
      <c r="AA74">
        <v>548.88346100000001</v>
      </c>
    </row>
    <row r="75" spans="1:29" x14ac:dyDescent="0.3">
      <c r="A75" t="s">
        <v>80</v>
      </c>
      <c r="B75">
        <v>477.67313999999999</v>
      </c>
      <c r="N75" t="s">
        <v>317</v>
      </c>
      <c r="O75">
        <v>645.80016699999999</v>
      </c>
      <c r="Z75" t="s">
        <v>317</v>
      </c>
      <c r="AA75">
        <v>645.80016699999999</v>
      </c>
    </row>
    <row r="76" spans="1:29" x14ac:dyDescent="0.3">
      <c r="A76" t="s">
        <v>81</v>
      </c>
      <c r="B76">
        <v>571.99873500000001</v>
      </c>
      <c r="N76" t="s">
        <v>321</v>
      </c>
      <c r="O76">
        <v>542.27126999999996</v>
      </c>
      <c r="Z76" t="s">
        <v>321</v>
      </c>
      <c r="AA76">
        <v>542.27126999999996</v>
      </c>
    </row>
    <row r="77" spans="1:29" x14ac:dyDescent="0.3">
      <c r="A77" t="s">
        <v>82</v>
      </c>
      <c r="B77">
        <v>568.31184900000005</v>
      </c>
      <c r="N77" t="s">
        <v>326</v>
      </c>
      <c r="O77">
        <v>793.14745400000004</v>
      </c>
      <c r="Z77" t="s">
        <v>326</v>
      </c>
      <c r="AA77">
        <v>793.14745400000004</v>
      </c>
    </row>
    <row r="78" spans="1:29" x14ac:dyDescent="0.3">
      <c r="A78" t="s">
        <v>83</v>
      </c>
      <c r="B78">
        <v>643.45961399999999</v>
      </c>
      <c r="N78" t="s">
        <v>341</v>
      </c>
      <c r="O78">
        <v>681.34163100000001</v>
      </c>
      <c r="Z78" t="s">
        <v>341</v>
      </c>
      <c r="AA78">
        <v>681.34163100000001</v>
      </c>
    </row>
    <row r="79" spans="1:29" x14ac:dyDescent="0.3">
      <c r="A79" t="s">
        <v>84</v>
      </c>
      <c r="B79">
        <v>758.37112200000001</v>
      </c>
      <c r="N79" t="s">
        <v>344</v>
      </c>
      <c r="O79">
        <v>412.22447</v>
      </c>
      <c r="Z79" t="s">
        <v>344</v>
      </c>
      <c r="AA79">
        <v>412.22447</v>
      </c>
    </row>
    <row r="80" spans="1:29" x14ac:dyDescent="0.3">
      <c r="A80" t="s">
        <v>85</v>
      </c>
      <c r="B80">
        <v>965.02672900000005</v>
      </c>
      <c r="N80" t="s">
        <v>346</v>
      </c>
      <c r="O80">
        <v>590.24368000000004</v>
      </c>
      <c r="Z80" t="s">
        <v>346</v>
      </c>
      <c r="AA80">
        <v>590.24368000000004</v>
      </c>
    </row>
    <row r="81" spans="1:27" x14ac:dyDescent="0.3">
      <c r="A81" t="s">
        <v>86</v>
      </c>
      <c r="B81">
        <v>464.72750600000001</v>
      </c>
      <c r="N81" t="s">
        <v>348</v>
      </c>
      <c r="O81">
        <v>633.52176899999995</v>
      </c>
      <c r="Z81" t="s">
        <v>348</v>
      </c>
      <c r="AA81">
        <v>633.52176899999995</v>
      </c>
    </row>
    <row r="82" spans="1:27" x14ac:dyDescent="0.3">
      <c r="A82" t="s">
        <v>87</v>
      </c>
      <c r="B82">
        <v>484.73692299999999</v>
      </c>
      <c r="N82" t="s">
        <v>349</v>
      </c>
      <c r="O82">
        <v>749.80401700000004</v>
      </c>
      <c r="Z82" t="s">
        <v>349</v>
      </c>
      <c r="AA82">
        <v>749.80401700000004</v>
      </c>
    </row>
    <row r="83" spans="1:27" x14ac:dyDescent="0.3">
      <c r="A83" t="s">
        <v>88</v>
      </c>
      <c r="B83">
        <v>414.40568200000001</v>
      </c>
      <c r="N83" t="s">
        <v>350</v>
      </c>
      <c r="O83">
        <v>607.01452099999995</v>
      </c>
      <c r="Z83" t="s">
        <v>350</v>
      </c>
      <c r="AA83">
        <v>607.01452099999995</v>
      </c>
    </row>
    <row r="84" spans="1:27" x14ac:dyDescent="0.3">
      <c r="A84" t="s">
        <v>89</v>
      </c>
      <c r="B84">
        <v>602.88441399999999</v>
      </c>
      <c r="N84" t="s">
        <v>351</v>
      </c>
      <c r="O84">
        <v>607.01452099999995</v>
      </c>
      <c r="Z84" t="s">
        <v>351</v>
      </c>
      <c r="AA84">
        <v>607.01452099999995</v>
      </c>
    </row>
    <row r="85" spans="1:27" x14ac:dyDescent="0.3">
      <c r="A85" t="s">
        <v>90</v>
      </c>
      <c r="B85">
        <v>818.475551</v>
      </c>
      <c r="N85" t="s">
        <v>355</v>
      </c>
      <c r="O85">
        <v>762.74740299999996</v>
      </c>
      <c r="Z85" t="s">
        <v>355</v>
      </c>
      <c r="AA85">
        <v>762.74740299999996</v>
      </c>
    </row>
    <row r="86" spans="1:27" x14ac:dyDescent="0.3">
      <c r="A86" t="s">
        <v>91</v>
      </c>
      <c r="B86">
        <v>865.33463500000005</v>
      </c>
      <c r="N86" t="s">
        <v>360</v>
      </c>
      <c r="O86">
        <v>548.16684699999996</v>
      </c>
      <c r="Z86" t="s">
        <v>360</v>
      </c>
      <c r="AA86">
        <v>548.16684699999996</v>
      </c>
    </row>
    <row r="87" spans="1:27" x14ac:dyDescent="0.3">
      <c r="A87" t="s">
        <v>92</v>
      </c>
      <c r="B87">
        <v>464.43020999999999</v>
      </c>
      <c r="N87" t="s">
        <v>362</v>
      </c>
      <c r="O87">
        <v>555.10492699999998</v>
      </c>
      <c r="Z87" t="s">
        <v>362</v>
      </c>
      <c r="AA87">
        <v>555.10492699999998</v>
      </c>
    </row>
    <row r="88" spans="1:27" x14ac:dyDescent="0.3">
      <c r="A88" t="s">
        <v>93</v>
      </c>
      <c r="B88">
        <v>398.35431499999999</v>
      </c>
      <c r="N88" t="s">
        <v>367</v>
      </c>
      <c r="O88">
        <v>426.10397999999998</v>
      </c>
      <c r="Z88" t="s">
        <v>367</v>
      </c>
      <c r="AA88">
        <v>426.10397999999998</v>
      </c>
    </row>
    <row r="89" spans="1:27" x14ac:dyDescent="0.3">
      <c r="A89" t="s">
        <v>94</v>
      </c>
      <c r="B89">
        <v>863.03351599999996</v>
      </c>
      <c r="N89" t="s">
        <v>374</v>
      </c>
      <c r="O89">
        <v>830.40829900000006</v>
      </c>
      <c r="Z89" t="s">
        <v>374</v>
      </c>
      <c r="AA89">
        <v>830.40829900000006</v>
      </c>
    </row>
    <row r="90" spans="1:27" x14ac:dyDescent="0.3">
      <c r="A90" t="s">
        <v>95</v>
      </c>
      <c r="B90">
        <v>643.28009999999995</v>
      </c>
      <c r="N90" t="s">
        <v>382</v>
      </c>
      <c r="O90">
        <v>561.31518600000004</v>
      </c>
      <c r="Z90" t="s">
        <v>382</v>
      </c>
      <c r="AA90">
        <v>561.31518600000004</v>
      </c>
    </row>
    <row r="91" spans="1:27" x14ac:dyDescent="0.3">
      <c r="A91" t="s">
        <v>96</v>
      </c>
      <c r="B91">
        <v>602.69477700000004</v>
      </c>
      <c r="N91" t="s">
        <v>387</v>
      </c>
      <c r="O91">
        <v>625.86302699999999</v>
      </c>
      <c r="Z91" t="s">
        <v>387</v>
      </c>
      <c r="AA91">
        <v>625.86302699999999</v>
      </c>
    </row>
    <row r="92" spans="1:27" x14ac:dyDescent="0.3">
      <c r="A92" t="s">
        <v>97</v>
      </c>
      <c r="B92">
        <v>399.17229900000001</v>
      </c>
      <c r="N92" t="s">
        <v>408</v>
      </c>
      <c r="O92">
        <v>607.74558100000002</v>
      </c>
      <c r="Z92" t="s">
        <v>408</v>
      </c>
      <c r="AA92">
        <v>607.74558100000002</v>
      </c>
    </row>
    <row r="93" spans="1:27" x14ac:dyDescent="0.3">
      <c r="A93" t="s">
        <v>98</v>
      </c>
      <c r="B93">
        <v>861.39270899999997</v>
      </c>
      <c r="N93" t="s">
        <v>414</v>
      </c>
      <c r="O93">
        <v>748.62826600000005</v>
      </c>
      <c r="Z93" t="s">
        <v>414</v>
      </c>
      <c r="AA93">
        <v>748.62826600000005</v>
      </c>
    </row>
    <row r="94" spans="1:27" x14ac:dyDescent="0.3">
      <c r="A94" t="s">
        <v>99</v>
      </c>
      <c r="B94">
        <v>533.08313199999998</v>
      </c>
      <c r="N94" t="s">
        <v>416</v>
      </c>
      <c r="O94">
        <v>590.39793199999997</v>
      </c>
      <c r="Z94" t="s">
        <v>416</v>
      </c>
      <c r="AA94">
        <v>590.39793199999997</v>
      </c>
    </row>
    <row r="95" spans="1:27" x14ac:dyDescent="0.3">
      <c r="A95" t="s">
        <v>100</v>
      </c>
      <c r="B95">
        <v>656.60309900000004</v>
      </c>
      <c r="N95" t="s">
        <v>423</v>
      </c>
      <c r="O95">
        <v>600.41107999999997</v>
      </c>
      <c r="Z95" t="s">
        <v>423</v>
      </c>
      <c r="AA95">
        <v>600.41107999999997</v>
      </c>
    </row>
    <row r="96" spans="1:27" x14ac:dyDescent="0.3">
      <c r="A96" t="s">
        <v>101</v>
      </c>
      <c r="B96">
        <v>562.24275899999998</v>
      </c>
      <c r="N96" t="s">
        <v>426</v>
      </c>
      <c r="O96">
        <v>415.20048700000001</v>
      </c>
      <c r="Z96" t="s">
        <v>426</v>
      </c>
      <c r="AA96">
        <v>415.20048700000001</v>
      </c>
    </row>
    <row r="97" spans="1:27" x14ac:dyDescent="0.3">
      <c r="A97" t="s">
        <v>102</v>
      </c>
      <c r="B97">
        <v>524.07165799999996</v>
      </c>
      <c r="N97" t="s">
        <v>427</v>
      </c>
      <c r="O97">
        <v>363.98671899999999</v>
      </c>
      <c r="Z97" t="s">
        <v>427</v>
      </c>
      <c r="AA97">
        <v>363.98671899999999</v>
      </c>
    </row>
    <row r="98" spans="1:27" x14ac:dyDescent="0.3">
      <c r="A98" t="s">
        <v>103</v>
      </c>
      <c r="B98">
        <v>804.71944599999995</v>
      </c>
      <c r="N98" t="s">
        <v>430</v>
      </c>
      <c r="O98">
        <v>435.26418000000001</v>
      </c>
      <c r="Z98" t="s">
        <v>430</v>
      </c>
      <c r="AA98">
        <v>435.26418000000001</v>
      </c>
    </row>
    <row r="99" spans="1:27" x14ac:dyDescent="0.3">
      <c r="A99" t="s">
        <v>104</v>
      </c>
      <c r="B99">
        <v>441.67568</v>
      </c>
      <c r="N99" t="s">
        <v>431</v>
      </c>
      <c r="O99">
        <v>805.44356400000004</v>
      </c>
      <c r="Z99" t="s">
        <v>431</v>
      </c>
      <c r="AA99">
        <v>805.44356400000004</v>
      </c>
    </row>
    <row r="100" spans="1:27" x14ac:dyDescent="0.3">
      <c r="A100" t="s">
        <v>106</v>
      </c>
      <c r="B100">
        <v>763.63096599999994</v>
      </c>
      <c r="N100" t="s">
        <v>433</v>
      </c>
      <c r="O100">
        <v>559.00517500000001</v>
      </c>
      <c r="Z100" t="s">
        <v>433</v>
      </c>
      <c r="AA100">
        <v>559.00517500000001</v>
      </c>
    </row>
    <row r="101" spans="1:27" x14ac:dyDescent="0.3">
      <c r="A101" t="s">
        <v>107</v>
      </c>
      <c r="B101">
        <v>317.48937000000001</v>
      </c>
      <c r="N101" t="s">
        <v>437</v>
      </c>
      <c r="O101">
        <v>638.54311600000005</v>
      </c>
      <c r="Z101" t="s">
        <v>437</v>
      </c>
      <c r="AA101">
        <v>638.54311600000005</v>
      </c>
    </row>
    <row r="102" spans="1:27" x14ac:dyDescent="0.3">
      <c r="A102" t="s">
        <v>108</v>
      </c>
      <c r="B102">
        <v>867.050792</v>
      </c>
      <c r="N102" t="s">
        <v>439</v>
      </c>
      <c r="O102">
        <v>527.09938799999998</v>
      </c>
      <c r="Z102" t="s">
        <v>439</v>
      </c>
      <c r="AA102">
        <v>527.09938799999998</v>
      </c>
    </row>
    <row r="103" spans="1:27" x14ac:dyDescent="0.3">
      <c r="A103" t="s">
        <v>110</v>
      </c>
      <c r="B103">
        <v>544.67959499999995</v>
      </c>
      <c r="N103" t="s">
        <v>440</v>
      </c>
      <c r="O103">
        <v>555.89249900000004</v>
      </c>
      <c r="Z103" t="s">
        <v>440</v>
      </c>
      <c r="AA103">
        <v>555.89249900000004</v>
      </c>
    </row>
    <row r="104" spans="1:27" x14ac:dyDescent="0.3">
      <c r="A104" t="s">
        <v>111</v>
      </c>
      <c r="B104">
        <v>784.28903300000002</v>
      </c>
      <c r="N104" t="s">
        <v>445</v>
      </c>
      <c r="O104">
        <v>626.16231400000004</v>
      </c>
      <c r="Z104" t="s">
        <v>445</v>
      </c>
      <c r="AA104">
        <v>626.16231400000004</v>
      </c>
    </row>
    <row r="105" spans="1:27" x14ac:dyDescent="0.3">
      <c r="A105" t="s">
        <v>112</v>
      </c>
      <c r="B105">
        <v>609.04163900000003</v>
      </c>
      <c r="N105" t="s">
        <v>447</v>
      </c>
      <c r="O105">
        <v>515.81715599999995</v>
      </c>
      <c r="Z105" t="s">
        <v>447</v>
      </c>
      <c r="AA105">
        <v>515.81715599999995</v>
      </c>
    </row>
    <row r="106" spans="1:27" x14ac:dyDescent="0.3">
      <c r="A106" t="s">
        <v>113</v>
      </c>
      <c r="B106">
        <v>688.98713699999996</v>
      </c>
      <c r="N106" t="s">
        <v>460</v>
      </c>
      <c r="O106">
        <v>586.68104000000005</v>
      </c>
      <c r="Z106" t="s">
        <v>460</v>
      </c>
      <c r="AA106">
        <v>586.68104000000005</v>
      </c>
    </row>
    <row r="107" spans="1:27" x14ac:dyDescent="0.3">
      <c r="A107" t="s">
        <v>114</v>
      </c>
      <c r="B107">
        <v>765.878872</v>
      </c>
      <c r="N107" t="s">
        <v>469</v>
      </c>
      <c r="O107">
        <v>306.17832099999998</v>
      </c>
      <c r="Z107" t="s">
        <v>469</v>
      </c>
      <c r="AA107">
        <v>306.17832099999998</v>
      </c>
    </row>
    <row r="108" spans="1:27" x14ac:dyDescent="0.3">
      <c r="A108" t="s">
        <v>116</v>
      </c>
      <c r="B108">
        <v>478.71716600000002</v>
      </c>
      <c r="N108" t="s">
        <v>472</v>
      </c>
      <c r="O108">
        <v>431.25679100000002</v>
      </c>
      <c r="Z108" t="s">
        <v>472</v>
      </c>
      <c r="AA108">
        <v>431.25679100000002</v>
      </c>
    </row>
    <row r="109" spans="1:27" x14ac:dyDescent="0.3">
      <c r="A109" t="s">
        <v>118</v>
      </c>
      <c r="B109">
        <v>524.87611900000002</v>
      </c>
      <c r="N109" t="s">
        <v>486</v>
      </c>
      <c r="O109">
        <v>563.33300499999996</v>
      </c>
      <c r="Z109" t="s">
        <v>486</v>
      </c>
      <c r="AA109">
        <v>563.33300499999996</v>
      </c>
    </row>
    <row r="110" spans="1:27" x14ac:dyDescent="0.3">
      <c r="A110" t="s">
        <v>119</v>
      </c>
      <c r="B110">
        <v>483.63968899999998</v>
      </c>
      <c r="N110" t="s">
        <v>487</v>
      </c>
      <c r="O110">
        <v>865.95305199999996</v>
      </c>
      <c r="Z110" t="s">
        <v>487</v>
      </c>
      <c r="AA110">
        <v>865.95305199999996</v>
      </c>
    </row>
    <row r="111" spans="1:27" x14ac:dyDescent="0.3">
      <c r="A111" t="s">
        <v>120</v>
      </c>
      <c r="B111">
        <v>610.66268600000001</v>
      </c>
      <c r="N111" t="s">
        <v>491</v>
      </c>
      <c r="O111">
        <v>680.982846</v>
      </c>
      <c r="Z111" t="s">
        <v>491</v>
      </c>
      <c r="AA111">
        <v>680.982846</v>
      </c>
    </row>
    <row r="112" spans="1:27" x14ac:dyDescent="0.3">
      <c r="A112" t="s">
        <v>121</v>
      </c>
      <c r="B112">
        <v>500.29647</v>
      </c>
      <c r="N112" t="s">
        <v>495</v>
      </c>
      <c r="O112">
        <v>537.58763799999997</v>
      </c>
      <c r="Z112" t="s">
        <v>495</v>
      </c>
      <c r="AA112">
        <v>537.58763799999997</v>
      </c>
    </row>
    <row r="113" spans="1:27" x14ac:dyDescent="0.3">
      <c r="A113" t="s">
        <v>122</v>
      </c>
      <c r="B113">
        <v>705.78998100000001</v>
      </c>
      <c r="N113" t="s">
        <v>497</v>
      </c>
      <c r="O113">
        <v>618.99365499999999</v>
      </c>
      <c r="Z113" t="s">
        <v>497</v>
      </c>
      <c r="AA113">
        <v>618.99365499999999</v>
      </c>
    </row>
    <row r="114" spans="1:27" x14ac:dyDescent="0.3">
      <c r="A114" t="s">
        <v>123</v>
      </c>
      <c r="B114">
        <v>612.48987399999999</v>
      </c>
      <c r="N114" t="s">
        <v>499</v>
      </c>
      <c r="O114">
        <v>762.981314</v>
      </c>
      <c r="Z114" t="s">
        <v>499</v>
      </c>
      <c r="AA114">
        <v>762.981314</v>
      </c>
    </row>
    <row r="115" spans="1:27" x14ac:dyDescent="0.3">
      <c r="A115" t="s">
        <v>124</v>
      </c>
      <c r="B115">
        <v>526.94302800000003</v>
      </c>
      <c r="N115" t="s">
        <v>510</v>
      </c>
      <c r="O115">
        <v>806.35944600000005</v>
      </c>
      <c r="Z115" t="s">
        <v>510</v>
      </c>
      <c r="AA115">
        <v>806.35944600000005</v>
      </c>
    </row>
    <row r="116" spans="1:27" x14ac:dyDescent="0.3">
      <c r="A116" t="s">
        <v>126</v>
      </c>
      <c r="B116">
        <v>785.34430999999995</v>
      </c>
      <c r="N116" t="s">
        <v>531</v>
      </c>
      <c r="O116">
        <v>512.43853300000001</v>
      </c>
      <c r="Z116" t="s">
        <v>531</v>
      </c>
      <c r="AA116">
        <v>512.43853300000001</v>
      </c>
    </row>
    <row r="117" spans="1:27" x14ac:dyDescent="0.3">
      <c r="A117" t="s">
        <v>127</v>
      </c>
      <c r="B117">
        <v>427.082041</v>
      </c>
      <c r="N117" t="s">
        <v>540</v>
      </c>
      <c r="O117">
        <v>764.09666800000002</v>
      </c>
      <c r="Z117" t="s">
        <v>540</v>
      </c>
      <c r="AA117">
        <v>764.09666800000002</v>
      </c>
    </row>
    <row r="118" spans="1:27" x14ac:dyDescent="0.3">
      <c r="A118" t="s">
        <v>128</v>
      </c>
      <c r="B118">
        <v>718.09278400000005</v>
      </c>
      <c r="N118" t="s">
        <v>542</v>
      </c>
      <c r="O118">
        <v>659.86581000000001</v>
      </c>
      <c r="Z118" t="s">
        <v>542</v>
      </c>
      <c r="AA118">
        <v>659.86581000000001</v>
      </c>
    </row>
    <row r="119" spans="1:27" x14ac:dyDescent="0.3">
      <c r="A119" t="s">
        <v>129</v>
      </c>
      <c r="B119">
        <v>881.94790499999999</v>
      </c>
      <c r="N119" t="s">
        <v>543</v>
      </c>
      <c r="O119">
        <v>382.57087799999999</v>
      </c>
      <c r="Z119" t="s">
        <v>543</v>
      </c>
      <c r="AA119">
        <v>382.57087799999999</v>
      </c>
    </row>
    <row r="120" spans="1:27" x14ac:dyDescent="0.3">
      <c r="A120" t="s">
        <v>130</v>
      </c>
      <c r="B120">
        <v>378.459881</v>
      </c>
      <c r="N120" t="s">
        <v>550</v>
      </c>
      <c r="O120">
        <v>772.83696899999995</v>
      </c>
      <c r="Z120" t="s">
        <v>550</v>
      </c>
      <c r="AA120">
        <v>772.83696899999995</v>
      </c>
    </row>
    <row r="121" spans="1:27" x14ac:dyDescent="0.3">
      <c r="A121" t="s">
        <v>131</v>
      </c>
      <c r="B121">
        <v>524.83555899999999</v>
      </c>
      <c r="N121" t="s">
        <v>551</v>
      </c>
      <c r="O121">
        <v>754.99158699999998</v>
      </c>
      <c r="Z121" t="s">
        <v>551</v>
      </c>
      <c r="AA121">
        <v>754.99158699999998</v>
      </c>
    </row>
    <row r="122" spans="1:27" x14ac:dyDescent="0.3">
      <c r="A122" t="s">
        <v>132</v>
      </c>
      <c r="B122">
        <v>507.31184100000002</v>
      </c>
      <c r="N122" t="s">
        <v>552</v>
      </c>
      <c r="O122">
        <v>849.65603699999997</v>
      </c>
      <c r="Z122" t="s">
        <v>552</v>
      </c>
      <c r="AA122">
        <v>849.65603699999997</v>
      </c>
    </row>
    <row r="123" spans="1:27" x14ac:dyDescent="0.3">
      <c r="A123" t="s">
        <v>133</v>
      </c>
      <c r="B123">
        <v>566.04621699999996</v>
      </c>
      <c r="N123" t="s">
        <v>560</v>
      </c>
      <c r="O123">
        <v>517.39019800000005</v>
      </c>
      <c r="Z123" t="s">
        <v>560</v>
      </c>
      <c r="AA123">
        <v>517.39019800000005</v>
      </c>
    </row>
    <row r="124" spans="1:27" x14ac:dyDescent="0.3">
      <c r="A124" t="s">
        <v>134</v>
      </c>
      <c r="B124">
        <v>734.50408300000004</v>
      </c>
      <c r="N124" t="s">
        <v>561</v>
      </c>
      <c r="O124">
        <v>718.57108200000005</v>
      </c>
      <c r="Z124" t="s">
        <v>561</v>
      </c>
      <c r="AA124">
        <v>718.57108200000005</v>
      </c>
    </row>
    <row r="125" spans="1:27" x14ac:dyDescent="0.3">
      <c r="A125" t="s">
        <v>135</v>
      </c>
      <c r="B125">
        <v>574.77755000000002</v>
      </c>
      <c r="N125" t="s">
        <v>562</v>
      </c>
      <c r="O125">
        <v>504.243066</v>
      </c>
      <c r="Z125" t="s">
        <v>562</v>
      </c>
      <c r="AA125">
        <v>504.243066</v>
      </c>
    </row>
    <row r="126" spans="1:27" x14ac:dyDescent="0.3">
      <c r="A126" t="s">
        <v>136</v>
      </c>
      <c r="B126">
        <v>595.21333600000003</v>
      </c>
      <c r="N126" t="s">
        <v>563</v>
      </c>
      <c r="O126">
        <v>604.88468899999998</v>
      </c>
      <c r="Z126" t="s">
        <v>563</v>
      </c>
      <c r="AA126">
        <v>604.88468899999998</v>
      </c>
    </row>
    <row r="127" spans="1:27" x14ac:dyDescent="0.3">
      <c r="A127" t="s">
        <v>137</v>
      </c>
      <c r="B127">
        <v>598.42758600000002</v>
      </c>
      <c r="N127" t="s">
        <v>565</v>
      </c>
      <c r="O127">
        <v>761.15639399999998</v>
      </c>
      <c r="Z127" t="s">
        <v>565</v>
      </c>
      <c r="AA127">
        <v>761.15639399999998</v>
      </c>
    </row>
    <row r="128" spans="1:27" x14ac:dyDescent="0.3">
      <c r="A128" t="s">
        <v>138</v>
      </c>
      <c r="B128">
        <v>553.97054000000003</v>
      </c>
      <c r="N128" t="s">
        <v>566</v>
      </c>
      <c r="O128">
        <v>733.95771000000002</v>
      </c>
      <c r="Z128" t="s">
        <v>566</v>
      </c>
      <c r="AA128">
        <v>733.95771000000002</v>
      </c>
    </row>
    <row r="129" spans="1:27" x14ac:dyDescent="0.3">
      <c r="A129" t="s">
        <v>139</v>
      </c>
      <c r="B129">
        <v>461.49571200000003</v>
      </c>
      <c r="N129" t="s">
        <v>567</v>
      </c>
      <c r="O129">
        <v>665.75800000000004</v>
      </c>
      <c r="Z129" t="s">
        <v>567</v>
      </c>
      <c r="AA129">
        <v>665.75800000000004</v>
      </c>
    </row>
    <row r="130" spans="1:27" x14ac:dyDescent="0.3">
      <c r="A130" t="s">
        <v>140</v>
      </c>
      <c r="B130">
        <v>590.20346199999994</v>
      </c>
      <c r="N130" t="s">
        <v>568</v>
      </c>
      <c r="O130">
        <v>783.61512700000003</v>
      </c>
      <c r="Z130" t="s">
        <v>568</v>
      </c>
      <c r="AA130">
        <v>783.61512700000003</v>
      </c>
    </row>
    <row r="131" spans="1:27" x14ac:dyDescent="0.3">
      <c r="A131" t="s">
        <v>141</v>
      </c>
      <c r="B131">
        <v>475.12931700000001</v>
      </c>
      <c r="N131" t="s">
        <v>569</v>
      </c>
      <c r="O131">
        <v>565.011977</v>
      </c>
      <c r="Z131" t="s">
        <v>569</v>
      </c>
      <c r="AA131">
        <v>565.011977</v>
      </c>
    </row>
    <row r="132" spans="1:27" x14ac:dyDescent="0.3">
      <c r="A132" t="s">
        <v>142</v>
      </c>
      <c r="B132">
        <v>591.02437999999995</v>
      </c>
      <c r="N132" t="s">
        <v>573</v>
      </c>
      <c r="O132">
        <v>929.72258999999997</v>
      </c>
      <c r="Z132" t="s">
        <v>573</v>
      </c>
      <c r="AA132">
        <v>929.72258999999997</v>
      </c>
    </row>
    <row r="133" spans="1:27" x14ac:dyDescent="0.3">
      <c r="A133" t="s">
        <v>143</v>
      </c>
      <c r="B133">
        <v>494.38563699999997</v>
      </c>
      <c r="N133" t="s">
        <v>574</v>
      </c>
      <c r="O133">
        <v>629.97666100000004</v>
      </c>
      <c r="Z133" t="s">
        <v>574</v>
      </c>
      <c r="AA133">
        <v>629.97666100000004</v>
      </c>
    </row>
    <row r="134" spans="1:27" x14ac:dyDescent="0.3">
      <c r="A134" t="s">
        <v>144</v>
      </c>
      <c r="B134">
        <v>660.26309200000003</v>
      </c>
      <c r="N134" t="s">
        <v>576</v>
      </c>
      <c r="O134">
        <v>599.76188000000002</v>
      </c>
      <c r="Z134" t="s">
        <v>576</v>
      </c>
      <c r="AA134">
        <v>599.76188000000002</v>
      </c>
    </row>
    <row r="135" spans="1:27" x14ac:dyDescent="0.3">
      <c r="A135" t="s">
        <v>145</v>
      </c>
      <c r="B135">
        <v>406.21886499999999</v>
      </c>
      <c r="N135" t="s">
        <v>586</v>
      </c>
      <c r="O135">
        <v>764.529222</v>
      </c>
      <c r="Z135" t="s">
        <v>586</v>
      </c>
      <c r="AA135">
        <v>764.529222</v>
      </c>
    </row>
    <row r="136" spans="1:27" x14ac:dyDescent="0.3">
      <c r="A136" t="s">
        <v>146</v>
      </c>
      <c r="B136">
        <v>599.75722699999994</v>
      </c>
      <c r="N136" t="s">
        <v>587</v>
      </c>
      <c r="O136">
        <v>591.22937400000001</v>
      </c>
      <c r="Z136" t="s">
        <v>587</v>
      </c>
      <c r="AA136">
        <v>591.22937400000001</v>
      </c>
    </row>
    <row r="137" spans="1:27" x14ac:dyDescent="0.3">
      <c r="A137" t="s">
        <v>147</v>
      </c>
      <c r="B137">
        <v>601.84469799999999</v>
      </c>
      <c r="N137" t="s">
        <v>589</v>
      </c>
      <c r="O137">
        <v>570.00790900000004</v>
      </c>
      <c r="Z137" t="s">
        <v>589</v>
      </c>
      <c r="AA137">
        <v>570.00790900000004</v>
      </c>
    </row>
    <row r="138" spans="1:27" x14ac:dyDescent="0.3">
      <c r="A138" t="s">
        <v>148</v>
      </c>
      <c r="B138">
        <v>581.63542900000004</v>
      </c>
      <c r="N138" t="s">
        <v>601</v>
      </c>
      <c r="O138">
        <v>889.77241100000003</v>
      </c>
      <c r="Z138" t="s">
        <v>601</v>
      </c>
      <c r="AA138">
        <v>889.77241100000003</v>
      </c>
    </row>
    <row r="139" spans="1:27" x14ac:dyDescent="0.3">
      <c r="A139" t="s">
        <v>149</v>
      </c>
      <c r="B139">
        <v>509.914018</v>
      </c>
      <c r="N139" t="s">
        <v>602</v>
      </c>
      <c r="O139">
        <v>806.79211399999997</v>
      </c>
      <c r="Z139" t="s">
        <v>602</v>
      </c>
      <c r="AA139">
        <v>806.79211399999997</v>
      </c>
    </row>
    <row r="140" spans="1:27" x14ac:dyDescent="0.3">
      <c r="A140" t="s">
        <v>150</v>
      </c>
      <c r="B140">
        <v>850.24847499999998</v>
      </c>
      <c r="N140" t="s">
        <v>610</v>
      </c>
      <c r="O140">
        <v>586.07850599999995</v>
      </c>
      <c r="Z140" t="s">
        <v>610</v>
      </c>
      <c r="AA140">
        <v>586.07850599999995</v>
      </c>
    </row>
    <row r="141" spans="1:27" x14ac:dyDescent="0.3">
      <c r="A141" t="s">
        <v>151</v>
      </c>
      <c r="B141">
        <v>794.65631099999996</v>
      </c>
      <c r="N141" t="s">
        <v>612</v>
      </c>
      <c r="O141">
        <v>352.74982899999998</v>
      </c>
      <c r="Z141" t="s">
        <v>612</v>
      </c>
      <c r="AA141">
        <v>352.74982899999998</v>
      </c>
    </row>
    <row r="142" spans="1:27" x14ac:dyDescent="0.3">
      <c r="A142" t="s">
        <v>152</v>
      </c>
      <c r="B142">
        <v>990.53677300000004</v>
      </c>
      <c r="N142" t="s">
        <v>617</v>
      </c>
      <c r="O142">
        <v>794.43520799999999</v>
      </c>
      <c r="Z142" t="s">
        <v>617</v>
      </c>
      <c r="AA142">
        <v>794.43520799999999</v>
      </c>
    </row>
    <row r="143" spans="1:27" x14ac:dyDescent="0.3">
      <c r="A143" t="s">
        <v>153</v>
      </c>
      <c r="B143">
        <v>361.003265</v>
      </c>
      <c r="N143" t="s">
        <v>628</v>
      </c>
      <c r="O143">
        <v>480.64356299999997</v>
      </c>
      <c r="Z143" t="s">
        <v>628</v>
      </c>
      <c r="AA143">
        <v>480.64356299999997</v>
      </c>
    </row>
    <row r="144" spans="1:27" x14ac:dyDescent="0.3">
      <c r="A144" t="s">
        <v>154</v>
      </c>
      <c r="B144">
        <v>521.92121099999997</v>
      </c>
      <c r="N144" t="s">
        <v>635</v>
      </c>
      <c r="O144">
        <v>690.12080300000002</v>
      </c>
      <c r="Z144" t="s">
        <v>635</v>
      </c>
      <c r="AA144">
        <v>690.12080300000002</v>
      </c>
    </row>
    <row r="145" spans="1:27" x14ac:dyDescent="0.3">
      <c r="A145" t="s">
        <v>156</v>
      </c>
      <c r="B145">
        <v>939.59264099999996</v>
      </c>
      <c r="N145" t="s">
        <v>636</v>
      </c>
      <c r="O145">
        <v>451.787756</v>
      </c>
      <c r="Z145" t="s">
        <v>636</v>
      </c>
      <c r="AA145">
        <v>451.787756</v>
      </c>
    </row>
    <row r="146" spans="1:27" x14ac:dyDescent="0.3">
      <c r="A146" t="s">
        <v>157</v>
      </c>
      <c r="B146">
        <v>688.71950100000004</v>
      </c>
      <c r="N146" t="s">
        <v>637</v>
      </c>
      <c r="O146">
        <v>832.89650300000005</v>
      </c>
      <c r="Z146" t="s">
        <v>637</v>
      </c>
      <c r="AA146">
        <v>832.89650300000005</v>
      </c>
    </row>
    <row r="147" spans="1:27" x14ac:dyDescent="0.3">
      <c r="A147" t="s">
        <v>158</v>
      </c>
      <c r="B147">
        <v>812.83750499999996</v>
      </c>
      <c r="N147" t="s">
        <v>641</v>
      </c>
      <c r="O147">
        <v>650.27430400000003</v>
      </c>
      <c r="Z147" t="s">
        <v>641</v>
      </c>
      <c r="AA147">
        <v>650.27430400000003</v>
      </c>
    </row>
    <row r="148" spans="1:27" x14ac:dyDescent="0.3">
      <c r="A148" t="s">
        <v>159</v>
      </c>
      <c r="B148">
        <v>398.162556</v>
      </c>
      <c r="N148" t="s">
        <v>642</v>
      </c>
      <c r="O148">
        <v>719.20842600000003</v>
      </c>
      <c r="Z148" t="s">
        <v>642</v>
      </c>
      <c r="AA148">
        <v>719.20842600000003</v>
      </c>
    </row>
    <row r="149" spans="1:27" x14ac:dyDescent="0.3">
      <c r="A149" t="s">
        <v>160</v>
      </c>
      <c r="B149">
        <v>1055.4724309999999</v>
      </c>
      <c r="N149" s="16" t="s">
        <v>511</v>
      </c>
      <c r="O149" s="17">
        <v>469.58034900000001</v>
      </c>
    </row>
    <row r="150" spans="1:27" x14ac:dyDescent="0.3">
      <c r="A150" t="s">
        <v>161</v>
      </c>
      <c r="B150">
        <v>569.77001700000005</v>
      </c>
    </row>
    <row r="151" spans="1:27" x14ac:dyDescent="0.3">
      <c r="A151" t="s">
        <v>162</v>
      </c>
      <c r="B151">
        <v>683.98991999999998</v>
      </c>
    </row>
    <row r="152" spans="1:27" x14ac:dyDescent="0.3">
      <c r="A152" t="s">
        <v>163</v>
      </c>
      <c r="B152">
        <v>466.50761299999999</v>
      </c>
    </row>
    <row r="153" spans="1:27" x14ac:dyDescent="0.3">
      <c r="A153" t="s">
        <v>164</v>
      </c>
      <c r="B153">
        <v>707.05544099999997</v>
      </c>
    </row>
    <row r="154" spans="1:27" x14ac:dyDescent="0.3">
      <c r="A154" t="s">
        <v>165</v>
      </c>
      <c r="B154">
        <v>414.17755799999998</v>
      </c>
    </row>
    <row r="155" spans="1:27" x14ac:dyDescent="0.3">
      <c r="A155" t="s">
        <v>166</v>
      </c>
      <c r="B155">
        <v>508.16710699999999</v>
      </c>
    </row>
    <row r="156" spans="1:27" x14ac:dyDescent="0.3">
      <c r="A156" t="s">
        <v>167</v>
      </c>
      <c r="B156">
        <v>624.09444399999995</v>
      </c>
    </row>
    <row r="157" spans="1:27" x14ac:dyDescent="0.3">
      <c r="A157" t="s">
        <v>168</v>
      </c>
      <c r="B157">
        <v>684.99032199999999</v>
      </c>
    </row>
    <row r="158" spans="1:27" x14ac:dyDescent="0.3">
      <c r="A158" t="s">
        <v>170</v>
      </c>
      <c r="B158">
        <v>572.24222499999996</v>
      </c>
    </row>
    <row r="159" spans="1:27" x14ac:dyDescent="0.3">
      <c r="A159" t="s">
        <v>171</v>
      </c>
      <c r="B159">
        <v>508.31157999999999</v>
      </c>
    </row>
    <row r="160" spans="1:27" x14ac:dyDescent="0.3">
      <c r="A160" t="s">
        <v>172</v>
      </c>
      <c r="B160">
        <v>546.34642299999996</v>
      </c>
    </row>
    <row r="161" spans="1:2" x14ac:dyDescent="0.3">
      <c r="A161" t="s">
        <v>173</v>
      </c>
      <c r="B161">
        <v>791.83497699999998</v>
      </c>
    </row>
    <row r="162" spans="1:2" x14ac:dyDescent="0.3">
      <c r="A162" t="s">
        <v>174</v>
      </c>
      <c r="B162">
        <v>765.89379199999996</v>
      </c>
    </row>
    <row r="163" spans="1:2" x14ac:dyDescent="0.3">
      <c r="A163" t="s">
        <v>175</v>
      </c>
      <c r="B163">
        <v>340.90549399999998</v>
      </c>
    </row>
    <row r="164" spans="1:2" x14ac:dyDescent="0.3">
      <c r="A164" t="s">
        <v>176</v>
      </c>
      <c r="B164">
        <v>629.17176900000004</v>
      </c>
    </row>
    <row r="165" spans="1:2" x14ac:dyDescent="0.3">
      <c r="A165" t="s">
        <v>177</v>
      </c>
      <c r="B165">
        <v>877.591227</v>
      </c>
    </row>
    <row r="166" spans="1:2" x14ac:dyDescent="0.3">
      <c r="A166" t="s">
        <v>178</v>
      </c>
      <c r="B166">
        <v>499.42756800000001</v>
      </c>
    </row>
    <row r="167" spans="1:2" x14ac:dyDescent="0.3">
      <c r="A167" t="s">
        <v>179</v>
      </c>
      <c r="B167">
        <v>624.06239600000004</v>
      </c>
    </row>
    <row r="168" spans="1:2" x14ac:dyDescent="0.3">
      <c r="A168" t="s">
        <v>180</v>
      </c>
      <c r="B168">
        <v>385.641032</v>
      </c>
    </row>
    <row r="169" spans="1:2" x14ac:dyDescent="0.3">
      <c r="A169" t="s">
        <v>181</v>
      </c>
      <c r="B169">
        <v>486.62134200000003</v>
      </c>
    </row>
    <row r="170" spans="1:2" x14ac:dyDescent="0.3">
      <c r="A170" t="s">
        <v>182</v>
      </c>
      <c r="B170">
        <v>305.85159599999997</v>
      </c>
    </row>
    <row r="171" spans="1:2" x14ac:dyDescent="0.3">
      <c r="A171" t="s">
        <v>183</v>
      </c>
      <c r="B171">
        <v>505.45151499999997</v>
      </c>
    </row>
    <row r="172" spans="1:2" x14ac:dyDescent="0.3">
      <c r="A172" t="s">
        <v>184</v>
      </c>
      <c r="B172">
        <v>539.12046399999997</v>
      </c>
    </row>
    <row r="173" spans="1:2" x14ac:dyDescent="0.3">
      <c r="A173" t="s">
        <v>185</v>
      </c>
      <c r="B173">
        <v>538.77885400000002</v>
      </c>
    </row>
    <row r="174" spans="1:2" x14ac:dyDescent="0.3">
      <c r="A174" t="s">
        <v>186</v>
      </c>
      <c r="B174">
        <v>557.97873100000004</v>
      </c>
    </row>
    <row r="175" spans="1:2" x14ac:dyDescent="0.3">
      <c r="A175" t="s">
        <v>187</v>
      </c>
      <c r="B175">
        <v>766.48060199999998</v>
      </c>
    </row>
    <row r="176" spans="1:2" x14ac:dyDescent="0.3">
      <c r="A176" t="s">
        <v>188</v>
      </c>
      <c r="B176">
        <v>386.77312000000001</v>
      </c>
    </row>
    <row r="177" spans="1:2" x14ac:dyDescent="0.3">
      <c r="A177" t="s">
        <v>189</v>
      </c>
      <c r="B177">
        <v>506.28351700000002</v>
      </c>
    </row>
    <row r="178" spans="1:2" x14ac:dyDescent="0.3">
      <c r="A178" t="s">
        <v>190</v>
      </c>
      <c r="B178">
        <v>449.069277</v>
      </c>
    </row>
    <row r="179" spans="1:2" x14ac:dyDescent="0.3">
      <c r="A179" t="s">
        <v>191</v>
      </c>
      <c r="B179">
        <v>389.778188</v>
      </c>
    </row>
    <row r="180" spans="1:2" x14ac:dyDescent="0.3">
      <c r="A180" t="s">
        <v>192</v>
      </c>
      <c r="B180">
        <v>996.07265299999995</v>
      </c>
    </row>
    <row r="181" spans="1:2" x14ac:dyDescent="0.3">
      <c r="A181" t="s">
        <v>193</v>
      </c>
      <c r="B181">
        <v>860.80805599999997</v>
      </c>
    </row>
    <row r="182" spans="1:2" x14ac:dyDescent="0.3">
      <c r="A182" t="s">
        <v>194</v>
      </c>
      <c r="B182">
        <v>747.305654</v>
      </c>
    </row>
    <row r="183" spans="1:2" x14ac:dyDescent="0.3">
      <c r="A183" t="s">
        <v>195</v>
      </c>
      <c r="B183">
        <v>431.76359300000001</v>
      </c>
    </row>
    <row r="184" spans="1:2" x14ac:dyDescent="0.3">
      <c r="A184" t="s">
        <v>196</v>
      </c>
      <c r="B184">
        <v>561.18488100000002</v>
      </c>
    </row>
    <row r="185" spans="1:2" x14ac:dyDescent="0.3">
      <c r="A185" t="s">
        <v>197</v>
      </c>
      <c r="B185">
        <v>679.96329800000001</v>
      </c>
    </row>
    <row r="186" spans="1:2" x14ac:dyDescent="0.3">
      <c r="A186" t="s">
        <v>198</v>
      </c>
      <c r="B186">
        <v>420.90358900000001</v>
      </c>
    </row>
    <row r="187" spans="1:2" x14ac:dyDescent="0.3">
      <c r="A187" t="s">
        <v>199</v>
      </c>
      <c r="B187">
        <v>506.55949500000003</v>
      </c>
    </row>
    <row r="188" spans="1:2" x14ac:dyDescent="0.3">
      <c r="A188" t="s">
        <v>200</v>
      </c>
      <c r="B188">
        <v>506.496576</v>
      </c>
    </row>
    <row r="189" spans="1:2" x14ac:dyDescent="0.3">
      <c r="A189" t="s">
        <v>201</v>
      </c>
      <c r="B189">
        <v>489.094268</v>
      </c>
    </row>
    <row r="190" spans="1:2" x14ac:dyDescent="0.3">
      <c r="A190" t="s">
        <v>202</v>
      </c>
      <c r="B190">
        <v>388.49145299999998</v>
      </c>
    </row>
    <row r="191" spans="1:2" x14ac:dyDescent="0.3">
      <c r="A191" t="s">
        <v>203</v>
      </c>
      <c r="B191">
        <v>455.64137699999998</v>
      </c>
    </row>
    <row r="192" spans="1:2" x14ac:dyDescent="0.3">
      <c r="A192" t="s">
        <v>204</v>
      </c>
      <c r="B192">
        <v>481.52605199999999</v>
      </c>
    </row>
    <row r="193" spans="1:2" x14ac:dyDescent="0.3">
      <c r="A193" t="s">
        <v>205</v>
      </c>
      <c r="B193">
        <v>517.52504299999998</v>
      </c>
    </row>
    <row r="194" spans="1:2" x14ac:dyDescent="0.3">
      <c r="A194" t="s">
        <v>206</v>
      </c>
      <c r="B194">
        <v>501.65474599999999</v>
      </c>
    </row>
    <row r="195" spans="1:2" x14ac:dyDescent="0.3">
      <c r="A195" t="s">
        <v>207</v>
      </c>
      <c r="B195">
        <v>766.40262800000005</v>
      </c>
    </row>
    <row r="196" spans="1:2" x14ac:dyDescent="0.3">
      <c r="A196" t="s">
        <v>208</v>
      </c>
      <c r="B196">
        <v>576.45630900000003</v>
      </c>
    </row>
    <row r="197" spans="1:2" x14ac:dyDescent="0.3">
      <c r="A197" t="s">
        <v>209</v>
      </c>
      <c r="B197">
        <v>440.21666299999998</v>
      </c>
    </row>
    <row r="198" spans="1:2" x14ac:dyDescent="0.3">
      <c r="A198" t="s">
        <v>210</v>
      </c>
      <c r="B198">
        <v>484.770937</v>
      </c>
    </row>
    <row r="199" spans="1:2" x14ac:dyDescent="0.3">
      <c r="A199" t="s">
        <v>212</v>
      </c>
      <c r="B199">
        <v>510.20466800000003</v>
      </c>
    </row>
    <row r="200" spans="1:2" x14ac:dyDescent="0.3">
      <c r="A200" t="s">
        <v>213</v>
      </c>
      <c r="B200">
        <v>413.249123</v>
      </c>
    </row>
    <row r="201" spans="1:2" x14ac:dyDescent="0.3">
      <c r="A201" t="s">
        <v>214</v>
      </c>
      <c r="B201">
        <v>626.50103899999999</v>
      </c>
    </row>
    <row r="202" spans="1:2" x14ac:dyDescent="0.3">
      <c r="A202" t="s">
        <v>215</v>
      </c>
      <c r="B202">
        <v>544.17856900000004</v>
      </c>
    </row>
    <row r="203" spans="1:2" x14ac:dyDescent="0.3">
      <c r="A203" t="s">
        <v>216</v>
      </c>
      <c r="B203">
        <v>647.561283</v>
      </c>
    </row>
    <row r="204" spans="1:2" x14ac:dyDescent="0.3">
      <c r="A204" t="s">
        <v>217</v>
      </c>
      <c r="B204">
        <v>613.05494699999997</v>
      </c>
    </row>
    <row r="205" spans="1:2" x14ac:dyDescent="0.3">
      <c r="A205" t="s">
        <v>219</v>
      </c>
      <c r="B205">
        <v>776.35806200000002</v>
      </c>
    </row>
    <row r="206" spans="1:2" x14ac:dyDescent="0.3">
      <c r="A206" t="s">
        <v>220</v>
      </c>
      <c r="B206">
        <v>514.19829100000004</v>
      </c>
    </row>
    <row r="207" spans="1:2" x14ac:dyDescent="0.3">
      <c r="A207" t="s">
        <v>221</v>
      </c>
      <c r="B207">
        <v>446.354761</v>
      </c>
    </row>
    <row r="208" spans="1:2" x14ac:dyDescent="0.3">
      <c r="A208" t="s">
        <v>222</v>
      </c>
      <c r="B208">
        <v>512.19063300000005</v>
      </c>
    </row>
    <row r="209" spans="1:2" x14ac:dyDescent="0.3">
      <c r="A209" t="s">
        <v>223</v>
      </c>
      <c r="B209">
        <v>604.95051799999999</v>
      </c>
    </row>
    <row r="210" spans="1:2" x14ac:dyDescent="0.3">
      <c r="A210" t="s">
        <v>224</v>
      </c>
      <c r="B210">
        <v>584.89496199999996</v>
      </c>
    </row>
    <row r="211" spans="1:2" x14ac:dyDescent="0.3">
      <c r="A211" t="s">
        <v>225</v>
      </c>
      <c r="B211">
        <v>425.28967299999999</v>
      </c>
    </row>
    <row r="212" spans="1:2" x14ac:dyDescent="0.3">
      <c r="A212" t="s">
        <v>226</v>
      </c>
      <c r="B212">
        <v>497.34339499999999</v>
      </c>
    </row>
    <row r="213" spans="1:2" x14ac:dyDescent="0.3">
      <c r="A213" t="s">
        <v>227</v>
      </c>
      <c r="B213">
        <v>620.69860000000006</v>
      </c>
    </row>
    <row r="214" spans="1:2" x14ac:dyDescent="0.3">
      <c r="A214" t="s">
        <v>228</v>
      </c>
      <c r="B214">
        <v>831.18366500000002</v>
      </c>
    </row>
    <row r="215" spans="1:2" x14ac:dyDescent="0.3">
      <c r="A215" t="s">
        <v>229</v>
      </c>
      <c r="B215">
        <v>457.30121800000001</v>
      </c>
    </row>
    <row r="216" spans="1:2" x14ac:dyDescent="0.3">
      <c r="A216" t="s">
        <v>230</v>
      </c>
      <c r="B216">
        <v>477.51059600000002</v>
      </c>
    </row>
    <row r="217" spans="1:2" x14ac:dyDescent="0.3">
      <c r="A217" t="s">
        <v>231</v>
      </c>
      <c r="B217">
        <v>494.43659600000001</v>
      </c>
    </row>
    <row r="218" spans="1:2" x14ac:dyDescent="0.3">
      <c r="A218" t="s">
        <v>232</v>
      </c>
      <c r="B218">
        <v>871.58019300000001</v>
      </c>
    </row>
    <row r="219" spans="1:2" x14ac:dyDescent="0.3">
      <c r="A219" t="s">
        <v>233</v>
      </c>
      <c r="B219">
        <v>458.09464100000002</v>
      </c>
    </row>
    <row r="220" spans="1:2" x14ac:dyDescent="0.3">
      <c r="A220" t="s">
        <v>234</v>
      </c>
      <c r="B220">
        <v>402.82042100000001</v>
      </c>
    </row>
    <row r="221" spans="1:2" x14ac:dyDescent="0.3">
      <c r="A221" t="s">
        <v>235</v>
      </c>
      <c r="B221">
        <v>493.094516</v>
      </c>
    </row>
    <row r="222" spans="1:2" x14ac:dyDescent="0.3">
      <c r="A222" t="s">
        <v>236</v>
      </c>
      <c r="B222">
        <v>609.60143500000004</v>
      </c>
    </row>
    <row r="223" spans="1:2" x14ac:dyDescent="0.3">
      <c r="A223" t="s">
        <v>237</v>
      </c>
      <c r="B223">
        <v>741.813129</v>
      </c>
    </row>
    <row r="224" spans="1:2" x14ac:dyDescent="0.3">
      <c r="A224" t="s">
        <v>240</v>
      </c>
      <c r="B224">
        <v>376.81917199999998</v>
      </c>
    </row>
    <row r="225" spans="1:2" x14ac:dyDescent="0.3">
      <c r="A225" t="s">
        <v>241</v>
      </c>
      <c r="B225">
        <v>631.62627199999997</v>
      </c>
    </row>
    <row r="226" spans="1:2" x14ac:dyDescent="0.3">
      <c r="A226" t="s">
        <v>243</v>
      </c>
      <c r="B226">
        <v>457.14197200000001</v>
      </c>
    </row>
    <row r="227" spans="1:2" x14ac:dyDescent="0.3">
      <c r="A227" t="s">
        <v>244</v>
      </c>
      <c r="B227">
        <v>451.98613899999998</v>
      </c>
    </row>
    <row r="228" spans="1:2" x14ac:dyDescent="0.3">
      <c r="A228" t="s">
        <v>245</v>
      </c>
      <c r="B228">
        <v>577.57906100000002</v>
      </c>
    </row>
    <row r="229" spans="1:2" x14ac:dyDescent="0.3">
      <c r="A229" t="s">
        <v>246</v>
      </c>
      <c r="B229">
        <v>582.03182900000002</v>
      </c>
    </row>
    <row r="230" spans="1:2" x14ac:dyDescent="0.3">
      <c r="A230" t="s">
        <v>247</v>
      </c>
      <c r="B230">
        <v>632.09753000000001</v>
      </c>
    </row>
    <row r="231" spans="1:2" x14ac:dyDescent="0.3">
      <c r="A231" t="s">
        <v>248</v>
      </c>
      <c r="B231">
        <v>509.93940500000002</v>
      </c>
    </row>
    <row r="232" spans="1:2" x14ac:dyDescent="0.3">
      <c r="A232" t="s">
        <v>250</v>
      </c>
      <c r="B232">
        <v>549.85797400000001</v>
      </c>
    </row>
    <row r="233" spans="1:2" x14ac:dyDescent="0.3">
      <c r="A233" t="s">
        <v>251</v>
      </c>
      <c r="B233">
        <v>612.84556699999996</v>
      </c>
    </row>
    <row r="234" spans="1:2" x14ac:dyDescent="0.3">
      <c r="A234" t="s">
        <v>252</v>
      </c>
      <c r="B234">
        <v>433.34509800000001</v>
      </c>
    </row>
    <row r="235" spans="1:2" x14ac:dyDescent="0.3">
      <c r="A235" t="s">
        <v>253</v>
      </c>
      <c r="B235">
        <v>426.73884700000002</v>
      </c>
    </row>
    <row r="236" spans="1:2" x14ac:dyDescent="0.3">
      <c r="A236" t="s">
        <v>254</v>
      </c>
      <c r="B236">
        <v>606.996081</v>
      </c>
    </row>
    <row r="237" spans="1:2" x14ac:dyDescent="0.3">
      <c r="A237" t="s">
        <v>255</v>
      </c>
      <c r="B237">
        <v>597.91868599999998</v>
      </c>
    </row>
    <row r="238" spans="1:2" x14ac:dyDescent="0.3">
      <c r="A238" t="s">
        <v>256</v>
      </c>
      <c r="B238">
        <v>467.08361200000002</v>
      </c>
    </row>
    <row r="239" spans="1:2" x14ac:dyDescent="0.3">
      <c r="A239" t="s">
        <v>257</v>
      </c>
      <c r="B239">
        <v>509.82670899999999</v>
      </c>
    </row>
    <row r="240" spans="1:2" x14ac:dyDescent="0.3">
      <c r="A240" t="s">
        <v>260</v>
      </c>
      <c r="B240">
        <v>905.95026900000005</v>
      </c>
    </row>
    <row r="241" spans="1:2" x14ac:dyDescent="0.3">
      <c r="A241" t="s">
        <v>261</v>
      </c>
      <c r="B241">
        <v>668.67916200000002</v>
      </c>
    </row>
    <row r="242" spans="1:2" x14ac:dyDescent="0.3">
      <c r="A242" t="s">
        <v>262</v>
      </c>
      <c r="B242">
        <v>690.31585800000005</v>
      </c>
    </row>
    <row r="243" spans="1:2" x14ac:dyDescent="0.3">
      <c r="A243" t="s">
        <v>263</v>
      </c>
      <c r="B243">
        <v>743.05072299999995</v>
      </c>
    </row>
    <row r="244" spans="1:2" x14ac:dyDescent="0.3">
      <c r="A244" t="s">
        <v>264</v>
      </c>
      <c r="B244">
        <v>648.92559400000005</v>
      </c>
    </row>
    <row r="245" spans="1:2" x14ac:dyDescent="0.3">
      <c r="A245" t="s">
        <v>265</v>
      </c>
      <c r="B245">
        <v>570.51710500000002</v>
      </c>
    </row>
    <row r="246" spans="1:2" x14ac:dyDescent="0.3">
      <c r="A246" t="s">
        <v>266</v>
      </c>
      <c r="B246">
        <v>489.88086099999998</v>
      </c>
    </row>
    <row r="247" spans="1:2" x14ac:dyDescent="0.3">
      <c r="A247" t="s">
        <v>267</v>
      </c>
      <c r="B247">
        <v>545.30364799999995</v>
      </c>
    </row>
    <row r="248" spans="1:2" x14ac:dyDescent="0.3">
      <c r="A248" t="s">
        <v>268</v>
      </c>
      <c r="B248">
        <v>458.50312100000002</v>
      </c>
    </row>
    <row r="249" spans="1:2" x14ac:dyDescent="0.3">
      <c r="A249" t="s">
        <v>269</v>
      </c>
      <c r="B249">
        <v>299.54548199999999</v>
      </c>
    </row>
    <row r="250" spans="1:2" x14ac:dyDescent="0.3">
      <c r="A250" t="s">
        <v>270</v>
      </c>
      <c r="B250">
        <v>762.25442199999998</v>
      </c>
    </row>
    <row r="251" spans="1:2" x14ac:dyDescent="0.3">
      <c r="A251" t="s">
        <v>271</v>
      </c>
      <c r="B251">
        <v>734.12665600000003</v>
      </c>
    </row>
    <row r="252" spans="1:2" x14ac:dyDescent="0.3">
      <c r="A252" t="s">
        <v>273</v>
      </c>
      <c r="B252">
        <v>766.77427399999999</v>
      </c>
    </row>
    <row r="253" spans="1:2" x14ac:dyDescent="0.3">
      <c r="A253" t="s">
        <v>274</v>
      </c>
      <c r="B253">
        <v>839.32126600000004</v>
      </c>
    </row>
    <row r="254" spans="1:2" x14ac:dyDescent="0.3">
      <c r="A254" t="s">
        <v>275</v>
      </c>
      <c r="B254">
        <v>762.11245199999996</v>
      </c>
    </row>
    <row r="255" spans="1:2" x14ac:dyDescent="0.3">
      <c r="A255" t="s">
        <v>276</v>
      </c>
      <c r="B255">
        <v>867.03915400000005</v>
      </c>
    </row>
    <row r="256" spans="1:2" x14ac:dyDescent="0.3">
      <c r="A256" t="s">
        <v>277</v>
      </c>
      <c r="B256">
        <v>687.11849400000006</v>
      </c>
    </row>
    <row r="257" spans="1:2" x14ac:dyDescent="0.3">
      <c r="A257" t="s">
        <v>278</v>
      </c>
      <c r="B257">
        <v>587.35891000000004</v>
      </c>
    </row>
    <row r="258" spans="1:2" x14ac:dyDescent="0.3">
      <c r="A258" t="s">
        <v>279</v>
      </c>
      <c r="B258">
        <v>672.32714899999996</v>
      </c>
    </row>
    <row r="259" spans="1:2" x14ac:dyDescent="0.3">
      <c r="A259" t="s">
        <v>280</v>
      </c>
      <c r="B259">
        <v>609.81985499999996</v>
      </c>
    </row>
    <row r="260" spans="1:2" x14ac:dyDescent="0.3">
      <c r="A260" t="s">
        <v>281</v>
      </c>
      <c r="B260">
        <v>504.204836</v>
      </c>
    </row>
    <row r="261" spans="1:2" x14ac:dyDescent="0.3">
      <c r="A261" t="s">
        <v>282</v>
      </c>
      <c r="B261">
        <v>594.409941</v>
      </c>
    </row>
    <row r="262" spans="1:2" x14ac:dyDescent="0.3">
      <c r="A262" t="s">
        <v>283</v>
      </c>
      <c r="B262">
        <v>572.58551699999998</v>
      </c>
    </row>
    <row r="263" spans="1:2" x14ac:dyDescent="0.3">
      <c r="A263" t="s">
        <v>284</v>
      </c>
      <c r="B263">
        <v>541.93222900000001</v>
      </c>
    </row>
    <row r="264" spans="1:2" x14ac:dyDescent="0.3">
      <c r="A264" t="s">
        <v>286</v>
      </c>
      <c r="B264">
        <v>571.13846599999999</v>
      </c>
    </row>
    <row r="265" spans="1:2" x14ac:dyDescent="0.3">
      <c r="A265" t="s">
        <v>287</v>
      </c>
      <c r="B265">
        <v>480.696124</v>
      </c>
    </row>
    <row r="266" spans="1:2" x14ac:dyDescent="0.3">
      <c r="A266" t="s">
        <v>288</v>
      </c>
      <c r="B266">
        <v>702.43401500000004</v>
      </c>
    </row>
    <row r="267" spans="1:2" x14ac:dyDescent="0.3">
      <c r="A267" t="s">
        <v>289</v>
      </c>
      <c r="B267">
        <v>755.57207600000004</v>
      </c>
    </row>
    <row r="268" spans="1:2" x14ac:dyDescent="0.3">
      <c r="A268" t="s">
        <v>290</v>
      </c>
      <c r="B268">
        <v>581.10296800000003</v>
      </c>
    </row>
    <row r="269" spans="1:2" x14ac:dyDescent="0.3">
      <c r="A269" t="s">
        <v>291</v>
      </c>
      <c r="B269">
        <v>794.67851800000005</v>
      </c>
    </row>
    <row r="270" spans="1:2" x14ac:dyDescent="0.3">
      <c r="A270" t="s">
        <v>292</v>
      </c>
      <c r="B270">
        <v>526.28818999999999</v>
      </c>
    </row>
    <row r="271" spans="1:2" x14ac:dyDescent="0.3">
      <c r="A271" t="s">
        <v>293</v>
      </c>
      <c r="B271">
        <v>863.30757000000006</v>
      </c>
    </row>
    <row r="272" spans="1:2" x14ac:dyDescent="0.3">
      <c r="A272" t="s">
        <v>294</v>
      </c>
      <c r="B272">
        <v>924.35715600000003</v>
      </c>
    </row>
    <row r="273" spans="1:2" x14ac:dyDescent="0.3">
      <c r="A273" t="s">
        <v>295</v>
      </c>
      <c r="B273">
        <v>553.97006099999999</v>
      </c>
    </row>
    <row r="274" spans="1:2" x14ac:dyDescent="0.3">
      <c r="A274" t="s">
        <v>296</v>
      </c>
      <c r="B274">
        <v>444.057478</v>
      </c>
    </row>
    <row r="275" spans="1:2" x14ac:dyDescent="0.3">
      <c r="A275" t="s">
        <v>297</v>
      </c>
      <c r="B275">
        <v>539.64108399999998</v>
      </c>
    </row>
    <row r="276" spans="1:2" x14ac:dyDescent="0.3">
      <c r="A276" t="s">
        <v>298</v>
      </c>
      <c r="B276">
        <v>554.12080500000002</v>
      </c>
    </row>
    <row r="277" spans="1:2" x14ac:dyDescent="0.3">
      <c r="A277" t="s">
        <v>299</v>
      </c>
      <c r="B277">
        <v>760.15619000000004</v>
      </c>
    </row>
    <row r="278" spans="1:2" x14ac:dyDescent="0.3">
      <c r="A278" t="s">
        <v>300</v>
      </c>
      <c r="B278">
        <v>429.73788100000002</v>
      </c>
    </row>
    <row r="279" spans="1:2" x14ac:dyDescent="0.3">
      <c r="A279" t="s">
        <v>302</v>
      </c>
      <c r="B279">
        <v>717.41663100000005</v>
      </c>
    </row>
    <row r="280" spans="1:2" x14ac:dyDescent="0.3">
      <c r="A280" t="s">
        <v>303</v>
      </c>
      <c r="B280">
        <v>897.36637700000006</v>
      </c>
    </row>
    <row r="281" spans="1:2" x14ac:dyDescent="0.3">
      <c r="A281" t="s">
        <v>304</v>
      </c>
      <c r="B281">
        <v>546.12378100000001</v>
      </c>
    </row>
    <row r="282" spans="1:2" x14ac:dyDescent="0.3">
      <c r="A282" t="s">
        <v>305</v>
      </c>
      <c r="B282">
        <v>462.05960099999999</v>
      </c>
    </row>
    <row r="283" spans="1:2" x14ac:dyDescent="0.3">
      <c r="A283" t="s">
        <v>306</v>
      </c>
      <c r="B283">
        <v>556.48646199999996</v>
      </c>
    </row>
    <row r="284" spans="1:2" x14ac:dyDescent="0.3">
      <c r="A284" t="s">
        <v>307</v>
      </c>
      <c r="B284">
        <v>628.81122600000003</v>
      </c>
    </row>
    <row r="285" spans="1:2" x14ac:dyDescent="0.3">
      <c r="A285" t="s">
        <v>308</v>
      </c>
      <c r="B285">
        <v>548.88346100000001</v>
      </c>
    </row>
    <row r="286" spans="1:2" x14ac:dyDescent="0.3">
      <c r="A286" t="s">
        <v>309</v>
      </c>
      <c r="B286">
        <v>579.49797599999999</v>
      </c>
    </row>
    <row r="287" spans="1:2" x14ac:dyDescent="0.3">
      <c r="A287" t="s">
        <v>310</v>
      </c>
      <c r="B287">
        <v>717.27232600000002</v>
      </c>
    </row>
    <row r="288" spans="1:2" x14ac:dyDescent="0.3">
      <c r="A288" t="s">
        <v>311</v>
      </c>
      <c r="B288">
        <v>433.93564700000002</v>
      </c>
    </row>
    <row r="289" spans="1:2" x14ac:dyDescent="0.3">
      <c r="A289" t="s">
        <v>312</v>
      </c>
      <c r="B289">
        <v>530</v>
      </c>
    </row>
    <row r="290" spans="1:2" x14ac:dyDescent="0.3">
      <c r="A290" t="s">
        <v>314</v>
      </c>
      <c r="B290">
        <v>690.68539599999997</v>
      </c>
    </row>
    <row r="291" spans="1:2" x14ac:dyDescent="0.3">
      <c r="A291" t="s">
        <v>315</v>
      </c>
      <c r="B291">
        <v>465.16921500000001</v>
      </c>
    </row>
    <row r="292" spans="1:2" x14ac:dyDescent="0.3">
      <c r="A292" t="s">
        <v>316</v>
      </c>
      <c r="B292">
        <v>524.62983099999997</v>
      </c>
    </row>
    <row r="293" spans="1:2" x14ac:dyDescent="0.3">
      <c r="A293" t="s">
        <v>317</v>
      </c>
      <c r="B293">
        <v>645.80016699999999</v>
      </c>
    </row>
    <row r="294" spans="1:2" x14ac:dyDescent="0.3">
      <c r="A294" t="s">
        <v>319</v>
      </c>
      <c r="B294">
        <v>670.03316099999995</v>
      </c>
    </row>
    <row r="295" spans="1:2" x14ac:dyDescent="0.3">
      <c r="A295" t="s">
        <v>320</v>
      </c>
      <c r="B295">
        <v>567.67929200000003</v>
      </c>
    </row>
    <row r="296" spans="1:2" x14ac:dyDescent="0.3">
      <c r="A296" t="s">
        <v>321</v>
      </c>
      <c r="B296">
        <v>542.27126999999996</v>
      </c>
    </row>
    <row r="297" spans="1:2" x14ac:dyDescent="0.3">
      <c r="A297" t="s">
        <v>322</v>
      </c>
      <c r="B297">
        <v>516.14221899999995</v>
      </c>
    </row>
    <row r="298" spans="1:2" x14ac:dyDescent="0.3">
      <c r="A298" t="s">
        <v>323</v>
      </c>
      <c r="B298">
        <v>516.15397099999996</v>
      </c>
    </row>
    <row r="299" spans="1:2" x14ac:dyDescent="0.3">
      <c r="A299" t="s">
        <v>324</v>
      </c>
      <c r="B299">
        <v>502.64309800000001</v>
      </c>
    </row>
    <row r="300" spans="1:2" x14ac:dyDescent="0.3">
      <c r="A300" t="s">
        <v>325</v>
      </c>
      <c r="B300">
        <v>861.81794500000001</v>
      </c>
    </row>
    <row r="301" spans="1:2" x14ac:dyDescent="0.3">
      <c r="A301" t="s">
        <v>326</v>
      </c>
      <c r="B301">
        <v>793.14745400000004</v>
      </c>
    </row>
    <row r="302" spans="1:2" x14ac:dyDescent="0.3">
      <c r="A302" t="s">
        <v>327</v>
      </c>
      <c r="B302">
        <v>707.25175100000001</v>
      </c>
    </row>
    <row r="303" spans="1:2" x14ac:dyDescent="0.3">
      <c r="A303" t="s">
        <v>328</v>
      </c>
      <c r="B303">
        <v>395.785686</v>
      </c>
    </row>
    <row r="304" spans="1:2" x14ac:dyDescent="0.3">
      <c r="A304" t="s">
        <v>329</v>
      </c>
      <c r="B304">
        <v>388.87179200000003</v>
      </c>
    </row>
    <row r="305" spans="1:2" x14ac:dyDescent="0.3">
      <c r="A305" t="s">
        <v>330</v>
      </c>
      <c r="B305">
        <v>451.39966099999998</v>
      </c>
    </row>
    <row r="306" spans="1:2" x14ac:dyDescent="0.3">
      <c r="A306" t="s">
        <v>331</v>
      </c>
      <c r="B306">
        <v>390.54092000000003</v>
      </c>
    </row>
    <row r="307" spans="1:2" x14ac:dyDescent="0.3">
      <c r="A307" t="s">
        <v>332</v>
      </c>
      <c r="B307">
        <v>657.30619000000002</v>
      </c>
    </row>
    <row r="308" spans="1:2" x14ac:dyDescent="0.3">
      <c r="A308" t="s">
        <v>334</v>
      </c>
      <c r="B308">
        <v>497.54003499999999</v>
      </c>
    </row>
    <row r="309" spans="1:2" x14ac:dyDescent="0.3">
      <c r="A309" t="s">
        <v>335</v>
      </c>
      <c r="B309">
        <v>578.25469199999998</v>
      </c>
    </row>
    <row r="310" spans="1:2" x14ac:dyDescent="0.3">
      <c r="A310" t="s">
        <v>336</v>
      </c>
      <c r="B310">
        <v>789.32946700000002</v>
      </c>
    </row>
    <row r="311" spans="1:2" x14ac:dyDescent="0.3">
      <c r="A311" t="s">
        <v>337</v>
      </c>
      <c r="B311">
        <v>476.83669300000003</v>
      </c>
    </row>
    <row r="312" spans="1:2" x14ac:dyDescent="0.3">
      <c r="A312" t="s">
        <v>338</v>
      </c>
      <c r="B312">
        <v>518.44557199999997</v>
      </c>
    </row>
    <row r="313" spans="1:2" x14ac:dyDescent="0.3">
      <c r="A313" t="s">
        <v>339</v>
      </c>
      <c r="B313">
        <v>408.60607299999998</v>
      </c>
    </row>
    <row r="314" spans="1:2" x14ac:dyDescent="0.3">
      <c r="A314" t="s">
        <v>340</v>
      </c>
      <c r="B314">
        <v>513.242119</v>
      </c>
    </row>
    <row r="315" spans="1:2" x14ac:dyDescent="0.3">
      <c r="A315" t="s">
        <v>341</v>
      </c>
      <c r="B315">
        <v>681.34163100000001</v>
      </c>
    </row>
    <row r="316" spans="1:2" x14ac:dyDescent="0.3">
      <c r="A316" t="s">
        <v>342</v>
      </c>
      <c r="B316">
        <v>459.85779500000001</v>
      </c>
    </row>
    <row r="317" spans="1:2" x14ac:dyDescent="0.3">
      <c r="A317" t="s">
        <v>344</v>
      </c>
      <c r="B317">
        <v>412.22447</v>
      </c>
    </row>
    <row r="318" spans="1:2" x14ac:dyDescent="0.3">
      <c r="A318" t="s">
        <v>345</v>
      </c>
      <c r="B318">
        <v>438.917914</v>
      </c>
    </row>
    <row r="319" spans="1:2" x14ac:dyDescent="0.3">
      <c r="A319" t="s">
        <v>346</v>
      </c>
      <c r="B319">
        <v>590.24368000000004</v>
      </c>
    </row>
    <row r="320" spans="1:2" x14ac:dyDescent="0.3">
      <c r="A320" t="s">
        <v>347</v>
      </c>
      <c r="B320">
        <v>528.41325900000004</v>
      </c>
    </row>
    <row r="321" spans="1:2" x14ac:dyDescent="0.3">
      <c r="A321" t="s">
        <v>348</v>
      </c>
      <c r="B321">
        <v>633.52176899999995</v>
      </c>
    </row>
    <row r="322" spans="1:2" x14ac:dyDescent="0.3">
      <c r="A322" t="s">
        <v>349</v>
      </c>
      <c r="B322">
        <v>749.80401700000004</v>
      </c>
    </row>
    <row r="323" spans="1:2" x14ac:dyDescent="0.3">
      <c r="A323" t="s">
        <v>350</v>
      </c>
      <c r="B323">
        <v>607.01452099999995</v>
      </c>
    </row>
    <row r="324" spans="1:2" x14ac:dyDescent="0.3">
      <c r="A324" t="s">
        <v>351</v>
      </c>
      <c r="B324">
        <v>607.01452099999995</v>
      </c>
    </row>
    <row r="325" spans="1:2" x14ac:dyDescent="0.3">
      <c r="A325" t="s">
        <v>352</v>
      </c>
      <c r="B325">
        <v>536.93524000000002</v>
      </c>
    </row>
    <row r="326" spans="1:2" x14ac:dyDescent="0.3">
      <c r="A326" t="s">
        <v>353</v>
      </c>
      <c r="B326">
        <v>448.09811100000002</v>
      </c>
    </row>
    <row r="327" spans="1:2" x14ac:dyDescent="0.3">
      <c r="A327" t="s">
        <v>355</v>
      </c>
      <c r="B327">
        <v>762.74740299999996</v>
      </c>
    </row>
    <row r="328" spans="1:2" x14ac:dyDescent="0.3">
      <c r="A328" t="s">
        <v>356</v>
      </c>
      <c r="B328">
        <v>722.39939100000004</v>
      </c>
    </row>
    <row r="329" spans="1:2" x14ac:dyDescent="0.3">
      <c r="A329" t="s">
        <v>357</v>
      </c>
      <c r="B329">
        <v>480.33712700000001</v>
      </c>
    </row>
    <row r="330" spans="1:2" x14ac:dyDescent="0.3">
      <c r="A330" t="s">
        <v>358</v>
      </c>
      <c r="B330">
        <v>595.70301300000006</v>
      </c>
    </row>
    <row r="331" spans="1:2" x14ac:dyDescent="0.3">
      <c r="A331" t="s">
        <v>359</v>
      </c>
      <c r="B331">
        <v>334.28188499999999</v>
      </c>
    </row>
    <row r="332" spans="1:2" x14ac:dyDescent="0.3">
      <c r="A332" t="s">
        <v>360</v>
      </c>
      <c r="B332">
        <v>548.16684699999996</v>
      </c>
    </row>
    <row r="333" spans="1:2" x14ac:dyDescent="0.3">
      <c r="A333" t="s">
        <v>361</v>
      </c>
      <c r="B333">
        <v>654.34185300000001</v>
      </c>
    </row>
    <row r="334" spans="1:2" x14ac:dyDescent="0.3">
      <c r="A334" t="s">
        <v>362</v>
      </c>
      <c r="B334">
        <v>555.10492699999998</v>
      </c>
    </row>
    <row r="335" spans="1:2" x14ac:dyDescent="0.3">
      <c r="A335" t="s">
        <v>363</v>
      </c>
      <c r="B335">
        <v>789.27780900000005</v>
      </c>
    </row>
    <row r="336" spans="1:2" x14ac:dyDescent="0.3">
      <c r="A336" t="s">
        <v>364</v>
      </c>
      <c r="B336">
        <v>618.54385400000001</v>
      </c>
    </row>
    <row r="337" spans="1:2" x14ac:dyDescent="0.3">
      <c r="A337" t="s">
        <v>365</v>
      </c>
      <c r="B337">
        <v>402.97728699999999</v>
      </c>
    </row>
    <row r="338" spans="1:2" x14ac:dyDescent="0.3">
      <c r="A338" t="s">
        <v>366</v>
      </c>
      <c r="B338">
        <v>414.91542700000002</v>
      </c>
    </row>
    <row r="339" spans="1:2" x14ac:dyDescent="0.3">
      <c r="A339" t="s">
        <v>367</v>
      </c>
      <c r="B339">
        <v>426.10397999999998</v>
      </c>
    </row>
    <row r="340" spans="1:2" x14ac:dyDescent="0.3">
      <c r="A340" t="s">
        <v>368</v>
      </c>
      <c r="B340">
        <v>750.90185599999995</v>
      </c>
    </row>
    <row r="341" spans="1:2" x14ac:dyDescent="0.3">
      <c r="A341" t="s">
        <v>369</v>
      </c>
      <c r="B341">
        <v>787.67400299999997</v>
      </c>
    </row>
    <row r="342" spans="1:2" x14ac:dyDescent="0.3">
      <c r="A342" t="s">
        <v>370</v>
      </c>
      <c r="B342">
        <v>544.12939100000006</v>
      </c>
    </row>
    <row r="343" spans="1:2" x14ac:dyDescent="0.3">
      <c r="A343" t="s">
        <v>371</v>
      </c>
      <c r="B343">
        <v>527.53094299999998</v>
      </c>
    </row>
    <row r="344" spans="1:2" x14ac:dyDescent="0.3">
      <c r="A344" t="s">
        <v>372</v>
      </c>
      <c r="B344">
        <v>443.31697100000002</v>
      </c>
    </row>
    <row r="345" spans="1:2" x14ac:dyDescent="0.3">
      <c r="A345" t="s">
        <v>373</v>
      </c>
      <c r="B345">
        <v>484.18830300000002</v>
      </c>
    </row>
    <row r="346" spans="1:2" x14ac:dyDescent="0.3">
      <c r="A346" t="s">
        <v>374</v>
      </c>
      <c r="B346">
        <v>830.40829900000006</v>
      </c>
    </row>
    <row r="347" spans="1:2" x14ac:dyDescent="0.3">
      <c r="A347" t="s">
        <v>375</v>
      </c>
      <c r="B347">
        <v>406.548295</v>
      </c>
    </row>
    <row r="348" spans="1:2" x14ac:dyDescent="0.3">
      <c r="A348" t="s">
        <v>377</v>
      </c>
      <c r="B348">
        <v>498.74665099999999</v>
      </c>
    </row>
    <row r="349" spans="1:2" x14ac:dyDescent="0.3">
      <c r="A349" t="s">
        <v>378</v>
      </c>
      <c r="B349">
        <v>550.25140399999998</v>
      </c>
    </row>
    <row r="350" spans="1:2" x14ac:dyDescent="0.3">
      <c r="A350" t="s">
        <v>380</v>
      </c>
      <c r="B350">
        <v>326.80445300000002</v>
      </c>
    </row>
    <row r="351" spans="1:2" x14ac:dyDescent="0.3">
      <c r="A351" t="s">
        <v>382</v>
      </c>
      <c r="B351">
        <v>561.31518600000004</v>
      </c>
    </row>
    <row r="352" spans="1:2" x14ac:dyDescent="0.3">
      <c r="A352" t="s">
        <v>383</v>
      </c>
      <c r="B352">
        <v>543.25176599999998</v>
      </c>
    </row>
    <row r="353" spans="1:2" x14ac:dyDescent="0.3">
      <c r="A353" t="s">
        <v>384</v>
      </c>
      <c r="B353">
        <v>457.48877499999998</v>
      </c>
    </row>
    <row r="354" spans="1:2" x14ac:dyDescent="0.3">
      <c r="A354" t="s">
        <v>385</v>
      </c>
      <c r="B354">
        <v>783.32163000000003</v>
      </c>
    </row>
    <row r="355" spans="1:2" x14ac:dyDescent="0.3">
      <c r="A355" t="s">
        <v>386</v>
      </c>
      <c r="B355">
        <v>526.48381199999994</v>
      </c>
    </row>
    <row r="356" spans="1:2" x14ac:dyDescent="0.3">
      <c r="A356" t="s">
        <v>387</v>
      </c>
      <c r="B356">
        <v>625.86302699999999</v>
      </c>
    </row>
    <row r="357" spans="1:2" x14ac:dyDescent="0.3">
      <c r="A357" t="s">
        <v>388</v>
      </c>
      <c r="B357">
        <v>500.315541</v>
      </c>
    </row>
    <row r="358" spans="1:2" x14ac:dyDescent="0.3">
      <c r="A358" t="s">
        <v>389</v>
      </c>
      <c r="B358">
        <v>526.32908999999995</v>
      </c>
    </row>
    <row r="359" spans="1:2" x14ac:dyDescent="0.3">
      <c r="A359" t="s">
        <v>390</v>
      </c>
      <c r="B359">
        <v>603.71756700000003</v>
      </c>
    </row>
    <row r="360" spans="1:2" x14ac:dyDescent="0.3">
      <c r="A360" t="s">
        <v>391</v>
      </c>
      <c r="B360">
        <v>449.94425799999999</v>
      </c>
    </row>
    <row r="361" spans="1:2" x14ac:dyDescent="0.3">
      <c r="A361" t="s">
        <v>392</v>
      </c>
      <c r="B361">
        <v>696.79220299999997</v>
      </c>
    </row>
    <row r="362" spans="1:2" x14ac:dyDescent="0.3">
      <c r="A362" t="s">
        <v>393</v>
      </c>
      <c r="B362">
        <v>742.96637699999997</v>
      </c>
    </row>
    <row r="363" spans="1:2" x14ac:dyDescent="0.3">
      <c r="A363" t="s">
        <v>394</v>
      </c>
      <c r="B363">
        <v>482.056601</v>
      </c>
    </row>
    <row r="364" spans="1:2" x14ac:dyDescent="0.3">
      <c r="A364" t="s">
        <v>395</v>
      </c>
      <c r="B364">
        <v>463.43185899999997</v>
      </c>
    </row>
    <row r="365" spans="1:2" x14ac:dyDescent="0.3">
      <c r="A365" t="s">
        <v>396</v>
      </c>
      <c r="B365">
        <v>482.57116100000002</v>
      </c>
    </row>
    <row r="366" spans="1:2" x14ac:dyDescent="0.3">
      <c r="A366" t="s">
        <v>397</v>
      </c>
      <c r="B366">
        <v>365.23921799999999</v>
      </c>
    </row>
    <row r="367" spans="1:2" x14ac:dyDescent="0.3">
      <c r="A367" t="s">
        <v>398</v>
      </c>
      <c r="B367">
        <v>498.75365799999997</v>
      </c>
    </row>
    <row r="368" spans="1:2" x14ac:dyDescent="0.3">
      <c r="A368" t="s">
        <v>399</v>
      </c>
      <c r="B368">
        <v>429.05030900000003</v>
      </c>
    </row>
    <row r="369" spans="1:2" x14ac:dyDescent="0.3">
      <c r="A369" t="s">
        <v>400</v>
      </c>
      <c r="B369">
        <v>555.54606899999999</v>
      </c>
    </row>
    <row r="370" spans="1:2" x14ac:dyDescent="0.3">
      <c r="A370" t="s">
        <v>401</v>
      </c>
      <c r="B370">
        <v>507.21819599999998</v>
      </c>
    </row>
    <row r="371" spans="1:2" x14ac:dyDescent="0.3">
      <c r="A371" t="s">
        <v>402</v>
      </c>
      <c r="B371">
        <v>427.004255</v>
      </c>
    </row>
    <row r="372" spans="1:2" x14ac:dyDescent="0.3">
      <c r="A372" t="s">
        <v>403</v>
      </c>
      <c r="B372">
        <v>509.997837</v>
      </c>
    </row>
    <row r="373" spans="1:2" x14ac:dyDescent="0.3">
      <c r="A373" t="s">
        <v>404</v>
      </c>
      <c r="B373">
        <v>300.140829</v>
      </c>
    </row>
    <row r="374" spans="1:2" x14ac:dyDescent="0.3">
      <c r="A374" t="s">
        <v>405</v>
      </c>
      <c r="B374">
        <v>503.90114799999998</v>
      </c>
    </row>
    <row r="375" spans="1:2" x14ac:dyDescent="0.3">
      <c r="A375" t="s">
        <v>406</v>
      </c>
      <c r="B375">
        <v>636.606582</v>
      </c>
    </row>
    <row r="376" spans="1:2" x14ac:dyDescent="0.3">
      <c r="A376" t="s">
        <v>407</v>
      </c>
      <c r="B376">
        <v>574.81024000000002</v>
      </c>
    </row>
    <row r="377" spans="1:2" x14ac:dyDescent="0.3">
      <c r="A377" t="s">
        <v>408</v>
      </c>
      <c r="B377">
        <v>607.74558100000002</v>
      </c>
    </row>
    <row r="378" spans="1:2" x14ac:dyDescent="0.3">
      <c r="A378" t="s">
        <v>409</v>
      </c>
      <c r="B378">
        <v>471.60355499999997</v>
      </c>
    </row>
    <row r="379" spans="1:2" x14ac:dyDescent="0.3">
      <c r="A379" t="s">
        <v>410</v>
      </c>
      <c r="B379">
        <v>479.399565</v>
      </c>
    </row>
    <row r="380" spans="1:2" x14ac:dyDescent="0.3">
      <c r="A380" t="s">
        <v>411</v>
      </c>
      <c r="B380">
        <v>892.85883699999999</v>
      </c>
    </row>
    <row r="381" spans="1:2" x14ac:dyDescent="0.3">
      <c r="A381" t="s">
        <v>413</v>
      </c>
      <c r="B381">
        <v>511.12064600000002</v>
      </c>
    </row>
    <row r="382" spans="1:2" x14ac:dyDescent="0.3">
      <c r="A382" t="s">
        <v>414</v>
      </c>
      <c r="B382">
        <v>748.62826600000005</v>
      </c>
    </row>
    <row r="383" spans="1:2" x14ac:dyDescent="0.3">
      <c r="A383" t="s">
        <v>415</v>
      </c>
      <c r="B383">
        <v>294.97141699999997</v>
      </c>
    </row>
    <row r="384" spans="1:2" x14ac:dyDescent="0.3">
      <c r="A384" t="s">
        <v>416</v>
      </c>
      <c r="B384">
        <v>590.39793199999997</v>
      </c>
    </row>
    <row r="385" spans="1:2" x14ac:dyDescent="0.3">
      <c r="A385" t="s">
        <v>417</v>
      </c>
      <c r="B385">
        <v>556.12801000000002</v>
      </c>
    </row>
    <row r="386" spans="1:2" x14ac:dyDescent="0.3">
      <c r="A386" t="s">
        <v>418</v>
      </c>
      <c r="B386">
        <v>447.690067</v>
      </c>
    </row>
    <row r="387" spans="1:2" x14ac:dyDescent="0.3">
      <c r="A387" t="s">
        <v>419</v>
      </c>
      <c r="B387">
        <v>499.65328299999999</v>
      </c>
    </row>
    <row r="388" spans="1:2" x14ac:dyDescent="0.3">
      <c r="A388" t="s">
        <v>420</v>
      </c>
      <c r="B388">
        <v>1102.2691150000001</v>
      </c>
    </row>
    <row r="389" spans="1:2" x14ac:dyDescent="0.3">
      <c r="A389" t="s">
        <v>421</v>
      </c>
      <c r="B389">
        <v>475.54750100000001</v>
      </c>
    </row>
    <row r="390" spans="1:2" x14ac:dyDescent="0.3">
      <c r="A390" t="s">
        <v>422</v>
      </c>
      <c r="B390">
        <v>1010.482816</v>
      </c>
    </row>
    <row r="391" spans="1:2" x14ac:dyDescent="0.3">
      <c r="A391" t="s">
        <v>423</v>
      </c>
      <c r="B391">
        <v>600.41107999999997</v>
      </c>
    </row>
    <row r="392" spans="1:2" x14ac:dyDescent="0.3">
      <c r="A392" t="s">
        <v>424</v>
      </c>
      <c r="B392">
        <v>351.82605000000001</v>
      </c>
    </row>
    <row r="393" spans="1:2" x14ac:dyDescent="0.3">
      <c r="A393" t="s">
        <v>426</v>
      </c>
      <c r="B393">
        <v>415.20048700000001</v>
      </c>
    </row>
    <row r="394" spans="1:2" x14ac:dyDescent="0.3">
      <c r="A394" t="s">
        <v>427</v>
      </c>
      <c r="B394">
        <v>363.98671899999999</v>
      </c>
    </row>
    <row r="395" spans="1:2" x14ac:dyDescent="0.3">
      <c r="A395" t="s">
        <v>428</v>
      </c>
      <c r="B395">
        <v>522.01582900000005</v>
      </c>
    </row>
    <row r="396" spans="1:2" x14ac:dyDescent="0.3">
      <c r="A396" t="s">
        <v>430</v>
      </c>
      <c r="B396">
        <v>435.26418000000001</v>
      </c>
    </row>
    <row r="397" spans="1:2" x14ac:dyDescent="0.3">
      <c r="A397" t="s">
        <v>431</v>
      </c>
      <c r="B397">
        <v>805.44356400000004</v>
      </c>
    </row>
    <row r="398" spans="1:2" x14ac:dyDescent="0.3">
      <c r="A398" t="s">
        <v>432</v>
      </c>
      <c r="B398">
        <v>693.03119100000004</v>
      </c>
    </row>
    <row r="399" spans="1:2" x14ac:dyDescent="0.3">
      <c r="A399" t="s">
        <v>433</v>
      </c>
      <c r="B399">
        <v>559.00517500000001</v>
      </c>
    </row>
    <row r="400" spans="1:2" x14ac:dyDescent="0.3">
      <c r="A400" t="s">
        <v>434</v>
      </c>
      <c r="B400">
        <v>514.94505800000002</v>
      </c>
    </row>
    <row r="401" spans="1:2" x14ac:dyDescent="0.3">
      <c r="A401" t="s">
        <v>435</v>
      </c>
      <c r="B401">
        <v>938.50386400000002</v>
      </c>
    </row>
    <row r="402" spans="1:2" x14ac:dyDescent="0.3">
      <c r="A402" t="s">
        <v>436</v>
      </c>
      <c r="B402">
        <v>436.11788300000001</v>
      </c>
    </row>
    <row r="403" spans="1:2" x14ac:dyDescent="0.3">
      <c r="A403" t="s">
        <v>437</v>
      </c>
      <c r="B403">
        <v>638.54311600000005</v>
      </c>
    </row>
    <row r="404" spans="1:2" x14ac:dyDescent="0.3">
      <c r="A404" t="s">
        <v>438</v>
      </c>
      <c r="B404">
        <v>793.71493199999998</v>
      </c>
    </row>
    <row r="405" spans="1:2" x14ac:dyDescent="0.3">
      <c r="A405" t="s">
        <v>439</v>
      </c>
      <c r="B405">
        <v>527.09938799999998</v>
      </c>
    </row>
    <row r="406" spans="1:2" x14ac:dyDescent="0.3">
      <c r="A406" t="s">
        <v>440</v>
      </c>
      <c r="B406">
        <v>555.89249900000004</v>
      </c>
    </row>
    <row r="407" spans="1:2" x14ac:dyDescent="0.3">
      <c r="A407" t="s">
        <v>441</v>
      </c>
      <c r="B407">
        <v>481.45619599999998</v>
      </c>
    </row>
    <row r="408" spans="1:2" x14ac:dyDescent="0.3">
      <c r="A408" t="s">
        <v>442</v>
      </c>
      <c r="B408">
        <v>579.64226299999996</v>
      </c>
    </row>
    <row r="409" spans="1:2" x14ac:dyDescent="0.3">
      <c r="A409" t="s">
        <v>443</v>
      </c>
      <c r="B409">
        <v>705.50592800000004</v>
      </c>
    </row>
    <row r="410" spans="1:2" x14ac:dyDescent="0.3">
      <c r="A410" t="s">
        <v>444</v>
      </c>
      <c r="B410">
        <v>486.94915099999997</v>
      </c>
    </row>
    <row r="411" spans="1:2" x14ac:dyDescent="0.3">
      <c r="A411" t="s">
        <v>445</v>
      </c>
      <c r="B411">
        <v>626.16231400000004</v>
      </c>
    </row>
    <row r="412" spans="1:2" x14ac:dyDescent="0.3">
      <c r="A412" t="s">
        <v>446</v>
      </c>
      <c r="B412">
        <v>516.61361999999997</v>
      </c>
    </row>
    <row r="413" spans="1:2" x14ac:dyDescent="0.3">
      <c r="A413" t="s">
        <v>447</v>
      </c>
      <c r="B413">
        <v>515.81715599999995</v>
      </c>
    </row>
    <row r="414" spans="1:2" x14ac:dyDescent="0.3">
      <c r="A414" t="s">
        <v>448</v>
      </c>
      <c r="B414">
        <v>436.45196800000002</v>
      </c>
    </row>
    <row r="415" spans="1:2" x14ac:dyDescent="0.3">
      <c r="A415" t="s">
        <v>449</v>
      </c>
      <c r="B415">
        <v>485.544939</v>
      </c>
    </row>
    <row r="416" spans="1:2" x14ac:dyDescent="0.3">
      <c r="A416" t="s">
        <v>450</v>
      </c>
      <c r="B416">
        <v>755.62460599999997</v>
      </c>
    </row>
    <row r="417" spans="1:2" x14ac:dyDescent="0.3">
      <c r="A417" t="s">
        <v>451</v>
      </c>
      <c r="B417">
        <v>529.59821599999998</v>
      </c>
    </row>
    <row r="418" spans="1:2" x14ac:dyDescent="0.3">
      <c r="A418" t="s">
        <v>452</v>
      </c>
      <c r="B418">
        <v>599.188267</v>
      </c>
    </row>
    <row r="419" spans="1:2" x14ac:dyDescent="0.3">
      <c r="A419" t="s">
        <v>453</v>
      </c>
      <c r="B419">
        <v>414.678968</v>
      </c>
    </row>
    <row r="420" spans="1:2" x14ac:dyDescent="0.3">
      <c r="A420" t="s">
        <v>454</v>
      </c>
      <c r="B420">
        <v>533.05990099999997</v>
      </c>
    </row>
    <row r="421" spans="1:2" x14ac:dyDescent="0.3">
      <c r="A421" t="s">
        <v>455</v>
      </c>
      <c r="B421">
        <v>396.90904899999998</v>
      </c>
    </row>
    <row r="422" spans="1:2" x14ac:dyDescent="0.3">
      <c r="A422" t="s">
        <v>456</v>
      </c>
      <c r="B422">
        <v>451.92222800000002</v>
      </c>
    </row>
    <row r="423" spans="1:2" x14ac:dyDescent="0.3">
      <c r="A423" t="s">
        <v>457</v>
      </c>
      <c r="B423">
        <v>435.026816</v>
      </c>
    </row>
    <row r="424" spans="1:2" x14ac:dyDescent="0.3">
      <c r="A424" t="s">
        <v>458</v>
      </c>
      <c r="B424">
        <v>532.19377699999995</v>
      </c>
    </row>
    <row r="425" spans="1:2" x14ac:dyDescent="0.3">
      <c r="A425" t="s">
        <v>459</v>
      </c>
      <c r="B425">
        <v>541.442588</v>
      </c>
    </row>
    <row r="426" spans="1:2" x14ac:dyDescent="0.3">
      <c r="A426" t="s">
        <v>460</v>
      </c>
      <c r="B426">
        <v>586.68104000000005</v>
      </c>
    </row>
    <row r="427" spans="1:2" x14ac:dyDescent="0.3">
      <c r="A427" t="s">
        <v>461</v>
      </c>
      <c r="B427">
        <v>536</v>
      </c>
    </row>
    <row r="428" spans="1:2" x14ac:dyDescent="0.3">
      <c r="A428" t="s">
        <v>462</v>
      </c>
      <c r="B428">
        <v>484.66015199999998</v>
      </c>
    </row>
    <row r="429" spans="1:2" x14ac:dyDescent="0.3">
      <c r="A429" t="s">
        <v>463</v>
      </c>
      <c r="B429">
        <v>387.368966</v>
      </c>
    </row>
    <row r="430" spans="1:2" x14ac:dyDescent="0.3">
      <c r="A430" t="s">
        <v>464</v>
      </c>
      <c r="B430">
        <v>537.51995999999997</v>
      </c>
    </row>
    <row r="431" spans="1:2" x14ac:dyDescent="0.3">
      <c r="A431" t="s">
        <v>466</v>
      </c>
      <c r="B431">
        <v>706.57203400000003</v>
      </c>
    </row>
    <row r="432" spans="1:2" x14ac:dyDescent="0.3">
      <c r="A432" t="s">
        <v>467</v>
      </c>
      <c r="B432">
        <v>550.77447199999995</v>
      </c>
    </row>
    <row r="433" spans="1:2" x14ac:dyDescent="0.3">
      <c r="A433" t="s">
        <v>468</v>
      </c>
      <c r="B433">
        <v>446.222148</v>
      </c>
    </row>
    <row r="434" spans="1:2" x14ac:dyDescent="0.3">
      <c r="A434" t="s">
        <v>469</v>
      </c>
      <c r="B434">
        <v>306.17832099999998</v>
      </c>
    </row>
    <row r="435" spans="1:2" x14ac:dyDescent="0.3">
      <c r="A435" t="s">
        <v>470</v>
      </c>
      <c r="B435">
        <v>478.61516499999999</v>
      </c>
    </row>
    <row r="436" spans="1:2" x14ac:dyDescent="0.3">
      <c r="A436" t="s">
        <v>471</v>
      </c>
      <c r="B436">
        <v>419.896501</v>
      </c>
    </row>
    <row r="437" spans="1:2" x14ac:dyDescent="0.3">
      <c r="A437" t="s">
        <v>472</v>
      </c>
      <c r="B437">
        <v>431.25679100000002</v>
      </c>
    </row>
    <row r="438" spans="1:2" x14ac:dyDescent="0.3">
      <c r="A438" t="s">
        <v>473</v>
      </c>
      <c r="B438">
        <v>619.44831199999999</v>
      </c>
    </row>
    <row r="439" spans="1:2" x14ac:dyDescent="0.3">
      <c r="A439" t="s">
        <v>474</v>
      </c>
      <c r="B439">
        <v>548.62896000000001</v>
      </c>
    </row>
    <row r="440" spans="1:2" x14ac:dyDescent="0.3">
      <c r="A440" t="s">
        <v>476</v>
      </c>
      <c r="B440">
        <v>481.52960999999999</v>
      </c>
    </row>
    <row r="441" spans="1:2" x14ac:dyDescent="0.3">
      <c r="A441" t="s">
        <v>477</v>
      </c>
      <c r="B441">
        <v>592.44499800000006</v>
      </c>
    </row>
    <row r="442" spans="1:2" x14ac:dyDescent="0.3">
      <c r="A442" t="s">
        <v>478</v>
      </c>
      <c r="B442">
        <v>537.59462499999995</v>
      </c>
    </row>
    <row r="443" spans="1:2" x14ac:dyDescent="0.3">
      <c r="A443" t="s">
        <v>479</v>
      </c>
      <c r="B443">
        <v>507.51757700000002</v>
      </c>
    </row>
    <row r="444" spans="1:2" x14ac:dyDescent="0.3">
      <c r="A444" t="s">
        <v>480</v>
      </c>
      <c r="B444">
        <v>719.26927799999999</v>
      </c>
    </row>
    <row r="445" spans="1:2" x14ac:dyDescent="0.3">
      <c r="A445" t="s">
        <v>481</v>
      </c>
      <c r="B445">
        <v>504.90724899999998</v>
      </c>
    </row>
    <row r="446" spans="1:2" x14ac:dyDescent="0.3">
      <c r="A446" t="s">
        <v>482</v>
      </c>
      <c r="B446">
        <v>401.62601999999998</v>
      </c>
    </row>
    <row r="447" spans="1:2" x14ac:dyDescent="0.3">
      <c r="A447" t="s">
        <v>484</v>
      </c>
      <c r="B447">
        <v>910.98194799999999</v>
      </c>
    </row>
    <row r="448" spans="1:2" x14ac:dyDescent="0.3">
      <c r="A448" t="s">
        <v>486</v>
      </c>
      <c r="B448">
        <v>563.33300499999996</v>
      </c>
    </row>
    <row r="449" spans="1:2" x14ac:dyDescent="0.3">
      <c r="A449" t="s">
        <v>487</v>
      </c>
      <c r="B449">
        <v>865.95305199999996</v>
      </c>
    </row>
    <row r="450" spans="1:2" x14ac:dyDescent="0.3">
      <c r="A450" t="s">
        <v>488</v>
      </c>
      <c r="B450">
        <v>866.30719699999997</v>
      </c>
    </row>
    <row r="451" spans="1:2" x14ac:dyDescent="0.3">
      <c r="A451" t="s">
        <v>489</v>
      </c>
      <c r="B451">
        <v>481.35211299999997</v>
      </c>
    </row>
    <row r="452" spans="1:2" x14ac:dyDescent="0.3">
      <c r="A452" t="s">
        <v>490</v>
      </c>
      <c r="B452">
        <v>387.12235700000002</v>
      </c>
    </row>
    <row r="453" spans="1:2" x14ac:dyDescent="0.3">
      <c r="A453" t="s">
        <v>491</v>
      </c>
      <c r="B453">
        <v>680.982846</v>
      </c>
    </row>
    <row r="454" spans="1:2" x14ac:dyDescent="0.3">
      <c r="A454" t="s">
        <v>492</v>
      </c>
      <c r="B454">
        <v>757.07632599999999</v>
      </c>
    </row>
    <row r="455" spans="1:2" x14ac:dyDescent="0.3">
      <c r="A455" t="s">
        <v>493</v>
      </c>
      <c r="B455">
        <v>569.83060799999998</v>
      </c>
    </row>
    <row r="456" spans="1:2" x14ac:dyDescent="0.3">
      <c r="A456" t="s">
        <v>494</v>
      </c>
      <c r="B456">
        <v>611.52208199999995</v>
      </c>
    </row>
    <row r="457" spans="1:2" x14ac:dyDescent="0.3">
      <c r="A457" t="s">
        <v>495</v>
      </c>
      <c r="B457">
        <v>537.58763799999997</v>
      </c>
    </row>
    <row r="458" spans="1:2" x14ac:dyDescent="0.3">
      <c r="A458" t="s">
        <v>496</v>
      </c>
      <c r="B458">
        <v>441.08302800000001</v>
      </c>
    </row>
    <row r="459" spans="1:2" x14ac:dyDescent="0.3">
      <c r="A459" t="s">
        <v>497</v>
      </c>
      <c r="B459">
        <v>618.99365499999999</v>
      </c>
    </row>
    <row r="460" spans="1:2" x14ac:dyDescent="0.3">
      <c r="A460" t="s">
        <v>498</v>
      </c>
      <c r="B460">
        <v>627.719112</v>
      </c>
    </row>
    <row r="461" spans="1:2" x14ac:dyDescent="0.3">
      <c r="A461" t="s">
        <v>499</v>
      </c>
      <c r="B461">
        <v>762.981314</v>
      </c>
    </row>
    <row r="462" spans="1:2" x14ac:dyDescent="0.3">
      <c r="A462" t="s">
        <v>500</v>
      </c>
      <c r="B462">
        <v>439.56064500000002</v>
      </c>
    </row>
    <row r="463" spans="1:2" x14ac:dyDescent="0.3">
      <c r="A463" t="s">
        <v>501</v>
      </c>
      <c r="B463">
        <v>564.76986799999997</v>
      </c>
    </row>
    <row r="464" spans="1:2" x14ac:dyDescent="0.3">
      <c r="A464" t="s">
        <v>502</v>
      </c>
      <c r="B464">
        <v>280.69404700000001</v>
      </c>
    </row>
    <row r="465" spans="1:2" x14ac:dyDescent="0.3">
      <c r="A465" t="s">
        <v>503</v>
      </c>
      <c r="B465">
        <v>547.20737899999995</v>
      </c>
    </row>
    <row r="466" spans="1:2" x14ac:dyDescent="0.3">
      <c r="A466" t="s">
        <v>504</v>
      </c>
      <c r="B466">
        <v>427.03193800000003</v>
      </c>
    </row>
    <row r="467" spans="1:2" x14ac:dyDescent="0.3">
      <c r="A467" t="s">
        <v>505</v>
      </c>
      <c r="B467">
        <v>343.14790499999998</v>
      </c>
    </row>
    <row r="468" spans="1:2" x14ac:dyDescent="0.3">
      <c r="A468" t="s">
        <v>506</v>
      </c>
      <c r="B468">
        <v>400.85286000000002</v>
      </c>
    </row>
    <row r="469" spans="1:2" x14ac:dyDescent="0.3">
      <c r="A469" t="s">
        <v>507</v>
      </c>
      <c r="B469">
        <v>422.375293</v>
      </c>
    </row>
    <row r="470" spans="1:2" x14ac:dyDescent="0.3">
      <c r="A470" t="s">
        <v>508</v>
      </c>
      <c r="B470">
        <v>444.49292700000001</v>
      </c>
    </row>
    <row r="471" spans="1:2" x14ac:dyDescent="0.3">
      <c r="A471" t="s">
        <v>509</v>
      </c>
      <c r="B471">
        <v>716.54131199999995</v>
      </c>
    </row>
    <row r="472" spans="1:2" x14ac:dyDescent="0.3">
      <c r="A472" t="s">
        <v>510</v>
      </c>
      <c r="B472">
        <v>806.35944600000005</v>
      </c>
    </row>
    <row r="473" spans="1:2" x14ac:dyDescent="0.3">
      <c r="A473" t="s">
        <v>512</v>
      </c>
      <c r="B473">
        <v>599.00793699999997</v>
      </c>
    </row>
    <row r="474" spans="1:2" x14ac:dyDescent="0.3">
      <c r="A474" t="s">
        <v>513</v>
      </c>
      <c r="B474">
        <v>554.42366700000002</v>
      </c>
    </row>
    <row r="475" spans="1:2" x14ac:dyDescent="0.3">
      <c r="A475" t="s">
        <v>514</v>
      </c>
      <c r="B475">
        <v>632.38720499999999</v>
      </c>
    </row>
    <row r="476" spans="1:2" x14ac:dyDescent="0.3">
      <c r="A476" t="s">
        <v>515</v>
      </c>
      <c r="B476">
        <v>405.760739</v>
      </c>
    </row>
    <row r="477" spans="1:2" x14ac:dyDescent="0.3">
      <c r="A477" t="s">
        <v>516</v>
      </c>
      <c r="B477">
        <v>374.04254700000001</v>
      </c>
    </row>
    <row r="478" spans="1:2" x14ac:dyDescent="0.3">
      <c r="A478" t="s">
        <v>517</v>
      </c>
      <c r="B478">
        <v>611.64257399999997</v>
      </c>
    </row>
    <row r="479" spans="1:2" x14ac:dyDescent="0.3">
      <c r="A479" t="s">
        <v>518</v>
      </c>
      <c r="B479">
        <v>418.52105299999999</v>
      </c>
    </row>
    <row r="480" spans="1:2" x14ac:dyDescent="0.3">
      <c r="A480" t="s">
        <v>519</v>
      </c>
      <c r="B480">
        <v>567.88567699999999</v>
      </c>
    </row>
    <row r="481" spans="1:2" x14ac:dyDescent="0.3">
      <c r="A481" t="s">
        <v>520</v>
      </c>
      <c r="B481">
        <v>630.32430199999999</v>
      </c>
    </row>
    <row r="482" spans="1:2" x14ac:dyDescent="0.3">
      <c r="A482" t="s">
        <v>521</v>
      </c>
      <c r="B482">
        <v>387.21857399999999</v>
      </c>
    </row>
    <row r="483" spans="1:2" x14ac:dyDescent="0.3">
      <c r="A483" t="s">
        <v>522</v>
      </c>
      <c r="B483">
        <v>636.16404199999999</v>
      </c>
    </row>
    <row r="484" spans="1:2" x14ac:dyDescent="0.3">
      <c r="A484" t="s">
        <v>523</v>
      </c>
      <c r="B484">
        <v>608.92385300000001</v>
      </c>
    </row>
    <row r="485" spans="1:2" x14ac:dyDescent="0.3">
      <c r="A485" t="s">
        <v>524</v>
      </c>
      <c r="B485">
        <v>657.94260199999997</v>
      </c>
    </row>
    <row r="486" spans="1:2" x14ac:dyDescent="0.3">
      <c r="A486" t="s">
        <v>525</v>
      </c>
      <c r="B486">
        <v>456.771523</v>
      </c>
    </row>
    <row r="487" spans="1:2" x14ac:dyDescent="0.3">
      <c r="A487" t="s">
        <v>526</v>
      </c>
      <c r="B487">
        <v>588.85806700000001</v>
      </c>
    </row>
    <row r="488" spans="1:2" x14ac:dyDescent="0.3">
      <c r="A488" t="s">
        <v>527</v>
      </c>
      <c r="B488">
        <v>398.81276100000002</v>
      </c>
    </row>
    <row r="489" spans="1:2" x14ac:dyDescent="0.3">
      <c r="A489" t="s">
        <v>528</v>
      </c>
      <c r="B489">
        <v>584.71581600000002</v>
      </c>
    </row>
    <row r="490" spans="1:2" x14ac:dyDescent="0.3">
      <c r="A490" t="s">
        <v>529</v>
      </c>
      <c r="B490">
        <v>646.60742200000004</v>
      </c>
    </row>
    <row r="491" spans="1:2" x14ac:dyDescent="0.3">
      <c r="A491" t="s">
        <v>530</v>
      </c>
      <c r="B491">
        <v>714.804936</v>
      </c>
    </row>
    <row r="492" spans="1:2" x14ac:dyDescent="0.3">
      <c r="A492" t="s">
        <v>531</v>
      </c>
      <c r="B492">
        <v>512.43853300000001</v>
      </c>
    </row>
    <row r="493" spans="1:2" x14ac:dyDescent="0.3">
      <c r="A493" t="s">
        <v>532</v>
      </c>
      <c r="B493">
        <v>357.49049100000002</v>
      </c>
    </row>
    <row r="494" spans="1:2" x14ac:dyDescent="0.3">
      <c r="A494" t="s">
        <v>533</v>
      </c>
      <c r="B494">
        <v>763.07680100000005</v>
      </c>
    </row>
    <row r="495" spans="1:2" x14ac:dyDescent="0.3">
      <c r="A495" t="s">
        <v>534</v>
      </c>
      <c r="B495">
        <v>428.951819</v>
      </c>
    </row>
    <row r="496" spans="1:2" x14ac:dyDescent="0.3">
      <c r="A496" t="s">
        <v>535</v>
      </c>
      <c r="B496">
        <v>739.90868899999998</v>
      </c>
    </row>
    <row r="497" spans="1:2" x14ac:dyDescent="0.3">
      <c r="A497" t="s">
        <v>537</v>
      </c>
      <c r="B497">
        <v>426.15583400000003</v>
      </c>
    </row>
    <row r="498" spans="1:2" x14ac:dyDescent="0.3">
      <c r="A498" t="s">
        <v>538</v>
      </c>
      <c r="B498">
        <v>769.83483799999999</v>
      </c>
    </row>
    <row r="499" spans="1:2" x14ac:dyDescent="0.3">
      <c r="A499" t="s">
        <v>539</v>
      </c>
      <c r="B499">
        <v>428.49614000000003</v>
      </c>
    </row>
    <row r="500" spans="1:2" x14ac:dyDescent="0.3">
      <c r="A500" t="s">
        <v>540</v>
      </c>
      <c r="B500">
        <v>764.09666800000002</v>
      </c>
    </row>
    <row r="501" spans="1:2" x14ac:dyDescent="0.3">
      <c r="A501" t="s">
        <v>541</v>
      </c>
      <c r="B501">
        <v>793.88254500000005</v>
      </c>
    </row>
    <row r="502" spans="1:2" x14ac:dyDescent="0.3">
      <c r="A502" t="s">
        <v>542</v>
      </c>
      <c r="B502">
        <v>659.86581000000001</v>
      </c>
    </row>
    <row r="503" spans="1:2" x14ac:dyDescent="0.3">
      <c r="A503" t="s">
        <v>543</v>
      </c>
      <c r="B503">
        <v>382.57087799999999</v>
      </c>
    </row>
    <row r="504" spans="1:2" x14ac:dyDescent="0.3">
      <c r="A504" t="s">
        <v>544</v>
      </c>
      <c r="B504">
        <v>834.39146300000004</v>
      </c>
    </row>
    <row r="505" spans="1:2" x14ac:dyDescent="0.3">
      <c r="A505" t="s">
        <v>545</v>
      </c>
      <c r="B505">
        <v>1196.6080139999999</v>
      </c>
    </row>
    <row r="506" spans="1:2" x14ac:dyDescent="0.3">
      <c r="A506" t="s">
        <v>546</v>
      </c>
      <c r="B506">
        <v>405.035707</v>
      </c>
    </row>
    <row r="507" spans="1:2" x14ac:dyDescent="0.3">
      <c r="A507" t="s">
        <v>547</v>
      </c>
      <c r="B507">
        <v>421.97500400000001</v>
      </c>
    </row>
    <row r="508" spans="1:2" x14ac:dyDescent="0.3">
      <c r="A508" t="s">
        <v>549</v>
      </c>
      <c r="B508">
        <v>901.06317000000001</v>
      </c>
    </row>
    <row r="509" spans="1:2" x14ac:dyDescent="0.3">
      <c r="A509" t="s">
        <v>550</v>
      </c>
      <c r="B509">
        <v>772.83696899999995</v>
      </c>
    </row>
    <row r="510" spans="1:2" x14ac:dyDescent="0.3">
      <c r="A510" t="s">
        <v>551</v>
      </c>
      <c r="B510">
        <v>754.99158699999998</v>
      </c>
    </row>
    <row r="511" spans="1:2" x14ac:dyDescent="0.3">
      <c r="A511" t="s">
        <v>552</v>
      </c>
      <c r="B511">
        <v>849.65603699999997</v>
      </c>
    </row>
    <row r="512" spans="1:2" x14ac:dyDescent="0.3">
      <c r="A512" t="s">
        <v>553</v>
      </c>
      <c r="B512">
        <v>401.30137999999999</v>
      </c>
    </row>
    <row r="513" spans="1:2" x14ac:dyDescent="0.3">
      <c r="A513" t="s">
        <v>554</v>
      </c>
      <c r="B513">
        <v>766.78897300000006</v>
      </c>
    </row>
    <row r="514" spans="1:2" x14ac:dyDescent="0.3">
      <c r="A514" t="s">
        <v>555</v>
      </c>
      <c r="B514">
        <v>438.17087299999997</v>
      </c>
    </row>
    <row r="515" spans="1:2" x14ac:dyDescent="0.3">
      <c r="A515" t="s">
        <v>556</v>
      </c>
      <c r="B515">
        <v>409.68960700000002</v>
      </c>
    </row>
    <row r="516" spans="1:2" x14ac:dyDescent="0.3">
      <c r="A516" t="s">
        <v>557</v>
      </c>
      <c r="B516">
        <v>367.88439199999999</v>
      </c>
    </row>
    <row r="517" spans="1:2" x14ac:dyDescent="0.3">
      <c r="A517" t="s">
        <v>558</v>
      </c>
      <c r="B517">
        <v>630.79878199999996</v>
      </c>
    </row>
    <row r="518" spans="1:2" x14ac:dyDescent="0.3">
      <c r="A518" t="s">
        <v>559</v>
      </c>
      <c r="B518">
        <v>719.07448299999999</v>
      </c>
    </row>
    <row r="519" spans="1:2" x14ac:dyDescent="0.3">
      <c r="A519" t="s">
        <v>560</v>
      </c>
      <c r="B519">
        <v>517.39019800000005</v>
      </c>
    </row>
    <row r="520" spans="1:2" x14ac:dyDescent="0.3">
      <c r="A520" t="s">
        <v>561</v>
      </c>
      <c r="B520">
        <v>718.57108200000005</v>
      </c>
    </row>
    <row r="521" spans="1:2" x14ac:dyDescent="0.3">
      <c r="A521" t="s">
        <v>562</v>
      </c>
      <c r="B521">
        <v>504.243066</v>
      </c>
    </row>
    <row r="522" spans="1:2" x14ac:dyDescent="0.3">
      <c r="A522" t="s">
        <v>563</v>
      </c>
      <c r="B522">
        <v>604.88468899999998</v>
      </c>
    </row>
    <row r="523" spans="1:2" x14ac:dyDescent="0.3">
      <c r="A523" t="s">
        <v>564</v>
      </c>
      <c r="B523">
        <v>717.411337</v>
      </c>
    </row>
    <row r="524" spans="1:2" x14ac:dyDescent="0.3">
      <c r="A524" t="s">
        <v>565</v>
      </c>
      <c r="B524">
        <v>761.15639399999998</v>
      </c>
    </row>
    <row r="525" spans="1:2" x14ac:dyDescent="0.3">
      <c r="A525" t="s">
        <v>566</v>
      </c>
      <c r="B525">
        <v>733.95771000000002</v>
      </c>
    </row>
    <row r="526" spans="1:2" x14ac:dyDescent="0.3">
      <c r="A526" t="s">
        <v>567</v>
      </c>
      <c r="B526">
        <v>665.75800000000004</v>
      </c>
    </row>
    <row r="527" spans="1:2" x14ac:dyDescent="0.3">
      <c r="A527" t="s">
        <v>568</v>
      </c>
      <c r="B527">
        <v>783.61512700000003</v>
      </c>
    </row>
    <row r="528" spans="1:2" x14ac:dyDescent="0.3">
      <c r="A528" t="s">
        <v>569</v>
      </c>
      <c r="B528">
        <v>565.011977</v>
      </c>
    </row>
    <row r="529" spans="1:2" x14ac:dyDescent="0.3">
      <c r="A529" t="s">
        <v>570</v>
      </c>
      <c r="B529">
        <v>463.13224700000001</v>
      </c>
    </row>
    <row r="530" spans="1:2" x14ac:dyDescent="0.3">
      <c r="A530" t="s">
        <v>571</v>
      </c>
      <c r="B530">
        <v>778.64078300000006</v>
      </c>
    </row>
    <row r="531" spans="1:2" x14ac:dyDescent="0.3">
      <c r="A531" t="s">
        <v>573</v>
      </c>
      <c r="B531">
        <v>929.72258999999997</v>
      </c>
    </row>
    <row r="532" spans="1:2" x14ac:dyDescent="0.3">
      <c r="A532" t="s">
        <v>574</v>
      </c>
      <c r="B532">
        <v>629.97666100000004</v>
      </c>
    </row>
    <row r="533" spans="1:2" x14ac:dyDescent="0.3">
      <c r="A533" t="s">
        <v>576</v>
      </c>
      <c r="B533">
        <v>599.76188000000002</v>
      </c>
    </row>
    <row r="534" spans="1:2" x14ac:dyDescent="0.3">
      <c r="A534" t="s">
        <v>577</v>
      </c>
      <c r="B534">
        <v>735.03280500000005</v>
      </c>
    </row>
    <row r="535" spans="1:2" x14ac:dyDescent="0.3">
      <c r="A535" t="s">
        <v>578</v>
      </c>
      <c r="B535">
        <v>455.91503699999998</v>
      </c>
    </row>
    <row r="536" spans="1:2" x14ac:dyDescent="0.3">
      <c r="A536" t="s">
        <v>579</v>
      </c>
      <c r="B536">
        <v>596.70206499999995</v>
      </c>
    </row>
    <row r="537" spans="1:2" x14ac:dyDescent="0.3">
      <c r="A537" t="s">
        <v>580</v>
      </c>
      <c r="B537">
        <v>941.40979900000002</v>
      </c>
    </row>
    <row r="538" spans="1:2" x14ac:dyDescent="0.3">
      <c r="A538" t="s">
        <v>581</v>
      </c>
      <c r="B538">
        <v>560.75766899999996</v>
      </c>
    </row>
    <row r="539" spans="1:2" x14ac:dyDescent="0.3">
      <c r="A539" t="s">
        <v>582</v>
      </c>
      <c r="B539">
        <v>545.97698800000001</v>
      </c>
    </row>
    <row r="540" spans="1:2" x14ac:dyDescent="0.3">
      <c r="A540" t="s">
        <v>584</v>
      </c>
      <c r="B540">
        <v>591.39318300000002</v>
      </c>
    </row>
    <row r="541" spans="1:2" x14ac:dyDescent="0.3">
      <c r="A541" t="s">
        <v>585</v>
      </c>
      <c r="B541">
        <v>641.52023899999995</v>
      </c>
    </row>
    <row r="542" spans="1:2" x14ac:dyDescent="0.3">
      <c r="A542" t="s">
        <v>586</v>
      </c>
      <c r="B542">
        <v>764.529222</v>
      </c>
    </row>
    <row r="543" spans="1:2" x14ac:dyDescent="0.3">
      <c r="A543" t="s">
        <v>587</v>
      </c>
      <c r="B543">
        <v>591.22937400000001</v>
      </c>
    </row>
    <row r="544" spans="1:2" x14ac:dyDescent="0.3">
      <c r="A544" t="s">
        <v>588</v>
      </c>
      <c r="B544">
        <v>376.22165699999999</v>
      </c>
    </row>
    <row r="545" spans="1:2" x14ac:dyDescent="0.3">
      <c r="A545" t="s">
        <v>589</v>
      </c>
      <c r="B545">
        <v>570.00790900000004</v>
      </c>
    </row>
    <row r="546" spans="1:2" x14ac:dyDescent="0.3">
      <c r="A546" t="s">
        <v>590</v>
      </c>
      <c r="B546">
        <v>353.76624299999997</v>
      </c>
    </row>
    <row r="547" spans="1:2" x14ac:dyDescent="0.3">
      <c r="A547" t="s">
        <v>591</v>
      </c>
      <c r="B547">
        <v>745.79481199999998</v>
      </c>
    </row>
    <row r="548" spans="1:2" x14ac:dyDescent="0.3">
      <c r="A548" t="s">
        <v>592</v>
      </c>
      <c r="B548">
        <v>518.24198000000001</v>
      </c>
    </row>
    <row r="549" spans="1:2" x14ac:dyDescent="0.3">
      <c r="A549" t="s">
        <v>593</v>
      </c>
      <c r="B549">
        <v>487.04240199999998</v>
      </c>
    </row>
    <row r="550" spans="1:2" x14ac:dyDescent="0.3">
      <c r="A550" t="s">
        <v>594</v>
      </c>
      <c r="B550">
        <v>803.23913100000004</v>
      </c>
    </row>
    <row r="551" spans="1:2" x14ac:dyDescent="0.3">
      <c r="A551" t="s">
        <v>595</v>
      </c>
      <c r="B551">
        <v>403.682391</v>
      </c>
    </row>
    <row r="552" spans="1:2" x14ac:dyDescent="0.3">
      <c r="A552" t="s">
        <v>596</v>
      </c>
      <c r="B552">
        <v>540.89401399999997</v>
      </c>
    </row>
    <row r="553" spans="1:2" x14ac:dyDescent="0.3">
      <c r="A553" t="s">
        <v>597</v>
      </c>
      <c r="B553">
        <v>579.33126000000004</v>
      </c>
    </row>
    <row r="554" spans="1:2" x14ac:dyDescent="0.3">
      <c r="A554" t="s">
        <v>598</v>
      </c>
      <c r="B554">
        <v>625.14617499999997</v>
      </c>
    </row>
    <row r="555" spans="1:2" x14ac:dyDescent="0.3">
      <c r="A555" t="s">
        <v>599</v>
      </c>
      <c r="B555">
        <v>693.87781199999995</v>
      </c>
    </row>
    <row r="556" spans="1:2" x14ac:dyDescent="0.3">
      <c r="A556" t="s">
        <v>600</v>
      </c>
      <c r="B556">
        <v>514.70759799999996</v>
      </c>
    </row>
    <row r="557" spans="1:2" x14ac:dyDescent="0.3">
      <c r="A557" t="s">
        <v>601</v>
      </c>
      <c r="B557">
        <v>889.77241100000003</v>
      </c>
    </row>
    <row r="558" spans="1:2" x14ac:dyDescent="0.3">
      <c r="A558" t="s">
        <v>602</v>
      </c>
      <c r="B558">
        <v>806.79211399999997</v>
      </c>
    </row>
    <row r="559" spans="1:2" x14ac:dyDescent="0.3">
      <c r="A559" t="s">
        <v>603</v>
      </c>
      <c r="B559">
        <v>646.42840799999999</v>
      </c>
    </row>
    <row r="560" spans="1:2" x14ac:dyDescent="0.3">
      <c r="A560" t="s">
        <v>604</v>
      </c>
      <c r="B560">
        <v>566.25329799999997</v>
      </c>
    </row>
    <row r="561" spans="1:2" x14ac:dyDescent="0.3">
      <c r="A561" t="s">
        <v>605</v>
      </c>
      <c r="B561">
        <v>623.50954400000001</v>
      </c>
    </row>
    <row r="562" spans="1:2" x14ac:dyDescent="0.3">
      <c r="A562" t="s">
        <v>606</v>
      </c>
      <c r="B562">
        <v>684.66981699999997</v>
      </c>
    </row>
    <row r="563" spans="1:2" x14ac:dyDescent="0.3">
      <c r="A563" t="s">
        <v>607</v>
      </c>
      <c r="B563">
        <v>444.57417400000003</v>
      </c>
    </row>
    <row r="564" spans="1:2" x14ac:dyDescent="0.3">
      <c r="A564" t="s">
        <v>608</v>
      </c>
      <c r="B564">
        <v>450.76618300000001</v>
      </c>
    </row>
    <row r="565" spans="1:2" x14ac:dyDescent="0.3">
      <c r="A565" t="s">
        <v>609</v>
      </c>
      <c r="B565">
        <v>622.41667199999995</v>
      </c>
    </row>
    <row r="566" spans="1:2" x14ac:dyDescent="0.3">
      <c r="A566" t="s">
        <v>610</v>
      </c>
      <c r="B566">
        <v>586.07850599999995</v>
      </c>
    </row>
    <row r="567" spans="1:2" x14ac:dyDescent="0.3">
      <c r="A567" t="s">
        <v>611</v>
      </c>
      <c r="B567">
        <v>709.35716600000001</v>
      </c>
    </row>
    <row r="568" spans="1:2" x14ac:dyDescent="0.3">
      <c r="A568" t="s">
        <v>612</v>
      </c>
      <c r="B568">
        <v>352.74982899999998</v>
      </c>
    </row>
    <row r="569" spans="1:2" x14ac:dyDescent="0.3">
      <c r="A569" t="s">
        <v>613</v>
      </c>
      <c r="B569">
        <v>515.71438499999999</v>
      </c>
    </row>
    <row r="570" spans="1:2" x14ac:dyDescent="0.3">
      <c r="A570" t="s">
        <v>614</v>
      </c>
      <c r="B570">
        <v>483.84113400000001</v>
      </c>
    </row>
    <row r="571" spans="1:2" x14ac:dyDescent="0.3">
      <c r="A571" t="s">
        <v>615</v>
      </c>
      <c r="B571">
        <v>810.95214899999996</v>
      </c>
    </row>
    <row r="572" spans="1:2" x14ac:dyDescent="0.3">
      <c r="A572" t="s">
        <v>616</v>
      </c>
      <c r="B572">
        <v>582.709068</v>
      </c>
    </row>
    <row r="573" spans="1:2" x14ac:dyDescent="0.3">
      <c r="A573" t="s">
        <v>617</v>
      </c>
      <c r="B573">
        <v>794.43520799999999</v>
      </c>
    </row>
    <row r="574" spans="1:2" x14ac:dyDescent="0.3">
      <c r="A574" t="s">
        <v>618</v>
      </c>
      <c r="B574">
        <v>528.44563000000005</v>
      </c>
    </row>
    <row r="575" spans="1:2" x14ac:dyDescent="0.3">
      <c r="A575" t="s">
        <v>619</v>
      </c>
      <c r="B575">
        <v>561.411205</v>
      </c>
    </row>
    <row r="576" spans="1:2" x14ac:dyDescent="0.3">
      <c r="A576" t="s">
        <v>620</v>
      </c>
      <c r="B576">
        <v>424.67347599999999</v>
      </c>
    </row>
    <row r="577" spans="1:2" x14ac:dyDescent="0.3">
      <c r="A577" t="s">
        <v>621</v>
      </c>
      <c r="B577">
        <v>785.91438500000004</v>
      </c>
    </row>
    <row r="578" spans="1:2" x14ac:dyDescent="0.3">
      <c r="A578" t="s">
        <v>622</v>
      </c>
      <c r="B578">
        <v>528.06524300000001</v>
      </c>
    </row>
    <row r="579" spans="1:2" x14ac:dyDescent="0.3">
      <c r="A579" t="s">
        <v>623</v>
      </c>
      <c r="B579">
        <v>400.12967300000003</v>
      </c>
    </row>
    <row r="580" spans="1:2" x14ac:dyDescent="0.3">
      <c r="A580" t="s">
        <v>624</v>
      </c>
      <c r="B580">
        <v>446.72039100000001</v>
      </c>
    </row>
    <row r="581" spans="1:2" x14ac:dyDescent="0.3">
      <c r="A581" t="s">
        <v>625</v>
      </c>
      <c r="B581">
        <v>464.959159</v>
      </c>
    </row>
    <row r="582" spans="1:2" x14ac:dyDescent="0.3">
      <c r="A582" t="s">
        <v>626</v>
      </c>
      <c r="B582">
        <v>419.90224799999999</v>
      </c>
    </row>
    <row r="583" spans="1:2" x14ac:dyDescent="0.3">
      <c r="A583" t="s">
        <v>628</v>
      </c>
      <c r="B583">
        <v>480.64356299999997</v>
      </c>
    </row>
    <row r="584" spans="1:2" x14ac:dyDescent="0.3">
      <c r="A584" t="s">
        <v>629</v>
      </c>
      <c r="B584">
        <v>504.43618800000002</v>
      </c>
    </row>
    <row r="585" spans="1:2" x14ac:dyDescent="0.3">
      <c r="A585" t="s">
        <v>630</v>
      </c>
      <c r="B585">
        <v>472.19981200000001</v>
      </c>
    </row>
    <row r="586" spans="1:2" x14ac:dyDescent="0.3">
      <c r="A586" t="s">
        <v>631</v>
      </c>
      <c r="B586">
        <v>448.394251</v>
      </c>
    </row>
    <row r="587" spans="1:2" x14ac:dyDescent="0.3">
      <c r="A587" t="s">
        <v>632</v>
      </c>
      <c r="B587">
        <v>453.96709800000002</v>
      </c>
    </row>
    <row r="588" spans="1:2" x14ac:dyDescent="0.3">
      <c r="A588" t="s">
        <v>633</v>
      </c>
      <c r="B588">
        <v>439.384184</v>
      </c>
    </row>
    <row r="589" spans="1:2" x14ac:dyDescent="0.3">
      <c r="A589" t="s">
        <v>634</v>
      </c>
      <c r="B589">
        <v>508.17497100000003</v>
      </c>
    </row>
    <row r="590" spans="1:2" x14ac:dyDescent="0.3">
      <c r="A590" t="s">
        <v>635</v>
      </c>
      <c r="B590">
        <v>690.12080300000002</v>
      </c>
    </row>
    <row r="591" spans="1:2" x14ac:dyDescent="0.3">
      <c r="A591" t="s">
        <v>636</v>
      </c>
      <c r="B591">
        <v>451.787756</v>
      </c>
    </row>
    <row r="592" spans="1:2" x14ac:dyDescent="0.3">
      <c r="A592" t="s">
        <v>637</v>
      </c>
      <c r="B592">
        <v>832.89650300000005</v>
      </c>
    </row>
    <row r="593" spans="1:2" x14ac:dyDescent="0.3">
      <c r="A593" t="s">
        <v>638</v>
      </c>
      <c r="B593">
        <v>702.02575000000002</v>
      </c>
    </row>
    <row r="594" spans="1:2" x14ac:dyDescent="0.3">
      <c r="A594" t="s">
        <v>639</v>
      </c>
      <c r="B594">
        <v>926.92935699999998</v>
      </c>
    </row>
    <row r="595" spans="1:2" x14ac:dyDescent="0.3">
      <c r="A595" t="s">
        <v>640</v>
      </c>
      <c r="B595">
        <v>729.73711900000001</v>
      </c>
    </row>
    <row r="596" spans="1:2" x14ac:dyDescent="0.3">
      <c r="A596" t="s">
        <v>641</v>
      </c>
      <c r="B596">
        <v>650.27430400000003</v>
      </c>
    </row>
    <row r="597" spans="1:2" x14ac:dyDescent="0.3">
      <c r="A597" t="s">
        <v>642</v>
      </c>
      <c r="B597">
        <v>719.20842600000003</v>
      </c>
    </row>
    <row r="598" spans="1:2" x14ac:dyDescent="0.3">
      <c r="A598" t="s">
        <v>643</v>
      </c>
      <c r="B598">
        <v>538.54532500000005</v>
      </c>
    </row>
    <row r="599" spans="1:2" x14ac:dyDescent="0.3">
      <c r="A599" t="s">
        <v>644</v>
      </c>
      <c r="B599">
        <v>608.47872199999995</v>
      </c>
    </row>
    <row r="600" spans="1:2" x14ac:dyDescent="0.3">
      <c r="A600" t="s">
        <v>646</v>
      </c>
      <c r="B600">
        <v>571.63123099999996</v>
      </c>
    </row>
    <row r="601" spans="1:2" x14ac:dyDescent="0.3">
      <c r="A601" t="s">
        <v>647</v>
      </c>
      <c r="B601">
        <v>518.33459100000005</v>
      </c>
    </row>
    <row r="602" spans="1:2" x14ac:dyDescent="0.3">
      <c r="A602" t="s">
        <v>648</v>
      </c>
      <c r="B602">
        <v>415.85244899999998</v>
      </c>
    </row>
  </sheetData>
  <mergeCells count="5">
    <mergeCell ref="Q2:R2"/>
    <mergeCell ref="AC2:AD2"/>
    <mergeCell ref="O1:S1"/>
    <mergeCell ref="B1:E1"/>
    <mergeCell ref="C2:E2"/>
  </mergeCells>
  <conditionalFormatting sqref="B3:B602 E13:E43 E45:E74">
    <cfRule type="cellIs" dxfId="9" priority="38" operator="lessThan">
      <formula>200</formula>
    </cfRule>
    <cfRule type="cellIs" dxfId="8" priority="39" operator="greaterThan">
      <formula>1400</formula>
    </cfRule>
    <cfRule type="cellIs" dxfId="7" priority="40" operator="lessThan">
      <formula>$E$11</formula>
    </cfRule>
    <cfRule type="cellIs" dxfId="6" priority="41" operator="greaterThan">
      <formula>$E$10</formula>
    </cfRule>
  </conditionalFormatting>
  <conditionalFormatting sqref="AD14:AD40 R13:R39 O3:O149 Q46:Q71 AC43:AC68">
    <cfRule type="cellIs" dxfId="5" priority="18" operator="greaterThan">
      <formula>1200</formula>
    </cfRule>
    <cfRule type="cellIs" dxfId="4" priority="19" operator="lessThan">
      <formula>200</formula>
    </cfRule>
    <cfRule type="cellIs" dxfId="3" priority="20" operator="lessThan">
      <formula>$R$11</formula>
    </cfRule>
    <cfRule type="cellIs" dxfId="2" priority="21" operator="greaterThan">
      <formula>$R$10</formula>
    </cfRule>
  </conditionalFormatting>
  <conditionalFormatting sqref="AA3:AA148">
    <cfRule type="cellIs" dxfId="1" priority="13" operator="lessThan">
      <formula>200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379F-03FC-4605-A85C-856A0AE08764}">
  <dimension ref="A1:F174"/>
  <sheetViews>
    <sheetView topLeftCell="A163" workbookViewId="0">
      <selection activeCell="B174" sqref="B2:B174"/>
    </sheetView>
  </sheetViews>
  <sheetFormatPr defaultRowHeight="14.4" x14ac:dyDescent="0.3"/>
  <cols>
    <col min="1" max="2" width="9.21875" customWidth="1"/>
    <col min="4" max="4" width="11.44140625" customWidth="1"/>
    <col min="5" max="5" width="9.5546875" customWidth="1"/>
    <col min="6" max="6" width="10.88671875" customWidth="1"/>
  </cols>
  <sheetData>
    <row r="1" spans="1:6" x14ac:dyDescent="0.3">
      <c r="A1" t="s">
        <v>649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662.48301900000001</v>
      </c>
      <c r="C2">
        <v>474.55399999999997</v>
      </c>
      <c r="D2">
        <v>36305</v>
      </c>
      <c r="E2">
        <v>-22.059684000000001</v>
      </c>
      <c r="F2">
        <v>-46.979693109269718</v>
      </c>
    </row>
    <row r="3" spans="1:6" x14ac:dyDescent="0.3">
      <c r="A3" t="s">
        <v>9</v>
      </c>
      <c r="B3">
        <v>832.91485399999999</v>
      </c>
      <c r="C3">
        <v>142.673</v>
      </c>
      <c r="D3">
        <v>8180</v>
      </c>
      <c r="E3">
        <v>-21.934829000000004</v>
      </c>
      <c r="F3">
        <v>-46.716766709626121</v>
      </c>
    </row>
    <row r="4" spans="1:6" x14ac:dyDescent="0.3">
      <c r="A4" t="s">
        <v>11</v>
      </c>
      <c r="B4">
        <v>606.94214199999999</v>
      </c>
      <c r="C4">
        <v>404.46300000000002</v>
      </c>
      <c r="D4">
        <v>6075</v>
      </c>
      <c r="E4">
        <v>-22.869149409424953</v>
      </c>
      <c r="F4">
        <v>-49.238607767131619</v>
      </c>
    </row>
    <row r="5" spans="1:6" x14ac:dyDescent="0.3">
      <c r="A5" t="s">
        <v>12</v>
      </c>
      <c r="B5">
        <v>515.23534299999994</v>
      </c>
      <c r="C5">
        <v>3.6120000000000001</v>
      </c>
      <c r="D5">
        <v>3451</v>
      </c>
      <c r="E5">
        <v>-22.597339553853903</v>
      </c>
      <c r="F5">
        <v>-47.883974740977592</v>
      </c>
    </row>
    <row r="6" spans="1:6" x14ac:dyDescent="0.3">
      <c r="A6" t="s">
        <v>13</v>
      </c>
      <c r="B6">
        <v>601.38437399999998</v>
      </c>
      <c r="C6">
        <v>966.70799999999997</v>
      </c>
      <c r="D6">
        <v>37214</v>
      </c>
      <c r="E6">
        <v>-22.474037000000003</v>
      </c>
      <c r="F6">
        <v>-48.990156287942362</v>
      </c>
    </row>
    <row r="7" spans="1:6" x14ac:dyDescent="0.3">
      <c r="A7" t="s">
        <v>24</v>
      </c>
      <c r="B7">
        <v>550.36578499999996</v>
      </c>
      <c r="C7">
        <v>133.91200000000001</v>
      </c>
      <c r="D7">
        <v>239597</v>
      </c>
      <c r="E7">
        <v>-22.740883500000006</v>
      </c>
      <c r="F7">
        <v>-47.330362926381412</v>
      </c>
    </row>
    <row r="8" spans="1:6" x14ac:dyDescent="0.3">
      <c r="A8" t="s">
        <v>25</v>
      </c>
      <c r="B8">
        <v>730.216185</v>
      </c>
      <c r="C8">
        <v>122.785</v>
      </c>
      <c r="D8">
        <v>40504</v>
      </c>
      <c r="E8">
        <v>-21.730036500000004</v>
      </c>
      <c r="F8">
        <v>-48.106604561843916</v>
      </c>
    </row>
    <row r="9" spans="1:6" x14ac:dyDescent="0.3">
      <c r="A9" t="s">
        <v>27</v>
      </c>
      <c r="B9">
        <v>673.42981699999996</v>
      </c>
      <c r="C9">
        <v>445.32299999999998</v>
      </c>
      <c r="D9">
        <v>72195</v>
      </c>
      <c r="E9">
        <v>-22.699388626340653</v>
      </c>
      <c r="F9">
        <v>-46.765085690463664</v>
      </c>
    </row>
    <row r="10" spans="1:6" x14ac:dyDescent="0.3">
      <c r="A10" t="s">
        <v>30</v>
      </c>
      <c r="B10">
        <v>628.28643</v>
      </c>
      <c r="C10">
        <v>1027.288</v>
      </c>
      <c r="D10">
        <v>25228</v>
      </c>
      <c r="E10">
        <v>-23.483987000000003</v>
      </c>
      <c r="F10">
        <v>-48.406759616492963</v>
      </c>
    </row>
    <row r="11" spans="1:6" x14ac:dyDescent="0.3">
      <c r="A11" t="s">
        <v>31</v>
      </c>
      <c r="B11">
        <v>460.91695600000003</v>
      </c>
      <c r="C11">
        <v>736.55700000000002</v>
      </c>
      <c r="D11">
        <v>6724</v>
      </c>
      <c r="E11">
        <v>-22.786320939625003</v>
      </c>
      <c r="F11">
        <v>-48.126926830642979</v>
      </c>
    </row>
    <row r="12" spans="1:6" x14ac:dyDescent="0.3">
      <c r="A12" t="s">
        <v>35</v>
      </c>
      <c r="B12">
        <v>925.85377400000004</v>
      </c>
      <c r="C12">
        <v>974.322</v>
      </c>
      <c r="D12">
        <v>24374</v>
      </c>
      <c r="E12">
        <v>-24.513316000000007</v>
      </c>
      <c r="F12">
        <v>-48.848659904639831</v>
      </c>
    </row>
    <row r="13" spans="1:6" x14ac:dyDescent="0.3">
      <c r="A13" t="s">
        <v>37</v>
      </c>
      <c r="B13">
        <v>403.10182200000003</v>
      </c>
      <c r="C13">
        <v>1167.126</v>
      </c>
      <c r="D13">
        <v>197016</v>
      </c>
      <c r="E13">
        <v>-21.205476000000004</v>
      </c>
      <c r="F13">
        <v>-50.439226072752582</v>
      </c>
    </row>
    <row r="14" spans="1:6" x14ac:dyDescent="0.3">
      <c r="A14" t="s">
        <v>42</v>
      </c>
      <c r="B14">
        <v>673.07259399999998</v>
      </c>
      <c r="C14">
        <v>1003.625</v>
      </c>
      <c r="D14">
        <v>236072</v>
      </c>
      <c r="E14">
        <v>-21.790359500000005</v>
      </c>
      <c r="F14">
        <v>-48.174439937543745</v>
      </c>
    </row>
    <row r="15" spans="1:6" x14ac:dyDescent="0.3">
      <c r="A15" t="s">
        <v>43</v>
      </c>
      <c r="B15">
        <v>635.49821499999996</v>
      </c>
      <c r="C15">
        <v>644.83100000000002</v>
      </c>
      <c r="D15">
        <v>134236</v>
      </c>
      <c r="E15">
        <v>-22.357086519658704</v>
      </c>
      <c r="F15">
        <v>-47.385829527469362</v>
      </c>
    </row>
    <row r="16" spans="1:6" x14ac:dyDescent="0.3">
      <c r="A16" t="s">
        <v>49</v>
      </c>
      <c r="B16">
        <v>650.22345800000005</v>
      </c>
      <c r="C16">
        <v>178.02600000000001</v>
      </c>
      <c r="D16">
        <v>54408</v>
      </c>
      <c r="E16">
        <v>-22.571343010476571</v>
      </c>
      <c r="F16">
        <v>-47.164301150267747</v>
      </c>
    </row>
    <row r="17" spans="1:6" x14ac:dyDescent="0.3">
      <c r="A17" t="s">
        <v>52</v>
      </c>
      <c r="B17">
        <v>562.42563199999995</v>
      </c>
      <c r="C17">
        <v>460.60899999999998</v>
      </c>
      <c r="D17">
        <v>104386</v>
      </c>
      <c r="E17">
        <v>-22.662835020000003</v>
      </c>
      <c r="F17">
        <v>-50.417510040000003</v>
      </c>
    </row>
    <row r="18" spans="1:6" x14ac:dyDescent="0.3">
      <c r="A18" t="s">
        <v>53</v>
      </c>
      <c r="B18">
        <v>807.98801400000002</v>
      </c>
      <c r="C18">
        <v>478.52100000000002</v>
      </c>
      <c r="D18">
        <v>142761</v>
      </c>
      <c r="E18">
        <v>-23.116308</v>
      </c>
      <c r="F18">
        <v>-46.555062500674296</v>
      </c>
    </row>
    <row r="19" spans="1:6" x14ac:dyDescent="0.3">
      <c r="A19" t="s">
        <v>57</v>
      </c>
      <c r="B19">
        <v>769.66435799999999</v>
      </c>
      <c r="C19">
        <v>1213.0550000000001</v>
      </c>
      <c r="D19">
        <v>90655</v>
      </c>
      <c r="E19">
        <v>-23.1031935</v>
      </c>
      <c r="F19">
        <v>-48.92326319435665</v>
      </c>
    </row>
    <row r="20" spans="1:6" x14ac:dyDescent="0.3">
      <c r="A20" t="s">
        <v>65</v>
      </c>
      <c r="B20">
        <v>773.93357000000003</v>
      </c>
      <c r="C20">
        <v>405.68099999999998</v>
      </c>
      <c r="D20">
        <v>5724</v>
      </c>
      <c r="E20">
        <v>-24.471425999287952</v>
      </c>
      <c r="F20">
        <v>-49.027139136803854</v>
      </c>
    </row>
    <row r="21" spans="1:6" x14ac:dyDescent="0.3">
      <c r="A21" t="s">
        <v>66</v>
      </c>
      <c r="B21">
        <v>153.957954</v>
      </c>
      <c r="C21">
        <v>1007.684</v>
      </c>
      <c r="D21">
        <v>7659</v>
      </c>
      <c r="E21">
        <v>-24.759386656017259</v>
      </c>
      <c r="F21">
        <v>-48.502343452770837</v>
      </c>
    </row>
    <row r="22" spans="1:6" x14ac:dyDescent="0.3">
      <c r="A22" t="s">
        <v>71</v>
      </c>
      <c r="B22">
        <v>865.73670100000004</v>
      </c>
      <c r="C22">
        <v>849.52599999999995</v>
      </c>
      <c r="D22">
        <v>62508</v>
      </c>
      <c r="E22">
        <v>-20.891929500000003</v>
      </c>
      <c r="F22">
        <v>-47.586106726868273</v>
      </c>
    </row>
    <row r="23" spans="1:6" x14ac:dyDescent="0.3">
      <c r="A23" t="s">
        <v>72</v>
      </c>
      <c r="B23">
        <v>510.08846599999998</v>
      </c>
      <c r="C23">
        <v>667.68399999999997</v>
      </c>
      <c r="D23">
        <v>376818</v>
      </c>
      <c r="E23">
        <v>-22.325122500000006</v>
      </c>
      <c r="F23">
        <v>-49.083000867090362</v>
      </c>
    </row>
    <row r="24" spans="1:6" x14ac:dyDescent="0.3">
      <c r="A24" t="s">
        <v>76</v>
      </c>
      <c r="B24">
        <v>7.7199070000000001</v>
      </c>
      <c r="C24">
        <v>491.54599999999999</v>
      </c>
      <c r="D24">
        <v>63249</v>
      </c>
      <c r="E24">
        <v>-23.854014500000005</v>
      </c>
      <c r="F24">
        <v>-46.136538335134581</v>
      </c>
    </row>
    <row r="25" spans="1:6" x14ac:dyDescent="0.3">
      <c r="A25" t="s">
        <v>79</v>
      </c>
      <c r="B25">
        <v>778.677502</v>
      </c>
      <c r="C25">
        <v>317.40600000000001</v>
      </c>
      <c r="D25">
        <v>32598</v>
      </c>
      <c r="E25">
        <v>-23.571033387499956</v>
      </c>
      <c r="F25">
        <v>-46.041212224814579</v>
      </c>
    </row>
    <row r="26" spans="1:6" x14ac:dyDescent="0.3">
      <c r="A26" t="s">
        <v>80</v>
      </c>
      <c r="B26">
        <v>477.67313999999999</v>
      </c>
      <c r="C26">
        <v>690.74800000000005</v>
      </c>
      <c r="D26">
        <v>14923</v>
      </c>
      <c r="E26">
        <v>-21.992484163440356</v>
      </c>
      <c r="F26">
        <v>-48.390596906985081</v>
      </c>
    </row>
    <row r="27" spans="1:6" x14ac:dyDescent="0.3">
      <c r="A27" t="s">
        <v>85</v>
      </c>
      <c r="B27">
        <v>965.02672900000005</v>
      </c>
      <c r="C27">
        <v>133.578</v>
      </c>
      <c r="D27">
        <v>3954</v>
      </c>
      <c r="E27">
        <v>-24.318262840715601</v>
      </c>
      <c r="F27">
        <v>-49.143761922603886</v>
      </c>
    </row>
    <row r="28" spans="1:6" x14ac:dyDescent="0.3">
      <c r="A28" t="s">
        <v>87</v>
      </c>
      <c r="B28">
        <v>484.73692299999999</v>
      </c>
      <c r="C28">
        <v>122.11</v>
      </c>
      <c r="D28">
        <v>4823</v>
      </c>
      <c r="E28">
        <v>-22.193205654365752</v>
      </c>
      <c r="F28">
        <v>-48.779218283157569</v>
      </c>
    </row>
    <row r="29" spans="1:6" x14ac:dyDescent="0.3">
      <c r="A29" t="s">
        <v>90</v>
      </c>
      <c r="B29">
        <v>818.475551</v>
      </c>
      <c r="C29">
        <v>1482.6420000000001</v>
      </c>
      <c r="D29">
        <v>146497</v>
      </c>
      <c r="E29">
        <v>-22.888381500000008</v>
      </c>
      <c r="F29">
        <v>-48.441289384350434</v>
      </c>
    </row>
    <row r="30" spans="1:6" x14ac:dyDescent="0.3">
      <c r="A30" t="s">
        <v>91</v>
      </c>
      <c r="B30">
        <v>865.33463500000005</v>
      </c>
      <c r="C30">
        <v>512.58399999999995</v>
      </c>
      <c r="D30">
        <v>168668</v>
      </c>
      <c r="E30">
        <v>-22.956895500000009</v>
      </c>
      <c r="F30">
        <v>-46.542333373979822</v>
      </c>
    </row>
    <row r="31" spans="1:6" x14ac:dyDescent="0.3">
      <c r="A31" t="s">
        <v>95</v>
      </c>
      <c r="B31">
        <v>643.28009999999995</v>
      </c>
      <c r="C31">
        <v>1101.374</v>
      </c>
      <c r="D31">
        <v>24403</v>
      </c>
      <c r="E31">
        <v>-22.286516985000006</v>
      </c>
      <c r="F31">
        <v>-48.126833324115658</v>
      </c>
    </row>
    <row r="32" spans="1:6" x14ac:dyDescent="0.3">
      <c r="A32" t="s">
        <v>96</v>
      </c>
      <c r="B32">
        <v>602.69477700000004</v>
      </c>
      <c r="C32">
        <v>1195.9100000000001</v>
      </c>
      <c r="D32">
        <v>19878</v>
      </c>
      <c r="E32">
        <v>-23.799381418972601</v>
      </c>
      <c r="F32">
        <v>-48.597414973797804</v>
      </c>
    </row>
    <row r="33" spans="1:6" x14ac:dyDescent="0.3">
      <c r="A33" t="s">
        <v>97</v>
      </c>
      <c r="B33">
        <v>399.17229900000001</v>
      </c>
      <c r="C33">
        <v>326.92099999999999</v>
      </c>
      <c r="D33">
        <v>17144</v>
      </c>
      <c r="E33">
        <v>-21.067039566902153</v>
      </c>
      <c r="F33">
        <v>-50.149281252785258</v>
      </c>
    </row>
    <row r="34" spans="1:6" x14ac:dyDescent="0.3">
      <c r="A34" t="s">
        <v>100</v>
      </c>
      <c r="B34">
        <v>656.60309900000004</v>
      </c>
      <c r="C34">
        <v>260.23399999999998</v>
      </c>
      <c r="D34">
        <v>49707</v>
      </c>
      <c r="E34">
        <v>-23.312674394775829</v>
      </c>
      <c r="F34">
        <v>-47.133658373434912</v>
      </c>
    </row>
    <row r="35" spans="1:6" x14ac:dyDescent="0.3">
      <c r="A35" t="s">
        <v>104</v>
      </c>
      <c r="B35">
        <v>441.67568</v>
      </c>
      <c r="C35">
        <v>920.28</v>
      </c>
      <c r="D35">
        <v>17767</v>
      </c>
      <c r="E35">
        <v>-21.809705286609603</v>
      </c>
      <c r="F35">
        <v>-49.6003544059215</v>
      </c>
    </row>
    <row r="36" spans="1:6" x14ac:dyDescent="0.3">
      <c r="A36" t="s">
        <v>109</v>
      </c>
      <c r="B36">
        <v>34.467098</v>
      </c>
      <c r="C36">
        <v>454.43599999999998</v>
      </c>
      <c r="D36">
        <v>28549</v>
      </c>
      <c r="E36">
        <v>-24.726360972223041</v>
      </c>
      <c r="F36">
        <v>-48.104999809005243</v>
      </c>
    </row>
    <row r="37" spans="1:6" x14ac:dyDescent="0.3">
      <c r="A37" t="s">
        <v>113</v>
      </c>
      <c r="B37">
        <v>688.98713699999996</v>
      </c>
      <c r="C37">
        <v>794.57100000000003</v>
      </c>
      <c r="D37">
        <v>1204073</v>
      </c>
      <c r="E37">
        <v>-22.907342500000002</v>
      </c>
      <c r="F37">
        <v>-47.06015627297316</v>
      </c>
    </row>
    <row r="38" spans="1:6" x14ac:dyDescent="0.3">
      <c r="A38" t="s">
        <v>115</v>
      </c>
      <c r="B38">
        <v>1639.1545040000001</v>
      </c>
      <c r="C38">
        <v>290.52</v>
      </c>
      <c r="D38">
        <v>52088</v>
      </c>
      <c r="E38">
        <v>-22.740091913881155</v>
      </c>
      <c r="F38">
        <v>-45.58920170044906</v>
      </c>
    </row>
    <row r="39" spans="1:6" x14ac:dyDescent="0.3">
      <c r="A39" t="s">
        <v>117</v>
      </c>
      <c r="B39">
        <v>7.8404660000000002</v>
      </c>
      <c r="C39">
        <v>1237.354</v>
      </c>
      <c r="D39">
        <v>12540</v>
      </c>
      <c r="E39">
        <v>-25.016908069980904</v>
      </c>
      <c r="F39">
        <v>-47.928482814429735</v>
      </c>
    </row>
    <row r="40" spans="1:6" x14ac:dyDescent="0.3">
      <c r="A40" t="s">
        <v>122</v>
      </c>
      <c r="B40">
        <v>705.78998100000001</v>
      </c>
      <c r="C40">
        <v>1640.23</v>
      </c>
      <c r="D40">
        <v>47138</v>
      </c>
      <c r="E40">
        <v>-24.006800970000004</v>
      </c>
      <c r="F40">
        <v>-48.351434517927522</v>
      </c>
    </row>
    <row r="41" spans="1:6" x14ac:dyDescent="0.3">
      <c r="A41" t="s">
        <v>125</v>
      </c>
      <c r="B41">
        <v>3.1946180000000002</v>
      </c>
      <c r="C41">
        <v>484.947</v>
      </c>
      <c r="D41">
        <v>121532</v>
      </c>
      <c r="E41">
        <v>-23.622006500000001</v>
      </c>
      <c r="F41">
        <v>-45.410818382249786</v>
      </c>
    </row>
    <row r="42" spans="1:6" x14ac:dyDescent="0.3">
      <c r="A42" t="s">
        <v>130</v>
      </c>
      <c r="B42">
        <v>378.459881</v>
      </c>
      <c r="C42">
        <v>1065.318</v>
      </c>
      <c r="D42">
        <v>21006</v>
      </c>
      <c r="E42">
        <v>-20.872026554121053</v>
      </c>
      <c r="F42">
        <v>-51.489407055842278</v>
      </c>
    </row>
    <row r="43" spans="1:6" x14ac:dyDescent="0.3">
      <c r="A43" t="s">
        <v>135</v>
      </c>
      <c r="B43">
        <v>574.77755000000002</v>
      </c>
      <c r="C43">
        <v>127.803</v>
      </c>
      <c r="D43">
        <v>48949</v>
      </c>
      <c r="E43">
        <v>-23.168672500000003</v>
      </c>
      <c r="F43">
        <v>-47.737531325107895</v>
      </c>
    </row>
    <row r="44" spans="1:6" x14ac:dyDescent="0.3">
      <c r="A44" t="s">
        <v>137</v>
      </c>
      <c r="B44">
        <v>598.42758600000002</v>
      </c>
      <c r="C44">
        <v>175.846</v>
      </c>
      <c r="D44">
        <v>17190</v>
      </c>
      <c r="E44">
        <v>-22.508882412068655</v>
      </c>
      <c r="F44">
        <v>-47.775700203456722</v>
      </c>
    </row>
    <row r="45" spans="1:6" x14ac:dyDescent="0.3">
      <c r="A45" t="s">
        <v>142</v>
      </c>
      <c r="B45">
        <v>591.02437999999995</v>
      </c>
      <c r="C45">
        <v>182.79300000000001</v>
      </c>
      <c r="D45">
        <v>28050</v>
      </c>
      <c r="E45">
        <v>-22.330076447999904</v>
      </c>
      <c r="F45">
        <v>-47.174375742552414</v>
      </c>
    </row>
    <row r="46" spans="1:6" x14ac:dyDescent="0.3">
      <c r="A46" t="s">
        <v>148</v>
      </c>
      <c r="B46">
        <v>581.63542900000004</v>
      </c>
      <c r="C46">
        <v>154.66499999999999</v>
      </c>
      <c r="D46">
        <v>72252</v>
      </c>
      <c r="E46">
        <v>-22.645784885852652</v>
      </c>
      <c r="F46">
        <v>-47.196770776794587</v>
      </c>
    </row>
    <row r="47" spans="1:6" x14ac:dyDescent="0.3">
      <c r="A47" t="s">
        <v>150</v>
      </c>
      <c r="B47">
        <v>850.24847499999998</v>
      </c>
      <c r="C47">
        <v>323.99400000000003</v>
      </c>
      <c r="D47">
        <v>249210</v>
      </c>
      <c r="E47">
        <v>-23.603514000000004</v>
      </c>
      <c r="F47">
        <v>-46.931846327888586</v>
      </c>
    </row>
    <row r="48" spans="1:6" x14ac:dyDescent="0.3">
      <c r="A48" t="s">
        <v>155</v>
      </c>
      <c r="B48">
        <v>6.8811460000000002</v>
      </c>
      <c r="C48">
        <v>142.87899999999999</v>
      </c>
      <c r="D48">
        <v>130705</v>
      </c>
      <c r="E48">
        <v>-23.883839000000005</v>
      </c>
      <c r="F48">
        <v>-46.420031768274477</v>
      </c>
    </row>
    <row r="49" spans="1:6" x14ac:dyDescent="0.3">
      <c r="A49" t="s">
        <v>156</v>
      </c>
      <c r="B49">
        <v>939.59264099999996</v>
      </c>
      <c r="C49">
        <v>1407.25</v>
      </c>
      <c r="D49">
        <v>21547</v>
      </c>
      <c r="E49">
        <v>-23.074750147406501</v>
      </c>
      <c r="F49">
        <v>-44.958026903498052</v>
      </c>
    </row>
    <row r="50" spans="1:6" x14ac:dyDescent="0.3">
      <c r="A50" t="s">
        <v>160</v>
      </c>
      <c r="B50">
        <v>1055.4724309999999</v>
      </c>
      <c r="C50">
        <v>223.749</v>
      </c>
      <c r="D50">
        <v>11146</v>
      </c>
      <c r="E50">
        <v>-21.661621506036553</v>
      </c>
      <c r="F50">
        <v>-46.736869786792376</v>
      </c>
    </row>
    <row r="51" spans="1:6" x14ac:dyDescent="0.3">
      <c r="A51" t="s">
        <v>164</v>
      </c>
      <c r="B51">
        <v>707.05544099999997</v>
      </c>
      <c r="C51">
        <v>205.874</v>
      </c>
      <c r="D51">
        <v>8873</v>
      </c>
      <c r="E51">
        <v>-22.113167196367058</v>
      </c>
      <c r="F51">
        <v>-48.316235806343272</v>
      </c>
    </row>
    <row r="52" spans="1:6" x14ac:dyDescent="0.3">
      <c r="A52" t="s">
        <v>169</v>
      </c>
      <c r="B52">
        <v>27.695094000000001</v>
      </c>
      <c r="C52">
        <v>1654.2560000000001</v>
      </c>
      <c r="D52">
        <v>15494</v>
      </c>
      <c r="E52">
        <v>-24.525386611147006</v>
      </c>
      <c r="F52">
        <v>-48.103228422535025</v>
      </c>
    </row>
    <row r="53" spans="1:6" x14ac:dyDescent="0.3">
      <c r="A53" t="s">
        <v>174</v>
      </c>
      <c r="B53">
        <v>765.89379199999996</v>
      </c>
      <c r="C53">
        <v>155.64099999999999</v>
      </c>
      <c r="D53">
        <v>69385</v>
      </c>
      <c r="E53">
        <v>-23.831829103771252</v>
      </c>
      <c r="F53">
        <v>-46.817108872549611</v>
      </c>
    </row>
    <row r="54" spans="1:6" x14ac:dyDescent="0.3">
      <c r="A54" t="s">
        <v>182</v>
      </c>
      <c r="B54">
        <v>305.85159599999997</v>
      </c>
      <c r="C54">
        <v>573.89400000000001</v>
      </c>
      <c r="D54">
        <v>9371</v>
      </c>
      <c r="E54">
        <v>-22.554996920208456</v>
      </c>
      <c r="F54">
        <v>-52.590898380276627</v>
      </c>
    </row>
    <row r="55" spans="1:6" x14ac:dyDescent="0.3">
      <c r="A55" t="s">
        <v>192</v>
      </c>
      <c r="B55">
        <v>996.07265299999995</v>
      </c>
      <c r="C55">
        <v>605.67899999999997</v>
      </c>
      <c r="D55">
        <v>353187</v>
      </c>
      <c r="E55">
        <v>-20.536097000000002</v>
      </c>
      <c r="F55">
        <v>-47.40233162567754</v>
      </c>
    </row>
    <row r="56" spans="1:6" x14ac:dyDescent="0.3">
      <c r="A56" t="s">
        <v>196</v>
      </c>
      <c r="B56">
        <v>561.18488100000002</v>
      </c>
      <c r="C56">
        <v>355.91399999999999</v>
      </c>
      <c r="D56">
        <v>6548</v>
      </c>
      <c r="E56">
        <v>-22.294019248259001</v>
      </c>
      <c r="F56">
        <v>-49.552111329830026</v>
      </c>
    </row>
    <row r="57" spans="1:6" x14ac:dyDescent="0.3">
      <c r="A57" t="s">
        <v>197</v>
      </c>
      <c r="B57">
        <v>679.96329800000001</v>
      </c>
      <c r="C57">
        <v>555.80700000000002</v>
      </c>
      <c r="D57">
        <v>44390</v>
      </c>
      <c r="E57">
        <v>-22.210709490000003</v>
      </c>
      <c r="F57">
        <v>-49.656529935058046</v>
      </c>
    </row>
    <row r="58" spans="1:6" x14ac:dyDescent="0.3">
      <c r="A58" t="s">
        <v>207</v>
      </c>
      <c r="B58">
        <v>766.40262800000005</v>
      </c>
      <c r="C58">
        <v>408.29199999999997</v>
      </c>
      <c r="D58">
        <v>17157</v>
      </c>
      <c r="E58">
        <v>-24.182526500000005</v>
      </c>
      <c r="F58">
        <v>-48.527681321849471</v>
      </c>
    </row>
    <row r="59" spans="1:6" x14ac:dyDescent="0.3">
      <c r="A59" t="s">
        <v>213</v>
      </c>
      <c r="B59">
        <v>413.249123</v>
      </c>
      <c r="C59">
        <v>955.63699999999994</v>
      </c>
      <c r="D59">
        <v>32939</v>
      </c>
      <c r="E59">
        <v>-21.253446495000002</v>
      </c>
      <c r="F59">
        <v>-50.642639048250544</v>
      </c>
    </row>
    <row r="60" spans="1:6" x14ac:dyDescent="0.3">
      <c r="A60" t="s">
        <v>218</v>
      </c>
      <c r="B60">
        <v>43.694651999999998</v>
      </c>
      <c r="C60">
        <v>144.79400000000001</v>
      </c>
      <c r="D60">
        <v>320459</v>
      </c>
      <c r="E60">
        <v>-23.995149000000001</v>
      </c>
      <c r="F60">
        <v>-46.249034279441624</v>
      </c>
    </row>
    <row r="61" spans="1:6" x14ac:dyDescent="0.3">
      <c r="A61" t="s">
        <v>219</v>
      </c>
      <c r="B61">
        <v>776.35806200000002</v>
      </c>
      <c r="C61">
        <v>318.67500000000001</v>
      </c>
      <c r="D61">
        <v>1379182</v>
      </c>
      <c r="E61">
        <v>-23.468506000000001</v>
      </c>
      <c r="F61">
        <v>-46.531084085661085</v>
      </c>
    </row>
    <row r="62" spans="1:6" x14ac:dyDescent="0.3">
      <c r="A62" t="s">
        <v>224</v>
      </c>
      <c r="B62">
        <v>584.89496199999996</v>
      </c>
      <c r="C62">
        <v>62.415999999999997</v>
      </c>
      <c r="D62">
        <v>230851</v>
      </c>
      <c r="E62">
        <v>-22.858395000000005</v>
      </c>
      <c r="F62">
        <v>-47.221096609757517</v>
      </c>
    </row>
    <row r="63" spans="1:6" x14ac:dyDescent="0.3">
      <c r="A63" t="s">
        <v>226</v>
      </c>
      <c r="B63">
        <v>497.34339499999999</v>
      </c>
      <c r="C63">
        <v>321.94799999999998</v>
      </c>
      <c r="D63">
        <v>6321</v>
      </c>
      <c r="E63">
        <v>-21.855061086860808</v>
      </c>
      <c r="F63">
        <v>-50.689199932370684</v>
      </c>
    </row>
    <row r="64" spans="1:6" x14ac:dyDescent="0.3">
      <c r="A64" t="s">
        <v>232</v>
      </c>
      <c r="B64">
        <v>871.58019300000001</v>
      </c>
      <c r="C64">
        <v>1058.0820000000001</v>
      </c>
      <c r="D64">
        <v>78878</v>
      </c>
      <c r="E64">
        <v>-23.652632500000003</v>
      </c>
      <c r="F64">
        <v>-47.220491187489856</v>
      </c>
    </row>
    <row r="65" spans="1:6" x14ac:dyDescent="0.3">
      <c r="A65" t="s">
        <v>237</v>
      </c>
      <c r="B65">
        <v>741.813129</v>
      </c>
      <c r="C65">
        <v>292.95299999999997</v>
      </c>
      <c r="D65">
        <v>9534</v>
      </c>
      <c r="E65">
        <v>-23.204843000000007</v>
      </c>
      <c r="F65">
        <v>-46.156314423937715</v>
      </c>
    </row>
    <row r="66" spans="1:6" x14ac:dyDescent="0.3">
      <c r="A66" t="s">
        <v>238</v>
      </c>
      <c r="B66">
        <v>4.7814889999999997</v>
      </c>
      <c r="C66">
        <v>1978.7950000000001</v>
      </c>
      <c r="D66">
        <v>30857</v>
      </c>
      <c r="E66">
        <v>-24.706954196425801</v>
      </c>
      <c r="F66">
        <v>-47.553137408817555</v>
      </c>
    </row>
    <row r="67" spans="1:6" x14ac:dyDescent="0.3">
      <c r="A67" t="s">
        <v>239</v>
      </c>
      <c r="B67">
        <v>7.931819</v>
      </c>
      <c r="C67">
        <v>196.56700000000001</v>
      </c>
      <c r="D67">
        <v>11166</v>
      </c>
      <c r="E67">
        <v>-24.739239940397805</v>
      </c>
      <c r="F67">
        <v>-47.554316965929928</v>
      </c>
    </row>
    <row r="68" spans="1:6" x14ac:dyDescent="0.3">
      <c r="A68" t="s">
        <v>650</v>
      </c>
      <c r="B68">
        <v>87.188124000000002</v>
      </c>
      <c r="C68">
        <v>346.38900000000001</v>
      </c>
      <c r="D68">
        <v>34970</v>
      </c>
      <c r="E68">
        <v>-23.788652500000001</v>
      </c>
      <c r="F68">
        <v>-45.354056666940934</v>
      </c>
    </row>
    <row r="69" spans="1:6" x14ac:dyDescent="0.3">
      <c r="A69" t="s">
        <v>241</v>
      </c>
      <c r="B69">
        <v>631.62627199999997</v>
      </c>
      <c r="C69">
        <v>311.54500000000002</v>
      </c>
      <c r="D69">
        <v>251627</v>
      </c>
      <c r="E69">
        <v>-23.081646000000003</v>
      </c>
      <c r="F69">
        <v>-47.212308940251397</v>
      </c>
    </row>
    <row r="70" spans="1:6" x14ac:dyDescent="0.3">
      <c r="A70" t="s">
        <v>246</v>
      </c>
      <c r="B70">
        <v>582.03182900000002</v>
      </c>
      <c r="C70">
        <v>170.28899999999999</v>
      </c>
      <c r="D70">
        <v>37133</v>
      </c>
      <c r="E70">
        <v>-23.350277390297954</v>
      </c>
      <c r="F70">
        <v>-47.689893893544628</v>
      </c>
    </row>
    <row r="71" spans="1:6" x14ac:dyDescent="0.3">
      <c r="A71" t="s">
        <v>249</v>
      </c>
      <c r="B71">
        <v>79.195538999999997</v>
      </c>
      <c r="C71">
        <v>1152.059</v>
      </c>
      <c r="D71">
        <v>4218</v>
      </c>
      <c r="E71">
        <v>-24.584460178276952</v>
      </c>
      <c r="F71">
        <v>-48.589600714087638</v>
      </c>
    </row>
    <row r="72" spans="1:6" x14ac:dyDescent="0.3">
      <c r="A72" t="s">
        <v>258</v>
      </c>
      <c r="B72">
        <v>6.4738429999999996</v>
      </c>
      <c r="C72">
        <v>601.71100000000001</v>
      </c>
      <c r="D72">
        <v>101816</v>
      </c>
      <c r="E72">
        <v>-24.186120666832753</v>
      </c>
      <c r="F72">
        <v>-46.790991482878688</v>
      </c>
    </row>
    <row r="73" spans="1:6" x14ac:dyDescent="0.3">
      <c r="A73" t="s">
        <v>261</v>
      </c>
      <c r="B73">
        <v>668.67916200000002</v>
      </c>
      <c r="C73">
        <v>1789.35</v>
      </c>
      <c r="D73">
        <v>163901</v>
      </c>
      <c r="E73">
        <v>-23.587872500000007</v>
      </c>
      <c r="F73">
        <v>-48.046142895454686</v>
      </c>
    </row>
    <row r="74" spans="1:6" x14ac:dyDescent="0.3">
      <c r="A74" t="s">
        <v>262</v>
      </c>
      <c r="B74">
        <v>690.31585800000005</v>
      </c>
      <c r="C74">
        <v>1826.258</v>
      </c>
      <c r="D74">
        <v>94354</v>
      </c>
      <c r="E74">
        <v>-23.983437999298651</v>
      </c>
      <c r="F74">
        <v>-48.877389159065352</v>
      </c>
    </row>
    <row r="75" spans="1:6" x14ac:dyDescent="0.3">
      <c r="A75" t="s">
        <v>263</v>
      </c>
      <c r="B75">
        <v>743.05072299999995</v>
      </c>
      <c r="C75">
        <v>82.658000000000001</v>
      </c>
      <c r="D75">
        <v>237700</v>
      </c>
      <c r="E75">
        <v>-23.546934000000004</v>
      </c>
      <c r="F75">
        <v>-46.933372863488053</v>
      </c>
    </row>
    <row r="76" spans="1:6" x14ac:dyDescent="0.3">
      <c r="A76" t="s">
        <v>264</v>
      </c>
      <c r="B76">
        <v>648.92559400000005</v>
      </c>
      <c r="C76">
        <v>518.41600000000005</v>
      </c>
      <c r="D76">
        <v>74773</v>
      </c>
      <c r="E76">
        <v>-22.436005499333753</v>
      </c>
      <c r="F76">
        <v>-46.821248011133704</v>
      </c>
    </row>
    <row r="77" spans="1:6" x14ac:dyDescent="0.3">
      <c r="A77" t="s">
        <v>270</v>
      </c>
      <c r="B77">
        <v>762.25442199999998</v>
      </c>
      <c r="C77">
        <v>82.622</v>
      </c>
      <c r="D77">
        <v>370821</v>
      </c>
      <c r="E77">
        <v>-23.476897500000007</v>
      </c>
      <c r="F77">
        <v>-46.351603140965388</v>
      </c>
    </row>
    <row r="78" spans="1:6" x14ac:dyDescent="0.3">
      <c r="A78" t="s">
        <v>271</v>
      </c>
      <c r="B78">
        <v>734.12665600000003</v>
      </c>
      <c r="C78">
        <v>1003.86</v>
      </c>
      <c r="D78">
        <v>50503</v>
      </c>
      <c r="E78">
        <v>-24.112137960000002</v>
      </c>
      <c r="F78">
        <v>-49.336119713929449</v>
      </c>
    </row>
    <row r="79" spans="1:6" x14ac:dyDescent="0.3">
      <c r="A79" t="s">
        <v>273</v>
      </c>
      <c r="B79">
        <v>766.77427399999999</v>
      </c>
      <c r="C79">
        <v>322.27600000000001</v>
      </c>
      <c r="D79">
        <v>120858</v>
      </c>
      <c r="E79">
        <v>-23.004852999320605</v>
      </c>
      <c r="F79">
        <v>-46.837557852941181</v>
      </c>
    </row>
    <row r="80" spans="1:6" x14ac:dyDescent="0.3">
      <c r="A80" t="s">
        <v>275</v>
      </c>
      <c r="B80">
        <v>762.11245199999996</v>
      </c>
      <c r="C80">
        <v>564.60299999999995</v>
      </c>
      <c r="D80">
        <v>18157</v>
      </c>
      <c r="E80">
        <v>-22.253967973805057</v>
      </c>
      <c r="F80">
        <v>-47.819884866607318</v>
      </c>
    </row>
    <row r="81" spans="1:6" x14ac:dyDescent="0.3">
      <c r="A81" t="s">
        <v>279</v>
      </c>
      <c r="B81">
        <v>672.32714899999996</v>
      </c>
      <c r="C81">
        <v>200.816</v>
      </c>
      <c r="D81">
        <v>61252</v>
      </c>
      <c r="E81">
        <v>-23.153409626186349</v>
      </c>
      <c r="F81">
        <v>-47.055701152091729</v>
      </c>
    </row>
    <row r="82" spans="1:6" x14ac:dyDescent="0.3">
      <c r="A82" t="s">
        <v>285</v>
      </c>
      <c r="B82">
        <v>44.204442</v>
      </c>
      <c r="C82">
        <v>704.18899999999996</v>
      </c>
      <c r="D82">
        <v>17866</v>
      </c>
      <c r="E82">
        <v>-24.698150280957801</v>
      </c>
      <c r="F82">
        <v>-48.004704511540098</v>
      </c>
    </row>
    <row r="83" spans="1:6" x14ac:dyDescent="0.3">
      <c r="A83" t="s">
        <v>286</v>
      </c>
      <c r="B83">
        <v>571.13846599999999</v>
      </c>
      <c r="C83">
        <v>141.39099999999999</v>
      </c>
      <c r="D83">
        <v>57488</v>
      </c>
      <c r="E83">
        <v>-22.706781958197556</v>
      </c>
      <c r="F83">
        <v>-46.98234346628788</v>
      </c>
    </row>
    <row r="84" spans="1:6" x14ac:dyDescent="0.3">
      <c r="A84" t="s">
        <v>292</v>
      </c>
      <c r="B84">
        <v>526.28818999999999</v>
      </c>
      <c r="C84">
        <v>687.10299999999995</v>
      </c>
      <c r="D84">
        <v>150252</v>
      </c>
      <c r="E84">
        <v>-22.295790990000008</v>
      </c>
      <c r="F84">
        <v>-48.558141387833111</v>
      </c>
    </row>
    <row r="85" spans="1:6" x14ac:dyDescent="0.3">
      <c r="A85" t="s">
        <v>296</v>
      </c>
      <c r="B85">
        <v>444.057478</v>
      </c>
      <c r="C85">
        <v>860.2</v>
      </c>
      <c r="D85">
        <v>37015</v>
      </c>
      <c r="E85">
        <v>-21.053719035000004</v>
      </c>
      <c r="F85">
        <v>-49.686282716033325</v>
      </c>
    </row>
    <row r="86" spans="1:6" x14ac:dyDescent="0.3">
      <c r="A86" t="s">
        <v>299</v>
      </c>
      <c r="B86">
        <v>760.15619000000004</v>
      </c>
      <c r="C86">
        <v>431.20699999999999</v>
      </c>
      <c r="D86">
        <v>418962</v>
      </c>
      <c r="E86">
        <v>-23.187668000000006</v>
      </c>
      <c r="F86">
        <v>-46.885273967996739</v>
      </c>
    </row>
    <row r="87" spans="1:6" x14ac:dyDescent="0.3">
      <c r="A87" t="s">
        <v>301</v>
      </c>
      <c r="B87">
        <v>25.220403000000001</v>
      </c>
      <c r="C87">
        <v>812.79899999999998</v>
      </c>
      <c r="D87">
        <v>18812</v>
      </c>
      <c r="E87">
        <v>-24.320703078972656</v>
      </c>
      <c r="F87">
        <v>-47.635341967662214</v>
      </c>
    </row>
    <row r="88" spans="1:6" x14ac:dyDescent="0.3">
      <c r="A88" t="s">
        <v>302</v>
      </c>
      <c r="B88">
        <v>717.41663100000005</v>
      </c>
      <c r="C88">
        <v>522.16899999999998</v>
      </c>
      <c r="D88">
        <v>31444</v>
      </c>
      <c r="E88">
        <v>-23.935689201507817</v>
      </c>
      <c r="F88">
        <v>-47.081594072291821</v>
      </c>
    </row>
    <row r="89" spans="1:6" x14ac:dyDescent="0.3">
      <c r="A89" t="s">
        <v>308</v>
      </c>
      <c r="B89">
        <v>548.88346100000001</v>
      </c>
      <c r="C89">
        <v>809.54100000000005</v>
      </c>
      <c r="D89">
        <v>68432</v>
      </c>
      <c r="E89">
        <v>-22.597507000000004</v>
      </c>
      <c r="F89">
        <v>-48.798681972457324</v>
      </c>
    </row>
    <row r="90" spans="1:6" x14ac:dyDescent="0.3">
      <c r="A90" t="s">
        <v>317</v>
      </c>
      <c r="B90">
        <v>645.80016699999999</v>
      </c>
      <c r="C90">
        <v>598.25699999999995</v>
      </c>
      <c r="D90">
        <v>14947</v>
      </c>
      <c r="E90">
        <v>-21.551706525237204</v>
      </c>
      <c r="F90">
        <v>-47.700279944847594</v>
      </c>
    </row>
    <row r="91" spans="1:6" x14ac:dyDescent="0.3">
      <c r="A91" t="s">
        <v>321</v>
      </c>
      <c r="B91">
        <v>542.27126999999996</v>
      </c>
      <c r="C91">
        <v>224.51400000000001</v>
      </c>
      <c r="D91">
        <v>17163</v>
      </c>
      <c r="E91">
        <v>-22.505549628843855</v>
      </c>
      <c r="F91">
        <v>-48.71140538696806</v>
      </c>
    </row>
    <row r="92" spans="1:6" x14ac:dyDescent="0.3">
      <c r="A92" t="s">
        <v>326</v>
      </c>
      <c r="B92">
        <v>793.14745400000004</v>
      </c>
      <c r="C92">
        <v>320.697</v>
      </c>
      <c r="D92">
        <v>100179</v>
      </c>
      <c r="E92">
        <v>-23.322459382970386</v>
      </c>
      <c r="F92">
        <v>-46.590195873141873</v>
      </c>
    </row>
    <row r="93" spans="1:6" x14ac:dyDescent="0.3">
      <c r="A93" t="s">
        <v>341</v>
      </c>
      <c r="B93">
        <v>681.34163100000001</v>
      </c>
      <c r="C93">
        <v>213.24199999999999</v>
      </c>
      <c r="D93">
        <v>12908</v>
      </c>
      <c r="E93">
        <v>-22.411696800770851</v>
      </c>
      <c r="F93">
        <v>-48.451802309283096</v>
      </c>
    </row>
    <row r="94" spans="1:6" x14ac:dyDescent="0.3">
      <c r="A94" t="s">
        <v>343</v>
      </c>
      <c r="B94">
        <v>34.310102000000001</v>
      </c>
      <c r="C94">
        <v>1001.484</v>
      </c>
      <c r="D94">
        <v>19779</v>
      </c>
      <c r="E94">
        <v>-24.283929465376051</v>
      </c>
      <c r="F94">
        <v>-47.45710399910886</v>
      </c>
    </row>
    <row r="95" spans="1:6" x14ac:dyDescent="0.3">
      <c r="A95" t="s">
        <v>344</v>
      </c>
      <c r="B95">
        <v>412.22447</v>
      </c>
      <c r="C95">
        <v>917.69399999999996</v>
      </c>
      <c r="D95">
        <v>29564</v>
      </c>
      <c r="E95">
        <v>-21.132086985000004</v>
      </c>
      <c r="F95">
        <v>-51.105640391753681</v>
      </c>
    </row>
    <row r="96" spans="1:6" x14ac:dyDescent="0.3">
      <c r="A96" t="s">
        <v>346</v>
      </c>
      <c r="B96">
        <v>590.24368000000004</v>
      </c>
      <c r="C96">
        <v>243.22800000000001</v>
      </c>
      <c r="D96">
        <v>59824</v>
      </c>
      <c r="E96">
        <v>-20.817004500000003</v>
      </c>
      <c r="F96">
        <v>-49.512139217927263</v>
      </c>
    </row>
    <row r="97" spans="1:6" x14ac:dyDescent="0.3">
      <c r="A97" t="s">
        <v>348</v>
      </c>
      <c r="B97">
        <v>633.52176899999995</v>
      </c>
      <c r="C97">
        <v>855.15599999999995</v>
      </c>
      <c r="D97">
        <v>68885</v>
      </c>
      <c r="E97">
        <v>-21.468990510000001</v>
      </c>
      <c r="F97">
        <v>-47.007170978736696</v>
      </c>
    </row>
    <row r="98" spans="1:6" x14ac:dyDescent="0.3">
      <c r="A98" t="s">
        <v>349</v>
      </c>
      <c r="B98">
        <v>749.80401700000004</v>
      </c>
      <c r="C98">
        <v>712.54100000000005</v>
      </c>
      <c r="D98">
        <v>445842</v>
      </c>
      <c r="E98">
        <v>-23.522706500000002</v>
      </c>
      <c r="F98">
        <v>-46.196760084326563</v>
      </c>
    </row>
    <row r="99" spans="1:6" x14ac:dyDescent="0.3">
      <c r="A99" t="s">
        <v>350</v>
      </c>
      <c r="B99">
        <v>607.01452099999995</v>
      </c>
      <c r="C99">
        <v>812.75300000000004</v>
      </c>
      <c r="D99">
        <v>151888</v>
      </c>
      <c r="E99">
        <v>-22.365720189511567</v>
      </c>
      <c r="F99">
        <v>-46.944474088149072</v>
      </c>
    </row>
    <row r="100" spans="1:6" x14ac:dyDescent="0.3">
      <c r="A100" t="s">
        <v>351</v>
      </c>
      <c r="B100">
        <v>607.01452099999995</v>
      </c>
      <c r="C100">
        <v>497.70800000000003</v>
      </c>
      <c r="D100">
        <v>93189</v>
      </c>
      <c r="E100">
        <v>-22.365720189511567</v>
      </c>
      <c r="F100">
        <v>-46.944474088149072</v>
      </c>
    </row>
    <row r="101" spans="1:6" x14ac:dyDescent="0.3">
      <c r="A101" t="s">
        <v>354</v>
      </c>
      <c r="B101">
        <v>9.9231230000000004</v>
      </c>
      <c r="C101">
        <v>143.20500000000001</v>
      </c>
      <c r="D101">
        <v>56702</v>
      </c>
      <c r="E101">
        <v>-24.094116144999902</v>
      </c>
      <c r="F101">
        <v>-46.619992725371041</v>
      </c>
    </row>
    <row r="102" spans="1:6" x14ac:dyDescent="0.3">
      <c r="A102" t="s">
        <v>355</v>
      </c>
      <c r="B102">
        <v>762.74740299999996</v>
      </c>
      <c r="C102">
        <v>110.30800000000001</v>
      </c>
      <c r="D102">
        <v>8038</v>
      </c>
      <c r="E102">
        <v>-22.68112865985935</v>
      </c>
      <c r="F102">
        <v>-46.681194300508714</v>
      </c>
    </row>
    <row r="103" spans="1:6" x14ac:dyDescent="0.3">
      <c r="A103" t="s">
        <v>360</v>
      </c>
      <c r="B103">
        <v>548.16684699999996</v>
      </c>
      <c r="C103">
        <v>240.566</v>
      </c>
      <c r="D103">
        <v>59772</v>
      </c>
      <c r="E103">
        <v>-22.945521999321958</v>
      </c>
      <c r="F103">
        <v>-47.313269248336269</v>
      </c>
    </row>
    <row r="104" spans="1:6" x14ac:dyDescent="0.3">
      <c r="A104" t="s">
        <v>362</v>
      </c>
      <c r="B104">
        <v>555.10492699999998</v>
      </c>
      <c r="C104">
        <v>1388.127</v>
      </c>
      <c r="D104">
        <v>32968</v>
      </c>
      <c r="E104">
        <v>-20.7326629993746</v>
      </c>
      <c r="F104">
        <v>-48.057593825321732</v>
      </c>
    </row>
    <row r="105" spans="1:6" x14ac:dyDescent="0.3">
      <c r="A105" t="s">
        <v>367</v>
      </c>
      <c r="B105">
        <v>426.10397999999998</v>
      </c>
      <c r="C105">
        <v>357.32499999999999</v>
      </c>
      <c r="D105">
        <v>4857</v>
      </c>
      <c r="E105">
        <v>-22.404283199904853</v>
      </c>
      <c r="F105">
        <v>-51.524239850810247</v>
      </c>
    </row>
    <row r="106" spans="1:6" x14ac:dyDescent="0.3">
      <c r="A106" t="s">
        <v>374</v>
      </c>
      <c r="B106">
        <v>830.40829900000006</v>
      </c>
      <c r="C106">
        <v>385.375</v>
      </c>
      <c r="D106">
        <v>9755</v>
      </c>
      <c r="E106">
        <v>-24.123210417911206</v>
      </c>
      <c r="F106">
        <v>-48.905738479049141</v>
      </c>
    </row>
    <row r="107" spans="1:6" x14ac:dyDescent="0.3">
      <c r="A107" t="s">
        <v>382</v>
      </c>
      <c r="B107">
        <v>561.31518600000004</v>
      </c>
      <c r="C107">
        <v>73.787999999999997</v>
      </c>
      <c r="D107">
        <v>60174</v>
      </c>
      <c r="E107">
        <v>-22.782794660913055</v>
      </c>
      <c r="F107">
        <v>-47.293634614404752</v>
      </c>
    </row>
    <row r="108" spans="1:6" x14ac:dyDescent="0.3">
      <c r="A108" t="s">
        <v>387</v>
      </c>
      <c r="B108">
        <v>625.86302699999999</v>
      </c>
      <c r="C108">
        <v>198.93799999999999</v>
      </c>
      <c r="D108">
        <v>2496</v>
      </c>
      <c r="E108">
        <v>-22.944584777489698</v>
      </c>
      <c r="F108">
        <v>-49.340950752602339</v>
      </c>
    </row>
    <row r="109" spans="1:6" x14ac:dyDescent="0.3">
      <c r="A109" t="s">
        <v>408</v>
      </c>
      <c r="B109">
        <v>607.74558100000002</v>
      </c>
      <c r="C109">
        <v>1018.724</v>
      </c>
      <c r="D109">
        <v>20197</v>
      </c>
      <c r="E109">
        <v>-23.386927999311954</v>
      </c>
      <c r="F109">
        <v>-48.723676984127096</v>
      </c>
    </row>
    <row r="110" spans="1:6" x14ac:dyDescent="0.3">
      <c r="A110" t="s">
        <v>412</v>
      </c>
      <c r="B110">
        <v>32.946368</v>
      </c>
      <c r="C110">
        <v>359.41399999999999</v>
      </c>
      <c r="D110">
        <v>19648</v>
      </c>
      <c r="E110">
        <v>-24.712546630958105</v>
      </c>
      <c r="F110">
        <v>-47.879997602894392</v>
      </c>
    </row>
    <row r="111" spans="1:6" x14ac:dyDescent="0.3">
      <c r="A111" t="s">
        <v>414</v>
      </c>
      <c r="B111">
        <v>748.62826600000005</v>
      </c>
      <c r="C111">
        <v>602.84799999999996</v>
      </c>
      <c r="D111">
        <v>14670</v>
      </c>
      <c r="E111">
        <v>-20.641153402307655</v>
      </c>
      <c r="F111">
        <v>-47.283060090300175</v>
      </c>
    </row>
    <row r="112" spans="1:6" x14ac:dyDescent="0.3">
      <c r="A112" t="s">
        <v>416</v>
      </c>
      <c r="B112">
        <v>590.39793199999997</v>
      </c>
      <c r="C112">
        <v>138.77699999999999</v>
      </c>
      <c r="D112">
        <v>109424</v>
      </c>
      <c r="E112">
        <v>-22.759921699999953</v>
      </c>
      <c r="F112">
        <v>-47.154385800969493</v>
      </c>
    </row>
    <row r="113" spans="1:6" x14ac:dyDescent="0.3">
      <c r="A113" t="s">
        <v>423</v>
      </c>
      <c r="B113">
        <v>600.41107999999997</v>
      </c>
      <c r="C113">
        <v>108.81699999999999</v>
      </c>
      <c r="D113">
        <v>47919</v>
      </c>
      <c r="E113">
        <v>-22.743771000000002</v>
      </c>
      <c r="F113">
        <v>-46.897802090290753</v>
      </c>
    </row>
    <row r="114" spans="1:6" x14ac:dyDescent="0.3">
      <c r="A114" t="s">
        <v>426</v>
      </c>
      <c r="B114">
        <v>415.20048700000001</v>
      </c>
      <c r="C114">
        <v>711.31500000000005</v>
      </c>
      <c r="D114">
        <v>63407</v>
      </c>
      <c r="E114">
        <v>-21.418383015</v>
      </c>
      <c r="F114">
        <v>-50.07303627502921</v>
      </c>
    </row>
    <row r="115" spans="1:6" x14ac:dyDescent="0.3">
      <c r="A115" t="s">
        <v>427</v>
      </c>
      <c r="B115">
        <v>363.98671899999999</v>
      </c>
      <c r="C115">
        <v>974.24699999999996</v>
      </c>
      <c r="D115">
        <v>25669</v>
      </c>
      <c r="E115">
        <v>-20.636668999377008</v>
      </c>
      <c r="F115">
        <v>-51.106661019946934</v>
      </c>
    </row>
    <row r="116" spans="1:6" x14ac:dyDescent="0.3">
      <c r="A116" t="s">
        <v>429</v>
      </c>
      <c r="B116">
        <v>11.33502</v>
      </c>
      <c r="C116">
        <v>326.21600000000001</v>
      </c>
      <c r="D116">
        <v>68284</v>
      </c>
      <c r="E116">
        <v>-24.319508883999905</v>
      </c>
      <c r="F116">
        <v>-46.997301864512337</v>
      </c>
    </row>
    <row r="117" spans="1:6" x14ac:dyDescent="0.3">
      <c r="A117" t="s">
        <v>430</v>
      </c>
      <c r="B117">
        <v>435.26418000000001</v>
      </c>
      <c r="C117">
        <v>232.488</v>
      </c>
      <c r="D117">
        <v>5980</v>
      </c>
      <c r="E117">
        <v>-21.5953916792139</v>
      </c>
      <c r="F117">
        <v>-50.599425717222353</v>
      </c>
    </row>
    <row r="118" spans="1:6" x14ac:dyDescent="0.3">
      <c r="A118" t="s">
        <v>431</v>
      </c>
      <c r="B118">
        <v>805.44356400000004</v>
      </c>
      <c r="C118">
        <v>746.86800000000005</v>
      </c>
      <c r="D118">
        <v>55348</v>
      </c>
      <c r="E118">
        <v>-23.714202222999905</v>
      </c>
      <c r="F118">
        <v>-47.418015150930991</v>
      </c>
    </row>
    <row r="119" spans="1:6" x14ac:dyDescent="0.3">
      <c r="A119" t="s">
        <v>433</v>
      </c>
      <c r="B119">
        <v>559.00517500000001</v>
      </c>
      <c r="C119">
        <v>729.99800000000005</v>
      </c>
      <c r="D119">
        <v>168328</v>
      </c>
      <c r="E119">
        <v>-22.926668725898853</v>
      </c>
      <c r="F119">
        <v>-45.46204884623041</v>
      </c>
    </row>
    <row r="120" spans="1:6" x14ac:dyDescent="0.3">
      <c r="A120" t="s">
        <v>437</v>
      </c>
      <c r="B120">
        <v>638.54311600000005</v>
      </c>
      <c r="C120">
        <v>175.99600000000001</v>
      </c>
      <c r="D120">
        <v>13657</v>
      </c>
      <c r="E120">
        <v>-22.611166885180054</v>
      </c>
      <c r="F120">
        <v>-45.183569424497712</v>
      </c>
    </row>
    <row r="121" spans="1:6" x14ac:dyDescent="0.3">
      <c r="A121" t="s">
        <v>439</v>
      </c>
      <c r="B121">
        <v>527.09938799999998</v>
      </c>
      <c r="C121">
        <v>1378.069</v>
      </c>
      <c r="D121">
        <v>404142</v>
      </c>
      <c r="E121">
        <v>-22.723722000000002</v>
      </c>
      <c r="F121">
        <v>-47.646846236158197</v>
      </c>
    </row>
    <row r="122" spans="1:6" x14ac:dyDescent="0.3">
      <c r="A122" t="s">
        <v>440</v>
      </c>
      <c r="B122">
        <v>555.89249900000004</v>
      </c>
      <c r="C122">
        <v>504.59100000000001</v>
      </c>
      <c r="D122">
        <v>29806</v>
      </c>
      <c r="E122">
        <v>-23.192991495000008</v>
      </c>
      <c r="F122">
        <v>-49.383974489660609</v>
      </c>
    </row>
    <row r="123" spans="1:6" x14ac:dyDescent="0.3">
      <c r="A123" t="s">
        <v>445</v>
      </c>
      <c r="B123">
        <v>626.16231400000004</v>
      </c>
      <c r="C123">
        <v>727.11800000000005</v>
      </c>
      <c r="D123">
        <v>76409</v>
      </c>
      <c r="E123">
        <v>-21.994049295000003</v>
      </c>
      <c r="F123">
        <v>-47.425172881653872</v>
      </c>
    </row>
    <row r="124" spans="1:6" x14ac:dyDescent="0.3">
      <c r="A124" t="s">
        <v>447</v>
      </c>
      <c r="B124">
        <v>515.81715599999995</v>
      </c>
      <c r="C124">
        <v>430.63799999999998</v>
      </c>
      <c r="D124">
        <v>39719</v>
      </c>
      <c r="E124">
        <v>-21.010999499367802</v>
      </c>
      <c r="F124">
        <v>-48.222265751502015</v>
      </c>
    </row>
    <row r="125" spans="1:6" x14ac:dyDescent="0.3">
      <c r="A125" t="s">
        <v>460</v>
      </c>
      <c r="B125">
        <v>586.68104000000005</v>
      </c>
      <c r="C125">
        <v>244.90600000000001</v>
      </c>
      <c r="D125">
        <v>56150</v>
      </c>
      <c r="E125">
        <v>-21.858362505000006</v>
      </c>
      <c r="F125">
        <v>-47.48140964335802</v>
      </c>
    </row>
    <row r="126" spans="1:6" x14ac:dyDescent="0.3">
      <c r="A126" t="s">
        <v>465</v>
      </c>
      <c r="B126">
        <v>8.6821260000000002</v>
      </c>
      <c r="C126">
        <v>149.25299999999999</v>
      </c>
      <c r="D126">
        <v>325073</v>
      </c>
      <c r="E126">
        <v>-24.003021500000003</v>
      </c>
      <c r="F126">
        <v>-46.412049583612436</v>
      </c>
    </row>
    <row r="127" spans="1:6" x14ac:dyDescent="0.3">
      <c r="A127" t="s">
        <v>469</v>
      </c>
      <c r="B127">
        <v>306.17832099999998</v>
      </c>
      <c r="C127">
        <v>1260.2809999999999</v>
      </c>
      <c r="D127">
        <v>44200</v>
      </c>
      <c r="E127">
        <v>-21.768781995000001</v>
      </c>
      <c r="F127">
        <v>-52.115275826996601</v>
      </c>
    </row>
    <row r="128" spans="1:6" x14ac:dyDescent="0.3">
      <c r="A128" t="s">
        <v>472</v>
      </c>
      <c r="B128">
        <v>431.25679100000002</v>
      </c>
      <c r="C128">
        <v>779.2</v>
      </c>
      <c r="D128">
        <v>40432</v>
      </c>
      <c r="E128">
        <v>-21.538867499355003</v>
      </c>
      <c r="F128">
        <v>-49.857735234791051</v>
      </c>
    </row>
    <row r="129" spans="1:6" x14ac:dyDescent="0.3">
      <c r="A129" t="s">
        <v>483</v>
      </c>
      <c r="B129">
        <v>19.002613</v>
      </c>
      <c r="C129">
        <v>722.20100000000002</v>
      </c>
      <c r="D129">
        <v>56322</v>
      </c>
      <c r="E129">
        <v>-24.494251427999906</v>
      </c>
      <c r="F129">
        <v>-47.841054751674982</v>
      </c>
    </row>
    <row r="130" spans="1:6" x14ac:dyDescent="0.3">
      <c r="A130" t="s">
        <v>486</v>
      </c>
      <c r="B130">
        <v>563.33300499999996</v>
      </c>
      <c r="C130">
        <v>471.553</v>
      </c>
      <c r="D130">
        <v>13219</v>
      </c>
      <c r="E130">
        <v>-22.064934664020004</v>
      </c>
      <c r="F130">
        <v>-48.177705754140838</v>
      </c>
    </row>
    <row r="131" spans="1:6" x14ac:dyDescent="0.3">
      <c r="A131" t="s">
        <v>487</v>
      </c>
      <c r="B131">
        <v>865.95305199999996</v>
      </c>
      <c r="C131">
        <v>697.5</v>
      </c>
      <c r="D131">
        <v>16444</v>
      </c>
      <c r="E131">
        <v>-24.220268457556852</v>
      </c>
      <c r="F131">
        <v>-48.765477481482321</v>
      </c>
    </row>
    <row r="132" spans="1:6" x14ac:dyDescent="0.3">
      <c r="A132" t="s">
        <v>491</v>
      </c>
      <c r="B132">
        <v>680.982846</v>
      </c>
      <c r="C132">
        <v>333.363</v>
      </c>
      <c r="D132">
        <v>7673</v>
      </c>
      <c r="E132">
        <v>-24.101200310693006</v>
      </c>
      <c r="F132">
        <v>-48.367071155950498</v>
      </c>
    </row>
    <row r="133" spans="1:6" x14ac:dyDescent="0.3">
      <c r="A133" t="s">
        <v>495</v>
      </c>
      <c r="B133">
        <v>537.58763799999997</v>
      </c>
      <c r="C133">
        <v>316.63900000000001</v>
      </c>
      <c r="D133">
        <v>10799</v>
      </c>
      <c r="E133">
        <v>-21.589189499357602</v>
      </c>
      <c r="F133">
        <v>-48.072330066710776</v>
      </c>
    </row>
    <row r="134" spans="1:6" x14ac:dyDescent="0.3">
      <c r="A134" t="s">
        <v>497</v>
      </c>
      <c r="B134">
        <v>618.99365499999999</v>
      </c>
      <c r="C134">
        <v>498.42200000000003</v>
      </c>
      <c r="D134">
        <v>206424</v>
      </c>
      <c r="E134">
        <v>-22.412511500000004</v>
      </c>
      <c r="F134">
        <v>-47.563533238434395</v>
      </c>
    </row>
    <row r="135" spans="1:6" x14ac:dyDescent="0.3">
      <c r="A135" t="s">
        <v>499</v>
      </c>
      <c r="B135">
        <v>762.981314</v>
      </c>
      <c r="C135">
        <v>36.341000000000001</v>
      </c>
      <c r="D135">
        <v>50846</v>
      </c>
      <c r="E135">
        <v>-23.744515000000003</v>
      </c>
      <c r="F135">
        <v>-46.393692673973653</v>
      </c>
    </row>
    <row r="136" spans="1:6" x14ac:dyDescent="0.3">
      <c r="A136" t="s">
        <v>510</v>
      </c>
      <c r="B136">
        <v>806.35944600000005</v>
      </c>
      <c r="C136">
        <v>424.99700000000001</v>
      </c>
      <c r="D136">
        <v>17139</v>
      </c>
      <c r="E136">
        <v>-23.5317929883978</v>
      </c>
      <c r="F136">
        <v>-45.84717692961798</v>
      </c>
    </row>
    <row r="137" spans="1:6" x14ac:dyDescent="0.3">
      <c r="A137" t="s">
        <v>531</v>
      </c>
      <c r="B137">
        <v>512.43853300000001</v>
      </c>
      <c r="C137">
        <v>252.62100000000001</v>
      </c>
      <c r="D137">
        <v>6173</v>
      </c>
      <c r="E137">
        <v>-22.569410257822707</v>
      </c>
      <c r="F137">
        <v>-48.159014141546734</v>
      </c>
    </row>
    <row r="138" spans="1:6" x14ac:dyDescent="0.3">
      <c r="A138" t="s">
        <v>540</v>
      </c>
      <c r="B138">
        <v>764.09666800000002</v>
      </c>
      <c r="C138">
        <v>175.78200000000001</v>
      </c>
      <c r="D138">
        <v>718773</v>
      </c>
      <c r="E138">
        <v>-23.657510000000002</v>
      </c>
      <c r="F138">
        <v>-46.530874257629542</v>
      </c>
    </row>
    <row r="139" spans="1:6" x14ac:dyDescent="0.3">
      <c r="A139" t="s">
        <v>542</v>
      </c>
      <c r="B139">
        <v>659.86581000000001</v>
      </c>
      <c r="C139">
        <v>154.13300000000001</v>
      </c>
      <c r="D139">
        <v>23310</v>
      </c>
      <c r="E139">
        <v>-22.604796852294054</v>
      </c>
      <c r="F139">
        <v>-46.915909900122074</v>
      </c>
    </row>
    <row r="140" spans="1:6" x14ac:dyDescent="0.3">
      <c r="A140" t="s">
        <v>543</v>
      </c>
      <c r="B140">
        <v>382.57087799999999</v>
      </c>
      <c r="C140">
        <v>1308.432</v>
      </c>
      <c r="D140">
        <v>8420</v>
      </c>
      <c r="E140">
        <v>-20.932496842544253</v>
      </c>
      <c r="F140">
        <v>-50.496735052327885</v>
      </c>
    </row>
    <row r="141" spans="1:6" x14ac:dyDescent="0.3">
      <c r="A141" t="s">
        <v>548</v>
      </c>
      <c r="B141">
        <v>16.189961</v>
      </c>
      <c r="C141">
        <v>281.03300000000002</v>
      </c>
      <c r="D141">
        <v>433311</v>
      </c>
      <c r="E141">
        <v>-23.933737500000003</v>
      </c>
      <c r="F141">
        <v>-46.331370849190684</v>
      </c>
    </row>
    <row r="142" spans="1:6" x14ac:dyDescent="0.3">
      <c r="A142" t="s">
        <v>550</v>
      </c>
      <c r="B142">
        <v>772.83696899999995</v>
      </c>
      <c r="C142">
        <v>409.53199999999998</v>
      </c>
      <c r="D142">
        <v>838936</v>
      </c>
      <c r="E142">
        <v>-23.710304500000007</v>
      </c>
      <c r="F142">
        <v>-46.550257247678331</v>
      </c>
    </row>
    <row r="143" spans="1:6" x14ac:dyDescent="0.3">
      <c r="A143" t="s">
        <v>551</v>
      </c>
      <c r="B143">
        <v>754.99158699999998</v>
      </c>
      <c r="C143">
        <v>15.331</v>
      </c>
      <c r="D143">
        <v>161127</v>
      </c>
      <c r="E143">
        <v>-23.614705000000004</v>
      </c>
      <c r="F143">
        <v>-46.571514608630615</v>
      </c>
    </row>
    <row r="144" spans="1:6" x14ac:dyDescent="0.3">
      <c r="A144" t="s">
        <v>552</v>
      </c>
      <c r="B144">
        <v>849.65603699999997</v>
      </c>
      <c r="C144">
        <v>1136.9069999999999</v>
      </c>
      <c r="D144">
        <v>251983</v>
      </c>
      <c r="E144">
        <v>-22.015998500000002</v>
      </c>
      <c r="F144">
        <v>-47.889237684691636</v>
      </c>
    </row>
    <row r="145" spans="1:6" x14ac:dyDescent="0.3">
      <c r="A145" t="s">
        <v>560</v>
      </c>
      <c r="B145">
        <v>517.39019800000005</v>
      </c>
      <c r="C145">
        <v>570.68499999999995</v>
      </c>
      <c r="D145">
        <v>4147</v>
      </c>
      <c r="E145">
        <v>-22.646489896629703</v>
      </c>
      <c r="F145">
        <v>-44.578340961319348</v>
      </c>
    </row>
    <row r="146" spans="1:6" x14ac:dyDescent="0.3">
      <c r="A146" t="s">
        <v>561</v>
      </c>
      <c r="B146">
        <v>718.57108200000005</v>
      </c>
      <c r="C146">
        <v>419.68400000000003</v>
      </c>
      <c r="D146">
        <v>54946</v>
      </c>
      <c r="E146">
        <v>-21.596102500000004</v>
      </c>
      <c r="F146">
        <v>-46.888265889528491</v>
      </c>
    </row>
    <row r="147" spans="1:6" x14ac:dyDescent="0.3">
      <c r="A147" t="s">
        <v>562</v>
      </c>
      <c r="B147">
        <v>504.243066</v>
      </c>
      <c r="C147">
        <v>431.94400000000002</v>
      </c>
      <c r="D147">
        <v>460671</v>
      </c>
      <c r="E147">
        <v>-20.812636500000004</v>
      </c>
      <c r="F147">
        <v>-49.381347685025794</v>
      </c>
    </row>
    <row r="148" spans="1:6" x14ac:dyDescent="0.3">
      <c r="A148" t="s">
        <v>563</v>
      </c>
      <c r="B148">
        <v>604.88468899999998</v>
      </c>
      <c r="C148">
        <v>1099.4090000000001</v>
      </c>
      <c r="D148">
        <v>721944</v>
      </c>
      <c r="E148">
        <v>-23.184061500000002</v>
      </c>
      <c r="F148">
        <v>-45.884175401459665</v>
      </c>
    </row>
    <row r="149" spans="1:6" x14ac:dyDescent="0.3">
      <c r="A149" t="s">
        <v>565</v>
      </c>
      <c r="B149">
        <v>761.15639399999998</v>
      </c>
      <c r="C149">
        <v>617.31500000000005</v>
      </c>
      <c r="D149">
        <v>10687</v>
      </c>
      <c r="E149">
        <v>-23.221871510221003</v>
      </c>
      <c r="F149">
        <v>-45.309544504809459</v>
      </c>
    </row>
    <row r="150" spans="1:6" x14ac:dyDescent="0.3">
      <c r="A150" t="s">
        <v>566</v>
      </c>
      <c r="B150">
        <v>733.95771000000002</v>
      </c>
      <c r="C150">
        <v>650.73400000000004</v>
      </c>
      <c r="D150">
        <v>40954</v>
      </c>
      <c r="E150">
        <v>-22.736459985000007</v>
      </c>
      <c r="F150">
        <v>-48.568763281267941</v>
      </c>
    </row>
    <row r="151" spans="1:6" x14ac:dyDescent="0.3">
      <c r="A151" t="s">
        <v>567</v>
      </c>
      <c r="B151">
        <v>665.75800000000004</v>
      </c>
      <c r="C151">
        <v>930.33900000000006</v>
      </c>
      <c r="D151">
        <v>32931</v>
      </c>
      <c r="E151">
        <v>-23.879490000000004</v>
      </c>
      <c r="F151">
        <v>-47.99558914635093</v>
      </c>
    </row>
    <row r="152" spans="1:6" x14ac:dyDescent="0.3">
      <c r="A152" t="s">
        <v>568</v>
      </c>
      <c r="B152">
        <v>783.61512700000003</v>
      </c>
      <c r="C152">
        <v>1521.11</v>
      </c>
      <c r="D152">
        <v>12252023</v>
      </c>
      <c r="E152">
        <v>-23.567386500000001</v>
      </c>
      <c r="F152">
        <v>-46.570383182112749</v>
      </c>
    </row>
    <row r="153" spans="1:6" x14ac:dyDescent="0.3">
      <c r="A153" t="s">
        <v>569</v>
      </c>
      <c r="B153">
        <v>565.011977</v>
      </c>
      <c r="C153">
        <v>611.27800000000002</v>
      </c>
      <c r="D153">
        <v>35653</v>
      </c>
      <c r="E153">
        <v>-22.548888000000002</v>
      </c>
      <c r="F153">
        <v>-47.914032997113132</v>
      </c>
    </row>
    <row r="154" spans="1:6" x14ac:dyDescent="0.3">
      <c r="A154" t="s">
        <v>572</v>
      </c>
      <c r="B154">
        <v>1.362498</v>
      </c>
      <c r="C154">
        <v>402.39499999999998</v>
      </c>
      <c r="D154">
        <v>88980</v>
      </c>
      <c r="E154">
        <v>-23.806687652148753</v>
      </c>
      <c r="F154">
        <v>-45.402680140543957</v>
      </c>
    </row>
    <row r="155" spans="1:6" x14ac:dyDescent="0.3">
      <c r="A155" t="s">
        <v>573</v>
      </c>
      <c r="B155">
        <v>929.72258999999997</v>
      </c>
      <c r="C155">
        <v>252.41</v>
      </c>
      <c r="D155">
        <v>12182</v>
      </c>
      <c r="E155">
        <v>-21.708420791919607</v>
      </c>
      <c r="F155">
        <v>-46.824127625791355</v>
      </c>
    </row>
    <row r="156" spans="1:6" x14ac:dyDescent="0.3">
      <c r="A156" t="s">
        <v>574</v>
      </c>
      <c r="B156">
        <v>629.97666100000004</v>
      </c>
      <c r="C156">
        <v>617.25199999999995</v>
      </c>
      <c r="D156">
        <v>15322</v>
      </c>
      <c r="E156">
        <v>-21.479723372164006</v>
      </c>
      <c r="F156">
        <v>-47.553352539983386</v>
      </c>
    </row>
    <row r="157" spans="1:6" x14ac:dyDescent="0.3">
      <c r="A157" t="s">
        <v>575</v>
      </c>
      <c r="B157">
        <v>13.940852</v>
      </c>
      <c r="C157">
        <v>148.1</v>
      </c>
      <c r="D157">
        <v>365798</v>
      </c>
      <c r="E157">
        <v>-23.967373000000006</v>
      </c>
      <c r="F157">
        <v>-46.384490817317726</v>
      </c>
    </row>
    <row r="158" spans="1:6" x14ac:dyDescent="0.3">
      <c r="A158" t="s">
        <v>576</v>
      </c>
      <c r="B158">
        <v>599.76188000000002</v>
      </c>
      <c r="C158">
        <v>352.59199999999998</v>
      </c>
      <c r="D158">
        <v>10285</v>
      </c>
      <c r="E158">
        <v>-23.641506570768303</v>
      </c>
      <c r="F158">
        <v>-47.827195985044703</v>
      </c>
    </row>
    <row r="159" spans="1:6" x14ac:dyDescent="0.3">
      <c r="A159" t="s">
        <v>583</v>
      </c>
      <c r="B159">
        <v>30.719439999999999</v>
      </c>
      <c r="C159">
        <v>1062.6990000000001</v>
      </c>
      <c r="D159">
        <v>12832</v>
      </c>
      <c r="E159">
        <v>-24.388603782187904</v>
      </c>
      <c r="F159">
        <v>-47.927216963472212</v>
      </c>
    </row>
    <row r="160" spans="1:6" x14ac:dyDescent="0.3">
      <c r="A160" t="s">
        <v>586</v>
      </c>
      <c r="B160">
        <v>764.529222</v>
      </c>
      <c r="C160">
        <v>449.029</v>
      </c>
      <c r="D160">
        <v>41005</v>
      </c>
      <c r="E160">
        <v>-22.592029951899505</v>
      </c>
      <c r="F160">
        <v>-46.529211591760863</v>
      </c>
    </row>
    <row r="161" spans="1:6" x14ac:dyDescent="0.3">
      <c r="A161" t="s">
        <v>587</v>
      </c>
      <c r="B161">
        <v>591.22937400000001</v>
      </c>
      <c r="C161">
        <v>450.38200000000001</v>
      </c>
      <c r="D161">
        <v>679378</v>
      </c>
      <c r="E161">
        <v>-23.499323</v>
      </c>
      <c r="F161">
        <v>-47.457853253204043</v>
      </c>
    </row>
    <row r="162" spans="1:6" x14ac:dyDescent="0.3">
      <c r="A162" t="s">
        <v>589</v>
      </c>
      <c r="B162">
        <v>570.00790900000004</v>
      </c>
      <c r="C162">
        <v>153.465</v>
      </c>
      <c r="D162">
        <v>282441</v>
      </c>
      <c r="E162">
        <v>-22.822145000000003</v>
      </c>
      <c r="F162">
        <v>-47.265802732090094</v>
      </c>
    </row>
    <row r="163" spans="1:6" x14ac:dyDescent="0.3">
      <c r="A163" t="s">
        <v>601</v>
      </c>
      <c r="B163">
        <v>889.77241100000003</v>
      </c>
      <c r="C163">
        <v>755.1</v>
      </c>
      <c r="D163">
        <v>7807</v>
      </c>
      <c r="E163">
        <v>-23.973148266790606</v>
      </c>
      <c r="F163">
        <v>-47.505288235203587</v>
      </c>
    </row>
    <row r="164" spans="1:6" x14ac:dyDescent="0.3">
      <c r="A164" t="s">
        <v>602</v>
      </c>
      <c r="B164">
        <v>806.79211399999997</v>
      </c>
      <c r="C164">
        <v>221.89099999999999</v>
      </c>
      <c r="D164">
        <v>12960</v>
      </c>
      <c r="E164">
        <v>-21.47188540230535</v>
      </c>
      <c r="F164">
        <v>-46.745515210683564</v>
      </c>
    </row>
    <row r="165" spans="1:6" x14ac:dyDescent="0.3">
      <c r="A165" t="s">
        <v>610</v>
      </c>
      <c r="B165">
        <v>586.07850599999995</v>
      </c>
      <c r="C165">
        <v>625.00300000000004</v>
      </c>
      <c r="D165">
        <v>314924</v>
      </c>
      <c r="E165">
        <v>-23.026555500000004</v>
      </c>
      <c r="F165">
        <v>-45.556608696687441</v>
      </c>
    </row>
    <row r="166" spans="1:6" x14ac:dyDescent="0.3">
      <c r="A166" t="s">
        <v>612</v>
      </c>
      <c r="B166">
        <v>352.74982899999998</v>
      </c>
      <c r="C166">
        <v>1555.8030000000001</v>
      </c>
      <c r="D166">
        <v>23148</v>
      </c>
      <c r="E166">
        <v>-22.531007000000002</v>
      </c>
      <c r="F166">
        <v>-52.171194822163727</v>
      </c>
    </row>
    <row r="167" spans="1:6" x14ac:dyDescent="0.3">
      <c r="A167" t="s">
        <v>617</v>
      </c>
      <c r="B167">
        <v>794.43520799999999</v>
      </c>
      <c r="C167">
        <v>315.26600000000002</v>
      </c>
      <c r="D167">
        <v>10010</v>
      </c>
      <c r="E167">
        <v>-22.427493614698104</v>
      </c>
      <c r="F167">
        <v>-48.172157585145634</v>
      </c>
    </row>
    <row r="168" spans="1:6" x14ac:dyDescent="0.3">
      <c r="A168" t="s">
        <v>627</v>
      </c>
      <c r="B168">
        <v>5.0201219999999998</v>
      </c>
      <c r="C168">
        <v>708.10500000000002</v>
      </c>
      <c r="D168">
        <v>90799</v>
      </c>
      <c r="E168">
        <v>-23.435964980516907</v>
      </c>
      <c r="F168">
        <v>-45.072091475479915</v>
      </c>
    </row>
    <row r="169" spans="1:6" x14ac:dyDescent="0.3">
      <c r="A169" t="s">
        <v>628</v>
      </c>
      <c r="B169">
        <v>480.64356299999997</v>
      </c>
      <c r="C169">
        <v>282.17899999999997</v>
      </c>
      <c r="D169">
        <v>4780</v>
      </c>
      <c r="E169">
        <v>-22.523835450207056</v>
      </c>
      <c r="F169">
        <v>-49.663271665553467</v>
      </c>
    </row>
    <row r="170" spans="1:6" x14ac:dyDescent="0.3">
      <c r="A170" t="s">
        <v>635</v>
      </c>
      <c r="B170">
        <v>690.12080300000002</v>
      </c>
      <c r="C170">
        <v>148.53800000000001</v>
      </c>
      <c r="D170">
        <v>129193</v>
      </c>
      <c r="E170">
        <v>-22.971244000000002</v>
      </c>
      <c r="F170">
        <v>-46.996630027555213</v>
      </c>
    </row>
    <row r="171" spans="1:6" x14ac:dyDescent="0.3">
      <c r="A171" t="s">
        <v>636</v>
      </c>
      <c r="B171">
        <v>451.787756</v>
      </c>
      <c r="C171">
        <v>857.66099999999994</v>
      </c>
      <c r="D171">
        <v>26480</v>
      </c>
      <c r="E171">
        <v>-21.225575282859502</v>
      </c>
      <c r="F171">
        <v>-50.869308119039758</v>
      </c>
    </row>
    <row r="172" spans="1:6" x14ac:dyDescent="0.3">
      <c r="A172" t="s">
        <v>637</v>
      </c>
      <c r="B172">
        <v>832.89650300000005</v>
      </c>
      <c r="C172">
        <v>142.595</v>
      </c>
      <c r="D172">
        <v>10537</v>
      </c>
      <c r="E172">
        <v>-22.884880423820402</v>
      </c>
      <c r="F172">
        <v>-46.411600233135466</v>
      </c>
    </row>
    <row r="173" spans="1:6" x14ac:dyDescent="0.3">
      <c r="A173" t="s">
        <v>641</v>
      </c>
      <c r="B173">
        <v>650.27430400000003</v>
      </c>
      <c r="C173">
        <v>247.71600000000001</v>
      </c>
      <c r="D173">
        <v>10843</v>
      </c>
      <c r="E173">
        <v>-22.224748314841602</v>
      </c>
      <c r="F173">
        <v>-49.821781654576142</v>
      </c>
    </row>
    <row r="174" spans="1:6" x14ac:dyDescent="0.3">
      <c r="A174" t="s">
        <v>642</v>
      </c>
      <c r="B174">
        <v>719.20842600000003</v>
      </c>
      <c r="C174">
        <v>81.603999999999999</v>
      </c>
      <c r="D174">
        <v>78728</v>
      </c>
      <c r="E174">
        <v>-23.030538324140796</v>
      </c>
      <c r="F174">
        <v>-46.976476309079708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9412-4C84-4934-9DE0-2AC96C5EB3C4}">
  <dimension ref="A1:AD628"/>
  <sheetViews>
    <sheetView workbookViewId="0">
      <selection activeCell="D21" sqref="D21"/>
    </sheetView>
  </sheetViews>
  <sheetFormatPr defaultRowHeight="14.4" x14ac:dyDescent="0.3"/>
  <cols>
    <col min="1" max="1" width="20.77734375" customWidth="1"/>
    <col min="3" max="3" width="10.6640625" customWidth="1"/>
    <col min="14" max="14" width="22" customWidth="1"/>
    <col min="17" max="17" width="17.77734375" customWidth="1"/>
    <col min="26" max="26" width="22.77734375" customWidth="1"/>
    <col min="29" max="29" width="9.88671875" customWidth="1"/>
  </cols>
  <sheetData>
    <row r="1" spans="1:30" s="15" customFormat="1" x14ac:dyDescent="0.3">
      <c r="A1" s="15" t="s">
        <v>666</v>
      </c>
      <c r="B1" s="60"/>
      <c r="C1" s="60"/>
      <c r="D1" s="60"/>
      <c r="E1" s="60"/>
      <c r="F1" s="13"/>
      <c r="G1" s="14"/>
      <c r="H1" s="14"/>
      <c r="I1" s="14"/>
      <c r="J1" s="14"/>
      <c r="K1" s="14"/>
      <c r="L1" s="14"/>
      <c r="M1" s="14"/>
      <c r="N1" s="15" t="s">
        <v>667</v>
      </c>
      <c r="O1" s="60"/>
      <c r="P1" s="60"/>
      <c r="Q1" s="60"/>
      <c r="R1" s="60"/>
      <c r="S1" s="13"/>
      <c r="T1" s="14"/>
      <c r="U1" s="14"/>
      <c r="V1" s="14"/>
      <c r="W1" s="14"/>
      <c r="X1" s="14"/>
      <c r="Y1" s="14"/>
      <c r="Z1" s="15" t="s">
        <v>668</v>
      </c>
    </row>
    <row r="2" spans="1:30" s="15" customFormat="1" x14ac:dyDescent="0.3">
      <c r="A2" s="12" t="s">
        <v>649</v>
      </c>
      <c r="B2" s="12" t="s">
        <v>665</v>
      </c>
      <c r="C2" s="12"/>
      <c r="D2" s="60" t="s">
        <v>669</v>
      </c>
      <c r="E2" s="60"/>
      <c r="F2" s="13"/>
      <c r="G2" s="14"/>
      <c r="H2" s="14"/>
      <c r="I2" s="14"/>
      <c r="J2" s="14"/>
      <c r="K2" s="14"/>
      <c r="L2" s="14"/>
      <c r="M2" s="14"/>
      <c r="N2" s="12">
        <v>0</v>
      </c>
      <c r="O2" s="12" t="s">
        <v>1</v>
      </c>
      <c r="P2" s="12"/>
      <c r="Q2" s="60" t="s">
        <v>669</v>
      </c>
      <c r="R2" s="60"/>
      <c r="S2" s="13"/>
      <c r="T2" s="14"/>
      <c r="U2" s="14"/>
      <c r="V2" s="14"/>
      <c r="W2" s="14"/>
      <c r="X2" s="14"/>
      <c r="Y2" s="14"/>
      <c r="Z2" s="12" t="s">
        <v>649</v>
      </c>
      <c r="AA2" s="12" t="s">
        <v>1</v>
      </c>
      <c r="AB2" s="12"/>
      <c r="AC2" s="60" t="s">
        <v>669</v>
      </c>
      <c r="AD2" s="60"/>
    </row>
    <row r="3" spans="1:30" x14ac:dyDescent="0.3">
      <c r="A3" t="s">
        <v>6</v>
      </c>
      <c r="B3">
        <f>LOG10(Wikiaves!B2)</f>
        <v>2.6148835123502727</v>
      </c>
      <c r="N3" t="s">
        <v>8</v>
      </c>
      <c r="O3">
        <f>LOG10(SpeciesLink!C2)</f>
        <v>2.6762856384022236</v>
      </c>
      <c r="Z3" t="s">
        <v>8</v>
      </c>
      <c r="AA3">
        <f>LOG10('N3'!C2)</f>
        <v>2.6762856384022236</v>
      </c>
    </row>
    <row r="4" spans="1:30" x14ac:dyDescent="0.3">
      <c r="A4" t="s">
        <v>7</v>
      </c>
      <c r="B4">
        <f>LOG10(Wikiaves!B3)</f>
        <v>2.324395645268857</v>
      </c>
      <c r="D4" s="12" t="s">
        <v>670</v>
      </c>
      <c r="E4">
        <f>_xlfn.QUARTILE.INC(B3:B595,1)</f>
        <v>2.2432861460834461</v>
      </c>
      <c r="N4" t="s">
        <v>9</v>
      </c>
      <c r="O4">
        <f>LOG10(SpeciesLink!C3)</f>
        <v>2.154341793293526</v>
      </c>
      <c r="Q4" s="12" t="s">
        <v>670</v>
      </c>
      <c r="R4">
        <f>_xlfn.QUARTILE.INC(O3:O173,1)</f>
        <v>2.3836239078882775</v>
      </c>
      <c r="Z4" t="s">
        <v>9</v>
      </c>
      <c r="AA4">
        <f>LOG10('N3'!C3)</f>
        <v>2.154341793293526</v>
      </c>
      <c r="AC4" s="12" t="s">
        <v>670</v>
      </c>
      <c r="AD4">
        <f>_xlfn.QUARTILE.INC(AA3:AA172,1)</f>
        <v>2.386760032829129</v>
      </c>
    </row>
    <row r="5" spans="1:30" x14ac:dyDescent="0.3">
      <c r="A5" t="s">
        <v>8</v>
      </c>
      <c r="B5">
        <f>LOG10(Wikiaves!B4)</f>
        <v>2.6762856384022236</v>
      </c>
      <c r="D5" s="12" t="s">
        <v>671</v>
      </c>
      <c r="E5">
        <f>_xlfn.QUARTILE.INC(B3:B595,3)</f>
        <v>2.7257450663831735</v>
      </c>
      <c r="N5" t="s">
        <v>11</v>
      </c>
      <c r="O5">
        <f>LOG10(SpeciesLink!C4)</f>
        <v>2.6068787988017057</v>
      </c>
      <c r="Q5" s="12" t="s">
        <v>671</v>
      </c>
      <c r="R5">
        <f>_xlfn.QUARTILE.INC(O1:O173,3)</f>
        <v>2.9090987150691534</v>
      </c>
      <c r="Z5" t="s">
        <v>11</v>
      </c>
      <c r="AA5">
        <f>LOG10('N3'!C4)</f>
        <v>2.6068787988017057</v>
      </c>
      <c r="AC5" s="12" t="s">
        <v>671</v>
      </c>
      <c r="AD5">
        <f>_xlfn.QUARTILE.INC(AA3:AA172,3)</f>
        <v>2.9095286481449838</v>
      </c>
    </row>
    <row r="6" spans="1:30" x14ac:dyDescent="0.3">
      <c r="A6" t="s">
        <v>9</v>
      </c>
      <c r="B6">
        <f>LOG10(Wikiaves!B5)</f>
        <v>2.154341793293526</v>
      </c>
      <c r="D6" s="12" t="s">
        <v>672</v>
      </c>
      <c r="E6">
        <f>E5-E4</f>
        <v>0.48245892029972737</v>
      </c>
      <c r="N6" t="s">
        <v>13</v>
      </c>
      <c r="O6">
        <f>LOG10(SpeciesLink!C6)</f>
        <v>2.9852953126153139</v>
      </c>
      <c r="Q6" s="12" t="s">
        <v>672</v>
      </c>
      <c r="R6">
        <f>R5-R4</f>
        <v>0.52547480718087591</v>
      </c>
      <c r="Z6" t="s">
        <v>13</v>
      </c>
      <c r="AA6">
        <f>LOG10('N3'!C6)</f>
        <v>2.9852953126153139</v>
      </c>
      <c r="AC6" s="12" t="s">
        <v>672</v>
      </c>
      <c r="AD6">
        <f>AD5-AD4</f>
        <v>0.52276861531585483</v>
      </c>
    </row>
    <row r="7" spans="1:30" x14ac:dyDescent="0.3">
      <c r="A7" t="s">
        <v>10</v>
      </c>
      <c r="B7">
        <f>LOG10(Wikiaves!B6)</f>
        <v>1.7790623125148668</v>
      </c>
      <c r="D7" s="12" t="s">
        <v>673</v>
      </c>
      <c r="E7">
        <f>E5+1.5*E6</f>
        <v>3.4494334468327645</v>
      </c>
      <c r="N7" t="s">
        <v>24</v>
      </c>
      <c r="O7">
        <f>LOG10(SpeciesLink!C7)</f>
        <v>2.1268194963568203</v>
      </c>
      <c r="Q7" s="12" t="s">
        <v>673</v>
      </c>
      <c r="R7">
        <f>R5+1.5*R6</f>
        <v>3.6973109258404673</v>
      </c>
      <c r="Z7" t="s">
        <v>24</v>
      </c>
      <c r="AA7">
        <f>LOG10('N3'!C7)</f>
        <v>2.1268194963568203</v>
      </c>
      <c r="AC7" s="12" t="s">
        <v>673</v>
      </c>
      <c r="AD7">
        <f>AD5+1.5*AD6</f>
        <v>3.6936815711187663</v>
      </c>
    </row>
    <row r="8" spans="1:30" x14ac:dyDescent="0.3">
      <c r="A8" t="s">
        <v>11</v>
      </c>
      <c r="B8">
        <f>LOG10(Wikiaves!B7)</f>
        <v>2.6068787988017057</v>
      </c>
      <c r="D8" s="12" t="s">
        <v>674</v>
      </c>
      <c r="E8">
        <f>E4-1.5*E6</f>
        <v>1.5195977656338551</v>
      </c>
      <c r="N8" t="s">
        <v>25</v>
      </c>
      <c r="O8">
        <f>LOG10(SpeciesLink!C8)</f>
        <v>2.0891453145646892</v>
      </c>
      <c r="Q8" s="12" t="s">
        <v>674</v>
      </c>
      <c r="R8">
        <f>R4-1.5*R6</f>
        <v>1.5954116971169636</v>
      </c>
      <c r="Z8" t="s">
        <v>25</v>
      </c>
      <c r="AA8">
        <f>LOG10('N3'!C8)</f>
        <v>2.0891453145646892</v>
      </c>
      <c r="AC8" s="12" t="s">
        <v>674</v>
      </c>
      <c r="AD8">
        <f>AD4-1.5*AD6</f>
        <v>1.6026071098553467</v>
      </c>
    </row>
    <row r="9" spans="1:30" x14ac:dyDescent="0.3">
      <c r="A9" t="s">
        <v>13</v>
      </c>
      <c r="B9">
        <f>LOG10(Wikiaves!B9)</f>
        <v>2.9852953126153139</v>
      </c>
      <c r="D9" s="12"/>
      <c r="N9" t="s">
        <v>27</v>
      </c>
      <c r="O9">
        <f>LOG10(SpeciesLink!C9)</f>
        <v>2.6486751261106294</v>
      </c>
      <c r="Q9" s="12"/>
      <c r="Z9" t="s">
        <v>27</v>
      </c>
      <c r="AA9">
        <f>LOG10('N3'!C9)</f>
        <v>2.6486751261106294</v>
      </c>
      <c r="AC9" s="12"/>
    </row>
    <row r="10" spans="1:30" x14ac:dyDescent="0.3">
      <c r="A10" t="s">
        <v>14</v>
      </c>
      <c r="B10">
        <f>LOG10(Wikiaves!B10)</f>
        <v>2.2030328870147105</v>
      </c>
      <c r="D10" s="12"/>
      <c r="N10" t="s">
        <v>30</v>
      </c>
      <c r="O10">
        <f>LOG10(SpeciesLink!C10)</f>
        <v>3.0116922150447167</v>
      </c>
      <c r="Q10" s="12" t="s">
        <v>673</v>
      </c>
      <c r="Z10" t="s">
        <v>30</v>
      </c>
      <c r="AA10">
        <f>LOG10('N3'!C10)</f>
        <v>3.0116922150447167</v>
      </c>
      <c r="AC10" s="12" t="s">
        <v>673</v>
      </c>
    </row>
    <row r="11" spans="1:30" x14ac:dyDescent="0.3">
      <c r="A11" t="s">
        <v>15</v>
      </c>
      <c r="B11">
        <f>LOG10(Wikiaves!B11)</f>
        <v>2.0752366402061204</v>
      </c>
      <c r="D11" s="12"/>
      <c r="N11" t="s">
        <v>31</v>
      </c>
      <c r="O11">
        <f>LOG10(SpeciesLink!C11)</f>
        <v>2.8672063612636376</v>
      </c>
      <c r="Q11" s="12" t="s">
        <v>674</v>
      </c>
      <c r="Z11" t="s">
        <v>31</v>
      </c>
      <c r="AA11">
        <f>LOG10('N3'!C11)</f>
        <v>2.8672063612636376</v>
      </c>
      <c r="AC11" s="12" t="s">
        <v>674</v>
      </c>
    </row>
    <row r="12" spans="1:30" x14ac:dyDescent="0.3">
      <c r="A12" t="s">
        <v>16</v>
      </c>
      <c r="B12">
        <f>LOG10(Wikiaves!B12)</f>
        <v>2.495554050093987</v>
      </c>
      <c r="N12" t="s">
        <v>35</v>
      </c>
      <c r="O12">
        <f>LOG10(SpeciesLink!C12)</f>
        <v>2.9887025089449022</v>
      </c>
      <c r="Z12" t="s">
        <v>35</v>
      </c>
      <c r="AA12">
        <f>LOG10('N3'!C12)</f>
        <v>2.9887025089449022</v>
      </c>
    </row>
    <row r="13" spans="1:30" x14ac:dyDescent="0.3">
      <c r="A13" t="s">
        <v>17</v>
      </c>
      <c r="B13">
        <f>LOG10(Wikiaves!B13)</f>
        <v>2.9679951441230878</v>
      </c>
      <c r="N13" t="s">
        <v>37</v>
      </c>
      <c r="O13">
        <f>LOG10(SpeciesLink!C13)</f>
        <v>3.06711774392098</v>
      </c>
      <c r="Q13" t="s">
        <v>551</v>
      </c>
      <c r="R13">
        <f>LOG10(SpeciesLink!C144)</f>
        <v>1.1855704836422201</v>
      </c>
      <c r="Z13" t="s">
        <v>37</v>
      </c>
      <c r="AA13">
        <f>LOG10('N3'!C13)</f>
        <v>3.06711774392098</v>
      </c>
      <c r="AC13" t="s">
        <v>12</v>
      </c>
      <c r="AD13">
        <f>LOG10('N3'!C5)</f>
        <v>0.55774774164146823</v>
      </c>
    </row>
    <row r="14" spans="1:30" x14ac:dyDescent="0.3">
      <c r="A14" t="s">
        <v>19</v>
      </c>
      <c r="B14">
        <f>LOG10(Wikiaves!B14)</f>
        <v>1.9225178602446114</v>
      </c>
      <c r="D14" s="16" t="s">
        <v>12</v>
      </c>
      <c r="E14" s="16">
        <f>LOG10(Wikiaves!B8)</f>
        <v>0.55774774164146823</v>
      </c>
      <c r="N14" t="s">
        <v>42</v>
      </c>
      <c r="O14">
        <f>LOG10(SpeciesLink!C14)</f>
        <v>3.0015714709235808</v>
      </c>
      <c r="Q14" t="s">
        <v>12</v>
      </c>
      <c r="R14">
        <f>LOG10(SpeciesLink!C5)</f>
        <v>0.55774774164146823</v>
      </c>
      <c r="Z14" t="s">
        <v>42</v>
      </c>
      <c r="AA14">
        <f>LOG10('N3'!C14)</f>
        <v>3.0015714709235808</v>
      </c>
      <c r="AC14" t="s">
        <v>551</v>
      </c>
      <c r="AD14">
        <f>LOG10('N3'!C143)</f>
        <v>1.1855704836422201</v>
      </c>
    </row>
    <row r="15" spans="1:30" x14ac:dyDescent="0.3">
      <c r="A15" t="s">
        <v>20</v>
      </c>
      <c r="B15">
        <f>LOG10(Wikiaves!B15)</f>
        <v>2.5592013710323696</v>
      </c>
      <c r="D15" s="17" t="s">
        <v>289</v>
      </c>
      <c r="E15" s="17">
        <f>LOG10(Wikiaves!B283)</f>
        <v>1.2417705426461245</v>
      </c>
      <c r="N15" t="s">
        <v>43</v>
      </c>
      <c r="O15">
        <f>LOG10(SpeciesLink!C15)</f>
        <v>2.8094459078375373</v>
      </c>
      <c r="Q15" t="s">
        <v>499</v>
      </c>
      <c r="R15">
        <f>LOG10(SpeciesLink!C135)</f>
        <v>1.5603968736739027</v>
      </c>
      <c r="Z15" t="s">
        <v>43</v>
      </c>
      <c r="AA15">
        <f>LOG10('N3'!C15)</f>
        <v>2.8094459078375373</v>
      </c>
      <c r="AC15" t="s">
        <v>499</v>
      </c>
      <c r="AD15">
        <f>LOG10('N3'!C135)</f>
        <v>1.5603968736739027</v>
      </c>
    </row>
    <row r="16" spans="1:30" x14ac:dyDescent="0.3">
      <c r="A16" t="s">
        <v>21</v>
      </c>
      <c r="B16">
        <f>LOG10(Wikiaves!B16)</f>
        <v>2.5411384860182915</v>
      </c>
      <c r="D16" s="16" t="s">
        <v>450</v>
      </c>
      <c r="E16" s="16">
        <f>LOG10(Wikiaves!B438)</f>
        <v>1.2371414273388355</v>
      </c>
      <c r="N16" t="s">
        <v>49</v>
      </c>
      <c r="O16">
        <f>LOG10(SpeciesLink!C16)</f>
        <v>2.2504834339489963</v>
      </c>
      <c r="Z16" t="s">
        <v>49</v>
      </c>
      <c r="AA16">
        <f>LOG10('N3'!C16)</f>
        <v>2.2504834339489963</v>
      </c>
    </row>
    <row r="17" spans="1:27" x14ac:dyDescent="0.3">
      <c r="A17" t="s">
        <v>22</v>
      </c>
      <c r="B17">
        <f>LOG10(Wikiaves!B17)</f>
        <v>2.1865664814832799</v>
      </c>
      <c r="D17" s="17" t="s">
        <v>551</v>
      </c>
      <c r="E17" s="17">
        <f>LOG10(Wikiaves!B536)</f>
        <v>1.1855704836422201</v>
      </c>
      <c r="N17" t="s">
        <v>52</v>
      </c>
      <c r="O17">
        <f>LOG10(SpeciesLink!C17)</f>
        <v>2.6633324195425647</v>
      </c>
      <c r="Z17" t="s">
        <v>52</v>
      </c>
      <c r="AA17">
        <f>LOG10('N3'!C17)</f>
        <v>2.6633324195425647</v>
      </c>
    </row>
    <row r="18" spans="1:27" x14ac:dyDescent="0.3">
      <c r="A18" t="s">
        <v>23</v>
      </c>
      <c r="B18">
        <f>LOG10(Wikiaves!B18)</f>
        <v>1.9288002542929048</v>
      </c>
      <c r="D18" s="18" t="s">
        <v>594</v>
      </c>
      <c r="E18" s="18">
        <f>LOG10(Wikiaves!B579)</f>
        <v>1.3093746249166704</v>
      </c>
      <c r="N18" t="s">
        <v>53</v>
      </c>
      <c r="O18">
        <f>LOG10(SpeciesLink!C18)</f>
        <v>2.6799010016405456</v>
      </c>
      <c r="Z18" t="s">
        <v>53</v>
      </c>
      <c r="AA18">
        <f>LOG10('N3'!C18)</f>
        <v>2.6799010016405456</v>
      </c>
    </row>
    <row r="19" spans="1:27" x14ac:dyDescent="0.3">
      <c r="A19" t="s">
        <v>24</v>
      </c>
      <c r="B19">
        <f>LOG10(Wikiaves!B19)</f>
        <v>2.1268194963568203</v>
      </c>
      <c r="N19" t="s">
        <v>57</v>
      </c>
      <c r="O19">
        <f>LOG10(SpeciesLink!C19)</f>
        <v>3.0838804922556871</v>
      </c>
      <c r="Z19" t="s">
        <v>57</v>
      </c>
      <c r="AA19">
        <f>LOG10('N3'!C19)</f>
        <v>3.0838804922556871</v>
      </c>
    </row>
    <row r="20" spans="1:27" x14ac:dyDescent="0.3">
      <c r="A20" t="s">
        <v>25</v>
      </c>
      <c r="B20">
        <f>LOG10(Wikiaves!B20)</f>
        <v>2.0891453145646892</v>
      </c>
      <c r="N20" t="s">
        <v>65</v>
      </c>
      <c r="O20">
        <f>LOG10(SpeciesLink!C20)</f>
        <v>2.6081846680731107</v>
      </c>
      <c r="Z20" t="s">
        <v>65</v>
      </c>
      <c r="AA20">
        <f>LOG10('N3'!C20)</f>
        <v>2.6081846680731107</v>
      </c>
    </row>
    <row r="21" spans="1:27" x14ac:dyDescent="0.3">
      <c r="A21" t="s">
        <v>26</v>
      </c>
      <c r="B21">
        <f>LOG10(Wikiaves!B21)</f>
        <v>2.4029076132029767</v>
      </c>
      <c r="N21" t="s">
        <v>66</v>
      </c>
      <c r="O21">
        <f>LOG10(SpeciesLink!C21)</f>
        <v>3.0033243628911115</v>
      </c>
      <c r="Z21" t="s">
        <v>66</v>
      </c>
      <c r="AA21">
        <f>LOG10('N3'!C21)</f>
        <v>3.0033243628911115</v>
      </c>
    </row>
    <row r="22" spans="1:27" x14ac:dyDescent="0.3">
      <c r="A22" t="s">
        <v>27</v>
      </c>
      <c r="B22">
        <f>LOG10(Wikiaves!B22)</f>
        <v>2.6486751261106294</v>
      </c>
      <c r="N22" t="s">
        <v>71</v>
      </c>
      <c r="O22">
        <f>LOG10(SpeciesLink!C22)</f>
        <v>2.9291766751223514</v>
      </c>
      <c r="Z22" t="s">
        <v>71</v>
      </c>
      <c r="AA22">
        <f>LOG10('N3'!C22)</f>
        <v>2.9291766751223514</v>
      </c>
    </row>
    <row r="23" spans="1:27" x14ac:dyDescent="0.3">
      <c r="A23" t="s">
        <v>28</v>
      </c>
      <c r="B23">
        <f>LOG10(Wikiaves!B23)</f>
        <v>2.5131549825458634</v>
      </c>
      <c r="N23" t="s">
        <v>72</v>
      </c>
      <c r="O23">
        <f>LOG10(SpeciesLink!C23)</f>
        <v>2.8245709691719769</v>
      </c>
      <c r="Z23" t="s">
        <v>72</v>
      </c>
      <c r="AA23">
        <f>LOG10('N3'!C23)</f>
        <v>2.8245709691719769</v>
      </c>
    </row>
    <row r="24" spans="1:27" x14ac:dyDescent="0.3">
      <c r="A24" t="s">
        <v>29</v>
      </c>
      <c r="B24">
        <f>LOG10(Wikiaves!B24)</f>
        <v>2.9841788378960965</v>
      </c>
      <c r="N24" t="s">
        <v>76</v>
      </c>
      <c r="O24">
        <f>LOG10(SpeciesLink!C24)</f>
        <v>2.6915641663418395</v>
      </c>
      <c r="Z24" t="s">
        <v>76</v>
      </c>
      <c r="AA24">
        <f>LOG10('N3'!C24)</f>
        <v>2.6915641663418395</v>
      </c>
    </row>
    <row r="25" spans="1:27" x14ac:dyDescent="0.3">
      <c r="A25" t="s">
        <v>30</v>
      </c>
      <c r="B25">
        <f>LOG10(Wikiaves!B25)</f>
        <v>3.0116922150447167</v>
      </c>
      <c r="N25" t="s">
        <v>79</v>
      </c>
      <c r="O25">
        <f>LOG10(SpeciesLink!C25)</f>
        <v>2.5016151320667896</v>
      </c>
      <c r="Z25" t="s">
        <v>79</v>
      </c>
      <c r="AA25">
        <f>LOG10('N3'!C25)</f>
        <v>2.5016151320667896</v>
      </c>
    </row>
    <row r="26" spans="1:27" x14ac:dyDescent="0.3">
      <c r="A26" t="s">
        <v>31</v>
      </c>
      <c r="B26">
        <f>LOG10(Wikiaves!B26)</f>
        <v>2.8672063612636376</v>
      </c>
      <c r="N26" t="s">
        <v>80</v>
      </c>
      <c r="O26">
        <f>LOG10(SpeciesLink!C26)</f>
        <v>2.8393196361289452</v>
      </c>
      <c r="Z26" t="s">
        <v>80</v>
      </c>
      <c r="AA26">
        <f>LOG10('N3'!C26)</f>
        <v>2.8393196361289452</v>
      </c>
    </row>
    <row r="27" spans="1:27" x14ac:dyDescent="0.3">
      <c r="A27" t="s">
        <v>32</v>
      </c>
      <c r="B27">
        <f>LOG10(Wikiaves!B27)</f>
        <v>2.506288507668041</v>
      </c>
      <c r="N27" t="s">
        <v>85</v>
      </c>
      <c r="O27">
        <f>LOG10(SpeciesLink!C27)</f>
        <v>2.125734936692226</v>
      </c>
      <c r="Z27" t="s">
        <v>85</v>
      </c>
      <c r="AA27">
        <f>LOG10('N3'!C27)</f>
        <v>2.125734936692226</v>
      </c>
    </row>
    <row r="28" spans="1:27" x14ac:dyDescent="0.3">
      <c r="A28" t="s">
        <v>33</v>
      </c>
      <c r="B28">
        <f>LOG10(Wikiaves!B28)</f>
        <v>2.0830580646910191</v>
      </c>
      <c r="N28" t="s">
        <v>87</v>
      </c>
      <c r="O28">
        <f>LOG10(SpeciesLink!C28)</f>
        <v>2.0867512312420566</v>
      </c>
      <c r="Z28" t="s">
        <v>87</v>
      </c>
      <c r="AA28">
        <f>LOG10('N3'!C28)</f>
        <v>2.0867512312420566</v>
      </c>
    </row>
    <row r="29" spans="1:27" x14ac:dyDescent="0.3">
      <c r="A29" t="s">
        <v>34</v>
      </c>
      <c r="B29">
        <f>LOG10(Wikiaves!B29)</f>
        <v>2.2528627357760835</v>
      </c>
      <c r="N29" t="s">
        <v>90</v>
      </c>
      <c r="O29">
        <f>LOG10(SpeciesLink!C29)</f>
        <v>3.1710362985712908</v>
      </c>
      <c r="Z29" t="s">
        <v>90</v>
      </c>
      <c r="AA29">
        <f>LOG10('N3'!C29)</f>
        <v>3.1710362985712908</v>
      </c>
    </row>
    <row r="30" spans="1:27" x14ac:dyDescent="0.3">
      <c r="A30" t="s">
        <v>35</v>
      </c>
      <c r="B30">
        <f>LOG10(Wikiaves!B30)</f>
        <v>2.9887025089449022</v>
      </c>
      <c r="N30" t="s">
        <v>91</v>
      </c>
      <c r="O30">
        <f>LOG10(SpeciesLink!C30)</f>
        <v>2.7097650458198226</v>
      </c>
      <c r="Z30" t="s">
        <v>91</v>
      </c>
      <c r="AA30">
        <f>LOG10('N3'!C30)</f>
        <v>2.7097650458198226</v>
      </c>
    </row>
    <row r="31" spans="1:27" x14ac:dyDescent="0.3">
      <c r="A31" t="s">
        <v>36</v>
      </c>
      <c r="B31">
        <f>LOG10(Wikiaves!B31)</f>
        <v>2.1619785802345981</v>
      </c>
      <c r="N31" t="s">
        <v>95</v>
      </c>
      <c r="O31">
        <f>LOG10(SpeciesLink!C31)</f>
        <v>3.0419348199300749</v>
      </c>
      <c r="Z31" t="s">
        <v>95</v>
      </c>
      <c r="AA31">
        <f>LOG10('N3'!C31)</f>
        <v>3.0419348199300749</v>
      </c>
    </row>
    <row r="32" spans="1:27" x14ac:dyDescent="0.3">
      <c r="A32" t="s">
        <v>37</v>
      </c>
      <c r="B32">
        <f>LOG10(Wikiaves!B32)</f>
        <v>3.06711774392098</v>
      </c>
      <c r="N32" t="s">
        <v>96</v>
      </c>
      <c r="O32">
        <f>LOG10(SpeciesLink!C32)</f>
        <v>3.0776984973998074</v>
      </c>
      <c r="Z32" t="s">
        <v>96</v>
      </c>
      <c r="AA32">
        <f>LOG10('N3'!C32)</f>
        <v>3.0776984973998074</v>
      </c>
    </row>
    <row r="33" spans="1:27" x14ac:dyDescent="0.3">
      <c r="A33" t="s">
        <v>38</v>
      </c>
      <c r="B33">
        <f>LOG10(Wikiaves!B33)</f>
        <v>2.4070967424619036</v>
      </c>
      <c r="N33" t="s">
        <v>97</v>
      </c>
      <c r="O33">
        <f>LOG10(SpeciesLink!C33)</f>
        <v>2.5144428186874137</v>
      </c>
      <c r="Z33" t="s">
        <v>97</v>
      </c>
      <c r="AA33">
        <f>LOG10('N3'!C33)</f>
        <v>2.5144428186874137</v>
      </c>
    </row>
    <row r="34" spans="1:27" x14ac:dyDescent="0.3">
      <c r="A34" t="s">
        <v>39</v>
      </c>
      <c r="B34">
        <f>LOG10(Wikiaves!B34)</f>
        <v>2.3071300494757159</v>
      </c>
      <c r="N34" t="s">
        <v>100</v>
      </c>
      <c r="O34">
        <f>LOG10(SpeciesLink!C34)</f>
        <v>2.4153640372207281</v>
      </c>
      <c r="Z34" t="s">
        <v>100</v>
      </c>
      <c r="AA34">
        <f>LOG10('N3'!C34)</f>
        <v>2.4153640372207281</v>
      </c>
    </row>
    <row r="35" spans="1:27" x14ac:dyDescent="0.3">
      <c r="A35" t="s">
        <v>40</v>
      </c>
      <c r="B35">
        <f>LOG10(Wikiaves!B35)</f>
        <v>2.4562263075344379</v>
      </c>
      <c r="N35" t="s">
        <v>104</v>
      </c>
      <c r="O35">
        <f>LOG10(SpeciesLink!C35)</f>
        <v>2.9639199838172567</v>
      </c>
      <c r="Z35" t="s">
        <v>104</v>
      </c>
      <c r="AA35">
        <f>LOG10('N3'!C35)</f>
        <v>2.9639199838172567</v>
      </c>
    </row>
    <row r="36" spans="1:27" x14ac:dyDescent="0.3">
      <c r="A36" t="s">
        <v>41</v>
      </c>
      <c r="B36">
        <f>LOG10(Wikiaves!B36)</f>
        <v>2.1956312474173383</v>
      </c>
      <c r="N36" t="s">
        <v>109</v>
      </c>
      <c r="O36">
        <f>LOG10(SpeciesLink!C36)</f>
        <v>2.6574727284733251</v>
      </c>
      <c r="Z36" t="s">
        <v>109</v>
      </c>
      <c r="AA36">
        <f>LOG10('N3'!C36)</f>
        <v>2.6574727284733251</v>
      </c>
    </row>
    <row r="37" spans="1:27" x14ac:dyDescent="0.3">
      <c r="A37" t="s">
        <v>42</v>
      </c>
      <c r="B37">
        <f>LOG10(Wikiaves!B37)</f>
        <v>3.0015714709235808</v>
      </c>
      <c r="N37" t="s">
        <v>113</v>
      </c>
      <c r="O37">
        <f>LOG10(SpeciesLink!C37)</f>
        <v>2.9001327102665275</v>
      </c>
      <c r="Z37" t="s">
        <v>113</v>
      </c>
      <c r="AA37">
        <f>LOG10('N3'!C37)</f>
        <v>2.9001327102665275</v>
      </c>
    </row>
    <row r="38" spans="1:27" x14ac:dyDescent="0.3">
      <c r="A38" t="s">
        <v>43</v>
      </c>
      <c r="B38">
        <f>LOG10(Wikiaves!B38)</f>
        <v>2.8094459078375373</v>
      </c>
      <c r="N38" t="s">
        <v>115</v>
      </c>
      <c r="O38">
        <f>LOG10(SpeciesLink!C38)</f>
        <v>2.4631760354893575</v>
      </c>
      <c r="Z38" t="s">
        <v>115</v>
      </c>
      <c r="AA38">
        <f>LOG10('N3'!C38)</f>
        <v>2.4631760354893575</v>
      </c>
    </row>
    <row r="39" spans="1:27" x14ac:dyDescent="0.3">
      <c r="A39" t="s">
        <v>44</v>
      </c>
      <c r="B39">
        <f>LOG10(Wikiaves!B39)</f>
        <v>2.4230885161107909</v>
      </c>
      <c r="N39" t="s">
        <v>117</v>
      </c>
      <c r="O39">
        <f>LOG10(SpeciesLink!C39)</f>
        <v>3.092493966607607</v>
      </c>
      <c r="Z39" t="s">
        <v>117</v>
      </c>
      <c r="AA39">
        <f>LOG10('N3'!C39)</f>
        <v>3.092493966607607</v>
      </c>
    </row>
    <row r="40" spans="1:27" x14ac:dyDescent="0.3">
      <c r="A40" t="s">
        <v>45</v>
      </c>
      <c r="B40">
        <f>LOG10(Wikiaves!B40)</f>
        <v>2.7032681577929414</v>
      </c>
      <c r="N40" t="s">
        <v>122</v>
      </c>
      <c r="O40">
        <f>LOG10(SpeciesLink!C40)</f>
        <v>3.2149047509301187</v>
      </c>
      <c r="Z40" t="s">
        <v>122</v>
      </c>
      <c r="AA40">
        <f>LOG10('N3'!C40)</f>
        <v>3.2149047509301187</v>
      </c>
    </row>
    <row r="41" spans="1:27" x14ac:dyDescent="0.3">
      <c r="A41" t="s">
        <v>46</v>
      </c>
      <c r="B41">
        <f>LOG10(Wikiaves!B41)</f>
        <v>2.4846229481306952</v>
      </c>
      <c r="N41" t="s">
        <v>125</v>
      </c>
      <c r="O41">
        <f>LOG10(SpeciesLink!C41)</f>
        <v>2.6856942770243344</v>
      </c>
      <c r="Z41" t="s">
        <v>125</v>
      </c>
      <c r="AA41">
        <f>LOG10('N3'!C41)</f>
        <v>2.6856942770243344</v>
      </c>
    </row>
    <row r="42" spans="1:27" x14ac:dyDescent="0.3">
      <c r="A42" t="s">
        <v>47</v>
      </c>
      <c r="B42">
        <f>LOG10(Wikiaves!B42)</f>
        <v>1.9340285530921573</v>
      </c>
      <c r="N42" t="s">
        <v>130</v>
      </c>
      <c r="O42">
        <f>LOG10(SpeciesLink!C42)</f>
        <v>3.0274792650806339</v>
      </c>
      <c r="Z42" t="s">
        <v>130</v>
      </c>
      <c r="AA42">
        <f>LOG10('N3'!C42)</f>
        <v>3.0274792650806339</v>
      </c>
    </row>
    <row r="43" spans="1:27" x14ac:dyDescent="0.3">
      <c r="A43" t="s">
        <v>48</v>
      </c>
      <c r="B43">
        <f>LOG10(Wikiaves!B43)</f>
        <v>2.1226221222920985</v>
      </c>
      <c r="N43" t="s">
        <v>135</v>
      </c>
      <c r="O43">
        <f>LOG10(SpeciesLink!C43)</f>
        <v>2.1065410484088751</v>
      </c>
      <c r="Z43" t="s">
        <v>135</v>
      </c>
      <c r="AA43">
        <f>LOG10('N3'!C43)</f>
        <v>2.1065410484088751</v>
      </c>
    </row>
    <row r="44" spans="1:27" x14ac:dyDescent="0.3">
      <c r="A44" t="s">
        <v>49</v>
      </c>
      <c r="B44">
        <f>LOG10(Wikiaves!B44)</f>
        <v>2.2504834339489963</v>
      </c>
      <c r="N44" t="s">
        <v>137</v>
      </c>
      <c r="O44">
        <f>LOG10(SpeciesLink!C44)</f>
        <v>2.2451324937920831</v>
      </c>
      <c r="Z44" t="s">
        <v>137</v>
      </c>
      <c r="AA44">
        <f>LOG10('N3'!C44)</f>
        <v>2.2451324937920831</v>
      </c>
    </row>
    <row r="45" spans="1:27" x14ac:dyDescent="0.3">
      <c r="A45" t="s">
        <v>50</v>
      </c>
      <c r="B45">
        <f>LOG10(Wikiaves!B45)</f>
        <v>1.983026068122969</v>
      </c>
      <c r="N45" t="s">
        <v>142</v>
      </c>
      <c r="O45">
        <f>LOG10(SpeciesLink!C45)</f>
        <v>2.2619595605467095</v>
      </c>
      <c r="Z45" t="s">
        <v>142</v>
      </c>
      <c r="AA45">
        <f>LOG10('N3'!C45)</f>
        <v>2.2619595605467095</v>
      </c>
    </row>
    <row r="46" spans="1:27" x14ac:dyDescent="0.3">
      <c r="A46" t="s">
        <v>51</v>
      </c>
      <c r="B46">
        <f>LOG10(Wikiaves!B46)</f>
        <v>1.8411904757489777</v>
      </c>
      <c r="N46" t="s">
        <v>148</v>
      </c>
      <c r="O46">
        <f>LOG10(SpeciesLink!C46)</f>
        <v>2.1893920459125691</v>
      </c>
      <c r="Z46" t="s">
        <v>148</v>
      </c>
      <c r="AA46">
        <f>LOG10('N3'!C46)</f>
        <v>2.1893920459125691</v>
      </c>
    </row>
    <row r="47" spans="1:27" x14ac:dyDescent="0.3">
      <c r="A47" t="s">
        <v>52</v>
      </c>
      <c r="B47">
        <f>LOG10(Wikiaves!B47)</f>
        <v>2.6633324195425647</v>
      </c>
      <c r="N47" t="s">
        <v>150</v>
      </c>
      <c r="O47">
        <f>LOG10(SpeciesLink!C47)</f>
        <v>2.5105369676417379</v>
      </c>
      <c r="Z47" t="s">
        <v>150</v>
      </c>
      <c r="AA47">
        <f>LOG10('N3'!C47)</f>
        <v>2.5105369676417379</v>
      </c>
    </row>
    <row r="48" spans="1:27" x14ac:dyDescent="0.3">
      <c r="A48" t="s">
        <v>53</v>
      </c>
      <c r="B48">
        <f>LOG10(Wikiaves!B48)</f>
        <v>2.6799010016405456</v>
      </c>
      <c r="N48" t="s">
        <v>155</v>
      </c>
      <c r="O48">
        <f>LOG10(SpeciesLink!C48)</f>
        <v>2.1549684019587931</v>
      </c>
      <c r="Z48" t="s">
        <v>155</v>
      </c>
      <c r="AA48">
        <f>LOG10('N3'!C48)</f>
        <v>2.1549684019587931</v>
      </c>
    </row>
    <row r="49" spans="1:27" x14ac:dyDescent="0.3">
      <c r="A49" t="s">
        <v>54</v>
      </c>
      <c r="B49">
        <f>LOG10(Wikiaves!B49)</f>
        <v>2.6379877817260824</v>
      </c>
      <c r="N49" t="s">
        <v>156</v>
      </c>
      <c r="O49">
        <f>LOG10(SpeciesLink!C49)</f>
        <v>3.14837125733224</v>
      </c>
      <c r="Z49" t="s">
        <v>156</v>
      </c>
      <c r="AA49">
        <f>LOG10('N3'!C49)</f>
        <v>3.14837125733224</v>
      </c>
    </row>
    <row r="50" spans="1:27" x14ac:dyDescent="0.3">
      <c r="A50" t="s">
        <v>55</v>
      </c>
      <c r="B50">
        <f>LOG10(Wikiaves!B50)</f>
        <v>2.7329475341994538</v>
      </c>
      <c r="N50" t="s">
        <v>160</v>
      </c>
      <c r="O50">
        <f>LOG10(SpeciesLink!C50)</f>
        <v>2.3497611030026873</v>
      </c>
      <c r="Z50" t="s">
        <v>160</v>
      </c>
      <c r="AA50">
        <f>LOG10('N3'!C50)</f>
        <v>2.3497611030026873</v>
      </c>
    </row>
    <row r="51" spans="1:27" x14ac:dyDescent="0.3">
      <c r="A51" t="s">
        <v>56</v>
      </c>
      <c r="B51">
        <f>LOG10(Wikiaves!B51)</f>
        <v>2.5293918513764111</v>
      </c>
      <c r="N51" t="s">
        <v>164</v>
      </c>
      <c r="O51">
        <f>LOG10(SpeciesLink!C51)</f>
        <v>2.3136015026670074</v>
      </c>
      <c r="Z51" t="s">
        <v>164</v>
      </c>
      <c r="AA51">
        <f>LOG10('N3'!C51)</f>
        <v>2.3136015026670074</v>
      </c>
    </row>
    <row r="52" spans="1:27" x14ac:dyDescent="0.3">
      <c r="A52" t="s">
        <v>57</v>
      </c>
      <c r="B52">
        <f>LOG10(Wikiaves!B52)</f>
        <v>3.0838804922556871</v>
      </c>
      <c r="N52" t="s">
        <v>169</v>
      </c>
      <c r="O52">
        <f>LOG10(SpeciesLink!C52)</f>
        <v>3.2186027185081167</v>
      </c>
      <c r="Z52" t="s">
        <v>169</v>
      </c>
      <c r="AA52">
        <f>LOG10('N3'!C52)</f>
        <v>3.2186027185081167</v>
      </c>
    </row>
    <row r="53" spans="1:27" x14ac:dyDescent="0.3">
      <c r="A53" t="s">
        <v>663</v>
      </c>
      <c r="B53">
        <f>LOG10(Wikiaves!B53)</f>
        <v>2.0428589122716749</v>
      </c>
      <c r="N53" t="s">
        <v>174</v>
      </c>
      <c r="O53">
        <f>LOG10(SpeciesLink!C53)</f>
        <v>2.1921240125010617</v>
      </c>
      <c r="Z53" t="s">
        <v>174</v>
      </c>
      <c r="AA53">
        <f>LOG10('N3'!C53)</f>
        <v>2.1921240125010617</v>
      </c>
    </row>
    <row r="54" spans="1:27" x14ac:dyDescent="0.3">
      <c r="A54" t="s">
        <v>58</v>
      </c>
      <c r="B54">
        <f>LOG10(Wikiaves!B54)</f>
        <v>1.9620613841876908</v>
      </c>
      <c r="N54" t="s">
        <v>182</v>
      </c>
      <c r="O54">
        <f>LOG10(SpeciesLink!C54)</f>
        <v>2.7588316842686296</v>
      </c>
      <c r="Z54" t="s">
        <v>182</v>
      </c>
      <c r="AA54">
        <f>LOG10('N3'!C54)</f>
        <v>2.7588316842686296</v>
      </c>
    </row>
    <row r="55" spans="1:27" x14ac:dyDescent="0.3">
      <c r="A55" t="s">
        <v>59</v>
      </c>
      <c r="B55">
        <f>LOG10(Wikiaves!B55)</f>
        <v>2.1757465820267319</v>
      </c>
      <c r="N55" t="s">
        <v>192</v>
      </c>
      <c r="O55">
        <f>LOG10(SpeciesLink!C55)</f>
        <v>2.7822425161394038</v>
      </c>
      <c r="Z55" t="s">
        <v>192</v>
      </c>
      <c r="AA55">
        <f>LOG10('N3'!C55)</f>
        <v>2.7822425161394038</v>
      </c>
    </row>
    <row r="56" spans="1:27" x14ac:dyDescent="0.3">
      <c r="A56" t="s">
        <v>60</v>
      </c>
      <c r="B56">
        <f>LOG10(Wikiaves!B56)</f>
        <v>2.7898830619797277</v>
      </c>
      <c r="N56" t="s">
        <v>196</v>
      </c>
      <c r="O56">
        <f>LOG10(SpeciesLink!C56)</f>
        <v>2.5513450714631412</v>
      </c>
      <c r="Z56" t="s">
        <v>196</v>
      </c>
      <c r="AA56">
        <f>LOG10('N3'!C56)</f>
        <v>2.5513450714631412</v>
      </c>
    </row>
    <row r="57" spans="1:27" x14ac:dyDescent="0.3">
      <c r="A57" t="s">
        <v>61</v>
      </c>
      <c r="B57">
        <f>LOG10(Wikiaves!B57)</f>
        <v>2.1850943145829946</v>
      </c>
      <c r="N57" t="s">
        <v>197</v>
      </c>
      <c r="O57">
        <f>LOG10(SpeciesLink!C57)</f>
        <v>2.7449240121107117</v>
      </c>
      <c r="Z57" t="s">
        <v>197</v>
      </c>
      <c r="AA57">
        <f>LOG10('N3'!C57)</f>
        <v>2.7449240121107117</v>
      </c>
    </row>
    <row r="58" spans="1:27" x14ac:dyDescent="0.3">
      <c r="A58" t="s">
        <v>62</v>
      </c>
      <c r="B58">
        <f>LOG10(Wikiaves!B58)</f>
        <v>2.3122027530353182</v>
      </c>
      <c r="N58" t="s">
        <v>207</v>
      </c>
      <c r="O58">
        <f>LOG10(SpeciesLink!C58)</f>
        <v>2.6109708705184098</v>
      </c>
      <c r="Z58" t="s">
        <v>207</v>
      </c>
      <c r="AA58">
        <f>LOG10('N3'!C58)</f>
        <v>2.6109708705184098</v>
      </c>
    </row>
    <row r="59" spans="1:27" x14ac:dyDescent="0.3">
      <c r="A59" t="s">
        <v>63</v>
      </c>
      <c r="B59">
        <f>LOG10(Wikiaves!B59)</f>
        <v>2.6477789365428936</v>
      </c>
      <c r="N59" t="s">
        <v>213</v>
      </c>
      <c r="O59">
        <f>LOG10(SpeciesLink!C59)</f>
        <v>2.9802929562565255</v>
      </c>
      <c r="Z59" t="s">
        <v>213</v>
      </c>
      <c r="AA59">
        <f>LOG10('N3'!C59)</f>
        <v>2.9802929562565255</v>
      </c>
    </row>
    <row r="60" spans="1:27" x14ac:dyDescent="0.3">
      <c r="A60" t="s">
        <v>64</v>
      </c>
      <c r="B60">
        <f>LOG10(Wikiaves!B60)</f>
        <v>2.1764414487135695</v>
      </c>
      <c r="N60" t="s">
        <v>218</v>
      </c>
      <c r="O60">
        <f>LOG10(SpeciesLink!C60)</f>
        <v>2.1607505658605772</v>
      </c>
      <c r="Z60" t="s">
        <v>218</v>
      </c>
      <c r="AA60">
        <f>LOG10('N3'!C60)</f>
        <v>2.1607505658605772</v>
      </c>
    </row>
    <row r="61" spans="1:27" x14ac:dyDescent="0.3">
      <c r="A61" t="s">
        <v>65</v>
      </c>
      <c r="B61">
        <f>LOG10(Wikiaves!B61)</f>
        <v>2.6081846680731107</v>
      </c>
      <c r="N61" t="s">
        <v>219</v>
      </c>
      <c r="O61">
        <f>LOG10(SpeciesLink!C61)</f>
        <v>2.5033479944812145</v>
      </c>
      <c r="Z61" t="s">
        <v>219</v>
      </c>
      <c r="AA61">
        <f>LOG10('N3'!C61)</f>
        <v>2.5033479944812145</v>
      </c>
    </row>
    <row r="62" spans="1:27" x14ac:dyDescent="0.3">
      <c r="A62" t="s">
        <v>66</v>
      </c>
      <c r="B62">
        <f>LOG10(Wikiaves!B62)</f>
        <v>3.0033243628911115</v>
      </c>
      <c r="N62" t="s">
        <v>224</v>
      </c>
      <c r="O62">
        <f>LOG10(SpeciesLink!C62)</f>
        <v>1.7952959329677161</v>
      </c>
      <c r="Z62" t="s">
        <v>224</v>
      </c>
      <c r="AA62">
        <f>LOG10('N3'!C62)</f>
        <v>1.7952959329677161</v>
      </c>
    </row>
    <row r="63" spans="1:27" x14ac:dyDescent="0.3">
      <c r="A63" t="s">
        <v>67</v>
      </c>
      <c r="B63">
        <f>LOG10(Wikiaves!B63)</f>
        <v>3.1948364051149851</v>
      </c>
      <c r="N63" t="s">
        <v>226</v>
      </c>
      <c r="O63">
        <f>LOG10(SpeciesLink!C63)</f>
        <v>2.5077857315195806</v>
      </c>
      <c r="Z63" t="s">
        <v>226</v>
      </c>
      <c r="AA63">
        <f>LOG10('N3'!C63)</f>
        <v>2.5077857315195806</v>
      </c>
    </row>
    <row r="64" spans="1:27" x14ac:dyDescent="0.3">
      <c r="A64" t="s">
        <v>68</v>
      </c>
      <c r="B64">
        <f>LOG10(Wikiaves!B64)</f>
        <v>2.1644272149117318</v>
      </c>
      <c r="N64" t="s">
        <v>232</v>
      </c>
      <c r="O64">
        <f>LOG10(SpeciesLink!C64)</f>
        <v>3.0245193262696137</v>
      </c>
      <c r="Z64" t="s">
        <v>232</v>
      </c>
      <c r="AA64">
        <f>LOG10('N3'!C64)</f>
        <v>3.0245193262696137</v>
      </c>
    </row>
    <row r="65" spans="1:27" x14ac:dyDescent="0.3">
      <c r="A65" t="s">
        <v>69</v>
      </c>
      <c r="B65">
        <f>LOG10(Wikiaves!B65)</f>
        <v>1.8175719797755616</v>
      </c>
      <c r="N65" t="s">
        <v>237</v>
      </c>
      <c r="O65">
        <f>LOG10(SpeciesLink!C65)</f>
        <v>2.4667979497808954</v>
      </c>
      <c r="Z65" t="s">
        <v>237</v>
      </c>
      <c r="AA65">
        <f>LOG10('N3'!C65)</f>
        <v>2.4667979497808954</v>
      </c>
    </row>
    <row r="66" spans="1:27" x14ac:dyDescent="0.3">
      <c r="A66" t="s">
        <v>70</v>
      </c>
      <c r="B66">
        <f>LOG10(Wikiaves!B66)</f>
        <v>2.2327725562890435</v>
      </c>
      <c r="N66" t="s">
        <v>238</v>
      </c>
      <c r="O66">
        <f>LOG10(SpeciesLink!C66)</f>
        <v>3.2964008043224484</v>
      </c>
      <c r="Z66" t="s">
        <v>238</v>
      </c>
      <c r="AA66">
        <f>LOG10('N3'!C66)</f>
        <v>3.2964008043224484</v>
      </c>
    </row>
    <row r="67" spans="1:27" x14ac:dyDescent="0.3">
      <c r="A67" t="s">
        <v>71</v>
      </c>
      <c r="B67">
        <f>LOG10(Wikiaves!B67)</f>
        <v>2.9291766751223514</v>
      </c>
      <c r="N67" t="s">
        <v>239</v>
      </c>
      <c r="O67">
        <f>LOG10(SpeciesLink!C67)</f>
        <v>2.2935106095243367</v>
      </c>
      <c r="Z67" t="s">
        <v>239</v>
      </c>
      <c r="AA67">
        <f>LOG10('N3'!C67)</f>
        <v>2.2935106095243367</v>
      </c>
    </row>
    <row r="68" spans="1:27" x14ac:dyDescent="0.3">
      <c r="A68" t="s">
        <v>72</v>
      </c>
      <c r="B68">
        <f>LOG10(Wikiaves!B68)</f>
        <v>2.8245709691719769</v>
      </c>
      <c r="N68" t="s">
        <v>650</v>
      </c>
      <c r="O68">
        <f>LOG10(SpeciesLink!C68)</f>
        <v>2.5395640920198077</v>
      </c>
      <c r="Z68" t="s">
        <v>650</v>
      </c>
      <c r="AA68">
        <f>LOG10('N3'!C68)</f>
        <v>2.5395640920198077</v>
      </c>
    </row>
    <row r="69" spans="1:27" x14ac:dyDescent="0.3">
      <c r="A69" t="s">
        <v>73</v>
      </c>
      <c r="B69">
        <f>LOG10(Wikiaves!B69)</f>
        <v>2.8345427722356953</v>
      </c>
      <c r="N69" t="s">
        <v>241</v>
      </c>
      <c r="O69">
        <f>LOG10(SpeciesLink!C69)</f>
        <v>2.4935207856346433</v>
      </c>
      <c r="Z69" t="s">
        <v>241</v>
      </c>
      <c r="AA69">
        <f>LOG10('N3'!C69)</f>
        <v>2.4935207856346433</v>
      </c>
    </row>
    <row r="70" spans="1:27" x14ac:dyDescent="0.3">
      <c r="A70" t="s">
        <v>74</v>
      </c>
      <c r="B70">
        <f>LOG10(Wikiaves!B70)</f>
        <v>2.4795565963867707</v>
      </c>
      <c r="N70" t="s">
        <v>246</v>
      </c>
      <c r="O70">
        <f>LOG10(SpeciesLink!C70)</f>
        <v>2.2311865951523071</v>
      </c>
      <c r="Z70" t="s">
        <v>246</v>
      </c>
      <c r="AA70">
        <f>LOG10('N3'!C70)</f>
        <v>2.2311865951523071</v>
      </c>
    </row>
    <row r="71" spans="1:27" x14ac:dyDescent="0.3">
      <c r="A71" t="s">
        <v>75</v>
      </c>
      <c r="B71">
        <f>LOG10(Wikiaves!B71)</f>
        <v>2.3876709588021403</v>
      </c>
      <c r="N71" t="s">
        <v>249</v>
      </c>
      <c r="O71">
        <f>LOG10(SpeciesLink!C71)</f>
        <v>3.0614747210301623</v>
      </c>
      <c r="Z71" t="s">
        <v>249</v>
      </c>
      <c r="AA71">
        <f>LOG10('N3'!C71)</f>
        <v>3.0614747210301623</v>
      </c>
    </row>
    <row r="72" spans="1:27" x14ac:dyDescent="0.3">
      <c r="A72" t="s">
        <v>76</v>
      </c>
      <c r="B72">
        <f>LOG10(Wikiaves!B72)</f>
        <v>2.6915641663418395</v>
      </c>
      <c r="N72" t="s">
        <v>258</v>
      </c>
      <c r="O72">
        <f>LOG10(SpeciesLink!C72)</f>
        <v>2.7793879509891362</v>
      </c>
      <c r="Z72" t="s">
        <v>258</v>
      </c>
      <c r="AA72">
        <f>LOG10('N3'!C72)</f>
        <v>2.7793879509891362</v>
      </c>
    </row>
    <row r="73" spans="1:27" x14ac:dyDescent="0.3">
      <c r="A73" t="s">
        <v>77</v>
      </c>
      <c r="B73">
        <f>LOG10(Wikiaves!B73)</f>
        <v>2.1987257989998001</v>
      </c>
      <c r="N73" t="s">
        <v>261</v>
      </c>
      <c r="O73">
        <f>LOG10(SpeciesLink!C73)</f>
        <v>3.252695297639292</v>
      </c>
      <c r="Z73" t="s">
        <v>261</v>
      </c>
      <c r="AA73">
        <f>LOG10('N3'!C73)</f>
        <v>3.252695297639292</v>
      </c>
    </row>
    <row r="74" spans="1:27" x14ac:dyDescent="0.3">
      <c r="A74" t="s">
        <v>78</v>
      </c>
      <c r="B74">
        <f>LOG10(Wikiaves!B74)</f>
        <v>2.7243012709879992</v>
      </c>
      <c r="N74" t="s">
        <v>262</v>
      </c>
      <c r="O74">
        <f>LOG10(SpeciesLink!C74)</f>
        <v>3.2615621313917691</v>
      </c>
      <c r="Z74" t="s">
        <v>262</v>
      </c>
      <c r="AA74">
        <f>LOG10('N3'!C74)</f>
        <v>3.2615621313917691</v>
      </c>
    </row>
    <row r="75" spans="1:27" x14ac:dyDescent="0.3">
      <c r="A75" t="s">
        <v>79</v>
      </c>
      <c r="B75">
        <f>LOG10(Wikiaves!B75)</f>
        <v>2.5016151320667896</v>
      </c>
      <c r="N75" t="s">
        <v>263</v>
      </c>
      <c r="O75">
        <f>LOG10(SpeciesLink!C75)</f>
        <v>1.9172848928465853</v>
      </c>
      <c r="Z75" t="s">
        <v>263</v>
      </c>
      <c r="AA75">
        <f>LOG10('N3'!C75)</f>
        <v>1.9172848928465853</v>
      </c>
    </row>
    <row r="76" spans="1:27" x14ac:dyDescent="0.3">
      <c r="A76" t="s">
        <v>80</v>
      </c>
      <c r="B76">
        <f>LOG10(Wikiaves!B76)</f>
        <v>2.8393196361289452</v>
      </c>
      <c r="N76" t="s">
        <v>264</v>
      </c>
      <c r="O76">
        <f>LOG10(SpeciesLink!C76)</f>
        <v>2.714678396806363</v>
      </c>
      <c r="Z76" t="s">
        <v>264</v>
      </c>
      <c r="AA76">
        <f>LOG10('N3'!C76)</f>
        <v>2.714678396806363</v>
      </c>
    </row>
    <row r="77" spans="1:27" x14ac:dyDescent="0.3">
      <c r="A77" t="s">
        <v>81</v>
      </c>
      <c r="B77">
        <f>LOG10(Wikiaves!B77)</f>
        <v>2.5610130840368108</v>
      </c>
      <c r="N77" t="s">
        <v>270</v>
      </c>
      <c r="O77">
        <f>LOG10(SpeciesLink!C77)</f>
        <v>1.9170957035726772</v>
      </c>
      <c r="Z77" t="s">
        <v>270</v>
      </c>
      <c r="AA77">
        <f>LOG10('N3'!C77)</f>
        <v>1.9170957035726772</v>
      </c>
    </row>
    <row r="78" spans="1:27" x14ac:dyDescent="0.3">
      <c r="A78" t="s">
        <v>82</v>
      </c>
      <c r="B78">
        <f>LOG10(Wikiaves!B78)</f>
        <v>2.8152728383055652</v>
      </c>
      <c r="N78" t="s">
        <v>271</v>
      </c>
      <c r="O78">
        <f>LOG10(SpeciesLink!C78)</f>
        <v>3.001673149594867</v>
      </c>
      <c r="Z78" t="s">
        <v>271</v>
      </c>
      <c r="AA78">
        <f>LOG10('N3'!C78)</f>
        <v>3.001673149594867</v>
      </c>
    </row>
    <row r="79" spans="1:27" x14ac:dyDescent="0.3">
      <c r="A79" t="s">
        <v>83</v>
      </c>
      <c r="B79">
        <f>LOG10(Wikiaves!B79)</f>
        <v>2.396119108574811</v>
      </c>
      <c r="N79" t="s">
        <v>273</v>
      </c>
      <c r="O79">
        <f>LOG10(SpeciesLink!C79)</f>
        <v>2.5082279646632477</v>
      </c>
      <c r="Z79" t="s">
        <v>273</v>
      </c>
      <c r="AA79">
        <f>LOG10('N3'!C79)</f>
        <v>2.5082279646632477</v>
      </c>
    </row>
    <row r="80" spans="1:27" x14ac:dyDescent="0.3">
      <c r="A80" t="s">
        <v>84</v>
      </c>
      <c r="B80">
        <f>LOG10(Wikiaves!B80)</f>
        <v>2.0348930430088985</v>
      </c>
      <c r="N80" t="s">
        <v>275</v>
      </c>
      <c r="O80">
        <f>LOG10(SpeciesLink!C80)</f>
        <v>2.751743181426884</v>
      </c>
      <c r="Z80" t="s">
        <v>275</v>
      </c>
      <c r="AA80">
        <f>LOG10('N3'!C80)</f>
        <v>2.751743181426884</v>
      </c>
    </row>
    <row r="81" spans="1:27" x14ac:dyDescent="0.3">
      <c r="A81" t="s">
        <v>85</v>
      </c>
      <c r="B81">
        <f>LOG10(Wikiaves!B81)</f>
        <v>2.125734936692226</v>
      </c>
      <c r="N81" t="s">
        <v>279</v>
      </c>
      <c r="O81">
        <f>LOG10(SpeciesLink!C81)</f>
        <v>2.3027983122323645</v>
      </c>
      <c r="Z81" t="s">
        <v>279</v>
      </c>
      <c r="AA81">
        <f>LOG10('N3'!C81)</f>
        <v>2.3027983122323645</v>
      </c>
    </row>
    <row r="82" spans="1:27" x14ac:dyDescent="0.3">
      <c r="A82" t="s">
        <v>86</v>
      </c>
      <c r="B82">
        <f>LOG10(Wikiaves!B82)</f>
        <v>2.0753680974254616</v>
      </c>
      <c r="N82" t="s">
        <v>285</v>
      </c>
      <c r="O82">
        <f>LOG10(SpeciesLink!C82)</f>
        <v>2.847689236757152</v>
      </c>
      <c r="Z82" t="s">
        <v>285</v>
      </c>
      <c r="AA82">
        <f>LOG10('N3'!C82)</f>
        <v>2.847689236757152</v>
      </c>
    </row>
    <row r="83" spans="1:27" x14ac:dyDescent="0.3">
      <c r="A83" t="s">
        <v>87</v>
      </c>
      <c r="B83">
        <f>LOG10(Wikiaves!B83)</f>
        <v>2.0867512312420566</v>
      </c>
      <c r="N83" t="s">
        <v>286</v>
      </c>
      <c r="O83">
        <f>LOG10(SpeciesLink!C83)</f>
        <v>2.150421766075211</v>
      </c>
      <c r="Z83" t="s">
        <v>286</v>
      </c>
      <c r="AA83">
        <f>LOG10('N3'!C83)</f>
        <v>2.150421766075211</v>
      </c>
    </row>
    <row r="84" spans="1:27" x14ac:dyDescent="0.3">
      <c r="A84" t="s">
        <v>88</v>
      </c>
      <c r="B84">
        <f>LOG10(Wikiaves!B84)</f>
        <v>2.7421404429730538</v>
      </c>
      <c r="N84" t="s">
        <v>292</v>
      </c>
      <c r="O84">
        <f>LOG10(SpeciesLink!C84)</f>
        <v>2.8370218447432101</v>
      </c>
      <c r="Z84" t="s">
        <v>292</v>
      </c>
      <c r="AA84">
        <f>LOG10('N3'!C84)</f>
        <v>2.8370218447432101</v>
      </c>
    </row>
    <row r="85" spans="1:27" x14ac:dyDescent="0.3">
      <c r="A85" t="s">
        <v>89</v>
      </c>
      <c r="B85">
        <f>LOG10(Wikiaves!B85)</f>
        <v>2.5415655160304751</v>
      </c>
      <c r="N85" t="s">
        <v>296</v>
      </c>
      <c r="O85">
        <f>LOG10(SpeciesLink!C85)</f>
        <v>2.9345994382180729</v>
      </c>
      <c r="Z85" t="s">
        <v>296</v>
      </c>
      <c r="AA85">
        <f>LOG10('N3'!C85)</f>
        <v>2.9345994382180729</v>
      </c>
    </row>
    <row r="86" spans="1:27" x14ac:dyDescent="0.3">
      <c r="A86" t="s">
        <v>90</v>
      </c>
      <c r="B86">
        <f>LOG10(Wikiaves!B86)</f>
        <v>3.1710362985712908</v>
      </c>
      <c r="N86" t="s">
        <v>299</v>
      </c>
      <c r="O86">
        <f>LOG10(SpeciesLink!C86)</f>
        <v>2.6346858023565529</v>
      </c>
      <c r="Z86" t="s">
        <v>299</v>
      </c>
      <c r="AA86">
        <f>LOG10('N3'!C86)</f>
        <v>2.6346858023565529</v>
      </c>
    </row>
    <row r="87" spans="1:27" x14ac:dyDescent="0.3">
      <c r="A87" t="s">
        <v>91</v>
      </c>
      <c r="B87">
        <f>LOG10(Wikiaves!B87)</f>
        <v>2.7097650458198226</v>
      </c>
      <c r="N87" t="s">
        <v>301</v>
      </c>
      <c r="O87">
        <f>LOG10(SpeciesLink!C87)</f>
        <v>2.9099831606205169</v>
      </c>
      <c r="Z87" t="s">
        <v>301</v>
      </c>
      <c r="AA87">
        <f>LOG10('N3'!C87)</f>
        <v>2.9099831606205169</v>
      </c>
    </row>
    <row r="88" spans="1:27" x14ac:dyDescent="0.3">
      <c r="A88" t="s">
        <v>92</v>
      </c>
      <c r="B88">
        <f>LOG10(Wikiaves!B88)</f>
        <v>2.2904264131852807</v>
      </c>
      <c r="N88" t="s">
        <v>302</v>
      </c>
      <c r="O88">
        <f>LOG10(SpeciesLink!C88)</f>
        <v>2.7178110851648865</v>
      </c>
      <c r="Z88" t="s">
        <v>302</v>
      </c>
      <c r="AA88">
        <f>LOG10('N3'!C88)</f>
        <v>2.7178110851648865</v>
      </c>
    </row>
    <row r="89" spans="1:27" x14ac:dyDescent="0.3">
      <c r="A89" t="s">
        <v>93</v>
      </c>
      <c r="B89">
        <f>LOG10(Wikiaves!B89)</f>
        <v>2.0240297887464296</v>
      </c>
      <c r="N89" t="s">
        <v>308</v>
      </c>
      <c r="O89">
        <f>LOG10(SpeciesLink!C89)</f>
        <v>2.9082388489174931</v>
      </c>
      <c r="Z89" t="s">
        <v>308</v>
      </c>
      <c r="AA89">
        <f>LOG10('N3'!C89)</f>
        <v>2.9082388489174931</v>
      </c>
    </row>
    <row r="90" spans="1:27" x14ac:dyDescent="0.3">
      <c r="A90" t="s">
        <v>94</v>
      </c>
      <c r="B90">
        <f>LOG10(Wikiaves!B90)</f>
        <v>2.4447596995321033</v>
      </c>
      <c r="N90" t="s">
        <v>317</v>
      </c>
      <c r="O90">
        <f>LOG10(SpeciesLink!C90)</f>
        <v>2.7768877888460062</v>
      </c>
      <c r="Z90" t="s">
        <v>317</v>
      </c>
      <c r="AA90">
        <f>LOG10('N3'!C90)</f>
        <v>2.7768877888460062</v>
      </c>
    </row>
    <row r="91" spans="1:27" x14ac:dyDescent="0.3">
      <c r="A91" t="s">
        <v>95</v>
      </c>
      <c r="B91">
        <f>LOG10(Wikiaves!B91)</f>
        <v>3.0419348199300749</v>
      </c>
      <c r="N91" t="s">
        <v>321</v>
      </c>
      <c r="O91">
        <f>LOG10(SpeciesLink!C91)</f>
        <v>2.3512434274470206</v>
      </c>
      <c r="Z91" t="s">
        <v>321</v>
      </c>
      <c r="AA91">
        <f>LOG10('N3'!C91)</f>
        <v>2.3512434274470206</v>
      </c>
    </row>
    <row r="92" spans="1:27" x14ac:dyDescent="0.3">
      <c r="A92" t="s">
        <v>96</v>
      </c>
      <c r="B92">
        <f>LOG10(Wikiaves!B92)</f>
        <v>3.0776984973998074</v>
      </c>
      <c r="N92" t="s">
        <v>326</v>
      </c>
      <c r="O92">
        <f>LOG10(SpeciesLink!C92)</f>
        <v>2.50609489728566</v>
      </c>
      <c r="Z92" t="s">
        <v>326</v>
      </c>
      <c r="AA92">
        <f>LOG10('N3'!C92)</f>
        <v>2.50609489728566</v>
      </c>
    </row>
    <row r="93" spans="1:27" x14ac:dyDescent="0.3">
      <c r="A93" t="s">
        <v>97</v>
      </c>
      <c r="B93">
        <f>LOG10(Wikiaves!B93)</f>
        <v>2.5144428186874137</v>
      </c>
      <c r="N93" t="s">
        <v>341</v>
      </c>
      <c r="O93">
        <f>LOG10(SpeciesLink!C93)</f>
        <v>2.3288727471266579</v>
      </c>
      <c r="Z93" t="s">
        <v>341</v>
      </c>
      <c r="AA93">
        <f>LOG10('N3'!C93)</f>
        <v>2.3288727471266579</v>
      </c>
    </row>
    <row r="94" spans="1:27" x14ac:dyDescent="0.3">
      <c r="A94" t="s">
        <v>98</v>
      </c>
      <c r="B94">
        <f>LOG10(Wikiaves!B94)</f>
        <v>2.4255668239652586</v>
      </c>
      <c r="N94" t="s">
        <v>343</v>
      </c>
      <c r="O94">
        <f>LOG10(SpeciesLink!C94)</f>
        <v>3.0006440152699172</v>
      </c>
      <c r="Z94" t="s">
        <v>343</v>
      </c>
      <c r="AA94">
        <f>LOG10('N3'!C94)</f>
        <v>3.0006440152699172</v>
      </c>
    </row>
    <row r="95" spans="1:27" x14ac:dyDescent="0.3">
      <c r="A95" t="s">
        <v>99</v>
      </c>
      <c r="B95">
        <f>LOG10(Wikiaves!B95)</f>
        <v>2.3801641905940851</v>
      </c>
      <c r="N95" t="s">
        <v>344</v>
      </c>
      <c r="O95">
        <f>LOG10(SpeciesLink!C95)</f>
        <v>2.9626978922411071</v>
      </c>
      <c r="Z95" t="s">
        <v>344</v>
      </c>
      <c r="AA95">
        <f>LOG10('N3'!C95)</f>
        <v>2.9626978922411071</v>
      </c>
    </row>
    <row r="96" spans="1:27" x14ac:dyDescent="0.3">
      <c r="A96" t="s">
        <v>100</v>
      </c>
      <c r="B96">
        <f>LOG10(Wikiaves!B96)</f>
        <v>2.4153640372207281</v>
      </c>
      <c r="N96" t="s">
        <v>346</v>
      </c>
      <c r="O96">
        <f>LOG10(SpeciesLink!C96)</f>
        <v>2.3860135687320003</v>
      </c>
      <c r="Z96" t="s">
        <v>346</v>
      </c>
      <c r="AA96">
        <f>LOG10('N3'!C96)</f>
        <v>2.3860135687320003</v>
      </c>
    </row>
    <row r="97" spans="1:27" x14ac:dyDescent="0.3">
      <c r="A97" t="s">
        <v>101</v>
      </c>
      <c r="B97">
        <f>LOG10(Wikiaves!B97)</f>
        <v>2.5670145965014246</v>
      </c>
      <c r="N97" t="s">
        <v>348</v>
      </c>
      <c r="O97">
        <f>LOG10(SpeciesLink!C97)</f>
        <v>2.9320453471951109</v>
      </c>
      <c r="Z97" t="s">
        <v>348</v>
      </c>
      <c r="AA97">
        <f>LOG10('N3'!C97)</f>
        <v>2.9320453471951109</v>
      </c>
    </row>
    <row r="98" spans="1:27" x14ac:dyDescent="0.3">
      <c r="A98" t="s">
        <v>102</v>
      </c>
      <c r="B98">
        <f>LOG10(Wikiaves!B98)</f>
        <v>2.4593774078279145</v>
      </c>
      <c r="N98" t="s">
        <v>349</v>
      </c>
      <c r="O98">
        <f>LOG10(SpeciesLink!C98)</f>
        <v>2.8528098589422499</v>
      </c>
      <c r="Z98" t="s">
        <v>349</v>
      </c>
      <c r="AA98">
        <f>LOG10('N3'!C98)</f>
        <v>2.8528098589422499</v>
      </c>
    </row>
    <row r="99" spans="1:27" x14ac:dyDescent="0.3">
      <c r="A99" t="s">
        <v>103</v>
      </c>
      <c r="B99">
        <f>LOG10(Wikiaves!B99)</f>
        <v>2.670444395332082</v>
      </c>
      <c r="N99" t="s">
        <v>350</v>
      </c>
      <c r="O99">
        <f>LOG10(SpeciesLink!C99)</f>
        <v>2.9099585812208142</v>
      </c>
      <c r="Z99" t="s">
        <v>350</v>
      </c>
      <c r="AA99">
        <f>LOG10('N3'!C99)</f>
        <v>2.9099585812208142</v>
      </c>
    </row>
    <row r="100" spans="1:27" x14ac:dyDescent="0.3">
      <c r="A100" t="s">
        <v>104</v>
      </c>
      <c r="B100">
        <f>LOG10(Wikiaves!B100)</f>
        <v>2.9639199838172567</v>
      </c>
      <c r="N100" t="s">
        <v>351</v>
      </c>
      <c r="O100">
        <f>LOG10(SpeciesLink!C100)</f>
        <v>2.6969746215114174</v>
      </c>
      <c r="Z100" t="s">
        <v>351</v>
      </c>
      <c r="AA100">
        <f>LOG10('N3'!C100)</f>
        <v>2.6969746215114174</v>
      </c>
    </row>
    <row r="101" spans="1:27" x14ac:dyDescent="0.3">
      <c r="A101" t="s">
        <v>106</v>
      </c>
      <c r="B101">
        <f>LOG10(Wikiaves!B101)</f>
        <v>1.9896366664852994</v>
      </c>
      <c r="N101" t="s">
        <v>354</v>
      </c>
      <c r="O101">
        <f>LOG10(SpeciesLink!C101)</f>
        <v>2.1559581816205839</v>
      </c>
      <c r="Z101" t="s">
        <v>354</v>
      </c>
      <c r="AA101">
        <f>LOG10('N3'!C101)</f>
        <v>2.1559581816205839</v>
      </c>
    </row>
    <row r="102" spans="1:27" x14ac:dyDescent="0.3">
      <c r="A102" t="s">
        <v>107</v>
      </c>
      <c r="B102">
        <f>LOG10(Wikiaves!B102)</f>
        <v>2.7412769035003914</v>
      </c>
      <c r="N102" t="s">
        <v>355</v>
      </c>
      <c r="O102">
        <f>LOG10(SpeciesLink!C102)</f>
        <v>2.0426070104444038</v>
      </c>
      <c r="Z102" t="s">
        <v>355</v>
      </c>
      <c r="AA102">
        <f>LOG10('N3'!C102)</f>
        <v>2.0426070104444038</v>
      </c>
    </row>
    <row r="103" spans="1:27" x14ac:dyDescent="0.3">
      <c r="A103" t="s">
        <v>108</v>
      </c>
      <c r="B103">
        <f>LOG10(Wikiaves!B103)</f>
        <v>2.1185490908959639</v>
      </c>
      <c r="N103" t="s">
        <v>360</v>
      </c>
      <c r="O103">
        <f>LOG10(SpeciesLink!C103)</f>
        <v>2.3812342470445551</v>
      </c>
      <c r="Z103" t="s">
        <v>360</v>
      </c>
      <c r="AA103">
        <f>LOG10('N3'!C103)</f>
        <v>2.3812342470445551</v>
      </c>
    </row>
    <row r="104" spans="1:27" x14ac:dyDescent="0.3">
      <c r="A104" t="s">
        <v>109</v>
      </c>
      <c r="B104">
        <f>LOG10(Wikiaves!B104)</f>
        <v>2.6574727284733251</v>
      </c>
      <c r="N104" t="s">
        <v>362</v>
      </c>
      <c r="O104">
        <f>LOG10(SpeciesLink!C104)</f>
        <v>3.142429201620303</v>
      </c>
      <c r="Z104" t="s">
        <v>362</v>
      </c>
      <c r="AA104">
        <f>LOG10('N3'!C104)</f>
        <v>3.142429201620303</v>
      </c>
    </row>
    <row r="105" spans="1:27" x14ac:dyDescent="0.3">
      <c r="A105" t="s">
        <v>110</v>
      </c>
      <c r="B105">
        <f>LOG10(Wikiaves!B105)</f>
        <v>2.2477990228913436</v>
      </c>
      <c r="N105" t="s">
        <v>367</v>
      </c>
      <c r="O105">
        <f>LOG10(SpeciesLink!C105)</f>
        <v>2.5530634023827501</v>
      </c>
      <c r="Z105" t="s">
        <v>367</v>
      </c>
      <c r="AA105">
        <f>LOG10('N3'!C105)</f>
        <v>2.5530634023827501</v>
      </c>
    </row>
    <row r="106" spans="1:27" x14ac:dyDescent="0.3">
      <c r="A106" t="s">
        <v>111</v>
      </c>
      <c r="B106">
        <f>LOG10(Wikiaves!B106)</f>
        <v>2.819601837612737</v>
      </c>
      <c r="N106" t="s">
        <v>374</v>
      </c>
      <c r="O106">
        <f>LOG10(SpeciesLink!C106)</f>
        <v>2.5858835377345648</v>
      </c>
      <c r="Z106" t="s">
        <v>374</v>
      </c>
      <c r="AA106">
        <f>LOG10('N3'!C106)</f>
        <v>2.5858835377345648</v>
      </c>
    </row>
    <row r="107" spans="1:27" x14ac:dyDescent="0.3">
      <c r="A107" t="s">
        <v>112</v>
      </c>
      <c r="B107">
        <f>LOG10(Wikiaves!B107)</f>
        <v>2.267244495976382</v>
      </c>
      <c r="N107" t="s">
        <v>382</v>
      </c>
      <c r="O107">
        <f>LOG10(SpeciesLink!C107)</f>
        <v>1.8679857390922732</v>
      </c>
      <c r="Z107" t="s">
        <v>382</v>
      </c>
      <c r="AA107">
        <f>LOG10('N3'!C107)</f>
        <v>1.8679857390922732</v>
      </c>
    </row>
    <row r="108" spans="1:27" x14ac:dyDescent="0.3">
      <c r="A108" t="s">
        <v>113</v>
      </c>
      <c r="B108">
        <f>LOG10(Wikiaves!B108)</f>
        <v>2.9001327102665275</v>
      </c>
      <c r="N108" t="s">
        <v>387</v>
      </c>
      <c r="O108">
        <f>LOG10(SpeciesLink!C108)</f>
        <v>2.2987177474986908</v>
      </c>
      <c r="Z108" t="s">
        <v>387</v>
      </c>
      <c r="AA108">
        <f>LOG10('N3'!C108)</f>
        <v>2.2987177474986908</v>
      </c>
    </row>
    <row r="109" spans="1:27" x14ac:dyDescent="0.3">
      <c r="A109" t="s">
        <v>114</v>
      </c>
      <c r="B109">
        <f>LOG10(Wikiaves!B109)</f>
        <v>1.8998369112285152</v>
      </c>
      <c r="N109" t="s">
        <v>408</v>
      </c>
      <c r="O109">
        <f>LOG10(SpeciesLink!C109)</f>
        <v>3.0080565377719628</v>
      </c>
      <c r="Z109" t="s">
        <v>408</v>
      </c>
      <c r="AA109">
        <f>LOG10('N3'!C109)</f>
        <v>3.0080565377719628</v>
      </c>
    </row>
    <row r="110" spans="1:27" x14ac:dyDescent="0.3">
      <c r="A110" t="s">
        <v>115</v>
      </c>
      <c r="B110">
        <f>LOG10(Wikiaves!B110)</f>
        <v>2.4631760354893575</v>
      </c>
      <c r="N110" t="s">
        <v>412</v>
      </c>
      <c r="O110">
        <f>LOG10(SpeciesLink!C110)</f>
        <v>2.5555949898690256</v>
      </c>
      <c r="Z110" t="s">
        <v>412</v>
      </c>
      <c r="AA110">
        <f>LOG10('N3'!C110)</f>
        <v>2.5555949898690256</v>
      </c>
    </row>
    <row r="111" spans="1:27" x14ac:dyDescent="0.3">
      <c r="A111" t="s">
        <v>116</v>
      </c>
      <c r="B111">
        <f>LOG10(Wikiaves!B111)</f>
        <v>2.6850238881727724</v>
      </c>
      <c r="N111" t="s">
        <v>414</v>
      </c>
      <c r="O111">
        <f>LOG10(SpeciesLink!C111)</f>
        <v>2.7802078244408741</v>
      </c>
      <c r="Z111" t="s">
        <v>414</v>
      </c>
      <c r="AA111">
        <f>LOG10('N3'!C111)</f>
        <v>2.7802078244408741</v>
      </c>
    </row>
    <row r="112" spans="1:27" x14ac:dyDescent="0.3">
      <c r="A112" t="s">
        <v>117</v>
      </c>
      <c r="B112">
        <f>LOG10(Wikiaves!B112)</f>
        <v>3.092493966607607</v>
      </c>
      <c r="N112" t="s">
        <v>416</v>
      </c>
      <c r="O112">
        <f>LOG10(SpeciesLink!C112)</f>
        <v>2.1423174949316941</v>
      </c>
      <c r="Z112" t="s">
        <v>416</v>
      </c>
      <c r="AA112">
        <f>LOG10('N3'!C112)</f>
        <v>2.1423174949316941</v>
      </c>
    </row>
    <row r="113" spans="1:27" x14ac:dyDescent="0.3">
      <c r="A113" t="s">
        <v>118</v>
      </c>
      <c r="B113">
        <f>LOG10(Wikiaves!B113)</f>
        <v>1.7264093162599792</v>
      </c>
      <c r="N113" t="s">
        <v>423</v>
      </c>
      <c r="O113">
        <f>LOG10(SpeciesLink!C113)</f>
        <v>2.0366967485740641</v>
      </c>
      <c r="Z113" t="s">
        <v>423</v>
      </c>
      <c r="AA113">
        <f>LOG10('N3'!C113)</f>
        <v>2.0366967485740641</v>
      </c>
    </row>
    <row r="114" spans="1:27" x14ac:dyDescent="0.3">
      <c r="A114" t="s">
        <v>119</v>
      </c>
      <c r="B114">
        <f>LOG10(Wikiaves!B114)</f>
        <v>2.7751085169978591</v>
      </c>
      <c r="N114" t="s">
        <v>426</v>
      </c>
      <c r="O114">
        <f>LOG10(SpeciesLink!C114)</f>
        <v>2.8520619670677942</v>
      </c>
      <c r="Z114" t="s">
        <v>426</v>
      </c>
      <c r="AA114">
        <f>LOG10('N3'!C114)</f>
        <v>2.8520619670677942</v>
      </c>
    </row>
    <row r="115" spans="1:27" x14ac:dyDescent="0.3">
      <c r="A115" t="s">
        <v>120</v>
      </c>
      <c r="B115">
        <f>LOG10(Wikiaves!B115)</f>
        <v>1.8505972288095205</v>
      </c>
      <c r="N115" t="s">
        <v>427</v>
      </c>
      <c r="O115">
        <f>LOG10(SpeciesLink!C115)</f>
        <v>2.988669077143248</v>
      </c>
      <c r="Z115" t="s">
        <v>427</v>
      </c>
      <c r="AA115">
        <f>LOG10('N3'!C115)</f>
        <v>2.988669077143248</v>
      </c>
    </row>
    <row r="116" spans="1:27" x14ac:dyDescent="0.3">
      <c r="A116" t="s">
        <v>121</v>
      </c>
      <c r="B116">
        <f>LOG10(Wikiaves!B116)</f>
        <v>1.7593580633847652</v>
      </c>
      <c r="N116" t="s">
        <v>429</v>
      </c>
      <c r="O116">
        <f>LOG10(SpeciesLink!C116)</f>
        <v>2.5135052581797321</v>
      </c>
      <c r="Z116" t="s">
        <v>429</v>
      </c>
      <c r="AA116">
        <f>LOG10('N3'!C116)</f>
        <v>2.5135052581797321</v>
      </c>
    </row>
    <row r="117" spans="1:27" x14ac:dyDescent="0.3">
      <c r="A117" t="s">
        <v>122</v>
      </c>
      <c r="B117">
        <f>LOG10(Wikiaves!B117)</f>
        <v>3.2149047509301187</v>
      </c>
      <c r="N117" t="s">
        <v>430</v>
      </c>
      <c r="O117">
        <f>LOG10(SpeciesLink!C117)</f>
        <v>2.3664005414484302</v>
      </c>
      <c r="Z117" t="s">
        <v>430</v>
      </c>
      <c r="AA117">
        <f>LOG10('N3'!C117)</f>
        <v>2.3664005414484302</v>
      </c>
    </row>
    <row r="118" spans="1:27" x14ac:dyDescent="0.3">
      <c r="A118" t="s">
        <v>123</v>
      </c>
      <c r="B118">
        <f>LOG10(Wikiaves!B118)</f>
        <v>2.2301678163461913</v>
      </c>
      <c r="N118" t="s">
        <v>431</v>
      </c>
      <c r="O118">
        <f>LOG10(SpeciesLink!C118)</f>
        <v>2.8732438522340966</v>
      </c>
      <c r="Z118" t="s">
        <v>431</v>
      </c>
      <c r="AA118">
        <f>LOG10('N3'!C118)</f>
        <v>2.8732438522340966</v>
      </c>
    </row>
    <row r="119" spans="1:27" x14ac:dyDescent="0.3">
      <c r="A119" t="s">
        <v>124</v>
      </c>
      <c r="B119">
        <f>LOG10(Wikiaves!B119)</f>
        <v>2.5090384544191369</v>
      </c>
      <c r="N119" t="s">
        <v>433</v>
      </c>
      <c r="O119">
        <f>LOG10(SpeciesLink!C119)</f>
        <v>2.8633216702709303</v>
      </c>
      <c r="Z119" t="s">
        <v>433</v>
      </c>
      <c r="AA119">
        <f>LOG10('N3'!C119)</f>
        <v>2.8633216702709303</v>
      </c>
    </row>
    <row r="120" spans="1:27" x14ac:dyDescent="0.3">
      <c r="A120" t="s">
        <v>125</v>
      </c>
      <c r="B120">
        <f>LOG10(Wikiaves!B120)</f>
        <v>2.6856942770243344</v>
      </c>
      <c r="N120" t="s">
        <v>437</v>
      </c>
      <c r="O120">
        <f>LOG10(SpeciesLink!C120)</f>
        <v>2.245502797372851</v>
      </c>
      <c r="Z120" t="s">
        <v>437</v>
      </c>
      <c r="AA120">
        <f>LOG10('N3'!C120)</f>
        <v>2.245502797372851</v>
      </c>
    </row>
    <row r="121" spans="1:27" x14ac:dyDescent="0.3">
      <c r="A121" t="s">
        <v>126</v>
      </c>
      <c r="B121">
        <f>LOG10(Wikiaves!B121)</f>
        <v>1.5383977686857424</v>
      </c>
      <c r="N121" t="s">
        <v>439</v>
      </c>
      <c r="O121">
        <f>LOG10(SpeciesLink!C121)</f>
        <v>3.1392709632675655</v>
      </c>
      <c r="Z121" t="s">
        <v>439</v>
      </c>
      <c r="AA121">
        <f>LOG10('N3'!C121)</f>
        <v>3.1392709632675655</v>
      </c>
    </row>
    <row r="122" spans="1:27" x14ac:dyDescent="0.3">
      <c r="A122" t="s">
        <v>127</v>
      </c>
      <c r="B122">
        <f>LOG10(Wikiaves!B122)</f>
        <v>2.8056693779336919</v>
      </c>
      <c r="N122" t="s">
        <v>440</v>
      </c>
      <c r="O122">
        <f>LOG10(SpeciesLink!C122)</f>
        <v>2.7029395000753436</v>
      </c>
      <c r="Z122" t="s">
        <v>440</v>
      </c>
      <c r="AA122">
        <f>LOG10('N3'!C122)</f>
        <v>2.7029395000753436</v>
      </c>
    </row>
    <row r="123" spans="1:27" x14ac:dyDescent="0.3">
      <c r="A123" t="s">
        <v>128</v>
      </c>
      <c r="B123">
        <f>LOG10(Wikiaves!B123)</f>
        <v>2.9366268252765386</v>
      </c>
      <c r="N123" t="s">
        <v>445</v>
      </c>
      <c r="O123">
        <f>LOG10(SpeciesLink!C123)</f>
        <v>2.861604895852659</v>
      </c>
      <c r="Z123" t="s">
        <v>445</v>
      </c>
      <c r="AA123">
        <f>LOG10('N3'!C123)</f>
        <v>2.861604895852659</v>
      </c>
    </row>
    <row r="124" spans="1:27" x14ac:dyDescent="0.3">
      <c r="A124" t="s">
        <v>129</v>
      </c>
      <c r="B124">
        <f>LOG10(Wikiaves!B124)</f>
        <v>2.2825835978359392</v>
      </c>
      <c r="N124" t="s">
        <v>447</v>
      </c>
      <c r="O124">
        <f>LOG10(SpeciesLink!C124)</f>
        <v>2.6341123498306187</v>
      </c>
      <c r="Z124" t="s">
        <v>447</v>
      </c>
      <c r="AA124">
        <f>LOG10('N3'!C124)</f>
        <v>2.6341123498306187</v>
      </c>
    </row>
    <row r="125" spans="1:27" x14ac:dyDescent="0.3">
      <c r="A125" t="s">
        <v>130</v>
      </c>
      <c r="B125">
        <f>LOG10(Wikiaves!B125)</f>
        <v>3.0274792650806339</v>
      </c>
      <c r="N125" t="s">
        <v>460</v>
      </c>
      <c r="O125">
        <f>LOG10(SpeciesLink!C125)</f>
        <v>2.3889994251205149</v>
      </c>
      <c r="Z125" t="s">
        <v>460</v>
      </c>
      <c r="AA125">
        <f>LOG10('N3'!C125)</f>
        <v>2.3889994251205149</v>
      </c>
    </row>
    <row r="126" spans="1:27" x14ac:dyDescent="0.3">
      <c r="A126" t="s">
        <v>131</v>
      </c>
      <c r="B126">
        <f>LOG10(Wikiaves!B126)</f>
        <v>2.4632896320202149</v>
      </c>
      <c r="N126" t="s">
        <v>465</v>
      </c>
      <c r="O126">
        <f>LOG10(SpeciesLink!C126)</f>
        <v>2.1739230692509985</v>
      </c>
      <c r="Z126" t="s">
        <v>465</v>
      </c>
      <c r="AA126">
        <f>LOG10('N3'!C126)</f>
        <v>2.1739230692509985</v>
      </c>
    </row>
    <row r="127" spans="1:27" x14ac:dyDescent="0.3">
      <c r="A127" t="s">
        <v>132</v>
      </c>
      <c r="B127">
        <f>LOG10(Wikiaves!B127)</f>
        <v>2.1714134148710733</v>
      </c>
      <c r="N127" t="s">
        <v>469</v>
      </c>
      <c r="O127">
        <f>LOG10(SpeciesLink!C127)</f>
        <v>3.1004673888821435</v>
      </c>
      <c r="Z127" t="s">
        <v>469</v>
      </c>
      <c r="AA127">
        <f>LOG10('N3'!C127)</f>
        <v>3.1004673888821435</v>
      </c>
    </row>
    <row r="128" spans="1:27" x14ac:dyDescent="0.3">
      <c r="A128" t="s">
        <v>133</v>
      </c>
      <c r="B128">
        <f>LOG10(Wikiaves!B128)</f>
        <v>2.2963097129703347</v>
      </c>
      <c r="N128" t="s">
        <v>472</v>
      </c>
      <c r="O128">
        <f>LOG10(SpeciesLink!C128)</f>
        <v>2.891648943870559</v>
      </c>
      <c r="Z128" t="s">
        <v>472</v>
      </c>
      <c r="AA128">
        <f>LOG10('N3'!C128)</f>
        <v>2.891648943870559</v>
      </c>
    </row>
    <row r="129" spans="1:27" x14ac:dyDescent="0.3">
      <c r="A129" t="s">
        <v>134</v>
      </c>
      <c r="B129">
        <f>LOG10(Wikiaves!B129)</f>
        <v>2.7089483622275385</v>
      </c>
      <c r="N129" t="s">
        <v>483</v>
      </c>
      <c r="O129">
        <f>LOG10(SpeciesLink!C129)</f>
        <v>2.8586580854397154</v>
      </c>
      <c r="Z129" t="s">
        <v>483</v>
      </c>
      <c r="AA129">
        <f>LOG10('N3'!C129)</f>
        <v>2.8586580854397154</v>
      </c>
    </row>
    <row r="130" spans="1:27" x14ac:dyDescent="0.3">
      <c r="A130" t="s">
        <v>135</v>
      </c>
      <c r="B130">
        <f>LOG10(Wikiaves!B130)</f>
        <v>2.1065410484088751</v>
      </c>
      <c r="N130" t="s">
        <v>486</v>
      </c>
      <c r="O130">
        <f>LOG10(SpeciesLink!C130)</f>
        <v>2.6735305121612907</v>
      </c>
      <c r="Z130" t="s">
        <v>486</v>
      </c>
      <c r="AA130">
        <f>LOG10('N3'!C130)</f>
        <v>2.6735305121612907</v>
      </c>
    </row>
    <row r="131" spans="1:27" x14ac:dyDescent="0.3">
      <c r="A131" t="s">
        <v>136</v>
      </c>
      <c r="B131">
        <f>LOG10(Wikiaves!B131)</f>
        <v>2.2796486959977837</v>
      </c>
      <c r="N131" t="s">
        <v>487</v>
      </c>
      <c r="O131">
        <f>LOG10(SpeciesLink!C131)</f>
        <v>2.8435442119456353</v>
      </c>
      <c r="Z131" t="s">
        <v>487</v>
      </c>
      <c r="AA131">
        <f>LOG10('N3'!C131)</f>
        <v>2.8435442119456353</v>
      </c>
    </row>
    <row r="132" spans="1:27" x14ac:dyDescent="0.3">
      <c r="A132" t="s">
        <v>137</v>
      </c>
      <c r="B132">
        <f>LOG10(Wikiaves!B132)</f>
        <v>2.2451324937920831</v>
      </c>
      <c r="N132" t="s">
        <v>491</v>
      </c>
      <c r="O132">
        <f>LOG10(SpeciesLink!C132)</f>
        <v>2.5229173957693058</v>
      </c>
      <c r="Z132" t="s">
        <v>491</v>
      </c>
      <c r="AA132">
        <f>LOG10('N3'!C132)</f>
        <v>2.5229173957693058</v>
      </c>
    </row>
    <row r="133" spans="1:27" x14ac:dyDescent="0.3">
      <c r="A133" t="s">
        <v>138</v>
      </c>
      <c r="B133">
        <f>LOG10(Wikiaves!B133)</f>
        <v>2.2758340364245599</v>
      </c>
      <c r="N133" t="s">
        <v>495</v>
      </c>
      <c r="O133">
        <f>LOG10(SpeciesLink!C133)</f>
        <v>2.500564405288396</v>
      </c>
      <c r="Z133" t="s">
        <v>495</v>
      </c>
      <c r="AA133">
        <f>LOG10('N3'!C133)</f>
        <v>2.500564405288396</v>
      </c>
    </row>
    <row r="134" spans="1:27" x14ac:dyDescent="0.3">
      <c r="A134" t="s">
        <v>139</v>
      </c>
      <c r="B134">
        <f>LOG10(Wikiaves!B134)</f>
        <v>2.2268318106587208</v>
      </c>
      <c r="N134" t="s">
        <v>497</v>
      </c>
      <c r="O134">
        <f>LOG10(SpeciesLink!C134)</f>
        <v>2.6975972035301958</v>
      </c>
      <c r="Z134" t="s">
        <v>497</v>
      </c>
      <c r="AA134">
        <f>LOG10('N3'!C134)</f>
        <v>2.6975972035301958</v>
      </c>
    </row>
    <row r="135" spans="1:27" x14ac:dyDescent="0.3">
      <c r="A135" t="s">
        <v>140</v>
      </c>
      <c r="B135">
        <f>LOG10(Wikiaves!B135)</f>
        <v>2.6256241666222033</v>
      </c>
      <c r="N135" t="s">
        <v>510</v>
      </c>
      <c r="O135">
        <f>LOG10(SpeciesLink!C136)</f>
        <v>2.628385864431384</v>
      </c>
      <c r="Z135" t="s">
        <v>510</v>
      </c>
      <c r="AA135">
        <f>LOG10('N3'!C136)</f>
        <v>2.628385864431384</v>
      </c>
    </row>
    <row r="136" spans="1:27" x14ac:dyDescent="0.3">
      <c r="A136" t="s">
        <v>141</v>
      </c>
      <c r="B136">
        <f>LOG10(Wikiaves!B136)</f>
        <v>2.8625177771838168</v>
      </c>
      <c r="N136" t="s">
        <v>511</v>
      </c>
      <c r="O136">
        <f>LOG10(SpeciesLink!C137)</f>
        <v>2.2378803869161454</v>
      </c>
      <c r="Z136" t="s">
        <v>531</v>
      </c>
      <c r="AA136">
        <f>LOG10('N3'!C137)</f>
        <v>2.402469449960547</v>
      </c>
    </row>
    <row r="137" spans="1:27" x14ac:dyDescent="0.3">
      <c r="A137" t="s">
        <v>142</v>
      </c>
      <c r="B137">
        <f>LOG10(Wikiaves!B137)</f>
        <v>2.2619595605467095</v>
      </c>
      <c r="N137" t="s">
        <v>531</v>
      </c>
      <c r="O137">
        <f>LOG10(SpeciesLink!C138)</f>
        <v>2.402469449960547</v>
      </c>
      <c r="Z137" t="s">
        <v>540</v>
      </c>
      <c r="AA137">
        <f>LOG10('N3'!C138)</f>
        <v>2.2449744014493307</v>
      </c>
    </row>
    <row r="138" spans="1:27" x14ac:dyDescent="0.3">
      <c r="A138" t="s">
        <v>143</v>
      </c>
      <c r="B138">
        <f>LOG10(Wikiaves!B138)</f>
        <v>2.6684977377819545</v>
      </c>
      <c r="N138" t="s">
        <v>540</v>
      </c>
      <c r="O138">
        <f>LOG10(SpeciesLink!C139)</f>
        <v>2.2449744014493307</v>
      </c>
      <c r="Z138" t="s">
        <v>542</v>
      </c>
      <c r="AA138">
        <f>LOG10('N3'!C139)</f>
        <v>2.1878956314736246</v>
      </c>
    </row>
    <row r="139" spans="1:27" x14ac:dyDescent="0.3">
      <c r="A139" t="s">
        <v>144</v>
      </c>
      <c r="B139">
        <f>LOG10(Wikiaves!B139)</f>
        <v>2.1385521484333947</v>
      </c>
      <c r="N139" t="s">
        <v>542</v>
      </c>
      <c r="O139">
        <f>LOG10(SpeciesLink!C140)</f>
        <v>2.1878956314736246</v>
      </c>
      <c r="Z139" t="s">
        <v>543</v>
      </c>
      <c r="AA139">
        <f>LOG10('N3'!C140)</f>
        <v>3.116751157016286</v>
      </c>
    </row>
    <row r="140" spans="1:27" x14ac:dyDescent="0.3">
      <c r="A140" t="s">
        <v>145</v>
      </c>
      <c r="B140">
        <f>LOG10(Wikiaves!B140)</f>
        <v>2.3923891456860735</v>
      </c>
      <c r="N140" t="s">
        <v>543</v>
      </c>
      <c r="O140">
        <f>LOG10(SpeciesLink!C141)</f>
        <v>3.116751157016286</v>
      </c>
      <c r="Z140" t="s">
        <v>548</v>
      </c>
      <c r="AA140">
        <f>LOG10('N3'!C141)</f>
        <v>2.4487573194653165</v>
      </c>
    </row>
    <row r="141" spans="1:27" x14ac:dyDescent="0.3">
      <c r="A141" t="s">
        <v>146</v>
      </c>
      <c r="B141">
        <f>LOG10(Wikiaves!B141)</f>
        <v>2.4826306536321199</v>
      </c>
      <c r="N141" t="s">
        <v>548</v>
      </c>
      <c r="O141">
        <f>LOG10(SpeciesLink!C142)</f>
        <v>2.4487573194653165</v>
      </c>
      <c r="Z141" t="s">
        <v>550</v>
      </c>
      <c r="AA141">
        <f>LOG10('N3'!C142)</f>
        <v>2.6122878423124289</v>
      </c>
    </row>
    <row r="142" spans="1:27" x14ac:dyDescent="0.3">
      <c r="A142" t="s">
        <v>147</v>
      </c>
      <c r="B142">
        <f>LOG10(Wikiaves!B142)</f>
        <v>2.4450154053448756</v>
      </c>
      <c r="N142" t="s">
        <v>550</v>
      </c>
      <c r="O142">
        <f>LOG10(SpeciesLink!C143)</f>
        <v>2.6122878423124289</v>
      </c>
      <c r="Z142" t="s">
        <v>552</v>
      </c>
      <c r="AA142">
        <f>LOG10('N3'!C144)</f>
        <v>3.0557249404672282</v>
      </c>
    </row>
    <row r="143" spans="1:27" x14ac:dyDescent="0.3">
      <c r="A143" t="s">
        <v>148</v>
      </c>
      <c r="B143">
        <f>LOG10(Wikiaves!B143)</f>
        <v>2.1893920459125691</v>
      </c>
      <c r="N143" t="s">
        <v>552</v>
      </c>
      <c r="O143">
        <f>LOG10(SpeciesLink!C145)</f>
        <v>3.0557249404672282</v>
      </c>
      <c r="Z143" t="s">
        <v>560</v>
      </c>
      <c r="AA143">
        <f>LOG10('N3'!C145)</f>
        <v>2.7563964576149456</v>
      </c>
    </row>
    <row r="144" spans="1:27" x14ac:dyDescent="0.3">
      <c r="A144" t="s">
        <v>149</v>
      </c>
      <c r="B144">
        <f>LOG10(Wikiaves!B144)</f>
        <v>2.6451077341320817</v>
      </c>
      <c r="N144" t="s">
        <v>560</v>
      </c>
      <c r="O144">
        <f>LOG10(SpeciesLink!C146)</f>
        <v>2.7563964576149456</v>
      </c>
      <c r="Z144" t="s">
        <v>561</v>
      </c>
      <c r="AA144">
        <f>LOG10('N3'!C146)</f>
        <v>2.6229224125182213</v>
      </c>
    </row>
    <row r="145" spans="1:27" x14ac:dyDescent="0.3">
      <c r="A145" t="s">
        <v>150</v>
      </c>
      <c r="B145">
        <f>LOG10(Wikiaves!B145)</f>
        <v>2.5105369676417379</v>
      </c>
      <c r="N145" t="s">
        <v>561</v>
      </c>
      <c r="O145">
        <f>LOG10(SpeciesLink!C147)</f>
        <v>2.6229224125182213</v>
      </c>
      <c r="Z145" t="s">
        <v>562</v>
      </c>
      <c r="AA145">
        <f>LOG10('N3'!C147)</f>
        <v>2.6354274457328497</v>
      </c>
    </row>
    <row r="146" spans="1:27" x14ac:dyDescent="0.3">
      <c r="A146" t="s">
        <v>151</v>
      </c>
      <c r="B146">
        <f>LOG10(Wikiaves!B146)</f>
        <v>2.4933506840324116</v>
      </c>
      <c r="N146" t="s">
        <v>562</v>
      </c>
      <c r="O146">
        <f>LOG10(SpeciesLink!C148)</f>
        <v>2.6354274457328497</v>
      </c>
      <c r="Z146" t="s">
        <v>563</v>
      </c>
      <c r="AA146">
        <f>LOG10('N3'!C148)</f>
        <v>3.0411592878728797</v>
      </c>
    </row>
    <row r="147" spans="1:27" x14ac:dyDescent="0.3">
      <c r="A147" t="s">
        <v>152</v>
      </c>
      <c r="B147">
        <f>LOG10(Wikiaves!B147)</f>
        <v>2.5857201006932291</v>
      </c>
      <c r="N147" t="s">
        <v>563</v>
      </c>
      <c r="O147">
        <f>LOG10(SpeciesLink!C149)</f>
        <v>3.0411592878728797</v>
      </c>
      <c r="Z147" t="s">
        <v>565</v>
      </c>
      <c r="AA147">
        <f>LOG10('N3'!C149)</f>
        <v>2.790506829920425</v>
      </c>
    </row>
    <row r="148" spans="1:27" x14ac:dyDescent="0.3">
      <c r="A148" t="s">
        <v>153</v>
      </c>
      <c r="B148">
        <f>LOG10(Wikiaves!B148)</f>
        <v>2.1741470650970305</v>
      </c>
      <c r="N148" t="s">
        <v>565</v>
      </c>
      <c r="O148">
        <f>LOG10(SpeciesLink!C150)</f>
        <v>2.790506829920425</v>
      </c>
      <c r="Z148" t="s">
        <v>566</v>
      </c>
      <c r="AA148">
        <f>LOG10('N3'!C150)</f>
        <v>2.8134034986450676</v>
      </c>
    </row>
    <row r="149" spans="1:27" x14ac:dyDescent="0.3">
      <c r="A149" t="s">
        <v>154</v>
      </c>
      <c r="B149">
        <f>LOG10(Wikiaves!B149)</f>
        <v>2.4852940180679526</v>
      </c>
      <c r="N149" t="s">
        <v>566</v>
      </c>
      <c r="O149">
        <f>LOG10(SpeciesLink!C151)</f>
        <v>2.8134034986450676</v>
      </c>
      <c r="Z149" t="s">
        <v>567</v>
      </c>
      <c r="AA149">
        <f>LOG10('N3'!C151)</f>
        <v>2.9686412270515583</v>
      </c>
    </row>
    <row r="150" spans="1:27" x14ac:dyDescent="0.3">
      <c r="A150" t="s">
        <v>155</v>
      </c>
      <c r="B150">
        <f>LOG10(Wikiaves!B150)</f>
        <v>2.1549684019587931</v>
      </c>
      <c r="N150" t="s">
        <v>567</v>
      </c>
      <c r="O150">
        <f>LOG10(SpeciesLink!C152)</f>
        <v>2.9686412270515583</v>
      </c>
      <c r="Z150" t="s">
        <v>568</v>
      </c>
      <c r="AA150">
        <f>LOG10('N3'!C152)</f>
        <v>3.1821606214597193</v>
      </c>
    </row>
    <row r="151" spans="1:27" x14ac:dyDescent="0.3">
      <c r="A151" t="s">
        <v>156</v>
      </c>
      <c r="B151">
        <f>LOG10(Wikiaves!B151)</f>
        <v>3.14837125733224</v>
      </c>
      <c r="N151" t="s">
        <v>568</v>
      </c>
      <c r="O151">
        <f>LOG10(SpeciesLink!C153)</f>
        <v>3.1821606214597193</v>
      </c>
      <c r="Z151" t="s">
        <v>569</v>
      </c>
      <c r="AA151">
        <f>LOG10('N3'!C153)</f>
        <v>2.786238765738196</v>
      </c>
    </row>
    <row r="152" spans="1:27" x14ac:dyDescent="0.3">
      <c r="A152" t="s">
        <v>157</v>
      </c>
      <c r="B152">
        <f>LOG10(Wikiaves!B152)</f>
        <v>2.877201972557871</v>
      </c>
      <c r="N152" t="s">
        <v>569</v>
      </c>
      <c r="O152">
        <f>LOG10(SpeciesLink!C154)</f>
        <v>2.786238765738196</v>
      </c>
      <c r="Z152" t="s">
        <v>572</v>
      </c>
      <c r="AA152">
        <f>LOG10('N3'!C154)</f>
        <v>2.6046525757111403</v>
      </c>
    </row>
    <row r="153" spans="1:27" x14ac:dyDescent="0.3">
      <c r="A153" t="s">
        <v>159</v>
      </c>
      <c r="B153">
        <f>LOG10(Wikiaves!B154)</f>
        <v>1.9451385535247148</v>
      </c>
      <c r="N153" t="s">
        <v>572</v>
      </c>
      <c r="O153">
        <f>LOG10(SpeciesLink!C155)</f>
        <v>2.6046525757111403</v>
      </c>
      <c r="Z153" t="s">
        <v>573</v>
      </c>
      <c r="AA153">
        <f>LOG10('N3'!C155)</f>
        <v>2.4021065568272011</v>
      </c>
    </row>
    <row r="154" spans="1:27" x14ac:dyDescent="0.3">
      <c r="A154" t="s">
        <v>160</v>
      </c>
      <c r="B154">
        <f>LOG10(Wikiaves!B155)</f>
        <v>2.3497611030026873</v>
      </c>
      <c r="N154" t="s">
        <v>573</v>
      </c>
      <c r="O154">
        <f>LOG10(SpeciesLink!C156)</f>
        <v>2.4021065568272011</v>
      </c>
      <c r="Z154" t="s">
        <v>574</v>
      </c>
      <c r="AA154">
        <f>LOG10('N3'!C156)</f>
        <v>2.7904625057932071</v>
      </c>
    </row>
    <row r="155" spans="1:27" x14ac:dyDescent="0.3">
      <c r="A155" t="s">
        <v>161</v>
      </c>
      <c r="B155">
        <f>LOG10(Wikiaves!B156)</f>
        <v>2.1753059240586214</v>
      </c>
      <c r="N155" t="s">
        <v>574</v>
      </c>
      <c r="O155">
        <f>LOG10(SpeciesLink!C157)</f>
        <v>2.7904625057932071</v>
      </c>
      <c r="Z155" t="s">
        <v>575</v>
      </c>
      <c r="AA155">
        <f>LOG10('N3'!C157)</f>
        <v>2.1705550585212086</v>
      </c>
    </row>
    <row r="156" spans="1:27" x14ac:dyDescent="0.3">
      <c r="A156" t="s">
        <v>162</v>
      </c>
      <c r="B156">
        <f>LOG10(Wikiaves!B157)</f>
        <v>2.8013844990940564</v>
      </c>
      <c r="N156" t="s">
        <v>575</v>
      </c>
      <c r="O156">
        <f>LOG10(SpeciesLink!C158)</f>
        <v>2.1705550585212086</v>
      </c>
      <c r="Z156" t="s">
        <v>576</v>
      </c>
      <c r="AA156">
        <f>LOG10('N3'!C158)</f>
        <v>2.5472724543181813</v>
      </c>
    </row>
    <row r="157" spans="1:27" x14ac:dyDescent="0.3">
      <c r="A157" t="s">
        <v>163</v>
      </c>
      <c r="B157">
        <f>LOG10(Wikiaves!B158)</f>
        <v>1.8917548292566713</v>
      </c>
      <c r="N157" t="s">
        <v>576</v>
      </c>
      <c r="O157">
        <f>LOG10(SpeciesLink!C159)</f>
        <v>2.5472724543181813</v>
      </c>
      <c r="Z157" t="s">
        <v>583</v>
      </c>
      <c r="AA157">
        <f>LOG10('N3'!C159)</f>
        <v>3.0264102719077606</v>
      </c>
    </row>
    <row r="158" spans="1:27" x14ac:dyDescent="0.3">
      <c r="A158" t="s">
        <v>164</v>
      </c>
      <c r="B158">
        <f>LOG10(Wikiaves!B159)</f>
        <v>2.3136015026670074</v>
      </c>
      <c r="N158" t="s">
        <v>583</v>
      </c>
      <c r="O158">
        <f>LOG10(SpeciesLink!C160)</f>
        <v>3.0264102719077606</v>
      </c>
      <c r="Z158" t="s">
        <v>586</v>
      </c>
      <c r="AA158">
        <f>LOG10('N3'!C160)</f>
        <v>2.6522743902978996</v>
      </c>
    </row>
    <row r="159" spans="1:27" x14ac:dyDescent="0.3">
      <c r="A159" t="s">
        <v>165</v>
      </c>
      <c r="B159">
        <f>LOG10(Wikiaves!B160)</f>
        <v>2.6881420695183667</v>
      </c>
      <c r="N159" t="s">
        <v>586</v>
      </c>
      <c r="O159">
        <f>LOG10(SpeciesLink!C161)</f>
        <v>2.6522743902978996</v>
      </c>
      <c r="Z159" t="s">
        <v>587</v>
      </c>
      <c r="AA159">
        <f>LOG10('N3'!C161)</f>
        <v>2.6535810251450536</v>
      </c>
    </row>
    <row r="160" spans="1:27" x14ac:dyDescent="0.3">
      <c r="A160" t="s">
        <v>166</v>
      </c>
      <c r="B160">
        <f>LOG10(Wikiaves!B161)</f>
        <v>2.4225192571595291</v>
      </c>
      <c r="N160" t="s">
        <v>587</v>
      </c>
      <c r="O160">
        <f>LOG10(SpeciesLink!C162)</f>
        <v>2.6535810251450536</v>
      </c>
      <c r="Z160" t="s">
        <v>589</v>
      </c>
      <c r="AA160">
        <f>LOG10('N3'!C162)</f>
        <v>2.1860093437215826</v>
      </c>
    </row>
    <row r="161" spans="1:27" x14ac:dyDescent="0.3">
      <c r="A161" t="s">
        <v>167</v>
      </c>
      <c r="B161">
        <f>LOG10(Wikiaves!B162)</f>
        <v>2.046791616416713</v>
      </c>
      <c r="N161" t="s">
        <v>589</v>
      </c>
      <c r="O161">
        <f>LOG10(SpeciesLink!C163)</f>
        <v>2.1860093437215826</v>
      </c>
      <c r="Z161" t="s">
        <v>601</v>
      </c>
      <c r="AA161">
        <f>LOG10('N3'!C163)</f>
        <v>2.8780044702680252</v>
      </c>
    </row>
    <row r="162" spans="1:27" x14ac:dyDescent="0.3">
      <c r="A162" t="s">
        <v>168</v>
      </c>
      <c r="B162">
        <f>LOG10(Wikiaves!B163)</f>
        <v>2.7120247434476275</v>
      </c>
      <c r="N162" t="s">
        <v>601</v>
      </c>
      <c r="O162">
        <f>LOG10(SpeciesLink!C164)</f>
        <v>2.8780044702680252</v>
      </c>
      <c r="Z162" t="s">
        <v>602</v>
      </c>
      <c r="AA162">
        <f>LOG10('N3'!C164)</f>
        <v>2.3461396874072928</v>
      </c>
    </row>
    <row r="163" spans="1:27" x14ac:dyDescent="0.3">
      <c r="A163" t="s">
        <v>169</v>
      </c>
      <c r="B163">
        <f>LOG10(Wikiaves!B164)</f>
        <v>3.2186027185081167</v>
      </c>
      <c r="N163" t="s">
        <v>602</v>
      </c>
      <c r="O163">
        <f>LOG10(SpeciesLink!C165)</f>
        <v>2.3461396874072928</v>
      </c>
      <c r="Z163" t="s">
        <v>610</v>
      </c>
      <c r="AA163">
        <f>LOG10('N3'!C165)</f>
        <v>2.7958821019525852</v>
      </c>
    </row>
    <row r="164" spans="1:27" x14ac:dyDescent="0.3">
      <c r="A164" t="s">
        <v>170</v>
      </c>
      <c r="B164">
        <f>LOG10(Wikiaves!B165)</f>
        <v>2.3061246707365299</v>
      </c>
      <c r="N164" t="s">
        <v>610</v>
      </c>
      <c r="O164">
        <f>LOG10(SpeciesLink!C166)</f>
        <v>2.7958821019525852</v>
      </c>
      <c r="Z164" t="s">
        <v>612</v>
      </c>
      <c r="AA164">
        <f>LOG10('N3'!C166)</f>
        <v>3.1919546045885201</v>
      </c>
    </row>
    <row r="165" spans="1:27" x14ac:dyDescent="0.3">
      <c r="A165" t="s">
        <v>171</v>
      </c>
      <c r="B165">
        <f>LOG10(Wikiaves!B166)</f>
        <v>1.973035440686933</v>
      </c>
      <c r="N165" t="s">
        <v>612</v>
      </c>
      <c r="O165">
        <f>LOG10(SpeciesLink!C167)</f>
        <v>3.1919546045885201</v>
      </c>
      <c r="Z165" t="s">
        <v>617</v>
      </c>
      <c r="AA165">
        <f>LOG10('N3'!C167)</f>
        <v>2.4986771365944649</v>
      </c>
    </row>
    <row r="166" spans="1:27" x14ac:dyDescent="0.3">
      <c r="A166" t="s">
        <v>172</v>
      </c>
      <c r="B166">
        <f>LOG10(Wikiaves!B167)</f>
        <v>1.9197525561894431</v>
      </c>
      <c r="N166" t="s">
        <v>617</v>
      </c>
      <c r="O166">
        <f>LOG10(SpeciesLink!C168)</f>
        <v>2.4986771365944649</v>
      </c>
      <c r="Z166" t="s">
        <v>627</v>
      </c>
      <c r="AA166">
        <f>LOG10('N3'!C168)</f>
        <v>2.8500976609941615</v>
      </c>
    </row>
    <row r="167" spans="1:27" x14ac:dyDescent="0.3">
      <c r="A167" t="s">
        <v>173</v>
      </c>
      <c r="B167">
        <f>LOG10(Wikiaves!B168)</f>
        <v>1.8475603210554368</v>
      </c>
      <c r="N167" t="s">
        <v>627</v>
      </c>
      <c r="O167">
        <f>LOG10(SpeciesLink!C169)</f>
        <v>2.8500976609941615</v>
      </c>
      <c r="Z167" t="s">
        <v>628</v>
      </c>
      <c r="AA167">
        <f>LOG10('N3'!C169)</f>
        <v>2.450524690058026</v>
      </c>
    </row>
    <row r="168" spans="1:27" x14ac:dyDescent="0.3">
      <c r="A168" t="s">
        <v>174</v>
      </c>
      <c r="B168">
        <f>LOG10(Wikiaves!B169)</f>
        <v>2.1921240125010617</v>
      </c>
      <c r="N168" t="s">
        <v>628</v>
      </c>
      <c r="O168">
        <f>LOG10(SpeciesLink!C170)</f>
        <v>2.450524690058026</v>
      </c>
      <c r="Z168" t="s">
        <v>635</v>
      </c>
      <c r="AA168">
        <f>LOG10('N3'!C170)</f>
        <v>2.1718375720313672</v>
      </c>
    </row>
    <row r="169" spans="1:27" x14ac:dyDescent="0.3">
      <c r="A169" t="s">
        <v>175</v>
      </c>
      <c r="B169">
        <f>LOG10(Wikiaves!B170)</f>
        <v>2.3525047415609044</v>
      </c>
      <c r="N169" t="s">
        <v>635</v>
      </c>
      <c r="O169">
        <f>LOG10(SpeciesLink!C171)</f>
        <v>2.1718375720313672</v>
      </c>
      <c r="Z169" t="s">
        <v>636</v>
      </c>
      <c r="AA169">
        <f>LOG10('N3'!C171)</f>
        <v>2.9333156620656617</v>
      </c>
    </row>
    <row r="170" spans="1:27" x14ac:dyDescent="0.3">
      <c r="A170" t="s">
        <v>176</v>
      </c>
      <c r="B170">
        <f>LOG10(Wikiaves!B171)</f>
        <v>2.0411596828981016</v>
      </c>
      <c r="N170" t="s">
        <v>636</v>
      </c>
      <c r="O170">
        <f>LOG10(SpeciesLink!C172)</f>
        <v>2.9333156620656617</v>
      </c>
      <c r="Z170" t="s">
        <v>637</v>
      </c>
      <c r="AA170">
        <f>LOG10('N3'!C172)</f>
        <v>2.1541042975321183</v>
      </c>
    </row>
    <row r="171" spans="1:27" x14ac:dyDescent="0.3">
      <c r="A171" t="s">
        <v>177</v>
      </c>
      <c r="B171">
        <f>LOG10(Wikiaves!B172)</f>
        <v>2.5902118850995017</v>
      </c>
      <c r="N171" t="s">
        <v>637</v>
      </c>
      <c r="O171">
        <f>LOG10(SpeciesLink!C173)</f>
        <v>2.1541042975321183</v>
      </c>
      <c r="Z171" t="s">
        <v>641</v>
      </c>
      <c r="AA171">
        <f>LOG10('N3'!C173)</f>
        <v>2.3939540586136796</v>
      </c>
    </row>
    <row r="172" spans="1:27" x14ac:dyDescent="0.3">
      <c r="A172" t="s">
        <v>178</v>
      </c>
      <c r="B172">
        <f>LOG10(Wikiaves!B173)</f>
        <v>2.2870533826784847</v>
      </c>
      <c r="N172" t="s">
        <v>641</v>
      </c>
      <c r="O172">
        <f>LOG10(SpeciesLink!C174)</f>
        <v>2.3939540586136796</v>
      </c>
      <c r="Z172" t="s">
        <v>642</v>
      </c>
      <c r="AA172">
        <f>LOG10('N3'!C174)</f>
        <v>1.9117114471772816</v>
      </c>
    </row>
    <row r="173" spans="1:27" x14ac:dyDescent="0.3">
      <c r="A173" t="s">
        <v>179</v>
      </c>
      <c r="B173">
        <f>LOG10(Wikiaves!B174)</f>
        <v>1.8700760121098816</v>
      </c>
      <c r="N173" t="s">
        <v>642</v>
      </c>
      <c r="O173">
        <f>LOG10(SpeciesLink!C175)</f>
        <v>1.9117114471772816</v>
      </c>
    </row>
    <row r="174" spans="1:27" x14ac:dyDescent="0.3">
      <c r="A174" t="s">
        <v>180</v>
      </c>
      <c r="B174">
        <f>LOG10(Wikiaves!B175)</f>
        <v>2.4232245684018952</v>
      </c>
    </row>
    <row r="175" spans="1:27" x14ac:dyDescent="0.3">
      <c r="A175" t="s">
        <v>181</v>
      </c>
      <c r="B175">
        <f>LOG10(Wikiaves!B176)</f>
        <v>2.47170380180158</v>
      </c>
    </row>
    <row r="176" spans="1:27" x14ac:dyDescent="0.3">
      <c r="A176" t="s">
        <v>182</v>
      </c>
      <c r="B176">
        <f>LOG10(Wikiaves!B177)</f>
        <v>2.7588316842686296</v>
      </c>
    </row>
    <row r="177" spans="1:2" x14ac:dyDescent="0.3">
      <c r="A177" t="s">
        <v>183</v>
      </c>
      <c r="B177">
        <f>LOG10(Wikiaves!B178)</f>
        <v>2.6326303680807599</v>
      </c>
    </row>
    <row r="178" spans="1:2" x14ac:dyDescent="0.3">
      <c r="A178" t="s">
        <v>184</v>
      </c>
      <c r="B178">
        <f>LOG10(Wikiaves!B179)</f>
        <v>2.2304233738926404</v>
      </c>
    </row>
    <row r="179" spans="1:2" x14ac:dyDescent="0.3">
      <c r="A179" t="s">
        <v>185</v>
      </c>
      <c r="B179">
        <f>LOG10(Wikiaves!B180)</f>
        <v>2.7402023657602683</v>
      </c>
    </row>
    <row r="180" spans="1:2" x14ac:dyDescent="0.3">
      <c r="A180" t="s">
        <v>186</v>
      </c>
      <c r="B180">
        <f>LOG10(Wikiaves!B181)</f>
        <v>2.0021833467650434</v>
      </c>
    </row>
    <row r="181" spans="1:2" x14ac:dyDescent="0.3">
      <c r="A181" t="s">
        <v>188</v>
      </c>
      <c r="B181">
        <f>LOG10(Wikiaves!B183)</f>
        <v>2.3516243324207839</v>
      </c>
    </row>
    <row r="182" spans="1:2" x14ac:dyDescent="0.3">
      <c r="A182" t="s">
        <v>189</v>
      </c>
      <c r="B182">
        <f>LOG10(Wikiaves!B184)</f>
        <v>2.310132296141381</v>
      </c>
    </row>
    <row r="183" spans="1:2" x14ac:dyDescent="0.3">
      <c r="A183" t="s">
        <v>190</v>
      </c>
      <c r="B183">
        <f>LOG10(Wikiaves!B185)</f>
        <v>2.7194456471898234</v>
      </c>
    </row>
    <row r="184" spans="1:2" x14ac:dyDescent="0.3">
      <c r="A184" t="s">
        <v>191</v>
      </c>
      <c r="B184">
        <f>LOG10(Wikiaves!B186)</f>
        <v>2.3538893149789724</v>
      </c>
    </row>
    <row r="185" spans="1:2" x14ac:dyDescent="0.3">
      <c r="A185" t="s">
        <v>192</v>
      </c>
      <c r="B185">
        <f>LOG10(Wikiaves!B187)</f>
        <v>2.7822425161394038</v>
      </c>
    </row>
    <row r="186" spans="1:2" x14ac:dyDescent="0.3">
      <c r="A186" t="s">
        <v>193</v>
      </c>
      <c r="B186">
        <f>LOG10(Wikiaves!B188)</f>
        <v>1.6902049430907664</v>
      </c>
    </row>
    <row r="187" spans="1:2" x14ac:dyDescent="0.3">
      <c r="A187" t="s">
        <v>194</v>
      </c>
      <c r="B187">
        <f>LOG10(Wikiaves!B189)</f>
        <v>2.123116310091175</v>
      </c>
    </row>
    <row r="188" spans="1:2" x14ac:dyDescent="0.3">
      <c r="A188" t="s">
        <v>195</v>
      </c>
      <c r="B188">
        <f>LOG10(Wikiaves!B190)</f>
        <v>2.14201696460331</v>
      </c>
    </row>
    <row r="189" spans="1:2" x14ac:dyDescent="0.3">
      <c r="A189" t="s">
        <v>196</v>
      </c>
      <c r="B189">
        <f>LOG10(Wikiaves!B191)</f>
        <v>2.5513450714631412</v>
      </c>
    </row>
    <row r="190" spans="1:2" x14ac:dyDescent="0.3">
      <c r="A190" t="s">
        <v>197</v>
      </c>
      <c r="B190">
        <f>LOG10(Wikiaves!B192)</f>
        <v>2.7449240121107117</v>
      </c>
    </row>
    <row r="191" spans="1:2" x14ac:dyDescent="0.3">
      <c r="A191" t="s">
        <v>198</v>
      </c>
      <c r="B191">
        <f>LOG10(Wikiaves!B193)</f>
        <v>2.2566431929069184</v>
      </c>
    </row>
    <row r="192" spans="1:2" x14ac:dyDescent="0.3">
      <c r="A192" t="s">
        <v>199</v>
      </c>
      <c r="B192">
        <f>LOG10(Wikiaves!B194)</f>
        <v>2.3869731309702056</v>
      </c>
    </row>
    <row r="193" spans="1:2" x14ac:dyDescent="0.3">
      <c r="A193" t="s">
        <v>200</v>
      </c>
      <c r="B193">
        <f>LOG10(Wikiaves!B195)</f>
        <v>2.6940573793126346</v>
      </c>
    </row>
    <row r="194" spans="1:2" x14ac:dyDescent="0.3">
      <c r="A194" t="s">
        <v>201</v>
      </c>
      <c r="B194">
        <f>LOG10(Wikiaves!B196)</f>
        <v>2.8304314731080598</v>
      </c>
    </row>
    <row r="195" spans="1:2" x14ac:dyDescent="0.3">
      <c r="A195" t="s">
        <v>202</v>
      </c>
      <c r="B195">
        <f>LOG10(Wikiaves!B197)</f>
        <v>2.4358443659844413</v>
      </c>
    </row>
    <row r="196" spans="1:2" x14ac:dyDescent="0.3">
      <c r="A196" t="s">
        <v>203</v>
      </c>
      <c r="B196">
        <f>LOG10(Wikiaves!B198)</f>
        <v>2.4427211508894819</v>
      </c>
    </row>
    <row r="197" spans="1:2" x14ac:dyDescent="0.3">
      <c r="A197" t="s">
        <v>204</v>
      </c>
      <c r="B197">
        <f>LOG10(Wikiaves!B199)</f>
        <v>2.3380798089306269</v>
      </c>
    </row>
    <row r="198" spans="1:2" x14ac:dyDescent="0.3">
      <c r="A198" t="s">
        <v>205</v>
      </c>
      <c r="B198">
        <f>LOG10(Wikiaves!B200)</f>
        <v>3.099841141602111</v>
      </c>
    </row>
    <row r="199" spans="1:2" x14ac:dyDescent="0.3">
      <c r="A199" t="s">
        <v>206</v>
      </c>
      <c r="B199">
        <f>LOG10(Wikiaves!B201)</f>
        <v>2.5120517009788279</v>
      </c>
    </row>
    <row r="200" spans="1:2" x14ac:dyDescent="0.3">
      <c r="A200" t="s">
        <v>207</v>
      </c>
      <c r="B200">
        <f>LOG10(Wikiaves!B202)</f>
        <v>2.6109708705184098</v>
      </c>
    </row>
    <row r="201" spans="1:2" x14ac:dyDescent="0.3">
      <c r="A201" t="s">
        <v>208</v>
      </c>
      <c r="B201">
        <f>LOG10(Wikiaves!B203)</f>
        <v>2.5589280617166925</v>
      </c>
    </row>
    <row r="202" spans="1:2" x14ac:dyDescent="0.3">
      <c r="A202" t="s">
        <v>209</v>
      </c>
      <c r="B202">
        <f>LOG10(Wikiaves!B204)</f>
        <v>2.7552626024331897</v>
      </c>
    </row>
    <row r="203" spans="1:2" x14ac:dyDescent="0.3">
      <c r="A203" t="s">
        <v>210</v>
      </c>
      <c r="B203">
        <f>LOG10(Wikiaves!B205)</f>
        <v>2.8071973377088324</v>
      </c>
    </row>
    <row r="204" spans="1:2" x14ac:dyDescent="0.3">
      <c r="A204" t="s">
        <v>212</v>
      </c>
      <c r="B204">
        <f>LOG10(Wikiaves!B206)</f>
        <v>2.6644031419347978</v>
      </c>
    </row>
    <row r="205" spans="1:2" x14ac:dyDescent="0.3">
      <c r="A205" t="s">
        <v>213</v>
      </c>
      <c r="B205">
        <f>LOG10(Wikiaves!B207)</f>
        <v>2.9802929562565255</v>
      </c>
    </row>
    <row r="206" spans="1:2" x14ac:dyDescent="0.3">
      <c r="A206" t="s">
        <v>214</v>
      </c>
      <c r="B206">
        <f>LOG10(Wikiaves!B208)</f>
        <v>2.4326743191949345</v>
      </c>
    </row>
    <row r="207" spans="1:2" x14ac:dyDescent="0.3">
      <c r="A207" t="s">
        <v>215</v>
      </c>
      <c r="B207">
        <f>LOG10(Wikiaves!B209)</f>
        <v>2.8765849876051934</v>
      </c>
    </row>
    <row r="208" spans="1:2" x14ac:dyDescent="0.3">
      <c r="A208" t="s">
        <v>216</v>
      </c>
      <c r="B208">
        <f>LOG10(Wikiaves!B210)</f>
        <v>2.7542596327095223</v>
      </c>
    </row>
    <row r="209" spans="1:2" x14ac:dyDescent="0.3">
      <c r="A209" t="s">
        <v>217</v>
      </c>
      <c r="B209">
        <f>LOG10(Wikiaves!B211)</f>
        <v>2.4318283714978017</v>
      </c>
    </row>
    <row r="210" spans="1:2" x14ac:dyDescent="0.3">
      <c r="A210" t="s">
        <v>218</v>
      </c>
      <c r="B210">
        <f>LOG10(Wikiaves!B212)</f>
        <v>2.1607505658605772</v>
      </c>
    </row>
    <row r="211" spans="1:2" x14ac:dyDescent="0.3">
      <c r="A211" t="s">
        <v>219</v>
      </c>
      <c r="B211">
        <f>LOG10(Wikiaves!B213)</f>
        <v>2.5033479944812145</v>
      </c>
    </row>
    <row r="212" spans="1:2" x14ac:dyDescent="0.3">
      <c r="A212" t="s">
        <v>220</v>
      </c>
      <c r="B212">
        <f>LOG10(Wikiaves!B214)</f>
        <v>2.6165458775479817</v>
      </c>
    </row>
    <row r="213" spans="1:2" x14ac:dyDescent="0.3">
      <c r="A213" t="s">
        <v>221</v>
      </c>
      <c r="B213">
        <f>LOG10(Wikiaves!B215)</f>
        <v>2.4022218211554898</v>
      </c>
    </row>
    <row r="214" spans="1:2" x14ac:dyDescent="0.3">
      <c r="A214" t="s">
        <v>222</v>
      </c>
      <c r="B214">
        <f>LOG10(Wikiaves!B216)</f>
        <v>2.5614019450311267</v>
      </c>
    </row>
    <row r="215" spans="1:2" x14ac:dyDescent="0.3">
      <c r="A215" t="s">
        <v>223</v>
      </c>
      <c r="B215">
        <f>LOG10(Wikiaves!B217)</f>
        <v>1.8167515447937421</v>
      </c>
    </row>
    <row r="216" spans="1:2" x14ac:dyDescent="0.3">
      <c r="A216" t="s">
        <v>224</v>
      </c>
      <c r="B216">
        <f>LOG10(Wikiaves!B218)</f>
        <v>1.7952959329677161</v>
      </c>
    </row>
    <row r="217" spans="1:2" x14ac:dyDescent="0.3">
      <c r="A217" t="s">
        <v>225</v>
      </c>
      <c r="B217">
        <f>LOG10(Wikiaves!B219)</f>
        <v>2.7382992394007193</v>
      </c>
    </row>
    <row r="218" spans="1:2" x14ac:dyDescent="0.3">
      <c r="A218" t="s">
        <v>226</v>
      </c>
      <c r="B218">
        <f>LOG10(Wikiaves!B220)</f>
        <v>2.5077857315195806</v>
      </c>
    </row>
    <row r="219" spans="1:2" x14ac:dyDescent="0.3">
      <c r="A219" t="s">
        <v>227</v>
      </c>
      <c r="B219">
        <f>LOG10(Wikiaves!B221)</f>
        <v>2.6035568106266682</v>
      </c>
    </row>
    <row r="220" spans="1:2" x14ac:dyDescent="0.3">
      <c r="A220" t="s">
        <v>228</v>
      </c>
      <c r="B220">
        <f>LOG10(Wikiaves!B222)</f>
        <v>2.4638601544849248</v>
      </c>
    </row>
    <row r="221" spans="1:2" x14ac:dyDescent="0.3">
      <c r="A221" t="s">
        <v>229</v>
      </c>
      <c r="B221">
        <f>LOG10(Wikiaves!B223)</f>
        <v>2.4344283742619526</v>
      </c>
    </row>
    <row r="222" spans="1:2" x14ac:dyDescent="0.3">
      <c r="A222" t="s">
        <v>230</v>
      </c>
      <c r="B222">
        <f>LOG10(Wikiaves!B224)</f>
        <v>2.3583727302580204</v>
      </c>
    </row>
    <row r="223" spans="1:2" x14ac:dyDescent="0.3">
      <c r="A223" t="s">
        <v>231</v>
      </c>
      <c r="B223">
        <f>LOG10(Wikiaves!B225)</f>
        <v>2.8384656093941643</v>
      </c>
    </row>
    <row r="224" spans="1:2" x14ac:dyDescent="0.3">
      <c r="A224" t="s">
        <v>232</v>
      </c>
      <c r="B224">
        <f>LOG10(Wikiaves!B226)</f>
        <v>3.0245193262696137</v>
      </c>
    </row>
    <row r="225" spans="1:2" x14ac:dyDescent="0.3">
      <c r="A225" t="s">
        <v>233</v>
      </c>
      <c r="B225">
        <f>LOG10(Wikiaves!B227)</f>
        <v>2.5591342583614249</v>
      </c>
    </row>
    <row r="226" spans="1:2" x14ac:dyDescent="0.3">
      <c r="A226" t="s">
        <v>234</v>
      </c>
      <c r="B226">
        <f>LOG10(Wikiaves!B228)</f>
        <v>2.7744979877399025</v>
      </c>
    </row>
    <row r="227" spans="1:2" x14ac:dyDescent="0.3">
      <c r="A227" t="s">
        <v>235</v>
      </c>
      <c r="B227">
        <f>LOG10(Wikiaves!B229)</f>
        <v>1.9901034371324648</v>
      </c>
    </row>
    <row r="228" spans="1:2" x14ac:dyDescent="0.3">
      <c r="A228" t="s">
        <v>236</v>
      </c>
      <c r="B228">
        <f>LOG10(Wikiaves!B230)</f>
        <v>2.6705751609722239</v>
      </c>
    </row>
    <row r="229" spans="1:2" x14ac:dyDescent="0.3">
      <c r="A229" t="s">
        <v>237</v>
      </c>
      <c r="B229">
        <f>LOG10(Wikiaves!B231)</f>
        <v>2.4667979497808954</v>
      </c>
    </row>
    <row r="230" spans="1:2" x14ac:dyDescent="0.3">
      <c r="A230" t="s">
        <v>238</v>
      </c>
      <c r="B230">
        <f>LOG10(Wikiaves!B232)</f>
        <v>3.2964008043224484</v>
      </c>
    </row>
    <row r="231" spans="1:2" x14ac:dyDescent="0.3">
      <c r="A231" t="s">
        <v>239</v>
      </c>
      <c r="B231">
        <f>LOG10(Wikiaves!B233)</f>
        <v>2.2935106095243367</v>
      </c>
    </row>
    <row r="232" spans="1:2" x14ac:dyDescent="0.3">
      <c r="A232" t="s">
        <v>240</v>
      </c>
      <c r="B232">
        <f>LOG10(Wikiaves!B234)</f>
        <v>2.8146743534151453</v>
      </c>
    </row>
    <row r="233" spans="1:2" x14ac:dyDescent="0.3">
      <c r="A233" t="s">
        <v>664</v>
      </c>
      <c r="B233">
        <f>LOG10(Wikiaves!B235)</f>
        <v>2.5395640920198077</v>
      </c>
    </row>
    <row r="234" spans="1:2" x14ac:dyDescent="0.3">
      <c r="A234" t="s">
        <v>241</v>
      </c>
      <c r="B234">
        <f>LOG10(Wikiaves!B236)</f>
        <v>2.4935207856346433</v>
      </c>
    </row>
    <row r="235" spans="1:2" x14ac:dyDescent="0.3">
      <c r="A235" t="s">
        <v>243</v>
      </c>
      <c r="B235">
        <f>LOG10(Wikiaves!B237)</f>
        <v>2.4465464865977244</v>
      </c>
    </row>
    <row r="236" spans="1:2" x14ac:dyDescent="0.3">
      <c r="A236" t="s">
        <v>244</v>
      </c>
      <c r="B236">
        <f>LOG10(Wikiaves!B238)</f>
        <v>1.940112881704394</v>
      </c>
    </row>
    <row r="237" spans="1:2" x14ac:dyDescent="0.3">
      <c r="A237" t="s">
        <v>245</v>
      </c>
      <c r="B237">
        <f>LOG10(Wikiaves!B239)</f>
        <v>2.3212959551309593</v>
      </c>
    </row>
    <row r="238" spans="1:2" x14ac:dyDescent="0.3">
      <c r="A238" t="s">
        <v>246</v>
      </c>
      <c r="B238">
        <f>LOG10(Wikiaves!B240)</f>
        <v>2.2311865951523071</v>
      </c>
    </row>
    <row r="239" spans="1:2" x14ac:dyDescent="0.3">
      <c r="A239" t="s">
        <v>247</v>
      </c>
      <c r="B239">
        <f>LOG10(Wikiaves!B241)</f>
        <v>2.2787764579556447</v>
      </c>
    </row>
    <row r="240" spans="1:2" x14ac:dyDescent="0.3">
      <c r="A240" t="s">
        <v>248</v>
      </c>
      <c r="B240">
        <f>LOG10(Wikiaves!B242)</f>
        <v>2.133628312736946</v>
      </c>
    </row>
    <row r="241" spans="1:2" x14ac:dyDescent="0.3">
      <c r="A241" t="s">
        <v>249</v>
      </c>
      <c r="B241">
        <f>LOG10(Wikiaves!B243)</f>
        <v>3.0614747210301623</v>
      </c>
    </row>
    <row r="242" spans="1:2" x14ac:dyDescent="0.3">
      <c r="A242" t="s">
        <v>250</v>
      </c>
      <c r="B242">
        <f>LOG10(Wikiaves!B244)</f>
        <v>2.6688153389874887</v>
      </c>
    </row>
    <row r="243" spans="1:2" x14ac:dyDescent="0.3">
      <c r="A243" t="s">
        <v>251</v>
      </c>
      <c r="B243">
        <f>LOG10(Wikiaves!B245)</f>
        <v>2.0611432357886166</v>
      </c>
    </row>
    <row r="244" spans="1:2" x14ac:dyDescent="0.3">
      <c r="A244" t="s">
        <v>252</v>
      </c>
      <c r="B244">
        <f>LOG10(Wikiaves!B246)</f>
        <v>2.410966089325973</v>
      </c>
    </row>
    <row r="245" spans="1:2" x14ac:dyDescent="0.3">
      <c r="A245" t="s">
        <v>253</v>
      </c>
      <c r="B245">
        <f>LOG10(Wikiaves!B247)</f>
        <v>2.3313483267083783</v>
      </c>
    </row>
    <row r="246" spans="1:2" x14ac:dyDescent="0.3">
      <c r="A246" t="s">
        <v>254</v>
      </c>
      <c r="B246">
        <f>LOG10(Wikiaves!B248)</f>
        <v>3.0414901930630021</v>
      </c>
    </row>
    <row r="247" spans="1:2" x14ac:dyDescent="0.3">
      <c r="A247" t="s">
        <v>255</v>
      </c>
      <c r="B247">
        <f>LOG10(Wikiaves!B249)</f>
        <v>3.0385740678660751</v>
      </c>
    </row>
    <row r="248" spans="1:2" x14ac:dyDescent="0.3">
      <c r="A248" t="s">
        <v>256</v>
      </c>
      <c r="B248">
        <f>LOG10(Wikiaves!B250)</f>
        <v>2.700760811869563</v>
      </c>
    </row>
    <row r="249" spans="1:2" x14ac:dyDescent="0.3">
      <c r="A249" t="s">
        <v>257</v>
      </c>
      <c r="B249">
        <f>LOG10(Wikiaves!B251)</f>
        <v>2.3623976433255889</v>
      </c>
    </row>
    <row r="250" spans="1:2" x14ac:dyDescent="0.3">
      <c r="A250" t="s">
        <v>258</v>
      </c>
      <c r="B250">
        <f>LOG10(Wikiaves!B252)</f>
        <v>2.7793879509891362</v>
      </c>
    </row>
    <row r="251" spans="1:2" x14ac:dyDescent="0.3">
      <c r="A251" t="s">
        <v>259</v>
      </c>
      <c r="B251">
        <f>LOG10(Wikiaves!B253)</f>
        <v>2.2624866861799311</v>
      </c>
    </row>
    <row r="252" spans="1:2" x14ac:dyDescent="0.3">
      <c r="A252" t="s">
        <v>260</v>
      </c>
      <c r="B252">
        <f>LOG10(Wikiaves!B254)</f>
        <v>2.1782342730639499</v>
      </c>
    </row>
    <row r="253" spans="1:2" x14ac:dyDescent="0.3">
      <c r="A253" t="s">
        <v>261</v>
      </c>
      <c r="B253">
        <f>LOG10(Wikiaves!B255)</f>
        <v>3.252695297639292</v>
      </c>
    </row>
    <row r="254" spans="1:2" x14ac:dyDescent="0.3">
      <c r="A254" t="s">
        <v>262</v>
      </c>
      <c r="B254">
        <f>LOG10(Wikiaves!B256)</f>
        <v>3.2615621313917691</v>
      </c>
    </row>
    <row r="255" spans="1:2" x14ac:dyDescent="0.3">
      <c r="A255" t="s">
        <v>263</v>
      </c>
      <c r="B255">
        <f>LOG10(Wikiaves!B257)</f>
        <v>1.9172848928465853</v>
      </c>
    </row>
    <row r="256" spans="1:2" x14ac:dyDescent="0.3">
      <c r="A256" t="s">
        <v>264</v>
      </c>
      <c r="B256">
        <f>LOG10(Wikiaves!B258)</f>
        <v>2.714678396806363</v>
      </c>
    </row>
    <row r="257" spans="1:2" x14ac:dyDescent="0.3">
      <c r="A257" t="s">
        <v>265</v>
      </c>
      <c r="B257">
        <f>LOG10(Wikiaves!B259)</f>
        <v>2.6090370450416294</v>
      </c>
    </row>
    <row r="258" spans="1:2" x14ac:dyDescent="0.3">
      <c r="A258" t="s">
        <v>266</v>
      </c>
      <c r="B258">
        <f>LOG10(Wikiaves!B260)</f>
        <v>2.9985849372008415</v>
      </c>
    </row>
    <row r="259" spans="1:2" x14ac:dyDescent="0.3">
      <c r="A259" t="s">
        <v>267</v>
      </c>
      <c r="B259">
        <f>LOG10(Wikiaves!B261)</f>
        <v>2.7058611475451539</v>
      </c>
    </row>
    <row r="260" spans="1:2" x14ac:dyDescent="0.3">
      <c r="A260" t="s">
        <v>268</v>
      </c>
      <c r="B260">
        <f>LOG10(Wikiaves!B262)</f>
        <v>2.1461993781972901</v>
      </c>
    </row>
    <row r="261" spans="1:2" x14ac:dyDescent="0.3">
      <c r="A261" t="s">
        <v>269</v>
      </c>
      <c r="B261">
        <f>LOG10(Wikiaves!B263)</f>
        <v>2.4795076488202237</v>
      </c>
    </row>
    <row r="262" spans="1:2" x14ac:dyDescent="0.3">
      <c r="A262" t="s">
        <v>270</v>
      </c>
      <c r="B262">
        <f>LOG10(Wikiaves!B264)</f>
        <v>1.9170957035726772</v>
      </c>
    </row>
    <row r="263" spans="1:2" x14ac:dyDescent="0.3">
      <c r="A263" t="s">
        <v>271</v>
      </c>
      <c r="B263">
        <f>LOG10(Wikiaves!B265)</f>
        <v>3.001673149594867</v>
      </c>
    </row>
    <row r="264" spans="1:2" x14ac:dyDescent="0.3">
      <c r="A264" t="s">
        <v>272</v>
      </c>
      <c r="B264">
        <f>LOG10(Wikiaves!B266)</f>
        <v>2.4372224313817727</v>
      </c>
    </row>
    <row r="265" spans="1:2" x14ac:dyDescent="0.3">
      <c r="A265" t="s">
        <v>273</v>
      </c>
      <c r="B265">
        <f>LOG10(Wikiaves!B267)</f>
        <v>2.5082279646632477</v>
      </c>
    </row>
    <row r="266" spans="1:2" x14ac:dyDescent="0.3">
      <c r="A266" t="s">
        <v>274</v>
      </c>
      <c r="B266">
        <f>LOG10(Wikiaves!B268)</f>
        <v>2.9911449702725306</v>
      </c>
    </row>
    <row r="267" spans="1:2" x14ac:dyDescent="0.3">
      <c r="A267" t="s">
        <v>275</v>
      </c>
      <c r="B267">
        <f>LOG10(Wikiaves!B269)</f>
        <v>2.751743181426884</v>
      </c>
    </row>
    <row r="268" spans="1:2" x14ac:dyDescent="0.3">
      <c r="A268" t="s">
        <v>276</v>
      </c>
      <c r="B268">
        <f>LOG10(Wikiaves!B270)</f>
        <v>2.2071440622316705</v>
      </c>
    </row>
    <row r="269" spans="1:2" x14ac:dyDescent="0.3">
      <c r="A269" t="s">
        <v>277</v>
      </c>
      <c r="B269">
        <f>LOG10(Wikiaves!B271)</f>
        <v>2.1429710561608544</v>
      </c>
    </row>
    <row r="270" spans="1:2" x14ac:dyDescent="0.3">
      <c r="A270" t="s">
        <v>278</v>
      </c>
      <c r="B270">
        <f>LOG10(Wikiaves!B272)</f>
        <v>2.8066676028318915</v>
      </c>
    </row>
    <row r="271" spans="1:2" x14ac:dyDescent="0.3">
      <c r="A271" t="s">
        <v>279</v>
      </c>
      <c r="B271">
        <f>LOG10(Wikiaves!B273)</f>
        <v>2.3027983122323645</v>
      </c>
    </row>
    <row r="272" spans="1:2" x14ac:dyDescent="0.3">
      <c r="A272" t="s">
        <v>280</v>
      </c>
      <c r="B272">
        <f>LOG10(Wikiaves!B274)</f>
        <v>2.8479790031678176</v>
      </c>
    </row>
    <row r="273" spans="1:2" x14ac:dyDescent="0.3">
      <c r="A273" t="s">
        <v>281</v>
      </c>
      <c r="B273">
        <f>LOG10(Wikiaves!B275)</f>
        <v>2.4368588688401625</v>
      </c>
    </row>
    <row r="274" spans="1:2" x14ac:dyDescent="0.3">
      <c r="A274" t="s">
        <v>282</v>
      </c>
      <c r="B274">
        <f>LOG10(Wikiaves!B276)</f>
        <v>2.8491748623483804</v>
      </c>
    </row>
    <row r="275" spans="1:2" x14ac:dyDescent="0.3">
      <c r="A275" t="s">
        <v>283</v>
      </c>
      <c r="B275">
        <f>LOG10(Wikiaves!B277)</f>
        <v>2.6667724923842981</v>
      </c>
    </row>
    <row r="276" spans="1:2" x14ac:dyDescent="0.3">
      <c r="A276" t="s">
        <v>284</v>
      </c>
      <c r="B276">
        <f>LOG10(Wikiaves!B278)</f>
        <v>2.1617661725233539</v>
      </c>
    </row>
    <row r="277" spans="1:2" x14ac:dyDescent="0.3">
      <c r="A277" t="s">
        <v>285</v>
      </c>
      <c r="B277">
        <f>LOG10(Wikiaves!B279)</f>
        <v>2.847689236757152</v>
      </c>
    </row>
    <row r="278" spans="1:2" x14ac:dyDescent="0.3">
      <c r="A278" t="s">
        <v>286</v>
      </c>
      <c r="B278">
        <f>LOG10(Wikiaves!B280)</f>
        <v>2.150421766075211</v>
      </c>
    </row>
    <row r="279" spans="1:2" x14ac:dyDescent="0.3">
      <c r="A279" t="s">
        <v>287</v>
      </c>
      <c r="B279">
        <f>LOG10(Wikiaves!B281)</f>
        <v>2.5665246958999055</v>
      </c>
    </row>
    <row r="280" spans="1:2" x14ac:dyDescent="0.3">
      <c r="A280" t="s">
        <v>288</v>
      </c>
      <c r="B280">
        <f>LOG10(Wikiaves!B282)</f>
        <v>2.2657915329283576</v>
      </c>
    </row>
    <row r="281" spans="1:2" x14ac:dyDescent="0.3">
      <c r="A281" t="s">
        <v>290</v>
      </c>
      <c r="B281">
        <f>LOG10(Wikiaves!B284)</f>
        <v>2.7005912358815829</v>
      </c>
    </row>
    <row r="282" spans="1:2" x14ac:dyDescent="0.3">
      <c r="A282" t="s">
        <v>291</v>
      </c>
      <c r="B282">
        <f>LOG10(Wikiaves!B285)</f>
        <v>2.3171206452282549</v>
      </c>
    </row>
    <row r="283" spans="1:2" x14ac:dyDescent="0.3">
      <c r="A283" t="s">
        <v>292</v>
      </c>
      <c r="B283">
        <f>LOG10(Wikiaves!B286)</f>
        <v>2.8370218447432101</v>
      </c>
    </row>
    <row r="284" spans="1:2" x14ac:dyDescent="0.3">
      <c r="A284" t="s">
        <v>293</v>
      </c>
      <c r="B284">
        <f>LOG10(Wikiaves!B287)</f>
        <v>2.1521996413815598</v>
      </c>
    </row>
    <row r="285" spans="1:2" x14ac:dyDescent="0.3">
      <c r="A285" t="s">
        <v>294</v>
      </c>
      <c r="B285">
        <f>LOG10(Wikiaves!B288)</f>
        <v>2.5732117050470946</v>
      </c>
    </row>
    <row r="286" spans="1:2" x14ac:dyDescent="0.3">
      <c r="A286" t="s">
        <v>295</v>
      </c>
      <c r="B286">
        <f>LOG10(Wikiaves!B289)</f>
        <v>2.6185208540182452</v>
      </c>
    </row>
    <row r="287" spans="1:2" x14ac:dyDescent="0.3">
      <c r="A287" t="s">
        <v>296</v>
      </c>
      <c r="B287">
        <f>LOG10(Wikiaves!B290)</f>
        <v>2.9345994382180729</v>
      </c>
    </row>
    <row r="288" spans="1:2" x14ac:dyDescent="0.3">
      <c r="A288" t="s">
        <v>297</v>
      </c>
      <c r="B288">
        <f>LOG10(Wikiaves!B291)</f>
        <v>2.1078304316122174</v>
      </c>
    </row>
    <row r="289" spans="1:2" x14ac:dyDescent="0.3">
      <c r="A289" t="s">
        <v>298</v>
      </c>
      <c r="B289">
        <f>LOG10(Wikiaves!B292)</f>
        <v>1.7534681509726957</v>
      </c>
    </row>
    <row r="290" spans="1:2" x14ac:dyDescent="0.3">
      <c r="A290" t="s">
        <v>299</v>
      </c>
      <c r="B290">
        <f>LOG10(Wikiaves!B293)</f>
        <v>2.6346858023565529</v>
      </c>
    </row>
    <row r="291" spans="1:2" x14ac:dyDescent="0.3">
      <c r="A291" t="s">
        <v>300</v>
      </c>
      <c r="B291">
        <f>LOG10(Wikiaves!B294)</f>
        <v>2.7653443890395577</v>
      </c>
    </row>
    <row r="292" spans="1:2" x14ac:dyDescent="0.3">
      <c r="A292" t="s">
        <v>301</v>
      </c>
      <c r="B292">
        <f>LOG10(Wikiaves!B295)</f>
        <v>2.9099831606205169</v>
      </c>
    </row>
    <row r="293" spans="1:2" x14ac:dyDescent="0.3">
      <c r="A293" t="s">
        <v>302</v>
      </c>
      <c r="B293">
        <f>LOG10(Wikiaves!B296)</f>
        <v>2.7178110851648865</v>
      </c>
    </row>
    <row r="294" spans="1:2" x14ac:dyDescent="0.3">
      <c r="A294" t="s">
        <v>303</v>
      </c>
      <c r="B294">
        <f>LOG10(Wikiaves!B297)</f>
        <v>2.4073433079468303</v>
      </c>
    </row>
    <row r="295" spans="1:2" x14ac:dyDescent="0.3">
      <c r="A295" t="s">
        <v>304</v>
      </c>
      <c r="B295">
        <f>LOG10(Wikiaves!B298)</f>
        <v>2.5846410010698184</v>
      </c>
    </row>
    <row r="296" spans="1:2" x14ac:dyDescent="0.3">
      <c r="A296" t="s">
        <v>305</v>
      </c>
      <c r="B296">
        <f>LOG10(Wikiaves!B299)</f>
        <v>2.7305198437777363</v>
      </c>
    </row>
    <row r="297" spans="1:2" x14ac:dyDescent="0.3">
      <c r="A297" t="s">
        <v>306</v>
      </c>
      <c r="B297">
        <f>LOG10(Wikiaves!B300)</f>
        <v>2.2228906741109271</v>
      </c>
    </row>
    <row r="298" spans="1:2" x14ac:dyDescent="0.3">
      <c r="A298" t="s">
        <v>307</v>
      </c>
      <c r="B298">
        <f>LOG10(Wikiaves!B301)</f>
        <v>2.6051660065463254</v>
      </c>
    </row>
    <row r="299" spans="1:2" x14ac:dyDescent="0.3">
      <c r="A299" t="s">
        <v>308</v>
      </c>
      <c r="B299">
        <f>LOG10(Wikiaves!B302)</f>
        <v>2.9082388489174931</v>
      </c>
    </row>
    <row r="300" spans="1:2" x14ac:dyDescent="0.3">
      <c r="A300" t="s">
        <v>309</v>
      </c>
      <c r="B300">
        <f>LOG10(Wikiaves!B303)</f>
        <v>2.7639600526461274</v>
      </c>
    </row>
    <row r="301" spans="1:2" x14ac:dyDescent="0.3">
      <c r="A301" t="s">
        <v>310</v>
      </c>
      <c r="B301">
        <f>LOG10(Wikiaves!B304)</f>
        <v>1.6880280683740365</v>
      </c>
    </row>
    <row r="302" spans="1:2" x14ac:dyDescent="0.3">
      <c r="A302" t="s">
        <v>311</v>
      </c>
      <c r="B302">
        <f>LOG10(Wikiaves!B305)</f>
        <v>2.7559190447926452</v>
      </c>
    </row>
    <row r="303" spans="1:2" x14ac:dyDescent="0.3">
      <c r="A303" t="s">
        <v>312</v>
      </c>
      <c r="B303">
        <f>LOG10(Wikiaves!B306)</f>
        <v>2.6171681519737997</v>
      </c>
    </row>
    <row r="304" spans="1:2" x14ac:dyDescent="0.3">
      <c r="A304" t="s">
        <v>314</v>
      </c>
      <c r="B304">
        <f>LOG10(Wikiaves!B307)</f>
        <v>1.7414116247665463</v>
      </c>
    </row>
    <row r="305" spans="1:2" x14ac:dyDescent="0.3">
      <c r="A305" t="s">
        <v>315</v>
      </c>
      <c r="B305">
        <f>LOG10(Wikiaves!B308)</f>
        <v>2.4980485193536124</v>
      </c>
    </row>
    <row r="306" spans="1:2" x14ac:dyDescent="0.3">
      <c r="A306" t="s">
        <v>316</v>
      </c>
      <c r="B306">
        <f>LOG10(Wikiaves!B309)</f>
        <v>2.2776917109608497</v>
      </c>
    </row>
    <row r="307" spans="1:2" x14ac:dyDescent="0.3">
      <c r="A307" t="s">
        <v>317</v>
      </c>
      <c r="B307">
        <f>LOG10(Wikiaves!B310)</f>
        <v>2.7768877888460062</v>
      </c>
    </row>
    <row r="308" spans="1:2" x14ac:dyDescent="0.3">
      <c r="A308" t="s">
        <v>319</v>
      </c>
      <c r="B308">
        <f>LOG10(Wikiaves!B311)</f>
        <v>2.190810558953082</v>
      </c>
    </row>
    <row r="309" spans="1:2" x14ac:dyDescent="0.3">
      <c r="A309" t="s">
        <v>320</v>
      </c>
      <c r="B309">
        <f>LOG10(Wikiaves!B312)</f>
        <v>2.6769001932265799</v>
      </c>
    </row>
    <row r="310" spans="1:2" x14ac:dyDescent="0.3">
      <c r="A310" t="s">
        <v>321</v>
      </c>
      <c r="B310">
        <f>LOG10(Wikiaves!B313)</f>
        <v>2.3512434274470206</v>
      </c>
    </row>
    <row r="311" spans="1:2" x14ac:dyDescent="0.3">
      <c r="A311" t="s">
        <v>322</v>
      </c>
      <c r="B311">
        <f>LOG10(Wikiaves!B314)</f>
        <v>2.3946040074153547</v>
      </c>
    </row>
    <row r="312" spans="1:2" x14ac:dyDescent="0.3">
      <c r="A312" t="s">
        <v>323</v>
      </c>
      <c r="B312">
        <f>LOG10(Wikiaves!B315)</f>
        <v>2.5153001432721815</v>
      </c>
    </row>
    <row r="313" spans="1:2" x14ac:dyDescent="0.3">
      <c r="A313" t="s">
        <v>324</v>
      </c>
      <c r="B313">
        <f>LOG10(Wikiaves!B316)</f>
        <v>2.4945469521265631</v>
      </c>
    </row>
    <row r="314" spans="1:2" x14ac:dyDescent="0.3">
      <c r="A314" t="s">
        <v>325</v>
      </c>
      <c r="B314">
        <f>LOG10(Wikiaves!B317)</f>
        <v>2.3225273277437153</v>
      </c>
    </row>
    <row r="315" spans="1:2" x14ac:dyDescent="0.3">
      <c r="A315" t="s">
        <v>326</v>
      </c>
      <c r="B315">
        <f>LOG10(Wikiaves!B318)</f>
        <v>2.50609489728566</v>
      </c>
    </row>
    <row r="316" spans="1:2" x14ac:dyDescent="0.3">
      <c r="A316" t="s">
        <v>327</v>
      </c>
      <c r="B316">
        <f>LOG10(Wikiaves!B319)</f>
        <v>2.3599227117720178</v>
      </c>
    </row>
    <row r="317" spans="1:2" x14ac:dyDescent="0.3">
      <c r="A317" t="s">
        <v>328</v>
      </c>
      <c r="B317">
        <f>LOG10(Wikiaves!B320)</f>
        <v>2.9635607074837256</v>
      </c>
    </row>
    <row r="318" spans="1:2" x14ac:dyDescent="0.3">
      <c r="A318" t="s">
        <v>329</v>
      </c>
      <c r="B318">
        <f>LOG10(Wikiaves!B321)</f>
        <v>2.7271327956619098</v>
      </c>
    </row>
    <row r="319" spans="1:2" x14ac:dyDescent="0.3">
      <c r="A319" t="s">
        <v>330</v>
      </c>
      <c r="B319">
        <f>LOG10(Wikiaves!B322)</f>
        <v>2.0463663786835755</v>
      </c>
    </row>
    <row r="320" spans="1:2" x14ac:dyDescent="0.3">
      <c r="A320" t="s">
        <v>331</v>
      </c>
      <c r="B320">
        <f>LOG10(Wikiaves!B323)</f>
        <v>2.2707812849566018</v>
      </c>
    </row>
    <row r="321" spans="1:2" x14ac:dyDescent="0.3">
      <c r="A321" t="s">
        <v>332</v>
      </c>
      <c r="B321">
        <f>LOG10(Wikiaves!B324)</f>
        <v>3.0683769834965369</v>
      </c>
    </row>
    <row r="322" spans="1:2" x14ac:dyDescent="0.3">
      <c r="A322" t="s">
        <v>334</v>
      </c>
      <c r="B322">
        <f>LOG10(Wikiaves!B325)</f>
        <v>3.0981465115190496</v>
      </c>
    </row>
    <row r="323" spans="1:2" x14ac:dyDescent="0.3">
      <c r="A323" t="s">
        <v>335</v>
      </c>
      <c r="B323">
        <f>LOG10(Wikiaves!B326)</f>
        <v>2.7200757453821707</v>
      </c>
    </row>
    <row r="324" spans="1:2" x14ac:dyDescent="0.3">
      <c r="A324" t="s">
        <v>336</v>
      </c>
      <c r="B324">
        <f>LOG10(Wikiaves!B327)</f>
        <v>1.7917537890235751</v>
      </c>
    </row>
    <row r="325" spans="1:2" x14ac:dyDescent="0.3">
      <c r="A325" t="s">
        <v>337</v>
      </c>
      <c r="B325">
        <f>LOG10(Wikiaves!B328)</f>
        <v>2.2903707810508784</v>
      </c>
    </row>
    <row r="326" spans="1:2" x14ac:dyDescent="0.3">
      <c r="A326" t="s">
        <v>338</v>
      </c>
      <c r="B326">
        <f>LOG10(Wikiaves!B329)</f>
        <v>2.3583137369470797</v>
      </c>
    </row>
    <row r="327" spans="1:2" x14ac:dyDescent="0.3">
      <c r="A327" t="s">
        <v>339</v>
      </c>
      <c r="B327">
        <f>LOG10(Wikiaves!B330)</f>
        <v>2.1721240093426348</v>
      </c>
    </row>
    <row r="328" spans="1:2" x14ac:dyDescent="0.3">
      <c r="A328" t="s">
        <v>340</v>
      </c>
      <c r="B328">
        <f>LOG10(Wikiaves!B331)</f>
        <v>2.914263273443229</v>
      </c>
    </row>
    <row r="329" spans="1:2" x14ac:dyDescent="0.3">
      <c r="A329" t="s">
        <v>341</v>
      </c>
      <c r="B329">
        <f>LOG10(Wikiaves!B332)</f>
        <v>2.3288727471266579</v>
      </c>
    </row>
    <row r="330" spans="1:2" x14ac:dyDescent="0.3">
      <c r="A330" t="s">
        <v>342</v>
      </c>
      <c r="B330">
        <f>LOG10(Wikiaves!B333)</f>
        <v>2.3361093550623577</v>
      </c>
    </row>
    <row r="331" spans="1:2" x14ac:dyDescent="0.3">
      <c r="A331" t="s">
        <v>343</v>
      </c>
      <c r="B331">
        <f>LOG10(Wikiaves!B334)</f>
        <v>3.0006440152699172</v>
      </c>
    </row>
    <row r="332" spans="1:2" x14ac:dyDescent="0.3">
      <c r="A332" t="s">
        <v>344</v>
      </c>
      <c r="B332">
        <f>LOG10(Wikiaves!B335)</f>
        <v>2.9626978922411071</v>
      </c>
    </row>
    <row r="333" spans="1:2" x14ac:dyDescent="0.3">
      <c r="A333" t="s">
        <v>345</v>
      </c>
      <c r="B333">
        <f>LOG10(Wikiaves!B336)</f>
        <v>3.0930471198113376</v>
      </c>
    </row>
    <row r="334" spans="1:2" x14ac:dyDescent="0.3">
      <c r="A334" t="s">
        <v>346</v>
      </c>
      <c r="B334">
        <f>LOG10(Wikiaves!B337)</f>
        <v>2.3860135687320003</v>
      </c>
    </row>
    <row r="335" spans="1:2" x14ac:dyDescent="0.3">
      <c r="A335" t="s">
        <v>347</v>
      </c>
      <c r="B335">
        <f>LOG10(Wikiaves!B338)</f>
        <v>2.2204349939507884</v>
      </c>
    </row>
    <row r="336" spans="1:2" x14ac:dyDescent="0.3">
      <c r="A336" t="s">
        <v>348</v>
      </c>
      <c r="B336">
        <f>LOG10(Wikiaves!B339)</f>
        <v>2.9320453471951109</v>
      </c>
    </row>
    <row r="337" spans="1:2" x14ac:dyDescent="0.3">
      <c r="A337" t="s">
        <v>349</v>
      </c>
      <c r="B337">
        <f>LOG10(Wikiaves!B340)</f>
        <v>2.8528098589422499</v>
      </c>
    </row>
    <row r="338" spans="1:2" x14ac:dyDescent="0.3">
      <c r="A338" t="s">
        <v>350</v>
      </c>
      <c r="B338">
        <f>LOG10(Wikiaves!B341)</f>
        <v>2.9099585812208142</v>
      </c>
    </row>
    <row r="339" spans="1:2" x14ac:dyDescent="0.3">
      <c r="A339" t="s">
        <v>351</v>
      </c>
      <c r="B339">
        <f>LOG10(Wikiaves!B342)</f>
        <v>2.6969746215114174</v>
      </c>
    </row>
    <row r="340" spans="1:2" x14ac:dyDescent="0.3">
      <c r="A340" t="s">
        <v>352</v>
      </c>
      <c r="B340">
        <f>LOG10(Wikiaves!B343)</f>
        <v>2.126124910661682</v>
      </c>
    </row>
    <row r="341" spans="1:2" x14ac:dyDescent="0.3">
      <c r="A341" t="s">
        <v>353</v>
      </c>
      <c r="B341">
        <f>LOG10(Wikiaves!B344)</f>
        <v>2.0185007771258632</v>
      </c>
    </row>
    <row r="342" spans="1:2" x14ac:dyDescent="0.3">
      <c r="A342" t="s">
        <v>354</v>
      </c>
      <c r="B342">
        <f>LOG10(Wikiaves!B345)</f>
        <v>2.1559581816205839</v>
      </c>
    </row>
    <row r="343" spans="1:2" x14ac:dyDescent="0.3">
      <c r="A343" t="s">
        <v>355</v>
      </c>
      <c r="B343">
        <f>LOG10(Wikiaves!B346)</f>
        <v>2.0426070104444038</v>
      </c>
    </row>
    <row r="344" spans="1:2" x14ac:dyDescent="0.3">
      <c r="A344" t="s">
        <v>356</v>
      </c>
      <c r="B344">
        <f>LOG10(Wikiaves!B347)</f>
        <v>2.5402668918263007</v>
      </c>
    </row>
    <row r="345" spans="1:2" x14ac:dyDescent="0.3">
      <c r="A345" t="s">
        <v>357</v>
      </c>
      <c r="B345">
        <f>LOG10(Wikiaves!B348)</f>
        <v>2.6950953679011018</v>
      </c>
    </row>
    <row r="346" spans="1:2" x14ac:dyDescent="0.3">
      <c r="A346" t="s">
        <v>358</v>
      </c>
      <c r="B346">
        <f>LOG10(Wikiaves!B349)</f>
        <v>2.4207179843287925</v>
      </c>
    </row>
    <row r="347" spans="1:2" x14ac:dyDescent="0.3">
      <c r="A347" t="s">
        <v>359</v>
      </c>
      <c r="B347">
        <f>LOG10(Wikiaves!B350)</f>
        <v>2.3683742929819105</v>
      </c>
    </row>
    <row r="348" spans="1:2" x14ac:dyDescent="0.3">
      <c r="A348" t="s">
        <v>360</v>
      </c>
      <c r="B348">
        <f>LOG10(Wikiaves!B351)</f>
        <v>2.3812342470445551</v>
      </c>
    </row>
    <row r="349" spans="1:2" x14ac:dyDescent="0.3">
      <c r="A349" t="s">
        <v>361</v>
      </c>
      <c r="B349">
        <f>LOG10(Wikiaves!B352)</f>
        <v>2.5221076226812844</v>
      </c>
    </row>
    <row r="350" spans="1:2" x14ac:dyDescent="0.3">
      <c r="A350" t="s">
        <v>362</v>
      </c>
      <c r="B350">
        <f>LOG10(Wikiaves!B353)</f>
        <v>3.142429201620303</v>
      </c>
    </row>
    <row r="351" spans="1:2" x14ac:dyDescent="0.3">
      <c r="A351" t="s">
        <v>363</v>
      </c>
      <c r="B351">
        <f>LOG10(Wikiaves!B354)</f>
        <v>2.1665840287138263</v>
      </c>
    </row>
    <row r="352" spans="1:2" x14ac:dyDescent="0.3">
      <c r="A352" t="s">
        <v>364</v>
      </c>
      <c r="B352">
        <f>LOG10(Wikiaves!B355)</f>
        <v>2.3592661646067485</v>
      </c>
    </row>
    <row r="353" spans="1:2" x14ac:dyDescent="0.3">
      <c r="A353" t="s">
        <v>365</v>
      </c>
      <c r="B353">
        <f>LOG10(Wikiaves!B356)</f>
        <v>2.3994539232437191</v>
      </c>
    </row>
    <row r="354" spans="1:2" x14ac:dyDescent="0.3">
      <c r="A354" t="s">
        <v>366</v>
      </c>
      <c r="B354">
        <f>LOG10(Wikiaves!B357)</f>
        <v>2.4573474008804008</v>
      </c>
    </row>
    <row r="355" spans="1:2" x14ac:dyDescent="0.3">
      <c r="A355" t="s">
        <v>367</v>
      </c>
      <c r="B355">
        <f>LOG10(Wikiaves!B358)</f>
        <v>2.5530634023827501</v>
      </c>
    </row>
    <row r="356" spans="1:2" x14ac:dyDescent="0.3">
      <c r="A356" t="s">
        <v>368</v>
      </c>
      <c r="B356">
        <f>LOG10(Wikiaves!B359)</f>
        <v>2.9208389047488406</v>
      </c>
    </row>
    <row r="357" spans="1:2" x14ac:dyDescent="0.3">
      <c r="A357" t="s">
        <v>369</v>
      </c>
      <c r="B357">
        <f>LOG10(Wikiaves!B360)</f>
        <v>2.5135558449969988</v>
      </c>
    </row>
    <row r="358" spans="1:2" x14ac:dyDescent="0.3">
      <c r="A358" t="s">
        <v>370</v>
      </c>
      <c r="B358">
        <f>LOG10(Wikiaves!B361)</f>
        <v>2.3405432575141942</v>
      </c>
    </row>
    <row r="359" spans="1:2" x14ac:dyDescent="0.3">
      <c r="A359" t="s">
        <v>371</v>
      </c>
      <c r="B359">
        <f>LOG10(Wikiaves!B362)</f>
        <v>2.6396448384305797</v>
      </c>
    </row>
    <row r="360" spans="1:2" x14ac:dyDescent="0.3">
      <c r="A360" t="s">
        <v>372</v>
      </c>
      <c r="B360">
        <f>LOG10(Wikiaves!B363)</f>
        <v>2.1386468388596391</v>
      </c>
    </row>
    <row r="361" spans="1:2" x14ac:dyDescent="0.3">
      <c r="A361" t="s">
        <v>373</v>
      </c>
      <c r="B361">
        <f>LOG10(Wikiaves!B364)</f>
        <v>2.3374892116014783</v>
      </c>
    </row>
    <row r="362" spans="1:2" x14ac:dyDescent="0.3">
      <c r="A362" t="s">
        <v>374</v>
      </c>
      <c r="B362">
        <f>LOG10(Wikiaves!B365)</f>
        <v>2.5858835377345648</v>
      </c>
    </row>
    <row r="363" spans="1:2" x14ac:dyDescent="0.3">
      <c r="A363" t="s">
        <v>375</v>
      </c>
      <c r="B363">
        <f>LOG10(Wikiaves!B366)</f>
        <v>2.0950751568720452</v>
      </c>
    </row>
    <row r="364" spans="1:2" x14ac:dyDescent="0.3">
      <c r="A364" t="s">
        <v>377</v>
      </c>
      <c r="B364">
        <f>LOG10(Wikiaves!B367)</f>
        <v>2.2047980381908552</v>
      </c>
    </row>
    <row r="365" spans="1:2" x14ac:dyDescent="0.3">
      <c r="A365" t="s">
        <v>378</v>
      </c>
      <c r="B365">
        <f>LOG10(Wikiaves!B368)</f>
        <v>2.7257450663831735</v>
      </c>
    </row>
    <row r="366" spans="1:2" x14ac:dyDescent="0.3">
      <c r="A366" t="s">
        <v>380</v>
      </c>
      <c r="B366">
        <f>LOG10(Wikiaves!B369)</f>
        <v>2.4232933979024316</v>
      </c>
    </row>
    <row r="367" spans="1:2" x14ac:dyDescent="0.3">
      <c r="A367" t="s">
        <v>382</v>
      </c>
      <c r="B367">
        <f>LOG10(Wikiaves!B370)</f>
        <v>1.8679857390922732</v>
      </c>
    </row>
    <row r="368" spans="1:2" x14ac:dyDescent="0.3">
      <c r="A368" t="s">
        <v>383</v>
      </c>
      <c r="B368">
        <f>LOG10(Wikiaves!B371)</f>
        <v>2.0710420502905329</v>
      </c>
    </row>
    <row r="369" spans="1:2" x14ac:dyDescent="0.3">
      <c r="A369" t="s">
        <v>384</v>
      </c>
      <c r="B369">
        <f>LOG10(Wikiaves!B372)</f>
        <v>2.9692961386699954</v>
      </c>
    </row>
    <row r="370" spans="1:2" x14ac:dyDescent="0.3">
      <c r="A370" t="s">
        <v>385</v>
      </c>
      <c r="B370">
        <f>LOG10(Wikiaves!B373)</f>
        <v>2.5419098308445625</v>
      </c>
    </row>
    <row r="371" spans="1:2" x14ac:dyDescent="0.3">
      <c r="A371" t="s">
        <v>386</v>
      </c>
      <c r="B371">
        <f>LOG10(Wikiaves!B374)</f>
        <v>2.4786184346850844</v>
      </c>
    </row>
    <row r="372" spans="1:2" x14ac:dyDescent="0.3">
      <c r="A372" t="s">
        <v>387</v>
      </c>
      <c r="B372">
        <f>LOG10(Wikiaves!B375)</f>
        <v>2.2987177474986908</v>
      </c>
    </row>
    <row r="373" spans="1:2" x14ac:dyDescent="0.3">
      <c r="A373" t="s">
        <v>388</v>
      </c>
      <c r="B373">
        <f>LOG10(Wikiaves!B376)</f>
        <v>2.9044748047878279</v>
      </c>
    </row>
    <row r="374" spans="1:2" x14ac:dyDescent="0.3">
      <c r="A374" t="s">
        <v>389</v>
      </c>
      <c r="B374">
        <f>LOG10(Wikiaves!B377)</f>
        <v>2.3855097529885354</v>
      </c>
    </row>
    <row r="375" spans="1:2" x14ac:dyDescent="0.3">
      <c r="A375" t="s">
        <v>390</v>
      </c>
      <c r="B375">
        <f>LOG10(Wikiaves!B378)</f>
        <v>2.3397852327850091</v>
      </c>
    </row>
    <row r="376" spans="1:2" x14ac:dyDescent="0.3">
      <c r="A376" t="s">
        <v>391</v>
      </c>
      <c r="B376">
        <f>LOG10(Wikiaves!B379)</f>
        <v>2.3933610740180726</v>
      </c>
    </row>
    <row r="377" spans="1:2" x14ac:dyDescent="0.3">
      <c r="A377" t="s">
        <v>392</v>
      </c>
      <c r="B377">
        <f>LOG10(Wikiaves!B380)</f>
        <v>2.4650331929085598</v>
      </c>
    </row>
    <row r="378" spans="1:2" x14ac:dyDescent="0.3">
      <c r="A378" t="s">
        <v>393</v>
      </c>
      <c r="B378">
        <f>LOG10(Wikiaves!B381)</f>
        <v>1.8126059009738971</v>
      </c>
    </row>
    <row r="379" spans="1:2" x14ac:dyDescent="0.3">
      <c r="A379" t="s">
        <v>394</v>
      </c>
      <c r="B379">
        <f>LOG10(Wikiaves!B382)</f>
        <v>2.3466072166061327</v>
      </c>
    </row>
    <row r="380" spans="1:2" x14ac:dyDescent="0.3">
      <c r="A380" t="s">
        <v>395</v>
      </c>
      <c r="B380">
        <f>LOG10(Wikiaves!B383)</f>
        <v>2.3945182208507489</v>
      </c>
    </row>
    <row r="381" spans="1:2" x14ac:dyDescent="0.3">
      <c r="A381" t="s">
        <v>396</v>
      </c>
      <c r="B381">
        <f>LOG10(Wikiaves!B384)</f>
        <v>2.4710245965129189</v>
      </c>
    </row>
    <row r="382" spans="1:2" x14ac:dyDescent="0.3">
      <c r="A382" t="s">
        <v>397</v>
      </c>
      <c r="B382">
        <f>LOG10(Wikiaves!B385)</f>
        <v>2.4261500123788862</v>
      </c>
    </row>
    <row r="383" spans="1:2" x14ac:dyDescent="0.3">
      <c r="A383" t="s">
        <v>398</v>
      </c>
      <c r="B383">
        <f>LOG10(Wikiaves!B386)</f>
        <v>2.46036855268179</v>
      </c>
    </row>
    <row r="384" spans="1:2" x14ac:dyDescent="0.3">
      <c r="A384" t="s">
        <v>399</v>
      </c>
      <c r="B384">
        <f>LOG10(Wikiaves!B387)</f>
        <v>2.5306798469329221</v>
      </c>
    </row>
    <row r="385" spans="1:2" x14ac:dyDescent="0.3">
      <c r="A385" t="s">
        <v>400</v>
      </c>
      <c r="B385">
        <f>LOG10(Wikiaves!B388)</f>
        <v>2.8436693454446313</v>
      </c>
    </row>
    <row r="386" spans="1:2" x14ac:dyDescent="0.3">
      <c r="A386" t="s">
        <v>401</v>
      </c>
      <c r="B386">
        <f>LOG10(Wikiaves!B389)</f>
        <v>1.9144753825678371</v>
      </c>
    </row>
    <row r="387" spans="1:2" x14ac:dyDescent="0.3">
      <c r="A387" t="s">
        <v>402</v>
      </c>
      <c r="B387">
        <f>LOG10(Wikiaves!B390)</f>
        <v>2.5034365683033601</v>
      </c>
    </row>
    <row r="388" spans="1:2" x14ac:dyDescent="0.3">
      <c r="A388" t="s">
        <v>403</v>
      </c>
      <c r="B388">
        <f>LOG10(Wikiaves!B391)</f>
        <v>2.7391029895929879</v>
      </c>
    </row>
    <row r="389" spans="1:2" x14ac:dyDescent="0.3">
      <c r="A389" t="s">
        <v>404</v>
      </c>
      <c r="B389">
        <f>LOG10(Wikiaves!B392)</f>
        <v>2.5515109901058177</v>
      </c>
    </row>
    <row r="390" spans="1:2" x14ac:dyDescent="0.3">
      <c r="A390" t="s">
        <v>405</v>
      </c>
      <c r="B390">
        <f>LOG10(Wikiaves!B393)</f>
        <v>3.0006474844636122</v>
      </c>
    </row>
    <row r="391" spans="1:2" x14ac:dyDescent="0.3">
      <c r="A391" t="s">
        <v>406</v>
      </c>
      <c r="B391">
        <f>LOG10(Wikiaves!B394)</f>
        <v>2.908257624962546</v>
      </c>
    </row>
    <row r="392" spans="1:2" x14ac:dyDescent="0.3">
      <c r="A392" t="s">
        <v>407</v>
      </c>
      <c r="B392">
        <f>LOG10(Wikiaves!B395)</f>
        <v>2.1908525391064773</v>
      </c>
    </row>
    <row r="393" spans="1:2" x14ac:dyDescent="0.3">
      <c r="A393" t="s">
        <v>408</v>
      </c>
      <c r="B393">
        <f>LOG10(Wikiaves!B396)</f>
        <v>3.0080565377719628</v>
      </c>
    </row>
    <row r="394" spans="1:2" x14ac:dyDescent="0.3">
      <c r="A394" t="s">
        <v>409</v>
      </c>
      <c r="B394">
        <f>LOG10(Wikiaves!B397)</f>
        <v>2.1472247942641749</v>
      </c>
    </row>
    <row r="395" spans="1:2" x14ac:dyDescent="0.3">
      <c r="A395" t="s">
        <v>410</v>
      </c>
      <c r="B395">
        <f>LOG10(Wikiaves!B398)</f>
        <v>2.5642670874720288</v>
      </c>
    </row>
    <row r="396" spans="1:2" x14ac:dyDescent="0.3">
      <c r="A396" t="s">
        <v>411</v>
      </c>
      <c r="B396">
        <f>LOG10(Wikiaves!B399)</f>
        <v>2.322000024079613</v>
      </c>
    </row>
    <row r="397" spans="1:2" x14ac:dyDescent="0.3">
      <c r="A397" t="s">
        <v>412</v>
      </c>
      <c r="B397">
        <f>LOG10(Wikiaves!B400)</f>
        <v>2.5555949898690256</v>
      </c>
    </row>
    <row r="398" spans="1:2" x14ac:dyDescent="0.3">
      <c r="A398" t="s">
        <v>413</v>
      </c>
      <c r="B398">
        <f>LOG10(Wikiaves!B401)</f>
        <v>1.928073084322643</v>
      </c>
    </row>
    <row r="399" spans="1:2" x14ac:dyDescent="0.3">
      <c r="A399" t="s">
        <v>414</v>
      </c>
      <c r="B399">
        <f>LOG10(Wikiaves!B402)</f>
        <v>2.7802078244408741</v>
      </c>
    </row>
    <row r="400" spans="1:2" x14ac:dyDescent="0.3">
      <c r="A400" t="s">
        <v>415</v>
      </c>
      <c r="B400">
        <f>LOG10(Wikiaves!B403)</f>
        <v>2.5729772599294147</v>
      </c>
    </row>
    <row r="401" spans="1:2" x14ac:dyDescent="0.3">
      <c r="A401" t="s">
        <v>416</v>
      </c>
      <c r="B401">
        <f>LOG10(Wikiaves!B404)</f>
        <v>2.1423174949316941</v>
      </c>
    </row>
    <row r="402" spans="1:2" x14ac:dyDescent="0.3">
      <c r="A402" t="s">
        <v>417</v>
      </c>
      <c r="B402">
        <f>LOG10(Wikiaves!B405)</f>
        <v>2.4085418307605453</v>
      </c>
    </row>
    <row r="403" spans="1:2" x14ac:dyDescent="0.3">
      <c r="A403" t="s">
        <v>418</v>
      </c>
      <c r="B403">
        <f>LOG10(Wikiaves!B406)</f>
        <v>2.8680481230961878</v>
      </c>
    </row>
    <row r="404" spans="1:2" x14ac:dyDescent="0.3">
      <c r="A404" t="s">
        <v>419</v>
      </c>
      <c r="B404">
        <f>LOG10(Wikiaves!B407)</f>
        <v>2.8625696285090627</v>
      </c>
    </row>
    <row r="405" spans="1:2" x14ac:dyDescent="0.3">
      <c r="A405" t="s">
        <v>420</v>
      </c>
      <c r="B405">
        <f>LOG10(Wikiaves!B408)</f>
        <v>2.200267583614222</v>
      </c>
    </row>
    <row r="406" spans="1:2" x14ac:dyDescent="0.3">
      <c r="A406" t="s">
        <v>421</v>
      </c>
      <c r="B406">
        <f>LOG10(Wikiaves!B409)</f>
        <v>2.4151420219138546</v>
      </c>
    </row>
    <row r="407" spans="1:2" x14ac:dyDescent="0.3">
      <c r="A407" t="s">
        <v>422</v>
      </c>
      <c r="B407">
        <f>LOG10(Wikiaves!B410)</f>
        <v>2.8528482558104669</v>
      </c>
    </row>
    <row r="408" spans="1:2" x14ac:dyDescent="0.3">
      <c r="A408" t="s">
        <v>423</v>
      </c>
      <c r="B408">
        <f>LOG10(Wikiaves!B411)</f>
        <v>2.0366967485740641</v>
      </c>
    </row>
    <row r="409" spans="1:2" x14ac:dyDescent="0.3">
      <c r="A409" t="s">
        <v>424</v>
      </c>
      <c r="B409">
        <f>LOG10(Wikiaves!B412)</f>
        <v>2.1827255667296934</v>
      </c>
    </row>
    <row r="410" spans="1:2" x14ac:dyDescent="0.3">
      <c r="A410" t="s">
        <v>425</v>
      </c>
      <c r="B410">
        <f>LOG10(Wikiaves!B413)</f>
        <v>2.8263599174077894</v>
      </c>
    </row>
    <row r="411" spans="1:2" x14ac:dyDescent="0.3">
      <c r="A411" t="s">
        <v>426</v>
      </c>
      <c r="B411">
        <f>LOG10(Wikiaves!B414)</f>
        <v>2.8520619670677942</v>
      </c>
    </row>
    <row r="412" spans="1:2" x14ac:dyDescent="0.3">
      <c r="A412" t="s">
        <v>427</v>
      </c>
      <c r="B412">
        <f>LOG10(Wikiaves!B415)</f>
        <v>2.988669077143248</v>
      </c>
    </row>
    <row r="413" spans="1:2" x14ac:dyDescent="0.3">
      <c r="A413" t="s">
        <v>428</v>
      </c>
      <c r="B413">
        <f>LOG10(Wikiaves!B416)</f>
        <v>2.3485696435248244</v>
      </c>
    </row>
    <row r="414" spans="1:2" x14ac:dyDescent="0.3">
      <c r="A414" t="s">
        <v>429</v>
      </c>
      <c r="B414">
        <f>LOG10(Wikiaves!B417)</f>
        <v>2.5135052581797321</v>
      </c>
    </row>
    <row r="415" spans="1:2" x14ac:dyDescent="0.3">
      <c r="A415" t="s">
        <v>430</v>
      </c>
      <c r="B415">
        <f>LOG10(Wikiaves!B418)</f>
        <v>2.3664005414484302</v>
      </c>
    </row>
    <row r="416" spans="1:2" x14ac:dyDescent="0.3">
      <c r="A416" t="s">
        <v>431</v>
      </c>
      <c r="B416">
        <f>LOG10(Wikiaves!B419)</f>
        <v>2.8732438522340966</v>
      </c>
    </row>
    <row r="417" spans="1:2" x14ac:dyDescent="0.3">
      <c r="A417" t="s">
        <v>432</v>
      </c>
      <c r="B417">
        <f>LOG10(Wikiaves!B420)</f>
        <v>2.8333052402898531</v>
      </c>
    </row>
    <row r="418" spans="1:2" x14ac:dyDescent="0.3">
      <c r="A418" t="s">
        <v>433</v>
      </c>
      <c r="B418">
        <f>LOG10(Wikiaves!B421)</f>
        <v>2.8633216702709303</v>
      </c>
    </row>
    <row r="419" spans="1:2" x14ac:dyDescent="0.3">
      <c r="A419" t="s">
        <v>434</v>
      </c>
      <c r="B419">
        <f>LOG10(Wikiaves!B422)</f>
        <v>2.2667607148695548</v>
      </c>
    </row>
    <row r="420" spans="1:2" x14ac:dyDescent="0.3">
      <c r="A420" t="s">
        <v>435</v>
      </c>
      <c r="B420">
        <f>LOG10(Wikiaves!B423)</f>
        <v>2.1890128046002415</v>
      </c>
    </row>
    <row r="421" spans="1:2" x14ac:dyDescent="0.3">
      <c r="A421" t="s">
        <v>436</v>
      </c>
      <c r="B421">
        <f>LOG10(Wikiaves!B424)</f>
        <v>2.6837393750102678</v>
      </c>
    </row>
    <row r="422" spans="1:2" x14ac:dyDescent="0.3">
      <c r="A422" t="s">
        <v>437</v>
      </c>
      <c r="B422">
        <f>LOG10(Wikiaves!B425)</f>
        <v>2.245502797372851</v>
      </c>
    </row>
    <row r="423" spans="1:2" x14ac:dyDescent="0.3">
      <c r="A423" t="s">
        <v>438</v>
      </c>
      <c r="B423">
        <f>LOG10(Wikiaves!B426)</f>
        <v>2.586100982699389</v>
      </c>
    </row>
    <row r="424" spans="1:2" x14ac:dyDescent="0.3">
      <c r="A424" t="s">
        <v>439</v>
      </c>
      <c r="B424">
        <f>LOG10(Wikiaves!B427)</f>
        <v>3.1392709632675655</v>
      </c>
    </row>
    <row r="425" spans="1:2" x14ac:dyDescent="0.3">
      <c r="A425" t="s">
        <v>440</v>
      </c>
      <c r="B425">
        <f>LOG10(Wikiaves!B428)</f>
        <v>2.7029395000753436</v>
      </c>
    </row>
    <row r="426" spans="1:2" x14ac:dyDescent="0.3">
      <c r="A426" t="s">
        <v>441</v>
      </c>
      <c r="B426">
        <f>LOG10(Wikiaves!B429)</f>
        <v>2.9157996453125179</v>
      </c>
    </row>
    <row r="427" spans="1:2" x14ac:dyDescent="0.3">
      <c r="A427" t="s">
        <v>442</v>
      </c>
      <c r="B427">
        <f>LOG10(Wikiaves!B430)</f>
        <v>2.3340695523433408</v>
      </c>
    </row>
    <row r="428" spans="1:2" x14ac:dyDescent="0.3">
      <c r="A428" t="s">
        <v>443</v>
      </c>
      <c r="B428">
        <f>LOG10(Wikiaves!B431)</f>
        <v>2.035385706097161</v>
      </c>
    </row>
    <row r="429" spans="1:2" x14ac:dyDescent="0.3">
      <c r="A429" t="s">
        <v>444</v>
      </c>
      <c r="B429">
        <f>LOG10(Wikiaves!B432)</f>
        <v>2.6791306939054929</v>
      </c>
    </row>
    <row r="430" spans="1:2" x14ac:dyDescent="0.3">
      <c r="A430" t="s">
        <v>445</v>
      </c>
      <c r="B430">
        <f>LOG10(Wikiaves!B433)</f>
        <v>2.861604895852659</v>
      </c>
    </row>
    <row r="431" spans="1:2" x14ac:dyDescent="0.3">
      <c r="A431" t="s">
        <v>446</v>
      </c>
      <c r="B431">
        <f>LOG10(Wikiaves!B434)</f>
        <v>2.6046676852850172</v>
      </c>
    </row>
    <row r="432" spans="1:2" x14ac:dyDescent="0.3">
      <c r="A432" t="s">
        <v>447</v>
      </c>
      <c r="B432">
        <f>LOG10(Wikiaves!B435)</f>
        <v>2.6341123498306187</v>
      </c>
    </row>
    <row r="433" spans="1:2" x14ac:dyDescent="0.3">
      <c r="A433" t="s">
        <v>448</v>
      </c>
      <c r="B433">
        <f>LOG10(Wikiaves!B436)</f>
        <v>2.4621358445366801</v>
      </c>
    </row>
    <row r="434" spans="1:2" x14ac:dyDescent="0.3">
      <c r="A434" t="s">
        <v>449</v>
      </c>
      <c r="B434">
        <f>LOG10(Wikiaves!B437)</f>
        <v>2.5151847817175215</v>
      </c>
    </row>
    <row r="435" spans="1:2" x14ac:dyDescent="0.3">
      <c r="A435" t="s">
        <v>451</v>
      </c>
      <c r="B435">
        <f>LOG10(Wikiaves!B439)</f>
        <v>2.1307196365629522</v>
      </c>
    </row>
    <row r="436" spans="1:2" x14ac:dyDescent="0.3">
      <c r="A436" t="s">
        <v>452</v>
      </c>
      <c r="B436">
        <f>LOG10(Wikiaves!B440)</f>
        <v>2.8946892625957208</v>
      </c>
    </row>
    <row r="437" spans="1:2" x14ac:dyDescent="0.3">
      <c r="A437" t="s">
        <v>453</v>
      </c>
      <c r="B437">
        <f>LOG10(Wikiaves!B441)</f>
        <v>2.2633969633096518</v>
      </c>
    </row>
    <row r="438" spans="1:2" x14ac:dyDescent="0.3">
      <c r="A438" t="s">
        <v>454</v>
      </c>
      <c r="B438">
        <f>LOG10(Wikiaves!B442)</f>
        <v>2.5519023557116185</v>
      </c>
    </row>
    <row r="439" spans="1:2" x14ac:dyDescent="0.3">
      <c r="A439" t="s">
        <v>455</v>
      </c>
      <c r="B439">
        <f>LOG10(Wikiaves!B443)</f>
        <v>2.3212358493275413</v>
      </c>
    </row>
    <row r="440" spans="1:2" x14ac:dyDescent="0.3">
      <c r="A440" t="s">
        <v>456</v>
      </c>
      <c r="B440">
        <f>LOG10(Wikiaves!B444)</f>
        <v>2.3374692449570951</v>
      </c>
    </row>
    <row r="441" spans="1:2" x14ac:dyDescent="0.3">
      <c r="A441" t="s">
        <v>457</v>
      </c>
      <c r="B441">
        <f>LOG10(Wikiaves!B445)</f>
        <v>2.4996018645813041</v>
      </c>
    </row>
    <row r="442" spans="1:2" x14ac:dyDescent="0.3">
      <c r="A442" t="s">
        <v>458</v>
      </c>
      <c r="B442">
        <f>LOG10(Wikiaves!B446)</f>
        <v>2.4243735742138428</v>
      </c>
    </row>
    <row r="443" spans="1:2" x14ac:dyDescent="0.3">
      <c r="A443" t="s">
        <v>459</v>
      </c>
      <c r="B443">
        <f>LOG10(Wikiaves!B447)</f>
        <v>2.7456259020197988</v>
      </c>
    </row>
    <row r="444" spans="1:2" x14ac:dyDescent="0.3">
      <c r="A444" t="s">
        <v>460</v>
      </c>
      <c r="B444">
        <f>LOG10(Wikiaves!B448)</f>
        <v>2.3889994251205149</v>
      </c>
    </row>
    <row r="445" spans="1:2" x14ac:dyDescent="0.3">
      <c r="A445" t="s">
        <v>461</v>
      </c>
      <c r="B445">
        <f>LOG10(Wikiaves!B449)</f>
        <v>1.6480475969889299</v>
      </c>
    </row>
    <row r="446" spans="1:2" x14ac:dyDescent="0.3">
      <c r="A446" t="s">
        <v>462</v>
      </c>
      <c r="B446">
        <f>LOG10(Wikiaves!B450)</f>
        <v>2.5346504316052845</v>
      </c>
    </row>
    <row r="447" spans="1:2" x14ac:dyDescent="0.3">
      <c r="A447" t="s">
        <v>463</v>
      </c>
      <c r="B447">
        <f>LOG10(Wikiaves!B451)</f>
        <v>1.7997126424209984</v>
      </c>
    </row>
    <row r="448" spans="1:2" x14ac:dyDescent="0.3">
      <c r="A448" t="s">
        <v>464</v>
      </c>
      <c r="B448">
        <f>LOG10(Wikiaves!B452)</f>
        <v>2.2236983741680536</v>
      </c>
    </row>
    <row r="449" spans="1:2" x14ac:dyDescent="0.3">
      <c r="A449" t="s">
        <v>465</v>
      </c>
      <c r="B449">
        <f>LOG10(Wikiaves!B453)</f>
        <v>2.1739230692509985</v>
      </c>
    </row>
    <row r="450" spans="1:2" x14ac:dyDescent="0.3">
      <c r="A450" t="s">
        <v>466</v>
      </c>
      <c r="B450">
        <f>LOG10(Wikiaves!B454)</f>
        <v>2.2432861460834461</v>
      </c>
    </row>
    <row r="451" spans="1:2" x14ac:dyDescent="0.3">
      <c r="A451" t="s">
        <v>467</v>
      </c>
      <c r="B451">
        <f>LOG10(Wikiaves!B455)</f>
        <v>2.4573398253908674</v>
      </c>
    </row>
    <row r="452" spans="1:2" x14ac:dyDescent="0.3">
      <c r="A452" t="s">
        <v>468</v>
      </c>
      <c r="B452">
        <f>LOG10(Wikiaves!B456)</f>
        <v>2.8746168976437732</v>
      </c>
    </row>
    <row r="453" spans="1:2" x14ac:dyDescent="0.3">
      <c r="A453" t="s">
        <v>469</v>
      </c>
      <c r="B453">
        <f>LOG10(Wikiaves!B457)</f>
        <v>3.1004673888821435</v>
      </c>
    </row>
    <row r="454" spans="1:2" x14ac:dyDescent="0.3">
      <c r="A454" t="s">
        <v>470</v>
      </c>
      <c r="B454">
        <f>LOG10(Wikiaves!B458)</f>
        <v>2.7486817562240788</v>
      </c>
    </row>
    <row r="455" spans="1:2" x14ac:dyDescent="0.3">
      <c r="A455" t="s">
        <v>471</v>
      </c>
      <c r="B455">
        <f>LOG10(Wikiaves!B459)</f>
        <v>2.878063706503013</v>
      </c>
    </row>
    <row r="456" spans="1:2" x14ac:dyDescent="0.3">
      <c r="A456" t="s">
        <v>472</v>
      </c>
      <c r="B456">
        <f>LOG10(Wikiaves!B460)</f>
        <v>2.891648943870559</v>
      </c>
    </row>
    <row r="457" spans="1:2" x14ac:dyDescent="0.3">
      <c r="A457" t="s">
        <v>473</v>
      </c>
      <c r="B457">
        <f>LOG10(Wikiaves!B461)</f>
        <v>2.3131751712610917</v>
      </c>
    </row>
    <row r="458" spans="1:2" x14ac:dyDescent="0.3">
      <c r="A458" t="s">
        <v>474</v>
      </c>
      <c r="B458">
        <f>LOG10(Wikiaves!B462)</f>
        <v>2.8138084165946662</v>
      </c>
    </row>
    <row r="459" spans="1:2" x14ac:dyDescent="0.3">
      <c r="A459" t="s">
        <v>476</v>
      </c>
      <c r="B459">
        <f>LOG10(Wikiaves!B463)</f>
        <v>2.3968947077818479</v>
      </c>
    </row>
    <row r="460" spans="1:2" x14ac:dyDescent="0.3">
      <c r="A460" t="s">
        <v>477</v>
      </c>
      <c r="B460">
        <f>LOG10(Wikiaves!B464)</f>
        <v>2.5037049048300242</v>
      </c>
    </row>
    <row r="461" spans="1:2" x14ac:dyDescent="0.3">
      <c r="A461" t="s">
        <v>478</v>
      </c>
      <c r="B461">
        <f>LOG10(Wikiaves!B465)</f>
        <v>2.0850942627363307</v>
      </c>
    </row>
    <row r="462" spans="1:2" x14ac:dyDescent="0.3">
      <c r="A462" t="s">
        <v>479</v>
      </c>
      <c r="B462">
        <f>LOG10(Wikiaves!B466)</f>
        <v>3.2007131868210141</v>
      </c>
    </row>
    <row r="463" spans="1:2" x14ac:dyDescent="0.3">
      <c r="A463" t="s">
        <v>480</v>
      </c>
      <c r="B463">
        <f>LOG10(Wikiaves!B467)</f>
        <v>2.4905778558859097</v>
      </c>
    </row>
    <row r="464" spans="1:2" x14ac:dyDescent="0.3">
      <c r="A464" t="s">
        <v>481</v>
      </c>
      <c r="B464">
        <f>LOG10(Wikiaves!B468)</f>
        <v>2.4204178692863172</v>
      </c>
    </row>
    <row r="465" spans="1:2" x14ac:dyDescent="0.3">
      <c r="A465" t="s">
        <v>482</v>
      </c>
      <c r="B465">
        <f>LOG10(Wikiaves!B469)</f>
        <v>2.6132137013918779</v>
      </c>
    </row>
    <row r="466" spans="1:2" x14ac:dyDescent="0.3">
      <c r="A466" t="s">
        <v>483</v>
      </c>
      <c r="B466">
        <f>LOG10(Wikiaves!B470)</f>
        <v>2.8586580854397154</v>
      </c>
    </row>
    <row r="467" spans="1:2" x14ac:dyDescent="0.3">
      <c r="A467" t="s">
        <v>484</v>
      </c>
      <c r="B467">
        <f>LOG10(Wikiaves!B471)</f>
        <v>2.3904864575639269</v>
      </c>
    </row>
    <row r="468" spans="1:2" x14ac:dyDescent="0.3">
      <c r="A468" t="s">
        <v>485</v>
      </c>
      <c r="B468">
        <f>LOG10(Wikiaves!B472)</f>
        <v>2.5260276627345015</v>
      </c>
    </row>
    <row r="469" spans="1:2" x14ac:dyDescent="0.3">
      <c r="A469" t="s">
        <v>486</v>
      </c>
      <c r="B469">
        <f>LOG10(Wikiaves!B473)</f>
        <v>2.6735305121612907</v>
      </c>
    </row>
    <row r="470" spans="1:2" x14ac:dyDescent="0.3">
      <c r="A470" t="s">
        <v>487</v>
      </c>
      <c r="B470">
        <f>LOG10(Wikiaves!B474)</f>
        <v>2.8435442119456353</v>
      </c>
    </row>
    <row r="471" spans="1:2" x14ac:dyDescent="0.3">
      <c r="A471" t="s">
        <v>488</v>
      </c>
      <c r="B471">
        <f>LOG10(Wikiaves!B475)</f>
        <v>2.1712348524731002</v>
      </c>
    </row>
    <row r="472" spans="1:2" x14ac:dyDescent="0.3">
      <c r="A472" t="s">
        <v>489</v>
      </c>
      <c r="B472">
        <f>LOG10(Wikiaves!B476)</f>
        <v>2.3079408014832605</v>
      </c>
    </row>
    <row r="473" spans="1:2" x14ac:dyDescent="0.3">
      <c r="A473" t="s">
        <v>490</v>
      </c>
      <c r="B473">
        <f>LOG10(Wikiaves!B477)</f>
        <v>2.2932431902075674</v>
      </c>
    </row>
    <row r="474" spans="1:2" x14ac:dyDescent="0.3">
      <c r="A474" t="s">
        <v>491</v>
      </c>
      <c r="B474">
        <f>LOG10(Wikiaves!B478)</f>
        <v>2.5229173957693058</v>
      </c>
    </row>
    <row r="475" spans="1:2" x14ac:dyDescent="0.3">
      <c r="A475" t="s">
        <v>492</v>
      </c>
      <c r="B475">
        <f>LOG10(Wikiaves!B479)</f>
        <v>1.9959640810062274</v>
      </c>
    </row>
    <row r="476" spans="1:2" x14ac:dyDescent="0.3">
      <c r="A476" t="s">
        <v>493</v>
      </c>
      <c r="B476">
        <f>LOG10(Wikiaves!B480)</f>
        <v>2.8135249469548613</v>
      </c>
    </row>
    <row r="477" spans="1:2" x14ac:dyDescent="0.3">
      <c r="A477" t="s">
        <v>494</v>
      </c>
      <c r="B477">
        <f>LOG10(Wikiaves!B481)</f>
        <v>2.2108747454400342</v>
      </c>
    </row>
    <row r="478" spans="1:2" x14ac:dyDescent="0.3">
      <c r="A478" t="s">
        <v>495</v>
      </c>
      <c r="B478">
        <f>LOG10(Wikiaves!B482)</f>
        <v>2.500564405288396</v>
      </c>
    </row>
    <row r="479" spans="1:2" x14ac:dyDescent="0.3">
      <c r="A479" t="s">
        <v>496</v>
      </c>
      <c r="B479">
        <f>LOG10(Wikiaves!B483)</f>
        <v>2.5544661423920325</v>
      </c>
    </row>
    <row r="480" spans="1:2" x14ac:dyDescent="0.3">
      <c r="A480" t="s">
        <v>497</v>
      </c>
      <c r="B480">
        <f>LOG10(Wikiaves!B484)</f>
        <v>2.6975972035301958</v>
      </c>
    </row>
    <row r="481" spans="1:2" x14ac:dyDescent="0.3">
      <c r="A481" t="s">
        <v>498</v>
      </c>
      <c r="B481">
        <f>LOG10(Wikiaves!B485)</f>
        <v>2.3553691362093048</v>
      </c>
    </row>
    <row r="482" spans="1:2" x14ac:dyDescent="0.3">
      <c r="A482" t="s">
        <v>499</v>
      </c>
      <c r="B482">
        <f>LOG10(Wikiaves!B486)</f>
        <v>1.5603968736739027</v>
      </c>
    </row>
    <row r="483" spans="1:2" x14ac:dyDescent="0.3">
      <c r="A483" t="s">
        <v>500</v>
      </c>
      <c r="B483">
        <f>LOG10(Wikiaves!B487)</f>
        <v>2.8006462935084122</v>
      </c>
    </row>
    <row r="484" spans="1:2" x14ac:dyDescent="0.3">
      <c r="A484" t="s">
        <v>501</v>
      </c>
      <c r="B484">
        <f>LOG10(Wikiaves!B488)</f>
        <v>2.5864500189161475</v>
      </c>
    </row>
    <row r="485" spans="1:2" x14ac:dyDescent="0.3">
      <c r="A485" t="s">
        <v>502</v>
      </c>
      <c r="B485">
        <f>LOG10(Wikiaves!B489)</f>
        <v>2.8715793565189776</v>
      </c>
    </row>
    <row r="486" spans="1:2" x14ac:dyDescent="0.3">
      <c r="A486" t="s">
        <v>503</v>
      </c>
      <c r="B486">
        <f>LOG10(Wikiaves!B490)</f>
        <v>2.1161227102848161</v>
      </c>
    </row>
    <row r="487" spans="1:2" x14ac:dyDescent="0.3">
      <c r="A487" t="s">
        <v>504</v>
      </c>
      <c r="B487">
        <f>LOG10(Wikiaves!B491)</f>
        <v>2.3738017626350456</v>
      </c>
    </row>
    <row r="488" spans="1:2" x14ac:dyDescent="0.3">
      <c r="A488" t="s">
        <v>505</v>
      </c>
      <c r="B488">
        <f>LOG10(Wikiaves!B492)</f>
        <v>2.3853863898729446</v>
      </c>
    </row>
    <row r="489" spans="1:2" x14ac:dyDescent="0.3">
      <c r="A489" t="s">
        <v>506</v>
      </c>
      <c r="B489">
        <f>LOG10(Wikiaves!B493)</f>
        <v>2.4847054660174073</v>
      </c>
    </row>
    <row r="490" spans="1:2" x14ac:dyDescent="0.3">
      <c r="A490" t="s">
        <v>507</v>
      </c>
      <c r="B490">
        <f>LOG10(Wikiaves!B494)</f>
        <v>2.1700709360564021</v>
      </c>
    </row>
    <row r="491" spans="1:2" x14ac:dyDescent="0.3">
      <c r="A491" t="s">
        <v>508</v>
      </c>
      <c r="B491">
        <f>LOG10(Wikiaves!B495)</f>
        <v>2.4893325883612154</v>
      </c>
    </row>
    <row r="492" spans="1:2" x14ac:dyDescent="0.3">
      <c r="A492" t="s">
        <v>509</v>
      </c>
      <c r="B492">
        <f>LOG10(Wikiaves!B496)</f>
        <v>2.4854033951488907</v>
      </c>
    </row>
    <row r="493" spans="1:2" x14ac:dyDescent="0.3">
      <c r="A493" t="s">
        <v>510</v>
      </c>
      <c r="B493">
        <f>LOG10(Wikiaves!B497)</f>
        <v>2.628385864431384</v>
      </c>
    </row>
    <row r="494" spans="1:2" x14ac:dyDescent="0.3">
      <c r="A494" t="s">
        <v>512</v>
      </c>
      <c r="B494">
        <f>LOG10(Wikiaves!B498)</f>
        <v>1.99886065526321</v>
      </c>
    </row>
    <row r="495" spans="1:2" x14ac:dyDescent="0.3">
      <c r="A495" t="s">
        <v>513</v>
      </c>
      <c r="B495">
        <f>LOG10(Wikiaves!B499)</f>
        <v>2.1240377273008204</v>
      </c>
    </row>
    <row r="496" spans="1:2" x14ac:dyDescent="0.3">
      <c r="A496" t="s">
        <v>514</v>
      </c>
      <c r="B496">
        <f>LOG10(Wikiaves!B500)</f>
        <v>2.4479467999509428</v>
      </c>
    </row>
    <row r="497" spans="1:2" x14ac:dyDescent="0.3">
      <c r="A497" t="s">
        <v>515</v>
      </c>
      <c r="B497">
        <f>LOG10(Wikiaves!B501)</f>
        <v>2.2751754002431732</v>
      </c>
    </row>
    <row r="498" spans="1:2" x14ac:dyDescent="0.3">
      <c r="A498" t="s">
        <v>516</v>
      </c>
      <c r="B498">
        <f>LOG10(Wikiaves!B502)</f>
        <v>2.6588276753794382</v>
      </c>
    </row>
    <row r="499" spans="1:2" x14ac:dyDescent="0.3">
      <c r="A499" t="s">
        <v>517</v>
      </c>
      <c r="B499">
        <f>LOG10(Wikiaves!B503)</f>
        <v>2.5188678114729361</v>
      </c>
    </row>
    <row r="500" spans="1:2" x14ac:dyDescent="0.3">
      <c r="A500" t="s">
        <v>518</v>
      </c>
      <c r="B500">
        <f>LOG10(Wikiaves!B504)</f>
        <v>2.4356723971758854</v>
      </c>
    </row>
    <row r="501" spans="1:2" x14ac:dyDescent="0.3">
      <c r="A501" t="s">
        <v>519</v>
      </c>
      <c r="B501">
        <f>LOG10(Wikiaves!B505)</f>
        <v>2.4330173650934355</v>
      </c>
    </row>
    <row r="502" spans="1:2" x14ac:dyDescent="0.3">
      <c r="A502" t="s">
        <v>520</v>
      </c>
      <c r="B502">
        <f>LOG10(Wikiaves!B506)</f>
        <v>2.4349487455494252</v>
      </c>
    </row>
    <row r="503" spans="1:2" x14ac:dyDescent="0.3">
      <c r="A503" t="s">
        <v>521</v>
      </c>
      <c r="B503">
        <f>LOG10(Wikiaves!B507)</f>
        <v>2.2635366546588869</v>
      </c>
    </row>
    <row r="504" spans="1:2" x14ac:dyDescent="0.3">
      <c r="A504" t="s">
        <v>522</v>
      </c>
      <c r="B504">
        <f>LOG10(Wikiaves!B508)</f>
        <v>2.1764674845991339</v>
      </c>
    </row>
    <row r="505" spans="1:2" x14ac:dyDescent="0.3">
      <c r="A505" t="s">
        <v>523</v>
      </c>
      <c r="B505">
        <f>LOG10(Wikiaves!B509)</f>
        <v>2.1704436114726144</v>
      </c>
    </row>
    <row r="506" spans="1:2" x14ac:dyDescent="0.3">
      <c r="A506" t="s">
        <v>524</v>
      </c>
      <c r="B506">
        <f>LOG10(Wikiaves!B510)</f>
        <v>2.4703178590518644</v>
      </c>
    </row>
    <row r="507" spans="1:2" x14ac:dyDescent="0.3">
      <c r="A507" t="s">
        <v>525</v>
      </c>
      <c r="B507">
        <f>LOG10(Wikiaves!B511)</f>
        <v>3.0471763122526845</v>
      </c>
    </row>
    <row r="508" spans="1:2" x14ac:dyDescent="0.3">
      <c r="A508" t="s">
        <v>526</v>
      </c>
      <c r="B508">
        <f>LOG10(Wikiaves!B512)</f>
        <v>2.1284671219297095</v>
      </c>
    </row>
    <row r="509" spans="1:2" x14ac:dyDescent="0.3">
      <c r="A509" t="s">
        <v>527</v>
      </c>
      <c r="B509">
        <f>LOG10(Wikiaves!B513)</f>
        <v>2.3149978644980664</v>
      </c>
    </row>
    <row r="510" spans="1:2" x14ac:dyDescent="0.3">
      <c r="A510" t="s">
        <v>528</v>
      </c>
      <c r="B510">
        <f>LOG10(Wikiaves!B514)</f>
        <v>1.9925137535464881</v>
      </c>
    </row>
    <row r="511" spans="1:2" x14ac:dyDescent="0.3">
      <c r="A511" t="s">
        <v>529</v>
      </c>
      <c r="B511">
        <f>LOG10(Wikiaves!B515)</f>
        <v>2.5603036494768188</v>
      </c>
    </row>
    <row r="512" spans="1:2" x14ac:dyDescent="0.3">
      <c r="A512" t="s">
        <v>530</v>
      </c>
      <c r="B512">
        <f>LOG10(Wikiaves!B516)</f>
        <v>2.1876137739701056</v>
      </c>
    </row>
    <row r="513" spans="1:2" x14ac:dyDescent="0.3">
      <c r="A513" t="s">
        <v>531</v>
      </c>
      <c r="B513">
        <f>LOG10(Wikiaves!B517)</f>
        <v>2.402469449960547</v>
      </c>
    </row>
    <row r="514" spans="1:2" x14ac:dyDescent="0.3">
      <c r="A514" t="s">
        <v>532</v>
      </c>
      <c r="B514">
        <f>LOG10(Wikiaves!B518)</f>
        <v>2.2220736559122791</v>
      </c>
    </row>
    <row r="515" spans="1:2" x14ac:dyDescent="0.3">
      <c r="A515" t="s">
        <v>533</v>
      </c>
      <c r="B515">
        <f>LOG10(Wikiaves!B519)</f>
        <v>2.8774525524971741</v>
      </c>
    </row>
    <row r="516" spans="1:2" x14ac:dyDescent="0.3">
      <c r="A516" t="s">
        <v>534</v>
      </c>
      <c r="B516">
        <f>LOG10(Wikiaves!B520)</f>
        <v>2.3218054838575393</v>
      </c>
    </row>
    <row r="517" spans="1:2" x14ac:dyDescent="0.3">
      <c r="A517" t="s">
        <v>535</v>
      </c>
      <c r="B517">
        <f>LOG10(Wikiaves!B521)</f>
        <v>2.4602602092904577</v>
      </c>
    </row>
    <row r="518" spans="1:2" x14ac:dyDescent="0.3">
      <c r="A518" t="s">
        <v>537</v>
      </c>
      <c r="B518">
        <f>LOG10(Wikiaves!B522)</f>
        <v>2.1135690296371914</v>
      </c>
    </row>
    <row r="519" spans="1:2" x14ac:dyDescent="0.3">
      <c r="A519" t="s">
        <v>538</v>
      </c>
      <c r="B519">
        <f>LOG10(Wikiaves!B523)</f>
        <v>2.2551494375647088</v>
      </c>
    </row>
    <row r="520" spans="1:2" x14ac:dyDescent="0.3">
      <c r="A520" t="s">
        <v>539</v>
      </c>
      <c r="B520">
        <f>LOG10(Wikiaves!B524)</f>
        <v>2.742627737897152</v>
      </c>
    </row>
    <row r="521" spans="1:2" x14ac:dyDescent="0.3">
      <c r="A521" t="s">
        <v>540</v>
      </c>
      <c r="B521">
        <f>LOG10(Wikiaves!B525)</f>
        <v>2.2449744014493307</v>
      </c>
    </row>
    <row r="522" spans="1:2" x14ac:dyDescent="0.3">
      <c r="A522" t="s">
        <v>541</v>
      </c>
      <c r="B522">
        <f>LOG10(Wikiaves!B526)</f>
        <v>2.4917971708617275</v>
      </c>
    </row>
    <row r="523" spans="1:2" x14ac:dyDescent="0.3">
      <c r="A523" t="s">
        <v>542</v>
      </c>
      <c r="B523">
        <f>LOG10(Wikiaves!B527)</f>
        <v>2.1878956314736246</v>
      </c>
    </row>
    <row r="524" spans="1:2" x14ac:dyDescent="0.3">
      <c r="A524" t="s">
        <v>543</v>
      </c>
      <c r="B524">
        <f>LOG10(Wikiaves!B528)</f>
        <v>3.116751157016286</v>
      </c>
    </row>
    <row r="525" spans="1:2" x14ac:dyDescent="0.3">
      <c r="A525" t="s">
        <v>544</v>
      </c>
      <c r="B525">
        <f>LOG10(Wikiaves!B529)</f>
        <v>2.0412189326126375</v>
      </c>
    </row>
    <row r="526" spans="1:2" x14ac:dyDescent="0.3">
      <c r="A526" t="s">
        <v>545</v>
      </c>
      <c r="B526">
        <f>LOG10(Wikiaves!B530)</f>
        <v>2.123877763157819</v>
      </c>
    </row>
    <row r="527" spans="1:2" x14ac:dyDescent="0.3">
      <c r="A527" t="s">
        <v>546</v>
      </c>
      <c r="B527">
        <f>LOG10(Wikiaves!B531)</f>
        <v>1.9752709289067922</v>
      </c>
    </row>
    <row r="528" spans="1:2" x14ac:dyDescent="0.3">
      <c r="A528" t="s">
        <v>547</v>
      </c>
      <c r="B528">
        <f>LOG10(Wikiaves!B532)</f>
        <v>2.1072981767562737</v>
      </c>
    </row>
    <row r="529" spans="1:2" x14ac:dyDescent="0.3">
      <c r="A529" t="s">
        <v>548</v>
      </c>
      <c r="B529">
        <f>LOG10(Wikiaves!B533)</f>
        <v>2.4487573194653165</v>
      </c>
    </row>
    <row r="530" spans="1:2" x14ac:dyDescent="0.3">
      <c r="A530" t="s">
        <v>549</v>
      </c>
      <c r="B530">
        <f>LOG10(Wikiaves!B534)</f>
        <v>2.4023972394764534</v>
      </c>
    </row>
    <row r="531" spans="1:2" x14ac:dyDescent="0.3">
      <c r="A531" t="s">
        <v>550</v>
      </c>
      <c r="B531">
        <f>LOG10(Wikiaves!B535)</f>
        <v>2.6122878423124289</v>
      </c>
    </row>
    <row r="532" spans="1:2" x14ac:dyDescent="0.3">
      <c r="A532" t="s">
        <v>552</v>
      </c>
      <c r="B532">
        <f>LOG10(Wikiaves!B537)</f>
        <v>3.0557249404672282</v>
      </c>
    </row>
    <row r="533" spans="1:2" x14ac:dyDescent="0.3">
      <c r="A533" t="s">
        <v>553</v>
      </c>
      <c r="B533">
        <f>LOG10(Wikiaves!B538)</f>
        <v>1.8784011413868305</v>
      </c>
    </row>
    <row r="534" spans="1:2" x14ac:dyDescent="0.3">
      <c r="A534" t="s">
        <v>554</v>
      </c>
      <c r="B534">
        <f>LOG10(Wikiaves!B539)</f>
        <v>2.7129853925895366</v>
      </c>
    </row>
    <row r="535" spans="1:2" x14ac:dyDescent="0.3">
      <c r="A535" t="s">
        <v>555</v>
      </c>
      <c r="B535">
        <f>LOG10(Wikiaves!B540)</f>
        <v>2.1121423119531504</v>
      </c>
    </row>
    <row r="536" spans="1:2" x14ac:dyDescent="0.3">
      <c r="A536" t="s">
        <v>556</v>
      </c>
      <c r="B536">
        <f>LOG10(Wikiaves!B541)</f>
        <v>2.2513851123865001</v>
      </c>
    </row>
    <row r="537" spans="1:2" x14ac:dyDescent="0.3">
      <c r="A537" t="s">
        <v>557</v>
      </c>
      <c r="B537">
        <f>LOG10(Wikiaves!B542)</f>
        <v>2.0706472991446803</v>
      </c>
    </row>
    <row r="538" spans="1:2" x14ac:dyDescent="0.3">
      <c r="A538" t="s">
        <v>558</v>
      </c>
      <c r="B538">
        <f>LOG10(Wikiaves!B543)</f>
        <v>2.6136970329159337</v>
      </c>
    </row>
    <row r="539" spans="1:2" x14ac:dyDescent="0.3">
      <c r="A539" t="s">
        <v>559</v>
      </c>
      <c r="B539">
        <f>LOG10(Wikiaves!B544)</f>
        <v>2.4424045057377217</v>
      </c>
    </row>
    <row r="540" spans="1:2" x14ac:dyDescent="0.3">
      <c r="A540" t="s">
        <v>560</v>
      </c>
      <c r="B540">
        <f>LOG10(Wikiaves!B545)</f>
        <v>2.7563964576149456</v>
      </c>
    </row>
    <row r="541" spans="1:2" x14ac:dyDescent="0.3">
      <c r="A541" t="s">
        <v>561</v>
      </c>
      <c r="B541">
        <f>LOG10(Wikiaves!B546)</f>
        <v>2.6229224125182213</v>
      </c>
    </row>
    <row r="542" spans="1:2" x14ac:dyDescent="0.3">
      <c r="A542" t="s">
        <v>562</v>
      </c>
      <c r="B542">
        <f>LOG10(Wikiaves!B547)</f>
        <v>2.6354274457328497</v>
      </c>
    </row>
    <row r="543" spans="1:2" x14ac:dyDescent="0.3">
      <c r="A543" t="s">
        <v>563</v>
      </c>
      <c r="B543">
        <f>LOG10(Wikiaves!B548)</f>
        <v>3.0411592878728797</v>
      </c>
    </row>
    <row r="544" spans="1:2" x14ac:dyDescent="0.3">
      <c r="A544" t="s">
        <v>564</v>
      </c>
      <c r="B544">
        <f>LOG10(Wikiaves!B549)</f>
        <v>2.27057636315973</v>
      </c>
    </row>
    <row r="545" spans="1:2" x14ac:dyDescent="0.3">
      <c r="A545" t="s">
        <v>565</v>
      </c>
      <c r="B545">
        <f>LOG10(Wikiaves!B550)</f>
        <v>2.790506829920425</v>
      </c>
    </row>
    <row r="546" spans="1:2" x14ac:dyDescent="0.3">
      <c r="A546" t="s">
        <v>566</v>
      </c>
      <c r="B546">
        <f>LOG10(Wikiaves!B551)</f>
        <v>2.8134034986450676</v>
      </c>
    </row>
    <row r="547" spans="1:2" x14ac:dyDescent="0.3">
      <c r="A547" t="s">
        <v>567</v>
      </c>
      <c r="B547">
        <f>LOG10(Wikiaves!B552)</f>
        <v>2.9686412270515583</v>
      </c>
    </row>
    <row r="548" spans="1:2" x14ac:dyDescent="0.3">
      <c r="A548" t="s">
        <v>568</v>
      </c>
      <c r="B548">
        <f>LOG10(Wikiaves!B553)</f>
        <v>3.1821606214597193</v>
      </c>
    </row>
    <row r="549" spans="1:2" x14ac:dyDescent="0.3">
      <c r="A549" t="s">
        <v>569</v>
      </c>
      <c r="B549">
        <f>LOG10(Wikiaves!B554)</f>
        <v>2.786238765738196</v>
      </c>
    </row>
    <row r="550" spans="1:2" x14ac:dyDescent="0.3">
      <c r="A550" t="s">
        <v>570</v>
      </c>
      <c r="B550">
        <f>LOG10(Wikiaves!B555)</f>
        <v>2.8640486554461759</v>
      </c>
    </row>
    <row r="551" spans="1:2" x14ac:dyDescent="0.3">
      <c r="A551" t="s">
        <v>571</v>
      </c>
      <c r="B551">
        <f>LOG10(Wikiaves!B556)</f>
        <v>2.4870082090918837</v>
      </c>
    </row>
    <row r="552" spans="1:2" x14ac:dyDescent="0.3">
      <c r="A552" t="s">
        <v>572</v>
      </c>
      <c r="B552">
        <f>LOG10(Wikiaves!B557)</f>
        <v>2.6046525757111403</v>
      </c>
    </row>
    <row r="553" spans="1:2" x14ac:dyDescent="0.3">
      <c r="A553" t="s">
        <v>573</v>
      </c>
      <c r="B553">
        <f>LOG10(Wikiaves!B558)</f>
        <v>2.4021065568272011</v>
      </c>
    </row>
    <row r="554" spans="1:2" x14ac:dyDescent="0.3">
      <c r="A554" t="s">
        <v>574</v>
      </c>
      <c r="B554">
        <f>LOG10(Wikiaves!B559)</f>
        <v>2.7904625057932071</v>
      </c>
    </row>
    <row r="555" spans="1:2" x14ac:dyDescent="0.3">
      <c r="A555" t="s">
        <v>575</v>
      </c>
      <c r="B555">
        <f>LOG10(Wikiaves!B560)</f>
        <v>2.1705550585212086</v>
      </c>
    </row>
    <row r="556" spans="1:2" x14ac:dyDescent="0.3">
      <c r="A556" t="s">
        <v>576</v>
      </c>
      <c r="B556">
        <f>LOG10(Wikiaves!B561)</f>
        <v>2.5472724543181813</v>
      </c>
    </row>
    <row r="557" spans="1:2" x14ac:dyDescent="0.3">
      <c r="A557" t="s">
        <v>577</v>
      </c>
      <c r="B557">
        <f>LOG10(Wikiaves!B562)</f>
        <v>2.1510877890720645</v>
      </c>
    </row>
    <row r="558" spans="1:2" x14ac:dyDescent="0.3">
      <c r="A558" t="s">
        <v>578</v>
      </c>
      <c r="B558">
        <f>LOG10(Wikiaves!B563)</f>
        <v>2.224916170760447</v>
      </c>
    </row>
    <row r="559" spans="1:2" x14ac:dyDescent="0.3">
      <c r="A559" t="s">
        <v>579</v>
      </c>
      <c r="B559">
        <f>LOG10(Wikiaves!B564)</f>
        <v>2.4520073630859804</v>
      </c>
    </row>
    <row r="560" spans="1:2" x14ac:dyDescent="0.3">
      <c r="A560" t="s">
        <v>580</v>
      </c>
      <c r="B560">
        <f>LOG10(Wikiaves!B565)</f>
        <v>2.309063511966333</v>
      </c>
    </row>
    <row r="561" spans="1:2" x14ac:dyDescent="0.3">
      <c r="A561" t="s">
        <v>581</v>
      </c>
      <c r="B561">
        <f>LOG10(Wikiaves!B566)</f>
        <v>2.1005290681362925</v>
      </c>
    </row>
    <row r="562" spans="1:2" x14ac:dyDescent="0.3">
      <c r="A562" t="s">
        <v>582</v>
      </c>
      <c r="B562">
        <f>LOG10(Wikiaves!B567)</f>
        <v>2.6054009467402901</v>
      </c>
    </row>
    <row r="563" spans="1:2" x14ac:dyDescent="0.3">
      <c r="A563" t="s">
        <v>583</v>
      </c>
      <c r="B563">
        <f>LOG10(Wikiaves!B568)</f>
        <v>3.0264102719077606</v>
      </c>
    </row>
    <row r="564" spans="1:2" x14ac:dyDescent="0.3">
      <c r="A564" t="s">
        <v>584</v>
      </c>
      <c r="B564">
        <f>LOG10(Wikiaves!B569)</f>
        <v>2.1475526640802678</v>
      </c>
    </row>
    <row r="565" spans="1:2" x14ac:dyDescent="0.3">
      <c r="A565" t="s">
        <v>585</v>
      </c>
      <c r="B565">
        <f>LOG10(Wikiaves!B570)</f>
        <v>2.6178199013566061</v>
      </c>
    </row>
    <row r="566" spans="1:2" x14ac:dyDescent="0.3">
      <c r="A566" t="s">
        <v>586</v>
      </c>
      <c r="B566">
        <f>LOG10(Wikiaves!B571)</f>
        <v>2.6522743902978996</v>
      </c>
    </row>
    <row r="567" spans="1:2" x14ac:dyDescent="0.3">
      <c r="A567" t="s">
        <v>587</v>
      </c>
      <c r="B567">
        <f>LOG10(Wikiaves!B572)</f>
        <v>2.6535810251450536</v>
      </c>
    </row>
    <row r="568" spans="1:2" x14ac:dyDescent="0.3">
      <c r="A568" t="s">
        <v>588</v>
      </c>
      <c r="B568">
        <f>LOG10(Wikiaves!B573)</f>
        <v>2.7743300694061759</v>
      </c>
    </row>
    <row r="569" spans="1:2" x14ac:dyDescent="0.3">
      <c r="A569" t="s">
        <v>589</v>
      </c>
      <c r="B569">
        <f>LOG10(Wikiaves!B574)</f>
        <v>2.1860093437215826</v>
      </c>
    </row>
    <row r="570" spans="1:2" x14ac:dyDescent="0.3">
      <c r="A570" t="s">
        <v>590</v>
      </c>
      <c r="B570">
        <f>LOG10(Wikiaves!B575)</f>
        <v>2.519285771379193</v>
      </c>
    </row>
    <row r="571" spans="1:2" x14ac:dyDescent="0.3">
      <c r="A571" t="s">
        <v>591</v>
      </c>
      <c r="B571">
        <f>LOG10(Wikiaves!B576)</f>
        <v>2.3143644768383909</v>
      </c>
    </row>
    <row r="572" spans="1:2" x14ac:dyDescent="0.3">
      <c r="A572" t="s">
        <v>592</v>
      </c>
      <c r="B572">
        <f>LOG10(Wikiaves!B577)</f>
        <v>2.538814941523083</v>
      </c>
    </row>
    <row r="573" spans="1:2" x14ac:dyDescent="0.3">
      <c r="A573" t="s">
        <v>593</v>
      </c>
      <c r="B573">
        <f>LOG10(Wikiaves!B578)</f>
        <v>2.5665600437655884</v>
      </c>
    </row>
    <row r="574" spans="1:2" x14ac:dyDescent="0.3">
      <c r="A574" t="s">
        <v>595</v>
      </c>
      <c r="B574">
        <f>LOG10(Wikiaves!B580)</f>
        <v>2.783379681406934</v>
      </c>
    </row>
    <row r="575" spans="1:2" x14ac:dyDescent="0.3">
      <c r="A575" t="s">
        <v>596</v>
      </c>
      <c r="B575">
        <f>LOG10(Wikiaves!B581)</f>
        <v>2.1623612501776015</v>
      </c>
    </row>
    <row r="576" spans="1:2" x14ac:dyDescent="0.3">
      <c r="A576" t="s">
        <v>597</v>
      </c>
      <c r="B576">
        <f>LOG10(Wikiaves!B582)</f>
        <v>2.0296231824762359</v>
      </c>
    </row>
    <row r="577" spans="1:2" x14ac:dyDescent="0.3">
      <c r="A577" t="s">
        <v>598</v>
      </c>
      <c r="B577">
        <f>LOG10(Wikiaves!B583)</f>
        <v>2.1220814720144987</v>
      </c>
    </row>
    <row r="578" spans="1:2" x14ac:dyDescent="0.3">
      <c r="A578" t="s">
        <v>599</v>
      </c>
      <c r="B578">
        <f>LOG10(Wikiaves!B584)</f>
        <v>2.749572458273458</v>
      </c>
    </row>
    <row r="579" spans="1:2" x14ac:dyDescent="0.3">
      <c r="A579" t="s">
        <v>600</v>
      </c>
      <c r="B579">
        <f>LOG10(Wikiaves!B585)</f>
        <v>2.8734473252221928</v>
      </c>
    </row>
    <row r="580" spans="1:2" x14ac:dyDescent="0.3">
      <c r="A580" t="s">
        <v>601</v>
      </c>
      <c r="B580">
        <f>LOG10(Wikiaves!B586)</f>
        <v>2.8780044702680252</v>
      </c>
    </row>
    <row r="581" spans="1:2" x14ac:dyDescent="0.3">
      <c r="A581" t="s">
        <v>602</v>
      </c>
      <c r="B581">
        <f>LOG10(Wikiaves!B587)</f>
        <v>2.3461396874072928</v>
      </c>
    </row>
    <row r="582" spans="1:2" x14ac:dyDescent="0.3">
      <c r="A582" t="s">
        <v>603</v>
      </c>
      <c r="B582">
        <f>LOG10(Wikiaves!B588)</f>
        <v>1.7315243011103396</v>
      </c>
    </row>
    <row r="583" spans="1:2" x14ac:dyDescent="0.3">
      <c r="A583" t="s">
        <v>604</v>
      </c>
      <c r="B583">
        <f>LOG10(Wikiaves!B589)</f>
        <v>2.7740313063297051</v>
      </c>
    </row>
    <row r="584" spans="1:2" x14ac:dyDescent="0.3">
      <c r="A584" t="s">
        <v>605</v>
      </c>
      <c r="B584">
        <f>LOG10(Wikiaves!B590)</f>
        <v>2.6517769720362852</v>
      </c>
    </row>
    <row r="585" spans="1:2" x14ac:dyDescent="0.3">
      <c r="A585" t="s">
        <v>606</v>
      </c>
      <c r="B585">
        <f>LOG10(Wikiaves!B591)</f>
        <v>2.3650984427759338</v>
      </c>
    </row>
    <row r="586" spans="1:2" x14ac:dyDescent="0.3">
      <c r="A586" t="s">
        <v>607</v>
      </c>
      <c r="B586">
        <f>LOG10(Wikiaves!B592)</f>
        <v>2.3040271193465314</v>
      </c>
    </row>
    <row r="587" spans="1:2" x14ac:dyDescent="0.3">
      <c r="A587" t="s">
        <v>608</v>
      </c>
      <c r="B587">
        <f>LOG10(Wikiaves!B593)</f>
        <v>2.4813179121810336</v>
      </c>
    </row>
    <row r="588" spans="1:2" x14ac:dyDescent="0.3">
      <c r="A588" t="s">
        <v>609</v>
      </c>
      <c r="B588">
        <f>LOG10(Wikiaves!B594)</f>
        <v>2.7191232067716853</v>
      </c>
    </row>
    <row r="589" spans="1:2" x14ac:dyDescent="0.3">
      <c r="A589" t="s">
        <v>610</v>
      </c>
      <c r="B589">
        <f>LOG10(Wikiaves!B595)</f>
        <v>2.7958821019525852</v>
      </c>
    </row>
    <row r="590" spans="1:2" x14ac:dyDescent="0.3">
      <c r="A590" t="s">
        <v>611</v>
      </c>
      <c r="B590">
        <f>LOG10(Wikiaves!B596)</f>
        <v>2.4715689254613227</v>
      </c>
    </row>
    <row r="591" spans="1:2" x14ac:dyDescent="0.3">
      <c r="A591" t="s">
        <v>612</v>
      </c>
      <c r="B591">
        <f>LOG10(Wikiaves!B597)</f>
        <v>3.1919546045885201</v>
      </c>
    </row>
    <row r="592" spans="1:2" x14ac:dyDescent="0.3">
      <c r="A592" t="s">
        <v>613</v>
      </c>
      <c r="B592">
        <f>LOG10(Wikiaves!B598)</f>
        <v>2.3454541117148229</v>
      </c>
    </row>
    <row r="593" spans="1:2" x14ac:dyDescent="0.3">
      <c r="A593" t="s">
        <v>614</v>
      </c>
      <c r="B593">
        <f>LOG10(Wikiaves!B599)</f>
        <v>2.6068068512055138</v>
      </c>
    </row>
    <row r="594" spans="1:2" x14ac:dyDescent="0.3">
      <c r="A594" t="s">
        <v>615</v>
      </c>
      <c r="B594">
        <f>LOG10(Wikiaves!B600)</f>
        <v>2.2940030257255981</v>
      </c>
    </row>
    <row r="595" spans="1:2" x14ac:dyDescent="0.3">
      <c r="A595" t="s">
        <v>616</v>
      </c>
      <c r="B595">
        <f>LOG10(Wikiaves!B601)</f>
        <v>1.8533818036435505</v>
      </c>
    </row>
    <row r="596" spans="1:2" x14ac:dyDescent="0.3">
      <c r="A596" t="s">
        <v>617</v>
      </c>
      <c r="B596">
        <f>LOG10(Wikiaves!B602)</f>
        <v>2.4986771365944649</v>
      </c>
    </row>
    <row r="597" spans="1:2" x14ac:dyDescent="0.3">
      <c r="A597" t="s">
        <v>618</v>
      </c>
      <c r="B597">
        <f>LOG10(Wikiaves!B603)</f>
        <v>1.8022330855475504</v>
      </c>
    </row>
    <row r="598" spans="1:2" x14ac:dyDescent="0.3">
      <c r="A598" t="s">
        <v>619</v>
      </c>
      <c r="B598">
        <f>LOG10(Wikiaves!B604)</f>
        <v>2.2812470512214222</v>
      </c>
    </row>
    <row r="599" spans="1:2" x14ac:dyDescent="0.3">
      <c r="A599" t="s">
        <v>620</v>
      </c>
      <c r="B599">
        <f>LOG10(Wikiaves!B605)</f>
        <v>2.180682012519926</v>
      </c>
    </row>
    <row r="600" spans="1:2" x14ac:dyDescent="0.3">
      <c r="A600" t="s">
        <v>621</v>
      </c>
      <c r="B600">
        <f>LOG10(Wikiaves!B606)</f>
        <v>2.1028828617830406</v>
      </c>
    </row>
    <row r="601" spans="1:2" x14ac:dyDescent="0.3">
      <c r="A601" t="s">
        <v>622</v>
      </c>
      <c r="B601">
        <f>LOG10(Wikiaves!B607)</f>
        <v>2.7979499619051582</v>
      </c>
    </row>
    <row r="602" spans="1:2" x14ac:dyDescent="0.3">
      <c r="A602" t="s">
        <v>623</v>
      </c>
      <c r="B602">
        <f>LOG10(Wikiaves!B608)</f>
        <v>2.3887581878491044</v>
      </c>
    </row>
    <row r="603" spans="1:2" x14ac:dyDescent="0.3">
      <c r="A603" t="s">
        <v>624</v>
      </c>
      <c r="B603">
        <f>LOG10(Wikiaves!B609)</f>
        <v>2.1853579726778092</v>
      </c>
    </row>
    <row r="604" spans="1:2" x14ac:dyDescent="0.3">
      <c r="A604" t="s">
        <v>625</v>
      </c>
      <c r="B604">
        <f>LOG10(Wikiaves!B610)</f>
        <v>2.1696656187904129</v>
      </c>
    </row>
    <row r="605" spans="1:2" x14ac:dyDescent="0.3">
      <c r="A605" t="s">
        <v>626</v>
      </c>
      <c r="B605">
        <f>LOG10(Wikiaves!B611)</f>
        <v>2.3219317379701807</v>
      </c>
    </row>
    <row r="606" spans="1:2" x14ac:dyDescent="0.3">
      <c r="A606" t="s">
        <v>627</v>
      </c>
      <c r="B606">
        <f>LOG10(Wikiaves!B612)</f>
        <v>2.8500976609941615</v>
      </c>
    </row>
    <row r="607" spans="1:2" x14ac:dyDescent="0.3">
      <c r="A607" t="s">
        <v>628</v>
      </c>
      <c r="B607">
        <f>LOG10(Wikiaves!B613)</f>
        <v>2.450524690058026</v>
      </c>
    </row>
    <row r="608" spans="1:2" x14ac:dyDescent="0.3">
      <c r="A608" t="s">
        <v>629</v>
      </c>
      <c r="B608">
        <f>LOG10(Wikiaves!B614)</f>
        <v>2.4021478490583599</v>
      </c>
    </row>
    <row r="609" spans="1:2" x14ac:dyDescent="0.3">
      <c r="A609" t="s">
        <v>630</v>
      </c>
      <c r="B609">
        <f>LOG10(Wikiaves!B615)</f>
        <v>1.8979348365453415</v>
      </c>
    </row>
    <row r="610" spans="1:2" x14ac:dyDescent="0.3">
      <c r="A610" t="s">
        <v>631</v>
      </c>
      <c r="B610">
        <f>LOG10(Wikiaves!B616)</f>
        <v>2.3206903717279208</v>
      </c>
    </row>
    <row r="611" spans="1:2" x14ac:dyDescent="0.3">
      <c r="A611" t="s">
        <v>632</v>
      </c>
      <c r="B611">
        <f>LOG10(Wikiaves!B617)</f>
        <v>2.1670247521755779</v>
      </c>
    </row>
    <row r="612" spans="1:2" x14ac:dyDescent="0.3">
      <c r="A612" t="s">
        <v>633</v>
      </c>
      <c r="B612">
        <f>LOG10(Wikiaves!B618)</f>
        <v>2.5104324007427796</v>
      </c>
    </row>
    <row r="613" spans="1:2" x14ac:dyDescent="0.3">
      <c r="A613" t="s">
        <v>634</v>
      </c>
      <c r="B613">
        <f>LOG10(Wikiaves!B619)</f>
        <v>2.1753407291061095</v>
      </c>
    </row>
    <row r="614" spans="1:2" x14ac:dyDescent="0.3">
      <c r="A614" t="s">
        <v>635</v>
      </c>
      <c r="B614">
        <f>LOG10(Wikiaves!B620)</f>
        <v>2.1718375720313672</v>
      </c>
    </row>
    <row r="615" spans="1:2" x14ac:dyDescent="0.3">
      <c r="A615" t="s">
        <v>636</v>
      </c>
      <c r="B615">
        <f>LOG10(Wikiaves!B621)</f>
        <v>2.9333156620656617</v>
      </c>
    </row>
    <row r="616" spans="1:2" x14ac:dyDescent="0.3">
      <c r="A616" t="s">
        <v>637</v>
      </c>
      <c r="B616">
        <f>LOG10(Wikiaves!B622)</f>
        <v>2.1541042975321183</v>
      </c>
    </row>
    <row r="617" spans="1:2" x14ac:dyDescent="0.3">
      <c r="A617" t="s">
        <v>638</v>
      </c>
      <c r="B617">
        <f>LOG10(Wikiaves!B623)</f>
        <v>2.4268006945521643</v>
      </c>
    </row>
    <row r="618" spans="1:2" x14ac:dyDescent="0.3">
      <c r="A618" t="s">
        <v>639</v>
      </c>
      <c r="B618">
        <f>LOG10(Wikiaves!B624)</f>
        <v>1.6282765098705798</v>
      </c>
    </row>
    <row r="619" spans="1:2" x14ac:dyDescent="0.3">
      <c r="A619" t="s">
        <v>640</v>
      </c>
      <c r="B619">
        <f>LOG10(Wikiaves!B625)</f>
        <v>1.5455545072340648</v>
      </c>
    </row>
    <row r="620" spans="1:2" x14ac:dyDescent="0.3">
      <c r="A620" t="s">
        <v>641</v>
      </c>
      <c r="B620">
        <f>LOG10(Wikiaves!B626)</f>
        <v>2.3939540586136796</v>
      </c>
    </row>
    <row r="621" spans="1:2" x14ac:dyDescent="0.3">
      <c r="A621" t="s">
        <v>642</v>
      </c>
      <c r="B621">
        <f>LOG10(Wikiaves!B627)</f>
        <v>1.9117114471772816</v>
      </c>
    </row>
    <row r="622" spans="1:2" x14ac:dyDescent="0.3">
      <c r="A622" t="s">
        <v>643</v>
      </c>
      <c r="B622">
        <f>LOG10(Wikiaves!B628)</f>
        <v>2.3379102939115564</v>
      </c>
    </row>
    <row r="623" spans="1:2" x14ac:dyDescent="0.3">
      <c r="A623" t="s">
        <v>644</v>
      </c>
      <c r="B623">
        <f>LOG10(Wikiaves!B629)</f>
        <v>1.9796803728812291</v>
      </c>
    </row>
    <row r="624" spans="1:2" x14ac:dyDescent="0.3">
      <c r="A624" t="s">
        <v>646</v>
      </c>
      <c r="B624">
        <f>LOG10(Wikiaves!B630)</f>
        <v>2.2636763010906771</v>
      </c>
    </row>
    <row r="625" spans="1:2" x14ac:dyDescent="0.3">
      <c r="A625" t="s">
        <v>647</v>
      </c>
      <c r="B625">
        <f>LOG10(Wikiaves!B631)</f>
        <v>2.6239756089478266</v>
      </c>
    </row>
    <row r="626" spans="1:2" x14ac:dyDescent="0.3">
      <c r="A626" t="s">
        <v>648</v>
      </c>
      <c r="B626">
        <f>LOG10(Wikiaves!B632)</f>
        <v>2.503866916149728</v>
      </c>
    </row>
    <row r="627" spans="1:2" x14ac:dyDescent="0.3">
      <c r="A627" s="17" t="s">
        <v>158</v>
      </c>
      <c r="B627" s="17">
        <f>LOG10(Wikiaves!B153)</f>
        <v>1.4875908245160545</v>
      </c>
    </row>
    <row r="628" spans="1:2" x14ac:dyDescent="0.3">
      <c r="A628" s="16" t="s">
        <v>187</v>
      </c>
      <c r="B628" s="16">
        <f>LOG10(Wikiaves!B182)</f>
        <v>1.4707631936064991</v>
      </c>
    </row>
  </sheetData>
  <mergeCells count="5">
    <mergeCell ref="AC2:AD2"/>
    <mergeCell ref="B1:E1"/>
    <mergeCell ref="O1:R1"/>
    <mergeCell ref="D2:E2"/>
    <mergeCell ref="Q2:R2"/>
  </mergeCells>
  <conditionalFormatting sqref="E14:E18 B3:B628 R13:R15 O3:O173">
    <cfRule type="cellIs" dxfId="0" priority="2" operator="lessThan">
      <formula>1.5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5A3A-7528-40B1-AF12-EBC4CE423D87}">
  <dimension ref="A1:Y632"/>
  <sheetViews>
    <sheetView workbookViewId="0">
      <selection activeCell="E14" sqref="E14"/>
    </sheetView>
  </sheetViews>
  <sheetFormatPr defaultRowHeight="14.4" x14ac:dyDescent="0.3"/>
  <cols>
    <col min="1" max="1" width="20.88671875" customWidth="1"/>
    <col min="2" max="3" width="10" customWidth="1"/>
    <col min="11" max="11" width="22.77734375" customWidth="1"/>
    <col min="12" max="13" width="9.6640625" customWidth="1"/>
    <col min="14" max="14" width="9.77734375" customWidth="1"/>
    <col min="21" max="21" width="21.109375" customWidth="1"/>
    <col min="22" max="23" width="10" customWidth="1"/>
  </cols>
  <sheetData>
    <row r="1" spans="1:25" s="15" customFormat="1" x14ac:dyDescent="0.3">
      <c r="A1" s="15" t="s">
        <v>666</v>
      </c>
      <c r="B1" s="60"/>
      <c r="C1" s="60"/>
      <c r="D1" s="60"/>
      <c r="E1" s="60"/>
      <c r="F1" s="13"/>
      <c r="G1" s="19"/>
      <c r="H1" s="19"/>
      <c r="I1" s="19"/>
      <c r="J1" s="19"/>
      <c r="K1" s="15" t="s">
        <v>667</v>
      </c>
      <c r="L1" s="60"/>
      <c r="M1" s="60"/>
      <c r="N1" s="60"/>
      <c r="O1" s="60"/>
      <c r="P1" s="13"/>
      <c r="Q1" s="19"/>
      <c r="R1" s="19"/>
      <c r="S1" s="19"/>
      <c r="T1" s="19"/>
      <c r="U1" s="15" t="s">
        <v>668</v>
      </c>
    </row>
    <row r="2" spans="1:25" s="12" customFormat="1" x14ac:dyDescent="0.3">
      <c r="A2" s="12" t="s">
        <v>649</v>
      </c>
      <c r="B2" s="12" t="s">
        <v>3</v>
      </c>
      <c r="D2" s="60" t="s">
        <v>669</v>
      </c>
      <c r="E2" s="60"/>
      <c r="F2" s="13"/>
      <c r="G2" s="19"/>
      <c r="H2" s="19"/>
      <c r="I2" s="19"/>
      <c r="J2" s="19"/>
      <c r="K2" s="12" t="s">
        <v>649</v>
      </c>
      <c r="L2" s="12" t="s">
        <v>3</v>
      </c>
      <c r="N2" s="60" t="s">
        <v>669</v>
      </c>
      <c r="O2" s="60"/>
      <c r="P2" s="13"/>
      <c r="Q2" s="19"/>
      <c r="R2" s="19"/>
      <c r="S2" s="19"/>
      <c r="T2" s="19"/>
      <c r="U2" s="12" t="s">
        <v>649</v>
      </c>
      <c r="V2" s="12" t="s">
        <v>3</v>
      </c>
      <c r="X2" s="60" t="s">
        <v>669</v>
      </c>
      <c r="Y2" s="60"/>
    </row>
    <row r="3" spans="1:25" x14ac:dyDescent="0.3">
      <c r="A3" t="s">
        <v>6</v>
      </c>
      <c r="B3">
        <f>LOG10(Wikiaves!D2)</f>
        <v>4.5449109978823001</v>
      </c>
      <c r="K3" t="s">
        <v>8</v>
      </c>
      <c r="L3">
        <f>LOG10(SpeciesLink!D2)</f>
        <v>4.5599664410932146</v>
      </c>
      <c r="U3" t="s">
        <v>8</v>
      </c>
      <c r="V3">
        <f>LOG10('N3'!D2)</f>
        <v>4.5599664410932146</v>
      </c>
    </row>
    <row r="4" spans="1:25" x14ac:dyDescent="0.3">
      <c r="A4" t="s">
        <v>7</v>
      </c>
      <c r="B4">
        <f>LOG10(Wikiaves!D3)</f>
        <v>3.5516939151272249</v>
      </c>
      <c r="D4" s="12" t="s">
        <v>670</v>
      </c>
      <c r="E4">
        <f>_xlfn.QUARTILE.INC(B3:B632,1)</f>
        <v>3.7761014801658583</v>
      </c>
      <c r="G4">
        <f>MEDIAN(B3:B632)</f>
        <v>4.1681697778721762</v>
      </c>
      <c r="K4" t="s">
        <v>9</v>
      </c>
      <c r="L4">
        <f>LOG10(SpeciesLink!D3)</f>
        <v>3.9127533036713231</v>
      </c>
      <c r="N4" s="12" t="s">
        <v>670</v>
      </c>
      <c r="O4">
        <f>_xlfn.QUARTILE.INC(L3:L600,1)</f>
        <v>4.1745540345208303</v>
      </c>
      <c r="U4" t="s">
        <v>9</v>
      </c>
      <c r="V4">
        <f>LOG10('N3'!D3)</f>
        <v>3.9127533036713231</v>
      </c>
      <c r="X4" s="12" t="s">
        <v>670</v>
      </c>
      <c r="Y4">
        <f>_xlfn.QUARTILE.INC(V3:V600,1)</f>
        <v>4.1826251021329499</v>
      </c>
    </row>
    <row r="5" spans="1:25" x14ac:dyDescent="0.3">
      <c r="A5" t="s">
        <v>8</v>
      </c>
      <c r="B5">
        <f>LOG10(Wikiaves!D4)</f>
        <v>4.5599664410932146</v>
      </c>
      <c r="D5" s="12" t="s">
        <v>671</v>
      </c>
      <c r="E5">
        <f>_xlfn.QUARTILE.INC(B3:B632,3)</f>
        <v>4.6414664063973499</v>
      </c>
      <c r="K5" t="s">
        <v>11</v>
      </c>
      <c r="L5">
        <f>LOG10(SpeciesLink!D4)</f>
        <v>3.7835462822703496</v>
      </c>
      <c r="N5" s="12" t="s">
        <v>671</v>
      </c>
      <c r="O5">
        <f>_xlfn.QUARTILE.INC(L3:L600,3)</f>
        <v>5.0078160311019184</v>
      </c>
      <c r="U5" t="s">
        <v>11</v>
      </c>
      <c r="V5">
        <f>LOG10('N3'!D4)</f>
        <v>3.7835462822703496</v>
      </c>
      <c r="X5" s="12" t="s">
        <v>671</v>
      </c>
      <c r="Y5">
        <f>_xlfn.QUARTILE.INC(V3:V600,3)</f>
        <v>5.0105225873357817</v>
      </c>
    </row>
    <row r="6" spans="1:25" x14ac:dyDescent="0.3">
      <c r="A6" t="s">
        <v>9</v>
      </c>
      <c r="B6">
        <f>LOG10(Wikiaves!D5)</f>
        <v>3.9127533036713231</v>
      </c>
      <c r="D6" s="12" t="s">
        <v>672</v>
      </c>
      <c r="E6">
        <f>E5-E4</f>
        <v>0.86536492623149153</v>
      </c>
      <c r="K6" t="s">
        <v>12</v>
      </c>
      <c r="L6">
        <f>LOG10(SpeciesLink!D5)</f>
        <v>3.5379449592914867</v>
      </c>
      <c r="N6" s="12" t="s">
        <v>672</v>
      </c>
      <c r="O6">
        <f>O5-O4</f>
        <v>0.83326199658108813</v>
      </c>
      <c r="U6" t="s">
        <v>12</v>
      </c>
      <c r="V6">
        <f>LOG10('N3'!D5)</f>
        <v>3.5379449592914867</v>
      </c>
      <c r="X6" s="12" t="s">
        <v>672</v>
      </c>
      <c r="Y6">
        <f>Y5-Y4</f>
        <v>0.8278974852028318</v>
      </c>
    </row>
    <row r="7" spans="1:25" x14ac:dyDescent="0.3">
      <c r="A7" t="s">
        <v>10</v>
      </c>
      <c r="B7">
        <f>LOG10(Wikiaves!D6)</f>
        <v>4.2719577125342241</v>
      </c>
      <c r="D7" s="12" t="s">
        <v>673</v>
      </c>
      <c r="E7">
        <f>E5+1.5*E6</f>
        <v>5.9395137957445874</v>
      </c>
      <c r="K7" t="s">
        <v>13</v>
      </c>
      <c r="L7">
        <f>LOG10(SpeciesLink!D6)</f>
        <v>4.5707063532938461</v>
      </c>
      <c r="N7" s="12" t="s">
        <v>673</v>
      </c>
      <c r="O7">
        <f>O5+1.5*O6</f>
        <v>6.2577090259735506</v>
      </c>
      <c r="U7" t="s">
        <v>13</v>
      </c>
      <c r="V7">
        <f>LOG10('N3'!D6)</f>
        <v>4.5707063532938461</v>
      </c>
      <c r="X7" s="12" t="s">
        <v>673</v>
      </c>
      <c r="Y7">
        <f>Y5+1.5*Y6</f>
        <v>6.252368815140029</v>
      </c>
    </row>
    <row r="8" spans="1:25" x14ac:dyDescent="0.3">
      <c r="A8" t="s">
        <v>11</v>
      </c>
      <c r="B8">
        <f>LOG10(Wikiaves!D7)</f>
        <v>3.7835462822703496</v>
      </c>
      <c r="D8" s="12" t="s">
        <v>674</v>
      </c>
      <c r="E8">
        <f>E4-1.5*E6</f>
        <v>2.4780540908186213</v>
      </c>
      <c r="K8" t="s">
        <v>24</v>
      </c>
      <c r="L8">
        <f>LOG10(SpeciesLink!D7)</f>
        <v>5.3794813759393003</v>
      </c>
      <c r="N8" s="12" t="s">
        <v>674</v>
      </c>
      <c r="O8">
        <f>O4-1.5*O6</f>
        <v>2.9246610396491981</v>
      </c>
      <c r="U8" t="s">
        <v>24</v>
      </c>
      <c r="V8">
        <f>LOG10('N3'!D7)</f>
        <v>5.3794813759393003</v>
      </c>
      <c r="X8" s="12" t="s">
        <v>674</v>
      </c>
      <c r="Y8">
        <f>Y4-1.5*Y6</f>
        <v>2.9407788743287022</v>
      </c>
    </row>
    <row r="9" spans="1:25" x14ac:dyDescent="0.3">
      <c r="A9" t="s">
        <v>12</v>
      </c>
      <c r="B9">
        <f>LOG10(Wikiaves!D8)</f>
        <v>3.5379449592914867</v>
      </c>
      <c r="D9" s="12"/>
      <c r="K9" t="s">
        <v>25</v>
      </c>
      <c r="L9">
        <f>LOG10(SpeciesLink!D8)</f>
        <v>4.6074979143787846</v>
      </c>
      <c r="N9" s="12"/>
      <c r="U9" t="s">
        <v>25</v>
      </c>
      <c r="V9">
        <f>LOG10('N3'!D8)</f>
        <v>4.6074979143787846</v>
      </c>
      <c r="X9" s="12"/>
    </row>
    <row r="10" spans="1:25" x14ac:dyDescent="0.3">
      <c r="A10" t="s">
        <v>13</v>
      </c>
      <c r="B10">
        <f>LOG10(Wikiaves!D9)</f>
        <v>4.5707063532938461</v>
      </c>
      <c r="D10" s="12" t="s">
        <v>673</v>
      </c>
      <c r="K10" t="s">
        <v>27</v>
      </c>
      <c r="L10">
        <f>LOG10(SpeciesLink!D9)</f>
        <v>4.8585071207330399</v>
      </c>
      <c r="N10" s="12" t="s">
        <v>673</v>
      </c>
      <c r="U10" t="s">
        <v>27</v>
      </c>
      <c r="V10">
        <f>LOG10('N3'!D9)</f>
        <v>4.8585071207330399</v>
      </c>
      <c r="X10" s="12" t="s">
        <v>673</v>
      </c>
    </row>
    <row r="11" spans="1:25" x14ac:dyDescent="0.3">
      <c r="A11" t="s">
        <v>14</v>
      </c>
      <c r="B11">
        <f>LOG10(Wikiaves!D10)</f>
        <v>3.7799570512469058</v>
      </c>
      <c r="D11" s="12" t="s">
        <v>674</v>
      </c>
      <c r="K11" t="s">
        <v>30</v>
      </c>
      <c r="L11">
        <f>LOG10(SpeciesLink!D10)</f>
        <v>4.4018828223212818</v>
      </c>
      <c r="N11" s="12" t="s">
        <v>674</v>
      </c>
      <c r="U11" t="s">
        <v>30</v>
      </c>
      <c r="V11">
        <f>LOG10('N3'!D10)</f>
        <v>4.4018828223212818</v>
      </c>
      <c r="X11" s="12" t="s">
        <v>674</v>
      </c>
    </row>
    <row r="12" spans="1:25" x14ac:dyDescent="0.3">
      <c r="A12" t="s">
        <v>15</v>
      </c>
      <c r="B12">
        <f>LOG10(Wikiaves!D11)</f>
        <v>3.6197192656117272</v>
      </c>
      <c r="K12" t="s">
        <v>31</v>
      </c>
      <c r="L12">
        <f>LOG10(SpeciesLink!D11)</f>
        <v>3.8276277047674334</v>
      </c>
      <c r="U12" t="s">
        <v>31</v>
      </c>
      <c r="V12">
        <f>LOG10('N3'!D11)</f>
        <v>3.8276277047674334</v>
      </c>
    </row>
    <row r="13" spans="1:25" x14ac:dyDescent="0.3">
      <c r="A13" t="s">
        <v>16</v>
      </c>
      <c r="B13">
        <f>LOG10(Wikiaves!D12)</f>
        <v>3.6190933306267428</v>
      </c>
      <c r="K13" t="s">
        <v>35</v>
      </c>
      <c r="L13">
        <f>LOG10(SpeciesLink!D12)</f>
        <v>4.3869268067955689</v>
      </c>
      <c r="N13" t="s">
        <v>568</v>
      </c>
      <c r="O13">
        <v>7.088207803410711</v>
      </c>
      <c r="U13" t="s">
        <v>35</v>
      </c>
      <c r="V13">
        <f>LOG10('N3'!D12)</f>
        <v>4.3869268067955689</v>
      </c>
      <c r="X13" t="s">
        <v>568</v>
      </c>
      <c r="Y13">
        <v>7.088207803410711</v>
      </c>
    </row>
    <row r="14" spans="1:25" x14ac:dyDescent="0.3">
      <c r="A14" t="s">
        <v>17</v>
      </c>
      <c r="B14">
        <f>LOG10(Wikiaves!D13)</f>
        <v>4.209085869762748</v>
      </c>
      <c r="D14" t="s">
        <v>568</v>
      </c>
      <c r="E14">
        <f>LOG10(Wikiaves!D553)</f>
        <v>7.088207803410711</v>
      </c>
      <c r="K14" t="s">
        <v>37</v>
      </c>
      <c r="L14">
        <f>LOG10(SpeciesLink!D13)</f>
        <v>5.2945014973775555</v>
      </c>
      <c r="U14" t="s">
        <v>37</v>
      </c>
      <c r="V14">
        <f>LOG10('N3'!D13)</f>
        <v>5.2945014973775555</v>
      </c>
    </row>
    <row r="15" spans="1:25" x14ac:dyDescent="0.3">
      <c r="A15" t="s">
        <v>19</v>
      </c>
      <c r="B15">
        <f>LOG10(Wikiaves!D14)</f>
        <v>4.2701662292606937</v>
      </c>
      <c r="K15" t="s">
        <v>42</v>
      </c>
      <c r="L15">
        <f>LOG10(SpeciesLink!D14)</f>
        <v>5.3730444793844647</v>
      </c>
      <c r="U15" t="s">
        <v>42</v>
      </c>
      <c r="V15">
        <f>LOG10('N3'!D14)</f>
        <v>5.3730444793844647</v>
      </c>
    </row>
    <row r="16" spans="1:25" x14ac:dyDescent="0.3">
      <c r="A16" t="s">
        <v>20</v>
      </c>
      <c r="B16">
        <f>LOG10(Wikiaves!D15)</f>
        <v>3.5657297878311272</v>
      </c>
      <c r="K16" t="s">
        <v>43</v>
      </c>
      <c r="L16">
        <f>LOG10(SpeciesLink!D15)</f>
        <v>5.1278690024550526</v>
      </c>
      <c r="U16" t="s">
        <v>43</v>
      </c>
      <c r="V16">
        <f>LOG10('N3'!D15)</f>
        <v>5.1278690024550526</v>
      </c>
    </row>
    <row r="17" spans="1:22" x14ac:dyDescent="0.3">
      <c r="A17" t="s">
        <v>21</v>
      </c>
      <c r="B17">
        <f>LOG10(Wikiaves!D16)</f>
        <v>4.3964608915070755</v>
      </c>
      <c r="K17" t="s">
        <v>49</v>
      </c>
      <c r="L17">
        <f>LOG10(SpeciesLink!D16)</f>
        <v>4.7356627618381237</v>
      </c>
      <c r="U17" t="s">
        <v>49</v>
      </c>
      <c r="V17">
        <f>LOG10('N3'!D16)</f>
        <v>4.7356627618381237</v>
      </c>
    </row>
    <row r="18" spans="1:22" x14ac:dyDescent="0.3">
      <c r="A18" t="s">
        <v>22</v>
      </c>
      <c r="B18">
        <f>LOG10(Wikiaves!D17)</f>
        <v>3.7182525000977504</v>
      </c>
      <c r="K18" t="s">
        <v>52</v>
      </c>
      <c r="L18">
        <f>LOG10(SpeciesLink!D17)</f>
        <v>5.0186422560373725</v>
      </c>
      <c r="U18" t="s">
        <v>52</v>
      </c>
      <c r="V18">
        <f>LOG10('N3'!D17)</f>
        <v>5.0186422560373725</v>
      </c>
    </row>
    <row r="19" spans="1:22" x14ac:dyDescent="0.3">
      <c r="A19" t="s">
        <v>23</v>
      </c>
      <c r="B19">
        <f>LOG10(Wikiaves!D18)</f>
        <v>3.5081255360831993</v>
      </c>
      <c r="K19" t="s">
        <v>53</v>
      </c>
      <c r="L19">
        <f>LOG10(SpeciesLink!D18)</f>
        <v>5.1546095814029895</v>
      </c>
      <c r="U19" t="s">
        <v>53</v>
      </c>
      <c r="V19">
        <f>LOG10('N3'!D18)</f>
        <v>5.1546095814029895</v>
      </c>
    </row>
    <row r="20" spans="1:22" x14ac:dyDescent="0.3">
      <c r="A20" t="s">
        <v>24</v>
      </c>
      <c r="B20">
        <f>LOG10(Wikiaves!D19)</f>
        <v>5.3794813759393003</v>
      </c>
      <c r="K20" t="s">
        <v>57</v>
      </c>
      <c r="L20">
        <f>LOG10(SpeciesLink!D19)</f>
        <v>4.9573917622376564</v>
      </c>
      <c r="U20" t="s">
        <v>57</v>
      </c>
      <c r="V20">
        <f>LOG10('N3'!D19)</f>
        <v>4.9573917622376564</v>
      </c>
    </row>
    <row r="21" spans="1:22" x14ac:dyDescent="0.3">
      <c r="A21" t="s">
        <v>25</v>
      </c>
      <c r="B21">
        <f>LOG10(Wikiaves!D20)</f>
        <v>4.6074979143787846</v>
      </c>
      <c r="K21" t="s">
        <v>65</v>
      </c>
      <c r="L21">
        <f>LOG10(SpeciesLink!D20)</f>
        <v>3.7576996250877386</v>
      </c>
      <c r="U21" t="s">
        <v>65</v>
      </c>
      <c r="V21">
        <f>LOG10('N3'!D20)</f>
        <v>3.7576996250877386</v>
      </c>
    </row>
    <row r="22" spans="1:22" x14ac:dyDescent="0.3">
      <c r="A22" t="s">
        <v>26</v>
      </c>
      <c r="B22">
        <f>LOG10(Wikiaves!D21)</f>
        <v>3.7759015788916743</v>
      </c>
      <c r="K22" t="s">
        <v>66</v>
      </c>
      <c r="L22">
        <f>LOG10(SpeciesLink!D21)</f>
        <v>3.8841720695239128</v>
      </c>
      <c r="U22" t="s">
        <v>66</v>
      </c>
      <c r="V22">
        <f>LOG10('N3'!D21)</f>
        <v>3.8841720695239128</v>
      </c>
    </row>
    <row r="23" spans="1:22" x14ac:dyDescent="0.3">
      <c r="A23" t="s">
        <v>27</v>
      </c>
      <c r="B23">
        <f>LOG10(Wikiaves!D22)</f>
        <v>4.8585071207330399</v>
      </c>
      <c r="K23" t="s">
        <v>71</v>
      </c>
      <c r="L23">
        <f>LOG10(SpeciesLink!D22)</f>
        <v>4.7959356034803218</v>
      </c>
      <c r="U23" t="s">
        <v>71</v>
      </c>
      <c r="V23">
        <f>LOG10('N3'!D22)</f>
        <v>4.7959356034803218</v>
      </c>
    </row>
    <row r="24" spans="1:22" x14ac:dyDescent="0.3">
      <c r="A24" t="s">
        <v>28</v>
      </c>
      <c r="B24">
        <f>LOG10(Wikiaves!D23)</f>
        <v>3.6985354925620011</v>
      </c>
      <c r="K24" t="s">
        <v>72</v>
      </c>
      <c r="L24">
        <f>LOG10(SpeciesLink!D23)</f>
        <v>5.5761316401770005</v>
      </c>
      <c r="U24" t="s">
        <v>72</v>
      </c>
      <c r="V24">
        <f>LOG10('N3'!D23)</f>
        <v>5.5761316401770005</v>
      </c>
    </row>
    <row r="25" spans="1:22" x14ac:dyDescent="0.3">
      <c r="A25" t="s">
        <v>29</v>
      </c>
      <c r="B25">
        <f>LOG10(Wikiaves!D24)</f>
        <v>4.7570694258985453</v>
      </c>
      <c r="K25" t="s">
        <v>76</v>
      </c>
      <c r="L25">
        <f>LOG10(SpeciesLink!D24)</f>
        <v>4.8010536634776564</v>
      </c>
      <c r="U25" t="s">
        <v>76</v>
      </c>
      <c r="V25">
        <f>LOG10('N3'!D24)</f>
        <v>4.8010536634776564</v>
      </c>
    </row>
    <row r="26" spans="1:22" x14ac:dyDescent="0.3">
      <c r="A26" t="s">
        <v>30</v>
      </c>
      <c r="B26">
        <f>LOG10(Wikiaves!D25)</f>
        <v>4.4018828223212818</v>
      </c>
      <c r="K26" t="s">
        <v>79</v>
      </c>
      <c r="L26">
        <f>LOG10(SpeciesLink!D25)</f>
        <v>4.5131909554173646</v>
      </c>
      <c r="U26" t="s">
        <v>79</v>
      </c>
      <c r="V26">
        <f>LOG10('N3'!D25)</f>
        <v>4.5131909554173646</v>
      </c>
    </row>
    <row r="27" spans="1:22" x14ac:dyDescent="0.3">
      <c r="A27" t="s">
        <v>31</v>
      </c>
      <c r="B27">
        <f>LOG10(Wikiaves!D26)</f>
        <v>3.8276277047674334</v>
      </c>
      <c r="K27" t="s">
        <v>80</v>
      </c>
      <c r="L27">
        <f>LOG10(SpeciesLink!D26)</f>
        <v>4.1738561389862694</v>
      </c>
      <c r="U27" t="s">
        <v>80</v>
      </c>
      <c r="V27">
        <f>LOG10('N3'!D26)</f>
        <v>4.1738561389862694</v>
      </c>
    </row>
    <row r="28" spans="1:22" x14ac:dyDescent="0.3">
      <c r="A28" t="s">
        <v>32</v>
      </c>
      <c r="B28">
        <f>LOG10(Wikiaves!D27)</f>
        <v>3.6143698395482886</v>
      </c>
      <c r="K28" t="s">
        <v>85</v>
      </c>
      <c r="L28">
        <f>LOG10(SpeciesLink!D27)</f>
        <v>3.5970366649776535</v>
      </c>
      <c r="U28" t="s">
        <v>85</v>
      </c>
      <c r="V28">
        <f>LOG10('N3'!D27)</f>
        <v>3.5970366649776535</v>
      </c>
    </row>
    <row r="29" spans="1:22" x14ac:dyDescent="0.3">
      <c r="A29" t="s">
        <v>33</v>
      </c>
      <c r="B29">
        <f>LOG10(Wikiaves!D28)</f>
        <v>4.5581923892398493</v>
      </c>
      <c r="K29" t="s">
        <v>87</v>
      </c>
      <c r="L29">
        <f>LOG10(SpeciesLink!D28)</f>
        <v>3.6833172619218826</v>
      </c>
      <c r="U29" t="s">
        <v>87</v>
      </c>
      <c r="V29">
        <f>LOG10('N3'!D28)</f>
        <v>3.6833172619218826</v>
      </c>
    </row>
    <row r="30" spans="1:22" x14ac:dyDescent="0.3">
      <c r="A30" t="s">
        <v>34</v>
      </c>
      <c r="B30">
        <f>LOG10(Wikiaves!D29)</f>
        <v>3.6228354795215201</v>
      </c>
      <c r="K30" t="s">
        <v>90</v>
      </c>
      <c r="L30">
        <f>LOG10(SpeciesLink!D29)</f>
        <v>5.1658287311967088</v>
      </c>
      <c r="U30" t="s">
        <v>90</v>
      </c>
      <c r="V30">
        <f>LOG10('N3'!D29)</f>
        <v>5.1658287311967088</v>
      </c>
    </row>
    <row r="31" spans="1:22" x14ac:dyDescent="0.3">
      <c r="A31" t="s">
        <v>35</v>
      </c>
      <c r="B31">
        <f>LOG10(Wikiaves!D30)</f>
        <v>4.3869268067955689</v>
      </c>
      <c r="K31" t="s">
        <v>91</v>
      </c>
      <c r="L31">
        <f>LOG10(SpeciesLink!D30)</f>
        <v>5.2270326952645263</v>
      </c>
      <c r="U31" t="s">
        <v>91</v>
      </c>
      <c r="V31">
        <f>LOG10('N3'!D30)</f>
        <v>5.2270326952645263</v>
      </c>
    </row>
    <row r="32" spans="1:22" x14ac:dyDescent="0.3">
      <c r="A32" t="s">
        <v>36</v>
      </c>
      <c r="B32">
        <f>LOG10(Wikiaves!D31)</f>
        <v>4.3495494835866353</v>
      </c>
      <c r="K32" t="s">
        <v>95</v>
      </c>
      <c r="L32">
        <f>LOG10(SpeciesLink!D31)</f>
        <v>4.3874432199189339</v>
      </c>
      <c r="U32" t="s">
        <v>95</v>
      </c>
      <c r="V32">
        <f>LOG10('N3'!D31)</f>
        <v>4.3874432199189339</v>
      </c>
    </row>
    <row r="33" spans="1:22" x14ac:dyDescent="0.3">
      <c r="A33" t="s">
        <v>37</v>
      </c>
      <c r="B33">
        <f>LOG10(Wikiaves!D32)</f>
        <v>5.2945014973775555</v>
      </c>
      <c r="K33" t="s">
        <v>96</v>
      </c>
      <c r="L33">
        <f>LOG10(SpeciesLink!D32)</f>
        <v>4.298372686265604</v>
      </c>
      <c r="U33" t="s">
        <v>96</v>
      </c>
      <c r="V33">
        <f>LOG10('N3'!D32)</f>
        <v>4.298372686265604</v>
      </c>
    </row>
    <row r="34" spans="1:22" x14ac:dyDescent="0.3">
      <c r="A34" t="s">
        <v>38</v>
      </c>
      <c r="B34">
        <f>LOG10(Wikiaves!D33)</f>
        <v>4.5333398359919688</v>
      </c>
      <c r="K34" t="s">
        <v>97</v>
      </c>
      <c r="L34">
        <f>LOG10(SpeciesLink!D33)</f>
        <v>4.2341121580337724</v>
      </c>
      <c r="U34" t="s">
        <v>97</v>
      </c>
      <c r="V34">
        <f>LOG10('N3'!D33)</f>
        <v>4.2341121580337724</v>
      </c>
    </row>
    <row r="35" spans="1:22" x14ac:dyDescent="0.3">
      <c r="A35" t="s">
        <v>39</v>
      </c>
      <c r="B35">
        <f>LOG10(Wikiaves!D34)</f>
        <v>3.7497363155690611</v>
      </c>
      <c r="K35" t="s">
        <v>100</v>
      </c>
      <c r="L35">
        <f>LOG10(SpeciesLink!D34)</f>
        <v>4.6964175526630019</v>
      </c>
      <c r="U35" t="s">
        <v>100</v>
      </c>
      <c r="V35">
        <f>LOG10('N3'!D34)</f>
        <v>4.6964175526630019</v>
      </c>
    </row>
    <row r="36" spans="1:22" x14ac:dyDescent="0.3">
      <c r="A36" t="s">
        <v>40</v>
      </c>
      <c r="B36">
        <f>LOG10(Wikiaves!D35)</f>
        <v>3.8032522114304572</v>
      </c>
      <c r="K36" t="s">
        <v>104</v>
      </c>
      <c r="L36">
        <f>LOG10(SpeciesLink!D35)</f>
        <v>4.249614102344581</v>
      </c>
      <c r="U36" t="s">
        <v>104</v>
      </c>
      <c r="V36">
        <f>LOG10('N3'!D35)</f>
        <v>4.249614102344581</v>
      </c>
    </row>
    <row r="37" spans="1:22" x14ac:dyDescent="0.3">
      <c r="A37" t="s">
        <v>41</v>
      </c>
      <c r="B37">
        <f>LOG10(Wikiaves!D36)</f>
        <v>3.3925210899319325</v>
      </c>
      <c r="K37" t="s">
        <v>109</v>
      </c>
      <c r="L37">
        <f>LOG10(SpeciesLink!D36)</f>
        <v>4.4555909005998027</v>
      </c>
      <c r="U37" t="s">
        <v>109</v>
      </c>
      <c r="V37">
        <f>LOG10('N3'!D36)</f>
        <v>4.4555909005998027</v>
      </c>
    </row>
    <row r="38" spans="1:22" x14ac:dyDescent="0.3">
      <c r="A38" t="s">
        <v>42</v>
      </c>
      <c r="B38">
        <f>LOG10(Wikiaves!D37)</f>
        <v>5.3730444793844647</v>
      </c>
      <c r="K38" t="s">
        <v>113</v>
      </c>
      <c r="L38">
        <f>LOG10(SpeciesLink!D37)</f>
        <v>6.0806528179318615</v>
      </c>
      <c r="U38" t="s">
        <v>113</v>
      </c>
      <c r="V38">
        <f>LOG10('N3'!D37)</f>
        <v>6.0806528179318615</v>
      </c>
    </row>
    <row r="39" spans="1:22" x14ac:dyDescent="0.3">
      <c r="A39" t="s">
        <v>43</v>
      </c>
      <c r="B39">
        <f>LOG10(Wikiaves!D38)</f>
        <v>5.1278690024550526</v>
      </c>
      <c r="K39" t="s">
        <v>115</v>
      </c>
      <c r="L39">
        <f>LOG10(SpeciesLink!D38)</f>
        <v>4.7167376823388398</v>
      </c>
      <c r="U39" t="s">
        <v>115</v>
      </c>
      <c r="V39">
        <f>LOG10('N3'!D38)</f>
        <v>4.7167376823388398</v>
      </c>
    </row>
    <row r="40" spans="1:22" x14ac:dyDescent="0.3">
      <c r="A40" t="s">
        <v>44</v>
      </c>
      <c r="B40">
        <f>LOG10(Wikiaves!D39)</f>
        <v>3.2530955858490316</v>
      </c>
      <c r="K40" t="s">
        <v>117</v>
      </c>
      <c r="L40">
        <f>LOG10(SpeciesLink!D39)</f>
        <v>4.0982975364946981</v>
      </c>
      <c r="U40" t="s">
        <v>117</v>
      </c>
      <c r="V40">
        <f>LOG10('N3'!D39)</f>
        <v>4.0982975364946981</v>
      </c>
    </row>
    <row r="41" spans="1:22" x14ac:dyDescent="0.3">
      <c r="A41" t="s">
        <v>45</v>
      </c>
      <c r="B41">
        <f>LOG10(Wikiaves!D40)</f>
        <v>3.932473764677153</v>
      </c>
      <c r="K41" t="s">
        <v>122</v>
      </c>
      <c r="L41">
        <f>LOG10(SpeciesLink!D40)</f>
        <v>4.673371152066327</v>
      </c>
      <c r="U41" t="s">
        <v>122</v>
      </c>
      <c r="V41">
        <f>LOG10('N3'!D40)</f>
        <v>4.673371152066327</v>
      </c>
    </row>
    <row r="42" spans="1:22" x14ac:dyDescent="0.3">
      <c r="A42" t="s">
        <v>46</v>
      </c>
      <c r="B42">
        <f>LOG10(Wikiaves!D41)</f>
        <v>3.5895027962637638</v>
      </c>
      <c r="K42" t="s">
        <v>125</v>
      </c>
      <c r="L42">
        <f>LOG10(SpeciesLink!D41)</f>
        <v>5.0846906449600828</v>
      </c>
      <c r="U42" t="s">
        <v>125</v>
      </c>
      <c r="V42">
        <f>LOG10('N3'!D41)</f>
        <v>5.0846906449600828</v>
      </c>
    </row>
    <row r="43" spans="1:22" x14ac:dyDescent="0.3">
      <c r="A43" t="s">
        <v>47</v>
      </c>
      <c r="B43">
        <f>LOG10(Wikiaves!D42)</f>
        <v>4.046456142412592</v>
      </c>
      <c r="K43" t="s">
        <v>130</v>
      </c>
      <c r="L43">
        <f>LOG10(SpeciesLink!D42)</f>
        <v>4.3223433611486763</v>
      </c>
      <c r="U43" t="s">
        <v>130</v>
      </c>
      <c r="V43">
        <f>LOG10('N3'!D42)</f>
        <v>4.3223433611486763</v>
      </c>
    </row>
    <row r="44" spans="1:22" x14ac:dyDescent="0.3">
      <c r="A44" t="s">
        <v>48</v>
      </c>
      <c r="B44">
        <f>LOG10(Wikiaves!D43)</f>
        <v>3.9853366417356129</v>
      </c>
      <c r="K44" t="s">
        <v>135</v>
      </c>
      <c r="L44">
        <f>LOG10(SpeciesLink!D43)</f>
        <v>4.6897438238425666</v>
      </c>
      <c r="U44" t="s">
        <v>135</v>
      </c>
      <c r="V44">
        <f>LOG10('N3'!D43)</f>
        <v>4.6897438238425666</v>
      </c>
    </row>
    <row r="45" spans="1:22" x14ac:dyDescent="0.3">
      <c r="A45" t="s">
        <v>49</v>
      </c>
      <c r="B45">
        <f>LOG10(Wikiaves!D44)</f>
        <v>4.7356627618381237</v>
      </c>
      <c r="K45" t="s">
        <v>137</v>
      </c>
      <c r="L45">
        <f>LOG10(SpeciesLink!D44)</f>
        <v>4.2352758766870524</v>
      </c>
      <c r="U45" t="s">
        <v>137</v>
      </c>
      <c r="V45">
        <f>LOG10('N3'!D44)</f>
        <v>4.2352758766870524</v>
      </c>
    </row>
    <row r="46" spans="1:22" x14ac:dyDescent="0.3">
      <c r="A46" t="s">
        <v>50</v>
      </c>
      <c r="B46">
        <f>LOG10(Wikiaves!D45)</f>
        <v>4.9533923909543454</v>
      </c>
      <c r="K46" t="s">
        <v>142</v>
      </c>
      <c r="L46">
        <f>LOG10(SpeciesLink!D45)</f>
        <v>4.4479328655921799</v>
      </c>
      <c r="U46" t="s">
        <v>142</v>
      </c>
      <c r="V46">
        <f>LOG10('N3'!D45)</f>
        <v>4.4479328655921799</v>
      </c>
    </row>
    <row r="47" spans="1:22" x14ac:dyDescent="0.3">
      <c r="A47" t="s">
        <v>51</v>
      </c>
      <c r="B47">
        <f>LOG10(Wikiaves!D46)</f>
        <v>3.2605483726369795</v>
      </c>
      <c r="K47" t="s">
        <v>148</v>
      </c>
      <c r="L47">
        <f>LOG10(SpeciesLink!D46)</f>
        <v>4.8588498732547727</v>
      </c>
      <c r="U47" t="s">
        <v>148</v>
      </c>
      <c r="V47">
        <f>LOG10('N3'!D46)</f>
        <v>4.8588498732547727</v>
      </c>
    </row>
    <row r="48" spans="1:22" x14ac:dyDescent="0.3">
      <c r="A48" t="s">
        <v>52</v>
      </c>
      <c r="B48">
        <f>LOG10(Wikiaves!D47)</f>
        <v>5.0186422560373725</v>
      </c>
      <c r="K48" t="s">
        <v>150</v>
      </c>
      <c r="L48">
        <f>LOG10(SpeciesLink!D47)</f>
        <v>5.3965654651848993</v>
      </c>
      <c r="U48" t="s">
        <v>150</v>
      </c>
      <c r="V48">
        <f>LOG10('N3'!D47)</f>
        <v>5.3965654651848993</v>
      </c>
    </row>
    <row r="49" spans="1:22" x14ac:dyDescent="0.3">
      <c r="A49" t="s">
        <v>53</v>
      </c>
      <c r="B49">
        <f>LOG10(Wikiaves!D48)</f>
        <v>5.1546095814029895</v>
      </c>
      <c r="K49" t="s">
        <v>155</v>
      </c>
      <c r="L49">
        <f>LOG10(SpeciesLink!D48)</f>
        <v>5.1162922014357486</v>
      </c>
      <c r="U49" t="s">
        <v>155</v>
      </c>
      <c r="V49">
        <f>LOG10('N3'!D48)</f>
        <v>5.1162922014357486</v>
      </c>
    </row>
    <row r="50" spans="1:22" x14ac:dyDescent="0.3">
      <c r="A50" t="s">
        <v>54</v>
      </c>
      <c r="B50">
        <f>LOG10(Wikiaves!D49)</f>
        <v>4.1815291821065035</v>
      </c>
      <c r="K50" t="s">
        <v>156</v>
      </c>
      <c r="L50">
        <f>LOG10(SpeciesLink!D49)</f>
        <v>4.3333868116595315</v>
      </c>
      <c r="U50" t="s">
        <v>156</v>
      </c>
      <c r="V50">
        <f>LOG10('N3'!D49)</f>
        <v>4.3333868116595315</v>
      </c>
    </row>
    <row r="51" spans="1:22" x14ac:dyDescent="0.3">
      <c r="A51" t="s">
        <v>55</v>
      </c>
      <c r="B51">
        <f>LOG10(Wikiaves!D50)</f>
        <v>3.7326349675391959</v>
      </c>
      <c r="K51" t="s">
        <v>160</v>
      </c>
      <c r="L51">
        <f>LOG10(SpeciesLink!D50)</f>
        <v>4.0471190387201812</v>
      </c>
      <c r="U51" t="s">
        <v>160</v>
      </c>
      <c r="V51">
        <f>LOG10('N3'!D50)</f>
        <v>4.0471190387201812</v>
      </c>
    </row>
    <row r="52" spans="1:22" x14ac:dyDescent="0.3">
      <c r="A52" t="s">
        <v>56</v>
      </c>
      <c r="B52">
        <f>LOG10(Wikiaves!D51)</f>
        <v>4.13510083376572</v>
      </c>
      <c r="K52" t="s">
        <v>164</v>
      </c>
      <c r="L52">
        <f>LOG10(SpeciesLink!D51)</f>
        <v>3.9480704815189411</v>
      </c>
      <c r="U52" t="s">
        <v>164</v>
      </c>
      <c r="V52">
        <f>LOG10('N3'!D51)</f>
        <v>3.9480704815189411</v>
      </c>
    </row>
    <row r="53" spans="1:22" x14ac:dyDescent="0.3">
      <c r="A53" t="s">
        <v>57</v>
      </c>
      <c r="B53">
        <f>LOG10(Wikiaves!D52)</f>
        <v>4.9573917622376564</v>
      </c>
      <c r="K53" t="s">
        <v>169</v>
      </c>
      <c r="L53">
        <f>LOG10(SpeciesLink!D52)</f>
        <v>4.1901635516307048</v>
      </c>
      <c r="U53" t="s">
        <v>169</v>
      </c>
      <c r="V53">
        <f>LOG10('N3'!D52)</f>
        <v>4.1901635516307048</v>
      </c>
    </row>
    <row r="54" spans="1:22" x14ac:dyDescent="0.3">
      <c r="A54" t="s">
        <v>663</v>
      </c>
      <c r="B54">
        <f>LOG10(Wikiaves!D53)</f>
        <v>4.2430876795053765</v>
      </c>
      <c r="K54" t="s">
        <v>174</v>
      </c>
      <c r="L54">
        <f>LOG10(SpeciesLink!D53)</f>
        <v>4.8412655926257822</v>
      </c>
      <c r="U54" t="s">
        <v>174</v>
      </c>
      <c r="V54">
        <f>LOG10('N3'!D53)</f>
        <v>4.8412655926257822</v>
      </c>
    </row>
    <row r="55" spans="1:22" x14ac:dyDescent="0.3">
      <c r="A55" t="s">
        <v>58</v>
      </c>
      <c r="B55">
        <f>LOG10(Wikiaves!D54)</f>
        <v>3.7585334222372864</v>
      </c>
      <c r="K55" t="s">
        <v>182</v>
      </c>
      <c r="L55">
        <f>LOG10(SpeciesLink!D54)</f>
        <v>3.9717859378791145</v>
      </c>
      <c r="U55" t="s">
        <v>182</v>
      </c>
      <c r="V55">
        <f>LOG10('N3'!D54)</f>
        <v>3.9717859378791145</v>
      </c>
    </row>
    <row r="56" spans="1:22" x14ac:dyDescent="0.3">
      <c r="A56" t="s">
        <v>59</v>
      </c>
      <c r="B56">
        <f>LOG10(Wikiaves!D55)</f>
        <v>3.9575115114544799</v>
      </c>
      <c r="K56" t="s">
        <v>192</v>
      </c>
      <c r="L56">
        <f>LOG10(SpeciesLink!D55)</f>
        <v>5.5480047098201162</v>
      </c>
      <c r="U56" t="s">
        <v>192</v>
      </c>
      <c r="V56">
        <f>LOG10('N3'!D55)</f>
        <v>5.5480047098201162</v>
      </c>
    </row>
    <row r="57" spans="1:22" x14ac:dyDescent="0.3">
      <c r="A57" t="s">
        <v>60</v>
      </c>
      <c r="B57">
        <f>LOG10(Wikiaves!D56)</f>
        <v>4.0392157659039505</v>
      </c>
      <c r="K57" t="s">
        <v>196</v>
      </c>
      <c r="L57">
        <f>LOG10(SpeciesLink!D56)</f>
        <v>3.8161086707399039</v>
      </c>
      <c r="U57" t="s">
        <v>196</v>
      </c>
      <c r="V57">
        <f>LOG10('N3'!D56)</f>
        <v>3.8161086707399039</v>
      </c>
    </row>
    <row r="58" spans="1:22" x14ac:dyDescent="0.3">
      <c r="A58" t="s">
        <v>61</v>
      </c>
      <c r="B58">
        <f>LOG10(Wikiaves!D57)</f>
        <v>3.5402042998420598</v>
      </c>
      <c r="K58" t="s">
        <v>197</v>
      </c>
      <c r="L58">
        <f>LOG10(SpeciesLink!D57)</f>
        <v>4.6472851450253669</v>
      </c>
      <c r="U58" t="s">
        <v>197</v>
      </c>
      <c r="V58">
        <f>LOG10('N3'!D57)</f>
        <v>4.6472851450253669</v>
      </c>
    </row>
    <row r="59" spans="1:22" x14ac:dyDescent="0.3">
      <c r="A59" t="s">
        <v>62</v>
      </c>
      <c r="B59">
        <f>LOG10(Wikiaves!D58)</f>
        <v>3.8693490807590929</v>
      </c>
      <c r="K59" t="s">
        <v>207</v>
      </c>
      <c r="L59">
        <f>LOG10(SpeciesLink!D58)</f>
        <v>4.2344413512663346</v>
      </c>
      <c r="U59" t="s">
        <v>207</v>
      </c>
      <c r="V59">
        <f>LOG10('N3'!D58)</f>
        <v>4.2344413512663346</v>
      </c>
    </row>
    <row r="60" spans="1:22" x14ac:dyDescent="0.3">
      <c r="A60" t="s">
        <v>63</v>
      </c>
      <c r="B60">
        <f>LOG10(Wikiaves!D59)</f>
        <v>4.547331572835672</v>
      </c>
      <c r="K60" t="s">
        <v>213</v>
      </c>
      <c r="L60">
        <f>LOG10(SpeciesLink!D59)</f>
        <v>4.5177104102231027</v>
      </c>
      <c r="U60" t="s">
        <v>213</v>
      </c>
      <c r="V60">
        <f>LOG10('N3'!D59)</f>
        <v>4.5177104102231027</v>
      </c>
    </row>
    <row r="61" spans="1:22" x14ac:dyDescent="0.3">
      <c r="A61" t="s">
        <v>64</v>
      </c>
      <c r="B61">
        <f>LOG10(Wikiaves!D60)</f>
        <v>4.5578198775907914</v>
      </c>
      <c r="K61" t="s">
        <v>218</v>
      </c>
      <c r="L61">
        <f>LOG10(SpeciesLink!D60)</f>
        <v>5.505772473128542</v>
      </c>
      <c r="U61" t="s">
        <v>218</v>
      </c>
      <c r="V61">
        <f>LOG10('N3'!D60)</f>
        <v>5.505772473128542</v>
      </c>
    </row>
    <row r="62" spans="1:22" x14ac:dyDescent="0.3">
      <c r="A62" t="s">
        <v>65</v>
      </c>
      <c r="B62">
        <f>LOG10(Wikiaves!D61)</f>
        <v>3.7576996250877386</v>
      </c>
      <c r="K62" t="s">
        <v>219</v>
      </c>
      <c r="L62">
        <f>LOG10(SpeciesLink!D61)</f>
        <v>6.1396215804472218</v>
      </c>
      <c r="U62" t="s">
        <v>219</v>
      </c>
      <c r="V62">
        <f>LOG10('N3'!D61)</f>
        <v>6.1396215804472218</v>
      </c>
    </row>
    <row r="63" spans="1:22" x14ac:dyDescent="0.3">
      <c r="A63" t="s">
        <v>66</v>
      </c>
      <c r="B63">
        <f>LOG10(Wikiaves!D62)</f>
        <v>3.8841720695239128</v>
      </c>
      <c r="K63" t="s">
        <v>224</v>
      </c>
      <c r="L63">
        <f>LOG10(SpeciesLink!D62)</f>
        <v>5.3633317601673909</v>
      </c>
      <c r="U63" t="s">
        <v>224</v>
      </c>
      <c r="V63">
        <f>LOG10('N3'!D62)</f>
        <v>5.3633317601673909</v>
      </c>
    </row>
    <row r="64" spans="1:22" x14ac:dyDescent="0.3">
      <c r="A64" t="s">
        <v>67</v>
      </c>
      <c r="B64">
        <f>LOG10(Wikiaves!D63)</f>
        <v>5.0867085501358931</v>
      </c>
      <c r="K64" t="s">
        <v>226</v>
      </c>
      <c r="L64">
        <f>LOG10(SpeciesLink!D63)</f>
        <v>3.8007857903277626</v>
      </c>
      <c r="U64" t="s">
        <v>226</v>
      </c>
      <c r="V64">
        <f>LOG10('N3'!D63)</f>
        <v>3.8007857903277626</v>
      </c>
    </row>
    <row r="65" spans="1:22" x14ac:dyDescent="0.3">
      <c r="A65" t="s">
        <v>68</v>
      </c>
      <c r="B65">
        <f>LOG10(Wikiaves!D64)</f>
        <v>4.5160327028789338</v>
      </c>
      <c r="K65" t="s">
        <v>232</v>
      </c>
      <c r="L65">
        <f>LOG10(SpeciesLink!D64)</f>
        <v>4.8969558902701795</v>
      </c>
      <c r="U65" t="s">
        <v>232</v>
      </c>
      <c r="V65">
        <f>LOG10('N3'!D64)</f>
        <v>4.8969558902701795</v>
      </c>
    </row>
    <row r="66" spans="1:22" x14ac:dyDescent="0.3">
      <c r="A66" t="s">
        <v>69</v>
      </c>
      <c r="B66">
        <f>LOG10(Wikiaves!D65)</f>
        <v>5.4380389400331044</v>
      </c>
      <c r="K66" t="s">
        <v>237</v>
      </c>
      <c r="L66">
        <f>LOG10(SpeciesLink!D65)</f>
        <v>3.9792751475910233</v>
      </c>
      <c r="U66" t="s">
        <v>237</v>
      </c>
      <c r="V66">
        <f>LOG10('N3'!D65)</f>
        <v>3.9792751475910233</v>
      </c>
    </row>
    <row r="67" spans="1:22" x14ac:dyDescent="0.3">
      <c r="A67" t="s">
        <v>70</v>
      </c>
      <c r="B67">
        <f>LOG10(Wikiaves!D66)</f>
        <v>4.3212462129905909</v>
      </c>
      <c r="K67" t="s">
        <v>238</v>
      </c>
      <c r="L67">
        <f>LOG10(SpeciesLink!D66)</f>
        <v>4.4893537005094188</v>
      </c>
      <c r="U67" t="s">
        <v>238</v>
      </c>
      <c r="V67">
        <f>LOG10('N3'!D66)</f>
        <v>4.4893537005094188</v>
      </c>
    </row>
    <row r="68" spans="1:22" x14ac:dyDescent="0.3">
      <c r="A68" t="s">
        <v>71</v>
      </c>
      <c r="B68">
        <f>LOG10(Wikiaves!D67)</f>
        <v>4.7959356034803218</v>
      </c>
      <c r="K68" t="s">
        <v>239</v>
      </c>
      <c r="L68">
        <f>LOG10(SpeciesLink!D67)</f>
        <v>4.0478976235144106</v>
      </c>
      <c r="U68" t="s">
        <v>239</v>
      </c>
      <c r="V68">
        <f>LOG10('N3'!D67)</f>
        <v>4.0478976235144106</v>
      </c>
    </row>
    <row r="69" spans="1:22" x14ac:dyDescent="0.3">
      <c r="A69" t="s">
        <v>72</v>
      </c>
      <c r="B69">
        <f>LOG10(Wikiaves!D68)</f>
        <v>5.5761316401770005</v>
      </c>
      <c r="K69" t="s">
        <v>650</v>
      </c>
      <c r="L69">
        <f>LOG10(SpeciesLink!D68)</f>
        <v>4.5436956323092446</v>
      </c>
      <c r="U69" t="s">
        <v>650</v>
      </c>
      <c r="V69">
        <f>LOG10('N3'!D68)</f>
        <v>4.5436956323092446</v>
      </c>
    </row>
    <row r="70" spans="1:22" x14ac:dyDescent="0.3">
      <c r="A70" t="s">
        <v>73</v>
      </c>
      <c r="B70">
        <f>LOG10(Wikiaves!D69)</f>
        <v>4.889279286728768</v>
      </c>
      <c r="K70" t="s">
        <v>241</v>
      </c>
      <c r="L70">
        <f>LOG10(SpeciesLink!D69)</f>
        <v>5.4007572398013783</v>
      </c>
      <c r="U70" t="s">
        <v>241</v>
      </c>
      <c r="V70">
        <f>LOG10('N3'!D69)</f>
        <v>5.4007572398013783</v>
      </c>
    </row>
    <row r="71" spans="1:22" x14ac:dyDescent="0.3">
      <c r="A71" t="s">
        <v>74</v>
      </c>
      <c r="B71">
        <f>LOG10(Wikiaves!D70)</f>
        <v>3.4742162640762553</v>
      </c>
      <c r="K71" t="s">
        <v>246</v>
      </c>
      <c r="L71">
        <f>LOG10(SpeciesLink!D70)</f>
        <v>4.5697600375863496</v>
      </c>
      <c r="U71" t="s">
        <v>246</v>
      </c>
      <c r="V71">
        <f>LOG10('N3'!D70)</f>
        <v>4.5697600375863496</v>
      </c>
    </row>
    <row r="72" spans="1:22" x14ac:dyDescent="0.3">
      <c r="A72" t="s">
        <v>75</v>
      </c>
      <c r="B72">
        <f>LOG10(Wikiaves!D71)</f>
        <v>4.0471969600412665</v>
      </c>
      <c r="K72" t="s">
        <v>249</v>
      </c>
      <c r="L72">
        <f>LOG10(SpeciesLink!D71)</f>
        <v>3.6251065754034677</v>
      </c>
      <c r="U72" t="s">
        <v>249</v>
      </c>
      <c r="V72">
        <f>LOG10('N3'!D71)</f>
        <v>3.6251065754034677</v>
      </c>
    </row>
    <row r="73" spans="1:22" x14ac:dyDescent="0.3">
      <c r="A73" t="s">
        <v>76</v>
      </c>
      <c r="B73">
        <f>LOG10(Wikiaves!D72)</f>
        <v>4.8010536634776564</v>
      </c>
      <c r="K73" t="s">
        <v>258</v>
      </c>
      <c r="L73">
        <f>LOG10(SpeciesLink!D72)</f>
        <v>5.0078160311019184</v>
      </c>
      <c r="U73" t="s">
        <v>258</v>
      </c>
      <c r="V73">
        <f>LOG10('N3'!D72)</f>
        <v>5.0078160311019184</v>
      </c>
    </row>
    <row r="74" spans="1:22" x14ac:dyDescent="0.3">
      <c r="A74" t="s">
        <v>77</v>
      </c>
      <c r="B74">
        <f>LOG10(Wikiaves!D73)</f>
        <v>3.9049318273956528</v>
      </c>
      <c r="K74" t="s">
        <v>261</v>
      </c>
      <c r="L74">
        <f>LOG10(SpeciesLink!D73)</f>
        <v>5.214581603315203</v>
      </c>
      <c r="U74" t="s">
        <v>261</v>
      </c>
      <c r="V74">
        <f>LOG10('N3'!D73)</f>
        <v>5.214581603315203</v>
      </c>
    </row>
    <row r="75" spans="1:22" x14ac:dyDescent="0.3">
      <c r="A75" t="s">
        <v>78</v>
      </c>
      <c r="B75">
        <f>LOG10(Wikiaves!D74)</f>
        <v>5.0921519711891561</v>
      </c>
      <c r="K75" t="s">
        <v>262</v>
      </c>
      <c r="L75">
        <f>LOG10(SpeciesLink!D74)</f>
        <v>4.9747603161713743</v>
      </c>
      <c r="U75" t="s">
        <v>262</v>
      </c>
      <c r="V75">
        <f>LOG10('N3'!D74)</f>
        <v>4.9747603161713743</v>
      </c>
    </row>
    <row r="76" spans="1:22" x14ac:dyDescent="0.3">
      <c r="A76" t="s">
        <v>79</v>
      </c>
      <c r="B76">
        <f>LOG10(Wikiaves!D75)</f>
        <v>4.5131909554173646</v>
      </c>
      <c r="K76" t="s">
        <v>263</v>
      </c>
      <c r="L76">
        <f>LOG10(SpeciesLink!D75)</f>
        <v>5.37602918172818</v>
      </c>
      <c r="U76" t="s">
        <v>263</v>
      </c>
      <c r="V76">
        <f>LOG10('N3'!D75)</f>
        <v>5.37602918172818</v>
      </c>
    </row>
    <row r="77" spans="1:22" x14ac:dyDescent="0.3">
      <c r="A77" t="s">
        <v>80</v>
      </c>
      <c r="B77">
        <f>LOG10(Wikiaves!D76)</f>
        <v>4.1738561389862694</v>
      </c>
      <c r="K77" t="s">
        <v>264</v>
      </c>
      <c r="L77">
        <f>LOG10(SpeciesLink!D76)</f>
        <v>4.8737448055137191</v>
      </c>
      <c r="U77" t="s">
        <v>264</v>
      </c>
      <c r="V77">
        <f>LOG10('N3'!D76)</f>
        <v>4.8737448055137191</v>
      </c>
    </row>
    <row r="78" spans="1:22" x14ac:dyDescent="0.3">
      <c r="A78" t="s">
        <v>81</v>
      </c>
      <c r="B78">
        <f>LOG10(Wikiaves!D77)</f>
        <v>4.0909278525816077</v>
      </c>
      <c r="K78" t="s">
        <v>270</v>
      </c>
      <c r="L78">
        <f>LOG10(SpeciesLink!D77)</f>
        <v>5.5691643207418018</v>
      </c>
      <c r="U78" t="s">
        <v>270</v>
      </c>
      <c r="V78">
        <f>LOG10('N3'!D77)</f>
        <v>5.5691643207418018</v>
      </c>
    </row>
    <row r="79" spans="1:22" x14ac:dyDescent="0.3">
      <c r="A79" t="s">
        <v>82</v>
      </c>
      <c r="B79">
        <f>LOG10(Wikiaves!D78)</f>
        <v>4.0692980121155289</v>
      </c>
      <c r="K79" t="s">
        <v>271</v>
      </c>
      <c r="L79">
        <f>LOG10(SpeciesLink!D78)</f>
        <v>4.703317177024557</v>
      </c>
      <c r="U79" t="s">
        <v>271</v>
      </c>
      <c r="V79">
        <f>LOG10('N3'!D78)</f>
        <v>4.703317177024557</v>
      </c>
    </row>
    <row r="80" spans="1:22" x14ac:dyDescent="0.3">
      <c r="A80" t="s">
        <v>83</v>
      </c>
      <c r="B80">
        <f>LOG10(Wikiaves!D79)</f>
        <v>4.7853084757405231</v>
      </c>
      <c r="K80" t="s">
        <v>273</v>
      </c>
      <c r="L80">
        <f>LOG10(SpeciesLink!D79)</f>
        <v>5.0822754031165527</v>
      </c>
      <c r="U80" t="s">
        <v>273</v>
      </c>
      <c r="V80">
        <f>LOG10('N3'!D79)</f>
        <v>5.0822754031165527</v>
      </c>
    </row>
    <row r="81" spans="1:22" x14ac:dyDescent="0.3">
      <c r="A81" t="s">
        <v>84</v>
      </c>
      <c r="B81">
        <f>LOG10(Wikiaves!D80)</f>
        <v>4.4056536560993074</v>
      </c>
      <c r="K81" t="s">
        <v>275</v>
      </c>
      <c r="L81">
        <f>LOG10(SpeciesLink!D80)</f>
        <v>4.2590440935752323</v>
      </c>
      <c r="U81" t="s">
        <v>275</v>
      </c>
      <c r="V81">
        <f>LOG10('N3'!D80)</f>
        <v>4.2590440935752323</v>
      </c>
    </row>
    <row r="82" spans="1:22" x14ac:dyDescent="0.3">
      <c r="A82" t="s">
        <v>85</v>
      </c>
      <c r="B82">
        <f>LOG10(Wikiaves!D81)</f>
        <v>3.5970366649776535</v>
      </c>
      <c r="K82" t="s">
        <v>279</v>
      </c>
      <c r="L82">
        <f>LOG10(SpeciesLink!D81)</f>
        <v>4.7871202738493546</v>
      </c>
      <c r="U82" t="s">
        <v>279</v>
      </c>
      <c r="V82">
        <f>LOG10('N3'!D81)</f>
        <v>4.7871202738493546</v>
      </c>
    </row>
    <row r="83" spans="1:22" x14ac:dyDescent="0.3">
      <c r="A83" t="s">
        <v>86</v>
      </c>
      <c r="B83">
        <f>LOG10(Wikiaves!D82)</f>
        <v>2.92272545799326</v>
      </c>
      <c r="K83" t="s">
        <v>285</v>
      </c>
      <c r="L83">
        <f>LOG10(SpeciesLink!D82)</f>
        <v>4.252027329652786</v>
      </c>
      <c r="U83" t="s">
        <v>285</v>
      </c>
      <c r="V83">
        <f>LOG10('N3'!D82)</f>
        <v>4.252027329652786</v>
      </c>
    </row>
    <row r="84" spans="1:22" x14ac:dyDescent="0.3">
      <c r="A84" t="s">
        <v>87</v>
      </c>
      <c r="B84">
        <f>LOG10(Wikiaves!D83)</f>
        <v>3.6833172619218826</v>
      </c>
      <c r="K84" t="s">
        <v>286</v>
      </c>
      <c r="L84">
        <f>LOG10(SpeciesLink!D83)</f>
        <v>4.7595771998605745</v>
      </c>
      <c r="U84" t="s">
        <v>286</v>
      </c>
      <c r="V84">
        <f>LOG10('N3'!D83)</f>
        <v>4.7595771998605745</v>
      </c>
    </row>
    <row r="85" spans="1:22" x14ac:dyDescent="0.3">
      <c r="A85" t="s">
        <v>88</v>
      </c>
      <c r="B85">
        <f>LOG10(Wikiaves!D84)</f>
        <v>4.2053667878664758</v>
      </c>
      <c r="K85" t="s">
        <v>292</v>
      </c>
      <c r="L85">
        <f>LOG10(SpeciesLink!D84)</f>
        <v>5.1768202615944636</v>
      </c>
      <c r="U85" t="s">
        <v>292</v>
      </c>
      <c r="V85">
        <f>LOG10('N3'!D84)</f>
        <v>5.1768202615944636</v>
      </c>
    </row>
    <row r="86" spans="1:22" x14ac:dyDescent="0.3">
      <c r="A86" t="s">
        <v>89</v>
      </c>
      <c r="B86">
        <f>LOG10(Wikiaves!D85)</f>
        <v>3.4237372499823291</v>
      </c>
      <c r="K86" t="s">
        <v>296</v>
      </c>
      <c r="L86">
        <f>LOG10(SpeciesLink!D85)</f>
        <v>4.5683777537182211</v>
      </c>
      <c r="U86" t="s">
        <v>296</v>
      </c>
      <c r="V86">
        <f>LOG10('N3'!D85)</f>
        <v>4.5683777537182211</v>
      </c>
    </row>
    <row r="87" spans="1:22" x14ac:dyDescent="0.3">
      <c r="A87" t="s">
        <v>90</v>
      </c>
      <c r="B87">
        <f>LOG10(Wikiaves!D86)</f>
        <v>5.1658287311967088</v>
      </c>
      <c r="K87" t="s">
        <v>299</v>
      </c>
      <c r="L87">
        <f>LOG10(SpeciesLink!D86)</f>
        <v>5.6221746340910874</v>
      </c>
      <c r="U87" t="s">
        <v>299</v>
      </c>
      <c r="V87">
        <f>LOG10('N3'!D86)</f>
        <v>5.6221746340910874</v>
      </c>
    </row>
    <row r="88" spans="1:22" x14ac:dyDescent="0.3">
      <c r="A88" t="s">
        <v>91</v>
      </c>
      <c r="B88">
        <f>LOG10(Wikiaves!D87)</f>
        <v>5.2270326952645263</v>
      </c>
      <c r="K88" t="s">
        <v>301</v>
      </c>
      <c r="L88">
        <f>LOG10(SpeciesLink!D87)</f>
        <v>4.2744349700740418</v>
      </c>
      <c r="U88" t="s">
        <v>301</v>
      </c>
      <c r="V88">
        <f>LOG10('N3'!D87)</f>
        <v>4.2744349700740418</v>
      </c>
    </row>
    <row r="89" spans="1:22" x14ac:dyDescent="0.3">
      <c r="A89" t="s">
        <v>92</v>
      </c>
      <c r="B89">
        <f>LOG10(Wikiaves!D88)</f>
        <v>3.7548068553544232</v>
      </c>
      <c r="K89" t="s">
        <v>302</v>
      </c>
      <c r="L89">
        <f>LOG10(SpeciesLink!D88)</f>
        <v>4.4975377876036768</v>
      </c>
      <c r="U89" t="s">
        <v>302</v>
      </c>
      <c r="V89">
        <f>LOG10('N3'!D88)</f>
        <v>4.4975377876036768</v>
      </c>
    </row>
    <row r="90" spans="1:22" x14ac:dyDescent="0.3">
      <c r="A90" t="s">
        <v>93</v>
      </c>
      <c r="B90">
        <f>LOG10(Wikiaves!D89)</f>
        <v>3.457124626303409</v>
      </c>
      <c r="K90" t="s">
        <v>308</v>
      </c>
      <c r="L90">
        <f>LOG10(SpeciesLink!D89)</f>
        <v>4.835259232912736</v>
      </c>
      <c r="U90" t="s">
        <v>308</v>
      </c>
      <c r="V90">
        <f>LOG10('N3'!D89)</f>
        <v>4.835259232912736</v>
      </c>
    </row>
    <row r="91" spans="1:22" x14ac:dyDescent="0.3">
      <c r="A91" t="s">
        <v>94</v>
      </c>
      <c r="B91">
        <f>LOG10(Wikiaves!D90)</f>
        <v>4.3968790352215565</v>
      </c>
      <c r="K91" t="s">
        <v>317</v>
      </c>
      <c r="L91">
        <f>LOG10(SpeciesLink!D90)</f>
        <v>4.1745540345208303</v>
      </c>
      <c r="U91" t="s">
        <v>317</v>
      </c>
      <c r="V91">
        <f>LOG10('N3'!D90)</f>
        <v>4.1745540345208303</v>
      </c>
    </row>
    <row r="92" spans="1:22" x14ac:dyDescent="0.3">
      <c r="A92" t="s">
        <v>95</v>
      </c>
      <c r="B92">
        <f>LOG10(Wikiaves!D91)</f>
        <v>4.3874432199189339</v>
      </c>
      <c r="K92" t="s">
        <v>321</v>
      </c>
      <c r="L92">
        <f>LOG10(SpeciesLink!D91)</f>
        <v>4.2345932024853301</v>
      </c>
      <c r="U92" t="s">
        <v>321</v>
      </c>
      <c r="V92">
        <f>LOG10('N3'!D91)</f>
        <v>4.2345932024853301</v>
      </c>
    </row>
    <row r="93" spans="1:22" x14ac:dyDescent="0.3">
      <c r="A93" t="s">
        <v>96</v>
      </c>
      <c r="B93">
        <f>LOG10(Wikiaves!D92)</f>
        <v>4.298372686265604</v>
      </c>
      <c r="K93" t="s">
        <v>326</v>
      </c>
      <c r="L93">
        <f>LOG10(SpeciesLink!D92)</f>
        <v>5.0007766921902945</v>
      </c>
      <c r="U93" t="s">
        <v>326</v>
      </c>
      <c r="V93">
        <f>LOG10('N3'!D92)</f>
        <v>5.0007766921902945</v>
      </c>
    </row>
    <row r="94" spans="1:22" x14ac:dyDescent="0.3">
      <c r="A94" t="s">
        <v>97</v>
      </c>
      <c r="B94">
        <f>LOG10(Wikiaves!D93)</f>
        <v>4.2341121580337724</v>
      </c>
      <c r="K94" t="s">
        <v>341</v>
      </c>
      <c r="L94">
        <f>LOG10(SpeciesLink!D93)</f>
        <v>4.1108589567318674</v>
      </c>
      <c r="U94" t="s">
        <v>341</v>
      </c>
      <c r="V94">
        <f>LOG10('N3'!D93)</f>
        <v>4.1108589567318674</v>
      </c>
    </row>
    <row r="95" spans="1:22" x14ac:dyDescent="0.3">
      <c r="A95" t="s">
        <v>98</v>
      </c>
      <c r="B95">
        <f>LOG10(Wikiaves!D94)</f>
        <v>3.6513749439130434</v>
      </c>
      <c r="K95" t="s">
        <v>343</v>
      </c>
      <c r="L95">
        <f>LOG10(SpeciesLink!D94)</f>
        <v>4.2962043304633655</v>
      </c>
      <c r="U95" t="s">
        <v>343</v>
      </c>
      <c r="V95">
        <f>LOG10('N3'!D94)</f>
        <v>4.2962043304633655</v>
      </c>
    </row>
    <row r="96" spans="1:22" x14ac:dyDescent="0.3">
      <c r="A96" t="s">
        <v>99</v>
      </c>
      <c r="B96">
        <f>LOG10(Wikiaves!D95)</f>
        <v>3.6298171960185157</v>
      </c>
      <c r="K96" t="s">
        <v>344</v>
      </c>
      <c r="L96">
        <f>LOG10(SpeciesLink!D95)</f>
        <v>4.4707631936064987</v>
      </c>
      <c r="U96" t="s">
        <v>344</v>
      </c>
      <c r="V96">
        <f>LOG10('N3'!D95)</f>
        <v>4.4707631936064987</v>
      </c>
    </row>
    <row r="97" spans="1:22" x14ac:dyDescent="0.3">
      <c r="A97" t="s">
        <v>100</v>
      </c>
      <c r="B97">
        <f>LOG10(Wikiaves!D96)</f>
        <v>4.6964175526630019</v>
      </c>
      <c r="K97" t="s">
        <v>346</v>
      </c>
      <c r="L97">
        <f>LOG10(SpeciesLink!D96)</f>
        <v>4.7768754478101441</v>
      </c>
      <c r="U97" t="s">
        <v>346</v>
      </c>
      <c r="V97">
        <f>LOG10('N3'!D96)</f>
        <v>4.7768754478101441</v>
      </c>
    </row>
    <row r="98" spans="1:22" x14ac:dyDescent="0.3">
      <c r="A98" t="s">
        <v>101</v>
      </c>
      <c r="B98">
        <f>LOG10(Wikiaves!D97)</f>
        <v>4.9743412574341495</v>
      </c>
      <c r="K98" t="s">
        <v>348</v>
      </c>
      <c r="L98">
        <f>LOG10(SpeciesLink!D97)</f>
        <v>4.8381246627429233</v>
      </c>
      <c r="U98" t="s">
        <v>348</v>
      </c>
      <c r="V98">
        <f>LOG10('N3'!D97)</f>
        <v>4.8381246627429233</v>
      </c>
    </row>
    <row r="99" spans="1:22" x14ac:dyDescent="0.3">
      <c r="A99" t="s">
        <v>102</v>
      </c>
      <c r="B99">
        <f>LOG10(Wikiaves!D98)</f>
        <v>4.5227962214887674</v>
      </c>
      <c r="K99" t="s">
        <v>349</v>
      </c>
      <c r="L99">
        <f>LOG10(SpeciesLink!D98)</f>
        <v>5.6491809782515698</v>
      </c>
      <c r="U99" t="s">
        <v>349</v>
      </c>
      <c r="V99">
        <f>LOG10('N3'!D98)</f>
        <v>5.6491809782515698</v>
      </c>
    </row>
    <row r="100" spans="1:22" x14ac:dyDescent="0.3">
      <c r="A100" t="s">
        <v>103</v>
      </c>
      <c r="B100">
        <f>LOG10(Wikiaves!D99)</f>
        <v>4.2784106014758159</v>
      </c>
      <c r="K100" t="s">
        <v>350</v>
      </c>
      <c r="L100">
        <f>LOG10(SpeciesLink!D99)</f>
        <v>5.1815234635293592</v>
      </c>
      <c r="U100" t="s">
        <v>350</v>
      </c>
      <c r="V100">
        <f>LOG10('N3'!D99)</f>
        <v>5.1815234635293592</v>
      </c>
    </row>
    <row r="101" spans="1:22" x14ac:dyDescent="0.3">
      <c r="A101" t="s">
        <v>104</v>
      </c>
      <c r="B101">
        <f>LOG10(Wikiaves!D100)</f>
        <v>4.249614102344581</v>
      </c>
      <c r="K101" t="s">
        <v>351</v>
      </c>
      <c r="L101">
        <f>LOG10(SpeciesLink!D100)</f>
        <v>4.969364651396452</v>
      </c>
      <c r="U101" t="s">
        <v>351</v>
      </c>
      <c r="V101">
        <f>LOG10('N3'!D100)</f>
        <v>4.969364651396452</v>
      </c>
    </row>
    <row r="102" spans="1:22" x14ac:dyDescent="0.3">
      <c r="A102" t="s">
        <v>106</v>
      </c>
      <c r="B102">
        <f>LOG10(Wikiaves!D101)</f>
        <v>5.0063376603745509</v>
      </c>
      <c r="K102" t="s">
        <v>354</v>
      </c>
      <c r="L102">
        <f>LOG10(SpeciesLink!D101)</f>
        <v>4.7535983776520805</v>
      </c>
      <c r="U102" t="s">
        <v>354</v>
      </c>
      <c r="V102">
        <f>LOG10('N3'!D101)</f>
        <v>4.7535983776520805</v>
      </c>
    </row>
    <row r="103" spans="1:22" x14ac:dyDescent="0.3">
      <c r="A103" t="s">
        <v>107</v>
      </c>
      <c r="B103">
        <f>LOG10(Wikiaves!D102)</f>
        <v>3.7689339421867816</v>
      </c>
      <c r="K103" t="s">
        <v>355</v>
      </c>
      <c r="L103">
        <f>LOG10(SpeciesLink!D102)</f>
        <v>3.9051480018560158</v>
      </c>
      <c r="U103" t="s">
        <v>355</v>
      </c>
      <c r="V103">
        <f>LOG10('N3'!D102)</f>
        <v>3.9051480018560158</v>
      </c>
    </row>
    <row r="104" spans="1:22" x14ac:dyDescent="0.3">
      <c r="A104" t="s">
        <v>108</v>
      </c>
      <c r="B104">
        <f>LOG10(Wikiaves!D103)</f>
        <v>4.8853668748707628</v>
      </c>
      <c r="K104" t="s">
        <v>360</v>
      </c>
      <c r="L104">
        <f>LOG10(SpeciesLink!D103)</f>
        <v>4.7764977877800083</v>
      </c>
      <c r="U104" t="s">
        <v>360</v>
      </c>
      <c r="V104">
        <f>LOG10('N3'!D103)</f>
        <v>4.7764977877800083</v>
      </c>
    </row>
    <row r="105" spans="1:22" x14ac:dyDescent="0.3">
      <c r="A105" t="s">
        <v>109</v>
      </c>
      <c r="B105">
        <f>LOG10(Wikiaves!D104)</f>
        <v>4.4555909005998027</v>
      </c>
      <c r="K105" t="s">
        <v>362</v>
      </c>
      <c r="L105">
        <f>LOG10(SpeciesLink!D104)</f>
        <v>4.5180926015165319</v>
      </c>
      <c r="U105" t="s">
        <v>362</v>
      </c>
      <c r="V105">
        <f>LOG10('N3'!D104)</f>
        <v>4.5180926015165319</v>
      </c>
    </row>
    <row r="106" spans="1:22" x14ac:dyDescent="0.3">
      <c r="A106" t="s">
        <v>110</v>
      </c>
      <c r="B106">
        <f>LOG10(Wikiaves!D105)</f>
        <v>4.0229230118789383</v>
      </c>
      <c r="K106" t="s">
        <v>367</v>
      </c>
      <c r="L106">
        <f>LOG10(SpeciesLink!D105)</f>
        <v>3.6863681034730362</v>
      </c>
      <c r="U106" t="s">
        <v>367</v>
      </c>
      <c r="V106">
        <f>LOG10('N3'!D105)</f>
        <v>3.6863681034730362</v>
      </c>
    </row>
    <row r="107" spans="1:22" x14ac:dyDescent="0.3">
      <c r="A107" t="s">
        <v>111</v>
      </c>
      <c r="B107">
        <f>LOG10(Wikiaves!D106)</f>
        <v>4.4177539344041339</v>
      </c>
      <c r="K107" t="s">
        <v>374</v>
      </c>
      <c r="L107">
        <f>LOG10(SpeciesLink!D106)</f>
        <v>3.989227273730537</v>
      </c>
      <c r="U107" t="s">
        <v>374</v>
      </c>
      <c r="V107">
        <f>LOG10('N3'!D106)</f>
        <v>3.989227273730537</v>
      </c>
    </row>
    <row r="108" spans="1:22" x14ac:dyDescent="0.3">
      <c r="A108" t="s">
        <v>112</v>
      </c>
      <c r="B108">
        <f>LOG10(Wikiaves!D107)</f>
        <v>3.7798849631926443</v>
      </c>
      <c r="K108" t="s">
        <v>382</v>
      </c>
      <c r="L108">
        <f>LOG10(SpeciesLink!D107)</f>
        <v>4.7794088816958746</v>
      </c>
      <c r="U108" t="s">
        <v>382</v>
      </c>
      <c r="V108">
        <f>LOG10('N3'!D107)</f>
        <v>4.7794088816958746</v>
      </c>
    </row>
    <row r="109" spans="1:22" x14ac:dyDescent="0.3">
      <c r="A109" t="s">
        <v>113</v>
      </c>
      <c r="B109">
        <f>LOG10(Wikiaves!D108)</f>
        <v>6.0806528179318615</v>
      </c>
      <c r="K109" t="s">
        <v>387</v>
      </c>
      <c r="L109">
        <f>LOG10(SpeciesLink!D108)</f>
        <v>3.3972445810103862</v>
      </c>
      <c r="U109" t="s">
        <v>387</v>
      </c>
      <c r="V109">
        <f>LOG10('N3'!D108)</f>
        <v>3.3972445810103862</v>
      </c>
    </row>
    <row r="110" spans="1:22" x14ac:dyDescent="0.3">
      <c r="A110" t="s">
        <v>114</v>
      </c>
      <c r="B110">
        <f>LOG10(Wikiaves!D109)</f>
        <v>4.927626962444954</v>
      </c>
      <c r="K110" t="s">
        <v>408</v>
      </c>
      <c r="L110">
        <f>LOG10(SpeciesLink!D109)</f>
        <v>4.305286865476126</v>
      </c>
      <c r="U110" t="s">
        <v>408</v>
      </c>
      <c r="V110">
        <f>LOG10('N3'!D109)</f>
        <v>4.305286865476126</v>
      </c>
    </row>
    <row r="111" spans="1:22" x14ac:dyDescent="0.3">
      <c r="A111" t="s">
        <v>115</v>
      </c>
      <c r="B111">
        <f>LOG10(Wikiaves!D110)</f>
        <v>4.7167376823388398</v>
      </c>
      <c r="K111" t="s">
        <v>412</v>
      </c>
      <c r="L111">
        <f>LOG10(SpeciesLink!D110)</f>
        <v>4.2933183494610736</v>
      </c>
      <c r="U111" t="s">
        <v>412</v>
      </c>
      <c r="V111">
        <f>LOG10('N3'!D110)</f>
        <v>4.2933183494610736</v>
      </c>
    </row>
    <row r="112" spans="1:22" x14ac:dyDescent="0.3">
      <c r="A112" t="s">
        <v>116</v>
      </c>
      <c r="B112">
        <f>LOG10(Wikiaves!D111)</f>
        <v>3.6959192528313998</v>
      </c>
      <c r="K112" t="s">
        <v>414</v>
      </c>
      <c r="L112">
        <f>LOG10(SpeciesLink!D111)</f>
        <v>4.1664301138432824</v>
      </c>
      <c r="U112" t="s">
        <v>414</v>
      </c>
      <c r="V112">
        <f>LOG10('N3'!D111)</f>
        <v>4.1664301138432824</v>
      </c>
    </row>
    <row r="113" spans="1:22" x14ac:dyDescent="0.3">
      <c r="A113" t="s">
        <v>117</v>
      </c>
      <c r="B113">
        <f>LOG10(Wikiaves!D112)</f>
        <v>4.0982975364946981</v>
      </c>
      <c r="K113" t="s">
        <v>416</v>
      </c>
      <c r="L113">
        <f>LOG10(SpeciesLink!D112)</f>
        <v>5.0391125863889545</v>
      </c>
      <c r="U113" t="s">
        <v>416</v>
      </c>
      <c r="V113">
        <f>LOG10('N3'!D112)</f>
        <v>5.0391125863889545</v>
      </c>
    </row>
    <row r="114" spans="1:22" x14ac:dyDescent="0.3">
      <c r="A114" t="s">
        <v>118</v>
      </c>
      <c r="B114">
        <f>LOG10(Wikiaves!D113)</f>
        <v>3.7107940999303275</v>
      </c>
      <c r="K114" t="s">
        <v>423</v>
      </c>
      <c r="L114">
        <f>LOG10(SpeciesLink!D113)</f>
        <v>4.6805077463801403</v>
      </c>
      <c r="U114" t="s">
        <v>423</v>
      </c>
      <c r="V114">
        <f>LOG10('N3'!D113)</f>
        <v>4.6805077463801403</v>
      </c>
    </row>
    <row r="115" spans="1:22" x14ac:dyDescent="0.3">
      <c r="A115" t="s">
        <v>119</v>
      </c>
      <c r="B115">
        <f>LOG10(Wikiaves!D114)</f>
        <v>4.49526674438781</v>
      </c>
      <c r="K115" t="s">
        <v>426</v>
      </c>
      <c r="L115">
        <f>LOG10(SpeciesLink!D114)</f>
        <v>4.8021372057296654</v>
      </c>
      <c r="U115" t="s">
        <v>426</v>
      </c>
      <c r="V115">
        <f>LOG10('N3'!D114)</f>
        <v>4.8021372057296654</v>
      </c>
    </row>
    <row r="116" spans="1:22" x14ac:dyDescent="0.3">
      <c r="A116" t="s">
        <v>120</v>
      </c>
      <c r="B116">
        <f>LOG10(Wikiaves!D115)</f>
        <v>3.4460709357010049</v>
      </c>
      <c r="K116" t="s">
        <v>427</v>
      </c>
      <c r="L116">
        <f>LOG10(SpeciesLink!D115)</f>
        <v>4.4094089499748597</v>
      </c>
      <c r="U116" t="s">
        <v>427</v>
      </c>
      <c r="V116">
        <f>LOG10('N3'!D115)</f>
        <v>4.4094089499748597</v>
      </c>
    </row>
    <row r="117" spans="1:22" x14ac:dyDescent="0.3">
      <c r="A117" t="s">
        <v>121</v>
      </c>
      <c r="B117">
        <f>LOG10(Wikiaves!D116)</f>
        <v>3.7173375827238639</v>
      </c>
      <c r="K117" t="s">
        <v>429</v>
      </c>
      <c r="L117">
        <f>LOG10(SpeciesLink!D116)</f>
        <v>4.8343189536706639</v>
      </c>
      <c r="U117" t="s">
        <v>429</v>
      </c>
      <c r="V117">
        <f>LOG10('N3'!D116)</f>
        <v>4.8343189536706639</v>
      </c>
    </row>
    <row r="118" spans="1:22" x14ac:dyDescent="0.3">
      <c r="A118" t="s">
        <v>122</v>
      </c>
      <c r="B118">
        <f>LOG10(Wikiaves!D117)</f>
        <v>4.673371152066327</v>
      </c>
      <c r="K118" t="s">
        <v>430</v>
      </c>
      <c r="L118">
        <f>LOG10(SpeciesLink!D117)</f>
        <v>3.7767011839884108</v>
      </c>
      <c r="U118" t="s">
        <v>430</v>
      </c>
      <c r="V118">
        <f>LOG10('N3'!D117)</f>
        <v>3.7767011839884108</v>
      </c>
    </row>
    <row r="119" spans="1:22" x14ac:dyDescent="0.3">
      <c r="A119" t="s">
        <v>123</v>
      </c>
      <c r="B119">
        <f>LOG10(Wikiaves!D118)</f>
        <v>4.3160962096751305</v>
      </c>
      <c r="K119" t="s">
        <v>431</v>
      </c>
      <c r="L119">
        <f>LOG10(SpeciesLink!D118)</f>
        <v>4.7431019322670114</v>
      </c>
      <c r="U119" t="s">
        <v>431</v>
      </c>
      <c r="V119">
        <f>LOG10('N3'!D118)</f>
        <v>4.7431019322670114</v>
      </c>
    </row>
    <row r="120" spans="1:22" x14ac:dyDescent="0.3">
      <c r="A120" t="s">
        <v>124</v>
      </c>
      <c r="B120">
        <f>LOG10(Wikiaves!D119)</f>
        <v>4.7463850697284506</v>
      </c>
      <c r="K120" t="s">
        <v>433</v>
      </c>
      <c r="L120">
        <f>LOG10(SpeciesLink!D119)</f>
        <v>5.2261563633558481</v>
      </c>
      <c r="U120" t="s">
        <v>433</v>
      </c>
      <c r="V120">
        <f>LOG10('N3'!D119)</f>
        <v>5.2261563633558481</v>
      </c>
    </row>
    <row r="121" spans="1:22" x14ac:dyDescent="0.3">
      <c r="A121" t="s">
        <v>125</v>
      </c>
      <c r="B121">
        <f>LOG10(Wikiaves!D120)</f>
        <v>5.0846906449600828</v>
      </c>
      <c r="K121" t="s">
        <v>437</v>
      </c>
      <c r="L121">
        <f>LOG10(SpeciesLink!D120)</f>
        <v>4.1353553094087747</v>
      </c>
      <c r="U121" t="s">
        <v>437</v>
      </c>
      <c r="V121">
        <f>LOG10('N3'!D120)</f>
        <v>4.1353553094087747</v>
      </c>
    </row>
    <row r="122" spans="1:22" x14ac:dyDescent="0.3">
      <c r="A122" t="s">
        <v>126</v>
      </c>
      <c r="B122">
        <f>LOG10(Wikiaves!D121)</f>
        <v>5.6030653043327536</v>
      </c>
      <c r="K122" t="s">
        <v>439</v>
      </c>
      <c r="L122">
        <f>LOG10(SpeciesLink!D121)</f>
        <v>5.6065339863505974</v>
      </c>
      <c r="U122" t="s">
        <v>439</v>
      </c>
      <c r="V122">
        <f>LOG10('N3'!D121)</f>
        <v>5.6065339863505974</v>
      </c>
    </row>
    <row r="123" spans="1:22" x14ac:dyDescent="0.3">
      <c r="A123" t="s">
        <v>127</v>
      </c>
      <c r="B123">
        <f>LOG10(Wikiaves!D122)</f>
        <v>4.0908221633946562</v>
      </c>
      <c r="K123" t="s">
        <v>440</v>
      </c>
      <c r="L123">
        <f>LOG10(SpeciesLink!D122)</f>
        <v>4.4743036971165608</v>
      </c>
      <c r="U123" t="s">
        <v>440</v>
      </c>
      <c r="V123">
        <f>LOG10('N3'!D122)</f>
        <v>4.4743036971165608</v>
      </c>
    </row>
    <row r="124" spans="1:22" x14ac:dyDescent="0.3">
      <c r="A124" t="s">
        <v>128</v>
      </c>
      <c r="B124">
        <f>LOG10(Wikiaves!D123)</f>
        <v>4.4825877695267673</v>
      </c>
      <c r="K124" t="s">
        <v>445</v>
      </c>
      <c r="L124">
        <f>LOG10(SpeciesLink!D123)</f>
        <v>4.8831445159072819</v>
      </c>
      <c r="U124" t="s">
        <v>445</v>
      </c>
      <c r="V124">
        <f>LOG10('N3'!D123)</f>
        <v>4.8831445159072819</v>
      </c>
    </row>
    <row r="125" spans="1:22" x14ac:dyDescent="0.3">
      <c r="A125" t="s">
        <v>129</v>
      </c>
      <c r="B125">
        <f>LOG10(Wikiaves!D124)</f>
        <v>3.4019172505175748</v>
      </c>
      <c r="K125" t="s">
        <v>447</v>
      </c>
      <c r="L125">
        <f>LOG10(SpeciesLink!D124)</f>
        <v>4.5989983057863615</v>
      </c>
      <c r="U125" t="s">
        <v>447</v>
      </c>
      <c r="V125">
        <f>LOG10('N3'!D124)</f>
        <v>4.5989983057863615</v>
      </c>
    </row>
    <row r="126" spans="1:22" x14ac:dyDescent="0.3">
      <c r="A126" t="s">
        <v>130</v>
      </c>
      <c r="B126">
        <f>LOG10(Wikiaves!D125)</f>
        <v>4.3223433611486763</v>
      </c>
      <c r="K126" t="s">
        <v>460</v>
      </c>
      <c r="L126">
        <f>LOG10(SpeciesLink!D125)</f>
        <v>4.7493497605974762</v>
      </c>
      <c r="U126" t="s">
        <v>460</v>
      </c>
      <c r="V126">
        <f>LOG10('N3'!D125)</f>
        <v>4.7493497605974762</v>
      </c>
    </row>
    <row r="127" spans="1:22" x14ac:dyDescent="0.3">
      <c r="A127" t="s">
        <v>131</v>
      </c>
      <c r="B127">
        <f>LOG10(Wikiaves!D126)</f>
        <v>5.0858683014910282</v>
      </c>
      <c r="K127" t="s">
        <v>465</v>
      </c>
      <c r="L127">
        <f>LOG10(SpeciesLink!D126)</f>
        <v>5.5119808992470753</v>
      </c>
      <c r="U127" t="s">
        <v>465</v>
      </c>
      <c r="V127">
        <f>LOG10('N3'!D126)</f>
        <v>5.5119808992470753</v>
      </c>
    </row>
    <row r="128" spans="1:22" x14ac:dyDescent="0.3">
      <c r="A128" t="s">
        <v>132</v>
      </c>
      <c r="B128">
        <f>LOG10(Wikiaves!D127)</f>
        <v>3.8923172607224803</v>
      </c>
      <c r="K128" t="s">
        <v>469</v>
      </c>
      <c r="L128">
        <f>LOG10(SpeciesLink!D127)</f>
        <v>4.6454222693490923</v>
      </c>
      <c r="U128" t="s">
        <v>469</v>
      </c>
      <c r="V128">
        <f>LOG10('N3'!D127)</f>
        <v>4.6454222693490923</v>
      </c>
    </row>
    <row r="129" spans="1:22" x14ac:dyDescent="0.3">
      <c r="A129" t="s">
        <v>133</v>
      </c>
      <c r="B129">
        <f>LOG10(Wikiaves!D128)</f>
        <v>3.9655309436228605</v>
      </c>
      <c r="K129" t="s">
        <v>472</v>
      </c>
      <c r="L129">
        <f>LOG10(SpeciesLink!D128)</f>
        <v>4.6067252245758397</v>
      </c>
      <c r="U129" t="s">
        <v>472</v>
      </c>
      <c r="V129">
        <f>LOG10('N3'!D128)</f>
        <v>4.6067252245758397</v>
      </c>
    </row>
    <row r="130" spans="1:22" x14ac:dyDescent="0.3">
      <c r="A130" t="s">
        <v>134</v>
      </c>
      <c r="B130">
        <f>LOG10(Wikiaves!D129)</f>
        <v>4.3007041525961238</v>
      </c>
      <c r="K130" t="s">
        <v>483</v>
      </c>
      <c r="L130">
        <f>LOG10(SpeciesLink!D129)</f>
        <v>4.7506780682494991</v>
      </c>
      <c r="U130" t="s">
        <v>483</v>
      </c>
      <c r="V130">
        <f>LOG10('N3'!D129)</f>
        <v>4.7506780682494991</v>
      </c>
    </row>
    <row r="131" spans="1:22" x14ac:dyDescent="0.3">
      <c r="A131" t="s">
        <v>135</v>
      </c>
      <c r="B131">
        <f>LOG10(Wikiaves!D130)</f>
        <v>4.6897438238425666</v>
      </c>
      <c r="K131" t="s">
        <v>486</v>
      </c>
      <c r="L131">
        <f>LOG10(SpeciesLink!D130)</f>
        <v>4.1211986025846903</v>
      </c>
      <c r="U131" t="s">
        <v>486</v>
      </c>
      <c r="V131">
        <f>LOG10('N3'!D130)</f>
        <v>4.1211986025846903</v>
      </c>
    </row>
    <row r="132" spans="1:22" x14ac:dyDescent="0.3">
      <c r="A132" t="s">
        <v>136</v>
      </c>
      <c r="B132">
        <f>LOG10(Wikiaves!D131)</f>
        <v>4.2588287705939791</v>
      </c>
      <c r="K132" t="s">
        <v>487</v>
      </c>
      <c r="L132">
        <f>LOG10(SpeciesLink!D131)</f>
        <v>4.2160074681083124</v>
      </c>
      <c r="U132" t="s">
        <v>487</v>
      </c>
      <c r="V132">
        <f>LOG10('N3'!D131)</f>
        <v>4.2160074681083124</v>
      </c>
    </row>
    <row r="133" spans="1:22" x14ac:dyDescent="0.3">
      <c r="A133" t="s">
        <v>137</v>
      </c>
      <c r="B133">
        <f>LOG10(Wikiaves!D132)</f>
        <v>4.2352758766870524</v>
      </c>
      <c r="K133" t="s">
        <v>491</v>
      </c>
      <c r="L133">
        <f>LOG10(SpeciesLink!D132)</f>
        <v>3.8849651982007325</v>
      </c>
      <c r="U133" t="s">
        <v>491</v>
      </c>
      <c r="V133">
        <f>LOG10('N3'!D132)</f>
        <v>3.8849651982007325</v>
      </c>
    </row>
    <row r="134" spans="1:22" x14ac:dyDescent="0.3">
      <c r="A134" t="s">
        <v>138</v>
      </c>
      <c r="B134">
        <f>LOG10(Wikiaves!D133)</f>
        <v>4.0940516555099649</v>
      </c>
      <c r="K134" t="s">
        <v>495</v>
      </c>
      <c r="L134">
        <f>LOG10(SpeciesLink!D133)</f>
        <v>4.0333835411731194</v>
      </c>
      <c r="U134" t="s">
        <v>495</v>
      </c>
      <c r="V134">
        <f>LOG10('N3'!D133)</f>
        <v>4.0333835411731194</v>
      </c>
    </row>
    <row r="135" spans="1:22" x14ac:dyDescent="0.3">
      <c r="A135" t="s">
        <v>139</v>
      </c>
      <c r="B135">
        <f>LOG10(Wikiaves!D134)</f>
        <v>3.9353560929455731</v>
      </c>
      <c r="K135" t="s">
        <v>497</v>
      </c>
      <c r="L135">
        <f>LOG10(SpeciesLink!D134)</f>
        <v>5.3147601893777532</v>
      </c>
      <c r="U135" t="s">
        <v>497</v>
      </c>
      <c r="V135">
        <f>LOG10('N3'!D134)</f>
        <v>5.3147601893777532</v>
      </c>
    </row>
    <row r="136" spans="1:22" x14ac:dyDescent="0.3">
      <c r="A136" t="s">
        <v>140</v>
      </c>
      <c r="B136">
        <f>LOG10(Wikiaves!D135)</f>
        <v>4.2664198658791035</v>
      </c>
      <c r="K136" t="s">
        <v>499</v>
      </c>
      <c r="L136">
        <f>LOG10(SpeciesLink!D135)</f>
        <v>4.7062567931239201</v>
      </c>
      <c r="U136" t="s">
        <v>499</v>
      </c>
      <c r="V136">
        <f>LOG10('N3'!D135)</f>
        <v>4.7062567931239201</v>
      </c>
    </row>
    <row r="137" spans="1:22" x14ac:dyDescent="0.3">
      <c r="A137" t="s">
        <v>141</v>
      </c>
      <c r="B137">
        <f>LOG10(Wikiaves!D136)</f>
        <v>3.79309160017658</v>
      </c>
      <c r="K137" t="s">
        <v>510</v>
      </c>
      <c r="L137">
        <f>LOG10(SpeciesLink!D136)</f>
        <v>4.2339854787802116</v>
      </c>
      <c r="U137" t="s">
        <v>510</v>
      </c>
      <c r="V137">
        <f>LOG10('N3'!D136)</f>
        <v>4.2339854787802116</v>
      </c>
    </row>
    <row r="138" spans="1:22" x14ac:dyDescent="0.3">
      <c r="A138" t="s">
        <v>142</v>
      </c>
      <c r="B138">
        <f>LOG10(Wikiaves!D137)</f>
        <v>4.4479328655921799</v>
      </c>
      <c r="K138" t="s">
        <v>511</v>
      </c>
      <c r="L138">
        <f>LOG10(SpeciesLink!D137)</f>
        <v>3.7242758696007892</v>
      </c>
      <c r="U138" t="s">
        <v>531</v>
      </c>
      <c r="V138">
        <f>LOG10('N3'!D137)</f>
        <v>3.7904962769671093</v>
      </c>
    </row>
    <row r="139" spans="1:22" x14ac:dyDescent="0.3">
      <c r="A139" t="s">
        <v>143</v>
      </c>
      <c r="B139">
        <f>LOG10(Wikiaves!D138)</f>
        <v>4.2527559710885736</v>
      </c>
      <c r="K139" t="s">
        <v>531</v>
      </c>
      <c r="L139">
        <f>LOG10(SpeciesLink!D138)</f>
        <v>3.7904962769671093</v>
      </c>
      <c r="U139" t="s">
        <v>540</v>
      </c>
      <c r="V139">
        <f>LOG10('N3'!D138)</f>
        <v>5.8565917548987541</v>
      </c>
    </row>
    <row r="140" spans="1:22" x14ac:dyDescent="0.3">
      <c r="A140" t="s">
        <v>144</v>
      </c>
      <c r="B140">
        <f>LOG10(Wikiaves!D139)</f>
        <v>4.3896621375102995</v>
      </c>
      <c r="K140" t="s">
        <v>540</v>
      </c>
      <c r="L140">
        <f>LOG10(SpeciesLink!D139)</f>
        <v>5.8565917548987541</v>
      </c>
      <c r="U140" t="s">
        <v>542</v>
      </c>
      <c r="V140">
        <f>LOG10('N3'!D139)</f>
        <v>4.3675422735205771</v>
      </c>
    </row>
    <row r="141" spans="1:22" x14ac:dyDescent="0.3">
      <c r="A141" t="s">
        <v>145</v>
      </c>
      <c r="B141">
        <f>LOG10(Wikiaves!D140)</f>
        <v>3.7823292689968371</v>
      </c>
      <c r="K141" t="s">
        <v>542</v>
      </c>
      <c r="L141">
        <f>LOG10(SpeciesLink!D140)</f>
        <v>4.3675422735205771</v>
      </c>
      <c r="U141" t="s">
        <v>543</v>
      </c>
      <c r="V141">
        <f>LOG10('N3'!D140)</f>
        <v>3.9253120914996495</v>
      </c>
    </row>
    <row r="142" spans="1:22" x14ac:dyDescent="0.3">
      <c r="A142" t="s">
        <v>146</v>
      </c>
      <c r="B142">
        <f>LOG10(Wikiaves!D141)</f>
        <v>3.6703386411274419</v>
      </c>
      <c r="K142" t="s">
        <v>543</v>
      </c>
      <c r="L142">
        <f>LOG10(SpeciesLink!D141)</f>
        <v>3.9253120914996495</v>
      </c>
      <c r="U142" t="s">
        <v>548</v>
      </c>
      <c r="V142">
        <f>LOG10('N3'!D141)</f>
        <v>5.6367997141409134</v>
      </c>
    </row>
    <row r="143" spans="1:22" x14ac:dyDescent="0.3">
      <c r="A143" t="s">
        <v>147</v>
      </c>
      <c r="B143">
        <f>LOG10(Wikiaves!D142)</f>
        <v>3.6079908585471747</v>
      </c>
      <c r="K143" t="s">
        <v>548</v>
      </c>
      <c r="L143">
        <f>LOG10(SpeciesLink!D142)</f>
        <v>5.6367997141409134</v>
      </c>
      <c r="U143" t="s">
        <v>550</v>
      </c>
      <c r="V143">
        <f>LOG10('N3'!D142)</f>
        <v>5.9237288310229683</v>
      </c>
    </row>
    <row r="144" spans="1:22" x14ac:dyDescent="0.3">
      <c r="A144" t="s">
        <v>148</v>
      </c>
      <c r="B144">
        <f>LOG10(Wikiaves!D143)</f>
        <v>4.8588498732547727</v>
      </c>
      <c r="K144" t="s">
        <v>550</v>
      </c>
      <c r="L144">
        <f>LOG10(SpeciesLink!D143)</f>
        <v>5.9237288310229683</v>
      </c>
      <c r="U144" t="s">
        <v>551</v>
      </c>
      <c r="V144">
        <f>LOG10('N3'!D143)</f>
        <v>5.207168321105125</v>
      </c>
    </row>
    <row r="145" spans="1:22" x14ac:dyDescent="0.3">
      <c r="A145" t="s">
        <v>149</v>
      </c>
      <c r="B145">
        <f>LOG10(Wikiaves!D144)</f>
        <v>3.863739107345217</v>
      </c>
      <c r="K145" t="s">
        <v>551</v>
      </c>
      <c r="L145">
        <f>LOG10(SpeciesLink!D144)</f>
        <v>5.207168321105125</v>
      </c>
      <c r="U145" t="s">
        <v>552</v>
      </c>
      <c r="V145">
        <f>LOG10('N3'!D144)</f>
        <v>5.4013712421496649</v>
      </c>
    </row>
    <row r="146" spans="1:22" x14ac:dyDescent="0.3">
      <c r="A146" t="s">
        <v>150</v>
      </c>
      <c r="B146">
        <f>LOG10(Wikiaves!D145)</f>
        <v>5.3965654651848993</v>
      </c>
      <c r="K146" t="s">
        <v>552</v>
      </c>
      <c r="L146">
        <f>LOG10(SpeciesLink!D145)</f>
        <v>5.4013712421496649</v>
      </c>
      <c r="U146" t="s">
        <v>560</v>
      </c>
      <c r="V146">
        <f>LOG10('N3'!D145)</f>
        <v>3.6177340353640179</v>
      </c>
    </row>
    <row r="147" spans="1:22" x14ac:dyDescent="0.3">
      <c r="A147" t="s">
        <v>151</v>
      </c>
      <c r="B147">
        <f>LOG10(Wikiaves!D146)</f>
        <v>4.5476762705546943</v>
      </c>
      <c r="K147" t="s">
        <v>560</v>
      </c>
      <c r="L147">
        <f>LOG10(SpeciesLink!D146)</f>
        <v>3.6177340353640179</v>
      </c>
      <c r="U147" t="s">
        <v>561</v>
      </c>
      <c r="V147">
        <f>LOG10('N3'!D146)</f>
        <v>4.7399360818157739</v>
      </c>
    </row>
    <row r="148" spans="1:22" x14ac:dyDescent="0.3">
      <c r="A148" t="s">
        <v>152</v>
      </c>
      <c r="B148">
        <f>LOG10(Wikiaves!D147)</f>
        <v>3.9360611166099884</v>
      </c>
      <c r="K148" t="s">
        <v>561</v>
      </c>
      <c r="L148">
        <f>LOG10(SpeciesLink!D147)</f>
        <v>4.7399360818157739</v>
      </c>
      <c r="U148" t="s">
        <v>562</v>
      </c>
      <c r="V148">
        <f>LOG10('N3'!D147)</f>
        <v>5.663390873558539</v>
      </c>
    </row>
    <row r="149" spans="1:22" x14ac:dyDescent="0.3">
      <c r="A149" t="s">
        <v>153</v>
      </c>
      <c r="B149">
        <f>LOG10(Wikiaves!D148)</f>
        <v>3.3165993020938607</v>
      </c>
      <c r="K149" t="s">
        <v>562</v>
      </c>
      <c r="L149">
        <f>LOG10(SpeciesLink!D148)</f>
        <v>5.663390873558539</v>
      </c>
      <c r="U149" t="s">
        <v>563</v>
      </c>
      <c r="V149">
        <f>LOG10('N3'!D148)</f>
        <v>5.8585035113726693</v>
      </c>
    </row>
    <row r="150" spans="1:22" x14ac:dyDescent="0.3">
      <c r="A150" t="s">
        <v>154</v>
      </c>
      <c r="B150">
        <f>LOG10(Wikiaves!D149)</f>
        <v>4.9150725398865411</v>
      </c>
      <c r="K150" t="s">
        <v>563</v>
      </c>
      <c r="L150">
        <f>LOG10(SpeciesLink!D149)</f>
        <v>5.8585035113726693</v>
      </c>
      <c r="U150" t="s">
        <v>565</v>
      </c>
      <c r="V150">
        <f>LOG10('N3'!D149)</f>
        <v>4.0288558093904436</v>
      </c>
    </row>
    <row r="151" spans="1:22" x14ac:dyDescent="0.3">
      <c r="A151" t="s">
        <v>155</v>
      </c>
      <c r="B151">
        <f>LOG10(Wikiaves!D150)</f>
        <v>5.1162922014357486</v>
      </c>
      <c r="K151" t="s">
        <v>565</v>
      </c>
      <c r="L151">
        <f>LOG10(SpeciesLink!D150)</f>
        <v>4.0288558093904436</v>
      </c>
      <c r="U151" t="s">
        <v>566</v>
      </c>
      <c r="V151">
        <f>LOG10('N3'!D150)</f>
        <v>4.612296325952097</v>
      </c>
    </row>
    <row r="152" spans="1:22" x14ac:dyDescent="0.3">
      <c r="A152" t="s">
        <v>156</v>
      </c>
      <c r="B152">
        <f>LOG10(Wikiaves!D151)</f>
        <v>4.3333868116595315</v>
      </c>
      <c r="K152" t="s">
        <v>566</v>
      </c>
      <c r="L152">
        <f>LOG10(SpeciesLink!D151)</f>
        <v>4.612296325952097</v>
      </c>
      <c r="U152" t="s">
        <v>567</v>
      </c>
      <c r="V152">
        <f>LOG10('N3'!D151)</f>
        <v>4.5176049189259322</v>
      </c>
    </row>
    <row r="153" spans="1:22" x14ac:dyDescent="0.3">
      <c r="A153" t="s">
        <v>157</v>
      </c>
      <c r="B153">
        <f>LOG10(Wikiaves!D152)</f>
        <v>4.5278618063227016</v>
      </c>
      <c r="K153" t="s">
        <v>567</v>
      </c>
      <c r="L153">
        <f>LOG10(SpeciesLink!D152)</f>
        <v>4.5176049189259322</v>
      </c>
      <c r="U153" t="s">
        <v>569</v>
      </c>
      <c r="V153">
        <f>LOG10('N3'!D153)</f>
        <v>4.5520960791704654</v>
      </c>
    </row>
    <row r="154" spans="1:22" x14ac:dyDescent="0.3">
      <c r="A154" t="s">
        <v>158</v>
      </c>
      <c r="B154">
        <f>LOG10(Wikiaves!D153)</f>
        <v>5.6272470239217185</v>
      </c>
      <c r="K154" t="s">
        <v>569</v>
      </c>
      <c r="L154">
        <f>LOG10(SpeciesLink!D154)</f>
        <v>4.5520960791704654</v>
      </c>
      <c r="U154" t="s">
        <v>572</v>
      </c>
      <c r="V154">
        <f>LOG10('N3'!D154)</f>
        <v>4.9492924014120261</v>
      </c>
    </row>
    <row r="155" spans="1:22" x14ac:dyDescent="0.3">
      <c r="A155" t="s">
        <v>159</v>
      </c>
      <c r="B155">
        <f>LOG10(Wikiaves!D154)</f>
        <v>3.253580289562183</v>
      </c>
      <c r="K155" t="s">
        <v>572</v>
      </c>
      <c r="L155">
        <f>LOG10(SpeciesLink!D155)</f>
        <v>4.9492924014120261</v>
      </c>
      <c r="U155" t="s">
        <v>573</v>
      </c>
      <c r="V155">
        <f>LOG10('N3'!D155)</f>
        <v>4.0857185951654023</v>
      </c>
    </row>
    <row r="156" spans="1:22" x14ac:dyDescent="0.3">
      <c r="A156" t="s">
        <v>160</v>
      </c>
      <c r="B156">
        <f>LOG10(Wikiaves!D155)</f>
        <v>4.0471190387201812</v>
      </c>
      <c r="K156" t="s">
        <v>573</v>
      </c>
      <c r="L156">
        <f>LOG10(SpeciesLink!D156)</f>
        <v>4.0857185951654023</v>
      </c>
      <c r="U156" t="s">
        <v>574</v>
      </c>
      <c r="V156">
        <f>LOG10('N3'!D156)</f>
        <v>4.1853154580036565</v>
      </c>
    </row>
    <row r="157" spans="1:22" x14ac:dyDescent="0.3">
      <c r="A157" t="s">
        <v>161</v>
      </c>
      <c r="B157">
        <f>LOG10(Wikiaves!D156)</f>
        <v>3.9508028229646586</v>
      </c>
      <c r="K157" t="s">
        <v>574</v>
      </c>
      <c r="L157">
        <f>LOG10(SpeciesLink!D157)</f>
        <v>4.1853154580036565</v>
      </c>
      <c r="U157" t="s">
        <v>575</v>
      </c>
      <c r="V157">
        <f>LOG10('N3'!D157)</f>
        <v>5.5632413266424807</v>
      </c>
    </row>
    <row r="158" spans="1:22" x14ac:dyDescent="0.3">
      <c r="A158" t="s">
        <v>162</v>
      </c>
      <c r="B158">
        <f>LOG10(Wikiaves!D157)</f>
        <v>4.4364012048506014</v>
      </c>
      <c r="K158" t="s">
        <v>575</v>
      </c>
      <c r="L158">
        <f>LOG10(SpeciesLink!D158)</f>
        <v>5.5632413266424807</v>
      </c>
      <c r="U158" t="s">
        <v>576</v>
      </c>
      <c r="V158">
        <f>LOG10('N3'!D158)</f>
        <v>4.0122042960307427</v>
      </c>
    </row>
    <row r="159" spans="1:22" x14ac:dyDescent="0.3">
      <c r="A159" t="s">
        <v>163</v>
      </c>
      <c r="B159">
        <f>LOG10(Wikiaves!D158)</f>
        <v>3.325310371711061</v>
      </c>
      <c r="K159" t="s">
        <v>576</v>
      </c>
      <c r="L159">
        <f>LOG10(SpeciesLink!D159)</f>
        <v>4.0122042960307427</v>
      </c>
      <c r="U159" t="s">
        <v>583</v>
      </c>
      <c r="V159">
        <f>LOG10('N3'!D159)</f>
        <v>4.1082943509400884</v>
      </c>
    </row>
    <row r="160" spans="1:22" x14ac:dyDescent="0.3">
      <c r="A160" t="s">
        <v>164</v>
      </c>
      <c r="B160">
        <f>LOG10(Wikiaves!D159)</f>
        <v>3.9480704815189411</v>
      </c>
      <c r="K160" t="s">
        <v>583</v>
      </c>
      <c r="L160">
        <f>LOG10(SpeciesLink!D160)</f>
        <v>4.1082943509400884</v>
      </c>
      <c r="U160" t="s">
        <v>586</v>
      </c>
      <c r="V160">
        <f>LOG10('N3'!D160)</f>
        <v>4.6128368162322584</v>
      </c>
    </row>
    <row r="161" spans="1:22" x14ac:dyDescent="0.3">
      <c r="A161" t="s">
        <v>165</v>
      </c>
      <c r="B161">
        <f>LOG10(Wikiaves!D160)</f>
        <v>4.6701808896392736</v>
      </c>
      <c r="K161" t="s">
        <v>586</v>
      </c>
      <c r="L161">
        <f>LOG10(SpeciesLink!D161)</f>
        <v>4.6128368162322584</v>
      </c>
      <c r="U161" t="s">
        <v>587</v>
      </c>
      <c r="V161">
        <f>LOG10('N3'!D161)</f>
        <v>5.8321114791938573</v>
      </c>
    </row>
    <row r="162" spans="1:22" x14ac:dyDescent="0.3">
      <c r="A162" t="s">
        <v>166</v>
      </c>
      <c r="B162">
        <f>LOG10(Wikiaves!D161)</f>
        <v>4.094994900944612</v>
      </c>
      <c r="K162" t="s">
        <v>587</v>
      </c>
      <c r="L162">
        <f>LOG10(SpeciesLink!D162)</f>
        <v>5.8321114791938573</v>
      </c>
      <c r="U162" t="s">
        <v>589</v>
      </c>
      <c r="V162">
        <f>LOG10('N3'!D162)</f>
        <v>5.4509277404722001</v>
      </c>
    </row>
    <row r="163" spans="1:22" x14ac:dyDescent="0.3">
      <c r="A163" t="s">
        <v>167</v>
      </c>
      <c r="B163">
        <f>LOG10(Wikiaves!D162)</f>
        <v>3.9942291408176986</v>
      </c>
      <c r="K163" t="s">
        <v>589</v>
      </c>
      <c r="L163">
        <f>LOG10(SpeciesLink!D163)</f>
        <v>5.4509277404722001</v>
      </c>
      <c r="U163" t="s">
        <v>601</v>
      </c>
      <c r="V163">
        <f>LOG10('N3'!D163)</f>
        <v>3.8924841793646876</v>
      </c>
    </row>
    <row r="164" spans="1:22" x14ac:dyDescent="0.3">
      <c r="A164" t="s">
        <v>168</v>
      </c>
      <c r="B164">
        <f>LOG10(Wikiaves!D163)</f>
        <v>3.7854722033063881</v>
      </c>
      <c r="K164" t="s">
        <v>601</v>
      </c>
      <c r="L164">
        <f>LOG10(SpeciesLink!D164)</f>
        <v>3.8924841793646876</v>
      </c>
      <c r="U164" t="s">
        <v>602</v>
      </c>
      <c r="V164">
        <f>LOG10('N3'!D164)</f>
        <v>4.1126050015345745</v>
      </c>
    </row>
    <row r="165" spans="1:22" x14ac:dyDescent="0.3">
      <c r="A165" t="s">
        <v>169</v>
      </c>
      <c r="B165">
        <f>LOG10(Wikiaves!D164)</f>
        <v>4.1901635516307048</v>
      </c>
      <c r="K165" t="s">
        <v>602</v>
      </c>
      <c r="L165">
        <f>LOG10(SpeciesLink!D165)</f>
        <v>4.1126050015345745</v>
      </c>
      <c r="U165" t="s">
        <v>610</v>
      </c>
      <c r="V165">
        <f>LOG10('N3'!D165)</f>
        <v>5.4982057589864661</v>
      </c>
    </row>
    <row r="166" spans="1:22" x14ac:dyDescent="0.3">
      <c r="A166" t="s">
        <v>170</v>
      </c>
      <c r="B166">
        <f>LOG10(Wikiaves!D165)</f>
        <v>4.2497363045688337</v>
      </c>
      <c r="K166" t="s">
        <v>610</v>
      </c>
      <c r="L166">
        <f>LOG10(SpeciesLink!D166)</f>
        <v>5.4982057589864661</v>
      </c>
      <c r="U166" t="s">
        <v>612</v>
      </c>
      <c r="V166">
        <f>LOG10('N3'!D166)</f>
        <v>4.3645134736915097</v>
      </c>
    </row>
    <row r="167" spans="1:22" x14ac:dyDescent="0.3">
      <c r="A167" t="s">
        <v>171</v>
      </c>
      <c r="B167">
        <f>LOG10(Wikiaves!D166)</f>
        <v>3.5624118329497274</v>
      </c>
      <c r="K167" t="s">
        <v>612</v>
      </c>
      <c r="L167">
        <f>LOG10(SpeciesLink!D167)</f>
        <v>4.3645134736915097</v>
      </c>
      <c r="U167" t="s">
        <v>617</v>
      </c>
      <c r="V167">
        <f>LOG10('N3'!D167)</f>
        <v>4.0004340774793183</v>
      </c>
    </row>
    <row r="168" spans="1:22" x14ac:dyDescent="0.3">
      <c r="A168" t="s">
        <v>172</v>
      </c>
      <c r="B168">
        <f>LOG10(Wikiaves!D167)</f>
        <v>3.3895204658463776</v>
      </c>
      <c r="K168" t="s">
        <v>617</v>
      </c>
      <c r="L168">
        <f>LOG10(SpeciesLink!D168)</f>
        <v>4.0004340774793183</v>
      </c>
      <c r="U168" t="s">
        <v>627</v>
      </c>
      <c r="V168">
        <f>LOG10('N3'!D168)</f>
        <v>4.9580810655158709</v>
      </c>
    </row>
    <row r="169" spans="1:22" x14ac:dyDescent="0.3">
      <c r="A169" t="s">
        <v>173</v>
      </c>
      <c r="B169">
        <f>LOG10(Wikiaves!D168)</f>
        <v>5.4373160510463698</v>
      </c>
      <c r="K169" t="s">
        <v>627</v>
      </c>
      <c r="L169">
        <f>LOG10(SpeciesLink!D169)</f>
        <v>4.9580810655158709</v>
      </c>
      <c r="U169" t="s">
        <v>628</v>
      </c>
      <c r="V169">
        <f>LOG10('N3'!D169)</f>
        <v>3.6794278966121188</v>
      </c>
    </row>
    <row r="170" spans="1:22" x14ac:dyDescent="0.3">
      <c r="A170" t="s">
        <v>174</v>
      </c>
      <c r="B170">
        <f>LOG10(Wikiaves!D169)</f>
        <v>4.8412655926257822</v>
      </c>
      <c r="K170" t="s">
        <v>628</v>
      </c>
      <c r="L170">
        <f>LOG10(SpeciesLink!D170)</f>
        <v>3.6794278966121188</v>
      </c>
      <c r="U170" t="s">
        <v>635</v>
      </c>
      <c r="V170">
        <f>LOG10('N3'!D170)</f>
        <v>5.1112389831348324</v>
      </c>
    </row>
    <row r="171" spans="1:22" x14ac:dyDescent="0.3">
      <c r="A171" t="s">
        <v>175</v>
      </c>
      <c r="B171">
        <f>LOG10(Wikiaves!D170)</f>
        <v>3.5070458724273257</v>
      </c>
      <c r="K171" t="s">
        <v>635</v>
      </c>
      <c r="L171">
        <f>LOG10(SpeciesLink!D171)</f>
        <v>5.1112389831348324</v>
      </c>
      <c r="U171" t="s">
        <v>636</v>
      </c>
      <c r="V171">
        <f>LOG10('N3'!D171)</f>
        <v>4.4229179807676626</v>
      </c>
    </row>
    <row r="172" spans="1:22" x14ac:dyDescent="0.3">
      <c r="A172" t="s">
        <v>176</v>
      </c>
      <c r="B172">
        <f>LOG10(Wikiaves!D171)</f>
        <v>4.3174992211071315</v>
      </c>
      <c r="K172" t="s">
        <v>636</v>
      </c>
      <c r="L172">
        <f>LOG10(SpeciesLink!D172)</f>
        <v>4.4229179807676626</v>
      </c>
      <c r="U172" t="s">
        <v>637</v>
      </c>
      <c r="V172">
        <f>LOG10('N3'!D172)</f>
        <v>4.0227169800510296</v>
      </c>
    </row>
    <row r="173" spans="1:22" x14ac:dyDescent="0.3">
      <c r="A173" t="s">
        <v>177</v>
      </c>
      <c r="B173">
        <f>LOG10(Wikiaves!D172)</f>
        <v>4.6466977312993345</v>
      </c>
      <c r="K173" t="s">
        <v>637</v>
      </c>
      <c r="L173">
        <f>LOG10(SpeciesLink!D173)</f>
        <v>4.0227169800510296</v>
      </c>
      <c r="U173" t="s">
        <v>641</v>
      </c>
      <c r="V173">
        <f>LOG10('N3'!D173)</f>
        <v>4.0351494577734632</v>
      </c>
    </row>
    <row r="174" spans="1:22" x14ac:dyDescent="0.3">
      <c r="A174" t="s">
        <v>178</v>
      </c>
      <c r="B174">
        <f>LOG10(Wikiaves!D173)</f>
        <v>3.6838572054003462</v>
      </c>
      <c r="K174" t="s">
        <v>641</v>
      </c>
      <c r="L174">
        <f>LOG10(SpeciesLink!D174)</f>
        <v>4.0351494577734632</v>
      </c>
      <c r="U174" t="s">
        <v>642</v>
      </c>
      <c r="V174">
        <f>LOG10('N3'!D174)</f>
        <v>4.896129218798853</v>
      </c>
    </row>
    <row r="175" spans="1:22" x14ac:dyDescent="0.3">
      <c r="A175" t="s">
        <v>179</v>
      </c>
      <c r="B175">
        <f>LOG10(Wikiaves!D174)</f>
        <v>4.0532321488405021</v>
      </c>
      <c r="K175" t="s">
        <v>642</v>
      </c>
      <c r="L175">
        <f>LOG10(SpeciesLink!D175)</f>
        <v>4.896129218798853</v>
      </c>
    </row>
    <row r="176" spans="1:22" x14ac:dyDescent="0.3">
      <c r="A176" t="s">
        <v>180</v>
      </c>
      <c r="B176">
        <f>LOG10(Wikiaves!D175)</f>
        <v>3.4418521757732918</v>
      </c>
    </row>
    <row r="177" spans="1:2" x14ac:dyDescent="0.3">
      <c r="A177" t="s">
        <v>181</v>
      </c>
      <c r="B177">
        <f>LOG10(Wikiaves!D176)</f>
        <v>3.9252605095194353</v>
      </c>
    </row>
    <row r="178" spans="1:2" x14ac:dyDescent="0.3">
      <c r="A178" t="s">
        <v>182</v>
      </c>
      <c r="B178">
        <f>LOG10(Wikiaves!D177)</f>
        <v>3.9717859378791145</v>
      </c>
    </row>
    <row r="179" spans="1:2" x14ac:dyDescent="0.3">
      <c r="A179" t="s">
        <v>183</v>
      </c>
      <c r="B179">
        <f>LOG10(Wikiaves!D178)</f>
        <v>4.2050960475784844</v>
      </c>
    </row>
    <row r="180" spans="1:2" x14ac:dyDescent="0.3">
      <c r="A180" t="s">
        <v>184</v>
      </c>
      <c r="B180">
        <f>LOG10(Wikiaves!D179)</f>
        <v>3.7621531923035945</v>
      </c>
    </row>
    <row r="181" spans="1:2" x14ac:dyDescent="0.3">
      <c r="A181" t="s">
        <v>185</v>
      </c>
      <c r="B181">
        <f>LOG10(Wikiaves!D180)</f>
        <v>4.8395785959610693</v>
      </c>
    </row>
    <row r="182" spans="1:2" x14ac:dyDescent="0.3">
      <c r="A182" t="s">
        <v>186</v>
      </c>
      <c r="B182">
        <f>LOG10(Wikiaves!D181)</f>
        <v>3.2345172835126865</v>
      </c>
    </row>
    <row r="183" spans="1:2" x14ac:dyDescent="0.3">
      <c r="A183" t="s">
        <v>187</v>
      </c>
      <c r="B183">
        <f>LOG10(Wikiaves!D182)</f>
        <v>5.288419153088979</v>
      </c>
    </row>
    <row r="184" spans="1:2" x14ac:dyDescent="0.3">
      <c r="A184" t="s">
        <v>188</v>
      </c>
      <c r="B184">
        <f>LOG10(Wikiaves!D183)</f>
        <v>3.1655410767223731</v>
      </c>
    </row>
    <row r="185" spans="1:2" x14ac:dyDescent="0.3">
      <c r="A185" t="s">
        <v>189</v>
      </c>
      <c r="B185">
        <f>LOG10(Wikiaves!D184)</f>
        <v>3.4649364291217326</v>
      </c>
    </row>
    <row r="186" spans="1:2" x14ac:dyDescent="0.3">
      <c r="A186" t="s">
        <v>190</v>
      </c>
      <c r="B186">
        <f>LOG10(Wikiaves!D185)</f>
        <v>4.1655410767223726</v>
      </c>
    </row>
    <row r="187" spans="1:2" x14ac:dyDescent="0.3">
      <c r="A187" t="s">
        <v>191</v>
      </c>
      <c r="B187">
        <f>LOG10(Wikiaves!D186)</f>
        <v>3.4274861090957853</v>
      </c>
    </row>
    <row r="188" spans="1:2" x14ac:dyDescent="0.3">
      <c r="A188" t="s">
        <v>192</v>
      </c>
      <c r="B188">
        <f>LOG10(Wikiaves!D187)</f>
        <v>5.5480047098201162</v>
      </c>
    </row>
    <row r="189" spans="1:2" x14ac:dyDescent="0.3">
      <c r="A189" t="s">
        <v>193</v>
      </c>
      <c r="B189">
        <f>LOG10(Wikiaves!D188)</f>
        <v>5.2451275542773752</v>
      </c>
    </row>
    <row r="190" spans="1:2" x14ac:dyDescent="0.3">
      <c r="A190" t="s">
        <v>194</v>
      </c>
      <c r="B190">
        <f>LOG10(Wikiaves!D189)</f>
        <v>5.1888975620173419</v>
      </c>
    </row>
    <row r="191" spans="1:2" x14ac:dyDescent="0.3">
      <c r="A191" t="s">
        <v>195</v>
      </c>
      <c r="B191">
        <f>LOG10(Wikiaves!D190)</f>
        <v>3.4434194617828173</v>
      </c>
    </row>
    <row r="192" spans="1:2" x14ac:dyDescent="0.3">
      <c r="A192" t="s">
        <v>196</v>
      </c>
      <c r="B192">
        <f>LOG10(Wikiaves!D191)</f>
        <v>3.8161086707399039</v>
      </c>
    </row>
    <row r="193" spans="1:2" x14ac:dyDescent="0.3">
      <c r="A193" t="s">
        <v>197</v>
      </c>
      <c r="B193">
        <f>LOG10(Wikiaves!D192)</f>
        <v>4.6472851450253669</v>
      </c>
    </row>
    <row r="194" spans="1:2" x14ac:dyDescent="0.3">
      <c r="A194" t="s">
        <v>198</v>
      </c>
      <c r="B194">
        <f>LOG10(Wikiaves!D193)</f>
        <v>3.6819644589946829</v>
      </c>
    </row>
    <row r="195" spans="1:2" x14ac:dyDescent="0.3">
      <c r="A195" t="s">
        <v>199</v>
      </c>
      <c r="B195">
        <f>LOG10(Wikiaves!D194)</f>
        <v>3.6802448370426077</v>
      </c>
    </row>
    <row r="196" spans="1:2" x14ac:dyDescent="0.3">
      <c r="A196" t="s">
        <v>200</v>
      </c>
      <c r="B196">
        <f>LOG10(Wikiaves!D195)</f>
        <v>4.0361895887541994</v>
      </c>
    </row>
    <row r="197" spans="1:2" x14ac:dyDescent="0.3">
      <c r="A197" t="s">
        <v>201</v>
      </c>
      <c r="B197">
        <f>LOG10(Wikiaves!D196)</f>
        <v>4.0572475801312446</v>
      </c>
    </row>
    <row r="198" spans="1:2" x14ac:dyDescent="0.3">
      <c r="A198" t="s">
        <v>202</v>
      </c>
      <c r="B198">
        <f>LOG10(Wikiaves!D197)</f>
        <v>3.6825962914605532</v>
      </c>
    </row>
    <row r="199" spans="1:2" x14ac:dyDescent="0.3">
      <c r="A199" t="s">
        <v>203</v>
      </c>
      <c r="B199">
        <f>LOG10(Wikiaves!D198)</f>
        <v>4.085219201044942</v>
      </c>
    </row>
    <row r="200" spans="1:2" x14ac:dyDescent="0.3">
      <c r="A200" t="s">
        <v>204</v>
      </c>
      <c r="B200">
        <f>LOG10(Wikiaves!D199)</f>
        <v>3.7607993116307177</v>
      </c>
    </row>
    <row r="201" spans="1:2" x14ac:dyDescent="0.3">
      <c r="A201" t="s">
        <v>205</v>
      </c>
      <c r="B201">
        <f>LOG10(Wikiaves!D200)</f>
        <v>4.6105537053170949</v>
      </c>
    </row>
    <row r="202" spans="1:2" x14ac:dyDescent="0.3">
      <c r="A202" t="s">
        <v>206</v>
      </c>
      <c r="B202">
        <f>LOG10(Wikiaves!D201)</f>
        <v>4.3315082762863897</v>
      </c>
    </row>
    <row r="203" spans="1:2" x14ac:dyDescent="0.3">
      <c r="A203" t="s">
        <v>207</v>
      </c>
      <c r="B203">
        <f>LOG10(Wikiaves!D202)</f>
        <v>4.2344413512663346</v>
      </c>
    </row>
    <row r="204" spans="1:2" x14ac:dyDescent="0.3">
      <c r="A204" t="s">
        <v>208</v>
      </c>
      <c r="B204">
        <f>LOG10(Wikiaves!D203)</f>
        <v>4.3267453795653221</v>
      </c>
    </row>
    <row r="205" spans="1:2" x14ac:dyDescent="0.3">
      <c r="A205" t="s">
        <v>209</v>
      </c>
      <c r="B205">
        <f>LOG10(Wikiaves!D204)</f>
        <v>3.9202798946329485</v>
      </c>
    </row>
    <row r="206" spans="1:2" x14ac:dyDescent="0.3">
      <c r="A206" t="s">
        <v>210</v>
      </c>
      <c r="B206">
        <f>LOG10(Wikiaves!D205)</f>
        <v>4.0487524576994893</v>
      </c>
    </row>
    <row r="207" spans="1:2" x14ac:dyDescent="0.3">
      <c r="A207" t="s">
        <v>212</v>
      </c>
      <c r="B207">
        <f>LOG10(Wikiaves!D206)</f>
        <v>3.8237349883987313</v>
      </c>
    </row>
    <row r="208" spans="1:2" x14ac:dyDescent="0.3">
      <c r="A208" t="s">
        <v>213</v>
      </c>
      <c r="B208">
        <f>LOG10(Wikiaves!D207)</f>
        <v>4.5177104102231027</v>
      </c>
    </row>
    <row r="209" spans="1:2" x14ac:dyDescent="0.3">
      <c r="A209" t="s">
        <v>214</v>
      </c>
      <c r="B209">
        <f>LOG10(Wikiaves!D208)</f>
        <v>4.4741871158174504</v>
      </c>
    </row>
    <row r="210" spans="1:2" x14ac:dyDescent="0.3">
      <c r="A210" t="s">
        <v>215</v>
      </c>
      <c r="B210">
        <f>LOG10(Wikiaves!D209)</f>
        <v>5.0856401569660257</v>
      </c>
    </row>
    <row r="211" spans="1:2" x14ac:dyDescent="0.3">
      <c r="A211" t="s">
        <v>216</v>
      </c>
      <c r="B211">
        <f>LOG10(Wikiaves!D210)</f>
        <v>4.2676409823459158</v>
      </c>
    </row>
    <row r="212" spans="1:2" x14ac:dyDescent="0.3">
      <c r="A212" t="s">
        <v>217</v>
      </c>
      <c r="B212">
        <f>LOG10(Wikiaves!D211)</f>
        <v>4.6031985206760977</v>
      </c>
    </row>
    <row r="213" spans="1:2" x14ac:dyDescent="0.3">
      <c r="A213" t="s">
        <v>218</v>
      </c>
      <c r="B213">
        <f>LOG10(Wikiaves!D212)</f>
        <v>5.505772473128542</v>
      </c>
    </row>
    <row r="214" spans="1:2" x14ac:dyDescent="0.3">
      <c r="A214" t="s">
        <v>219</v>
      </c>
      <c r="B214">
        <f>LOG10(Wikiaves!D213)</f>
        <v>6.1396215804472218</v>
      </c>
    </row>
    <row r="215" spans="1:2" x14ac:dyDescent="0.3">
      <c r="A215" t="s">
        <v>220</v>
      </c>
      <c r="B215">
        <f>LOG10(Wikiaves!D214)</f>
        <v>3.8840019247687874</v>
      </c>
    </row>
    <row r="216" spans="1:2" x14ac:dyDescent="0.3">
      <c r="A216" t="s">
        <v>221</v>
      </c>
      <c r="B216">
        <f>LOG10(Wikiaves!D215)</f>
        <v>3.721563318357481</v>
      </c>
    </row>
    <row r="217" spans="1:2" x14ac:dyDescent="0.3">
      <c r="A217" t="s">
        <v>222</v>
      </c>
      <c r="B217">
        <f>LOG10(Wikiaves!D216)</f>
        <v>3.9789105771755717</v>
      </c>
    </row>
    <row r="218" spans="1:2" x14ac:dyDescent="0.3">
      <c r="A218" t="s">
        <v>223</v>
      </c>
      <c r="B218">
        <f>LOG10(Wikiaves!D217)</f>
        <v>4.1740598077250253</v>
      </c>
    </row>
    <row r="219" spans="1:2" x14ac:dyDescent="0.3">
      <c r="A219" t="s">
        <v>224</v>
      </c>
      <c r="B219">
        <f>LOG10(Wikiaves!D218)</f>
        <v>5.3633317601673909</v>
      </c>
    </row>
    <row r="220" spans="1:2" x14ac:dyDescent="0.3">
      <c r="A220" t="s">
        <v>225</v>
      </c>
      <c r="B220">
        <f>LOG10(Wikiaves!D219)</f>
        <v>4.068556895072363</v>
      </c>
    </row>
    <row r="221" spans="1:2" x14ac:dyDescent="0.3">
      <c r="A221" t="s">
        <v>226</v>
      </c>
      <c r="B221">
        <f>LOG10(Wikiaves!D220)</f>
        <v>3.8007857903277626</v>
      </c>
    </row>
    <row r="222" spans="1:2" x14ac:dyDescent="0.3">
      <c r="A222" t="s">
        <v>227</v>
      </c>
      <c r="B222">
        <f>LOG10(Wikiaves!D221)</f>
        <v>3.9656719712201065</v>
      </c>
    </row>
    <row r="223" spans="1:2" x14ac:dyDescent="0.3">
      <c r="A223" t="s">
        <v>228</v>
      </c>
      <c r="B223">
        <f>LOG10(Wikiaves!D222)</f>
        <v>4.5453566058946171</v>
      </c>
    </row>
    <row r="224" spans="1:2" x14ac:dyDescent="0.3">
      <c r="A224" t="s">
        <v>229</v>
      </c>
      <c r="B224">
        <f>LOG10(Wikiaves!D223)</f>
        <v>4.0931764496962488</v>
      </c>
    </row>
    <row r="225" spans="1:2" x14ac:dyDescent="0.3">
      <c r="A225" t="s">
        <v>230</v>
      </c>
      <c r="B225">
        <f>LOG10(Wikiaves!D224)</f>
        <v>3.8894697839695076</v>
      </c>
    </row>
    <row r="226" spans="1:2" x14ac:dyDescent="0.3">
      <c r="A226" t="s">
        <v>231</v>
      </c>
      <c r="B226">
        <f>LOG10(Wikiaves!D225)</f>
        <v>4.7783900466857254</v>
      </c>
    </row>
    <row r="227" spans="1:2" x14ac:dyDescent="0.3">
      <c r="A227" t="s">
        <v>232</v>
      </c>
      <c r="B227">
        <f>LOG10(Wikiaves!D226)</f>
        <v>4.8969558902701795</v>
      </c>
    </row>
    <row r="228" spans="1:2" x14ac:dyDescent="0.3">
      <c r="A228" t="s">
        <v>233</v>
      </c>
      <c r="B228">
        <f>LOG10(Wikiaves!D227)</f>
        <v>3.9160852998437026</v>
      </c>
    </row>
    <row r="229" spans="1:2" x14ac:dyDescent="0.3">
      <c r="A229" t="s">
        <v>234</v>
      </c>
      <c r="B229">
        <f>LOG10(Wikiaves!D228)</f>
        <v>3.9116369331294423</v>
      </c>
    </row>
    <row r="230" spans="1:2" x14ac:dyDescent="0.3">
      <c r="A230" t="s">
        <v>235</v>
      </c>
      <c r="B230">
        <f>LOG10(Wikiaves!D229)</f>
        <v>4.392239560398111</v>
      </c>
    </row>
    <row r="231" spans="1:2" x14ac:dyDescent="0.3">
      <c r="A231" t="s">
        <v>236</v>
      </c>
      <c r="B231">
        <f>LOG10(Wikiaves!D230)</f>
        <v>4.4833304952573201</v>
      </c>
    </row>
    <row r="232" spans="1:2" x14ac:dyDescent="0.3">
      <c r="A232" t="s">
        <v>237</v>
      </c>
      <c r="B232">
        <f>LOG10(Wikiaves!D231)</f>
        <v>3.9792751475910233</v>
      </c>
    </row>
    <row r="233" spans="1:2" x14ac:dyDescent="0.3">
      <c r="A233" t="s">
        <v>238</v>
      </c>
      <c r="B233">
        <f>LOG10(Wikiaves!D232)</f>
        <v>4.4893537005094188</v>
      </c>
    </row>
    <row r="234" spans="1:2" x14ac:dyDescent="0.3">
      <c r="A234" t="s">
        <v>239</v>
      </c>
      <c r="B234">
        <f>LOG10(Wikiaves!D233)</f>
        <v>4.0478976235144106</v>
      </c>
    </row>
    <row r="235" spans="1:2" x14ac:dyDescent="0.3">
      <c r="A235" t="s">
        <v>240</v>
      </c>
      <c r="B235">
        <f>LOG10(Wikiaves!D234)</f>
        <v>4.4262834816887793</v>
      </c>
    </row>
    <row r="236" spans="1:2" x14ac:dyDescent="0.3">
      <c r="A236" t="s">
        <v>664</v>
      </c>
      <c r="B236">
        <f>LOG10(Wikiaves!D235)</f>
        <v>4.5436956323092446</v>
      </c>
    </row>
    <row r="237" spans="1:2" x14ac:dyDescent="0.3">
      <c r="A237" t="s">
        <v>241</v>
      </c>
      <c r="B237">
        <f>LOG10(Wikiaves!D236)</f>
        <v>5.4007572398013783</v>
      </c>
    </row>
    <row r="238" spans="1:2" x14ac:dyDescent="0.3">
      <c r="A238" t="s">
        <v>243</v>
      </c>
      <c r="B238">
        <f>LOG10(Wikiaves!D237)</f>
        <v>3.5907304057926903</v>
      </c>
    </row>
    <row r="239" spans="1:2" x14ac:dyDescent="0.3">
      <c r="A239" t="s">
        <v>244</v>
      </c>
      <c r="B239">
        <f>LOG10(Wikiaves!D238)</f>
        <v>3.6010817277840235</v>
      </c>
    </row>
    <row r="240" spans="1:2" x14ac:dyDescent="0.3">
      <c r="A240" t="s">
        <v>245</v>
      </c>
      <c r="B240">
        <f>LOG10(Wikiaves!D239)</f>
        <v>4.1752508103615593</v>
      </c>
    </row>
    <row r="241" spans="1:2" x14ac:dyDescent="0.3">
      <c r="A241" t="s">
        <v>246</v>
      </c>
      <c r="B241">
        <f>LOG10(Wikiaves!D240)</f>
        <v>4.5697600375863496</v>
      </c>
    </row>
    <row r="242" spans="1:2" x14ac:dyDescent="0.3">
      <c r="A242" t="s">
        <v>247</v>
      </c>
      <c r="B242">
        <f>LOG10(Wikiaves!D241)</f>
        <v>3.8777168008649769</v>
      </c>
    </row>
    <row r="243" spans="1:2" x14ac:dyDescent="0.3">
      <c r="A243" t="s">
        <v>248</v>
      </c>
      <c r="B243">
        <f>LOG10(Wikiaves!D242)</f>
        <v>3.7317498835272636</v>
      </c>
    </row>
    <row r="244" spans="1:2" x14ac:dyDescent="0.3">
      <c r="A244" t="s">
        <v>249</v>
      </c>
      <c r="B244">
        <f>LOG10(Wikiaves!D243)</f>
        <v>3.6251065754034677</v>
      </c>
    </row>
    <row r="245" spans="1:2" x14ac:dyDescent="0.3">
      <c r="A245" t="s">
        <v>250</v>
      </c>
      <c r="B245">
        <f>LOG10(Wikiaves!D244)</f>
        <v>4.2150821150131748</v>
      </c>
    </row>
    <row r="246" spans="1:2" x14ac:dyDescent="0.3">
      <c r="A246" t="s">
        <v>251</v>
      </c>
      <c r="B246">
        <f>LOG10(Wikiaves!D245)</f>
        <v>4.3844430240587782</v>
      </c>
    </row>
    <row r="247" spans="1:2" x14ac:dyDescent="0.3">
      <c r="A247" t="s">
        <v>252</v>
      </c>
      <c r="B247">
        <f>LOG10(Wikiaves!D246)</f>
        <v>3.902709812969877</v>
      </c>
    </row>
    <row r="248" spans="1:2" x14ac:dyDescent="0.3">
      <c r="A248" t="s">
        <v>253</v>
      </c>
      <c r="B248">
        <f>LOG10(Wikiaves!D247)</f>
        <v>3.9187640310279992</v>
      </c>
    </row>
    <row r="249" spans="1:2" x14ac:dyDescent="0.3">
      <c r="A249" t="s">
        <v>254</v>
      </c>
      <c r="B249">
        <f>LOG10(Wikiaves!D248)</f>
        <v>4.2444255721729354</v>
      </c>
    </row>
    <row r="250" spans="1:2" x14ac:dyDescent="0.3">
      <c r="A250" t="s">
        <v>255</v>
      </c>
      <c r="B250">
        <f>LOG10(Wikiaves!D249)</f>
        <v>4.4333697468565862</v>
      </c>
    </row>
    <row r="251" spans="1:2" x14ac:dyDescent="0.3">
      <c r="A251" t="s">
        <v>256</v>
      </c>
      <c r="B251">
        <f>LOG10(Wikiaves!D250)</f>
        <v>4.1836114492184322</v>
      </c>
    </row>
    <row r="252" spans="1:2" x14ac:dyDescent="0.3">
      <c r="A252" t="s">
        <v>257</v>
      </c>
      <c r="B252">
        <f>LOG10(Wikiaves!D251)</f>
        <v>3.5837653682849999</v>
      </c>
    </row>
    <row r="253" spans="1:2" x14ac:dyDescent="0.3">
      <c r="A253" t="s">
        <v>258</v>
      </c>
      <c r="B253">
        <f>LOG10(Wikiaves!D252)</f>
        <v>5.0078160311019184</v>
      </c>
    </row>
    <row r="254" spans="1:2" x14ac:dyDescent="0.3">
      <c r="A254" t="s">
        <v>259</v>
      </c>
      <c r="B254">
        <f>LOG10(Wikiaves!D253)</f>
        <v>3.5221833176186865</v>
      </c>
    </row>
    <row r="255" spans="1:2" x14ac:dyDescent="0.3">
      <c r="A255" t="s">
        <v>260</v>
      </c>
      <c r="B255">
        <f>LOG10(Wikiaves!D254)</f>
        <v>5.244754458581613</v>
      </c>
    </row>
    <row r="256" spans="1:2" x14ac:dyDescent="0.3">
      <c r="A256" t="s">
        <v>261</v>
      </c>
      <c r="B256">
        <f>LOG10(Wikiaves!D255)</f>
        <v>5.214581603315203</v>
      </c>
    </row>
    <row r="257" spans="1:2" x14ac:dyDescent="0.3">
      <c r="A257" t="s">
        <v>262</v>
      </c>
      <c r="B257">
        <f>LOG10(Wikiaves!D256)</f>
        <v>4.9747603161713743</v>
      </c>
    </row>
    <row r="258" spans="1:2" x14ac:dyDescent="0.3">
      <c r="A258" t="s">
        <v>263</v>
      </c>
      <c r="B258">
        <f>LOG10(Wikiaves!D257)</f>
        <v>5.37602918172818</v>
      </c>
    </row>
    <row r="259" spans="1:2" x14ac:dyDescent="0.3">
      <c r="A259" t="s">
        <v>264</v>
      </c>
      <c r="B259">
        <f>LOG10(Wikiaves!D258)</f>
        <v>4.8737448055137191</v>
      </c>
    </row>
    <row r="260" spans="1:2" x14ac:dyDescent="0.3">
      <c r="A260" t="s">
        <v>265</v>
      </c>
      <c r="B260">
        <f>LOG10(Wikiaves!D259)</f>
        <v>3.6274682724597098</v>
      </c>
    </row>
    <row r="261" spans="1:2" x14ac:dyDescent="0.3">
      <c r="A261" t="s">
        <v>266</v>
      </c>
      <c r="B261">
        <f>LOG10(Wikiaves!D260)</f>
        <v>4.6346787521786821</v>
      </c>
    </row>
    <row r="262" spans="1:2" x14ac:dyDescent="0.3">
      <c r="A262" t="s">
        <v>267</v>
      </c>
      <c r="B262">
        <f>LOG10(Wikiaves!D261)</f>
        <v>4.1803839655897637</v>
      </c>
    </row>
    <row r="263" spans="1:2" x14ac:dyDescent="0.3">
      <c r="A263" t="s">
        <v>268</v>
      </c>
      <c r="B263">
        <f>LOG10(Wikiaves!D262)</f>
        <v>4.14587979647062</v>
      </c>
    </row>
    <row r="264" spans="1:2" x14ac:dyDescent="0.3">
      <c r="A264" t="s">
        <v>269</v>
      </c>
      <c r="B264">
        <f>LOG10(Wikiaves!D263)</f>
        <v>3.6907275438703668</v>
      </c>
    </row>
    <row r="265" spans="1:2" x14ac:dyDescent="0.3">
      <c r="A265" t="s">
        <v>270</v>
      </c>
      <c r="B265">
        <f>LOG10(Wikiaves!D264)</f>
        <v>5.5691643207418018</v>
      </c>
    </row>
    <row r="266" spans="1:2" x14ac:dyDescent="0.3">
      <c r="A266" t="s">
        <v>271</v>
      </c>
      <c r="B266">
        <f>LOG10(Wikiaves!D265)</f>
        <v>4.703317177024557</v>
      </c>
    </row>
    <row r="267" spans="1:2" x14ac:dyDescent="0.3">
      <c r="A267" t="s">
        <v>272</v>
      </c>
      <c r="B267">
        <f>LOG10(Wikiaves!D266)</f>
        <v>4.2414468603456461</v>
      </c>
    </row>
    <row r="268" spans="1:2" x14ac:dyDescent="0.3">
      <c r="A268" t="s">
        <v>273</v>
      </c>
      <c r="B268">
        <f>LOG10(Wikiaves!D267)</f>
        <v>5.0822754031165527</v>
      </c>
    </row>
    <row r="269" spans="1:2" x14ac:dyDescent="0.3">
      <c r="A269" t="s">
        <v>274</v>
      </c>
      <c r="B269">
        <f>LOG10(Wikiaves!D268)</f>
        <v>4.3159073996662567</v>
      </c>
    </row>
    <row r="270" spans="1:2" x14ac:dyDescent="0.3">
      <c r="A270" t="s">
        <v>275</v>
      </c>
      <c r="B270">
        <f>LOG10(Wikiaves!D269)</f>
        <v>4.2590440935752323</v>
      </c>
    </row>
    <row r="271" spans="1:2" x14ac:dyDescent="0.3">
      <c r="A271" t="s">
        <v>276</v>
      </c>
      <c r="B271">
        <f>LOG10(Wikiaves!D270)</f>
        <v>3.8128465369670712</v>
      </c>
    </row>
    <row r="272" spans="1:2" x14ac:dyDescent="0.3">
      <c r="A272" t="s">
        <v>277</v>
      </c>
      <c r="B272">
        <f>LOG10(Wikiaves!D271)</f>
        <v>3.8943714538562375</v>
      </c>
    </row>
    <row r="273" spans="1:2" x14ac:dyDescent="0.3">
      <c r="A273" t="s">
        <v>278</v>
      </c>
      <c r="B273">
        <f>LOG10(Wikiaves!D272)</f>
        <v>5.2403969689251975</v>
      </c>
    </row>
    <row r="274" spans="1:2" x14ac:dyDescent="0.3">
      <c r="A274" t="s">
        <v>279</v>
      </c>
      <c r="B274">
        <f>LOG10(Wikiaves!D273)</f>
        <v>4.7871202738493546</v>
      </c>
    </row>
    <row r="275" spans="1:2" x14ac:dyDescent="0.3">
      <c r="A275" t="s">
        <v>280</v>
      </c>
      <c r="B275">
        <f>LOG10(Wikiaves!D274)</f>
        <v>4.6214255659004504</v>
      </c>
    </row>
    <row r="276" spans="1:2" x14ac:dyDescent="0.3">
      <c r="A276" t="s">
        <v>281</v>
      </c>
      <c r="B276">
        <f>LOG10(Wikiaves!D275)</f>
        <v>3.8406705613334089</v>
      </c>
    </row>
    <row r="277" spans="1:2" x14ac:dyDescent="0.3">
      <c r="A277" t="s">
        <v>282</v>
      </c>
      <c r="B277">
        <f>LOG10(Wikiaves!D276)</f>
        <v>4.8879715671035324</v>
      </c>
    </row>
    <row r="278" spans="1:2" x14ac:dyDescent="0.3">
      <c r="A278" t="s">
        <v>283</v>
      </c>
      <c r="B278">
        <f>LOG10(Wikiaves!D277)</f>
        <v>5.3685880896614586</v>
      </c>
    </row>
    <row r="279" spans="1:2" x14ac:dyDescent="0.3">
      <c r="A279" t="s">
        <v>284</v>
      </c>
      <c r="B279">
        <f>LOG10(Wikiaves!D278)</f>
        <v>3.8492350913147226</v>
      </c>
    </row>
    <row r="280" spans="1:2" x14ac:dyDescent="0.3">
      <c r="A280" t="s">
        <v>285</v>
      </c>
      <c r="B280">
        <f>LOG10(Wikiaves!D279)</f>
        <v>4.252027329652786</v>
      </c>
    </row>
    <row r="281" spans="1:2" x14ac:dyDescent="0.3">
      <c r="A281" t="s">
        <v>286</v>
      </c>
      <c r="B281">
        <f>LOG10(Wikiaves!D280)</f>
        <v>4.7595771998605745</v>
      </c>
    </row>
    <row r="282" spans="1:2" x14ac:dyDescent="0.3">
      <c r="A282" t="s">
        <v>287</v>
      </c>
      <c r="B282">
        <f>LOG10(Wikiaves!D281)</f>
        <v>4.6911434034200949</v>
      </c>
    </row>
    <row r="283" spans="1:2" x14ac:dyDescent="0.3">
      <c r="A283" t="s">
        <v>288</v>
      </c>
      <c r="B283">
        <f>LOG10(Wikiaves!D282)</f>
        <v>3.8196755199942927</v>
      </c>
    </row>
    <row r="284" spans="1:2" x14ac:dyDescent="0.3">
      <c r="A284" t="s">
        <v>289</v>
      </c>
      <c r="B284">
        <f>LOG10(Wikiaves!D283)</f>
        <v>5.0966910734117636</v>
      </c>
    </row>
    <row r="285" spans="1:2" x14ac:dyDescent="0.3">
      <c r="A285" t="s">
        <v>290</v>
      </c>
      <c r="B285">
        <f>LOG10(Wikiaves!D284)</f>
        <v>4.6471872978959894</v>
      </c>
    </row>
    <row r="286" spans="1:2" x14ac:dyDescent="0.3">
      <c r="A286" t="s">
        <v>291</v>
      </c>
      <c r="B286">
        <f>LOG10(Wikiaves!D285)</f>
        <v>4.4777577533081701</v>
      </c>
    </row>
    <row r="287" spans="1:2" x14ac:dyDescent="0.3">
      <c r="A287" t="s">
        <v>292</v>
      </c>
      <c r="B287">
        <f>LOG10(Wikiaves!D286)</f>
        <v>5.1768202615944636</v>
      </c>
    </row>
    <row r="288" spans="1:2" x14ac:dyDescent="0.3">
      <c r="A288" t="s">
        <v>293</v>
      </c>
      <c r="B288">
        <f>LOG10(Wikiaves!D287)</f>
        <v>3.4995496259051491</v>
      </c>
    </row>
    <row r="289" spans="1:2" x14ac:dyDescent="0.3">
      <c r="A289" t="s">
        <v>294</v>
      </c>
      <c r="B289">
        <f>LOG10(Wikiaves!D288)</f>
        <v>4.1212314551496219</v>
      </c>
    </row>
    <row r="290" spans="1:2" x14ac:dyDescent="0.3">
      <c r="A290" t="s">
        <v>295</v>
      </c>
      <c r="B290">
        <f>LOG10(Wikiaves!D289)</f>
        <v>3.6554265877459184</v>
      </c>
    </row>
    <row r="291" spans="1:2" x14ac:dyDescent="0.3">
      <c r="A291" t="s">
        <v>296</v>
      </c>
      <c r="B291">
        <f>LOG10(Wikiaves!D290)</f>
        <v>4.5683777537182211</v>
      </c>
    </row>
    <row r="292" spans="1:2" x14ac:dyDescent="0.3">
      <c r="A292" t="s">
        <v>297</v>
      </c>
      <c r="B292">
        <f>LOG10(Wikiaves!D291)</f>
        <v>3.6790643181213127</v>
      </c>
    </row>
    <row r="293" spans="1:2" x14ac:dyDescent="0.3">
      <c r="A293" t="s">
        <v>298</v>
      </c>
      <c r="B293">
        <f>LOG10(Wikiaves!D292)</f>
        <v>3.5272431163880884</v>
      </c>
    </row>
    <row r="294" spans="1:2" x14ac:dyDescent="0.3">
      <c r="A294" t="s">
        <v>299</v>
      </c>
      <c r="B294">
        <f>LOG10(Wikiaves!D293)</f>
        <v>5.6221746340910874</v>
      </c>
    </row>
    <row r="295" spans="1:2" x14ac:dyDescent="0.3">
      <c r="A295" t="s">
        <v>300</v>
      </c>
      <c r="B295">
        <f>LOG10(Wikiaves!D294)</f>
        <v>4.3155295332138488</v>
      </c>
    </row>
    <row r="296" spans="1:2" x14ac:dyDescent="0.3">
      <c r="A296" t="s">
        <v>301</v>
      </c>
      <c r="B296">
        <f>LOG10(Wikiaves!D295)</f>
        <v>4.2744349700740418</v>
      </c>
    </row>
    <row r="297" spans="1:2" x14ac:dyDescent="0.3">
      <c r="A297" t="s">
        <v>302</v>
      </c>
      <c r="B297">
        <f>LOG10(Wikiaves!D296)</f>
        <v>4.4975377876036768</v>
      </c>
    </row>
    <row r="298" spans="1:2" x14ac:dyDescent="0.3">
      <c r="A298" t="s">
        <v>303</v>
      </c>
      <c r="B298">
        <f>LOG10(Wikiaves!D297)</f>
        <v>3.6898414091375047</v>
      </c>
    </row>
    <row r="299" spans="1:2" x14ac:dyDescent="0.3">
      <c r="A299" t="s">
        <v>304</v>
      </c>
      <c r="B299">
        <f>LOG10(Wikiaves!D298)</f>
        <v>4.4550886060409525</v>
      </c>
    </row>
    <row r="300" spans="1:2" x14ac:dyDescent="0.3">
      <c r="A300" t="s">
        <v>305</v>
      </c>
      <c r="B300">
        <f>LOG10(Wikiaves!D299)</f>
        <v>4.0784568180532927</v>
      </c>
    </row>
    <row r="301" spans="1:2" x14ac:dyDescent="0.3">
      <c r="A301" t="s">
        <v>306</v>
      </c>
      <c r="B301">
        <f>LOG10(Wikiaves!D300)</f>
        <v>3.8609366207000937</v>
      </c>
    </row>
    <row r="302" spans="1:2" x14ac:dyDescent="0.3">
      <c r="A302" t="s">
        <v>307</v>
      </c>
      <c r="B302">
        <f>LOG10(Wikiaves!D301)</f>
        <v>5.0144827358521917</v>
      </c>
    </row>
    <row r="303" spans="1:2" x14ac:dyDescent="0.3">
      <c r="A303" t="s">
        <v>308</v>
      </c>
      <c r="B303">
        <f>LOG10(Wikiaves!D302)</f>
        <v>4.835259232912736</v>
      </c>
    </row>
    <row r="304" spans="1:2" x14ac:dyDescent="0.3">
      <c r="A304" t="s">
        <v>309</v>
      </c>
      <c r="B304">
        <f>LOG10(Wikiaves!D303)</f>
        <v>5.4858831923340503</v>
      </c>
    </row>
    <row r="305" spans="1:2" x14ac:dyDescent="0.3">
      <c r="A305" t="s">
        <v>310</v>
      </c>
      <c r="B305">
        <f>LOG10(Wikiaves!D304)</f>
        <v>3.9020028913507296</v>
      </c>
    </row>
    <row r="306" spans="1:2" x14ac:dyDescent="0.3">
      <c r="A306" t="s">
        <v>311</v>
      </c>
      <c r="B306">
        <f>LOG10(Wikiaves!D305)</f>
        <v>4.8921669790729334</v>
      </c>
    </row>
    <row r="307" spans="1:2" x14ac:dyDescent="0.3">
      <c r="A307" t="s">
        <v>312</v>
      </c>
      <c r="B307">
        <f>LOG10(Wikiaves!D306)</f>
        <v>4.947952996142476</v>
      </c>
    </row>
    <row r="308" spans="1:2" x14ac:dyDescent="0.3">
      <c r="A308" t="s">
        <v>314</v>
      </c>
      <c r="B308">
        <f>LOG10(Wikiaves!D307)</f>
        <v>4.6891756195208254</v>
      </c>
    </row>
    <row r="309" spans="1:2" x14ac:dyDescent="0.3">
      <c r="A309" t="s">
        <v>315</v>
      </c>
      <c r="B309">
        <f>LOG10(Wikiaves!D308)</f>
        <v>4.3373993544718976</v>
      </c>
    </row>
    <row r="310" spans="1:2" x14ac:dyDescent="0.3">
      <c r="A310" t="s">
        <v>316</v>
      </c>
      <c r="B310">
        <f>LOG10(Wikiaves!D309)</f>
        <v>3.3791241460703918</v>
      </c>
    </row>
    <row r="311" spans="1:2" x14ac:dyDescent="0.3">
      <c r="A311" t="s">
        <v>317</v>
      </c>
      <c r="B311">
        <f>LOG10(Wikiaves!D310)</f>
        <v>4.1745540345208303</v>
      </c>
    </row>
    <row r="312" spans="1:2" x14ac:dyDescent="0.3">
      <c r="A312" t="s">
        <v>319</v>
      </c>
      <c r="B312">
        <f>LOG10(Wikiaves!D311)</f>
        <v>3.6612446089593336</v>
      </c>
    </row>
    <row r="313" spans="1:2" x14ac:dyDescent="0.3">
      <c r="A313" t="s">
        <v>320</v>
      </c>
      <c r="B313">
        <f>LOG10(Wikiaves!D312)</f>
        <v>3.4230819582972312</v>
      </c>
    </row>
    <row r="314" spans="1:2" x14ac:dyDescent="0.3">
      <c r="A314" t="s">
        <v>321</v>
      </c>
      <c r="B314">
        <f>LOG10(Wikiaves!D313)</f>
        <v>4.2345932024853301</v>
      </c>
    </row>
    <row r="315" spans="1:2" x14ac:dyDescent="0.3">
      <c r="A315" t="s">
        <v>322</v>
      </c>
      <c r="B315">
        <f>LOG10(Wikiaves!D314)</f>
        <v>3.9095560292411755</v>
      </c>
    </row>
    <row r="316" spans="1:2" x14ac:dyDescent="0.3">
      <c r="A316" t="s">
        <v>323</v>
      </c>
      <c r="B316">
        <f>LOG10(Wikiaves!D315)</f>
        <v>3.5679669068231541</v>
      </c>
    </row>
    <row r="317" spans="1:2" x14ac:dyDescent="0.3">
      <c r="A317" t="s">
        <v>324</v>
      </c>
      <c r="B317">
        <f>LOG10(Wikiaves!D316)</f>
        <v>3.4940153747571436</v>
      </c>
    </row>
    <row r="318" spans="1:2" x14ac:dyDescent="0.3">
      <c r="A318" t="s">
        <v>325</v>
      </c>
      <c r="B318">
        <f>LOG10(Wikiaves!D317)</f>
        <v>4.6734816970733473</v>
      </c>
    </row>
    <row r="319" spans="1:2" x14ac:dyDescent="0.3">
      <c r="A319" t="s">
        <v>326</v>
      </c>
      <c r="B319">
        <f>LOG10(Wikiaves!D318)</f>
        <v>5.0007766921902945</v>
      </c>
    </row>
    <row r="320" spans="1:2" x14ac:dyDescent="0.3">
      <c r="A320" t="s">
        <v>327</v>
      </c>
      <c r="B320">
        <f>LOG10(Wikiaves!D319)</f>
        <v>3.9932598314367369</v>
      </c>
    </row>
    <row r="321" spans="1:2" x14ac:dyDescent="0.3">
      <c r="A321" t="s">
        <v>328</v>
      </c>
      <c r="B321">
        <f>LOG10(Wikiaves!D320)</f>
        <v>3.7673785241141804</v>
      </c>
    </row>
    <row r="322" spans="1:2" x14ac:dyDescent="0.3">
      <c r="A322" t="s">
        <v>329</v>
      </c>
      <c r="B322">
        <f>LOG10(Wikiaves!D321)</f>
        <v>4.1461900733159274</v>
      </c>
    </row>
    <row r="323" spans="1:2" x14ac:dyDescent="0.3">
      <c r="A323" t="s">
        <v>330</v>
      </c>
      <c r="B323">
        <f>LOG10(Wikiaves!D322)</f>
        <v>3.4815859363676225</v>
      </c>
    </row>
    <row r="324" spans="1:2" x14ac:dyDescent="0.3">
      <c r="A324" t="s">
        <v>331</v>
      </c>
      <c r="B324">
        <f>LOG10(Wikiaves!D323)</f>
        <v>3.6110857334148725</v>
      </c>
    </row>
    <row r="325" spans="1:2" x14ac:dyDescent="0.3">
      <c r="A325" t="s">
        <v>332</v>
      </c>
      <c r="B325">
        <f>LOG10(Wikiaves!D324)</f>
        <v>5.3781834264548269</v>
      </c>
    </row>
    <row r="326" spans="1:2" x14ac:dyDescent="0.3">
      <c r="A326" t="s">
        <v>334</v>
      </c>
      <c r="B326">
        <f>LOG10(Wikiaves!D325)</f>
        <v>4.4226062527870633</v>
      </c>
    </row>
    <row r="327" spans="1:2" x14ac:dyDescent="0.3">
      <c r="A327" t="s">
        <v>335</v>
      </c>
      <c r="B327">
        <f>LOG10(Wikiaves!D326)</f>
        <v>4.9199667014833874</v>
      </c>
    </row>
    <row r="328" spans="1:2" x14ac:dyDescent="0.3">
      <c r="A328" t="s">
        <v>336</v>
      </c>
      <c r="B328">
        <f>LOG10(Wikiaves!D327)</f>
        <v>5.674780334247318</v>
      </c>
    </row>
    <row r="329" spans="1:2" x14ac:dyDescent="0.3">
      <c r="A329" t="s">
        <v>337</v>
      </c>
      <c r="B329">
        <f>LOG10(Wikiaves!D328)</f>
        <v>3.7395723444500919</v>
      </c>
    </row>
    <row r="330" spans="1:2" x14ac:dyDescent="0.3">
      <c r="A330" t="s">
        <v>338</v>
      </c>
      <c r="B330">
        <f>LOG10(Wikiaves!D329)</f>
        <v>3.5838785984986261</v>
      </c>
    </row>
    <row r="331" spans="1:2" x14ac:dyDescent="0.3">
      <c r="A331" t="s">
        <v>339</v>
      </c>
      <c r="B331">
        <f>LOG10(Wikiaves!D330)</f>
        <v>3.2805783703680764</v>
      </c>
    </row>
    <row r="332" spans="1:2" x14ac:dyDescent="0.3">
      <c r="A332" t="s">
        <v>340</v>
      </c>
      <c r="B332">
        <f>LOG10(Wikiaves!D331)</f>
        <v>4.3468613100117359</v>
      </c>
    </row>
    <row r="333" spans="1:2" x14ac:dyDescent="0.3">
      <c r="A333" t="s">
        <v>341</v>
      </c>
      <c r="B333">
        <f>LOG10(Wikiaves!D332)</f>
        <v>4.1108589567318674</v>
      </c>
    </row>
    <row r="334" spans="1:2" x14ac:dyDescent="0.3">
      <c r="A334" t="s">
        <v>342</v>
      </c>
      <c r="B334">
        <f>LOG10(Wikiaves!D333)</f>
        <v>3.4893959217271293</v>
      </c>
    </row>
    <row r="335" spans="1:2" x14ac:dyDescent="0.3">
      <c r="A335" t="s">
        <v>343</v>
      </c>
      <c r="B335">
        <f>LOG10(Wikiaves!D334)</f>
        <v>4.2962043304633655</v>
      </c>
    </row>
    <row r="336" spans="1:2" x14ac:dyDescent="0.3">
      <c r="A336" t="s">
        <v>344</v>
      </c>
      <c r="B336">
        <f>LOG10(Wikiaves!D335)</f>
        <v>4.4707631936064987</v>
      </c>
    </row>
    <row r="337" spans="1:2" x14ac:dyDescent="0.3">
      <c r="A337" t="s">
        <v>345</v>
      </c>
      <c r="B337">
        <f>LOG10(Wikiaves!D336)</f>
        <v>4.2614769886213741</v>
      </c>
    </row>
    <row r="338" spans="1:2" x14ac:dyDescent="0.3">
      <c r="A338" t="s">
        <v>346</v>
      </c>
      <c r="B338">
        <f>LOG10(Wikiaves!D337)</f>
        <v>4.7768754478101441</v>
      </c>
    </row>
    <row r="339" spans="1:2" x14ac:dyDescent="0.3">
      <c r="A339" t="s">
        <v>347</v>
      </c>
      <c r="B339">
        <f>LOG10(Wikiaves!D338)</f>
        <v>3.6876181295717698</v>
      </c>
    </row>
    <row r="340" spans="1:2" x14ac:dyDescent="0.3">
      <c r="A340" t="s">
        <v>348</v>
      </c>
      <c r="B340">
        <f>LOG10(Wikiaves!D339)</f>
        <v>4.8381246627429233</v>
      </c>
    </row>
    <row r="341" spans="1:2" x14ac:dyDescent="0.3">
      <c r="A341" t="s">
        <v>349</v>
      </c>
      <c r="B341">
        <f>LOG10(Wikiaves!D340)</f>
        <v>5.6491809782515698</v>
      </c>
    </row>
    <row r="342" spans="1:2" x14ac:dyDescent="0.3">
      <c r="A342" t="s">
        <v>350</v>
      </c>
      <c r="B342">
        <f>LOG10(Wikiaves!D341)</f>
        <v>5.1815234635293592</v>
      </c>
    </row>
    <row r="343" spans="1:2" x14ac:dyDescent="0.3">
      <c r="A343" t="s">
        <v>351</v>
      </c>
      <c r="B343">
        <f>LOG10(Wikiaves!D342)</f>
        <v>4.969364651396452</v>
      </c>
    </row>
    <row r="344" spans="1:2" x14ac:dyDescent="0.3">
      <c r="A344" t="s">
        <v>352</v>
      </c>
      <c r="B344">
        <f>LOG10(Wikiaves!D343)</f>
        <v>3.5431985856376467</v>
      </c>
    </row>
    <row r="345" spans="1:2" x14ac:dyDescent="0.3">
      <c r="A345" t="s">
        <v>353</v>
      </c>
      <c r="B345">
        <f>LOG10(Wikiaves!D344)</f>
        <v>3.3539162309203632</v>
      </c>
    </row>
    <row r="346" spans="1:2" x14ac:dyDescent="0.3">
      <c r="A346" t="s">
        <v>354</v>
      </c>
      <c r="B346">
        <f>LOG10(Wikiaves!D345)</f>
        <v>4.7535983776520805</v>
      </c>
    </row>
    <row r="347" spans="1:2" x14ac:dyDescent="0.3">
      <c r="A347" t="s">
        <v>355</v>
      </c>
      <c r="B347">
        <f>LOG10(Wikiaves!D346)</f>
        <v>3.9051480018560158</v>
      </c>
    </row>
    <row r="348" spans="1:2" x14ac:dyDescent="0.3">
      <c r="A348" t="s">
        <v>356</v>
      </c>
      <c r="B348">
        <f>LOG10(Wikiaves!D347)</f>
        <v>4.703274177996601</v>
      </c>
    </row>
    <row r="349" spans="1:2" x14ac:dyDescent="0.3">
      <c r="A349" t="s">
        <v>357</v>
      </c>
      <c r="B349">
        <f>LOG10(Wikiaves!D348)</f>
        <v>4.3994487298142317</v>
      </c>
    </row>
    <row r="350" spans="1:2" x14ac:dyDescent="0.3">
      <c r="A350" t="s">
        <v>358</v>
      </c>
      <c r="B350">
        <f>LOG10(Wikiaves!D349)</f>
        <v>4.2789364233010998</v>
      </c>
    </row>
    <row r="351" spans="1:2" x14ac:dyDescent="0.3">
      <c r="A351" t="s">
        <v>359</v>
      </c>
      <c r="B351">
        <f>LOG10(Wikiaves!D350)</f>
        <v>3.6197192656117272</v>
      </c>
    </row>
    <row r="352" spans="1:2" x14ac:dyDescent="0.3">
      <c r="A352" t="s">
        <v>360</v>
      </c>
      <c r="B352">
        <f>LOG10(Wikiaves!D351)</f>
        <v>4.7764977877800083</v>
      </c>
    </row>
    <row r="353" spans="1:2" x14ac:dyDescent="0.3">
      <c r="A353" t="s">
        <v>361</v>
      </c>
      <c r="B353">
        <f>LOG10(Wikiaves!D352)</f>
        <v>3.6677330525332672</v>
      </c>
    </row>
    <row r="354" spans="1:2" x14ac:dyDescent="0.3">
      <c r="A354" t="s">
        <v>362</v>
      </c>
      <c r="B354">
        <f>LOG10(Wikiaves!D353)</f>
        <v>4.5180926015165319</v>
      </c>
    </row>
    <row r="355" spans="1:2" x14ac:dyDescent="0.3">
      <c r="A355" t="s">
        <v>363</v>
      </c>
      <c r="B355">
        <f>LOG10(Wikiaves!D354)</f>
        <v>4.1342408759465901</v>
      </c>
    </row>
    <row r="356" spans="1:2" x14ac:dyDescent="0.3">
      <c r="A356" t="s">
        <v>364</v>
      </c>
      <c r="B356">
        <f>LOG10(Wikiaves!D355)</f>
        <v>3.6774244377012475</v>
      </c>
    </row>
    <row r="357" spans="1:2" x14ac:dyDescent="0.3">
      <c r="A357" t="s">
        <v>365</v>
      </c>
      <c r="B357">
        <f>LOG10(Wikiaves!D356)</f>
        <v>3.6518592692469491</v>
      </c>
    </row>
    <row r="358" spans="1:2" x14ac:dyDescent="0.3">
      <c r="A358" t="s">
        <v>366</v>
      </c>
      <c r="B358">
        <f>LOG10(Wikiaves!D357)</f>
        <v>3.4970679363985049</v>
      </c>
    </row>
    <row r="359" spans="1:2" x14ac:dyDescent="0.3">
      <c r="A359" t="s">
        <v>367</v>
      </c>
      <c r="B359">
        <f>LOG10(Wikiaves!D358)</f>
        <v>3.6863681034730362</v>
      </c>
    </row>
    <row r="360" spans="1:2" x14ac:dyDescent="0.3">
      <c r="A360" t="s">
        <v>368</v>
      </c>
      <c r="B360">
        <f>LOG10(Wikiaves!D359)</f>
        <v>3.8235394336568591</v>
      </c>
    </row>
    <row r="361" spans="1:2" x14ac:dyDescent="0.3">
      <c r="A361" t="s">
        <v>369</v>
      </c>
      <c r="B361">
        <f>LOG10(Wikiaves!D360)</f>
        <v>4.2677347723218562</v>
      </c>
    </row>
    <row r="362" spans="1:2" x14ac:dyDescent="0.3">
      <c r="A362" t="s">
        <v>370</v>
      </c>
      <c r="B362">
        <f>LOG10(Wikiaves!D361)</f>
        <v>3.9508514588885464</v>
      </c>
    </row>
    <row r="363" spans="1:2" x14ac:dyDescent="0.3">
      <c r="A363" t="s">
        <v>371</v>
      </c>
      <c r="B363">
        <f>LOG10(Wikiaves!D362)</f>
        <v>4.0598662204109397</v>
      </c>
    </row>
    <row r="364" spans="1:2" x14ac:dyDescent="0.3">
      <c r="A364" t="s">
        <v>372</v>
      </c>
      <c r="B364">
        <f>LOG10(Wikiaves!D363)</f>
        <v>3.7170877249270191</v>
      </c>
    </row>
    <row r="365" spans="1:2" x14ac:dyDescent="0.3">
      <c r="A365" t="s">
        <v>373</v>
      </c>
      <c r="B365">
        <f>LOG10(Wikiaves!D364)</f>
        <v>3.8434196652049182</v>
      </c>
    </row>
    <row r="366" spans="1:2" x14ac:dyDescent="0.3">
      <c r="A366" t="s">
        <v>374</v>
      </c>
      <c r="B366">
        <f>LOG10(Wikiaves!D365)</f>
        <v>3.989227273730537</v>
      </c>
    </row>
    <row r="367" spans="1:2" x14ac:dyDescent="0.3">
      <c r="A367" t="s">
        <v>375</v>
      </c>
      <c r="B367">
        <f>LOG10(Wikiaves!D366)</f>
        <v>3.274388795550379</v>
      </c>
    </row>
    <row r="368" spans="1:2" x14ac:dyDescent="0.3">
      <c r="A368" t="s">
        <v>377</v>
      </c>
      <c r="B368">
        <f>LOG10(Wikiaves!D367)</f>
        <v>4.0486748149922294</v>
      </c>
    </row>
    <row r="369" spans="1:2" x14ac:dyDescent="0.3">
      <c r="A369" t="s">
        <v>378</v>
      </c>
      <c r="B369">
        <f>LOG10(Wikiaves!D368)</f>
        <v>4.3324384599156049</v>
      </c>
    </row>
    <row r="370" spans="1:2" x14ac:dyDescent="0.3">
      <c r="A370" t="s">
        <v>380</v>
      </c>
      <c r="B370">
        <f>LOG10(Wikiaves!D369)</f>
        <v>3.5986810989071634</v>
      </c>
    </row>
    <row r="371" spans="1:2" x14ac:dyDescent="0.3">
      <c r="A371" t="s">
        <v>382</v>
      </c>
      <c r="B371">
        <f>LOG10(Wikiaves!D370)</f>
        <v>4.7794088816958746</v>
      </c>
    </row>
    <row r="372" spans="1:2" x14ac:dyDescent="0.3">
      <c r="A372" t="s">
        <v>383</v>
      </c>
      <c r="B372">
        <f>LOG10(Wikiaves!D371)</f>
        <v>3.7656685547590141</v>
      </c>
    </row>
    <row r="373" spans="1:2" x14ac:dyDescent="0.3">
      <c r="A373" t="s">
        <v>384</v>
      </c>
      <c r="B373">
        <f>LOG10(Wikiaves!D372)</f>
        <v>4.6133343202326875</v>
      </c>
    </row>
    <row r="374" spans="1:2" x14ac:dyDescent="0.3">
      <c r="A374" t="s">
        <v>385</v>
      </c>
      <c r="B374">
        <f>LOG10(Wikiaves!D373)</f>
        <v>3.8711057009855852</v>
      </c>
    </row>
    <row r="375" spans="1:2" x14ac:dyDescent="0.3">
      <c r="A375" t="s">
        <v>386</v>
      </c>
      <c r="B375">
        <f>LOG10(Wikiaves!D374)</f>
        <v>3.6323560462390732</v>
      </c>
    </row>
    <row r="376" spans="1:2" x14ac:dyDescent="0.3">
      <c r="A376" t="s">
        <v>387</v>
      </c>
      <c r="B376">
        <f>LOG10(Wikiaves!D375)</f>
        <v>3.3972445810103862</v>
      </c>
    </row>
    <row r="377" spans="1:2" x14ac:dyDescent="0.3">
      <c r="A377" t="s">
        <v>388</v>
      </c>
      <c r="B377">
        <f>LOG10(Wikiaves!D376)</f>
        <v>4.7385585994846613</v>
      </c>
    </row>
    <row r="378" spans="1:2" x14ac:dyDescent="0.3">
      <c r="A378" t="s">
        <v>389</v>
      </c>
      <c r="B378">
        <f>LOG10(Wikiaves!D377)</f>
        <v>3.6415732531781755</v>
      </c>
    </row>
    <row r="379" spans="1:2" x14ac:dyDescent="0.3">
      <c r="A379" t="s">
        <v>390</v>
      </c>
      <c r="B379">
        <f>LOG10(Wikiaves!D378)</f>
        <v>3.8139144200486035</v>
      </c>
    </row>
    <row r="380" spans="1:2" x14ac:dyDescent="0.3">
      <c r="A380" t="s">
        <v>391</v>
      </c>
      <c r="B380">
        <f>LOG10(Wikiaves!D379)</f>
        <v>3.8491736330988267</v>
      </c>
    </row>
    <row r="381" spans="1:2" x14ac:dyDescent="0.3">
      <c r="A381" t="s">
        <v>392</v>
      </c>
      <c r="B381">
        <f>LOG10(Wikiaves!D380)</f>
        <v>4.6437289578035728</v>
      </c>
    </row>
    <row r="382" spans="1:2" x14ac:dyDescent="0.3">
      <c r="A382" t="s">
        <v>393</v>
      </c>
      <c r="B382">
        <f>LOG10(Wikiaves!D381)</f>
        <v>5.8441154237100239</v>
      </c>
    </row>
    <row r="383" spans="1:2" x14ac:dyDescent="0.3">
      <c r="A383" t="s">
        <v>394</v>
      </c>
      <c r="B383">
        <f>LOG10(Wikiaves!D382)</f>
        <v>3.4154741681092355</v>
      </c>
    </row>
    <row r="384" spans="1:2" x14ac:dyDescent="0.3">
      <c r="A384" t="s">
        <v>395</v>
      </c>
      <c r="B384">
        <f>LOG10(Wikiaves!D383)</f>
        <v>4.5169186001975055</v>
      </c>
    </row>
    <row r="385" spans="1:2" x14ac:dyDescent="0.3">
      <c r="A385" t="s">
        <v>396</v>
      </c>
      <c r="B385">
        <f>LOG10(Wikiaves!D384)</f>
        <v>5.0551565398921579</v>
      </c>
    </row>
    <row r="386" spans="1:2" x14ac:dyDescent="0.3">
      <c r="A386" t="s">
        <v>397</v>
      </c>
      <c r="B386">
        <f>LOG10(Wikiaves!D385)</f>
        <v>3.9325752234982905</v>
      </c>
    </row>
    <row r="387" spans="1:2" x14ac:dyDescent="0.3">
      <c r="A387" t="s">
        <v>398</v>
      </c>
      <c r="B387">
        <f>LOG10(Wikiaves!D386)</f>
        <v>4.0154016737029492</v>
      </c>
    </row>
    <row r="388" spans="1:2" x14ac:dyDescent="0.3">
      <c r="A388" t="s">
        <v>399</v>
      </c>
      <c r="B388">
        <f>LOG10(Wikiaves!D387)</f>
        <v>4.1521965823342093</v>
      </c>
    </row>
    <row r="389" spans="1:2" x14ac:dyDescent="0.3">
      <c r="A389" t="s">
        <v>400</v>
      </c>
      <c r="B389">
        <f>LOG10(Wikiaves!D388)</f>
        <v>4.1125044587671606</v>
      </c>
    </row>
    <row r="390" spans="1:2" x14ac:dyDescent="0.3">
      <c r="A390" t="s">
        <v>401</v>
      </c>
      <c r="B390">
        <f>LOG10(Wikiaves!D389)</f>
        <v>4.1230345297535065</v>
      </c>
    </row>
    <row r="391" spans="1:2" x14ac:dyDescent="0.3">
      <c r="A391" t="s">
        <v>402</v>
      </c>
      <c r="B391">
        <f>LOG10(Wikiaves!D390)</f>
        <v>3.9676883504533125</v>
      </c>
    </row>
    <row r="392" spans="1:2" x14ac:dyDescent="0.3">
      <c r="A392" t="s">
        <v>403</v>
      </c>
      <c r="B392">
        <f>LOG10(Wikiaves!D391)</f>
        <v>4.3467635993712568</v>
      </c>
    </row>
    <row r="393" spans="1:2" x14ac:dyDescent="0.3">
      <c r="A393" t="s">
        <v>404</v>
      </c>
      <c r="B393">
        <f>LOG10(Wikiaves!D392)</f>
        <v>4.1980244255331201</v>
      </c>
    </row>
    <row r="394" spans="1:2" x14ac:dyDescent="0.3">
      <c r="A394" t="s">
        <v>405</v>
      </c>
      <c r="B394">
        <f>LOG10(Wikiaves!D393)</f>
        <v>4.6599447086187205</v>
      </c>
    </row>
    <row r="395" spans="1:2" x14ac:dyDescent="0.3">
      <c r="A395" t="s">
        <v>406</v>
      </c>
      <c r="B395">
        <f>LOG10(Wikiaves!D394)</f>
        <v>4.2605960423019091</v>
      </c>
    </row>
    <row r="396" spans="1:2" x14ac:dyDescent="0.3">
      <c r="A396" t="s">
        <v>407</v>
      </c>
      <c r="B396">
        <f>LOG10(Wikiaves!D395)</f>
        <v>3.8098289610678862</v>
      </c>
    </row>
    <row r="397" spans="1:2" x14ac:dyDescent="0.3">
      <c r="A397" t="s">
        <v>408</v>
      </c>
      <c r="B397">
        <f>LOG10(Wikiaves!D396)</f>
        <v>4.305286865476126</v>
      </c>
    </row>
    <row r="398" spans="1:2" x14ac:dyDescent="0.3">
      <c r="A398" t="s">
        <v>409</v>
      </c>
      <c r="B398">
        <f>LOG10(Wikiaves!D397)</f>
        <v>3.6104472214421213</v>
      </c>
    </row>
    <row r="399" spans="1:2" x14ac:dyDescent="0.3">
      <c r="A399" t="s">
        <v>410</v>
      </c>
      <c r="B399">
        <f>LOG10(Wikiaves!D398)</f>
        <v>4.0399690268674604</v>
      </c>
    </row>
    <row r="400" spans="1:2" x14ac:dyDescent="0.3">
      <c r="A400" t="s">
        <v>411</v>
      </c>
      <c r="B400">
        <f>LOG10(Wikiaves!D399)</f>
        <v>3.8085485512404054</v>
      </c>
    </row>
    <row r="401" spans="1:2" x14ac:dyDescent="0.3">
      <c r="A401" t="s">
        <v>412</v>
      </c>
      <c r="B401">
        <f>LOG10(Wikiaves!D400)</f>
        <v>4.2933183494610736</v>
      </c>
    </row>
    <row r="402" spans="1:2" x14ac:dyDescent="0.3">
      <c r="A402" t="s">
        <v>413</v>
      </c>
      <c r="B402">
        <f>LOG10(Wikiaves!D401)</f>
        <v>3.3346547668832414</v>
      </c>
    </row>
    <row r="403" spans="1:2" x14ac:dyDescent="0.3">
      <c r="A403" t="s">
        <v>414</v>
      </c>
      <c r="B403">
        <f>LOG10(Wikiaves!D402)</f>
        <v>4.1664301138432824</v>
      </c>
    </row>
    <row r="404" spans="1:2" x14ac:dyDescent="0.3">
      <c r="A404" t="s">
        <v>415</v>
      </c>
      <c r="B404">
        <f>LOG10(Wikiaves!D403)</f>
        <v>3.8672317145188941</v>
      </c>
    </row>
    <row r="405" spans="1:2" x14ac:dyDescent="0.3">
      <c r="A405" t="s">
        <v>416</v>
      </c>
      <c r="B405">
        <f>LOG10(Wikiaves!D404)</f>
        <v>5.0391125863889545</v>
      </c>
    </row>
    <row r="406" spans="1:2" x14ac:dyDescent="0.3">
      <c r="A406" t="s">
        <v>417</v>
      </c>
      <c r="B406">
        <f>LOG10(Wikiaves!D405)</f>
        <v>3.2631624649622166</v>
      </c>
    </row>
    <row r="407" spans="1:2" x14ac:dyDescent="0.3">
      <c r="A407" t="s">
        <v>418</v>
      </c>
      <c r="B407">
        <f>LOG10(Wikiaves!D406)</f>
        <v>3.9515803449033919</v>
      </c>
    </row>
    <row r="408" spans="1:2" x14ac:dyDescent="0.3">
      <c r="A408" t="s">
        <v>419</v>
      </c>
      <c r="B408">
        <f>LOG10(Wikiaves!D407)</f>
        <v>4.6691959680557797</v>
      </c>
    </row>
    <row r="409" spans="1:2" x14ac:dyDescent="0.3">
      <c r="A409" t="s">
        <v>420</v>
      </c>
      <c r="B409">
        <f>LOG10(Wikiaves!D408)</f>
        <v>3.784831178124469</v>
      </c>
    </row>
    <row r="410" spans="1:2" x14ac:dyDescent="0.3">
      <c r="A410" t="s">
        <v>421</v>
      </c>
      <c r="B410">
        <f>LOG10(Wikiaves!D409)</f>
        <v>3.396896449142524</v>
      </c>
    </row>
    <row r="411" spans="1:2" x14ac:dyDescent="0.3">
      <c r="A411" t="s">
        <v>422</v>
      </c>
      <c r="B411">
        <f>LOG10(Wikiaves!D410)</f>
        <v>4.2238592153306298</v>
      </c>
    </row>
    <row r="412" spans="1:2" x14ac:dyDescent="0.3">
      <c r="A412" t="s">
        <v>423</v>
      </c>
      <c r="B412">
        <f>LOG10(Wikiaves!D411)</f>
        <v>4.6805077463801403</v>
      </c>
    </row>
    <row r="413" spans="1:2" x14ac:dyDescent="0.3">
      <c r="A413" t="s">
        <v>424</v>
      </c>
      <c r="B413">
        <f>LOG10(Wikiaves!D412)</f>
        <v>3.4903799200031789</v>
      </c>
    </row>
    <row r="414" spans="1:2" x14ac:dyDescent="0.3">
      <c r="A414" t="s">
        <v>425</v>
      </c>
      <c r="B414">
        <f>LOG10(Wikiaves!D413)</f>
        <v>4.0542682395471878</v>
      </c>
    </row>
    <row r="415" spans="1:2" x14ac:dyDescent="0.3">
      <c r="A415" t="s">
        <v>426</v>
      </c>
      <c r="B415">
        <f>LOG10(Wikiaves!D414)</f>
        <v>4.8021372057296654</v>
      </c>
    </row>
    <row r="416" spans="1:2" x14ac:dyDescent="0.3">
      <c r="A416" t="s">
        <v>427</v>
      </c>
      <c r="B416">
        <f>LOG10(Wikiaves!D415)</f>
        <v>4.4094089499748597</v>
      </c>
    </row>
    <row r="417" spans="1:2" x14ac:dyDescent="0.3">
      <c r="A417" t="s">
        <v>428</v>
      </c>
      <c r="B417">
        <f>LOG10(Wikiaves!D416)</f>
        <v>3.9379189026477803</v>
      </c>
    </row>
    <row r="418" spans="1:2" x14ac:dyDescent="0.3">
      <c r="A418" t="s">
        <v>429</v>
      </c>
      <c r="B418">
        <f>LOG10(Wikiaves!D417)</f>
        <v>4.8343189536706639</v>
      </c>
    </row>
    <row r="419" spans="1:2" x14ac:dyDescent="0.3">
      <c r="A419" t="s">
        <v>430</v>
      </c>
      <c r="B419">
        <f>LOG10(Wikiaves!D418)</f>
        <v>3.7767011839884108</v>
      </c>
    </row>
    <row r="420" spans="1:2" x14ac:dyDescent="0.3">
      <c r="A420" t="s">
        <v>431</v>
      </c>
      <c r="B420">
        <f>LOG10(Wikiaves!D419)</f>
        <v>4.7431019322670114</v>
      </c>
    </row>
    <row r="421" spans="1:2" x14ac:dyDescent="0.3">
      <c r="A421" t="s">
        <v>432</v>
      </c>
      <c r="B421">
        <f>LOG10(Wikiaves!D420)</f>
        <v>4.4651596976461789</v>
      </c>
    </row>
    <row r="422" spans="1:2" x14ac:dyDescent="0.3">
      <c r="A422" t="s">
        <v>433</v>
      </c>
      <c r="B422">
        <f>LOG10(Wikiaves!D421)</f>
        <v>5.2261563633558481</v>
      </c>
    </row>
    <row r="423" spans="1:2" x14ac:dyDescent="0.3">
      <c r="A423" t="s">
        <v>434</v>
      </c>
      <c r="B423">
        <f>LOG10(Wikiaves!D422)</f>
        <v>4.2316989107643925</v>
      </c>
    </row>
    <row r="424" spans="1:2" x14ac:dyDescent="0.3">
      <c r="A424" t="s">
        <v>435</v>
      </c>
      <c r="B424">
        <f>LOG10(Wikiaves!D423)</f>
        <v>4.1820435459430643</v>
      </c>
    </row>
    <row r="425" spans="1:2" x14ac:dyDescent="0.3">
      <c r="A425" t="s">
        <v>436</v>
      </c>
      <c r="B425">
        <f>LOG10(Wikiaves!D424)</f>
        <v>3.5672616923538745</v>
      </c>
    </row>
    <row r="426" spans="1:2" x14ac:dyDescent="0.3">
      <c r="A426" t="s">
        <v>437</v>
      </c>
      <c r="B426">
        <f>LOG10(Wikiaves!D425)</f>
        <v>4.1353553094087747</v>
      </c>
    </row>
    <row r="427" spans="1:2" x14ac:dyDescent="0.3">
      <c r="A427" t="s">
        <v>438</v>
      </c>
      <c r="B427">
        <f>LOG10(Wikiaves!D426)</f>
        <v>4.4362103690870542</v>
      </c>
    </row>
    <row r="428" spans="1:2" x14ac:dyDescent="0.3">
      <c r="A428" t="s">
        <v>439</v>
      </c>
      <c r="B428">
        <f>LOG10(Wikiaves!D427)</f>
        <v>5.6065339863505974</v>
      </c>
    </row>
    <row r="429" spans="1:2" x14ac:dyDescent="0.3">
      <c r="A429" t="s">
        <v>440</v>
      </c>
      <c r="B429">
        <f>LOG10(Wikiaves!D428)</f>
        <v>4.4743036971165608</v>
      </c>
    </row>
    <row r="430" spans="1:2" x14ac:dyDescent="0.3">
      <c r="A430" t="s">
        <v>441</v>
      </c>
      <c r="B430">
        <f>LOG10(Wikiaves!D429)</f>
        <v>4.4064039098078283</v>
      </c>
    </row>
    <row r="431" spans="1:2" x14ac:dyDescent="0.3">
      <c r="A431" t="s">
        <v>442</v>
      </c>
      <c r="B431">
        <f>LOG10(Wikiaves!D430)</f>
        <v>4.0575520010545327</v>
      </c>
    </row>
    <row r="432" spans="1:2" x14ac:dyDescent="0.3">
      <c r="A432" t="s">
        <v>443</v>
      </c>
      <c r="B432">
        <f>LOG10(Wikiaves!D431)</f>
        <v>4.2763468962530329</v>
      </c>
    </row>
    <row r="433" spans="1:2" x14ac:dyDescent="0.3">
      <c r="A433" t="s">
        <v>444</v>
      </c>
      <c r="B433">
        <f>LOG10(Wikiaves!D432)</f>
        <v>4.439758882863007</v>
      </c>
    </row>
    <row r="434" spans="1:2" x14ac:dyDescent="0.3">
      <c r="A434" t="s">
        <v>445</v>
      </c>
      <c r="B434">
        <f>LOG10(Wikiaves!D433)</f>
        <v>4.8831445159072819</v>
      </c>
    </row>
    <row r="435" spans="1:2" x14ac:dyDescent="0.3">
      <c r="A435" t="s">
        <v>446</v>
      </c>
      <c r="B435">
        <f>LOG10(Wikiaves!D434)</f>
        <v>4.1346869925568539</v>
      </c>
    </row>
    <row r="436" spans="1:2" x14ac:dyDescent="0.3">
      <c r="A436" t="s">
        <v>447</v>
      </c>
      <c r="B436">
        <f>LOG10(Wikiaves!D435)</f>
        <v>4.5989983057863615</v>
      </c>
    </row>
    <row r="437" spans="1:2" x14ac:dyDescent="0.3">
      <c r="A437" t="s">
        <v>448</v>
      </c>
      <c r="B437">
        <f>LOG10(Wikiaves!D436)</f>
        <v>3.7190825739014861</v>
      </c>
    </row>
    <row r="438" spans="1:2" x14ac:dyDescent="0.3">
      <c r="A438" t="s">
        <v>449</v>
      </c>
      <c r="B438">
        <f>LOG10(Wikiaves!D437)</f>
        <v>3.5502283530550942</v>
      </c>
    </row>
    <row r="439" spans="1:2" x14ac:dyDescent="0.3">
      <c r="A439" t="s">
        <v>450</v>
      </c>
      <c r="B439">
        <f>LOG10(Wikiaves!D438)</f>
        <v>5.0698604164441354</v>
      </c>
    </row>
    <row r="440" spans="1:2" x14ac:dyDescent="0.3">
      <c r="A440" t="s">
        <v>451</v>
      </c>
      <c r="B440">
        <f>LOG10(Wikiaves!D439)</f>
        <v>3.7824009524965296</v>
      </c>
    </row>
    <row r="441" spans="1:2" x14ac:dyDescent="0.3">
      <c r="A441" t="s">
        <v>452</v>
      </c>
      <c r="B441">
        <f>LOG10(Wikiaves!D440)</f>
        <v>4.3426989621395915</v>
      </c>
    </row>
    <row r="442" spans="1:2" x14ac:dyDescent="0.3">
      <c r="A442" t="s">
        <v>453</v>
      </c>
      <c r="B442">
        <f>LOG10(Wikiaves!D441)</f>
        <v>3.5335178620169674</v>
      </c>
    </row>
    <row r="443" spans="1:2" x14ac:dyDescent="0.3">
      <c r="A443" t="s">
        <v>454</v>
      </c>
      <c r="B443">
        <f>LOG10(Wikiaves!D442)</f>
        <v>4.6986311224590143</v>
      </c>
    </row>
    <row r="444" spans="1:2" x14ac:dyDescent="0.3">
      <c r="A444" t="s">
        <v>455</v>
      </c>
      <c r="B444">
        <f>LOG10(Wikiaves!D443)</f>
        <v>3.6653933502797118</v>
      </c>
    </row>
    <row r="445" spans="1:2" x14ac:dyDescent="0.3">
      <c r="A445" t="s">
        <v>456</v>
      </c>
      <c r="B445">
        <f>LOG10(Wikiaves!D444)</f>
        <v>3.4111144185509046</v>
      </c>
    </row>
    <row r="446" spans="1:2" x14ac:dyDescent="0.3">
      <c r="A446" t="s">
        <v>457</v>
      </c>
      <c r="B446">
        <f>LOG10(Wikiaves!D445)</f>
        <v>3.6200318951262975</v>
      </c>
    </row>
    <row r="447" spans="1:2" x14ac:dyDescent="0.3">
      <c r="A447" t="s">
        <v>458</v>
      </c>
      <c r="B447">
        <f>LOG10(Wikiaves!D446)</f>
        <v>3.9967305154351527</v>
      </c>
    </row>
    <row r="448" spans="1:2" x14ac:dyDescent="0.3">
      <c r="A448" t="s">
        <v>459</v>
      </c>
      <c r="B448">
        <f>LOG10(Wikiaves!D447)</f>
        <v>4.7250781631658034</v>
      </c>
    </row>
    <row r="449" spans="1:2" x14ac:dyDescent="0.3">
      <c r="A449" t="s">
        <v>460</v>
      </c>
      <c r="B449">
        <f>LOG10(Wikiaves!D448)</f>
        <v>4.7493497605974762</v>
      </c>
    </row>
    <row r="450" spans="1:2" x14ac:dyDescent="0.3">
      <c r="A450" t="s">
        <v>461</v>
      </c>
      <c r="B450">
        <f>LOG10(Wikiaves!D449)</f>
        <v>4.391693577036909</v>
      </c>
    </row>
    <row r="451" spans="1:2" x14ac:dyDescent="0.3">
      <c r="A451" t="s">
        <v>462</v>
      </c>
      <c r="B451">
        <f>LOG10(Wikiaves!D450)</f>
        <v>4.2395747370832098</v>
      </c>
    </row>
    <row r="452" spans="1:2" x14ac:dyDescent="0.3">
      <c r="A452" t="s">
        <v>463</v>
      </c>
      <c r="B452">
        <f>LOG10(Wikiaves!D451)</f>
        <v>3.6120417446452695</v>
      </c>
    </row>
    <row r="453" spans="1:2" x14ac:dyDescent="0.3">
      <c r="A453" t="s">
        <v>464</v>
      </c>
      <c r="B453">
        <f>LOG10(Wikiaves!D452)</f>
        <v>4.3323576534251123</v>
      </c>
    </row>
    <row r="454" spans="1:2" x14ac:dyDescent="0.3">
      <c r="A454" t="s">
        <v>465</v>
      </c>
      <c r="B454">
        <f>LOG10(Wikiaves!D453)</f>
        <v>5.5119808992470753</v>
      </c>
    </row>
    <row r="455" spans="1:2" x14ac:dyDescent="0.3">
      <c r="A455" t="s">
        <v>466</v>
      </c>
      <c r="B455">
        <f>LOG10(Wikiaves!D454)</f>
        <v>3.7210683017971591</v>
      </c>
    </row>
    <row r="456" spans="1:2" x14ac:dyDescent="0.3">
      <c r="A456" t="s">
        <v>467</v>
      </c>
      <c r="B456">
        <f>LOG10(Wikiaves!D455)</f>
        <v>3.6121478383264867</v>
      </c>
    </row>
    <row r="457" spans="1:2" x14ac:dyDescent="0.3">
      <c r="A457" t="s">
        <v>468</v>
      </c>
      <c r="B457">
        <f>LOG10(Wikiaves!D456)</f>
        <v>4.1174701636201201</v>
      </c>
    </row>
    <row r="458" spans="1:2" x14ac:dyDescent="0.3">
      <c r="A458" t="s">
        <v>469</v>
      </c>
      <c r="B458">
        <f>LOG10(Wikiaves!D457)</f>
        <v>4.6454222693490923</v>
      </c>
    </row>
    <row r="459" spans="1:2" x14ac:dyDescent="0.3">
      <c r="A459" t="s">
        <v>470</v>
      </c>
      <c r="B459">
        <f>LOG10(Wikiaves!D458)</f>
        <v>5.3593478126493546</v>
      </c>
    </row>
    <row r="460" spans="1:2" x14ac:dyDescent="0.3">
      <c r="A460" t="s">
        <v>471</v>
      </c>
      <c r="B460">
        <f>LOG10(Wikiaves!D459)</f>
        <v>4.5967729767595324</v>
      </c>
    </row>
    <row r="461" spans="1:2" x14ac:dyDescent="0.3">
      <c r="A461" t="s">
        <v>472</v>
      </c>
      <c r="B461">
        <f>LOG10(Wikiaves!D460)</f>
        <v>4.6067252245758397</v>
      </c>
    </row>
    <row r="462" spans="1:2" x14ac:dyDescent="0.3">
      <c r="A462" t="s">
        <v>473</v>
      </c>
      <c r="B462">
        <f>LOG10(Wikiaves!D461)</f>
        <v>3.5802405082653763</v>
      </c>
    </row>
    <row r="463" spans="1:2" x14ac:dyDescent="0.3">
      <c r="A463" t="s">
        <v>474</v>
      </c>
      <c r="B463">
        <f>LOG10(Wikiaves!D462)</f>
        <v>4.1494962334657419</v>
      </c>
    </row>
    <row r="464" spans="1:2" x14ac:dyDescent="0.3">
      <c r="A464" t="s">
        <v>476</v>
      </c>
      <c r="B464">
        <f>LOG10(Wikiaves!D463)</f>
        <v>4.1277525158329729</v>
      </c>
    </row>
    <row r="465" spans="1:2" x14ac:dyDescent="0.3">
      <c r="A465" t="s">
        <v>477</v>
      </c>
      <c r="B465">
        <f>LOG10(Wikiaves!D464)</f>
        <v>3.822037248072585</v>
      </c>
    </row>
    <row r="466" spans="1:2" x14ac:dyDescent="0.3">
      <c r="A466" t="s">
        <v>478</v>
      </c>
      <c r="B466">
        <f>LOG10(Wikiaves!D465)</f>
        <v>3.9578944872128985</v>
      </c>
    </row>
    <row r="467" spans="1:2" x14ac:dyDescent="0.3">
      <c r="A467" t="s">
        <v>479</v>
      </c>
      <c r="B467">
        <f>LOG10(Wikiaves!D466)</f>
        <v>4.4728587962254016</v>
      </c>
    </row>
    <row r="468" spans="1:2" x14ac:dyDescent="0.3">
      <c r="A468" t="s">
        <v>480</v>
      </c>
      <c r="B468">
        <f>LOG10(Wikiaves!D467)</f>
        <v>3.5855735186227311</v>
      </c>
    </row>
    <row r="469" spans="1:2" x14ac:dyDescent="0.3">
      <c r="A469" t="s">
        <v>481</v>
      </c>
      <c r="B469">
        <f>LOG10(Wikiaves!D468)</f>
        <v>4.3066608765506302</v>
      </c>
    </row>
    <row r="470" spans="1:2" x14ac:dyDescent="0.3">
      <c r="A470" t="s">
        <v>482</v>
      </c>
      <c r="B470">
        <f>LOG10(Wikiaves!D469)</f>
        <v>3.9832202146481031</v>
      </c>
    </row>
    <row r="471" spans="1:2" x14ac:dyDescent="0.3">
      <c r="A471" t="s">
        <v>483</v>
      </c>
      <c r="B471">
        <f>LOG10(Wikiaves!D470)</f>
        <v>4.7506780682494991</v>
      </c>
    </row>
    <row r="472" spans="1:2" x14ac:dyDescent="0.3">
      <c r="A472" t="s">
        <v>484</v>
      </c>
      <c r="B472">
        <f>LOG10(Wikiaves!D471)</f>
        <v>3.8804133998779169</v>
      </c>
    </row>
    <row r="473" spans="1:2" x14ac:dyDescent="0.3">
      <c r="A473" t="s">
        <v>485</v>
      </c>
      <c r="B473">
        <f>LOG10(Wikiaves!D472)</f>
        <v>3.5237464668115646</v>
      </c>
    </row>
    <row r="474" spans="1:2" x14ac:dyDescent="0.3">
      <c r="A474" t="s">
        <v>486</v>
      </c>
      <c r="B474">
        <f>LOG10(Wikiaves!D473)</f>
        <v>4.1211986025846903</v>
      </c>
    </row>
    <row r="475" spans="1:2" x14ac:dyDescent="0.3">
      <c r="A475" t="s">
        <v>487</v>
      </c>
      <c r="B475">
        <f>LOG10(Wikiaves!D474)</f>
        <v>4.2160074681083124</v>
      </c>
    </row>
    <row r="476" spans="1:2" x14ac:dyDescent="0.3">
      <c r="A476" t="s">
        <v>488</v>
      </c>
      <c r="B476">
        <f>LOG10(Wikiaves!D475)</f>
        <v>3.6737579365495767</v>
      </c>
    </row>
    <row r="477" spans="1:2" x14ac:dyDescent="0.3">
      <c r="A477" t="s">
        <v>489</v>
      </c>
      <c r="B477">
        <f>LOG10(Wikiaves!D476)</f>
        <v>3.6571515019009668</v>
      </c>
    </row>
    <row r="478" spans="1:2" x14ac:dyDescent="0.3">
      <c r="A478" t="s">
        <v>490</v>
      </c>
      <c r="B478">
        <f>LOG10(Wikiaves!D477)</f>
        <v>3.3473300153169503</v>
      </c>
    </row>
    <row r="479" spans="1:2" x14ac:dyDescent="0.3">
      <c r="A479" t="s">
        <v>491</v>
      </c>
      <c r="B479">
        <f>LOG10(Wikiaves!D478)</f>
        <v>3.8849651982007325</v>
      </c>
    </row>
    <row r="480" spans="1:2" x14ac:dyDescent="0.3">
      <c r="A480" t="s">
        <v>492</v>
      </c>
      <c r="B480">
        <f>LOG10(Wikiaves!D479)</f>
        <v>5.0912905231688441</v>
      </c>
    </row>
    <row r="481" spans="1:2" x14ac:dyDescent="0.3">
      <c r="A481" t="s">
        <v>493</v>
      </c>
      <c r="B481">
        <f>LOG10(Wikiaves!D480)</f>
        <v>5.8471362948248915</v>
      </c>
    </row>
    <row r="482" spans="1:2" x14ac:dyDescent="0.3">
      <c r="A482" t="s">
        <v>494</v>
      </c>
      <c r="B482">
        <f>LOG10(Wikiaves!D481)</f>
        <v>3.5597869682005565</v>
      </c>
    </row>
    <row r="483" spans="1:2" x14ac:dyDescent="0.3">
      <c r="A483" t="s">
        <v>495</v>
      </c>
      <c r="B483">
        <f>LOG10(Wikiaves!D482)</f>
        <v>4.0333835411731194</v>
      </c>
    </row>
    <row r="484" spans="1:2" x14ac:dyDescent="0.3">
      <c r="A484" t="s">
        <v>496</v>
      </c>
      <c r="B484">
        <f>LOG10(Wikiaves!D483)</f>
        <v>3.9991740555884849</v>
      </c>
    </row>
    <row r="485" spans="1:2" x14ac:dyDescent="0.3">
      <c r="A485" t="s">
        <v>497</v>
      </c>
      <c r="B485">
        <f>LOG10(Wikiaves!D484)</f>
        <v>5.3147601893777532</v>
      </c>
    </row>
    <row r="486" spans="1:2" x14ac:dyDescent="0.3">
      <c r="A486" t="s">
        <v>498</v>
      </c>
      <c r="B486">
        <f>LOG10(Wikiaves!D485)</f>
        <v>4.5468879876711785</v>
      </c>
    </row>
    <row r="487" spans="1:2" x14ac:dyDescent="0.3">
      <c r="A487" t="s">
        <v>499</v>
      </c>
      <c r="B487">
        <f>LOG10(Wikiaves!D486)</f>
        <v>4.7062567931239201</v>
      </c>
    </row>
    <row r="488" spans="1:2" x14ac:dyDescent="0.3">
      <c r="A488" t="s">
        <v>500</v>
      </c>
      <c r="B488">
        <f>LOG10(Wikiaves!D487)</f>
        <v>4.0975349472172775</v>
      </c>
    </row>
    <row r="489" spans="1:2" x14ac:dyDescent="0.3">
      <c r="A489" t="s">
        <v>501</v>
      </c>
      <c r="B489">
        <f>LOG10(Wikiaves!D488)</f>
        <v>3.7422536699065936</v>
      </c>
    </row>
    <row r="490" spans="1:2" x14ac:dyDescent="0.3">
      <c r="A490" t="s">
        <v>502</v>
      </c>
      <c r="B490">
        <f>LOG10(Wikiaves!D489)</f>
        <v>4.2212316131814118</v>
      </c>
    </row>
    <row r="491" spans="1:2" x14ac:dyDescent="0.3">
      <c r="A491" t="s">
        <v>503</v>
      </c>
      <c r="B491">
        <f>LOG10(Wikiaves!D490)</f>
        <v>4.0298705640039527</v>
      </c>
    </row>
    <row r="492" spans="1:2" x14ac:dyDescent="0.3">
      <c r="A492" t="s">
        <v>504</v>
      </c>
      <c r="B492">
        <f>LOG10(Wikiaves!D491)</f>
        <v>3.4952667443878105</v>
      </c>
    </row>
    <row r="493" spans="1:2" x14ac:dyDescent="0.3">
      <c r="A493" t="s">
        <v>505</v>
      </c>
      <c r="B493">
        <f>LOG10(Wikiaves!D492)</f>
        <v>3.4980347236870268</v>
      </c>
    </row>
    <row r="494" spans="1:2" x14ac:dyDescent="0.3">
      <c r="A494" t="s">
        <v>506</v>
      </c>
      <c r="B494">
        <f>LOG10(Wikiaves!D493)</f>
        <v>3.7474118078864231</v>
      </c>
    </row>
    <row r="495" spans="1:2" x14ac:dyDescent="0.3">
      <c r="A495" t="s">
        <v>507</v>
      </c>
      <c r="B495">
        <f>LOG10(Wikiaves!D494)</f>
        <v>3.3859635706006972</v>
      </c>
    </row>
    <row r="496" spans="1:2" x14ac:dyDescent="0.3">
      <c r="A496" t="s">
        <v>508</v>
      </c>
      <c r="B496">
        <f>LOG10(Wikiaves!D495)</f>
        <v>3.801472313521471</v>
      </c>
    </row>
    <row r="497" spans="1:2" x14ac:dyDescent="0.3">
      <c r="A497" t="s">
        <v>509</v>
      </c>
      <c r="B497">
        <f>LOG10(Wikiaves!D496)</f>
        <v>4.075181854618692</v>
      </c>
    </row>
    <row r="498" spans="1:2" x14ac:dyDescent="0.3">
      <c r="A498" t="s">
        <v>510</v>
      </c>
      <c r="B498">
        <f>LOG10(Wikiaves!D497)</f>
        <v>4.2339854787802116</v>
      </c>
    </row>
    <row r="499" spans="1:2" x14ac:dyDescent="0.3">
      <c r="A499" t="s">
        <v>512</v>
      </c>
      <c r="B499">
        <f>LOG10(Wikiaves!D498)</f>
        <v>3.9183449289622749</v>
      </c>
    </row>
    <row r="500" spans="1:2" x14ac:dyDescent="0.3">
      <c r="A500" t="s">
        <v>513</v>
      </c>
      <c r="B500">
        <f>LOG10(Wikiaves!D499)</f>
        <v>5.0743153238343695</v>
      </c>
    </row>
    <row r="501" spans="1:2" x14ac:dyDescent="0.3">
      <c r="A501" t="s">
        <v>514</v>
      </c>
      <c r="B501">
        <f>LOG10(Wikiaves!D500)</f>
        <v>4.6572662529537485</v>
      </c>
    </row>
    <row r="502" spans="1:2" x14ac:dyDescent="0.3">
      <c r="A502" t="s">
        <v>515</v>
      </c>
      <c r="B502">
        <f>LOG10(Wikiaves!D501)</f>
        <v>3.9699281894281162</v>
      </c>
    </row>
    <row r="503" spans="1:2" x14ac:dyDescent="0.3">
      <c r="A503" t="s">
        <v>516</v>
      </c>
      <c r="B503">
        <f>LOG10(Wikiaves!D502)</f>
        <v>3.6336704060514435</v>
      </c>
    </row>
    <row r="504" spans="1:2" x14ac:dyDescent="0.3">
      <c r="A504" t="s">
        <v>517</v>
      </c>
      <c r="B504">
        <f>LOG10(Wikiaves!D503)</f>
        <v>4.1897709563468739</v>
      </c>
    </row>
    <row r="505" spans="1:2" x14ac:dyDescent="0.3">
      <c r="A505" t="s">
        <v>518</v>
      </c>
      <c r="B505">
        <f>LOG10(Wikiaves!D504)</f>
        <v>3.7787299239961119</v>
      </c>
    </row>
    <row r="506" spans="1:2" x14ac:dyDescent="0.3">
      <c r="A506" t="s">
        <v>519</v>
      </c>
      <c r="B506">
        <f>LOG10(Wikiaves!D505)</f>
        <v>5.2866248553317368</v>
      </c>
    </row>
    <row r="507" spans="1:2" x14ac:dyDescent="0.3">
      <c r="A507" t="s">
        <v>520</v>
      </c>
      <c r="B507">
        <f>LOG10(Wikiaves!D506)</f>
        <v>4.1699094419010692</v>
      </c>
    </row>
    <row r="508" spans="1:2" x14ac:dyDescent="0.3">
      <c r="A508" t="s">
        <v>521</v>
      </c>
      <c r="B508">
        <f>LOG10(Wikiaves!D507)</f>
        <v>3.325310371711061</v>
      </c>
    </row>
    <row r="509" spans="1:2" x14ac:dyDescent="0.3">
      <c r="A509" t="s">
        <v>522</v>
      </c>
      <c r="B509">
        <f>LOG10(Wikiaves!D508)</f>
        <v>3.6535019469629328</v>
      </c>
    </row>
    <row r="510" spans="1:2" x14ac:dyDescent="0.3">
      <c r="A510" t="s">
        <v>523</v>
      </c>
      <c r="B510">
        <f>LOG10(Wikiaves!D509)</f>
        <v>3.3302107845715279</v>
      </c>
    </row>
    <row r="511" spans="1:2" x14ac:dyDescent="0.3">
      <c r="A511" t="s">
        <v>524</v>
      </c>
      <c r="B511">
        <f>LOG10(Wikiaves!D510)</f>
        <v>4.5360657945120062</v>
      </c>
    </row>
    <row r="512" spans="1:2" x14ac:dyDescent="0.3">
      <c r="A512" t="s">
        <v>525</v>
      </c>
      <c r="B512">
        <f>LOG10(Wikiaves!D511)</f>
        <v>4.6782724823749229</v>
      </c>
    </row>
    <row r="513" spans="1:2" x14ac:dyDescent="0.3">
      <c r="A513" t="s">
        <v>526</v>
      </c>
      <c r="B513">
        <f>LOG10(Wikiaves!D512)</f>
        <v>3.7481104674949837</v>
      </c>
    </row>
    <row r="514" spans="1:2" x14ac:dyDescent="0.3">
      <c r="A514" t="s">
        <v>527</v>
      </c>
      <c r="B514">
        <f>LOG10(Wikiaves!D513)</f>
        <v>4.5094982259295984</v>
      </c>
    </row>
    <row r="515" spans="1:2" x14ac:dyDescent="0.3">
      <c r="A515" t="s">
        <v>528</v>
      </c>
      <c r="B515">
        <f>LOG10(Wikiaves!D514)</f>
        <v>4.4297199892494357</v>
      </c>
    </row>
    <row r="516" spans="1:2" x14ac:dyDescent="0.3">
      <c r="A516" t="s">
        <v>529</v>
      </c>
      <c r="B516">
        <f>LOG10(Wikiaves!D515)</f>
        <v>4.7588059539947398</v>
      </c>
    </row>
    <row r="517" spans="1:2" x14ac:dyDescent="0.3">
      <c r="A517" t="s">
        <v>530</v>
      </c>
      <c r="B517">
        <f>LOG10(Wikiaves!D516)</f>
        <v>3.9453208407922751</v>
      </c>
    </row>
    <row r="518" spans="1:2" x14ac:dyDescent="0.3">
      <c r="A518" t="s">
        <v>531</v>
      </c>
      <c r="B518">
        <f>LOG10(Wikiaves!D517)</f>
        <v>3.7904962769671093</v>
      </c>
    </row>
    <row r="519" spans="1:2" x14ac:dyDescent="0.3">
      <c r="A519" t="s">
        <v>532</v>
      </c>
      <c r="B519">
        <f>LOG10(Wikiaves!D518)</f>
        <v>3.4681995860726125</v>
      </c>
    </row>
    <row r="520" spans="1:2" x14ac:dyDescent="0.3">
      <c r="A520" t="s">
        <v>533</v>
      </c>
      <c r="B520">
        <f>LOG10(Wikiaves!D519)</f>
        <v>4.4402319362267892</v>
      </c>
    </row>
    <row r="521" spans="1:2" x14ac:dyDescent="0.3">
      <c r="A521" t="s">
        <v>534</v>
      </c>
      <c r="B521">
        <f>LOG10(Wikiaves!D520)</f>
        <v>3.3975924340381165</v>
      </c>
    </row>
    <row r="522" spans="1:2" x14ac:dyDescent="0.3">
      <c r="A522" t="s">
        <v>535</v>
      </c>
      <c r="B522">
        <f>LOG10(Wikiaves!D521)</f>
        <v>4.4239009185284166</v>
      </c>
    </row>
    <row r="523" spans="1:2" x14ac:dyDescent="0.3">
      <c r="A523" t="s">
        <v>537</v>
      </c>
      <c r="B523">
        <f>LOG10(Wikiaves!D522)</f>
        <v>3.1723109685219542</v>
      </c>
    </row>
    <row r="524" spans="1:2" x14ac:dyDescent="0.3">
      <c r="A524" t="s">
        <v>538</v>
      </c>
      <c r="B524">
        <f>LOG10(Wikiaves!D523)</f>
        <v>5.1444091754865404</v>
      </c>
    </row>
    <row r="525" spans="1:2" x14ac:dyDescent="0.3">
      <c r="A525" t="s">
        <v>539</v>
      </c>
      <c r="B525">
        <f>LOG10(Wikiaves!D524)</f>
        <v>4.3196888932494986</v>
      </c>
    </row>
    <row r="526" spans="1:2" x14ac:dyDescent="0.3">
      <c r="A526" t="s">
        <v>540</v>
      </c>
      <c r="B526">
        <f>LOG10(Wikiaves!D525)</f>
        <v>5.8565917548987541</v>
      </c>
    </row>
    <row r="527" spans="1:2" x14ac:dyDescent="0.3">
      <c r="A527" t="s">
        <v>541</v>
      </c>
      <c r="B527">
        <f>LOG10(Wikiaves!D526)</f>
        <v>3.8406705613334089</v>
      </c>
    </row>
    <row r="528" spans="1:2" x14ac:dyDescent="0.3">
      <c r="A528" t="s">
        <v>542</v>
      </c>
      <c r="B528">
        <f>LOG10(Wikiaves!D527)</f>
        <v>4.3675422735205771</v>
      </c>
    </row>
    <row r="529" spans="1:2" x14ac:dyDescent="0.3">
      <c r="A529" t="s">
        <v>543</v>
      </c>
      <c r="B529">
        <f>LOG10(Wikiaves!D528)</f>
        <v>3.9253120914996495</v>
      </c>
    </row>
    <row r="530" spans="1:2" x14ac:dyDescent="0.3">
      <c r="A530" t="s">
        <v>544</v>
      </c>
      <c r="B530">
        <f>LOG10(Wikiaves!D529)</f>
        <v>3.7748088303107061</v>
      </c>
    </row>
    <row r="531" spans="1:2" x14ac:dyDescent="0.3">
      <c r="A531" t="s">
        <v>545</v>
      </c>
      <c r="B531">
        <f>LOG10(Wikiaves!D530)</f>
        <v>3.8332108802826088</v>
      </c>
    </row>
    <row r="532" spans="1:2" x14ac:dyDescent="0.3">
      <c r="A532" t="s">
        <v>546</v>
      </c>
      <c r="B532">
        <f>LOG10(Wikiaves!D531)</f>
        <v>3.4929000111087034</v>
      </c>
    </row>
    <row r="533" spans="1:2" x14ac:dyDescent="0.3">
      <c r="A533" t="s">
        <v>547</v>
      </c>
      <c r="B533">
        <f>LOG10(Wikiaves!D532)</f>
        <v>3.6791552412833539</v>
      </c>
    </row>
    <row r="534" spans="1:2" x14ac:dyDescent="0.3">
      <c r="A534" t="s">
        <v>548</v>
      </c>
      <c r="B534">
        <f>LOG10(Wikiaves!D533)</f>
        <v>5.6367997141409134</v>
      </c>
    </row>
    <row r="535" spans="1:2" x14ac:dyDescent="0.3">
      <c r="A535" t="s">
        <v>549</v>
      </c>
      <c r="B535">
        <f>LOG10(Wikiaves!D534)</f>
        <v>4.0365490544791527</v>
      </c>
    </row>
    <row r="536" spans="1:2" x14ac:dyDescent="0.3">
      <c r="A536" t="s">
        <v>550</v>
      </c>
      <c r="B536">
        <f>LOG10(Wikiaves!D535)</f>
        <v>5.9237288310229683</v>
      </c>
    </row>
    <row r="537" spans="1:2" x14ac:dyDescent="0.3">
      <c r="A537" t="s">
        <v>551</v>
      </c>
      <c r="B537">
        <f>LOG10(Wikiaves!D536)</f>
        <v>5.207168321105125</v>
      </c>
    </row>
    <row r="538" spans="1:2" x14ac:dyDescent="0.3">
      <c r="A538" t="s">
        <v>552</v>
      </c>
      <c r="B538">
        <f>LOG10(Wikiaves!D537)</f>
        <v>5.4013712421496649</v>
      </c>
    </row>
    <row r="539" spans="1:2" x14ac:dyDescent="0.3">
      <c r="A539" t="s">
        <v>553</v>
      </c>
      <c r="B539">
        <f>LOG10(Wikiaves!D538)</f>
        <v>3.4504030861553661</v>
      </c>
    </row>
    <row r="540" spans="1:2" x14ac:dyDescent="0.3">
      <c r="A540" t="s">
        <v>554</v>
      </c>
      <c r="B540">
        <f>LOG10(Wikiaves!D539)</f>
        <v>4.9600472171795458</v>
      </c>
    </row>
    <row r="541" spans="1:2" x14ac:dyDescent="0.3">
      <c r="A541" t="s">
        <v>555</v>
      </c>
      <c r="B541">
        <f>LOG10(Wikiaves!D540)</f>
        <v>3.4095950193968156</v>
      </c>
    </row>
    <row r="542" spans="1:2" x14ac:dyDescent="0.3">
      <c r="A542" t="s">
        <v>556</v>
      </c>
      <c r="B542">
        <f>LOG10(Wikiaves!D541)</f>
        <v>3.2837533833325265</v>
      </c>
    </row>
    <row r="543" spans="1:2" x14ac:dyDescent="0.3">
      <c r="A543" t="s">
        <v>557</v>
      </c>
      <c r="B543">
        <f>LOG10(Wikiaves!D542)</f>
        <v>3.323252100171687</v>
      </c>
    </row>
    <row r="544" spans="1:2" x14ac:dyDescent="0.3">
      <c r="A544" t="s">
        <v>558</v>
      </c>
      <c r="B544">
        <f>LOG10(Wikiaves!D543)</f>
        <v>4.7150669313288978</v>
      </c>
    </row>
    <row r="545" spans="1:2" x14ac:dyDescent="0.3">
      <c r="A545" t="s">
        <v>559</v>
      </c>
      <c r="B545">
        <f>LOG10(Wikiaves!D544)</f>
        <v>3.9507541815935037</v>
      </c>
    </row>
    <row r="546" spans="1:2" x14ac:dyDescent="0.3">
      <c r="A546" t="s">
        <v>560</v>
      </c>
      <c r="B546">
        <f>LOG10(Wikiaves!D545)</f>
        <v>3.6177340353640179</v>
      </c>
    </row>
    <row r="547" spans="1:2" x14ac:dyDescent="0.3">
      <c r="A547" t="s">
        <v>561</v>
      </c>
      <c r="B547">
        <f>LOG10(Wikiaves!D546)</f>
        <v>4.7399360818157739</v>
      </c>
    </row>
    <row r="548" spans="1:2" x14ac:dyDescent="0.3">
      <c r="A548" t="s">
        <v>562</v>
      </c>
      <c r="B548">
        <f>LOG10(Wikiaves!D547)</f>
        <v>5.663390873558539</v>
      </c>
    </row>
    <row r="549" spans="1:2" x14ac:dyDescent="0.3">
      <c r="A549" t="s">
        <v>563</v>
      </c>
      <c r="B549">
        <f>LOG10(Wikiaves!D548)</f>
        <v>5.8585035113726693</v>
      </c>
    </row>
    <row r="550" spans="1:2" x14ac:dyDescent="0.3">
      <c r="A550" t="s">
        <v>564</v>
      </c>
      <c r="B550">
        <f>LOG10(Wikiaves!D549)</f>
        <v>4.1993437186893923</v>
      </c>
    </row>
    <row r="551" spans="1:2" x14ac:dyDescent="0.3">
      <c r="A551" t="s">
        <v>565</v>
      </c>
      <c r="B551">
        <f>LOG10(Wikiaves!D550)</f>
        <v>4.0288558093904436</v>
      </c>
    </row>
    <row r="552" spans="1:2" x14ac:dyDescent="0.3">
      <c r="A552" t="s">
        <v>566</v>
      </c>
      <c r="B552">
        <f>LOG10(Wikiaves!D551)</f>
        <v>4.612296325952097</v>
      </c>
    </row>
    <row r="553" spans="1:2" x14ac:dyDescent="0.3">
      <c r="A553" t="s">
        <v>567</v>
      </c>
      <c r="B553">
        <f>LOG10(Wikiaves!D552)</f>
        <v>4.5176049189259322</v>
      </c>
    </row>
    <row r="554" spans="1:2" x14ac:dyDescent="0.3">
      <c r="A554" t="s">
        <v>569</v>
      </c>
      <c r="B554">
        <f>LOG10(Wikiaves!D554)</f>
        <v>4.5520960791704654</v>
      </c>
    </row>
    <row r="555" spans="1:2" x14ac:dyDescent="0.3">
      <c r="A555" t="s">
        <v>570</v>
      </c>
      <c r="B555">
        <f>LOG10(Wikiaves!D555)</f>
        <v>3.8845688149183335</v>
      </c>
    </row>
    <row r="556" spans="1:2" x14ac:dyDescent="0.3">
      <c r="A556" t="s">
        <v>571</v>
      </c>
      <c r="B556">
        <f>LOG10(Wikiaves!D556)</f>
        <v>4.9591177450783057</v>
      </c>
    </row>
    <row r="557" spans="1:2" x14ac:dyDescent="0.3">
      <c r="A557" t="s">
        <v>572</v>
      </c>
      <c r="B557">
        <f>LOG10(Wikiaves!D557)</f>
        <v>4.9492924014120261</v>
      </c>
    </row>
    <row r="558" spans="1:2" x14ac:dyDescent="0.3">
      <c r="A558" t="s">
        <v>573</v>
      </c>
      <c r="B558">
        <f>LOG10(Wikiaves!D558)</f>
        <v>4.0857185951654023</v>
      </c>
    </row>
    <row r="559" spans="1:2" x14ac:dyDescent="0.3">
      <c r="A559" t="s">
        <v>574</v>
      </c>
      <c r="B559">
        <f>LOG10(Wikiaves!D559)</f>
        <v>4.1853154580036565</v>
      </c>
    </row>
    <row r="560" spans="1:2" x14ac:dyDescent="0.3">
      <c r="A560" t="s">
        <v>575</v>
      </c>
      <c r="B560">
        <f>LOG10(Wikiaves!D560)</f>
        <v>5.5632413266424807</v>
      </c>
    </row>
    <row r="561" spans="1:2" x14ac:dyDescent="0.3">
      <c r="A561" t="s">
        <v>576</v>
      </c>
      <c r="B561">
        <f>LOG10(Wikiaves!D561)</f>
        <v>4.0122042960307427</v>
      </c>
    </row>
    <row r="562" spans="1:2" x14ac:dyDescent="0.3">
      <c r="A562" t="s">
        <v>577</v>
      </c>
      <c r="B562">
        <f>LOG10(Wikiaves!D562)</f>
        <v>3.5608626947274646</v>
      </c>
    </row>
    <row r="563" spans="1:2" x14ac:dyDescent="0.3">
      <c r="A563" t="s">
        <v>578</v>
      </c>
      <c r="B563">
        <f>LOG10(Wikiaves!D563)</f>
        <v>3.5456781497920256</v>
      </c>
    </row>
    <row r="564" spans="1:2" x14ac:dyDescent="0.3">
      <c r="A564" t="s">
        <v>579</v>
      </c>
      <c r="B564">
        <f>LOG10(Wikiaves!D564)</f>
        <v>4.1661932151700674</v>
      </c>
    </row>
    <row r="565" spans="1:2" x14ac:dyDescent="0.3">
      <c r="A565" t="s">
        <v>580</v>
      </c>
      <c r="B565">
        <f>LOG10(Wikiaves!D565)</f>
        <v>4.4658139572694795</v>
      </c>
    </row>
    <row r="566" spans="1:2" x14ac:dyDescent="0.3">
      <c r="A566" t="s">
        <v>581</v>
      </c>
      <c r="B566">
        <f>LOG10(Wikiaves!D566)</f>
        <v>4.6542439437731442</v>
      </c>
    </row>
    <row r="567" spans="1:2" x14ac:dyDescent="0.3">
      <c r="A567" t="s">
        <v>582</v>
      </c>
      <c r="B567">
        <f>LOG10(Wikiaves!D567)</f>
        <v>5.0997324219429547</v>
      </c>
    </row>
    <row r="568" spans="1:2" x14ac:dyDescent="0.3">
      <c r="A568" t="s">
        <v>583</v>
      </c>
      <c r="B568">
        <f>LOG10(Wikiaves!D568)</f>
        <v>4.1082943509400884</v>
      </c>
    </row>
    <row r="569" spans="1:2" x14ac:dyDescent="0.3">
      <c r="A569" t="s">
        <v>584</v>
      </c>
      <c r="B569">
        <f>LOG10(Wikiaves!D569)</f>
        <v>4.2429387700295811</v>
      </c>
    </row>
    <row r="570" spans="1:2" x14ac:dyDescent="0.3">
      <c r="A570" t="s">
        <v>585</v>
      </c>
      <c r="B570">
        <f>LOG10(Wikiaves!D570)</f>
        <v>3.799478398837981</v>
      </c>
    </row>
    <row r="571" spans="1:2" x14ac:dyDescent="0.3">
      <c r="A571" t="s">
        <v>586</v>
      </c>
      <c r="B571">
        <f>LOG10(Wikiaves!D571)</f>
        <v>4.6128368162322584</v>
      </c>
    </row>
    <row r="572" spans="1:2" x14ac:dyDescent="0.3">
      <c r="A572" t="s">
        <v>587</v>
      </c>
      <c r="B572">
        <f>LOG10(Wikiaves!D572)</f>
        <v>5.8321114791938573</v>
      </c>
    </row>
    <row r="573" spans="1:2" x14ac:dyDescent="0.3">
      <c r="A573" t="s">
        <v>588</v>
      </c>
      <c r="B573">
        <f>LOG10(Wikiaves!D573)</f>
        <v>3.8875047742353779</v>
      </c>
    </row>
    <row r="574" spans="1:2" x14ac:dyDescent="0.3">
      <c r="A574" t="s">
        <v>589</v>
      </c>
      <c r="B574">
        <f>LOG10(Wikiaves!D574)</f>
        <v>5.4509277404722001</v>
      </c>
    </row>
    <row r="575" spans="1:2" x14ac:dyDescent="0.3">
      <c r="A575" t="s">
        <v>590</v>
      </c>
      <c r="B575">
        <f>LOG10(Wikiaves!D575)</f>
        <v>3.5980240723341899</v>
      </c>
    </row>
    <row r="576" spans="1:2" x14ac:dyDescent="0.3">
      <c r="A576" t="s">
        <v>591</v>
      </c>
      <c r="B576">
        <f>LOG10(Wikiaves!D576)</f>
        <v>5.4736869184632457</v>
      </c>
    </row>
    <row r="577" spans="1:2" x14ac:dyDescent="0.3">
      <c r="A577" t="s">
        <v>592</v>
      </c>
      <c r="B577">
        <f>LOG10(Wikiaves!D577)</f>
        <v>4.0936667822279027</v>
      </c>
    </row>
    <row r="578" spans="1:2" x14ac:dyDescent="0.3">
      <c r="A578" t="s">
        <v>593</v>
      </c>
      <c r="B578">
        <f>LOG10(Wikiaves!D578)</f>
        <v>4.2173786479394417</v>
      </c>
    </row>
    <row r="579" spans="1:2" x14ac:dyDescent="0.3">
      <c r="A579" t="s">
        <v>594</v>
      </c>
      <c r="B579">
        <f>LOG10(Wikiaves!D579)</f>
        <v>5.4618945236025969</v>
      </c>
    </row>
    <row r="580" spans="1:2" x14ac:dyDescent="0.3">
      <c r="A580" t="s">
        <v>595</v>
      </c>
      <c r="B580">
        <f>LOG10(Wikiaves!D580)</f>
        <v>3.7983052820219765</v>
      </c>
    </row>
    <row r="581" spans="1:2" x14ac:dyDescent="0.3">
      <c r="A581" t="s">
        <v>596</v>
      </c>
      <c r="B581">
        <f>LOG10(Wikiaves!D581)</f>
        <v>4.1417318947671413</v>
      </c>
    </row>
    <row r="582" spans="1:2" x14ac:dyDescent="0.3">
      <c r="A582" t="s">
        <v>597</v>
      </c>
      <c r="B582">
        <f>LOG10(Wikiaves!D582)</f>
        <v>3.7989957344438814</v>
      </c>
    </row>
    <row r="583" spans="1:2" x14ac:dyDescent="0.3">
      <c r="A583" t="s">
        <v>598</v>
      </c>
      <c r="B583">
        <f>LOG10(Wikiaves!D583)</f>
        <v>3.7455432019980242</v>
      </c>
    </row>
    <row r="584" spans="1:2" x14ac:dyDescent="0.3">
      <c r="A584" t="s">
        <v>599</v>
      </c>
      <c r="B584">
        <f>LOG10(Wikiaves!D584)</f>
        <v>4.3656190022545038</v>
      </c>
    </row>
    <row r="585" spans="1:2" x14ac:dyDescent="0.3">
      <c r="A585" t="s">
        <v>600</v>
      </c>
      <c r="B585">
        <f>LOG10(Wikiaves!D585)</f>
        <v>4.414421777942561</v>
      </c>
    </row>
    <row r="586" spans="1:2" x14ac:dyDescent="0.3">
      <c r="A586" t="s">
        <v>601</v>
      </c>
      <c r="B586">
        <f>LOG10(Wikiaves!D586)</f>
        <v>3.8924841793646876</v>
      </c>
    </row>
    <row r="587" spans="1:2" x14ac:dyDescent="0.3">
      <c r="A587" t="s">
        <v>602</v>
      </c>
      <c r="B587">
        <f>LOG10(Wikiaves!D587)</f>
        <v>4.1126050015345745</v>
      </c>
    </row>
    <row r="588" spans="1:2" x14ac:dyDescent="0.3">
      <c r="A588" t="s">
        <v>603</v>
      </c>
      <c r="B588">
        <f>LOG10(Wikiaves!D588)</f>
        <v>3.4488608456074408</v>
      </c>
    </row>
    <row r="589" spans="1:2" x14ac:dyDescent="0.3">
      <c r="A589" t="s">
        <v>604</v>
      </c>
      <c r="B589">
        <f>LOG10(Wikiaves!D589)</f>
        <v>4.7572213647745869</v>
      </c>
    </row>
    <row r="590" spans="1:2" x14ac:dyDescent="0.3">
      <c r="A590" t="s">
        <v>605</v>
      </c>
      <c r="B590">
        <f>LOG10(Wikiaves!D590)</f>
        <v>4.3658248068593641</v>
      </c>
    </row>
    <row r="591" spans="1:2" x14ac:dyDescent="0.3">
      <c r="A591" t="s">
        <v>606</v>
      </c>
      <c r="B591">
        <f>LOG10(Wikiaves!D591)</f>
        <v>3.7673043174532732</v>
      </c>
    </row>
    <row r="592" spans="1:2" x14ac:dyDescent="0.3">
      <c r="A592" t="s">
        <v>607</v>
      </c>
      <c r="B592">
        <f>LOG10(Wikiaves!D592)</f>
        <v>3.8732043092770407</v>
      </c>
    </row>
    <row r="593" spans="1:2" x14ac:dyDescent="0.3">
      <c r="A593" t="s">
        <v>608</v>
      </c>
      <c r="B593">
        <f>LOG10(Wikiaves!D593)</f>
        <v>4.1760912590556813</v>
      </c>
    </row>
    <row r="594" spans="1:2" x14ac:dyDescent="0.3">
      <c r="A594" t="s">
        <v>609</v>
      </c>
      <c r="B594">
        <f>LOG10(Wikiaves!D594)</f>
        <v>5.0855260397442619</v>
      </c>
    </row>
    <row r="595" spans="1:2" x14ac:dyDescent="0.3">
      <c r="A595" t="s">
        <v>610</v>
      </c>
      <c r="B595">
        <f>LOG10(Wikiaves!D595)</f>
        <v>5.4982057589864661</v>
      </c>
    </row>
    <row r="596" spans="1:2" x14ac:dyDescent="0.3">
      <c r="A596" t="s">
        <v>611</v>
      </c>
      <c r="B596">
        <f>LOG10(Wikiaves!D596)</f>
        <v>3.6562899011913594</v>
      </c>
    </row>
    <row r="597" spans="1:2" x14ac:dyDescent="0.3">
      <c r="A597" t="s">
        <v>612</v>
      </c>
      <c r="B597">
        <f>LOG10(Wikiaves!D597)</f>
        <v>4.3645134736915097</v>
      </c>
    </row>
    <row r="598" spans="1:2" x14ac:dyDescent="0.3">
      <c r="A598" t="s">
        <v>613</v>
      </c>
      <c r="B598">
        <f>LOG10(Wikiaves!D598)</f>
        <v>3.9717395908877782</v>
      </c>
    </row>
    <row r="599" spans="1:2" x14ac:dyDescent="0.3">
      <c r="A599" t="s">
        <v>614</v>
      </c>
      <c r="B599">
        <f>LOG10(Wikiaves!D599)</f>
        <v>4.6240344464380225</v>
      </c>
    </row>
    <row r="600" spans="1:2" x14ac:dyDescent="0.3">
      <c r="A600" t="s">
        <v>615</v>
      </c>
      <c r="B600">
        <f>LOG10(Wikiaves!D600)</f>
        <v>3.4245549766067134</v>
      </c>
    </row>
    <row r="601" spans="1:2" x14ac:dyDescent="0.3">
      <c r="A601" t="s">
        <v>616</v>
      </c>
      <c r="B601">
        <f>LOG10(Wikiaves!D601)</f>
        <v>3.3823773034681137</v>
      </c>
    </row>
    <row r="602" spans="1:2" x14ac:dyDescent="0.3">
      <c r="A602" t="s">
        <v>617</v>
      </c>
      <c r="B602">
        <f>LOG10(Wikiaves!D602)</f>
        <v>4.0004340774793183</v>
      </c>
    </row>
    <row r="603" spans="1:2" x14ac:dyDescent="0.3">
      <c r="A603" t="s">
        <v>618</v>
      </c>
      <c r="B603">
        <f>LOG10(Wikiaves!D603)</f>
        <v>3.236537261488694</v>
      </c>
    </row>
    <row r="604" spans="1:2" x14ac:dyDescent="0.3">
      <c r="A604" t="s">
        <v>619</v>
      </c>
      <c r="B604">
        <f>LOG10(Wikiaves!D604)</f>
        <v>4.6738039593845588</v>
      </c>
    </row>
    <row r="605" spans="1:2" x14ac:dyDescent="0.3">
      <c r="A605" t="s">
        <v>620</v>
      </c>
      <c r="B605">
        <f>LOG10(Wikiaves!D605)</f>
        <v>3.763951826033324</v>
      </c>
    </row>
    <row r="606" spans="1:2" x14ac:dyDescent="0.3">
      <c r="A606" t="s">
        <v>621</v>
      </c>
      <c r="B606">
        <f>LOG10(Wikiaves!D606)</f>
        <v>3.8384712790719289</v>
      </c>
    </row>
    <row r="607" spans="1:2" x14ac:dyDescent="0.3">
      <c r="A607" t="s">
        <v>622</v>
      </c>
      <c r="B607">
        <f>LOG10(Wikiaves!D607)</f>
        <v>4.8164004016476971</v>
      </c>
    </row>
    <row r="608" spans="1:2" x14ac:dyDescent="0.3">
      <c r="A608" t="s">
        <v>623</v>
      </c>
      <c r="B608">
        <f>LOG10(Wikiaves!D608)</f>
        <v>4.1901915805753021</v>
      </c>
    </row>
    <row r="609" spans="1:2" x14ac:dyDescent="0.3">
      <c r="A609" t="s">
        <v>624</v>
      </c>
      <c r="B609">
        <f>LOG10(Wikiaves!D609)</f>
        <v>3.3044905277734875</v>
      </c>
    </row>
    <row r="610" spans="1:2" x14ac:dyDescent="0.3">
      <c r="A610" t="s">
        <v>625</v>
      </c>
      <c r="B610">
        <f>LOG10(Wikiaves!D610)</f>
        <v>3.2372923375674589</v>
      </c>
    </row>
    <row r="611" spans="1:2" x14ac:dyDescent="0.3">
      <c r="A611" t="s">
        <v>626</v>
      </c>
      <c r="B611">
        <f>LOG10(Wikiaves!D611)</f>
        <v>3.7999605274059833</v>
      </c>
    </row>
    <row r="612" spans="1:2" x14ac:dyDescent="0.3">
      <c r="A612" t="s">
        <v>627</v>
      </c>
      <c r="B612">
        <f>LOG10(Wikiaves!D612)</f>
        <v>4.9580810655158709</v>
      </c>
    </row>
    <row r="613" spans="1:2" x14ac:dyDescent="0.3">
      <c r="A613" t="s">
        <v>628</v>
      </c>
      <c r="B613">
        <f>LOG10(Wikiaves!D613)</f>
        <v>3.6794278966121188</v>
      </c>
    </row>
    <row r="614" spans="1:2" x14ac:dyDescent="0.3">
      <c r="A614" t="s">
        <v>629</v>
      </c>
      <c r="B614">
        <f>LOG10(Wikiaves!D614)</f>
        <v>4.0047511555910011</v>
      </c>
    </row>
    <row r="615" spans="1:2" x14ac:dyDescent="0.3">
      <c r="A615" t="s">
        <v>630</v>
      </c>
      <c r="B615">
        <f>LOG10(Wikiaves!D615)</f>
        <v>3.2657609167176105</v>
      </c>
    </row>
    <row r="616" spans="1:2" x14ac:dyDescent="0.3">
      <c r="A616" t="s">
        <v>631</v>
      </c>
      <c r="B616">
        <f>LOG10(Wikiaves!D616)</f>
        <v>3.9597090242464299</v>
      </c>
    </row>
    <row r="617" spans="1:2" x14ac:dyDescent="0.3">
      <c r="A617" t="s">
        <v>632</v>
      </c>
      <c r="B617">
        <f>LOG10(Wikiaves!D617)</f>
        <v>3.0663259253620376</v>
      </c>
    </row>
    <row r="618" spans="1:2" x14ac:dyDescent="0.3">
      <c r="A618" t="s">
        <v>633</v>
      </c>
      <c r="B618">
        <f>LOG10(Wikiaves!D618)</f>
        <v>4.1401622296136367</v>
      </c>
    </row>
    <row r="619" spans="1:2" x14ac:dyDescent="0.3">
      <c r="A619" t="s">
        <v>634</v>
      </c>
      <c r="B619">
        <f>LOG10(Wikiaves!D619)</f>
        <v>4.1246998089321174</v>
      </c>
    </row>
    <row r="620" spans="1:2" x14ac:dyDescent="0.3">
      <c r="A620" t="s">
        <v>635</v>
      </c>
      <c r="B620">
        <f>LOG10(Wikiaves!D620)</f>
        <v>5.1112389831348324</v>
      </c>
    </row>
    <row r="621" spans="1:2" x14ac:dyDescent="0.3">
      <c r="A621" t="s">
        <v>636</v>
      </c>
      <c r="B621">
        <f>LOG10(Wikiaves!D621)</f>
        <v>4.4229179807676626</v>
      </c>
    </row>
    <row r="622" spans="1:2" x14ac:dyDescent="0.3">
      <c r="A622" t="s">
        <v>637</v>
      </c>
      <c r="B622">
        <f>LOG10(Wikiaves!D622)</f>
        <v>4.0227169800510296</v>
      </c>
    </row>
    <row r="623" spans="1:2" x14ac:dyDescent="0.3">
      <c r="A623" t="s">
        <v>638</v>
      </c>
      <c r="B623">
        <f>LOG10(Wikiaves!D623)</f>
        <v>4.6319001471668084</v>
      </c>
    </row>
    <row r="624" spans="1:2" x14ac:dyDescent="0.3">
      <c r="A624" t="s">
        <v>639</v>
      </c>
      <c r="B624">
        <f>LOG10(Wikiaves!D624)</f>
        <v>4.7209609738000964</v>
      </c>
    </row>
    <row r="625" spans="1:2" x14ac:dyDescent="0.3">
      <c r="A625" t="s">
        <v>640</v>
      </c>
      <c r="B625">
        <f>LOG10(Wikiaves!D625)</f>
        <v>5.0857827613383861</v>
      </c>
    </row>
    <row r="626" spans="1:2" x14ac:dyDescent="0.3">
      <c r="A626" t="s">
        <v>641</v>
      </c>
      <c r="B626">
        <f>LOG10(Wikiaves!D626)</f>
        <v>4.0351494577734632</v>
      </c>
    </row>
    <row r="627" spans="1:2" x14ac:dyDescent="0.3">
      <c r="A627" t="s">
        <v>642</v>
      </c>
      <c r="B627">
        <f>LOG10(Wikiaves!D627)</f>
        <v>4.896129218798853</v>
      </c>
    </row>
    <row r="628" spans="1:2" x14ac:dyDescent="0.3">
      <c r="A628" t="s">
        <v>643</v>
      </c>
      <c r="B628">
        <f>LOG10(Wikiaves!D628)</f>
        <v>4.2764158446534486</v>
      </c>
    </row>
    <row r="629" spans="1:2" x14ac:dyDescent="0.3">
      <c r="A629" t="s">
        <v>644</v>
      </c>
      <c r="B629">
        <f>LOG10(Wikiaves!D629)</f>
        <v>3.9449759084120477</v>
      </c>
    </row>
    <row r="630" spans="1:2" x14ac:dyDescent="0.3">
      <c r="A630" t="s">
        <v>646</v>
      </c>
      <c r="B630">
        <f>LOG10(Wikiaves!D630)</f>
        <v>5.0880651776902051</v>
      </c>
    </row>
    <row r="631" spans="1:2" x14ac:dyDescent="0.3">
      <c r="A631" t="s">
        <v>647</v>
      </c>
      <c r="B631">
        <f>LOG10(Wikiaves!D631)</f>
        <v>4.9756477531269505</v>
      </c>
    </row>
    <row r="632" spans="1:2" x14ac:dyDescent="0.3">
      <c r="A632" t="s">
        <v>648</v>
      </c>
      <c r="B632">
        <f>LOG10(Wikiaves!D632)</f>
        <v>3.4342494523964757</v>
      </c>
    </row>
  </sheetData>
  <mergeCells count="5">
    <mergeCell ref="B1:E1"/>
    <mergeCell ref="L1:O1"/>
    <mergeCell ref="D2:E2"/>
    <mergeCell ref="N2:O2"/>
    <mergeCell ref="X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3E31-6435-4B28-AFCF-175FC790DCF9}">
  <dimension ref="A1:Y634"/>
  <sheetViews>
    <sheetView workbookViewId="0">
      <selection activeCell="AO6" sqref="AO6"/>
    </sheetView>
  </sheetViews>
  <sheetFormatPr defaultRowHeight="14.4" x14ac:dyDescent="0.3"/>
  <cols>
    <col min="1" max="1" width="21.5546875" customWidth="1"/>
    <col min="3" max="3" width="9.44140625" customWidth="1"/>
    <col min="12" max="12" width="10.88671875" customWidth="1"/>
    <col min="14" max="14" width="10.109375" customWidth="1"/>
    <col min="23" max="23" width="22.109375" customWidth="1"/>
    <col min="25" max="25" width="9.88671875" customWidth="1"/>
  </cols>
  <sheetData>
    <row r="1" spans="1:25" s="15" customFormat="1" x14ac:dyDescent="0.3">
      <c r="A1" s="15" t="s">
        <v>666</v>
      </c>
      <c r="B1" s="60"/>
      <c r="C1" s="60"/>
      <c r="D1" s="60"/>
      <c r="E1" s="19"/>
      <c r="F1" s="19"/>
      <c r="G1" s="19"/>
      <c r="H1" s="19"/>
      <c r="I1" s="19"/>
      <c r="J1" s="19"/>
      <c r="K1" s="19"/>
      <c r="L1" s="15" t="s">
        <v>667</v>
      </c>
      <c r="M1" s="60"/>
      <c r="N1" s="60"/>
      <c r="O1" s="60"/>
      <c r="P1" s="19"/>
      <c r="Q1" s="19"/>
      <c r="R1" s="19"/>
      <c r="S1" s="19"/>
      <c r="T1" s="19"/>
      <c r="U1" s="19"/>
      <c r="V1" s="19"/>
      <c r="W1" s="15" t="s">
        <v>668</v>
      </c>
    </row>
    <row r="2" spans="1:25" s="15" customFormat="1" x14ac:dyDescent="0.3">
      <c r="A2" s="15" t="s">
        <v>649</v>
      </c>
      <c r="B2" s="12" t="s">
        <v>4</v>
      </c>
      <c r="C2" s="12" t="s">
        <v>5</v>
      </c>
      <c r="L2" s="15" t="s">
        <v>0</v>
      </c>
      <c r="M2" s="12" t="s">
        <v>4</v>
      </c>
      <c r="N2" s="12" t="s">
        <v>5</v>
      </c>
      <c r="W2" s="15" t="s">
        <v>0</v>
      </c>
      <c r="X2" s="15" t="s">
        <v>4</v>
      </c>
      <c r="Y2" s="15" t="s">
        <v>5</v>
      </c>
    </row>
    <row r="3" spans="1:25" x14ac:dyDescent="0.3">
      <c r="A3" t="s">
        <v>0</v>
      </c>
      <c r="B3">
        <v>-21.688311480000003</v>
      </c>
      <c r="C3">
        <v>-51.073364749581806</v>
      </c>
      <c r="L3" t="s">
        <v>8</v>
      </c>
      <c r="M3">
        <v>-22.059684000000001</v>
      </c>
      <c r="N3">
        <v>-46.979693109269718</v>
      </c>
      <c r="W3" t="s">
        <v>8</v>
      </c>
      <c r="X3">
        <v>-22.059684000000001</v>
      </c>
      <c r="Y3">
        <v>-46.979693109269718</v>
      </c>
    </row>
    <row r="4" spans="1:25" x14ac:dyDescent="0.3">
      <c r="A4" t="s">
        <v>6</v>
      </c>
      <c r="B4">
        <v>-21.232729777347952</v>
      </c>
      <c r="C4">
        <v>-49.649721425559569</v>
      </c>
      <c r="L4" t="s">
        <v>9</v>
      </c>
      <c r="M4">
        <v>-21.934829000000004</v>
      </c>
      <c r="N4">
        <v>-46.716766709626121</v>
      </c>
      <c r="W4" t="s">
        <v>9</v>
      </c>
      <c r="X4">
        <v>-21.934829000000004</v>
      </c>
      <c r="Y4">
        <v>-46.716766709626121</v>
      </c>
    </row>
    <row r="5" spans="1:25" x14ac:dyDescent="0.3">
      <c r="A5" t="s">
        <v>7</v>
      </c>
      <c r="B5">
        <v>-22.059684000000001</v>
      </c>
      <c r="C5">
        <v>-46.979693109269718</v>
      </c>
      <c r="L5" t="s">
        <v>11</v>
      </c>
      <c r="M5">
        <v>-22.869149409424953</v>
      </c>
      <c r="N5">
        <v>-49.238607767131619</v>
      </c>
      <c r="W5" t="s">
        <v>11</v>
      </c>
      <c r="X5">
        <v>-22.869149409424953</v>
      </c>
      <c r="Y5">
        <v>-49.238607767131619</v>
      </c>
    </row>
    <row r="6" spans="1:25" x14ac:dyDescent="0.3">
      <c r="A6" t="s">
        <v>8</v>
      </c>
      <c r="B6">
        <v>-21.934829000000004</v>
      </c>
      <c r="C6">
        <v>-46.716766709626121</v>
      </c>
      <c r="L6" t="s">
        <v>12</v>
      </c>
      <c r="M6">
        <v>-22.597339553853903</v>
      </c>
      <c r="N6">
        <v>-47.883974740977592</v>
      </c>
      <c r="W6" t="s">
        <v>12</v>
      </c>
      <c r="X6">
        <v>-22.597339553853903</v>
      </c>
      <c r="Y6">
        <v>-47.883974740977592</v>
      </c>
    </row>
    <row r="7" spans="1:25" x14ac:dyDescent="0.3">
      <c r="A7" t="s">
        <v>9</v>
      </c>
      <c r="B7">
        <v>-22.473822036170656</v>
      </c>
      <c r="C7">
        <v>-46.631778835922162</v>
      </c>
      <c r="L7" t="s">
        <v>13</v>
      </c>
      <c r="M7">
        <v>-22.474037000000003</v>
      </c>
      <c r="N7">
        <v>-48.990156287942362</v>
      </c>
      <c r="W7" t="s">
        <v>13</v>
      </c>
      <c r="X7">
        <v>-22.474037000000003</v>
      </c>
      <c r="Y7">
        <v>-48.990156287942362</v>
      </c>
    </row>
    <row r="8" spans="1:25" x14ac:dyDescent="0.3">
      <c r="A8" t="s">
        <v>10</v>
      </c>
      <c r="B8">
        <v>-22.869149409424953</v>
      </c>
      <c r="C8">
        <v>-49.238607767131619</v>
      </c>
      <c r="L8" t="s">
        <v>24</v>
      </c>
      <c r="M8">
        <v>-22.740883500000006</v>
      </c>
      <c r="N8">
        <v>-47.330362926381412</v>
      </c>
      <c r="W8" t="s">
        <v>24</v>
      </c>
      <c r="X8">
        <v>-22.740883500000006</v>
      </c>
      <c r="Y8">
        <v>-47.330362926381412</v>
      </c>
    </row>
    <row r="9" spans="1:25" x14ac:dyDescent="0.3">
      <c r="A9" t="s">
        <v>11</v>
      </c>
      <c r="B9">
        <v>-22.597339553853903</v>
      </c>
      <c r="C9">
        <v>-47.883974740977592</v>
      </c>
      <c r="L9" t="s">
        <v>25</v>
      </c>
      <c r="M9">
        <v>-21.730036500000004</v>
      </c>
      <c r="N9">
        <v>-48.106604561843916</v>
      </c>
      <c r="W9" t="s">
        <v>25</v>
      </c>
      <c r="X9">
        <v>-21.730036500000004</v>
      </c>
      <c r="Y9">
        <v>-48.106604561843916</v>
      </c>
    </row>
    <row r="10" spans="1:25" x14ac:dyDescent="0.3">
      <c r="A10" t="s">
        <v>12</v>
      </c>
      <c r="B10">
        <v>-22.474037000000003</v>
      </c>
      <c r="C10">
        <v>-48.990156287942362</v>
      </c>
      <c r="L10" t="s">
        <v>27</v>
      </c>
      <c r="M10">
        <v>-22.699388626340653</v>
      </c>
      <c r="N10">
        <v>-46.765085690463664</v>
      </c>
      <c r="W10" t="s">
        <v>27</v>
      </c>
      <c r="X10">
        <v>-22.699388626340653</v>
      </c>
      <c r="Y10">
        <v>-46.765085690463664</v>
      </c>
    </row>
    <row r="11" spans="1:25" x14ac:dyDescent="0.3">
      <c r="A11" t="s">
        <v>13</v>
      </c>
      <c r="B11">
        <v>-23.553898892670556</v>
      </c>
      <c r="C11">
        <v>-47.893588387233564</v>
      </c>
      <c r="L11" t="s">
        <v>30</v>
      </c>
      <c r="M11">
        <v>-23.483987000000003</v>
      </c>
      <c r="N11">
        <v>-48.406759616492963</v>
      </c>
      <c r="W11" t="s">
        <v>30</v>
      </c>
      <c r="X11">
        <v>-23.483987000000003</v>
      </c>
      <c r="Y11">
        <v>-48.406759616492963</v>
      </c>
    </row>
    <row r="12" spans="1:25" x14ac:dyDescent="0.3">
      <c r="A12" t="s">
        <v>14</v>
      </c>
      <c r="B12">
        <v>-21.952741123600152</v>
      </c>
      <c r="C12">
        <v>-51.412938066506307</v>
      </c>
      <c r="L12" t="s">
        <v>31</v>
      </c>
      <c r="M12">
        <v>-22.786320939625003</v>
      </c>
      <c r="N12">
        <v>-48.126926830642979</v>
      </c>
      <c r="W12" t="s">
        <v>31</v>
      </c>
      <c r="X12">
        <v>-22.786320939625003</v>
      </c>
      <c r="Y12">
        <v>-48.126926830642979</v>
      </c>
    </row>
    <row r="13" spans="1:25" x14ac:dyDescent="0.3">
      <c r="A13" t="s">
        <v>15</v>
      </c>
      <c r="B13">
        <v>-20.523304881603952</v>
      </c>
      <c r="C13">
        <v>-49.060110754240945</v>
      </c>
      <c r="L13" t="s">
        <v>35</v>
      </c>
      <c r="M13">
        <v>-24.513316000000007</v>
      </c>
      <c r="N13">
        <v>-48.848659904639831</v>
      </c>
      <c r="W13" t="s">
        <v>35</v>
      </c>
      <c r="X13">
        <v>-24.513316000000007</v>
      </c>
      <c r="Y13">
        <v>-48.848659904639831</v>
      </c>
    </row>
    <row r="14" spans="1:25" x14ac:dyDescent="0.3">
      <c r="A14" t="s">
        <v>16</v>
      </c>
      <c r="B14">
        <v>-21.02458264457281</v>
      </c>
      <c r="C14">
        <v>-47.373280292890094</v>
      </c>
      <c r="L14" t="s">
        <v>37</v>
      </c>
      <c r="M14">
        <v>-21.205476000000004</v>
      </c>
      <c r="N14">
        <v>-50.439226072752582</v>
      </c>
      <c r="W14" t="s">
        <v>37</v>
      </c>
      <c r="X14">
        <v>-21.205476000000004</v>
      </c>
      <c r="Y14">
        <v>-50.439226072752582</v>
      </c>
    </row>
    <row r="15" spans="1:25" x14ac:dyDescent="0.3">
      <c r="A15" t="s">
        <v>17</v>
      </c>
      <c r="B15">
        <v>-23.533373047846855</v>
      </c>
      <c r="C15">
        <v>-47.259056918470357</v>
      </c>
      <c r="L15" t="s">
        <v>42</v>
      </c>
      <c r="M15">
        <v>-21.790359500000005</v>
      </c>
      <c r="N15">
        <v>-48.174439937543745</v>
      </c>
      <c r="W15" t="s">
        <v>42</v>
      </c>
      <c r="X15">
        <v>-21.790359500000005</v>
      </c>
      <c r="Y15">
        <v>-48.174439937543745</v>
      </c>
    </row>
    <row r="16" spans="1:25" x14ac:dyDescent="0.3">
      <c r="A16" t="s">
        <v>19</v>
      </c>
      <c r="B16">
        <v>-20.3198762474474</v>
      </c>
      <c r="C16">
        <v>-49.911184812489964</v>
      </c>
      <c r="L16" t="s">
        <v>43</v>
      </c>
      <c r="M16">
        <v>-22.357086519658704</v>
      </c>
      <c r="N16">
        <v>-47.385829527469362</v>
      </c>
      <c r="W16" t="s">
        <v>43</v>
      </c>
      <c r="X16">
        <v>-22.357086519658704</v>
      </c>
      <c r="Y16">
        <v>-47.385829527469362</v>
      </c>
    </row>
    <row r="17" spans="1:25" x14ac:dyDescent="0.3">
      <c r="A17" t="s">
        <v>20</v>
      </c>
      <c r="B17">
        <v>-22.077778995000003</v>
      </c>
      <c r="C17">
        <v>-51.468797273012463</v>
      </c>
      <c r="L17" t="s">
        <v>49</v>
      </c>
      <c r="M17">
        <v>-22.571343010476571</v>
      </c>
      <c r="N17">
        <v>-47.164301150267747</v>
      </c>
      <c r="W17" t="s">
        <v>49</v>
      </c>
      <c r="X17">
        <v>-22.571343010476571</v>
      </c>
      <c r="Y17">
        <v>-47.164301150267747</v>
      </c>
    </row>
    <row r="18" spans="1:25" x14ac:dyDescent="0.3">
      <c r="A18" t="s">
        <v>21</v>
      </c>
      <c r="B18">
        <v>-22.076374634043351</v>
      </c>
      <c r="C18">
        <v>-49.720609020316033</v>
      </c>
      <c r="L18" t="s">
        <v>52</v>
      </c>
      <c r="M18">
        <v>-22.662835020000003</v>
      </c>
      <c r="N18">
        <v>-50.417510040000003</v>
      </c>
      <c r="W18" t="s">
        <v>52</v>
      </c>
      <c r="X18">
        <v>-22.662835020000003</v>
      </c>
      <c r="Y18">
        <v>-50.417510040000003</v>
      </c>
    </row>
    <row r="19" spans="1:25" x14ac:dyDescent="0.3">
      <c r="A19" t="s">
        <v>22</v>
      </c>
      <c r="B19">
        <v>-22.445010151578803</v>
      </c>
      <c r="C19">
        <v>-49.763033029359946</v>
      </c>
      <c r="L19" t="s">
        <v>53</v>
      </c>
      <c r="M19">
        <v>-23.116308</v>
      </c>
      <c r="N19">
        <v>-46.555062500674296</v>
      </c>
      <c r="W19" t="s">
        <v>53</v>
      </c>
      <c r="X19">
        <v>-23.116308</v>
      </c>
      <c r="Y19">
        <v>-46.555062500674296</v>
      </c>
    </row>
    <row r="20" spans="1:25" x14ac:dyDescent="0.3">
      <c r="A20" t="s">
        <v>23</v>
      </c>
      <c r="B20">
        <v>-22.740883500000006</v>
      </c>
      <c r="C20">
        <v>-47.330362926381412</v>
      </c>
      <c r="L20" t="s">
        <v>57</v>
      </c>
      <c r="M20">
        <v>-23.1031935</v>
      </c>
      <c r="N20">
        <v>-48.92326319435665</v>
      </c>
      <c r="W20" t="s">
        <v>57</v>
      </c>
      <c r="X20">
        <v>-23.1031935</v>
      </c>
      <c r="Y20">
        <v>-48.92326319435665</v>
      </c>
    </row>
    <row r="21" spans="1:25" x14ac:dyDescent="0.3">
      <c r="A21" t="s">
        <v>24</v>
      </c>
      <c r="B21">
        <v>-21.730036500000004</v>
      </c>
      <c r="C21">
        <v>-48.106604561843916</v>
      </c>
      <c r="L21" t="s">
        <v>65</v>
      </c>
      <c r="M21">
        <v>-24.471425999287952</v>
      </c>
      <c r="N21">
        <v>-49.027139136803854</v>
      </c>
      <c r="W21" t="s">
        <v>65</v>
      </c>
      <c r="X21">
        <v>-24.471425999287952</v>
      </c>
      <c r="Y21">
        <v>-49.027139136803854</v>
      </c>
    </row>
    <row r="22" spans="1:25" x14ac:dyDescent="0.3">
      <c r="A22" t="s">
        <v>25</v>
      </c>
      <c r="B22">
        <v>-20.296401943598305</v>
      </c>
      <c r="C22">
        <v>-49.727026837449621</v>
      </c>
      <c r="L22" t="s">
        <v>66</v>
      </c>
      <c r="M22">
        <v>-24.759386656017259</v>
      </c>
      <c r="N22">
        <v>-48.502343452770837</v>
      </c>
      <c r="W22" t="s">
        <v>66</v>
      </c>
      <c r="X22">
        <v>-24.759386656017259</v>
      </c>
      <c r="Y22">
        <v>-48.502343452770837</v>
      </c>
    </row>
    <row r="23" spans="1:25" x14ac:dyDescent="0.3">
      <c r="A23" t="s">
        <v>26</v>
      </c>
      <c r="B23">
        <v>-22.699388626340653</v>
      </c>
      <c r="C23">
        <v>-46.765085690463664</v>
      </c>
      <c r="L23" t="s">
        <v>71</v>
      </c>
      <c r="M23">
        <v>-20.891929500000003</v>
      </c>
      <c r="N23">
        <v>-47.586106726868273</v>
      </c>
      <c r="W23" t="s">
        <v>71</v>
      </c>
      <c r="X23">
        <v>-20.891929500000003</v>
      </c>
      <c r="Y23">
        <v>-47.586106726868273</v>
      </c>
    </row>
    <row r="24" spans="1:25" x14ac:dyDescent="0.3">
      <c r="A24" t="s">
        <v>27</v>
      </c>
      <c r="B24">
        <v>-22.128785499340903</v>
      </c>
      <c r="C24">
        <v>-47.660766415922573</v>
      </c>
      <c r="L24" t="s">
        <v>72</v>
      </c>
      <c r="M24">
        <v>-22.325122500000006</v>
      </c>
      <c r="N24">
        <v>-49.083000867090362</v>
      </c>
      <c r="W24" t="s">
        <v>72</v>
      </c>
      <c r="X24">
        <v>-22.325122500000006</v>
      </c>
      <c r="Y24">
        <v>-49.083000867090362</v>
      </c>
    </row>
    <row r="25" spans="1:25" x14ac:dyDescent="0.3">
      <c r="A25" t="s">
        <v>28</v>
      </c>
      <c r="B25">
        <v>-20.901463515000003</v>
      </c>
      <c r="C25">
        <v>-51.378847794763693</v>
      </c>
      <c r="L25" t="s">
        <v>76</v>
      </c>
      <c r="M25">
        <v>-23.854014500000005</v>
      </c>
      <c r="N25">
        <v>-46.136538335134581</v>
      </c>
      <c r="W25" t="s">
        <v>76</v>
      </c>
      <c r="X25">
        <v>-23.854014500000005</v>
      </c>
      <c r="Y25">
        <v>-46.136538335134581</v>
      </c>
    </row>
    <row r="26" spans="1:25" x14ac:dyDescent="0.3">
      <c r="A26" t="s">
        <v>29</v>
      </c>
      <c r="B26">
        <v>-23.483987000000003</v>
      </c>
      <c r="C26">
        <v>-48.406759616492963</v>
      </c>
      <c r="L26" t="s">
        <v>79</v>
      </c>
      <c r="M26">
        <v>-23.571033387499956</v>
      </c>
      <c r="N26">
        <v>-46.041212224814579</v>
      </c>
      <c r="W26" t="s">
        <v>79</v>
      </c>
      <c r="X26">
        <v>-23.571033387499956</v>
      </c>
      <c r="Y26">
        <v>-46.041212224814579</v>
      </c>
    </row>
    <row r="27" spans="1:25" x14ac:dyDescent="0.3">
      <c r="A27" t="s">
        <v>30</v>
      </c>
      <c r="B27">
        <v>-22.786320939625003</v>
      </c>
      <c r="C27">
        <v>-48.126926830642979</v>
      </c>
      <c r="L27" t="s">
        <v>80</v>
      </c>
      <c r="M27">
        <v>-21.992484163440356</v>
      </c>
      <c r="N27">
        <v>-48.390596906985081</v>
      </c>
      <c r="W27" t="s">
        <v>80</v>
      </c>
      <c r="X27">
        <v>-21.992484163440356</v>
      </c>
      <c r="Y27">
        <v>-48.390596906985081</v>
      </c>
    </row>
    <row r="28" spans="1:25" x14ac:dyDescent="0.3">
      <c r="A28" t="s">
        <v>31</v>
      </c>
      <c r="B28">
        <v>-22.293237175831106</v>
      </c>
      <c r="C28">
        <v>-51.386074423277968</v>
      </c>
      <c r="L28" t="s">
        <v>85</v>
      </c>
      <c r="M28">
        <v>-24.318262840715601</v>
      </c>
      <c r="N28">
        <v>-49.143761922603886</v>
      </c>
      <c r="W28" t="s">
        <v>85</v>
      </c>
      <c r="X28">
        <v>-24.318262840715601</v>
      </c>
      <c r="Y28">
        <v>-49.143761922603886</v>
      </c>
    </row>
    <row r="29" spans="1:25" x14ac:dyDescent="0.3">
      <c r="A29" t="s">
        <v>32</v>
      </c>
      <c r="B29">
        <v>-22.848154000000008</v>
      </c>
      <c r="C29">
        <v>-45.229429338091826</v>
      </c>
      <c r="L29" t="s">
        <v>87</v>
      </c>
      <c r="M29">
        <v>-22.193205654365752</v>
      </c>
      <c r="N29">
        <v>-48.779218283157569</v>
      </c>
      <c r="W29" t="s">
        <v>87</v>
      </c>
      <c r="X29">
        <v>-22.193205654365752</v>
      </c>
      <c r="Y29">
        <v>-48.779218283157569</v>
      </c>
    </row>
    <row r="30" spans="1:25" x14ac:dyDescent="0.3">
      <c r="A30" t="s">
        <v>33</v>
      </c>
      <c r="B30">
        <v>-20.4508453725492</v>
      </c>
      <c r="C30">
        <v>-50.885615706166355</v>
      </c>
      <c r="L30" t="s">
        <v>90</v>
      </c>
      <c r="M30">
        <v>-22.888381500000008</v>
      </c>
      <c r="N30">
        <v>-48.441289384350434</v>
      </c>
      <c r="W30" t="s">
        <v>90</v>
      </c>
      <c r="X30">
        <v>-22.888381500000008</v>
      </c>
      <c r="Y30">
        <v>-48.441289384350434</v>
      </c>
    </row>
    <row r="31" spans="1:25" x14ac:dyDescent="0.3">
      <c r="A31" t="s">
        <v>34</v>
      </c>
      <c r="B31">
        <v>-24.513316000000007</v>
      </c>
      <c r="C31">
        <v>-48.848659904639831</v>
      </c>
      <c r="L31" t="s">
        <v>91</v>
      </c>
      <c r="M31">
        <v>-22.956895500000009</v>
      </c>
      <c r="N31">
        <v>-46.542333373979822</v>
      </c>
      <c r="W31" t="s">
        <v>91</v>
      </c>
      <c r="X31">
        <v>-22.956895500000009</v>
      </c>
      <c r="Y31">
        <v>-46.542333373979822</v>
      </c>
    </row>
    <row r="32" spans="1:25" x14ac:dyDescent="0.3">
      <c r="A32" t="s">
        <v>35</v>
      </c>
      <c r="B32">
        <v>-23.430040848169252</v>
      </c>
      <c r="C32">
        <v>-47.071547636190239</v>
      </c>
      <c r="L32" t="s">
        <v>95</v>
      </c>
      <c r="M32">
        <v>-22.286516985000006</v>
      </c>
      <c r="N32">
        <v>-48.126833324115658</v>
      </c>
      <c r="W32" t="s">
        <v>95</v>
      </c>
      <c r="X32">
        <v>-22.286516985000006</v>
      </c>
      <c r="Y32">
        <v>-48.126833324115658</v>
      </c>
    </row>
    <row r="33" spans="1:25" x14ac:dyDescent="0.3">
      <c r="A33" t="s">
        <v>36</v>
      </c>
      <c r="B33">
        <v>-21.205476000000004</v>
      </c>
      <c r="C33">
        <v>-50.439226072752582</v>
      </c>
      <c r="L33" t="s">
        <v>96</v>
      </c>
      <c r="M33">
        <v>-23.799381418972601</v>
      </c>
      <c r="N33">
        <v>-48.597414973797804</v>
      </c>
      <c r="W33" t="s">
        <v>96</v>
      </c>
      <c r="X33">
        <v>-23.799381418972601</v>
      </c>
      <c r="Y33">
        <v>-48.597414973797804</v>
      </c>
    </row>
    <row r="34" spans="1:25" x14ac:dyDescent="0.3">
      <c r="A34" t="s">
        <v>37</v>
      </c>
      <c r="B34">
        <v>-23.507319797218656</v>
      </c>
      <c r="C34">
        <v>-47.587242938627121</v>
      </c>
      <c r="L34" t="s">
        <v>97</v>
      </c>
      <c r="M34">
        <v>-21.067039566902153</v>
      </c>
      <c r="N34">
        <v>-50.149281252785258</v>
      </c>
      <c r="W34" t="s">
        <v>97</v>
      </c>
      <c r="X34">
        <v>-21.067039566902153</v>
      </c>
      <c r="Y34">
        <v>-50.149281252785258</v>
      </c>
    </row>
    <row r="35" spans="1:25" x14ac:dyDescent="0.3">
      <c r="A35" t="s">
        <v>38</v>
      </c>
      <c r="B35">
        <v>-20.089944207125054</v>
      </c>
      <c r="C35">
        <v>-47.786013041037712</v>
      </c>
      <c r="L35" t="s">
        <v>100</v>
      </c>
      <c r="M35">
        <v>-23.312674394775829</v>
      </c>
      <c r="N35">
        <v>-47.133658373434912</v>
      </c>
      <c r="W35" t="s">
        <v>100</v>
      </c>
      <c r="X35">
        <v>-23.312674394775829</v>
      </c>
      <c r="Y35">
        <v>-47.133658373434912</v>
      </c>
    </row>
    <row r="36" spans="1:25" x14ac:dyDescent="0.3">
      <c r="A36" t="s">
        <v>39</v>
      </c>
      <c r="B36">
        <v>-23.133407115644449</v>
      </c>
      <c r="C36">
        <v>-49.050975871537453</v>
      </c>
      <c r="L36" t="s">
        <v>104</v>
      </c>
      <c r="M36">
        <v>-21.809705286609603</v>
      </c>
      <c r="N36">
        <v>-49.6003544059215</v>
      </c>
      <c r="W36" t="s">
        <v>104</v>
      </c>
      <c r="X36">
        <v>-21.809705286609603</v>
      </c>
      <c r="Y36">
        <v>-49.6003544059215</v>
      </c>
    </row>
    <row r="37" spans="1:25" x14ac:dyDescent="0.3">
      <c r="A37" t="s">
        <v>40</v>
      </c>
      <c r="B37">
        <v>-22.674798723272453</v>
      </c>
      <c r="C37">
        <v>-44.448106556794272</v>
      </c>
      <c r="L37" t="s">
        <v>109</v>
      </c>
      <c r="M37">
        <v>-24.726360972223041</v>
      </c>
      <c r="N37">
        <v>-48.104999809005243</v>
      </c>
      <c r="W37" t="s">
        <v>109</v>
      </c>
      <c r="X37">
        <v>-24.726360972223041</v>
      </c>
      <c r="Y37">
        <v>-48.104999809005243</v>
      </c>
    </row>
    <row r="38" spans="1:25" x14ac:dyDescent="0.3">
      <c r="A38" t="s">
        <v>41</v>
      </c>
      <c r="B38">
        <v>-21.790359500000005</v>
      </c>
      <c r="C38">
        <v>-48.174439937543745</v>
      </c>
      <c r="L38" t="s">
        <v>113</v>
      </c>
      <c r="M38">
        <v>-22.907342500000002</v>
      </c>
      <c r="N38">
        <v>-47.06015627297316</v>
      </c>
      <c r="W38" t="s">
        <v>113</v>
      </c>
      <c r="X38">
        <v>-22.907342500000002</v>
      </c>
      <c r="Y38">
        <v>-47.06015627297316</v>
      </c>
    </row>
    <row r="39" spans="1:25" x14ac:dyDescent="0.3">
      <c r="A39" t="s">
        <v>42</v>
      </c>
      <c r="B39">
        <v>-22.357086519658704</v>
      </c>
      <c r="C39">
        <v>-47.385829527469362</v>
      </c>
      <c r="L39" t="s">
        <v>115</v>
      </c>
      <c r="M39">
        <v>-22.740091913881155</v>
      </c>
      <c r="N39">
        <v>-45.58920170044906</v>
      </c>
      <c r="W39" t="s">
        <v>115</v>
      </c>
      <c r="X39">
        <v>-22.740091913881155</v>
      </c>
      <c r="Y39">
        <v>-45.58920170044906</v>
      </c>
    </row>
    <row r="40" spans="1:25" x14ac:dyDescent="0.3">
      <c r="A40" t="s">
        <v>43</v>
      </c>
      <c r="B40">
        <v>-21.773914025021153</v>
      </c>
      <c r="C40">
        <v>-50.464910868264113</v>
      </c>
      <c r="L40" t="s">
        <v>117</v>
      </c>
      <c r="M40">
        <v>-25.016908069980904</v>
      </c>
      <c r="N40">
        <v>-47.928482814429735</v>
      </c>
      <c r="W40" t="s">
        <v>117</v>
      </c>
      <c r="X40">
        <v>-25.016908069980904</v>
      </c>
      <c r="Y40">
        <v>-47.928482814429735</v>
      </c>
    </row>
    <row r="41" spans="1:25" x14ac:dyDescent="0.3">
      <c r="A41" t="s">
        <v>44</v>
      </c>
      <c r="B41">
        <v>-22.024767499308755</v>
      </c>
      <c r="C41">
        <v>-48.920414801370661</v>
      </c>
      <c r="L41" t="s">
        <v>122</v>
      </c>
      <c r="M41">
        <v>-24.006800970000004</v>
      </c>
      <c r="N41">
        <v>-48.351434517927522</v>
      </c>
      <c r="W41" t="s">
        <v>122</v>
      </c>
      <c r="X41">
        <v>-24.006800970000004</v>
      </c>
      <c r="Y41">
        <v>-48.351434517927522</v>
      </c>
    </row>
    <row r="42" spans="1:25" x14ac:dyDescent="0.3">
      <c r="A42" t="s">
        <v>45</v>
      </c>
      <c r="B42">
        <v>-22.582193885871909</v>
      </c>
      <c r="C42">
        <v>-44.699432005090451</v>
      </c>
      <c r="L42" t="s">
        <v>125</v>
      </c>
      <c r="M42">
        <v>-23.622006500000001</v>
      </c>
      <c r="N42">
        <v>-45.410818382249786</v>
      </c>
      <c r="W42" t="s">
        <v>125</v>
      </c>
      <c r="X42">
        <v>-23.622006500000001</v>
      </c>
      <c r="Y42">
        <v>-45.410818382249786</v>
      </c>
    </row>
    <row r="43" spans="1:25" x14ac:dyDescent="0.3">
      <c r="A43" t="s">
        <v>46</v>
      </c>
      <c r="B43">
        <v>-22.673940449164554</v>
      </c>
      <c r="C43">
        <v>-48.665594558484656</v>
      </c>
      <c r="L43" t="s">
        <v>130</v>
      </c>
      <c r="M43">
        <v>-20.872026554121053</v>
      </c>
      <c r="N43">
        <v>-51.489407055842278</v>
      </c>
      <c r="W43" t="s">
        <v>130</v>
      </c>
      <c r="X43">
        <v>-20.872026554121053</v>
      </c>
      <c r="Y43">
        <v>-51.489407055842278</v>
      </c>
    </row>
    <row r="44" spans="1:25" x14ac:dyDescent="0.3">
      <c r="A44" t="s">
        <v>47</v>
      </c>
      <c r="B44">
        <v>-21.186127442915851</v>
      </c>
      <c r="C44">
        <v>-48.788336564107944</v>
      </c>
      <c r="L44" t="s">
        <v>135</v>
      </c>
      <c r="M44">
        <v>-23.168672500000003</v>
      </c>
      <c r="N44">
        <v>-47.737531325107895</v>
      </c>
      <c r="W44" t="s">
        <v>135</v>
      </c>
      <c r="X44">
        <v>-23.168672500000003</v>
      </c>
      <c r="Y44">
        <v>-47.737531325107895</v>
      </c>
    </row>
    <row r="45" spans="1:25" x14ac:dyDescent="0.3">
      <c r="A45" t="s">
        <v>48</v>
      </c>
      <c r="B45">
        <v>-22.571343010476571</v>
      </c>
      <c r="C45">
        <v>-47.164301150267747</v>
      </c>
      <c r="L45" t="s">
        <v>137</v>
      </c>
      <c r="M45">
        <v>-22.508882412068655</v>
      </c>
      <c r="N45">
        <v>-47.775700203456722</v>
      </c>
      <c r="W45" t="s">
        <v>137</v>
      </c>
      <c r="X45">
        <v>-22.508882412068655</v>
      </c>
      <c r="Y45">
        <v>-47.775700203456722</v>
      </c>
    </row>
    <row r="46" spans="1:25" x14ac:dyDescent="0.3">
      <c r="A46" t="s">
        <v>49</v>
      </c>
      <c r="B46">
        <v>-23.395826740999905</v>
      </c>
      <c r="C46">
        <v>-46.320489600113774</v>
      </c>
      <c r="L46" t="s">
        <v>142</v>
      </c>
      <c r="M46">
        <v>-22.330076447999904</v>
      </c>
      <c r="N46">
        <v>-47.174375742552414</v>
      </c>
      <c r="W46" t="s">
        <v>142</v>
      </c>
      <c r="X46">
        <v>-22.330076447999904</v>
      </c>
      <c r="Y46">
        <v>-47.174375742552414</v>
      </c>
    </row>
    <row r="47" spans="1:25" x14ac:dyDescent="0.3">
      <c r="A47" t="s">
        <v>50</v>
      </c>
      <c r="B47">
        <v>-20.158189985895003</v>
      </c>
      <c r="C47">
        <v>-50.726962671419088</v>
      </c>
      <c r="L47" t="s">
        <v>148</v>
      </c>
      <c r="M47">
        <v>-22.645784885852652</v>
      </c>
      <c r="N47">
        <v>-47.196770776794587</v>
      </c>
      <c r="W47" t="s">
        <v>148</v>
      </c>
      <c r="X47">
        <v>-22.645784885852652</v>
      </c>
      <c r="Y47">
        <v>-47.196770776794587</v>
      </c>
    </row>
    <row r="48" spans="1:25" x14ac:dyDescent="0.3">
      <c r="A48" t="s">
        <v>51</v>
      </c>
      <c r="B48">
        <v>-22.662835020000003</v>
      </c>
      <c r="C48">
        <v>-50.417510040000003</v>
      </c>
      <c r="L48" t="s">
        <v>150</v>
      </c>
      <c r="M48">
        <v>-23.603514000000004</v>
      </c>
      <c r="N48">
        <v>-46.931846327888586</v>
      </c>
      <c r="W48" t="s">
        <v>150</v>
      </c>
      <c r="X48">
        <v>-23.603514000000004</v>
      </c>
      <c r="Y48">
        <v>-46.931846327888586</v>
      </c>
    </row>
    <row r="49" spans="1:25" x14ac:dyDescent="0.3">
      <c r="A49" t="s">
        <v>52</v>
      </c>
      <c r="B49">
        <v>-23.116308</v>
      </c>
      <c r="C49">
        <v>-46.555062500674296</v>
      </c>
      <c r="L49" t="s">
        <v>155</v>
      </c>
      <c r="M49">
        <v>-23.883839000000005</v>
      </c>
      <c r="N49">
        <v>-46.420031768274477</v>
      </c>
      <c r="W49" t="s">
        <v>155</v>
      </c>
      <c r="X49">
        <v>-23.883839000000005</v>
      </c>
      <c r="Y49">
        <v>-46.420031768274477</v>
      </c>
    </row>
    <row r="50" spans="1:25" x14ac:dyDescent="0.3">
      <c r="A50" t="s">
        <v>53</v>
      </c>
      <c r="B50">
        <v>-20.6873348994576</v>
      </c>
      <c r="C50">
        <v>-50.553959333214863</v>
      </c>
      <c r="L50" t="s">
        <v>156</v>
      </c>
      <c r="M50">
        <v>-23.074750147406501</v>
      </c>
      <c r="N50">
        <v>-44.958026903498052</v>
      </c>
      <c r="W50" t="s">
        <v>156</v>
      </c>
      <c r="X50">
        <v>-23.074750147406501</v>
      </c>
      <c r="Y50">
        <v>-44.958026903498052</v>
      </c>
    </row>
    <row r="51" spans="1:25" x14ac:dyDescent="0.3">
      <c r="A51" t="s">
        <v>54</v>
      </c>
      <c r="B51">
        <v>-22.156772116287204</v>
      </c>
      <c r="C51">
        <v>-49.336815041183421</v>
      </c>
      <c r="L51" t="s">
        <v>160</v>
      </c>
      <c r="M51">
        <v>-21.661621506036553</v>
      </c>
      <c r="N51">
        <v>-46.736869786792376</v>
      </c>
      <c r="W51" t="s">
        <v>160</v>
      </c>
      <c r="X51">
        <v>-21.661621506036553</v>
      </c>
      <c r="Y51">
        <v>-46.736869786792376</v>
      </c>
    </row>
    <row r="52" spans="1:25" x14ac:dyDescent="0.3">
      <c r="A52" t="s">
        <v>55</v>
      </c>
      <c r="B52">
        <v>-21.460870560715154</v>
      </c>
      <c r="C52">
        <v>-49.942697301187621</v>
      </c>
      <c r="L52" t="s">
        <v>164</v>
      </c>
      <c r="M52">
        <v>-22.113167196367058</v>
      </c>
      <c r="N52">
        <v>-48.316235806343272</v>
      </c>
      <c r="W52" t="s">
        <v>164</v>
      </c>
      <c r="X52">
        <v>-22.113167196367058</v>
      </c>
      <c r="Y52">
        <v>-48.316235806343272</v>
      </c>
    </row>
    <row r="53" spans="1:25" x14ac:dyDescent="0.3">
      <c r="A53" t="s">
        <v>56</v>
      </c>
      <c r="B53">
        <v>-23.1031935</v>
      </c>
      <c r="C53">
        <v>-48.92326319435665</v>
      </c>
      <c r="L53" t="s">
        <v>169</v>
      </c>
      <c r="M53">
        <v>-24.525386611147006</v>
      </c>
      <c r="N53">
        <v>-48.103228422535025</v>
      </c>
      <c r="W53" t="s">
        <v>169</v>
      </c>
      <c r="X53">
        <v>-24.525386611147006</v>
      </c>
      <c r="Y53">
        <v>-48.103228422535025</v>
      </c>
    </row>
    <row r="54" spans="1:25" x14ac:dyDescent="0.3">
      <c r="A54" t="s">
        <v>57</v>
      </c>
      <c r="B54">
        <v>-20.918563779599804</v>
      </c>
      <c r="C54">
        <v>-49.44857370929315</v>
      </c>
      <c r="L54" t="s">
        <v>174</v>
      </c>
      <c r="M54">
        <v>-23.831829103771252</v>
      </c>
      <c r="N54">
        <v>-46.817108872549611</v>
      </c>
      <c r="W54" t="s">
        <v>174</v>
      </c>
      <c r="X54">
        <v>-23.831829103771252</v>
      </c>
      <c r="Y54">
        <v>-46.817108872549611</v>
      </c>
    </row>
    <row r="55" spans="1:25" x14ac:dyDescent="0.3">
      <c r="A55" t="s">
        <v>663</v>
      </c>
      <c r="B55">
        <v>-21.901523782031152</v>
      </c>
      <c r="C55">
        <v>-49.356473499413504</v>
      </c>
      <c r="L55" t="s">
        <v>182</v>
      </c>
      <c r="M55">
        <v>-22.554996920208456</v>
      </c>
      <c r="N55">
        <v>-52.590898380276627</v>
      </c>
      <c r="W55" t="s">
        <v>182</v>
      </c>
      <c r="X55">
        <v>-22.554996920208456</v>
      </c>
      <c r="Y55">
        <v>-52.590898380276627</v>
      </c>
    </row>
    <row r="56" spans="1:25" x14ac:dyDescent="0.3">
      <c r="A56" t="s">
        <v>58</v>
      </c>
      <c r="B56">
        <v>-20.738263778181601</v>
      </c>
      <c r="C56">
        <v>-49.579327690024719</v>
      </c>
      <c r="L56" t="s">
        <v>192</v>
      </c>
      <c r="M56">
        <v>-20.536097000000002</v>
      </c>
      <c r="N56">
        <v>-47.40233162567754</v>
      </c>
      <c r="W56" t="s">
        <v>192</v>
      </c>
      <c r="X56">
        <v>-20.536097000000002</v>
      </c>
      <c r="Y56">
        <v>-47.40233162567754</v>
      </c>
    </row>
    <row r="57" spans="1:25" x14ac:dyDescent="0.3">
      <c r="A57" t="s">
        <v>59</v>
      </c>
      <c r="B57">
        <v>-22.682615999324106</v>
      </c>
      <c r="C57">
        <v>-44.323330128990769</v>
      </c>
      <c r="L57" t="s">
        <v>196</v>
      </c>
      <c r="M57">
        <v>-22.294019248259001</v>
      </c>
      <c r="N57">
        <v>-49.552111329830026</v>
      </c>
      <c r="W57" t="s">
        <v>196</v>
      </c>
      <c r="X57">
        <v>-22.294019248259001</v>
      </c>
      <c r="Y57">
        <v>-49.552111329830026</v>
      </c>
    </row>
    <row r="58" spans="1:25" x14ac:dyDescent="0.3">
      <c r="A58" t="s">
        <v>60</v>
      </c>
      <c r="B58">
        <v>-23.627110519724603</v>
      </c>
      <c r="C58">
        <v>-49.566063896902328</v>
      </c>
      <c r="L58" t="s">
        <v>197</v>
      </c>
      <c r="M58">
        <v>-22.210709490000003</v>
      </c>
      <c r="N58">
        <v>-49.656529935058046</v>
      </c>
      <c r="W58" t="s">
        <v>197</v>
      </c>
      <c r="X58">
        <v>-22.210709490000003</v>
      </c>
      <c r="Y58">
        <v>-49.656529935058046</v>
      </c>
    </row>
    <row r="59" spans="1:25" x14ac:dyDescent="0.3">
      <c r="A59" t="s">
        <v>61</v>
      </c>
      <c r="B59">
        <v>-21.259025921970753</v>
      </c>
      <c r="C59">
        <v>-49.953988516548904</v>
      </c>
      <c r="L59" t="s">
        <v>207</v>
      </c>
      <c r="M59">
        <v>-24.182526500000005</v>
      </c>
      <c r="N59">
        <v>-48.527681321849471</v>
      </c>
      <c r="W59" t="s">
        <v>207</v>
      </c>
      <c r="X59">
        <v>-24.182526500000005</v>
      </c>
      <c r="Y59">
        <v>-48.527681321849471</v>
      </c>
    </row>
    <row r="60" spans="1:25" x14ac:dyDescent="0.3">
      <c r="A60" t="s">
        <v>62</v>
      </c>
      <c r="B60">
        <v>-22.071978000000001</v>
      </c>
      <c r="C60">
        <v>-48.74152477123976</v>
      </c>
      <c r="L60" t="s">
        <v>213</v>
      </c>
      <c r="M60">
        <v>-21.253446495000002</v>
      </c>
      <c r="N60">
        <v>-50.642639048250544</v>
      </c>
      <c r="W60" t="s">
        <v>213</v>
      </c>
      <c r="X60">
        <v>-21.253446495000002</v>
      </c>
      <c r="Y60">
        <v>-50.642639048250544</v>
      </c>
    </row>
    <row r="61" spans="1:25" x14ac:dyDescent="0.3">
      <c r="A61" t="s">
        <v>63</v>
      </c>
      <c r="B61">
        <v>-22.491145500000005</v>
      </c>
      <c r="C61">
        <v>-48.563229227569458</v>
      </c>
      <c r="L61" t="s">
        <v>218</v>
      </c>
      <c r="M61">
        <v>-23.995149000000001</v>
      </c>
      <c r="N61">
        <v>-46.249034279441624</v>
      </c>
      <c r="W61" t="s">
        <v>218</v>
      </c>
      <c r="X61">
        <v>-23.995149000000001</v>
      </c>
      <c r="Y61">
        <v>-46.249034279441624</v>
      </c>
    </row>
    <row r="62" spans="1:25" x14ac:dyDescent="0.3">
      <c r="A62" t="s">
        <v>64</v>
      </c>
      <c r="B62">
        <v>-24.471425999287952</v>
      </c>
      <c r="C62">
        <v>-49.027139136803854</v>
      </c>
      <c r="L62" t="s">
        <v>219</v>
      </c>
      <c r="M62">
        <v>-23.468506000000001</v>
      </c>
      <c r="N62">
        <v>-46.531084085661085</v>
      </c>
      <c r="W62" t="s">
        <v>219</v>
      </c>
      <c r="X62">
        <v>-23.468506000000001</v>
      </c>
      <c r="Y62">
        <v>-46.531084085661085</v>
      </c>
    </row>
    <row r="63" spans="1:25" x14ac:dyDescent="0.3">
      <c r="A63" t="s">
        <v>65</v>
      </c>
      <c r="B63">
        <v>-24.759386656017259</v>
      </c>
      <c r="C63">
        <v>-48.502343452770837</v>
      </c>
      <c r="L63" t="s">
        <v>224</v>
      </c>
      <c r="M63">
        <v>-22.858395000000005</v>
      </c>
      <c r="N63">
        <v>-47.221096609757517</v>
      </c>
      <c r="W63" t="s">
        <v>224</v>
      </c>
      <c r="X63">
        <v>-22.858395000000005</v>
      </c>
      <c r="Y63">
        <v>-47.221096609757517</v>
      </c>
    </row>
    <row r="64" spans="1:25" x14ac:dyDescent="0.3">
      <c r="A64" t="s">
        <v>66</v>
      </c>
      <c r="B64">
        <v>-20.558455515000002</v>
      </c>
      <c r="C64">
        <v>-48.567377839455055</v>
      </c>
      <c r="L64" t="s">
        <v>226</v>
      </c>
      <c r="M64">
        <v>-21.855061086860808</v>
      </c>
      <c r="N64">
        <v>-50.689199932370684</v>
      </c>
      <c r="W64" t="s">
        <v>226</v>
      </c>
      <c r="X64">
        <v>-21.855061086860808</v>
      </c>
      <c r="Y64">
        <v>-50.689199932370684</v>
      </c>
    </row>
    <row r="65" spans="1:25" x14ac:dyDescent="0.3">
      <c r="A65" t="s">
        <v>67</v>
      </c>
      <c r="B65">
        <v>-21.191743500000005</v>
      </c>
      <c r="C65">
        <v>-48.162813518526143</v>
      </c>
      <c r="L65" t="s">
        <v>232</v>
      </c>
      <c r="M65">
        <v>-23.652632500000003</v>
      </c>
      <c r="N65">
        <v>-47.220491187489856</v>
      </c>
      <c r="W65" t="s">
        <v>232</v>
      </c>
      <c r="X65">
        <v>-23.652632500000003</v>
      </c>
      <c r="Y65">
        <v>-47.220491187489856</v>
      </c>
    </row>
    <row r="66" spans="1:25" x14ac:dyDescent="0.3">
      <c r="A66" t="s">
        <v>68</v>
      </c>
      <c r="B66">
        <v>-23.508902000000003</v>
      </c>
      <c r="C66">
        <v>-46.874652886530505</v>
      </c>
      <c r="L66" t="s">
        <v>237</v>
      </c>
      <c r="M66">
        <v>-23.204843000000007</v>
      </c>
      <c r="N66">
        <v>-46.156314423937715</v>
      </c>
      <c r="W66" t="s">
        <v>237</v>
      </c>
      <c r="X66">
        <v>-23.204843000000007</v>
      </c>
      <c r="Y66">
        <v>-46.156314423937715</v>
      </c>
    </row>
    <row r="67" spans="1:25" x14ac:dyDescent="0.3">
      <c r="A67" t="s">
        <v>69</v>
      </c>
      <c r="B67">
        <v>-21.921037470000005</v>
      </c>
      <c r="C67">
        <v>-50.734870861895374</v>
      </c>
      <c r="L67" t="s">
        <v>238</v>
      </c>
      <c r="M67">
        <v>-24.706954196425801</v>
      </c>
      <c r="N67">
        <v>-47.553137408817555</v>
      </c>
      <c r="W67" t="s">
        <v>238</v>
      </c>
      <c r="X67">
        <v>-24.706954196425801</v>
      </c>
      <c r="Y67">
        <v>-47.553137408817555</v>
      </c>
    </row>
    <row r="68" spans="1:25" x14ac:dyDescent="0.3">
      <c r="A68" t="s">
        <v>70</v>
      </c>
      <c r="B68">
        <v>-20.891929500000003</v>
      </c>
      <c r="C68">
        <v>-47.586106726868273</v>
      </c>
      <c r="L68" t="s">
        <v>239</v>
      </c>
      <c r="M68">
        <v>-24.739239940397805</v>
      </c>
      <c r="N68">
        <v>-47.554316965929928</v>
      </c>
      <c r="W68" t="s">
        <v>239</v>
      </c>
      <c r="X68">
        <v>-24.739239940397805</v>
      </c>
      <c r="Y68">
        <v>-47.554316965929928</v>
      </c>
    </row>
    <row r="69" spans="1:25" x14ac:dyDescent="0.3">
      <c r="A69" t="s">
        <v>71</v>
      </c>
      <c r="B69">
        <v>-22.325122500000006</v>
      </c>
      <c r="C69">
        <v>-49.083000867090362</v>
      </c>
      <c r="L69" t="s">
        <v>650</v>
      </c>
      <c r="M69">
        <v>-23.788652500000001</v>
      </c>
      <c r="N69">
        <v>-45.354056666940934</v>
      </c>
      <c r="W69" t="s">
        <v>650</v>
      </c>
      <c r="X69">
        <v>-23.788652500000001</v>
      </c>
      <c r="Y69">
        <v>-45.354056666940934</v>
      </c>
    </row>
    <row r="70" spans="1:25" x14ac:dyDescent="0.3">
      <c r="A70" t="s">
        <v>72</v>
      </c>
      <c r="B70">
        <v>-20.949815520000005</v>
      </c>
      <c r="C70">
        <v>-48.477362174701703</v>
      </c>
      <c r="L70" t="s">
        <v>241</v>
      </c>
      <c r="M70">
        <v>-23.081646000000003</v>
      </c>
      <c r="N70">
        <v>-47.212308940251397</v>
      </c>
      <c r="W70" t="s">
        <v>241</v>
      </c>
      <c r="X70">
        <v>-23.081646000000003</v>
      </c>
      <c r="Y70">
        <v>-47.212308940251397</v>
      </c>
    </row>
    <row r="71" spans="1:25" x14ac:dyDescent="0.3">
      <c r="A71" t="s">
        <v>73</v>
      </c>
      <c r="B71">
        <v>-21.269108021202353</v>
      </c>
      <c r="C71">
        <v>-50.811852214805619</v>
      </c>
      <c r="L71" t="s">
        <v>246</v>
      </c>
      <c r="M71">
        <v>-23.350277390297954</v>
      </c>
      <c r="N71">
        <v>-47.689893893544628</v>
      </c>
      <c r="W71" t="s">
        <v>246</v>
      </c>
      <c r="X71">
        <v>-23.350277390297954</v>
      </c>
      <c r="Y71">
        <v>-47.689893893544628</v>
      </c>
    </row>
    <row r="72" spans="1:25" x14ac:dyDescent="0.3">
      <c r="A72" t="s">
        <v>74</v>
      </c>
      <c r="B72">
        <v>-23.013553004003153</v>
      </c>
      <c r="C72">
        <v>-49.474043484681708</v>
      </c>
      <c r="L72" t="s">
        <v>249</v>
      </c>
      <c r="M72">
        <v>-24.584460178276952</v>
      </c>
      <c r="N72">
        <v>-48.589600714087638</v>
      </c>
      <c r="W72" t="s">
        <v>249</v>
      </c>
      <c r="X72">
        <v>-24.584460178276952</v>
      </c>
      <c r="Y72">
        <v>-48.589600714087638</v>
      </c>
    </row>
    <row r="73" spans="1:25" x14ac:dyDescent="0.3">
      <c r="A73" t="s">
        <v>75</v>
      </c>
      <c r="B73">
        <v>-23.854014500000005</v>
      </c>
      <c r="C73">
        <v>-46.136538335134581</v>
      </c>
      <c r="L73" t="s">
        <v>258</v>
      </c>
      <c r="M73">
        <v>-24.186120666832753</v>
      </c>
      <c r="N73">
        <v>-46.790991482878688</v>
      </c>
      <c r="W73" t="s">
        <v>258</v>
      </c>
      <c r="X73">
        <v>-24.186120666832753</v>
      </c>
      <c r="Y73">
        <v>-46.790991482878688</v>
      </c>
    </row>
    <row r="74" spans="1:25" x14ac:dyDescent="0.3">
      <c r="A74" t="s">
        <v>76</v>
      </c>
      <c r="B74">
        <v>-21.402571135191707</v>
      </c>
      <c r="C74">
        <v>-50.481110480500149</v>
      </c>
      <c r="L74" t="s">
        <v>261</v>
      </c>
      <c r="M74">
        <v>-23.587872500000007</v>
      </c>
      <c r="N74">
        <v>-48.046142895454686</v>
      </c>
      <c r="W74" t="s">
        <v>261</v>
      </c>
      <c r="X74">
        <v>-23.587872500000007</v>
      </c>
      <c r="Y74">
        <v>-48.046142895454686</v>
      </c>
    </row>
    <row r="75" spans="1:25" x14ac:dyDescent="0.3">
      <c r="A75" t="s">
        <v>77</v>
      </c>
      <c r="B75">
        <v>-21.292392288249403</v>
      </c>
      <c r="C75">
        <v>-50.339328516986953</v>
      </c>
      <c r="L75" t="s">
        <v>262</v>
      </c>
      <c r="M75">
        <v>-23.983437999298651</v>
      </c>
      <c r="N75">
        <v>-48.877389159065352</v>
      </c>
      <c r="W75" t="s">
        <v>262</v>
      </c>
      <c r="X75">
        <v>-23.983437999298651</v>
      </c>
      <c r="Y75">
        <v>-48.877389159065352</v>
      </c>
    </row>
    <row r="76" spans="1:25" x14ac:dyDescent="0.3">
      <c r="A76" t="s">
        <v>78</v>
      </c>
      <c r="B76">
        <v>-23.571033387499956</v>
      </c>
      <c r="C76">
        <v>-46.041212224814579</v>
      </c>
      <c r="L76" t="s">
        <v>263</v>
      </c>
      <c r="M76">
        <v>-23.546934000000004</v>
      </c>
      <c r="N76">
        <v>-46.933372863488053</v>
      </c>
      <c r="W76" t="s">
        <v>263</v>
      </c>
      <c r="X76">
        <v>-23.546934000000004</v>
      </c>
      <c r="Y76">
        <v>-46.933372863488053</v>
      </c>
    </row>
    <row r="77" spans="1:25" x14ac:dyDescent="0.3">
      <c r="A77" t="s">
        <v>79</v>
      </c>
      <c r="B77">
        <v>-21.992484163440356</v>
      </c>
      <c r="C77">
        <v>-48.390596906985081</v>
      </c>
      <c r="L77" t="s">
        <v>264</v>
      </c>
      <c r="M77">
        <v>-22.436005499333753</v>
      </c>
      <c r="N77">
        <v>-46.821248011133704</v>
      </c>
      <c r="W77" t="s">
        <v>264</v>
      </c>
      <c r="X77">
        <v>-22.436005499333753</v>
      </c>
      <c r="Y77">
        <v>-46.821248011133704</v>
      </c>
    </row>
    <row r="78" spans="1:25" x14ac:dyDescent="0.3">
      <c r="A78" t="s">
        <v>80</v>
      </c>
      <c r="B78">
        <v>-22.133922545685706</v>
      </c>
      <c r="C78">
        <v>-48.52049362438256</v>
      </c>
      <c r="L78" t="s">
        <v>270</v>
      </c>
      <c r="M78">
        <v>-23.476897500000007</v>
      </c>
      <c r="N78">
        <v>-46.351603140965388</v>
      </c>
      <c r="W78" t="s">
        <v>270</v>
      </c>
      <c r="X78">
        <v>-23.476897500000007</v>
      </c>
      <c r="Y78">
        <v>-46.351603140965388</v>
      </c>
    </row>
    <row r="79" spans="1:25" x14ac:dyDescent="0.3">
      <c r="A79" t="s">
        <v>81</v>
      </c>
      <c r="B79">
        <v>-23.1025199999814</v>
      </c>
      <c r="C79">
        <v>-48.260033058819779</v>
      </c>
      <c r="L79" t="s">
        <v>271</v>
      </c>
      <c r="M79">
        <v>-24.112137960000002</v>
      </c>
      <c r="N79">
        <v>-49.336119713929449</v>
      </c>
      <c r="W79" t="s">
        <v>271</v>
      </c>
      <c r="X79">
        <v>-24.112137960000002</v>
      </c>
      <c r="Y79">
        <v>-49.336119713929449</v>
      </c>
    </row>
    <row r="80" spans="1:25" x14ac:dyDescent="0.3">
      <c r="A80" t="s">
        <v>82</v>
      </c>
      <c r="B80">
        <v>-23.281944003499902</v>
      </c>
      <c r="C80">
        <v>-47.671473497974105</v>
      </c>
      <c r="L80" t="s">
        <v>273</v>
      </c>
      <c r="M80">
        <v>-23.004852999320605</v>
      </c>
      <c r="N80">
        <v>-46.837557852941181</v>
      </c>
      <c r="W80" t="s">
        <v>273</v>
      </c>
      <c r="X80">
        <v>-23.004852999320605</v>
      </c>
      <c r="Y80">
        <v>-46.837557852941181</v>
      </c>
    </row>
    <row r="81" spans="1:25" x14ac:dyDescent="0.3">
      <c r="A81" t="s">
        <v>83</v>
      </c>
      <c r="B81">
        <v>-23.13083742873885</v>
      </c>
      <c r="C81">
        <v>-46.466492842629151</v>
      </c>
      <c r="L81" t="s">
        <v>275</v>
      </c>
      <c r="M81">
        <v>-22.253967973805057</v>
      </c>
      <c r="N81">
        <v>-47.819884866607318</v>
      </c>
      <c r="W81" t="s">
        <v>275</v>
      </c>
      <c r="X81">
        <v>-22.253967973805057</v>
      </c>
      <c r="Y81">
        <v>-47.819884866607318</v>
      </c>
    </row>
    <row r="82" spans="1:25" x14ac:dyDescent="0.3">
      <c r="A82" t="s">
        <v>84</v>
      </c>
      <c r="B82">
        <v>-24.318262840715601</v>
      </c>
      <c r="C82">
        <v>-49.143761922603886</v>
      </c>
      <c r="L82" t="s">
        <v>279</v>
      </c>
      <c r="M82">
        <v>-23.153409626186349</v>
      </c>
      <c r="N82">
        <v>-47.055701152091729</v>
      </c>
      <c r="W82" t="s">
        <v>279</v>
      </c>
      <c r="X82">
        <v>-23.153409626186349</v>
      </c>
      <c r="Y82">
        <v>-47.055701152091729</v>
      </c>
    </row>
    <row r="83" spans="1:25" x14ac:dyDescent="0.3">
      <c r="A83" t="s">
        <v>85</v>
      </c>
      <c r="B83">
        <v>-22.270117106681351</v>
      </c>
      <c r="C83">
        <v>-50.544880999220943</v>
      </c>
      <c r="L83" t="s">
        <v>285</v>
      </c>
      <c r="M83">
        <v>-24.698150280957801</v>
      </c>
      <c r="N83">
        <v>-48.004704511540098</v>
      </c>
      <c r="W83" t="s">
        <v>285</v>
      </c>
      <c r="X83">
        <v>-24.698150280957801</v>
      </c>
      <c r="Y83">
        <v>-48.004704511540098</v>
      </c>
    </row>
    <row r="84" spans="1:25" x14ac:dyDescent="0.3">
      <c r="A84" t="s">
        <v>86</v>
      </c>
      <c r="B84">
        <v>-22.193205654365752</v>
      </c>
      <c r="C84">
        <v>-48.779218283157569</v>
      </c>
      <c r="L84" t="s">
        <v>286</v>
      </c>
      <c r="M84">
        <v>-22.706781958197556</v>
      </c>
      <c r="N84">
        <v>-46.98234346628788</v>
      </c>
      <c r="W84" t="s">
        <v>286</v>
      </c>
      <c r="X84">
        <v>-22.706781958197556</v>
      </c>
      <c r="Y84">
        <v>-46.98234346628788</v>
      </c>
    </row>
    <row r="85" spans="1:25" x14ac:dyDescent="0.3">
      <c r="A85" t="s">
        <v>87</v>
      </c>
      <c r="B85">
        <v>-21.621537994247401</v>
      </c>
      <c r="C85">
        <v>-49.072640247934004</v>
      </c>
      <c r="L85" t="s">
        <v>292</v>
      </c>
      <c r="M85">
        <v>-22.295790990000008</v>
      </c>
      <c r="N85">
        <v>-48.558141387833111</v>
      </c>
      <c r="W85" t="s">
        <v>292</v>
      </c>
      <c r="X85">
        <v>-22.295790990000008</v>
      </c>
      <c r="Y85">
        <v>-48.558141387833111</v>
      </c>
    </row>
    <row r="86" spans="1:25" x14ac:dyDescent="0.3">
      <c r="A86" t="s">
        <v>88</v>
      </c>
      <c r="B86">
        <v>-22.567833116865355</v>
      </c>
      <c r="C86">
        <v>-48.971595840505195</v>
      </c>
      <c r="L86" t="s">
        <v>296</v>
      </c>
      <c r="M86">
        <v>-21.053719035000004</v>
      </c>
      <c r="N86">
        <v>-49.686282716033325</v>
      </c>
      <c r="W86" t="s">
        <v>296</v>
      </c>
      <c r="X86">
        <v>-21.053719035000004</v>
      </c>
      <c r="Y86">
        <v>-49.686282716033325</v>
      </c>
    </row>
    <row r="87" spans="1:25" x14ac:dyDescent="0.3">
      <c r="A87" t="s">
        <v>89</v>
      </c>
      <c r="B87">
        <v>-22.888381500000008</v>
      </c>
      <c r="C87">
        <v>-48.441289384350434</v>
      </c>
      <c r="L87" t="s">
        <v>299</v>
      </c>
      <c r="M87">
        <v>-23.187668000000006</v>
      </c>
      <c r="N87">
        <v>-46.885273967996739</v>
      </c>
      <c r="W87" t="s">
        <v>299</v>
      </c>
      <c r="X87">
        <v>-23.187668000000006</v>
      </c>
      <c r="Y87">
        <v>-46.885273967996739</v>
      </c>
    </row>
    <row r="88" spans="1:25" x14ac:dyDescent="0.3">
      <c r="A88" t="s">
        <v>90</v>
      </c>
      <c r="B88">
        <v>-22.956895500000009</v>
      </c>
      <c r="C88">
        <v>-46.542333373979822</v>
      </c>
      <c r="L88" t="s">
        <v>301</v>
      </c>
      <c r="M88">
        <v>-24.320703078972656</v>
      </c>
      <c r="N88">
        <v>-47.635341967662214</v>
      </c>
      <c r="W88" t="s">
        <v>301</v>
      </c>
      <c r="X88">
        <v>-24.320703078972656</v>
      </c>
      <c r="Y88">
        <v>-47.635341967662214</v>
      </c>
    </row>
    <row r="89" spans="1:25" x14ac:dyDescent="0.3">
      <c r="A89" t="s">
        <v>91</v>
      </c>
      <c r="B89">
        <v>-21.501021208455452</v>
      </c>
      <c r="C89">
        <v>-50.318165610326361</v>
      </c>
      <c r="L89" t="s">
        <v>302</v>
      </c>
      <c r="M89">
        <v>-23.935689201507817</v>
      </c>
      <c r="N89">
        <v>-47.081594072291821</v>
      </c>
      <c r="W89" t="s">
        <v>302</v>
      </c>
      <c r="X89">
        <v>-23.935689201507817</v>
      </c>
      <c r="Y89">
        <v>-47.081594072291821</v>
      </c>
    </row>
    <row r="90" spans="1:25" x14ac:dyDescent="0.3">
      <c r="A90" t="s">
        <v>92</v>
      </c>
      <c r="B90">
        <v>-21.166128499364003</v>
      </c>
      <c r="C90">
        <v>-50.187258508288046</v>
      </c>
      <c r="L90" t="s">
        <v>308</v>
      </c>
      <c r="M90">
        <v>-22.597507000000004</v>
      </c>
      <c r="N90">
        <v>-48.798681972457324</v>
      </c>
      <c r="W90" t="s">
        <v>308</v>
      </c>
      <c r="X90">
        <v>-22.597507000000004</v>
      </c>
      <c r="Y90">
        <v>-48.798681972457324</v>
      </c>
    </row>
    <row r="91" spans="1:25" x14ac:dyDescent="0.3">
      <c r="A91" t="s">
        <v>93</v>
      </c>
      <c r="B91">
        <v>-20.990140380192404</v>
      </c>
      <c r="C91">
        <v>-47.656397956853844</v>
      </c>
      <c r="L91" t="s">
        <v>317</v>
      </c>
      <c r="M91">
        <v>-21.551706525237204</v>
      </c>
      <c r="N91">
        <v>-47.700279944847594</v>
      </c>
      <c r="W91" t="s">
        <v>317</v>
      </c>
      <c r="X91">
        <v>-21.551706525237204</v>
      </c>
      <c r="Y91">
        <v>-47.700279944847594</v>
      </c>
    </row>
    <row r="92" spans="1:25" x14ac:dyDescent="0.3">
      <c r="A92" t="s">
        <v>94</v>
      </c>
      <c r="B92">
        <v>-22.286516985000006</v>
      </c>
      <c r="C92">
        <v>-48.126833324115658</v>
      </c>
      <c r="L92" t="s">
        <v>321</v>
      </c>
      <c r="M92">
        <v>-22.505549628843855</v>
      </c>
      <c r="N92">
        <v>-48.71140538696806</v>
      </c>
      <c r="W92" t="s">
        <v>321</v>
      </c>
      <c r="X92">
        <v>-22.505549628843855</v>
      </c>
      <c r="Y92">
        <v>-48.71140538696806</v>
      </c>
    </row>
    <row r="93" spans="1:25" x14ac:dyDescent="0.3">
      <c r="A93" t="s">
        <v>95</v>
      </c>
      <c r="B93">
        <v>-23.799381418972601</v>
      </c>
      <c r="C93">
        <v>-48.597414973797804</v>
      </c>
      <c r="L93" t="s">
        <v>326</v>
      </c>
      <c r="M93">
        <v>-23.322459382970386</v>
      </c>
      <c r="N93">
        <v>-46.590195873141873</v>
      </c>
      <c r="W93" t="s">
        <v>326</v>
      </c>
      <c r="X93">
        <v>-23.322459382970386</v>
      </c>
      <c r="Y93">
        <v>-46.590195873141873</v>
      </c>
    </row>
    <row r="94" spans="1:25" x14ac:dyDescent="0.3">
      <c r="A94" t="s">
        <v>96</v>
      </c>
      <c r="B94">
        <v>-21.067039566902153</v>
      </c>
      <c r="C94">
        <v>-50.149281252785258</v>
      </c>
      <c r="L94" t="s">
        <v>341</v>
      </c>
      <c r="M94">
        <v>-22.411696800770851</v>
      </c>
      <c r="N94">
        <v>-48.451802309283096</v>
      </c>
      <c r="W94" t="s">
        <v>341</v>
      </c>
      <c r="X94">
        <v>-22.411696800770851</v>
      </c>
      <c r="Y94">
        <v>-48.451802309283096</v>
      </c>
    </row>
    <row r="95" spans="1:25" x14ac:dyDescent="0.3">
      <c r="A95" t="s">
        <v>97</v>
      </c>
      <c r="B95">
        <v>-20.193148221638555</v>
      </c>
      <c r="C95">
        <v>-47.708860039517496</v>
      </c>
      <c r="L95" t="s">
        <v>343</v>
      </c>
      <c r="M95">
        <v>-24.283929465376051</v>
      </c>
      <c r="N95">
        <v>-47.45710399910886</v>
      </c>
      <c r="W95" t="s">
        <v>343</v>
      </c>
      <c r="X95">
        <v>-24.283929465376051</v>
      </c>
      <c r="Y95">
        <v>-47.45710399910886</v>
      </c>
    </row>
    <row r="96" spans="1:25" x14ac:dyDescent="0.3">
      <c r="A96" t="s">
        <v>98</v>
      </c>
      <c r="B96">
        <v>-22.455086958133503</v>
      </c>
      <c r="C96">
        <v>-49.332446833143095</v>
      </c>
      <c r="L96" t="s">
        <v>344</v>
      </c>
      <c r="M96">
        <v>-21.132086985000004</v>
      </c>
      <c r="N96">
        <v>-51.105640391753681</v>
      </c>
      <c r="W96" t="s">
        <v>344</v>
      </c>
      <c r="X96">
        <v>-21.132086985000004</v>
      </c>
      <c r="Y96">
        <v>-51.105640391753681</v>
      </c>
    </row>
    <row r="97" spans="1:25" x14ac:dyDescent="0.3">
      <c r="A97" t="s">
        <v>99</v>
      </c>
      <c r="B97">
        <v>-23.312674394775829</v>
      </c>
      <c r="C97">
        <v>-47.133658373434912</v>
      </c>
      <c r="L97" t="s">
        <v>346</v>
      </c>
      <c r="M97">
        <v>-20.817004500000003</v>
      </c>
      <c r="N97">
        <v>-49.512139217927263</v>
      </c>
      <c r="W97" t="s">
        <v>346</v>
      </c>
      <c r="X97">
        <v>-20.817004500000003</v>
      </c>
      <c r="Y97">
        <v>-49.512139217927263</v>
      </c>
    </row>
    <row r="98" spans="1:25" x14ac:dyDescent="0.3">
      <c r="A98" t="s">
        <v>100</v>
      </c>
      <c r="B98">
        <v>-23.100663752708954</v>
      </c>
      <c r="C98">
        <v>-45.707730365087535</v>
      </c>
      <c r="L98" t="s">
        <v>348</v>
      </c>
      <c r="M98">
        <v>-21.468990510000001</v>
      </c>
      <c r="N98">
        <v>-47.007170978736696</v>
      </c>
      <c r="W98" t="s">
        <v>348</v>
      </c>
      <c r="X98">
        <v>-21.468990510000001</v>
      </c>
      <c r="Y98">
        <v>-47.007170978736696</v>
      </c>
    </row>
    <row r="99" spans="1:25" x14ac:dyDescent="0.3">
      <c r="A99" t="s">
        <v>101</v>
      </c>
      <c r="B99">
        <v>-22.664754376142351</v>
      </c>
      <c r="C99">
        <v>-45.010630414928322</v>
      </c>
      <c r="L99" t="s">
        <v>349</v>
      </c>
      <c r="M99">
        <v>-23.522706500000002</v>
      </c>
      <c r="N99">
        <v>-46.196760084326563</v>
      </c>
      <c r="W99" t="s">
        <v>349</v>
      </c>
      <c r="X99">
        <v>-23.522706500000002</v>
      </c>
      <c r="Y99">
        <v>-46.196760084326563</v>
      </c>
    </row>
    <row r="100" spans="1:25" x14ac:dyDescent="0.3">
      <c r="A100" t="s">
        <v>102</v>
      </c>
      <c r="B100">
        <v>-21.528738037497451</v>
      </c>
      <c r="C100">
        <v>-46.646834878964285</v>
      </c>
      <c r="L100" t="s">
        <v>350</v>
      </c>
      <c r="M100">
        <v>-22.365720189511567</v>
      </c>
      <c r="N100">
        <v>-46.944474088149072</v>
      </c>
      <c r="W100" t="s">
        <v>350</v>
      </c>
      <c r="X100">
        <v>-22.365720189511567</v>
      </c>
      <c r="Y100">
        <v>-46.944474088149072</v>
      </c>
    </row>
    <row r="101" spans="1:25" x14ac:dyDescent="0.3">
      <c r="A101" t="s">
        <v>103</v>
      </c>
      <c r="B101">
        <v>-21.809705286609603</v>
      </c>
      <c r="C101">
        <v>-49.6003544059215</v>
      </c>
      <c r="L101" t="s">
        <v>351</v>
      </c>
      <c r="M101">
        <v>-22.365720189511567</v>
      </c>
      <c r="N101">
        <v>-46.944474088149072</v>
      </c>
      <c r="W101" t="s">
        <v>351</v>
      </c>
      <c r="X101">
        <v>-22.365720189511567</v>
      </c>
      <c r="Y101">
        <v>-46.944474088149072</v>
      </c>
    </row>
    <row r="102" spans="1:25" x14ac:dyDescent="0.3">
      <c r="A102" t="s">
        <v>104</v>
      </c>
      <c r="B102">
        <v>-23.362116054741225</v>
      </c>
      <c r="C102">
        <v>-46.744101417665405</v>
      </c>
      <c r="L102" t="s">
        <v>354</v>
      </c>
      <c r="M102">
        <v>-24.094116144999902</v>
      </c>
      <c r="N102">
        <v>-46.619992725371041</v>
      </c>
      <c r="W102" t="s">
        <v>354</v>
      </c>
      <c r="X102">
        <v>-24.094116144999902</v>
      </c>
      <c r="Y102">
        <v>-46.619992725371041</v>
      </c>
    </row>
    <row r="103" spans="1:25" x14ac:dyDescent="0.3">
      <c r="A103" t="s">
        <v>106</v>
      </c>
      <c r="B103">
        <v>-21.829910273396901</v>
      </c>
      <c r="C103">
        <v>-51.986892696725555</v>
      </c>
      <c r="L103" t="s">
        <v>355</v>
      </c>
      <c r="M103">
        <v>-22.68112865985935</v>
      </c>
      <c r="N103">
        <v>-46.681194300508714</v>
      </c>
      <c r="W103" t="s">
        <v>355</v>
      </c>
      <c r="X103">
        <v>-22.68112865985935</v>
      </c>
      <c r="Y103">
        <v>-46.681194300508714</v>
      </c>
    </row>
    <row r="104" spans="1:25" x14ac:dyDescent="0.3">
      <c r="A104" t="s">
        <v>107</v>
      </c>
      <c r="B104">
        <v>-23.360971384727979</v>
      </c>
      <c r="C104">
        <v>-46.882920146569546</v>
      </c>
      <c r="L104" t="s">
        <v>360</v>
      </c>
      <c r="M104">
        <v>-22.945521999321958</v>
      </c>
      <c r="N104">
        <v>-47.313269248336269</v>
      </c>
      <c r="W104" t="s">
        <v>360</v>
      </c>
      <c r="X104">
        <v>-22.945521999321958</v>
      </c>
      <c r="Y104">
        <v>-47.313269248336269</v>
      </c>
    </row>
    <row r="105" spans="1:25" x14ac:dyDescent="0.3">
      <c r="A105" t="s">
        <v>108</v>
      </c>
      <c r="B105">
        <v>-24.726360972223041</v>
      </c>
      <c r="C105">
        <v>-48.104999809005243</v>
      </c>
      <c r="L105" t="s">
        <v>362</v>
      </c>
      <c r="M105">
        <v>-20.7326629993746</v>
      </c>
      <c r="N105">
        <v>-48.057593825321732</v>
      </c>
      <c r="W105" t="s">
        <v>362</v>
      </c>
      <c r="X105">
        <v>-20.7326629993746</v>
      </c>
      <c r="Y105">
        <v>-48.057593825321732</v>
      </c>
    </row>
    <row r="106" spans="1:25" x14ac:dyDescent="0.3">
      <c r="A106" t="s">
        <v>109</v>
      </c>
      <c r="B106">
        <v>-20.879092517862851</v>
      </c>
      <c r="C106">
        <v>-48.810122364709429</v>
      </c>
      <c r="L106" t="s">
        <v>367</v>
      </c>
      <c r="M106">
        <v>-22.404283199904853</v>
      </c>
      <c r="N106">
        <v>-51.524239850810247</v>
      </c>
      <c r="W106" t="s">
        <v>367</v>
      </c>
      <c r="X106">
        <v>-22.404283199904853</v>
      </c>
      <c r="Y106">
        <v>-51.524239850810247</v>
      </c>
    </row>
    <row r="107" spans="1:25" x14ac:dyDescent="0.3">
      <c r="A107" t="s">
        <v>110</v>
      </c>
      <c r="B107">
        <v>-21.274717500000005</v>
      </c>
      <c r="C107">
        <v>-47.304266116796953</v>
      </c>
      <c r="L107" t="s">
        <v>374</v>
      </c>
      <c r="M107">
        <v>-24.123210417911206</v>
      </c>
      <c r="N107">
        <v>-48.905738479049141</v>
      </c>
      <c r="W107" t="s">
        <v>374</v>
      </c>
      <c r="X107">
        <v>-24.123210417911206</v>
      </c>
      <c r="Y107">
        <v>-48.905738479049141</v>
      </c>
    </row>
    <row r="108" spans="1:25" x14ac:dyDescent="0.3">
      <c r="A108" t="s">
        <v>111</v>
      </c>
      <c r="B108">
        <v>-23.584076838313354</v>
      </c>
      <c r="C108">
        <v>-48.480399019938346</v>
      </c>
      <c r="L108" t="s">
        <v>382</v>
      </c>
      <c r="M108">
        <v>-22.782794660913055</v>
      </c>
      <c r="N108">
        <v>-47.293634614404752</v>
      </c>
      <c r="W108" t="s">
        <v>382</v>
      </c>
      <c r="X108">
        <v>-22.782794660913055</v>
      </c>
      <c r="Y108">
        <v>-47.293634614404752</v>
      </c>
    </row>
    <row r="109" spans="1:25" x14ac:dyDescent="0.3">
      <c r="A109" t="s">
        <v>112</v>
      </c>
      <c r="B109">
        <v>-22.907342500000002</v>
      </c>
      <c r="C109">
        <v>-47.06015627297316</v>
      </c>
      <c r="L109" t="s">
        <v>387</v>
      </c>
      <c r="M109">
        <v>-22.944584777489698</v>
      </c>
      <c r="N109">
        <v>-49.340950752602339</v>
      </c>
      <c r="W109" t="s">
        <v>387</v>
      </c>
      <c r="X109">
        <v>-22.944584777489698</v>
      </c>
      <c r="Y109">
        <v>-49.340950752602339</v>
      </c>
    </row>
    <row r="110" spans="1:25" x14ac:dyDescent="0.3">
      <c r="A110" t="s">
        <v>113</v>
      </c>
      <c r="B110">
        <v>-23.209396429522258</v>
      </c>
      <c r="C110">
        <v>-46.763819232789082</v>
      </c>
      <c r="L110" t="s">
        <v>408</v>
      </c>
      <c r="M110">
        <v>-23.386927999311954</v>
      </c>
      <c r="N110">
        <v>-48.723676984127096</v>
      </c>
      <c r="W110" t="s">
        <v>408</v>
      </c>
      <c r="X110">
        <v>-23.386927999311954</v>
      </c>
      <c r="Y110">
        <v>-48.723676984127096</v>
      </c>
    </row>
    <row r="111" spans="1:25" x14ac:dyDescent="0.3">
      <c r="A111" t="s">
        <v>114</v>
      </c>
      <c r="B111">
        <v>-22.740091913881155</v>
      </c>
      <c r="C111">
        <v>-45.58920170044906</v>
      </c>
      <c r="L111" t="s">
        <v>412</v>
      </c>
      <c r="M111">
        <v>-24.712546630958105</v>
      </c>
      <c r="N111">
        <v>-47.879997602894392</v>
      </c>
      <c r="W111" t="s">
        <v>412</v>
      </c>
      <c r="X111">
        <v>-24.712546630958105</v>
      </c>
      <c r="Y111">
        <v>-47.879997602894392</v>
      </c>
    </row>
    <row r="112" spans="1:25" x14ac:dyDescent="0.3">
      <c r="A112" t="s">
        <v>115</v>
      </c>
      <c r="B112">
        <v>-22.599748999328352</v>
      </c>
      <c r="C112">
        <v>-50.001794724885286</v>
      </c>
      <c r="L112" t="s">
        <v>414</v>
      </c>
      <c r="M112">
        <v>-20.641153402307655</v>
      </c>
      <c r="N112">
        <v>-47.283060090300175</v>
      </c>
      <c r="W112" t="s">
        <v>414</v>
      </c>
      <c r="X112">
        <v>-20.641153402307655</v>
      </c>
      <c r="Y112">
        <v>-47.283060090300175</v>
      </c>
    </row>
    <row r="113" spans="1:25" x14ac:dyDescent="0.3">
      <c r="A113" t="s">
        <v>116</v>
      </c>
      <c r="B113">
        <v>-25.016908069980904</v>
      </c>
      <c r="C113">
        <v>-47.928482814429735</v>
      </c>
      <c r="L113" t="s">
        <v>416</v>
      </c>
      <c r="M113">
        <v>-22.759921699999953</v>
      </c>
      <c r="N113">
        <v>-47.154385800969493</v>
      </c>
      <c r="W113" t="s">
        <v>416</v>
      </c>
      <c r="X113">
        <v>-22.759921699999953</v>
      </c>
      <c r="Y113">
        <v>-47.154385800969493</v>
      </c>
    </row>
    <row r="114" spans="1:25" x14ac:dyDescent="0.3">
      <c r="A114" t="s">
        <v>117</v>
      </c>
      <c r="B114">
        <v>-22.690669066040002</v>
      </c>
      <c r="C114">
        <v>-45.056975740535016</v>
      </c>
      <c r="L114" t="s">
        <v>423</v>
      </c>
      <c r="M114">
        <v>-22.743771000000002</v>
      </c>
      <c r="N114">
        <v>-46.897802090290753</v>
      </c>
      <c r="W114" t="s">
        <v>423</v>
      </c>
      <c r="X114">
        <v>-22.743771000000002</v>
      </c>
      <c r="Y114">
        <v>-46.897802090290753</v>
      </c>
    </row>
    <row r="115" spans="1:25" x14ac:dyDescent="0.3">
      <c r="A115" t="s">
        <v>118</v>
      </c>
      <c r="B115">
        <v>-22.746925500000007</v>
      </c>
      <c r="C115">
        <v>-50.388393171768513</v>
      </c>
      <c r="L115" t="s">
        <v>426</v>
      </c>
      <c r="M115">
        <v>-21.418383015</v>
      </c>
      <c r="N115">
        <v>-50.07303627502921</v>
      </c>
      <c r="W115" t="s">
        <v>426</v>
      </c>
      <c r="X115">
        <v>-21.418383015</v>
      </c>
      <c r="Y115">
        <v>-50.07303627502921</v>
      </c>
    </row>
    <row r="116" spans="1:25" x14ac:dyDescent="0.3">
      <c r="A116" t="s">
        <v>119</v>
      </c>
      <c r="B116">
        <v>-21.322613582849804</v>
      </c>
      <c r="C116">
        <v>-48.63403931083802</v>
      </c>
      <c r="L116" t="s">
        <v>427</v>
      </c>
      <c r="M116">
        <v>-20.636668999377008</v>
      </c>
      <c r="N116">
        <v>-51.106661019946934</v>
      </c>
      <c r="W116" t="s">
        <v>427</v>
      </c>
      <c r="X116">
        <v>-20.636668999377008</v>
      </c>
      <c r="Y116">
        <v>-51.106661019946934</v>
      </c>
    </row>
    <row r="117" spans="1:25" x14ac:dyDescent="0.3">
      <c r="A117" t="s">
        <v>120</v>
      </c>
      <c r="B117">
        <v>-23.009837218795305</v>
      </c>
      <c r="C117">
        <v>-49.785431954502307</v>
      </c>
      <c r="L117" t="s">
        <v>429</v>
      </c>
      <c r="M117">
        <v>-24.319508883999905</v>
      </c>
      <c r="N117">
        <v>-46.997301864512337</v>
      </c>
      <c r="W117" t="s">
        <v>429</v>
      </c>
      <c r="X117">
        <v>-24.319508883999905</v>
      </c>
      <c r="Y117">
        <v>-46.997301864512337</v>
      </c>
    </row>
    <row r="118" spans="1:25" x14ac:dyDescent="0.3">
      <c r="A118" t="s">
        <v>121</v>
      </c>
      <c r="B118">
        <v>-24.006800970000004</v>
      </c>
      <c r="C118">
        <v>-48.351434517927522</v>
      </c>
      <c r="L118" t="s">
        <v>430</v>
      </c>
      <c r="M118">
        <v>-21.5953916792139</v>
      </c>
      <c r="N118">
        <v>-50.599425717222353</v>
      </c>
      <c r="W118" t="s">
        <v>430</v>
      </c>
      <c r="X118">
        <v>-21.5953916792139</v>
      </c>
      <c r="Y118">
        <v>-50.599425717222353</v>
      </c>
    </row>
    <row r="119" spans="1:25" x14ac:dyDescent="0.3">
      <c r="A119" t="s">
        <v>122</v>
      </c>
      <c r="B119">
        <v>-23.469902955253907</v>
      </c>
      <c r="C119">
        <v>-47.736118443644258</v>
      </c>
      <c r="L119" t="s">
        <v>431</v>
      </c>
      <c r="M119">
        <v>-23.714202222999905</v>
      </c>
      <c r="N119">
        <v>-47.418015150930991</v>
      </c>
      <c r="W119" t="s">
        <v>431</v>
      </c>
      <c r="X119">
        <v>-23.714202222999905</v>
      </c>
      <c r="Y119">
        <v>-47.418015150930991</v>
      </c>
    </row>
    <row r="120" spans="1:25" x14ac:dyDescent="0.3">
      <c r="A120" t="s">
        <v>123</v>
      </c>
      <c r="B120">
        <v>-22.999548914588303</v>
      </c>
      <c r="C120">
        <v>-47.502206154668748</v>
      </c>
      <c r="L120" t="s">
        <v>433</v>
      </c>
      <c r="M120">
        <v>-22.926668725898853</v>
      </c>
      <c r="N120">
        <v>-45.46204884623041</v>
      </c>
      <c r="W120" t="s">
        <v>433</v>
      </c>
      <c r="X120">
        <v>-22.926668725898853</v>
      </c>
      <c r="Y120">
        <v>-45.46204884623041</v>
      </c>
    </row>
    <row r="121" spans="1:25" x14ac:dyDescent="0.3">
      <c r="A121" t="s">
        <v>124</v>
      </c>
      <c r="B121">
        <v>-23.622006500000001</v>
      </c>
      <c r="C121">
        <v>-45.410818382249786</v>
      </c>
      <c r="L121" t="s">
        <v>437</v>
      </c>
      <c r="M121">
        <v>-22.611166885180054</v>
      </c>
      <c r="N121">
        <v>-45.183569424497712</v>
      </c>
      <c r="W121" t="s">
        <v>437</v>
      </c>
      <c r="X121">
        <v>-22.611166885180054</v>
      </c>
      <c r="Y121">
        <v>-45.183569424497712</v>
      </c>
    </row>
    <row r="122" spans="1:25" x14ac:dyDescent="0.3">
      <c r="A122" t="s">
        <v>125</v>
      </c>
      <c r="B122">
        <v>-23.535249500000003</v>
      </c>
      <c r="C122">
        <v>-46.841445431909598</v>
      </c>
      <c r="L122" t="s">
        <v>439</v>
      </c>
      <c r="M122">
        <v>-22.723722000000002</v>
      </c>
      <c r="N122">
        <v>-47.646846236158197</v>
      </c>
      <c r="W122" t="s">
        <v>439</v>
      </c>
      <c r="X122">
        <v>-22.723722000000002</v>
      </c>
      <c r="Y122">
        <v>-47.646846236158197</v>
      </c>
    </row>
    <row r="123" spans="1:25" x14ac:dyDescent="0.3">
      <c r="A123" t="s">
        <v>126</v>
      </c>
      <c r="B123">
        <v>-20.080991509997855</v>
      </c>
      <c r="C123">
        <v>-49.91494230289026</v>
      </c>
      <c r="L123" t="s">
        <v>440</v>
      </c>
      <c r="M123">
        <v>-23.192991495000008</v>
      </c>
      <c r="N123">
        <v>-49.383974489660609</v>
      </c>
      <c r="W123" t="s">
        <v>440</v>
      </c>
      <c r="X123">
        <v>-23.192991495000008</v>
      </c>
      <c r="Y123">
        <v>-49.383974489660609</v>
      </c>
    </row>
    <row r="124" spans="1:25" x14ac:dyDescent="0.3">
      <c r="A124" t="s">
        <v>127</v>
      </c>
      <c r="B124">
        <v>-21.777986990000006</v>
      </c>
      <c r="C124">
        <v>-47.079758204827158</v>
      </c>
      <c r="L124" t="s">
        <v>445</v>
      </c>
      <c r="M124">
        <v>-21.994049295000003</v>
      </c>
      <c r="N124">
        <v>-47.425172881653872</v>
      </c>
      <c r="W124" t="s">
        <v>445</v>
      </c>
      <c r="X124">
        <v>-21.994049295000003</v>
      </c>
      <c r="Y124">
        <v>-47.425172881653872</v>
      </c>
    </row>
    <row r="125" spans="1:25" x14ac:dyDescent="0.3">
      <c r="A125" t="s">
        <v>128</v>
      </c>
      <c r="B125">
        <v>-21.285000428529404</v>
      </c>
      <c r="C125">
        <v>-47.167105877048876</v>
      </c>
      <c r="L125" t="s">
        <v>447</v>
      </c>
      <c r="M125">
        <v>-21.010999499367802</v>
      </c>
      <c r="N125">
        <v>-48.222265751502015</v>
      </c>
      <c r="W125" t="s">
        <v>447</v>
      </c>
      <c r="X125">
        <v>-21.010999499367802</v>
      </c>
      <c r="Y125">
        <v>-48.222265751502015</v>
      </c>
    </row>
    <row r="126" spans="1:25" x14ac:dyDescent="0.3">
      <c r="A126" t="s">
        <v>129</v>
      </c>
      <c r="B126">
        <v>-20.872026554121053</v>
      </c>
      <c r="C126">
        <v>-51.489407055842278</v>
      </c>
      <c r="L126" t="s">
        <v>460</v>
      </c>
      <c r="M126">
        <v>-21.858362505000006</v>
      </c>
      <c r="N126">
        <v>-47.48140964335802</v>
      </c>
      <c r="W126" t="s">
        <v>460</v>
      </c>
      <c r="X126">
        <v>-21.858362505000006</v>
      </c>
      <c r="Y126">
        <v>-47.48140964335802</v>
      </c>
    </row>
    <row r="127" spans="1:25" x14ac:dyDescent="0.3">
      <c r="A127" t="s">
        <v>130</v>
      </c>
      <c r="B127">
        <v>-21.139538500000004</v>
      </c>
      <c r="C127">
        <v>-48.975870939042814</v>
      </c>
      <c r="L127" t="s">
        <v>465</v>
      </c>
      <c r="M127">
        <v>-24.003021500000003</v>
      </c>
      <c r="N127">
        <v>-46.412049583612436</v>
      </c>
      <c r="W127" t="s">
        <v>465</v>
      </c>
      <c r="X127">
        <v>-24.003021500000003</v>
      </c>
      <c r="Y127">
        <v>-46.412049583612436</v>
      </c>
    </row>
    <row r="128" spans="1:25" x14ac:dyDescent="0.3">
      <c r="A128" t="s">
        <v>131</v>
      </c>
      <c r="B128">
        <v>-21.048579999366858</v>
      </c>
      <c r="C128">
        <v>-49.057742152508247</v>
      </c>
      <c r="L128" t="s">
        <v>469</v>
      </c>
      <c r="M128">
        <v>-21.768781995000001</v>
      </c>
      <c r="N128">
        <v>-52.115275826996601</v>
      </c>
      <c r="W128" t="s">
        <v>469</v>
      </c>
      <c r="X128">
        <v>-21.768781995000001</v>
      </c>
      <c r="Y128">
        <v>-52.115275826996601</v>
      </c>
    </row>
    <row r="129" spans="1:25" x14ac:dyDescent="0.3">
      <c r="A129" t="s">
        <v>132</v>
      </c>
      <c r="B129">
        <v>-20.904231922286552</v>
      </c>
      <c r="C129">
        <v>-49.272841545890991</v>
      </c>
      <c r="L129" t="s">
        <v>472</v>
      </c>
      <c r="M129">
        <v>-21.538867499355003</v>
      </c>
      <c r="N129">
        <v>-49.857735234791051</v>
      </c>
      <c r="W129" t="s">
        <v>472</v>
      </c>
      <c r="X129">
        <v>-21.538867499355003</v>
      </c>
      <c r="Y129">
        <v>-49.857735234791051</v>
      </c>
    </row>
    <row r="130" spans="1:25" x14ac:dyDescent="0.3">
      <c r="A130" t="s">
        <v>133</v>
      </c>
      <c r="B130">
        <v>-23.034797499319904</v>
      </c>
      <c r="C130">
        <v>-49.165330170887934</v>
      </c>
      <c r="L130" t="s">
        <v>483</v>
      </c>
      <c r="M130">
        <v>-24.494251427999906</v>
      </c>
      <c r="N130">
        <v>-47.841054751674982</v>
      </c>
      <c r="W130" t="s">
        <v>483</v>
      </c>
      <c r="X130">
        <v>-24.494251427999906</v>
      </c>
      <c r="Y130">
        <v>-47.841054751674982</v>
      </c>
    </row>
    <row r="131" spans="1:25" x14ac:dyDescent="0.3">
      <c r="A131" t="s">
        <v>134</v>
      </c>
      <c r="B131">
        <v>-23.168672500000003</v>
      </c>
      <c r="C131">
        <v>-47.737531325107895</v>
      </c>
      <c r="L131" t="s">
        <v>486</v>
      </c>
      <c r="M131">
        <v>-22.064934664020004</v>
      </c>
      <c r="N131">
        <v>-48.177705754140838</v>
      </c>
      <c r="W131" t="s">
        <v>486</v>
      </c>
      <c r="X131">
        <v>-22.064934664020004</v>
      </c>
      <c r="Y131">
        <v>-48.177705754140838</v>
      </c>
    </row>
    <row r="132" spans="1:25" x14ac:dyDescent="0.3">
      <c r="A132" t="s">
        <v>135</v>
      </c>
      <c r="B132">
        <v>-23.224731835877456</v>
      </c>
      <c r="C132">
        <v>-47.952110655390264</v>
      </c>
      <c r="L132" t="s">
        <v>487</v>
      </c>
      <c r="M132">
        <v>-24.220268457556852</v>
      </c>
      <c r="N132">
        <v>-48.765477481482321</v>
      </c>
      <c r="W132" t="s">
        <v>487</v>
      </c>
      <c r="X132">
        <v>-24.220268457556852</v>
      </c>
      <c r="Y132">
        <v>-48.765477481482321</v>
      </c>
    </row>
    <row r="133" spans="1:25" x14ac:dyDescent="0.3">
      <c r="A133" t="s">
        <v>136</v>
      </c>
      <c r="B133">
        <v>-22.508882412068655</v>
      </c>
      <c r="C133">
        <v>-47.775700203456722</v>
      </c>
      <c r="L133" t="s">
        <v>491</v>
      </c>
      <c r="M133">
        <v>-24.101200310693006</v>
      </c>
      <c r="N133">
        <v>-48.367071155950498</v>
      </c>
      <c r="W133" t="s">
        <v>491</v>
      </c>
      <c r="X133">
        <v>-24.101200310693006</v>
      </c>
      <c r="Y133">
        <v>-48.367071155950498</v>
      </c>
    </row>
    <row r="134" spans="1:25" x14ac:dyDescent="0.3">
      <c r="A134" t="s">
        <v>137</v>
      </c>
      <c r="B134">
        <v>-23.032005631921155</v>
      </c>
      <c r="C134">
        <v>-49.713936148676602</v>
      </c>
      <c r="L134" t="s">
        <v>495</v>
      </c>
      <c r="M134">
        <v>-21.589189499357602</v>
      </c>
      <c r="N134">
        <v>-48.072330066710776</v>
      </c>
      <c r="W134" t="s">
        <v>495</v>
      </c>
      <c r="X134">
        <v>-21.589189499357602</v>
      </c>
      <c r="Y134">
        <v>-48.072330066710776</v>
      </c>
    </row>
    <row r="135" spans="1:25" x14ac:dyDescent="0.3">
      <c r="A135" t="s">
        <v>138</v>
      </c>
      <c r="B135">
        <v>-21.560310036799354</v>
      </c>
      <c r="C135">
        <v>-50.450348692156652</v>
      </c>
      <c r="L135" t="s">
        <v>497</v>
      </c>
      <c r="M135">
        <v>-22.412511500000004</v>
      </c>
      <c r="N135">
        <v>-47.563533238434395</v>
      </c>
      <c r="W135" t="s">
        <v>497</v>
      </c>
      <c r="X135">
        <v>-22.412511500000004</v>
      </c>
      <c r="Y135">
        <v>-47.563533238434395</v>
      </c>
    </row>
    <row r="136" spans="1:25" x14ac:dyDescent="0.3">
      <c r="A136" t="s">
        <v>139</v>
      </c>
      <c r="B136">
        <v>-20.718734499377604</v>
      </c>
      <c r="C136">
        <v>-48.539738329013375</v>
      </c>
      <c r="L136" t="s">
        <v>499</v>
      </c>
      <c r="M136">
        <v>-23.744515000000003</v>
      </c>
      <c r="N136">
        <v>-46.393692673973653</v>
      </c>
      <c r="W136" t="s">
        <v>499</v>
      </c>
      <c r="X136">
        <v>-23.744515000000003</v>
      </c>
      <c r="Y136">
        <v>-46.393692673973653</v>
      </c>
    </row>
    <row r="137" spans="1:25" x14ac:dyDescent="0.3">
      <c r="A137" t="s">
        <v>140</v>
      </c>
      <c r="B137">
        <v>-20.171558843335301</v>
      </c>
      <c r="C137">
        <v>-48.687484179829646</v>
      </c>
      <c r="L137" t="s">
        <v>510</v>
      </c>
      <c r="M137">
        <v>-23.5317929883978</v>
      </c>
      <c r="N137">
        <v>-45.84717692961798</v>
      </c>
      <c r="W137" t="s">
        <v>510</v>
      </c>
      <c r="X137">
        <v>-23.5317929883978</v>
      </c>
      <c r="Y137">
        <v>-45.84717692961798</v>
      </c>
    </row>
    <row r="138" spans="1:25" x14ac:dyDescent="0.3">
      <c r="A138" t="s">
        <v>141</v>
      </c>
      <c r="B138">
        <v>-22.330076447999904</v>
      </c>
      <c r="C138">
        <v>-47.174375742552414</v>
      </c>
      <c r="L138" t="s">
        <v>511</v>
      </c>
      <c r="M138">
        <v>-21.625362732839552</v>
      </c>
      <c r="N138">
        <v>-50.860672004289604</v>
      </c>
      <c r="W138" t="s">
        <v>531</v>
      </c>
      <c r="X138">
        <v>-22.569410257822707</v>
      </c>
      <c r="Y138">
        <v>-48.159014141546734</v>
      </c>
    </row>
    <row r="139" spans="1:25" x14ac:dyDescent="0.3">
      <c r="A139" t="s">
        <v>142</v>
      </c>
      <c r="B139">
        <v>-23.012958080648964</v>
      </c>
      <c r="C139">
        <v>-48.00989213364484</v>
      </c>
      <c r="L139" t="s">
        <v>531</v>
      </c>
      <c r="M139">
        <v>-22.569410257822707</v>
      </c>
      <c r="N139">
        <v>-48.159014141546734</v>
      </c>
      <c r="W139" t="s">
        <v>540</v>
      </c>
      <c r="X139">
        <v>-23.657510000000002</v>
      </c>
      <c r="Y139">
        <v>-46.530874257629542</v>
      </c>
    </row>
    <row r="140" spans="1:25" x14ac:dyDescent="0.3">
      <c r="A140" t="s">
        <v>143</v>
      </c>
      <c r="B140">
        <v>-22.481707032329005</v>
      </c>
      <c r="C140">
        <v>-47.458282925400148</v>
      </c>
      <c r="L140" t="s">
        <v>540</v>
      </c>
      <c r="M140">
        <v>-23.657510000000002</v>
      </c>
      <c r="N140">
        <v>-46.530874257629542</v>
      </c>
      <c r="W140" t="s">
        <v>542</v>
      </c>
      <c r="X140">
        <v>-22.604796852294054</v>
      </c>
      <c r="Y140">
        <v>-46.915909900122074</v>
      </c>
    </row>
    <row r="141" spans="1:25" x14ac:dyDescent="0.3">
      <c r="A141" t="s">
        <v>144</v>
      </c>
      <c r="B141">
        <v>-21.35405285027235</v>
      </c>
      <c r="C141">
        <v>-50.287295847911714</v>
      </c>
      <c r="L141" t="s">
        <v>542</v>
      </c>
      <c r="M141">
        <v>-22.604796852294054</v>
      </c>
      <c r="N141">
        <v>-46.915909900122074</v>
      </c>
      <c r="W141" t="s">
        <v>543</v>
      </c>
      <c r="X141">
        <v>-20.932496842544253</v>
      </c>
      <c r="Y141">
        <v>-50.496735052327885</v>
      </c>
    </row>
    <row r="142" spans="1:25" x14ac:dyDescent="0.3">
      <c r="A142" t="s">
        <v>145</v>
      </c>
      <c r="B142">
        <v>-23.632234981801354</v>
      </c>
      <c r="C142">
        <v>-49.318912396415541</v>
      </c>
      <c r="L142" t="s">
        <v>543</v>
      </c>
      <c r="M142">
        <v>-20.932496842544253</v>
      </c>
      <c r="N142">
        <v>-50.496735052327885</v>
      </c>
      <c r="W142" t="s">
        <v>548</v>
      </c>
      <c r="X142">
        <v>-23.933737500000003</v>
      </c>
      <c r="Y142">
        <v>-46.331370849190684</v>
      </c>
    </row>
    <row r="143" spans="1:25" x14ac:dyDescent="0.3">
      <c r="A143" t="s">
        <v>146</v>
      </c>
      <c r="B143">
        <v>-22.218996750170806</v>
      </c>
      <c r="C143">
        <v>-47.626610130408217</v>
      </c>
      <c r="L143" t="s">
        <v>548</v>
      </c>
      <c r="M143">
        <v>-23.933737500000003</v>
      </c>
      <c r="N143">
        <v>-46.331370849190684</v>
      </c>
      <c r="W143" t="s">
        <v>550</v>
      </c>
      <c r="X143">
        <v>-23.710304500000007</v>
      </c>
      <c r="Y143">
        <v>-46.550257247678331</v>
      </c>
    </row>
    <row r="144" spans="1:25" x14ac:dyDescent="0.3">
      <c r="A144" t="s">
        <v>147</v>
      </c>
      <c r="B144">
        <v>-22.645784885852652</v>
      </c>
      <c r="C144">
        <v>-47.196770776794587</v>
      </c>
      <c r="L144" t="s">
        <v>550</v>
      </c>
      <c r="M144">
        <v>-23.710304500000007</v>
      </c>
      <c r="N144">
        <v>-46.550257247678331</v>
      </c>
      <c r="W144" t="s">
        <v>551</v>
      </c>
      <c r="X144">
        <v>-23.614705000000004</v>
      </c>
      <c r="Y144">
        <v>-46.571514608630615</v>
      </c>
    </row>
    <row r="145" spans="1:25" x14ac:dyDescent="0.3">
      <c r="A145" t="s">
        <v>148</v>
      </c>
      <c r="B145">
        <v>-20.477034658871002</v>
      </c>
      <c r="C145">
        <v>-49.778859693117063</v>
      </c>
      <c r="L145" t="s">
        <v>551</v>
      </c>
      <c r="M145">
        <v>-23.614705000000004</v>
      </c>
      <c r="N145">
        <v>-46.571514608630615</v>
      </c>
      <c r="W145" t="s">
        <v>552</v>
      </c>
      <c r="X145">
        <v>-22.015998500000002</v>
      </c>
      <c r="Y145">
        <v>-47.889237684691636</v>
      </c>
    </row>
    <row r="146" spans="1:25" x14ac:dyDescent="0.3">
      <c r="A146" t="s">
        <v>149</v>
      </c>
      <c r="B146">
        <v>-23.603514000000004</v>
      </c>
      <c r="C146">
        <v>-46.931846327888586</v>
      </c>
      <c r="L146" t="s">
        <v>552</v>
      </c>
      <c r="M146">
        <v>-22.015998500000002</v>
      </c>
      <c r="N146">
        <v>-47.889237684691636</v>
      </c>
      <c r="W146" t="s">
        <v>560</v>
      </c>
      <c r="X146">
        <v>-22.646489896629703</v>
      </c>
      <c r="Y146">
        <v>-44.578340961319348</v>
      </c>
    </row>
    <row r="147" spans="1:25" x14ac:dyDescent="0.3">
      <c r="A147" t="s">
        <v>150</v>
      </c>
      <c r="B147">
        <v>-21.340430500000004</v>
      </c>
      <c r="C147">
        <v>-47.730042348127988</v>
      </c>
      <c r="L147" t="s">
        <v>560</v>
      </c>
      <c r="M147">
        <v>-22.646489896629703</v>
      </c>
      <c r="N147">
        <v>-44.578340961319348</v>
      </c>
      <c r="W147" t="s">
        <v>561</v>
      </c>
      <c r="X147">
        <v>-21.596102500000004</v>
      </c>
      <c r="Y147">
        <v>-46.888265889528491</v>
      </c>
    </row>
    <row r="148" spans="1:25" x14ac:dyDescent="0.3">
      <c r="A148" t="s">
        <v>151</v>
      </c>
      <c r="B148">
        <v>-20.402491999392403</v>
      </c>
      <c r="C148">
        <v>-47.423806452050769</v>
      </c>
      <c r="L148" t="s">
        <v>561</v>
      </c>
      <c r="M148">
        <v>-21.596102500000004</v>
      </c>
      <c r="N148">
        <v>-46.888265889528491</v>
      </c>
      <c r="W148" t="s">
        <v>562</v>
      </c>
      <c r="X148">
        <v>-20.812636500000004</v>
      </c>
      <c r="Y148">
        <v>-49.381347685025794</v>
      </c>
    </row>
    <row r="149" spans="1:25" x14ac:dyDescent="0.3">
      <c r="A149" t="s">
        <v>152</v>
      </c>
      <c r="B149">
        <v>-22.745498928978854</v>
      </c>
      <c r="C149">
        <v>-50.793666159557638</v>
      </c>
      <c r="L149" t="s">
        <v>562</v>
      </c>
      <c r="M149">
        <v>-20.812636500000004</v>
      </c>
      <c r="N149">
        <v>-49.381347685025794</v>
      </c>
      <c r="W149" t="s">
        <v>563</v>
      </c>
      <c r="X149">
        <v>-23.184061500000002</v>
      </c>
      <c r="Y149">
        <v>-45.884175401459665</v>
      </c>
    </row>
    <row r="150" spans="1:25" x14ac:dyDescent="0.3">
      <c r="A150" t="s">
        <v>153</v>
      </c>
      <c r="B150">
        <v>-22.577749880422036</v>
      </c>
      <c r="C150">
        <v>-44.96173196059668</v>
      </c>
      <c r="L150" t="s">
        <v>563</v>
      </c>
      <c r="M150">
        <v>-23.184061500000002</v>
      </c>
      <c r="N150">
        <v>-45.884175401459665</v>
      </c>
      <c r="W150" t="s">
        <v>565</v>
      </c>
      <c r="X150">
        <v>-23.221871510221003</v>
      </c>
      <c r="Y150">
        <v>-45.309544504809459</v>
      </c>
    </row>
    <row r="151" spans="1:25" x14ac:dyDescent="0.3">
      <c r="A151" t="s">
        <v>154</v>
      </c>
      <c r="B151">
        <v>-23.883839000000005</v>
      </c>
      <c r="C151">
        <v>-46.420031768274477</v>
      </c>
      <c r="L151" t="s">
        <v>565</v>
      </c>
      <c r="M151">
        <v>-23.221871510221003</v>
      </c>
      <c r="N151">
        <v>-45.309544504809459</v>
      </c>
      <c r="W151" t="s">
        <v>566</v>
      </c>
      <c r="X151">
        <v>-22.736459985000007</v>
      </c>
      <c r="Y151">
        <v>-48.568763281267941</v>
      </c>
    </row>
    <row r="152" spans="1:25" x14ac:dyDescent="0.3">
      <c r="A152" t="s">
        <v>155</v>
      </c>
      <c r="B152">
        <v>-23.074750147406501</v>
      </c>
      <c r="C152">
        <v>-44.958026903498052</v>
      </c>
      <c r="L152" t="s">
        <v>566</v>
      </c>
      <c r="M152">
        <v>-22.736459985000007</v>
      </c>
      <c r="N152">
        <v>-48.568763281267941</v>
      </c>
      <c r="W152" t="s">
        <v>567</v>
      </c>
      <c r="X152">
        <v>-23.879490000000004</v>
      </c>
      <c r="Y152">
        <v>-47.99558914635093</v>
      </c>
    </row>
    <row r="153" spans="1:25" x14ac:dyDescent="0.3">
      <c r="A153" t="s">
        <v>156</v>
      </c>
      <c r="B153">
        <v>-21.909083000000006</v>
      </c>
      <c r="C153">
        <v>-47.620663971859237</v>
      </c>
      <c r="L153" t="s">
        <v>567</v>
      </c>
      <c r="M153">
        <v>-23.879490000000004</v>
      </c>
      <c r="N153">
        <v>-47.99558914635093</v>
      </c>
      <c r="W153" t="s">
        <v>568</v>
      </c>
      <c r="X153">
        <v>-23.567386500000001</v>
      </c>
      <c r="Y153">
        <v>-46.570383182112749</v>
      </c>
    </row>
    <row r="154" spans="1:25" x14ac:dyDescent="0.3">
      <c r="A154" t="s">
        <v>157</v>
      </c>
      <c r="B154">
        <v>-23.689295000000008</v>
      </c>
      <c r="C154">
        <v>-46.623381393203019</v>
      </c>
      <c r="L154" t="s">
        <v>568</v>
      </c>
      <c r="M154">
        <v>-23.567386500000001</v>
      </c>
      <c r="N154">
        <v>-46.570383182112749</v>
      </c>
      <c r="W154" t="s">
        <v>569</v>
      </c>
      <c r="X154">
        <v>-22.548888000000002</v>
      </c>
      <c r="Y154">
        <v>-47.914032997113132</v>
      </c>
    </row>
    <row r="155" spans="1:25" x14ac:dyDescent="0.3">
      <c r="A155" t="s">
        <v>158</v>
      </c>
      <c r="B155">
        <v>-20.464412794300202</v>
      </c>
      <c r="C155">
        <v>-50.606055988833148</v>
      </c>
      <c r="L155" t="s">
        <v>569</v>
      </c>
      <c r="M155">
        <v>-22.548888000000002</v>
      </c>
      <c r="N155">
        <v>-47.914032997113132</v>
      </c>
      <c r="W155" t="s">
        <v>572</v>
      </c>
      <c r="X155">
        <v>-23.806687652148753</v>
      </c>
      <c r="Y155">
        <v>-45.402680140543957</v>
      </c>
    </row>
    <row r="156" spans="1:25" x14ac:dyDescent="0.3">
      <c r="A156" t="s">
        <v>159</v>
      </c>
      <c r="B156">
        <v>-21.661621506036553</v>
      </c>
      <c r="C156">
        <v>-46.736869786792376</v>
      </c>
      <c r="L156" t="s">
        <v>572</v>
      </c>
      <c r="M156">
        <v>-23.806687652148753</v>
      </c>
      <c r="N156">
        <v>-45.402680140543957</v>
      </c>
      <c r="W156" t="s">
        <v>573</v>
      </c>
      <c r="X156">
        <v>-21.708420791919607</v>
      </c>
      <c r="Y156">
        <v>-46.824127625791355</v>
      </c>
    </row>
    <row r="157" spans="1:25" x14ac:dyDescent="0.3">
      <c r="A157" t="s">
        <v>160</v>
      </c>
      <c r="B157">
        <v>-21.514804330405855</v>
      </c>
      <c r="C157">
        <v>-48.400242719251693</v>
      </c>
      <c r="L157" t="s">
        <v>573</v>
      </c>
      <c r="M157">
        <v>-21.708420791919607</v>
      </c>
      <c r="N157">
        <v>-46.824127625791355</v>
      </c>
      <c r="W157" t="s">
        <v>574</v>
      </c>
      <c r="X157">
        <v>-21.479723372164006</v>
      </c>
      <c r="Y157">
        <v>-47.553352539983386</v>
      </c>
    </row>
    <row r="158" spans="1:25" x14ac:dyDescent="0.3">
      <c r="A158" t="s">
        <v>161</v>
      </c>
      <c r="B158">
        <v>-22.367316000000002</v>
      </c>
      <c r="C158">
        <v>-48.382675987535464</v>
      </c>
      <c r="L158" t="s">
        <v>574</v>
      </c>
      <c r="M158">
        <v>-21.479723372164006</v>
      </c>
      <c r="N158">
        <v>-47.553352539983386</v>
      </c>
      <c r="W158" t="s">
        <v>575</v>
      </c>
      <c r="X158">
        <v>-23.967373000000006</v>
      </c>
      <c r="Y158">
        <v>-46.384490817317726</v>
      </c>
    </row>
    <row r="159" spans="1:25" x14ac:dyDescent="0.3">
      <c r="A159" t="s">
        <v>162</v>
      </c>
      <c r="B159">
        <v>-20.122870661056659</v>
      </c>
      <c r="C159">
        <v>-50.515363084024557</v>
      </c>
      <c r="L159" t="s">
        <v>575</v>
      </c>
      <c r="M159">
        <v>-23.967373000000006</v>
      </c>
      <c r="N159">
        <v>-46.384490817317726</v>
      </c>
      <c r="W159" t="s">
        <v>576</v>
      </c>
      <c r="X159">
        <v>-23.641506570768303</v>
      </c>
      <c r="Y159">
        <v>-47.827195985044703</v>
      </c>
    </row>
    <row r="160" spans="1:25" x14ac:dyDescent="0.3">
      <c r="A160" t="s">
        <v>163</v>
      </c>
      <c r="B160">
        <v>-22.113167196367058</v>
      </c>
      <c r="C160">
        <v>-48.316235806343272</v>
      </c>
      <c r="L160" t="s">
        <v>576</v>
      </c>
      <c r="M160">
        <v>-23.641506570768303</v>
      </c>
      <c r="N160">
        <v>-47.827195985044703</v>
      </c>
      <c r="W160" t="s">
        <v>583</v>
      </c>
      <c r="X160">
        <v>-24.388603782187904</v>
      </c>
      <c r="Y160">
        <v>-47.927216963472212</v>
      </c>
    </row>
    <row r="161" spans="1:25" x14ac:dyDescent="0.3">
      <c r="A161" t="s">
        <v>164</v>
      </c>
      <c r="B161">
        <v>-21.486137535000005</v>
      </c>
      <c r="C161">
        <v>-51.53404966006272</v>
      </c>
      <c r="L161" t="s">
        <v>583</v>
      </c>
      <c r="M161">
        <v>-24.388603782187904</v>
      </c>
      <c r="N161">
        <v>-47.927216963472212</v>
      </c>
      <c r="W161" t="s">
        <v>586</v>
      </c>
      <c r="X161">
        <v>-22.592029951899505</v>
      </c>
      <c r="Y161">
        <v>-46.529211591760863</v>
      </c>
    </row>
    <row r="162" spans="1:25" x14ac:dyDescent="0.3">
      <c r="A162" t="s">
        <v>165</v>
      </c>
      <c r="B162">
        <v>-22.414881375807752</v>
      </c>
      <c r="C162">
        <v>-49.405045410632958</v>
      </c>
      <c r="L162" t="s">
        <v>586</v>
      </c>
      <c r="M162">
        <v>-22.592029951899505</v>
      </c>
      <c r="N162">
        <v>-46.529211591760863</v>
      </c>
      <c r="W162" t="s">
        <v>587</v>
      </c>
      <c r="X162">
        <v>-23.499323</v>
      </c>
      <c r="Y162">
        <v>-47.457853253204043</v>
      </c>
    </row>
    <row r="163" spans="1:25" x14ac:dyDescent="0.3">
      <c r="A163" t="s">
        <v>166</v>
      </c>
      <c r="B163">
        <v>-21.233325999362354</v>
      </c>
      <c r="C163">
        <v>-47.970843449444295</v>
      </c>
      <c r="L163" t="s">
        <v>587</v>
      </c>
      <c r="M163">
        <v>-23.499323</v>
      </c>
      <c r="N163">
        <v>-47.457853253204043</v>
      </c>
      <c r="W163" t="s">
        <v>589</v>
      </c>
      <c r="X163">
        <v>-22.822145000000003</v>
      </c>
      <c r="Y163">
        <v>-47.265802732090094</v>
      </c>
    </row>
    <row r="164" spans="1:25" x14ac:dyDescent="0.3">
      <c r="A164" t="s">
        <v>167</v>
      </c>
      <c r="B164">
        <v>-22.424996999334002</v>
      </c>
      <c r="C164">
        <v>-50.207006146214439</v>
      </c>
      <c r="L164" t="s">
        <v>589</v>
      </c>
      <c r="M164">
        <v>-22.822145000000003</v>
      </c>
      <c r="N164">
        <v>-47.265802732090094</v>
      </c>
      <c r="W164" t="s">
        <v>601</v>
      </c>
      <c r="X164">
        <v>-23.973148266790606</v>
      </c>
      <c r="Y164">
        <v>-47.505288235203587</v>
      </c>
    </row>
    <row r="165" spans="1:25" x14ac:dyDescent="0.3">
      <c r="A165" t="s">
        <v>168</v>
      </c>
      <c r="B165">
        <v>-24.525386611147006</v>
      </c>
      <c r="C165">
        <v>-48.103228422535025</v>
      </c>
      <c r="L165" t="s">
        <v>601</v>
      </c>
      <c r="M165">
        <v>-23.973148266790606</v>
      </c>
      <c r="N165">
        <v>-47.505288235203587</v>
      </c>
      <c r="W165" t="s">
        <v>602</v>
      </c>
      <c r="X165">
        <v>-21.47188540230535</v>
      </c>
      <c r="Y165">
        <v>-46.745515210683564</v>
      </c>
    </row>
    <row r="166" spans="1:25" x14ac:dyDescent="0.3">
      <c r="A166" t="s">
        <v>169</v>
      </c>
      <c r="B166">
        <v>-23.04253672118076</v>
      </c>
      <c r="C166">
        <v>-47.376774239641627</v>
      </c>
      <c r="L166" t="s">
        <v>602</v>
      </c>
      <c r="M166">
        <v>-21.47188540230535</v>
      </c>
      <c r="N166">
        <v>-46.745515210683564</v>
      </c>
      <c r="W166" t="s">
        <v>610</v>
      </c>
      <c r="X166">
        <v>-23.026555500000004</v>
      </c>
      <c r="Y166">
        <v>-45.556608696687441</v>
      </c>
    </row>
    <row r="167" spans="1:25" x14ac:dyDescent="0.3">
      <c r="A167" t="s">
        <v>170</v>
      </c>
      <c r="B167">
        <v>-21.164429018489251</v>
      </c>
      <c r="C167">
        <v>-49.110835890202573</v>
      </c>
      <c r="L167" t="s">
        <v>610</v>
      </c>
      <c r="M167">
        <v>-23.026555500000004</v>
      </c>
      <c r="N167">
        <v>-45.556608696687441</v>
      </c>
      <c r="W167" t="s">
        <v>612</v>
      </c>
      <c r="X167">
        <v>-22.531007000000002</v>
      </c>
      <c r="Y167">
        <v>-52.171194822163727</v>
      </c>
    </row>
    <row r="168" spans="1:25" x14ac:dyDescent="0.3">
      <c r="A168" t="s">
        <v>171</v>
      </c>
      <c r="B168">
        <v>-20.982668054874704</v>
      </c>
      <c r="C168">
        <v>-48.83262029214584</v>
      </c>
      <c r="L168" t="s">
        <v>612</v>
      </c>
      <c r="M168">
        <v>-22.531007000000002</v>
      </c>
      <c r="N168">
        <v>-52.171194822163727</v>
      </c>
      <c r="W168" t="s">
        <v>617</v>
      </c>
      <c r="X168">
        <v>-22.427493614698104</v>
      </c>
      <c r="Y168">
        <v>-48.172157585145634</v>
      </c>
    </row>
    <row r="169" spans="1:25" x14ac:dyDescent="0.3">
      <c r="A169" t="s">
        <v>172</v>
      </c>
      <c r="B169">
        <v>-23.647312500000005</v>
      </c>
      <c r="C169">
        <v>-46.850859993673581</v>
      </c>
      <c r="L169" t="s">
        <v>617</v>
      </c>
      <c r="M169">
        <v>-22.427493614698104</v>
      </c>
      <c r="N169">
        <v>-48.172157585145634</v>
      </c>
      <c r="W169" t="s">
        <v>627</v>
      </c>
      <c r="X169">
        <v>-23.435964980516907</v>
      </c>
      <c r="Y169">
        <v>-45.072091475479915</v>
      </c>
    </row>
    <row r="170" spans="1:25" x14ac:dyDescent="0.3">
      <c r="A170" t="s">
        <v>173</v>
      </c>
      <c r="B170">
        <v>-23.831829103771252</v>
      </c>
      <c r="C170">
        <v>-46.817108872549611</v>
      </c>
      <c r="L170" t="s">
        <v>627</v>
      </c>
      <c r="M170">
        <v>-23.435964980516907</v>
      </c>
      <c r="N170">
        <v>-45.072091475479915</v>
      </c>
      <c r="W170" t="s">
        <v>628</v>
      </c>
      <c r="X170">
        <v>-22.523835450207056</v>
      </c>
      <c r="Y170">
        <v>-49.663271665553467</v>
      </c>
    </row>
    <row r="171" spans="1:25" x14ac:dyDescent="0.3">
      <c r="A171" t="s">
        <v>174</v>
      </c>
      <c r="B171">
        <v>-21.83130897810015</v>
      </c>
      <c r="C171">
        <v>-51.480431428050558</v>
      </c>
      <c r="L171" t="s">
        <v>628</v>
      </c>
      <c r="M171">
        <v>-22.523835450207056</v>
      </c>
      <c r="N171">
        <v>-49.663271665553467</v>
      </c>
      <c r="W171" t="s">
        <v>635</v>
      </c>
      <c r="X171">
        <v>-22.971244000000002</v>
      </c>
      <c r="Y171">
        <v>-46.996630027555213</v>
      </c>
    </row>
    <row r="172" spans="1:25" x14ac:dyDescent="0.3">
      <c r="A172" t="s">
        <v>175</v>
      </c>
      <c r="B172">
        <v>-22.491189952477502</v>
      </c>
      <c r="C172">
        <v>-47.213079730539313</v>
      </c>
      <c r="L172" t="s">
        <v>635</v>
      </c>
      <c r="M172">
        <v>-22.971244000000002</v>
      </c>
      <c r="N172">
        <v>-46.996630027555213</v>
      </c>
      <c r="W172" t="s">
        <v>636</v>
      </c>
      <c r="X172">
        <v>-21.225575282859502</v>
      </c>
      <c r="Y172">
        <v>-50.869308119039758</v>
      </c>
    </row>
    <row r="173" spans="1:25" x14ac:dyDescent="0.3">
      <c r="A173" t="s">
        <v>176</v>
      </c>
      <c r="B173">
        <v>-22.197053500000003</v>
      </c>
      <c r="C173">
        <v>-46.745514289869647</v>
      </c>
      <c r="L173" t="s">
        <v>636</v>
      </c>
      <c r="M173">
        <v>-21.225575282859502</v>
      </c>
      <c r="N173">
        <v>-50.869308119039758</v>
      </c>
      <c r="W173" t="s">
        <v>637</v>
      </c>
      <c r="X173">
        <v>-22.884880423820402</v>
      </c>
      <c r="Y173">
        <v>-46.411600233135466</v>
      </c>
    </row>
    <row r="174" spans="1:25" x14ac:dyDescent="0.3">
      <c r="A174" t="s">
        <v>177</v>
      </c>
      <c r="B174">
        <v>-22.694973492069455</v>
      </c>
      <c r="C174">
        <v>-49.429825285815944</v>
      </c>
      <c r="L174" t="s">
        <v>637</v>
      </c>
      <c r="M174">
        <v>-22.884880423820402</v>
      </c>
      <c r="N174">
        <v>-46.411600233135466</v>
      </c>
      <c r="W174" t="s">
        <v>641</v>
      </c>
      <c r="X174">
        <v>-22.224748314841602</v>
      </c>
      <c r="Y174">
        <v>-49.821781654576142</v>
      </c>
    </row>
    <row r="175" spans="1:25" x14ac:dyDescent="0.3">
      <c r="A175" t="s">
        <v>178</v>
      </c>
      <c r="B175">
        <v>-22.274588913126454</v>
      </c>
      <c r="C175">
        <v>-46.953602690417867</v>
      </c>
      <c r="L175" t="s">
        <v>641</v>
      </c>
      <c r="M175">
        <v>-22.224748314841602</v>
      </c>
      <c r="N175">
        <v>-49.821781654576142</v>
      </c>
      <c r="W175" t="s">
        <v>642</v>
      </c>
      <c r="X175">
        <v>-23.030538324140796</v>
      </c>
      <c r="Y175">
        <v>-46.976476309079708</v>
      </c>
    </row>
    <row r="176" spans="1:25" x14ac:dyDescent="0.3">
      <c r="A176" t="s">
        <v>179</v>
      </c>
      <c r="B176">
        <v>-22.490598901991106</v>
      </c>
      <c r="C176">
        <v>-51.664176190951686</v>
      </c>
      <c r="L176" t="s">
        <v>642</v>
      </c>
      <c r="M176">
        <v>-23.030538324140796</v>
      </c>
      <c r="N176">
        <v>-46.976476309079708</v>
      </c>
    </row>
    <row r="177" spans="1:3" x14ac:dyDescent="0.3">
      <c r="A177" t="s">
        <v>180</v>
      </c>
      <c r="B177">
        <v>-20.286082203974658</v>
      </c>
      <c r="C177">
        <v>-50.405466847951246</v>
      </c>
    </row>
    <row r="178" spans="1:3" x14ac:dyDescent="0.3">
      <c r="A178" t="s">
        <v>181</v>
      </c>
      <c r="B178">
        <v>-22.554996920208456</v>
      </c>
      <c r="C178">
        <v>-52.590898380276627</v>
      </c>
    </row>
    <row r="179" spans="1:3" x14ac:dyDescent="0.3">
      <c r="A179" t="s">
        <v>182</v>
      </c>
      <c r="B179">
        <v>-23.388960913938501</v>
      </c>
      <c r="C179">
        <v>-49.512053376698297</v>
      </c>
    </row>
    <row r="180" spans="1:3" x14ac:dyDescent="0.3">
      <c r="A180" t="s">
        <v>183</v>
      </c>
      <c r="B180">
        <v>-21.267121989952404</v>
      </c>
      <c r="C180">
        <v>-48.692273053194221</v>
      </c>
    </row>
    <row r="181" spans="1:3" x14ac:dyDescent="0.3">
      <c r="A181" t="s">
        <v>184</v>
      </c>
      <c r="B181">
        <v>-20.282382990000006</v>
      </c>
      <c r="C181">
        <v>-50.248748430583433</v>
      </c>
    </row>
    <row r="182" spans="1:3" x14ac:dyDescent="0.3">
      <c r="A182" t="s">
        <v>185</v>
      </c>
      <c r="B182">
        <v>-22.359138319147654</v>
      </c>
      <c r="C182">
        <v>-49.519841211156304</v>
      </c>
    </row>
    <row r="183" spans="1:3" x14ac:dyDescent="0.3">
      <c r="A183" t="s">
        <v>186</v>
      </c>
      <c r="B183">
        <v>-23.541544500000004</v>
      </c>
      <c r="C183">
        <v>-46.366552671574183</v>
      </c>
    </row>
    <row r="184" spans="1:3" x14ac:dyDescent="0.3">
      <c r="A184" t="s">
        <v>187</v>
      </c>
      <c r="B184">
        <v>-21.676733935614351</v>
      </c>
      <c r="C184">
        <v>-51.382300841071938</v>
      </c>
    </row>
    <row r="185" spans="1:3" x14ac:dyDescent="0.3">
      <c r="A185" t="s">
        <v>188</v>
      </c>
      <c r="B185">
        <v>-20.674031227925401</v>
      </c>
      <c r="C185">
        <v>-50.145689008682758</v>
      </c>
    </row>
    <row r="186" spans="1:3" x14ac:dyDescent="0.3">
      <c r="A186" t="s">
        <v>189</v>
      </c>
      <c r="B186">
        <v>-21.613427615164152</v>
      </c>
      <c r="C186">
        <v>-51.168876466827719</v>
      </c>
    </row>
    <row r="187" spans="1:3" x14ac:dyDescent="0.3">
      <c r="A187" t="s">
        <v>190</v>
      </c>
      <c r="B187">
        <v>-22.903568778761954</v>
      </c>
      <c r="C187">
        <v>-50.724822473379952</v>
      </c>
    </row>
    <row r="188" spans="1:3" x14ac:dyDescent="0.3">
      <c r="A188" t="s">
        <v>191</v>
      </c>
      <c r="B188">
        <v>-20.536097000000002</v>
      </c>
      <c r="C188">
        <v>-47.40233162567754</v>
      </c>
    </row>
    <row r="189" spans="1:3" x14ac:dyDescent="0.3">
      <c r="A189" t="s">
        <v>192</v>
      </c>
      <c r="B189">
        <v>-23.2758255</v>
      </c>
      <c r="C189">
        <v>-46.732526704705307</v>
      </c>
    </row>
    <row r="190" spans="1:3" x14ac:dyDescent="0.3">
      <c r="A190" t="s">
        <v>193</v>
      </c>
      <c r="B190">
        <v>-23.320302500000004</v>
      </c>
      <c r="C190">
        <v>-46.727874668552587</v>
      </c>
    </row>
    <row r="191" spans="1:3" x14ac:dyDescent="0.3">
      <c r="A191" t="s">
        <v>194</v>
      </c>
      <c r="B191">
        <v>-21.528980135312807</v>
      </c>
      <c r="C191">
        <v>-50.555460841939841</v>
      </c>
    </row>
    <row r="192" spans="1:3" x14ac:dyDescent="0.3">
      <c r="A192" t="s">
        <v>195</v>
      </c>
      <c r="B192">
        <v>-22.294019248259001</v>
      </c>
      <c r="C192">
        <v>-49.552111329830026</v>
      </c>
    </row>
    <row r="193" spans="1:3" x14ac:dyDescent="0.3">
      <c r="A193" t="s">
        <v>196</v>
      </c>
      <c r="B193">
        <v>-22.210709490000003</v>
      </c>
      <c r="C193">
        <v>-49.656529935058046</v>
      </c>
    </row>
    <row r="194" spans="1:3" x14ac:dyDescent="0.3">
      <c r="A194" t="s">
        <v>197</v>
      </c>
      <c r="B194">
        <v>-20.795239499374603</v>
      </c>
      <c r="C194">
        <v>-50.190219732204923</v>
      </c>
    </row>
    <row r="195" spans="1:3" x14ac:dyDescent="0.3">
      <c r="A195" t="s">
        <v>198</v>
      </c>
      <c r="B195">
        <v>-21.840366902270201</v>
      </c>
      <c r="C195">
        <v>-48.495459202748087</v>
      </c>
    </row>
    <row r="196" spans="1:3" x14ac:dyDescent="0.3">
      <c r="A196" t="s">
        <v>199</v>
      </c>
      <c r="B196">
        <v>-20.648369316722</v>
      </c>
      <c r="C196">
        <v>-50.361813702123669</v>
      </c>
    </row>
    <row r="197" spans="1:3" x14ac:dyDescent="0.3">
      <c r="A197" t="s">
        <v>200</v>
      </c>
      <c r="B197">
        <v>-21.799830597460055</v>
      </c>
      <c r="C197">
        <v>-49.929283572293976</v>
      </c>
    </row>
    <row r="198" spans="1:3" x14ac:dyDescent="0.3">
      <c r="A198" t="s">
        <v>201</v>
      </c>
      <c r="B198">
        <v>-21.379777805706556</v>
      </c>
      <c r="C198">
        <v>-50.208416728114045</v>
      </c>
    </row>
    <row r="199" spans="1:3" x14ac:dyDescent="0.3">
      <c r="A199" t="s">
        <v>202</v>
      </c>
      <c r="B199">
        <v>-21.622142999353002</v>
      </c>
      <c r="C199">
        <v>-49.798761690961769</v>
      </c>
    </row>
    <row r="200" spans="1:3" x14ac:dyDescent="0.3">
      <c r="A200" t="s">
        <v>203</v>
      </c>
      <c r="B200">
        <v>-21.910920658920002</v>
      </c>
      <c r="C200">
        <v>-49.897177750237852</v>
      </c>
    </row>
    <row r="201" spans="1:3" x14ac:dyDescent="0.3">
      <c r="A201" t="s">
        <v>204</v>
      </c>
      <c r="B201">
        <v>-20.320144335000005</v>
      </c>
      <c r="C201">
        <v>-48.314470490025975</v>
      </c>
    </row>
    <row r="202" spans="1:3" x14ac:dyDescent="0.3">
      <c r="A202" t="s">
        <v>205</v>
      </c>
      <c r="B202">
        <v>-20.796448624865253</v>
      </c>
      <c r="C202">
        <v>-49.219145857724484</v>
      </c>
    </row>
    <row r="203" spans="1:3" x14ac:dyDescent="0.3">
      <c r="A203" t="s">
        <v>206</v>
      </c>
      <c r="B203">
        <v>-24.182526500000005</v>
      </c>
      <c r="C203">
        <v>-48.527681321849471</v>
      </c>
    </row>
    <row r="204" spans="1:3" x14ac:dyDescent="0.3">
      <c r="A204" t="s">
        <v>207</v>
      </c>
      <c r="B204">
        <v>-20.4275570617021</v>
      </c>
      <c r="C204">
        <v>-47.824592950174626</v>
      </c>
    </row>
    <row r="205" spans="1:3" x14ac:dyDescent="0.3">
      <c r="A205" t="s">
        <v>208</v>
      </c>
      <c r="B205">
        <v>-21.032881387582503</v>
      </c>
      <c r="C205">
        <v>-51.209106344995398</v>
      </c>
    </row>
    <row r="206" spans="1:3" x14ac:dyDescent="0.3">
      <c r="A206" t="s">
        <v>209</v>
      </c>
      <c r="B206">
        <v>-20.498809212893551</v>
      </c>
      <c r="C206">
        <v>-48.944502595049869</v>
      </c>
    </row>
    <row r="207" spans="1:3" x14ac:dyDescent="0.3">
      <c r="A207" t="s">
        <v>210</v>
      </c>
      <c r="B207">
        <v>-21.895146201472752</v>
      </c>
      <c r="C207">
        <v>-49.594821847378277</v>
      </c>
    </row>
    <row r="208" spans="1:3" x14ac:dyDescent="0.3">
      <c r="A208" t="s">
        <v>212</v>
      </c>
      <c r="B208">
        <v>-21.253446495000002</v>
      </c>
      <c r="C208">
        <v>-50.642639048250544</v>
      </c>
    </row>
    <row r="209" spans="1:3" x14ac:dyDescent="0.3">
      <c r="A209" t="s">
        <v>213</v>
      </c>
      <c r="B209">
        <v>-23.415233019833007</v>
      </c>
      <c r="C209">
        <v>-46.041053464758157</v>
      </c>
    </row>
    <row r="210" spans="1:3" x14ac:dyDescent="0.3">
      <c r="A210" t="s">
        <v>214</v>
      </c>
      <c r="B210">
        <v>-22.817425089331753</v>
      </c>
      <c r="C210">
        <v>-45.191600128420163</v>
      </c>
    </row>
    <row r="211" spans="1:3" x14ac:dyDescent="0.3">
      <c r="A211" t="s">
        <v>215</v>
      </c>
      <c r="B211">
        <v>-23.373140191766353</v>
      </c>
      <c r="C211">
        <v>-48.184538175309712</v>
      </c>
    </row>
    <row r="212" spans="1:3" x14ac:dyDescent="0.3">
      <c r="A212" t="s">
        <v>216</v>
      </c>
      <c r="B212">
        <v>-21.357996000000007</v>
      </c>
      <c r="C212">
        <v>-48.234056727223212</v>
      </c>
    </row>
    <row r="213" spans="1:3" x14ac:dyDescent="0.3">
      <c r="A213" t="s">
        <v>217</v>
      </c>
      <c r="B213">
        <v>-23.995149000000001</v>
      </c>
      <c r="C213">
        <v>-46.249034279441624</v>
      </c>
    </row>
    <row r="214" spans="1:3" x14ac:dyDescent="0.3">
      <c r="A214" t="s">
        <v>218</v>
      </c>
      <c r="B214">
        <v>-23.468506000000001</v>
      </c>
      <c r="C214">
        <v>-46.531084085661085</v>
      </c>
    </row>
    <row r="215" spans="1:3" x14ac:dyDescent="0.3">
      <c r="A215" t="s">
        <v>219</v>
      </c>
      <c r="B215">
        <v>-21.491894653589799</v>
      </c>
      <c r="C215">
        <v>-48.037729357498954</v>
      </c>
    </row>
    <row r="216" spans="1:3" x14ac:dyDescent="0.3">
      <c r="A216" t="s">
        <v>220</v>
      </c>
      <c r="B216">
        <v>-20.650168687255054</v>
      </c>
      <c r="C216">
        <v>-50.661459504143636</v>
      </c>
    </row>
    <row r="217" spans="1:3" x14ac:dyDescent="0.3">
      <c r="A217" t="s">
        <v>221</v>
      </c>
      <c r="B217">
        <v>-22.003747180667801</v>
      </c>
      <c r="C217">
        <v>-50.385521598082825</v>
      </c>
    </row>
    <row r="218" spans="1:3" x14ac:dyDescent="0.3">
      <c r="A218" t="s">
        <v>222</v>
      </c>
      <c r="B218">
        <v>-22.641749624212682</v>
      </c>
      <c r="C218">
        <v>-47.059286906241311</v>
      </c>
    </row>
    <row r="219" spans="1:3" x14ac:dyDescent="0.3">
      <c r="A219" t="s">
        <v>223</v>
      </c>
      <c r="B219">
        <v>-22.858395000000005</v>
      </c>
      <c r="C219">
        <v>-47.221096609757517</v>
      </c>
    </row>
    <row r="220" spans="1:3" x14ac:dyDescent="0.3">
      <c r="A220" t="s">
        <v>224</v>
      </c>
      <c r="B220">
        <v>-21.891977602699701</v>
      </c>
      <c r="C220">
        <v>-49.016929918912609</v>
      </c>
    </row>
    <row r="221" spans="1:3" x14ac:dyDescent="0.3">
      <c r="A221" t="s">
        <v>225</v>
      </c>
      <c r="B221">
        <v>-21.855061086860808</v>
      </c>
      <c r="C221">
        <v>-50.689199932370684</v>
      </c>
    </row>
    <row r="222" spans="1:3" x14ac:dyDescent="0.3">
      <c r="A222" t="s">
        <v>226</v>
      </c>
      <c r="B222">
        <v>-22.871892279592803</v>
      </c>
      <c r="C222">
        <v>-49.156179151707128</v>
      </c>
    </row>
    <row r="223" spans="1:3" x14ac:dyDescent="0.3">
      <c r="A223" t="s">
        <v>227</v>
      </c>
      <c r="B223">
        <v>-21.955602000000003</v>
      </c>
      <c r="C223">
        <v>-48.002388208652455</v>
      </c>
    </row>
    <row r="224" spans="1:3" x14ac:dyDescent="0.3">
      <c r="A224" t="s">
        <v>228</v>
      </c>
      <c r="B224">
        <v>-21.080537499366105</v>
      </c>
      <c r="C224">
        <v>-49.238861531251032</v>
      </c>
    </row>
    <row r="225" spans="1:3" x14ac:dyDescent="0.3">
      <c r="A225" t="s">
        <v>229</v>
      </c>
      <c r="B225">
        <v>-22.81454295970865</v>
      </c>
      <c r="C225">
        <v>-50.079125394570042</v>
      </c>
    </row>
    <row r="226" spans="1:3" x14ac:dyDescent="0.3">
      <c r="A226" t="s">
        <v>230</v>
      </c>
      <c r="B226">
        <v>-21.757082984349758</v>
      </c>
      <c r="C226">
        <v>-48.827694693000119</v>
      </c>
    </row>
    <row r="227" spans="1:3" x14ac:dyDescent="0.3">
      <c r="A227" t="s">
        <v>231</v>
      </c>
      <c r="B227">
        <v>-23.652632500000003</v>
      </c>
      <c r="C227">
        <v>-47.220491187489856</v>
      </c>
    </row>
    <row r="228" spans="1:3" x14ac:dyDescent="0.3">
      <c r="A228" t="s">
        <v>232</v>
      </c>
      <c r="B228">
        <v>-20.343505121059604</v>
      </c>
      <c r="C228">
        <v>-49.196120191474236</v>
      </c>
    </row>
    <row r="229" spans="1:3" x14ac:dyDescent="0.3">
      <c r="A229" t="s">
        <v>233</v>
      </c>
      <c r="B229">
        <v>-22.663101471325305</v>
      </c>
      <c r="C229">
        <v>-51.0774138909334</v>
      </c>
    </row>
    <row r="230" spans="1:3" x14ac:dyDescent="0.3">
      <c r="A230" t="s">
        <v>234</v>
      </c>
      <c r="B230">
        <v>-22.511149000000003</v>
      </c>
      <c r="C230">
        <v>-48.557066101387115</v>
      </c>
    </row>
    <row r="231" spans="1:3" x14ac:dyDescent="0.3">
      <c r="A231" t="s">
        <v>235</v>
      </c>
      <c r="B231">
        <v>-20.039612535000003</v>
      </c>
      <c r="C231">
        <v>-47.751066571312961</v>
      </c>
    </row>
    <row r="232" spans="1:3" x14ac:dyDescent="0.3">
      <c r="A232" t="s">
        <v>236</v>
      </c>
      <c r="B232">
        <v>-23.204843000000007</v>
      </c>
      <c r="C232">
        <v>-46.156314423937715</v>
      </c>
    </row>
    <row r="233" spans="1:3" x14ac:dyDescent="0.3">
      <c r="A233" t="s">
        <v>237</v>
      </c>
      <c r="B233">
        <v>-24.706954196425801</v>
      </c>
      <c r="C233">
        <v>-47.553137408817555</v>
      </c>
    </row>
    <row r="234" spans="1:3" x14ac:dyDescent="0.3">
      <c r="A234" t="s">
        <v>238</v>
      </c>
      <c r="B234">
        <v>-24.739239940397805</v>
      </c>
      <c r="C234">
        <v>-47.554316965929928</v>
      </c>
    </row>
    <row r="235" spans="1:3" x14ac:dyDescent="0.3">
      <c r="A235" t="s">
        <v>239</v>
      </c>
      <c r="B235">
        <v>-20.429372500000003</v>
      </c>
      <c r="C235">
        <v>-51.344890657634998</v>
      </c>
    </row>
    <row r="236" spans="1:3" x14ac:dyDescent="0.3">
      <c r="A236" t="s">
        <v>240</v>
      </c>
      <c r="B236">
        <v>-23.788652500000001</v>
      </c>
      <c r="C236">
        <v>-45.354056666940934</v>
      </c>
    </row>
    <row r="237" spans="1:3" x14ac:dyDescent="0.3">
      <c r="A237" t="s">
        <v>664</v>
      </c>
      <c r="B237">
        <v>-23.081646000000003</v>
      </c>
      <c r="C237">
        <v>-47.212308940251397</v>
      </c>
    </row>
    <row r="238" spans="1:3" x14ac:dyDescent="0.3">
      <c r="A238" t="s">
        <v>241</v>
      </c>
      <c r="B238">
        <v>-19.977542999393453</v>
      </c>
      <c r="C238">
        <v>-50.288981041994035</v>
      </c>
    </row>
    <row r="239" spans="1:3" x14ac:dyDescent="0.3">
      <c r="A239" t="s">
        <v>243</v>
      </c>
      <c r="B239">
        <v>-21.769911990320651</v>
      </c>
      <c r="C239">
        <v>-50.964374893995235</v>
      </c>
    </row>
    <row r="240" spans="1:3" x14ac:dyDescent="0.3">
      <c r="A240" t="s">
        <v>244</v>
      </c>
      <c r="B240">
        <v>-23.052912999319503</v>
      </c>
      <c r="C240">
        <v>-49.626806978311677</v>
      </c>
    </row>
    <row r="241" spans="1:3" x14ac:dyDescent="0.3">
      <c r="A241" t="s">
        <v>245</v>
      </c>
      <c r="B241">
        <v>-23.350277390297954</v>
      </c>
      <c r="C241">
        <v>-47.689893893544628</v>
      </c>
    </row>
    <row r="242" spans="1:3" x14ac:dyDescent="0.3">
      <c r="A242" t="s">
        <v>246</v>
      </c>
      <c r="B242">
        <v>-22.437299502194854</v>
      </c>
      <c r="C242">
        <v>-47.719095971109105</v>
      </c>
    </row>
    <row r="243" spans="1:3" x14ac:dyDescent="0.3">
      <c r="A243" t="s">
        <v>247</v>
      </c>
      <c r="B243">
        <v>-20.661645528879003</v>
      </c>
      <c r="C243">
        <v>-49.388142381684411</v>
      </c>
    </row>
    <row r="244" spans="1:3" x14ac:dyDescent="0.3">
      <c r="A244" t="s">
        <v>248</v>
      </c>
      <c r="B244">
        <v>-24.584460178276952</v>
      </c>
      <c r="C244">
        <v>-48.589600714087638</v>
      </c>
    </row>
    <row r="245" spans="1:3" x14ac:dyDescent="0.3">
      <c r="A245" t="s">
        <v>249</v>
      </c>
      <c r="B245">
        <v>-20.441482601041951</v>
      </c>
      <c r="C245">
        <v>-48.017385038510419</v>
      </c>
    </row>
    <row r="246" spans="1:3" x14ac:dyDescent="0.3">
      <c r="A246" t="s">
        <v>250</v>
      </c>
      <c r="B246">
        <v>-22.583036934282401</v>
      </c>
      <c r="C246">
        <v>-47.522246634171658</v>
      </c>
    </row>
    <row r="247" spans="1:3" x14ac:dyDescent="0.3">
      <c r="A247" t="s">
        <v>251</v>
      </c>
      <c r="B247">
        <v>-21.276437176419002</v>
      </c>
      <c r="C247">
        <v>-49.408151782226433</v>
      </c>
    </row>
    <row r="248" spans="1:3" x14ac:dyDescent="0.3">
      <c r="A248" t="s">
        <v>252</v>
      </c>
      <c r="B248">
        <v>-21.567476235299303</v>
      </c>
      <c r="C248">
        <v>-51.350172730815665</v>
      </c>
    </row>
    <row r="249" spans="1:3" x14ac:dyDescent="0.3">
      <c r="A249" t="s">
        <v>253</v>
      </c>
      <c r="B249">
        <v>-23.859811470068852</v>
      </c>
      <c r="C249">
        <v>-49.137133285852528</v>
      </c>
    </row>
    <row r="250" spans="1:3" x14ac:dyDescent="0.3">
      <c r="A250" t="s">
        <v>254</v>
      </c>
      <c r="B250">
        <v>-23.419055385000007</v>
      </c>
      <c r="C250">
        <v>-49.081032248485364</v>
      </c>
    </row>
    <row r="251" spans="1:3" x14ac:dyDescent="0.3">
      <c r="A251" t="s">
        <v>255</v>
      </c>
      <c r="B251">
        <v>-21.315707058707854</v>
      </c>
      <c r="C251">
        <v>-49.054311079798545</v>
      </c>
    </row>
    <row r="252" spans="1:3" x14ac:dyDescent="0.3">
      <c r="A252" t="s">
        <v>256</v>
      </c>
      <c r="B252">
        <v>-21.984672420775752</v>
      </c>
      <c r="C252">
        <v>-48.805021736265651</v>
      </c>
    </row>
    <row r="253" spans="1:3" x14ac:dyDescent="0.3">
      <c r="A253" t="s">
        <v>257</v>
      </c>
      <c r="B253">
        <v>-24.186120666832753</v>
      </c>
      <c r="C253">
        <v>-46.790991482878688</v>
      </c>
    </row>
    <row r="254" spans="1:3" x14ac:dyDescent="0.3">
      <c r="A254" t="s">
        <v>258</v>
      </c>
      <c r="B254">
        <v>-24.642594234803955</v>
      </c>
      <c r="C254">
        <v>-48.842855681530537</v>
      </c>
    </row>
    <row r="255" spans="1:3" x14ac:dyDescent="0.3">
      <c r="A255" t="s">
        <v>259</v>
      </c>
      <c r="B255">
        <v>-23.715357000000004</v>
      </c>
      <c r="C255">
        <v>-46.85055196685208</v>
      </c>
    </row>
    <row r="256" spans="1:3" x14ac:dyDescent="0.3">
      <c r="A256" t="s">
        <v>260</v>
      </c>
      <c r="B256">
        <v>-23.587872500000007</v>
      </c>
      <c r="C256">
        <v>-48.046142895454686</v>
      </c>
    </row>
    <row r="257" spans="1:3" x14ac:dyDescent="0.3">
      <c r="A257" t="s">
        <v>261</v>
      </c>
      <c r="B257">
        <v>-23.983437999298651</v>
      </c>
      <c r="C257">
        <v>-48.877389159065352</v>
      </c>
    </row>
    <row r="258" spans="1:3" x14ac:dyDescent="0.3">
      <c r="A258" t="s">
        <v>262</v>
      </c>
      <c r="B258">
        <v>-23.546934000000004</v>
      </c>
      <c r="C258">
        <v>-46.933372863488053</v>
      </c>
    </row>
    <row r="259" spans="1:3" x14ac:dyDescent="0.3">
      <c r="A259" t="s">
        <v>263</v>
      </c>
      <c r="B259">
        <v>-22.436005499333753</v>
      </c>
      <c r="C259">
        <v>-46.821248011133704</v>
      </c>
    </row>
    <row r="260" spans="1:3" x14ac:dyDescent="0.3">
      <c r="A260" t="s">
        <v>264</v>
      </c>
      <c r="B260">
        <v>-24.571553499285802</v>
      </c>
      <c r="C260">
        <v>-49.172165655280821</v>
      </c>
    </row>
    <row r="261" spans="1:3" x14ac:dyDescent="0.3">
      <c r="A261" t="s">
        <v>265</v>
      </c>
      <c r="B261">
        <v>-21.594703994353655</v>
      </c>
      <c r="C261">
        <v>-48.813391985538438</v>
      </c>
    </row>
    <row r="262" spans="1:3" x14ac:dyDescent="0.3">
      <c r="A262" t="s">
        <v>266</v>
      </c>
      <c r="B262">
        <v>-23.703499943163258</v>
      </c>
      <c r="C262">
        <v>-49.484396312080925</v>
      </c>
    </row>
    <row r="263" spans="1:3" x14ac:dyDescent="0.3">
      <c r="A263" t="s">
        <v>267</v>
      </c>
      <c r="B263">
        <v>-22.232127625043706</v>
      </c>
      <c r="C263">
        <v>-48.718874159535133</v>
      </c>
    </row>
    <row r="264" spans="1:3" x14ac:dyDescent="0.3">
      <c r="A264" t="s">
        <v>268</v>
      </c>
      <c r="B264">
        <v>-20.639825775573904</v>
      </c>
      <c r="C264">
        <v>-51.509969369509719</v>
      </c>
    </row>
    <row r="265" spans="1:3" x14ac:dyDescent="0.3">
      <c r="A265" t="s">
        <v>269</v>
      </c>
      <c r="B265">
        <v>-23.476897500000007</v>
      </c>
      <c r="C265">
        <v>-46.351603140965388</v>
      </c>
    </row>
    <row r="266" spans="1:3" x14ac:dyDescent="0.3">
      <c r="A266" t="s">
        <v>270</v>
      </c>
      <c r="B266">
        <v>-24.112137960000002</v>
      </c>
      <c r="C266">
        <v>-49.336119713929449</v>
      </c>
    </row>
    <row r="267" spans="1:3" x14ac:dyDescent="0.3">
      <c r="A267" t="s">
        <v>271</v>
      </c>
      <c r="B267">
        <v>-24.292005633897006</v>
      </c>
      <c r="C267">
        <v>-47.175726056555447</v>
      </c>
    </row>
    <row r="268" spans="1:3" x14ac:dyDescent="0.3">
      <c r="A268" t="s">
        <v>272</v>
      </c>
      <c r="B268">
        <v>-23.004852999320605</v>
      </c>
      <c r="C268">
        <v>-46.837557852941181</v>
      </c>
    </row>
    <row r="269" spans="1:3" x14ac:dyDescent="0.3">
      <c r="A269" t="s">
        <v>273</v>
      </c>
      <c r="B269">
        <v>-23.104273401677357</v>
      </c>
      <c r="C269">
        <v>-48.6133802692841</v>
      </c>
    </row>
    <row r="270" spans="1:3" x14ac:dyDescent="0.3">
      <c r="A270" t="s">
        <v>274</v>
      </c>
      <c r="B270">
        <v>-22.253967973805057</v>
      </c>
      <c r="C270">
        <v>-47.819884866607318</v>
      </c>
    </row>
    <row r="271" spans="1:3" x14ac:dyDescent="0.3">
      <c r="A271" t="s">
        <v>275</v>
      </c>
      <c r="B271">
        <v>-20.642426529747404</v>
      </c>
      <c r="C271">
        <v>-47.219952884855068</v>
      </c>
    </row>
    <row r="272" spans="1:3" x14ac:dyDescent="0.3">
      <c r="A272" t="s">
        <v>276</v>
      </c>
      <c r="B272">
        <v>-21.734901819147655</v>
      </c>
      <c r="C272">
        <v>-46.973418654180172</v>
      </c>
    </row>
    <row r="273" spans="1:3" x14ac:dyDescent="0.3">
      <c r="A273" t="s">
        <v>277</v>
      </c>
      <c r="B273">
        <v>-23.265442500000002</v>
      </c>
      <c r="C273">
        <v>-47.299749835960981</v>
      </c>
    </row>
    <row r="274" spans="1:3" x14ac:dyDescent="0.3">
      <c r="A274" t="s">
        <v>278</v>
      </c>
      <c r="B274">
        <v>-23.153409626186349</v>
      </c>
      <c r="C274">
        <v>-47.055701152091729</v>
      </c>
    </row>
    <row r="275" spans="1:3" x14ac:dyDescent="0.3">
      <c r="A275" t="s">
        <v>279</v>
      </c>
      <c r="B275">
        <v>-20.336287965870802</v>
      </c>
      <c r="C275">
        <v>-47.780415655388985</v>
      </c>
    </row>
    <row r="276" spans="1:3" x14ac:dyDescent="0.3">
      <c r="A276" t="s">
        <v>280</v>
      </c>
      <c r="B276">
        <v>-20.687224499375752</v>
      </c>
      <c r="C276">
        <v>-48.413444920628585</v>
      </c>
    </row>
    <row r="277" spans="1:3" x14ac:dyDescent="0.3">
      <c r="A277" t="s">
        <v>281</v>
      </c>
      <c r="B277">
        <v>-21.254471499361856</v>
      </c>
      <c r="C277">
        <v>-48.32034975125751</v>
      </c>
    </row>
    <row r="278" spans="1:3" x14ac:dyDescent="0.3">
      <c r="A278" t="s">
        <v>282</v>
      </c>
      <c r="B278">
        <v>-23.304880499313754</v>
      </c>
      <c r="C278">
        <v>-45.969593204409357</v>
      </c>
    </row>
    <row r="279" spans="1:3" x14ac:dyDescent="0.3">
      <c r="A279" t="s">
        <v>283</v>
      </c>
      <c r="B279">
        <v>-20.884085133117853</v>
      </c>
      <c r="C279">
        <v>-49.573344611531674</v>
      </c>
    </row>
    <row r="280" spans="1:3" x14ac:dyDescent="0.3">
      <c r="A280" t="s">
        <v>284</v>
      </c>
      <c r="B280">
        <v>-24.698150280957801</v>
      </c>
      <c r="C280">
        <v>-48.004704511540098</v>
      </c>
    </row>
    <row r="281" spans="1:3" x14ac:dyDescent="0.3">
      <c r="A281" t="s">
        <v>285</v>
      </c>
      <c r="B281">
        <v>-22.706781958197556</v>
      </c>
      <c r="C281">
        <v>-46.98234346628788</v>
      </c>
    </row>
    <row r="282" spans="1:3" x14ac:dyDescent="0.3">
      <c r="A282" t="s">
        <v>286</v>
      </c>
      <c r="B282">
        <v>-20.267853047500004</v>
      </c>
      <c r="C282">
        <v>-50.550356199042753</v>
      </c>
    </row>
    <row r="283" spans="1:3" x14ac:dyDescent="0.3">
      <c r="A283" t="s">
        <v>287</v>
      </c>
      <c r="B283">
        <v>-23.256576866836607</v>
      </c>
      <c r="C283">
        <v>-45.69365512457987</v>
      </c>
    </row>
    <row r="284" spans="1:3" x14ac:dyDescent="0.3">
      <c r="A284" t="s">
        <v>288</v>
      </c>
      <c r="B284">
        <v>-23.529939000000002</v>
      </c>
      <c r="C284">
        <v>-46.905221141741073</v>
      </c>
    </row>
    <row r="285" spans="1:3" x14ac:dyDescent="0.3">
      <c r="A285" t="s">
        <v>289</v>
      </c>
      <c r="B285">
        <v>-21.022457000000003</v>
      </c>
      <c r="C285">
        <v>-47.765352928523406</v>
      </c>
    </row>
    <row r="286" spans="1:3" x14ac:dyDescent="0.3">
      <c r="A286" t="s">
        <v>290</v>
      </c>
      <c r="B286">
        <v>-23.103062500000004</v>
      </c>
      <c r="C286">
        <v>-46.738270935405829</v>
      </c>
    </row>
    <row r="287" spans="1:3" x14ac:dyDescent="0.3">
      <c r="A287" t="s">
        <v>291</v>
      </c>
      <c r="B287">
        <v>-22.295790990000008</v>
      </c>
      <c r="C287">
        <v>-48.558141387833111</v>
      </c>
    </row>
    <row r="288" spans="1:3" x14ac:dyDescent="0.3">
      <c r="A288" t="s">
        <v>292</v>
      </c>
      <c r="B288">
        <v>-20.312041589292903</v>
      </c>
      <c r="C288">
        <v>-47.588743916570039</v>
      </c>
    </row>
    <row r="289" spans="1:3" x14ac:dyDescent="0.3">
      <c r="A289" t="s">
        <v>293</v>
      </c>
      <c r="B289">
        <v>-22.930678218205603</v>
      </c>
      <c r="C289">
        <v>-46.273416610136671</v>
      </c>
    </row>
    <row r="290" spans="1:3" x14ac:dyDescent="0.3">
      <c r="A290" t="s">
        <v>294</v>
      </c>
      <c r="B290">
        <v>-22.251046055078699</v>
      </c>
      <c r="C290">
        <v>-50.768535308413988</v>
      </c>
    </row>
    <row r="291" spans="1:3" x14ac:dyDescent="0.3">
      <c r="A291" t="s">
        <v>295</v>
      </c>
      <c r="B291">
        <v>-21.053719035000004</v>
      </c>
      <c r="C291">
        <v>-49.686282716033325</v>
      </c>
    </row>
    <row r="292" spans="1:3" x14ac:dyDescent="0.3">
      <c r="A292" t="s">
        <v>296</v>
      </c>
      <c r="B292">
        <v>-22.013168999343701</v>
      </c>
      <c r="C292">
        <v>-49.790794283774673</v>
      </c>
    </row>
    <row r="293" spans="1:3" x14ac:dyDescent="0.3">
      <c r="A293" t="s">
        <v>297</v>
      </c>
      <c r="B293">
        <v>-23.0825599993188</v>
      </c>
      <c r="C293">
        <v>-47.798173511904771</v>
      </c>
    </row>
    <row r="294" spans="1:3" x14ac:dyDescent="0.3">
      <c r="A294" t="s">
        <v>298</v>
      </c>
      <c r="B294">
        <v>-23.187668000000006</v>
      </c>
      <c r="C294">
        <v>-46.885273967996739</v>
      </c>
    </row>
    <row r="295" spans="1:3" x14ac:dyDescent="0.3">
      <c r="A295" t="s">
        <v>299</v>
      </c>
      <c r="B295">
        <v>-21.511275749680955</v>
      </c>
      <c r="C295">
        <v>-51.434011950548992</v>
      </c>
    </row>
    <row r="296" spans="1:3" x14ac:dyDescent="0.3">
      <c r="A296" t="s">
        <v>300</v>
      </c>
      <c r="B296">
        <v>-24.320703078972656</v>
      </c>
      <c r="C296">
        <v>-47.635341967662214</v>
      </c>
    </row>
    <row r="297" spans="1:3" x14ac:dyDescent="0.3">
      <c r="A297" t="s">
        <v>301</v>
      </c>
      <c r="B297">
        <v>-23.935689201507817</v>
      </c>
      <c r="C297">
        <v>-47.081594072291821</v>
      </c>
    </row>
    <row r="298" spans="1:3" x14ac:dyDescent="0.3">
      <c r="A298" t="s">
        <v>302</v>
      </c>
      <c r="B298">
        <v>-23.086921351486403</v>
      </c>
      <c r="C298">
        <v>-45.190810820432951</v>
      </c>
    </row>
    <row r="299" spans="1:3" x14ac:dyDescent="0.3">
      <c r="A299" t="s">
        <v>303</v>
      </c>
      <c r="B299">
        <v>-23.054011606537156</v>
      </c>
      <c r="C299">
        <v>-47.833780710266304</v>
      </c>
    </row>
    <row r="300" spans="1:3" x14ac:dyDescent="0.3">
      <c r="A300" t="s">
        <v>304</v>
      </c>
      <c r="B300">
        <v>-21.164856565473503</v>
      </c>
      <c r="C300">
        <v>-51.040501657068525</v>
      </c>
    </row>
    <row r="301" spans="1:3" x14ac:dyDescent="0.3">
      <c r="A301" t="s">
        <v>305</v>
      </c>
      <c r="B301">
        <v>-22.570096474152958</v>
      </c>
      <c r="C301">
        <v>-44.893110279387081</v>
      </c>
    </row>
    <row r="302" spans="1:3" x14ac:dyDescent="0.3">
      <c r="A302" t="s">
        <v>306</v>
      </c>
      <c r="B302">
        <v>-22.185436005000003</v>
      </c>
      <c r="C302">
        <v>-47.388707969614835</v>
      </c>
    </row>
    <row r="303" spans="1:3" x14ac:dyDescent="0.3">
      <c r="A303" t="s">
        <v>307</v>
      </c>
      <c r="B303">
        <v>-22.597507000000004</v>
      </c>
      <c r="C303">
        <v>-48.798681972457324</v>
      </c>
    </row>
    <row r="304" spans="1:3" x14ac:dyDescent="0.3">
      <c r="A304" t="s">
        <v>308</v>
      </c>
      <c r="B304">
        <v>-22.562194000000005</v>
      </c>
      <c r="C304">
        <v>-47.401939523310205</v>
      </c>
    </row>
    <row r="305" spans="1:3" x14ac:dyDescent="0.3">
      <c r="A305" t="s">
        <v>309</v>
      </c>
      <c r="B305">
        <v>-22.520488192169154</v>
      </c>
      <c r="C305">
        <v>-46.661483616308736</v>
      </c>
    </row>
    <row r="306" spans="1:3" x14ac:dyDescent="0.3">
      <c r="A306" t="s">
        <v>310</v>
      </c>
      <c r="B306">
        <v>-21.6723465</v>
      </c>
      <c r="C306">
        <v>-49.751423386685467</v>
      </c>
    </row>
    <row r="307" spans="1:3" x14ac:dyDescent="0.3">
      <c r="A307" t="s">
        <v>311</v>
      </c>
      <c r="B307">
        <v>-22.731693032629604</v>
      </c>
      <c r="C307">
        <v>-45.124248144163182</v>
      </c>
    </row>
    <row r="308" spans="1:3" x14ac:dyDescent="0.3">
      <c r="A308" t="s">
        <v>312</v>
      </c>
      <c r="B308">
        <v>-23.086778500000005</v>
      </c>
      <c r="C308">
        <v>-46.946440218048735</v>
      </c>
    </row>
    <row r="309" spans="1:3" x14ac:dyDescent="0.3">
      <c r="A309" t="s">
        <v>314</v>
      </c>
      <c r="B309">
        <v>-21.723415646037903</v>
      </c>
      <c r="C309">
        <v>-51.018349142240865</v>
      </c>
    </row>
    <row r="310" spans="1:3" x14ac:dyDescent="0.3">
      <c r="A310" t="s">
        <v>315</v>
      </c>
      <c r="B310">
        <v>-22.431639999333854</v>
      </c>
      <c r="C310">
        <v>-49.523179124461372</v>
      </c>
    </row>
    <row r="311" spans="1:3" x14ac:dyDescent="0.3">
      <c r="A311" t="s">
        <v>316</v>
      </c>
      <c r="B311">
        <v>-21.551706525237204</v>
      </c>
      <c r="C311">
        <v>-47.700279944847594</v>
      </c>
    </row>
    <row r="312" spans="1:3" x14ac:dyDescent="0.3">
      <c r="A312" t="s">
        <v>317</v>
      </c>
      <c r="B312">
        <v>-22.413815392232703</v>
      </c>
      <c r="C312">
        <v>-49.820324699943825</v>
      </c>
    </row>
    <row r="313" spans="1:3" x14ac:dyDescent="0.3">
      <c r="A313" t="s">
        <v>319</v>
      </c>
      <c r="B313">
        <v>-22.343444287208154</v>
      </c>
      <c r="C313">
        <v>-50.38932711588177</v>
      </c>
    </row>
    <row r="314" spans="1:3" x14ac:dyDescent="0.3">
      <c r="A314" t="s">
        <v>320</v>
      </c>
      <c r="B314">
        <v>-22.505549628843855</v>
      </c>
      <c r="C314">
        <v>-48.71140538696806</v>
      </c>
    </row>
    <row r="315" spans="1:3" x14ac:dyDescent="0.3">
      <c r="A315" t="s">
        <v>321</v>
      </c>
      <c r="B315">
        <v>-20.801313539563303</v>
      </c>
      <c r="C315">
        <v>-49.963497820342063</v>
      </c>
    </row>
    <row r="316" spans="1:3" x14ac:dyDescent="0.3">
      <c r="A316" t="s">
        <v>322</v>
      </c>
      <c r="B316">
        <v>-20.149997984692504</v>
      </c>
      <c r="C316">
        <v>-50.197628484223976</v>
      </c>
    </row>
    <row r="317" spans="1:3" x14ac:dyDescent="0.3">
      <c r="A317" t="s">
        <v>323</v>
      </c>
      <c r="B317">
        <v>-20.643481311055101</v>
      </c>
      <c r="C317">
        <v>-50.227537047108889</v>
      </c>
    </row>
    <row r="318" spans="1:3" x14ac:dyDescent="0.3">
      <c r="A318" t="s">
        <v>324</v>
      </c>
      <c r="B318">
        <v>-23.547457999999907</v>
      </c>
      <c r="C318">
        <v>-47.184482626249711</v>
      </c>
    </row>
    <row r="319" spans="1:3" x14ac:dyDescent="0.3">
      <c r="A319" t="s">
        <v>325</v>
      </c>
      <c r="B319">
        <v>-23.322459382970386</v>
      </c>
      <c r="C319">
        <v>-46.590195873141873</v>
      </c>
    </row>
    <row r="320" spans="1:3" x14ac:dyDescent="0.3">
      <c r="A320" t="s">
        <v>326</v>
      </c>
      <c r="B320">
        <v>-23.003346089863552</v>
      </c>
      <c r="C320">
        <v>-49.318113120583106</v>
      </c>
    </row>
    <row r="321" spans="1:3" x14ac:dyDescent="0.3">
      <c r="A321" t="s">
        <v>327</v>
      </c>
      <c r="B321">
        <v>-22.110331499341353</v>
      </c>
      <c r="C321">
        <v>-51.968467484711482</v>
      </c>
    </row>
    <row r="322" spans="1:3" x14ac:dyDescent="0.3">
      <c r="A322" t="s">
        <v>328</v>
      </c>
      <c r="B322">
        <v>-22.61041533676195</v>
      </c>
      <c r="C322">
        <v>-50.668968249501823</v>
      </c>
    </row>
    <row r="323" spans="1:3" x14ac:dyDescent="0.3">
      <c r="A323" t="s">
        <v>329</v>
      </c>
      <c r="B323">
        <v>-21.258761925566304</v>
      </c>
      <c r="C323">
        <v>-49.140000810266159</v>
      </c>
    </row>
    <row r="324" spans="1:3" x14ac:dyDescent="0.3">
      <c r="A324" t="s">
        <v>330</v>
      </c>
      <c r="B324">
        <v>-21.794493366467254</v>
      </c>
      <c r="C324">
        <v>-51.182897555050317</v>
      </c>
    </row>
    <row r="325" spans="1:3" x14ac:dyDescent="0.3">
      <c r="A325" t="s">
        <v>331</v>
      </c>
      <c r="B325">
        <v>-22.214933000000002</v>
      </c>
      <c r="C325">
        <v>-49.951645643103269</v>
      </c>
    </row>
    <row r="326" spans="1:3" x14ac:dyDescent="0.3">
      <c r="A326" t="s">
        <v>332</v>
      </c>
      <c r="B326">
        <v>-22.147832475000008</v>
      </c>
      <c r="C326">
        <v>-51.170768057488502</v>
      </c>
    </row>
    <row r="327" spans="1:3" x14ac:dyDescent="0.3">
      <c r="A327" t="s">
        <v>334</v>
      </c>
      <c r="B327">
        <v>-21.602994506272555</v>
      </c>
      <c r="C327">
        <v>-48.367747699366184</v>
      </c>
    </row>
    <row r="328" spans="1:3" x14ac:dyDescent="0.3">
      <c r="A328" t="s">
        <v>335</v>
      </c>
      <c r="B328">
        <v>-23.669334500000001</v>
      </c>
      <c r="C328">
        <v>-46.458262012164653</v>
      </c>
    </row>
    <row r="329" spans="1:3" x14ac:dyDescent="0.3">
      <c r="A329" t="s">
        <v>336</v>
      </c>
      <c r="B329">
        <v>-21.180156172304553</v>
      </c>
      <c r="C329">
        <v>-49.582018998867298</v>
      </c>
    </row>
    <row r="330" spans="1:3" x14ac:dyDescent="0.3">
      <c r="A330" t="s">
        <v>337</v>
      </c>
      <c r="B330">
        <v>-20.354109903167451</v>
      </c>
      <c r="C330">
        <v>-50.181831839905065</v>
      </c>
    </row>
    <row r="331" spans="1:3" x14ac:dyDescent="0.3">
      <c r="A331" t="s">
        <v>338</v>
      </c>
      <c r="B331">
        <v>-19.9670371030093</v>
      </c>
      <c r="C331">
        <v>-50.622080265368048</v>
      </c>
    </row>
    <row r="332" spans="1:3" x14ac:dyDescent="0.3">
      <c r="A332" t="s">
        <v>339</v>
      </c>
      <c r="B332">
        <v>-20.177129232579301</v>
      </c>
      <c r="C332">
        <v>-48.029334182714521</v>
      </c>
    </row>
    <row r="333" spans="1:3" x14ac:dyDescent="0.3">
      <c r="A333" t="s">
        <v>340</v>
      </c>
      <c r="B333">
        <v>-22.411696800770851</v>
      </c>
      <c r="C333">
        <v>-48.451802309283096</v>
      </c>
    </row>
    <row r="334" spans="1:3" x14ac:dyDescent="0.3">
      <c r="A334" t="s">
        <v>341</v>
      </c>
      <c r="B334">
        <v>-19.980516052412604</v>
      </c>
      <c r="C334">
        <v>-50.13842719642804</v>
      </c>
    </row>
    <row r="335" spans="1:3" x14ac:dyDescent="0.3">
      <c r="A335" t="s">
        <v>342</v>
      </c>
      <c r="B335">
        <v>-24.283929465376051</v>
      </c>
      <c r="C335">
        <v>-47.45710399910886</v>
      </c>
    </row>
    <row r="336" spans="1:3" x14ac:dyDescent="0.3">
      <c r="A336" t="s">
        <v>343</v>
      </c>
      <c r="B336">
        <v>-21.132086985000004</v>
      </c>
      <c r="C336">
        <v>-51.105640391753681</v>
      </c>
    </row>
    <row r="337" spans="1:3" x14ac:dyDescent="0.3">
      <c r="A337" t="s">
        <v>344</v>
      </c>
      <c r="B337">
        <v>-22.290558594472301</v>
      </c>
      <c r="C337">
        <v>-51.905794305934975</v>
      </c>
    </row>
    <row r="338" spans="1:3" x14ac:dyDescent="0.3">
      <c r="A338" t="s">
        <v>345</v>
      </c>
      <c r="B338">
        <v>-20.817004500000003</v>
      </c>
      <c r="C338">
        <v>-49.512139217927263</v>
      </c>
    </row>
    <row r="339" spans="1:3" x14ac:dyDescent="0.3">
      <c r="A339" t="s">
        <v>346</v>
      </c>
      <c r="B339">
        <v>-20.616857219804</v>
      </c>
      <c r="C339">
        <v>-49.465519842508506</v>
      </c>
    </row>
    <row r="340" spans="1:3" x14ac:dyDescent="0.3">
      <c r="A340" t="s">
        <v>347</v>
      </c>
      <c r="B340">
        <v>-21.468990510000001</v>
      </c>
      <c r="C340">
        <v>-47.007170978736696</v>
      </c>
    </row>
    <row r="341" spans="1:3" x14ac:dyDescent="0.3">
      <c r="A341" t="s">
        <v>348</v>
      </c>
      <c r="B341">
        <v>-23.522706500000002</v>
      </c>
      <c r="C341">
        <v>-46.196760084326563</v>
      </c>
    </row>
    <row r="342" spans="1:3" x14ac:dyDescent="0.3">
      <c r="A342" t="s">
        <v>349</v>
      </c>
      <c r="B342">
        <v>-22.365720189511567</v>
      </c>
      <c r="C342">
        <v>-46.944474088149072</v>
      </c>
    </row>
    <row r="343" spans="1:3" x14ac:dyDescent="0.3">
      <c r="A343" t="s">
        <v>350</v>
      </c>
      <c r="B343">
        <v>-22.365720189511567</v>
      </c>
      <c r="C343">
        <v>-46.944474088149072</v>
      </c>
    </row>
    <row r="344" spans="1:3" x14ac:dyDescent="0.3">
      <c r="A344" t="s">
        <v>351</v>
      </c>
      <c r="B344">
        <v>-22.926827883407753</v>
      </c>
      <c r="C344">
        <v>-47.567524004838418</v>
      </c>
    </row>
    <row r="345" spans="1:3" x14ac:dyDescent="0.3">
      <c r="A345" t="s">
        <v>352</v>
      </c>
      <c r="B345">
        <v>-20.850325703772853</v>
      </c>
      <c r="C345">
        <v>-50.096306131545759</v>
      </c>
    </row>
    <row r="346" spans="1:3" x14ac:dyDescent="0.3">
      <c r="A346" t="s">
        <v>353</v>
      </c>
      <c r="B346">
        <v>-24.094116144999902</v>
      </c>
      <c r="C346">
        <v>-46.619992725371041</v>
      </c>
    </row>
    <row r="347" spans="1:3" x14ac:dyDescent="0.3">
      <c r="A347" t="s">
        <v>354</v>
      </c>
      <c r="B347">
        <v>-22.68112865985935</v>
      </c>
      <c r="C347">
        <v>-46.681194300508714</v>
      </c>
    </row>
    <row r="348" spans="1:3" x14ac:dyDescent="0.3">
      <c r="A348" t="s">
        <v>355</v>
      </c>
      <c r="B348">
        <v>-21.263863995000005</v>
      </c>
      <c r="C348">
        <v>-48.496651259965986</v>
      </c>
    </row>
    <row r="349" spans="1:3" x14ac:dyDescent="0.3">
      <c r="A349" t="s">
        <v>356</v>
      </c>
      <c r="B349">
        <v>-20.772140137594654</v>
      </c>
      <c r="C349">
        <v>-49.71411616142862</v>
      </c>
    </row>
    <row r="350" spans="1:3" x14ac:dyDescent="0.3">
      <c r="A350" t="s">
        <v>357</v>
      </c>
      <c r="B350">
        <v>-20.903841225890652</v>
      </c>
      <c r="C350">
        <v>-48.642971283280971</v>
      </c>
    </row>
    <row r="351" spans="1:3" x14ac:dyDescent="0.3">
      <c r="A351" t="s">
        <v>358</v>
      </c>
      <c r="B351">
        <v>-21.298959449262554</v>
      </c>
      <c r="C351">
        <v>-51.565493248709366</v>
      </c>
    </row>
    <row r="352" spans="1:3" x14ac:dyDescent="0.3">
      <c r="A352" t="s">
        <v>359</v>
      </c>
      <c r="B352">
        <v>-22.945521999321958</v>
      </c>
      <c r="C352">
        <v>-47.313269248336269</v>
      </c>
    </row>
    <row r="353" spans="1:3" x14ac:dyDescent="0.3">
      <c r="A353" t="s">
        <v>360</v>
      </c>
      <c r="B353">
        <v>-22.955010579151153</v>
      </c>
      <c r="C353">
        <v>-45.84815198496505</v>
      </c>
    </row>
    <row r="354" spans="1:3" x14ac:dyDescent="0.3">
      <c r="A354" t="s">
        <v>361</v>
      </c>
      <c r="B354">
        <v>-20.7326629993746</v>
      </c>
      <c r="C354">
        <v>-48.057593825321732</v>
      </c>
    </row>
    <row r="355" spans="1:3" x14ac:dyDescent="0.3">
      <c r="A355" t="s">
        <v>362</v>
      </c>
      <c r="B355">
        <v>-22.881030932694454</v>
      </c>
      <c r="C355">
        <v>-46.79134439458381</v>
      </c>
    </row>
    <row r="356" spans="1:3" x14ac:dyDescent="0.3">
      <c r="A356" t="s">
        <v>363</v>
      </c>
      <c r="B356">
        <v>-21.507609441189903</v>
      </c>
      <c r="C356">
        <v>-48.150661254394855</v>
      </c>
    </row>
    <row r="357" spans="1:3" x14ac:dyDescent="0.3">
      <c r="A357" t="s">
        <v>364</v>
      </c>
      <c r="B357">
        <v>-20.994298089260052</v>
      </c>
      <c r="C357">
        <v>-51.277138185509848</v>
      </c>
    </row>
    <row r="358" spans="1:3" x14ac:dyDescent="0.3">
      <c r="A358" t="s">
        <v>365</v>
      </c>
      <c r="B358">
        <v>-22.620117582520201</v>
      </c>
      <c r="C358">
        <v>-51.238587497594786</v>
      </c>
    </row>
    <row r="359" spans="1:3" x14ac:dyDescent="0.3">
      <c r="A359" t="s">
        <v>366</v>
      </c>
      <c r="B359">
        <v>-22.404283199904853</v>
      </c>
      <c r="C359">
        <v>-51.524239850810247</v>
      </c>
    </row>
    <row r="360" spans="1:3" x14ac:dyDescent="0.3">
      <c r="A360" t="s">
        <v>367</v>
      </c>
      <c r="B360">
        <v>-23.375786983358754</v>
      </c>
      <c r="C360">
        <v>-45.446400470724441</v>
      </c>
    </row>
    <row r="361" spans="1:3" x14ac:dyDescent="0.3">
      <c r="A361" t="s">
        <v>368</v>
      </c>
      <c r="B361">
        <v>-23.178695811004506</v>
      </c>
      <c r="C361">
        <v>-46.402590214989615</v>
      </c>
    </row>
    <row r="362" spans="1:3" x14ac:dyDescent="0.3">
      <c r="A362" t="s">
        <v>369</v>
      </c>
      <c r="B362">
        <v>-20.843916155827404</v>
      </c>
      <c r="C362">
        <v>-49.630474851340189</v>
      </c>
    </row>
    <row r="363" spans="1:3" x14ac:dyDescent="0.3">
      <c r="A363" t="s">
        <v>370</v>
      </c>
      <c r="B363">
        <v>-20.694823499375559</v>
      </c>
      <c r="C363">
        <v>-50.040274495542853</v>
      </c>
    </row>
    <row r="364" spans="1:3" x14ac:dyDescent="0.3">
      <c r="A364" t="s">
        <v>371</v>
      </c>
      <c r="B364">
        <v>-20.91390242761695</v>
      </c>
      <c r="C364">
        <v>-49.780898651089437</v>
      </c>
    </row>
    <row r="365" spans="1:3" x14ac:dyDescent="0.3">
      <c r="A365" t="s">
        <v>372</v>
      </c>
      <c r="B365">
        <v>-21.013734717199803</v>
      </c>
      <c r="C365">
        <v>-49.507138347943247</v>
      </c>
    </row>
    <row r="366" spans="1:3" x14ac:dyDescent="0.3">
      <c r="A366" t="s">
        <v>373</v>
      </c>
      <c r="B366">
        <v>-24.123210417911206</v>
      </c>
      <c r="C366">
        <v>-48.905738479049141</v>
      </c>
    </row>
    <row r="367" spans="1:3" x14ac:dyDescent="0.3">
      <c r="A367" t="s">
        <v>374</v>
      </c>
      <c r="B367">
        <v>-20.386895026048851</v>
      </c>
      <c r="C367">
        <v>-50.948052438527355</v>
      </c>
    </row>
    <row r="368" spans="1:3" x14ac:dyDescent="0.3">
      <c r="A368" t="s">
        <v>375</v>
      </c>
      <c r="B368">
        <v>-21.778922883855454</v>
      </c>
      <c r="C368">
        <v>-48.562140427676248</v>
      </c>
    </row>
    <row r="369" spans="1:3" x14ac:dyDescent="0.3">
      <c r="A369" t="s">
        <v>377</v>
      </c>
      <c r="B369">
        <v>-20.533153999379554</v>
      </c>
      <c r="C369">
        <v>-49.32009287611158</v>
      </c>
    </row>
    <row r="370" spans="1:3" x14ac:dyDescent="0.3">
      <c r="A370" t="s">
        <v>378</v>
      </c>
      <c r="B370">
        <v>-21.104542001455556</v>
      </c>
      <c r="C370">
        <v>-51.490446528051578</v>
      </c>
    </row>
    <row r="371" spans="1:3" x14ac:dyDescent="0.3">
      <c r="A371" t="s">
        <v>380</v>
      </c>
      <c r="B371">
        <v>-22.782794660913055</v>
      </c>
      <c r="C371">
        <v>-47.293634614404752</v>
      </c>
    </row>
    <row r="372" spans="1:3" x14ac:dyDescent="0.3">
      <c r="A372" t="s">
        <v>382</v>
      </c>
      <c r="B372">
        <v>-20.990358196418253</v>
      </c>
      <c r="C372">
        <v>-48.917063709695732</v>
      </c>
    </row>
    <row r="373" spans="1:3" x14ac:dyDescent="0.3">
      <c r="A373" t="s">
        <v>383</v>
      </c>
      <c r="B373">
        <v>-21.468474989356704</v>
      </c>
      <c r="C373">
        <v>-49.22174953367697</v>
      </c>
    </row>
    <row r="374" spans="1:3" x14ac:dyDescent="0.3">
      <c r="A374" t="s">
        <v>384</v>
      </c>
      <c r="B374">
        <v>-20.73399973477115</v>
      </c>
      <c r="C374">
        <v>-47.749105463903184</v>
      </c>
    </row>
    <row r="375" spans="1:3" x14ac:dyDescent="0.3">
      <c r="A375" t="s">
        <v>385</v>
      </c>
      <c r="B375">
        <v>-22.438860447948951</v>
      </c>
      <c r="C375">
        <v>-49.927372830360518</v>
      </c>
    </row>
    <row r="376" spans="1:3" x14ac:dyDescent="0.3">
      <c r="A376" t="s">
        <v>386</v>
      </c>
      <c r="B376">
        <v>-22.944584777489698</v>
      </c>
      <c r="C376">
        <v>-49.340950752602339</v>
      </c>
    </row>
    <row r="377" spans="1:3" x14ac:dyDescent="0.3">
      <c r="A377" t="s">
        <v>387</v>
      </c>
      <c r="B377">
        <v>-20.737283985000001</v>
      </c>
      <c r="C377">
        <v>-48.913491725769418</v>
      </c>
    </row>
    <row r="378" spans="1:3" x14ac:dyDescent="0.3">
      <c r="A378" t="s">
        <v>388</v>
      </c>
      <c r="B378">
        <v>-20.612722120149304</v>
      </c>
      <c r="C378">
        <v>-49.299214794262355</v>
      </c>
    </row>
    <row r="379" spans="1:3" x14ac:dyDescent="0.3">
      <c r="A379" t="s">
        <v>389</v>
      </c>
      <c r="B379">
        <v>-22.148599411827053</v>
      </c>
      <c r="C379">
        <v>-50.093585463660212</v>
      </c>
    </row>
    <row r="380" spans="1:3" x14ac:dyDescent="0.3">
      <c r="A380" t="s">
        <v>390</v>
      </c>
      <c r="B380">
        <v>-20.180196743036753</v>
      </c>
      <c r="C380">
        <v>-49.351818480998617</v>
      </c>
    </row>
    <row r="381" spans="1:3" x14ac:dyDescent="0.3">
      <c r="A381" t="s">
        <v>391</v>
      </c>
      <c r="B381">
        <v>-20.720421495000004</v>
      </c>
      <c r="C381">
        <v>-47.886383822127812</v>
      </c>
    </row>
    <row r="382" spans="1:3" x14ac:dyDescent="0.3">
      <c r="A382" t="s">
        <v>392</v>
      </c>
      <c r="B382">
        <v>-23.533612000000005</v>
      </c>
      <c r="C382">
        <v>-46.788810144271423</v>
      </c>
    </row>
    <row r="383" spans="1:3" x14ac:dyDescent="0.3">
      <c r="A383" t="s">
        <v>393</v>
      </c>
      <c r="B383">
        <v>-22.317882054899901</v>
      </c>
      <c r="C383">
        <v>-50.28412616584793</v>
      </c>
    </row>
    <row r="384" spans="1:3" x14ac:dyDescent="0.3">
      <c r="A384" t="s">
        <v>394</v>
      </c>
      <c r="B384">
        <v>-21.797083500000003</v>
      </c>
      <c r="C384">
        <v>-50.873139110263445</v>
      </c>
    </row>
    <row r="385" spans="1:3" x14ac:dyDescent="0.3">
      <c r="A385" t="s">
        <v>395</v>
      </c>
      <c r="B385">
        <v>-22.977267500000004</v>
      </c>
      <c r="C385">
        <v>-49.86857983593697</v>
      </c>
    </row>
    <row r="386" spans="1:3" x14ac:dyDescent="0.3">
      <c r="A386" t="s">
        <v>396</v>
      </c>
      <c r="B386">
        <v>-21.491165917105501</v>
      </c>
      <c r="C386">
        <v>-51.699320721678831</v>
      </c>
    </row>
    <row r="387" spans="1:3" x14ac:dyDescent="0.3">
      <c r="A387" t="s">
        <v>397</v>
      </c>
      <c r="B387">
        <v>-19.9955921069967</v>
      </c>
      <c r="C387">
        <v>-50.377584652198053</v>
      </c>
    </row>
    <row r="388" spans="1:3" x14ac:dyDescent="0.3">
      <c r="A388" t="s">
        <v>398</v>
      </c>
      <c r="B388">
        <v>-21.560078499354503</v>
      </c>
      <c r="C388">
        <v>-51.265201519932354</v>
      </c>
    </row>
    <row r="389" spans="1:3" x14ac:dyDescent="0.3">
      <c r="A389" t="s">
        <v>399</v>
      </c>
      <c r="B389">
        <v>-20.390587470269804</v>
      </c>
      <c r="C389">
        <v>-49.433782399918428</v>
      </c>
    </row>
    <row r="390" spans="1:3" x14ac:dyDescent="0.3">
      <c r="A390" t="s">
        <v>400</v>
      </c>
      <c r="B390">
        <v>-21.082470691401152</v>
      </c>
      <c r="C390">
        <v>-48.801284626537182</v>
      </c>
    </row>
    <row r="391" spans="1:3" x14ac:dyDescent="0.3">
      <c r="A391" t="s">
        <v>401</v>
      </c>
      <c r="B391">
        <v>-20.416217324696401</v>
      </c>
      <c r="C391">
        <v>-50.765987804946747</v>
      </c>
    </row>
    <row r="392" spans="1:3" x14ac:dyDescent="0.3">
      <c r="A392" t="s">
        <v>402</v>
      </c>
      <c r="B392">
        <v>-22.785592000000008</v>
      </c>
      <c r="C392">
        <v>-50.218790987722301</v>
      </c>
    </row>
    <row r="393" spans="1:3" x14ac:dyDescent="0.3">
      <c r="A393" t="s">
        <v>403</v>
      </c>
      <c r="B393">
        <v>-21.360183557941006</v>
      </c>
      <c r="C393">
        <v>-51.856574161537743</v>
      </c>
    </row>
    <row r="394" spans="1:3" x14ac:dyDescent="0.3">
      <c r="A394" t="s">
        <v>404</v>
      </c>
      <c r="B394">
        <v>-22.417711020000006</v>
      </c>
      <c r="C394">
        <v>-50.575028530478257</v>
      </c>
    </row>
    <row r="395" spans="1:3" x14ac:dyDescent="0.3">
      <c r="A395" t="s">
        <v>405</v>
      </c>
      <c r="B395">
        <v>-23.386261565928553</v>
      </c>
      <c r="C395">
        <v>-45.662864060550085</v>
      </c>
    </row>
    <row r="396" spans="1:3" x14ac:dyDescent="0.3">
      <c r="A396" t="s">
        <v>406</v>
      </c>
      <c r="B396">
        <v>-21.0157929993515</v>
      </c>
      <c r="C396">
        <v>-48.772528912749827</v>
      </c>
    </row>
    <row r="397" spans="1:3" x14ac:dyDescent="0.3">
      <c r="A397" t="s">
        <v>407</v>
      </c>
      <c r="B397">
        <v>-23.386927999311954</v>
      </c>
      <c r="C397">
        <v>-48.723676984127096</v>
      </c>
    </row>
    <row r="398" spans="1:3" x14ac:dyDescent="0.3">
      <c r="A398" t="s">
        <v>408</v>
      </c>
      <c r="B398">
        <v>-20.099805952458805</v>
      </c>
      <c r="C398">
        <v>-50.586718917995455</v>
      </c>
    </row>
    <row r="399" spans="1:3" x14ac:dyDescent="0.3">
      <c r="A399" t="s">
        <v>409</v>
      </c>
      <c r="B399">
        <v>-21.779839143789101</v>
      </c>
      <c r="C399">
        <v>-50.793843843062461</v>
      </c>
    </row>
    <row r="400" spans="1:3" x14ac:dyDescent="0.3">
      <c r="A400" t="s">
        <v>410</v>
      </c>
      <c r="B400">
        <v>-23.080318323936503</v>
      </c>
      <c r="C400">
        <v>-48.372876683655541</v>
      </c>
    </row>
    <row r="401" spans="1:3" x14ac:dyDescent="0.3">
      <c r="A401" t="s">
        <v>411</v>
      </c>
      <c r="B401">
        <v>-24.712546630958105</v>
      </c>
      <c r="C401">
        <v>-47.879997602894392</v>
      </c>
    </row>
    <row r="402" spans="1:3" x14ac:dyDescent="0.3">
      <c r="A402" t="s">
        <v>412</v>
      </c>
      <c r="B402">
        <v>-20.302191175418304</v>
      </c>
      <c r="C402">
        <v>-50.012617830836952</v>
      </c>
    </row>
    <row r="403" spans="1:3" x14ac:dyDescent="0.3">
      <c r="A403" t="s">
        <v>413</v>
      </c>
      <c r="B403">
        <v>-20.641153402307655</v>
      </c>
      <c r="C403">
        <v>-47.283060090300175</v>
      </c>
    </row>
    <row r="404" spans="1:3" x14ac:dyDescent="0.3">
      <c r="A404" t="s">
        <v>414</v>
      </c>
      <c r="B404">
        <v>-21.309275557982609</v>
      </c>
      <c r="C404">
        <v>-51.847139950941155</v>
      </c>
    </row>
    <row r="405" spans="1:3" x14ac:dyDescent="0.3">
      <c r="A405" t="s">
        <v>415</v>
      </c>
      <c r="B405">
        <v>-22.759921699999953</v>
      </c>
      <c r="C405">
        <v>-47.154385800969493</v>
      </c>
    </row>
    <row r="406" spans="1:3" x14ac:dyDescent="0.3">
      <c r="A406" t="s">
        <v>416</v>
      </c>
      <c r="B406">
        <v>-22.57430074801</v>
      </c>
      <c r="C406">
        <v>-49.399038346137544</v>
      </c>
    </row>
    <row r="407" spans="1:3" x14ac:dyDescent="0.3">
      <c r="A407" t="s">
        <v>417</v>
      </c>
      <c r="B407">
        <v>-20.029300027799255</v>
      </c>
      <c r="C407">
        <v>-49.399551886382483</v>
      </c>
    </row>
    <row r="408" spans="1:3" x14ac:dyDescent="0.3">
      <c r="A408" t="s">
        <v>418</v>
      </c>
      <c r="B408">
        <v>-22.355491500000007</v>
      </c>
      <c r="C408">
        <v>-48.77968096362126</v>
      </c>
    </row>
    <row r="409" spans="1:3" x14ac:dyDescent="0.3">
      <c r="A409" t="s">
        <v>419</v>
      </c>
      <c r="B409">
        <v>-22.791384351859904</v>
      </c>
      <c r="C409">
        <v>-46.442030947329137</v>
      </c>
    </row>
    <row r="410" spans="1:3" x14ac:dyDescent="0.3">
      <c r="A410" t="s">
        <v>420</v>
      </c>
      <c r="B410">
        <v>-20.247646667245352</v>
      </c>
      <c r="C410">
        <v>-50.112390282897117</v>
      </c>
    </row>
    <row r="411" spans="1:3" x14ac:dyDescent="0.3">
      <c r="A411" t="s">
        <v>421</v>
      </c>
      <c r="B411">
        <v>-20.256870999386454</v>
      </c>
      <c r="C411">
        <v>-47.481794969120699</v>
      </c>
    </row>
    <row r="412" spans="1:3" x14ac:dyDescent="0.3">
      <c r="A412" t="s">
        <v>422</v>
      </c>
      <c r="B412">
        <v>-22.743771000000002</v>
      </c>
      <c r="C412">
        <v>-46.897802090290753</v>
      </c>
    </row>
    <row r="413" spans="1:3" x14ac:dyDescent="0.3">
      <c r="A413" t="s">
        <v>423</v>
      </c>
      <c r="B413">
        <v>-22.811215213632</v>
      </c>
      <c r="C413">
        <v>-50.792165655456955</v>
      </c>
    </row>
    <row r="414" spans="1:3" x14ac:dyDescent="0.3">
      <c r="A414" t="s">
        <v>424</v>
      </c>
      <c r="B414">
        <v>-24.272800673545394</v>
      </c>
      <c r="C414">
        <v>-47.229076349741732</v>
      </c>
    </row>
    <row r="415" spans="1:3" x14ac:dyDescent="0.3">
      <c r="A415" t="s">
        <v>425</v>
      </c>
      <c r="B415">
        <v>-21.418383015</v>
      </c>
      <c r="C415">
        <v>-50.07303627502921</v>
      </c>
    </row>
    <row r="416" spans="1:3" x14ac:dyDescent="0.3">
      <c r="A416" t="s">
        <v>426</v>
      </c>
      <c r="B416">
        <v>-20.636668999377008</v>
      </c>
      <c r="C416">
        <v>-51.106661019946934</v>
      </c>
    </row>
    <row r="417" spans="1:3" x14ac:dyDescent="0.3">
      <c r="A417" t="s">
        <v>427</v>
      </c>
      <c r="B417">
        <v>-23.072852335940709</v>
      </c>
      <c r="C417">
        <v>-47.967866772984912</v>
      </c>
    </row>
    <row r="418" spans="1:3" x14ac:dyDescent="0.3">
      <c r="A418" t="s">
        <v>428</v>
      </c>
      <c r="B418">
        <v>-24.319508883999905</v>
      </c>
      <c r="C418">
        <v>-46.997301864512337</v>
      </c>
    </row>
    <row r="419" spans="1:3" x14ac:dyDescent="0.3">
      <c r="A419" t="s">
        <v>429</v>
      </c>
      <c r="B419">
        <v>-21.5953916792139</v>
      </c>
      <c r="C419">
        <v>-50.599425717222353</v>
      </c>
    </row>
    <row r="420" spans="1:3" x14ac:dyDescent="0.3">
      <c r="A420" t="s">
        <v>430</v>
      </c>
      <c r="B420">
        <v>-23.714202222999905</v>
      </c>
      <c r="C420">
        <v>-47.418015150930991</v>
      </c>
    </row>
    <row r="421" spans="1:3" x14ac:dyDescent="0.3">
      <c r="A421" t="s">
        <v>431</v>
      </c>
      <c r="B421">
        <v>-23.814612000000004</v>
      </c>
      <c r="C421">
        <v>-47.71550771583852</v>
      </c>
    </row>
    <row r="422" spans="1:3" x14ac:dyDescent="0.3">
      <c r="A422" t="s">
        <v>432</v>
      </c>
      <c r="B422">
        <v>-22.926668725898853</v>
      </c>
      <c r="C422">
        <v>-45.46204884623041</v>
      </c>
    </row>
    <row r="423" spans="1:3" x14ac:dyDescent="0.3">
      <c r="A423" t="s">
        <v>433</v>
      </c>
      <c r="B423">
        <v>-21.18598848855255</v>
      </c>
      <c r="C423">
        <v>-48.90563753529365</v>
      </c>
    </row>
    <row r="424" spans="1:3" x14ac:dyDescent="0.3">
      <c r="A424" t="s">
        <v>434</v>
      </c>
      <c r="B424">
        <v>-22.780796068516207</v>
      </c>
      <c r="C424">
        <v>-46.590577318931651</v>
      </c>
    </row>
    <row r="425" spans="1:3" x14ac:dyDescent="0.3">
      <c r="A425" t="s">
        <v>435</v>
      </c>
      <c r="B425">
        <v>-21.884989698814802</v>
      </c>
      <c r="C425">
        <v>-51.731626903764202</v>
      </c>
    </row>
    <row r="426" spans="1:3" x14ac:dyDescent="0.3">
      <c r="A426" t="s">
        <v>436</v>
      </c>
      <c r="B426">
        <v>-22.611166885180054</v>
      </c>
      <c r="C426">
        <v>-45.183569424497712</v>
      </c>
    </row>
    <row r="427" spans="1:3" x14ac:dyDescent="0.3">
      <c r="A427" t="s">
        <v>437</v>
      </c>
      <c r="B427">
        <v>-23.050499000000006</v>
      </c>
      <c r="C427">
        <v>-46.358755200469574</v>
      </c>
    </row>
    <row r="428" spans="1:3" x14ac:dyDescent="0.3">
      <c r="A428" t="s">
        <v>438</v>
      </c>
      <c r="B428">
        <v>-22.723722000000002</v>
      </c>
      <c r="C428">
        <v>-47.646846236158197</v>
      </c>
    </row>
    <row r="429" spans="1:3" x14ac:dyDescent="0.3">
      <c r="A429" t="s">
        <v>439</v>
      </c>
      <c r="B429">
        <v>-23.192991495000008</v>
      </c>
      <c r="C429">
        <v>-49.383974489660609</v>
      </c>
    </row>
    <row r="430" spans="1:3" x14ac:dyDescent="0.3">
      <c r="A430" t="s">
        <v>440</v>
      </c>
      <c r="B430">
        <v>-21.993447000000003</v>
      </c>
      <c r="C430">
        <v>-49.456642433369588</v>
      </c>
    </row>
    <row r="431" spans="1:3" x14ac:dyDescent="0.3">
      <c r="A431" t="s">
        <v>441</v>
      </c>
      <c r="B431">
        <v>-21.099631662599752</v>
      </c>
      <c r="C431">
        <v>-48.669841932561816</v>
      </c>
    </row>
    <row r="432" spans="1:3" x14ac:dyDescent="0.3">
      <c r="A432" t="s">
        <v>442</v>
      </c>
      <c r="B432">
        <v>-23.397523307901903</v>
      </c>
      <c r="C432">
        <v>-47.000967568744898</v>
      </c>
    </row>
    <row r="433" spans="1:3" x14ac:dyDescent="0.3">
      <c r="A433" t="s">
        <v>443</v>
      </c>
      <c r="B433">
        <v>-22.276675485000002</v>
      </c>
      <c r="C433">
        <v>-51.499584290089487</v>
      </c>
    </row>
    <row r="434" spans="1:3" x14ac:dyDescent="0.3">
      <c r="A434" t="s">
        <v>444</v>
      </c>
      <c r="B434">
        <v>-21.994049295000003</v>
      </c>
      <c r="C434">
        <v>-47.425172881653872</v>
      </c>
    </row>
    <row r="435" spans="1:3" x14ac:dyDescent="0.3">
      <c r="A435" t="s">
        <v>445</v>
      </c>
      <c r="B435">
        <v>-22.412065944821105</v>
      </c>
      <c r="C435">
        <v>-49.137252216790841</v>
      </c>
    </row>
    <row r="436" spans="1:3" x14ac:dyDescent="0.3">
      <c r="A436" t="s">
        <v>446</v>
      </c>
      <c r="B436">
        <v>-21.010999499367802</v>
      </c>
      <c r="C436">
        <v>-48.222265751502015</v>
      </c>
    </row>
    <row r="437" spans="1:3" x14ac:dyDescent="0.3">
      <c r="A437" t="s">
        <v>447</v>
      </c>
      <c r="B437">
        <v>-21.032328202496551</v>
      </c>
      <c r="C437">
        <v>-49.925719799208963</v>
      </c>
    </row>
    <row r="438" spans="1:3" x14ac:dyDescent="0.3">
      <c r="A438" t="s">
        <v>448</v>
      </c>
      <c r="B438">
        <v>-22.633457258333753</v>
      </c>
      <c r="C438">
        <v>-50.208934535832</v>
      </c>
    </row>
    <row r="439" spans="1:3" x14ac:dyDescent="0.3">
      <c r="A439" t="s">
        <v>449</v>
      </c>
      <c r="B439">
        <v>-23.528626567661505</v>
      </c>
      <c r="C439">
        <v>-46.346220388658651</v>
      </c>
    </row>
    <row r="440" spans="1:3" x14ac:dyDescent="0.3">
      <c r="A440" t="s">
        <v>450</v>
      </c>
      <c r="B440">
        <v>-20.785857750580252</v>
      </c>
      <c r="C440">
        <v>-49.813894906677447</v>
      </c>
    </row>
    <row r="441" spans="1:3" x14ac:dyDescent="0.3">
      <c r="A441" t="s">
        <v>451</v>
      </c>
      <c r="B441">
        <v>-22.106145654078301</v>
      </c>
      <c r="C441">
        <v>-50.176028054852985</v>
      </c>
    </row>
    <row r="442" spans="1:3" x14ac:dyDescent="0.3">
      <c r="A442" t="s">
        <v>452</v>
      </c>
      <c r="B442">
        <v>-21.7361764725485</v>
      </c>
      <c r="C442">
        <v>-49.360870074892581</v>
      </c>
    </row>
    <row r="443" spans="1:3" x14ac:dyDescent="0.3">
      <c r="A443" t="s">
        <v>453</v>
      </c>
      <c r="B443">
        <v>-21.02571</v>
      </c>
      <c r="C443">
        <v>-48.037837302541938</v>
      </c>
    </row>
    <row r="444" spans="1:3" x14ac:dyDescent="0.3">
      <c r="A444" t="s">
        <v>454</v>
      </c>
      <c r="B444">
        <v>-20.440833842943853</v>
      </c>
      <c r="C444">
        <v>-50.524602015676024</v>
      </c>
    </row>
    <row r="445" spans="1:3" x14ac:dyDescent="0.3">
      <c r="A445" t="s">
        <v>455</v>
      </c>
      <c r="B445">
        <v>-20.182363106209657</v>
      </c>
      <c r="C445">
        <v>-49.703552355833949</v>
      </c>
    </row>
    <row r="446" spans="1:3" x14ac:dyDescent="0.3">
      <c r="A446" t="s">
        <v>456</v>
      </c>
      <c r="B446">
        <v>-19.944333130697753</v>
      </c>
      <c r="C446">
        <v>-50.536853115436664</v>
      </c>
    </row>
    <row r="447" spans="1:3" x14ac:dyDescent="0.3">
      <c r="A447" t="s">
        <v>457</v>
      </c>
      <c r="B447">
        <v>-23.175387499316702</v>
      </c>
      <c r="C447">
        <v>-48.126767435800161</v>
      </c>
    </row>
    <row r="448" spans="1:3" x14ac:dyDescent="0.3">
      <c r="A448" t="s">
        <v>458</v>
      </c>
      <c r="B448">
        <v>-23.214412267999901</v>
      </c>
      <c r="C448">
        <v>-47.524596573065608</v>
      </c>
    </row>
    <row r="449" spans="1:3" x14ac:dyDescent="0.3">
      <c r="A449" t="s">
        <v>459</v>
      </c>
      <c r="B449">
        <v>-21.858362505000006</v>
      </c>
      <c r="C449">
        <v>-47.48140964335802</v>
      </c>
    </row>
    <row r="450" spans="1:3" x14ac:dyDescent="0.3">
      <c r="A450" t="s">
        <v>460</v>
      </c>
      <c r="B450">
        <v>-22.840620206318604</v>
      </c>
      <c r="C450">
        <v>-45.255974312882017</v>
      </c>
    </row>
    <row r="451" spans="1:3" x14ac:dyDescent="0.3">
      <c r="A451" t="s">
        <v>461</v>
      </c>
      <c r="B451">
        <v>-21.045094721092756</v>
      </c>
      <c r="C451">
        <v>-49.378183199902708</v>
      </c>
    </row>
    <row r="452" spans="1:3" x14ac:dyDescent="0.3">
      <c r="A452" t="s">
        <v>462</v>
      </c>
      <c r="B452">
        <v>-21.851927620730056</v>
      </c>
      <c r="C452">
        <v>-51.087077210506941</v>
      </c>
    </row>
    <row r="453" spans="1:3" x14ac:dyDescent="0.3">
      <c r="A453" t="s">
        <v>463</v>
      </c>
      <c r="B453">
        <v>-21.358049011278002</v>
      </c>
      <c r="C453">
        <v>-48.065583022045409</v>
      </c>
    </row>
    <row r="454" spans="1:3" x14ac:dyDescent="0.3">
      <c r="A454" t="s">
        <v>464</v>
      </c>
      <c r="B454">
        <v>-24.003021500000003</v>
      </c>
      <c r="C454">
        <v>-46.412049583612436</v>
      </c>
    </row>
    <row r="455" spans="1:3" x14ac:dyDescent="0.3">
      <c r="A455" t="s">
        <v>465</v>
      </c>
      <c r="B455">
        <v>-22.811467984467601</v>
      </c>
      <c r="C455">
        <v>-48.66468557751746</v>
      </c>
    </row>
    <row r="456" spans="1:3" x14ac:dyDescent="0.3">
      <c r="A456" t="s">
        <v>466</v>
      </c>
      <c r="B456">
        <v>-22.103674319237403</v>
      </c>
      <c r="C456">
        <v>-49.439149287236681</v>
      </c>
    </row>
    <row r="457" spans="1:3" x14ac:dyDescent="0.3">
      <c r="A457" t="s">
        <v>467</v>
      </c>
      <c r="B457">
        <v>-22.008990778755852</v>
      </c>
      <c r="C457">
        <v>-51.557570191824034</v>
      </c>
    </row>
    <row r="458" spans="1:3" x14ac:dyDescent="0.3">
      <c r="A458" t="s">
        <v>468</v>
      </c>
      <c r="B458">
        <v>-21.768781995000001</v>
      </c>
      <c r="C458">
        <v>-52.115275826996601</v>
      </c>
    </row>
    <row r="459" spans="1:3" x14ac:dyDescent="0.3">
      <c r="A459" t="s">
        <v>469</v>
      </c>
      <c r="B459">
        <v>-22.122743500000002</v>
      </c>
      <c r="C459">
        <v>-51.386765581912492</v>
      </c>
    </row>
    <row r="460" spans="1:3" x14ac:dyDescent="0.3">
      <c r="A460" t="s">
        <v>470</v>
      </c>
      <c r="B460">
        <v>-21.875939505000005</v>
      </c>
      <c r="C460">
        <v>-51.840258805056799</v>
      </c>
    </row>
    <row r="461" spans="1:3" x14ac:dyDescent="0.3">
      <c r="A461" t="s">
        <v>471</v>
      </c>
      <c r="B461">
        <v>-21.538867499355003</v>
      </c>
      <c r="C461">
        <v>-49.857735234791051</v>
      </c>
    </row>
    <row r="462" spans="1:3" x14ac:dyDescent="0.3">
      <c r="A462" t="s">
        <v>472</v>
      </c>
      <c r="B462">
        <v>-23.301574999313853</v>
      </c>
      <c r="C462">
        <v>-48.052685336085517</v>
      </c>
    </row>
    <row r="463" spans="1:3" x14ac:dyDescent="0.3">
      <c r="A463" t="s">
        <v>473</v>
      </c>
      <c r="B463">
        <v>-22.249404798371657</v>
      </c>
      <c r="C463">
        <v>-50.697947389350155</v>
      </c>
    </row>
    <row r="464" spans="1:3" x14ac:dyDescent="0.3">
      <c r="A464" t="s">
        <v>474</v>
      </c>
      <c r="B464">
        <v>-22.541844499331255</v>
      </c>
      <c r="C464">
        <v>-44.778477310059543</v>
      </c>
    </row>
    <row r="465" spans="1:3" x14ac:dyDescent="0.3">
      <c r="A465" t="s">
        <v>476</v>
      </c>
      <c r="B465">
        <v>-22.071919826416956</v>
      </c>
      <c r="C465">
        <v>-50.311595242929911</v>
      </c>
    </row>
    <row r="466" spans="1:3" x14ac:dyDescent="0.3">
      <c r="A466" t="s">
        <v>477</v>
      </c>
      <c r="B466">
        <v>-23.011556353887332</v>
      </c>
      <c r="C466">
        <v>-47.531160680903128</v>
      </c>
    </row>
    <row r="467" spans="1:3" x14ac:dyDescent="0.3">
      <c r="A467" t="s">
        <v>478</v>
      </c>
      <c r="B467">
        <v>-22.228451010000004</v>
      </c>
      <c r="C467">
        <v>-50.890211685938034</v>
      </c>
    </row>
    <row r="468" spans="1:3" x14ac:dyDescent="0.3">
      <c r="A468" t="s">
        <v>479</v>
      </c>
      <c r="B468">
        <v>-23.272655499310559</v>
      </c>
      <c r="C468">
        <v>-45.536495610738875</v>
      </c>
    </row>
    <row r="469" spans="1:3" x14ac:dyDescent="0.3">
      <c r="A469" t="s">
        <v>480</v>
      </c>
      <c r="B469">
        <v>-22.220234092901951</v>
      </c>
      <c r="C469">
        <v>-51.303148976682117</v>
      </c>
    </row>
    <row r="470" spans="1:3" x14ac:dyDescent="0.3">
      <c r="A470" t="s">
        <v>481</v>
      </c>
      <c r="B470">
        <v>-21.886760938559505</v>
      </c>
      <c r="C470">
        <v>-49.229797671051791</v>
      </c>
    </row>
    <row r="471" spans="1:3" x14ac:dyDescent="0.3">
      <c r="A471" t="s">
        <v>482</v>
      </c>
      <c r="B471">
        <v>-24.494251427999906</v>
      </c>
      <c r="C471">
        <v>-47.841054751674982</v>
      </c>
    </row>
    <row r="472" spans="1:3" x14ac:dyDescent="0.3">
      <c r="A472" t="s">
        <v>483</v>
      </c>
      <c r="B472">
        <v>-20.603802826270904</v>
      </c>
      <c r="C472">
        <v>-47.483090237451677</v>
      </c>
    </row>
    <row r="473" spans="1:3" x14ac:dyDescent="0.3">
      <c r="A473" t="s">
        <v>484</v>
      </c>
      <c r="B473">
        <v>-24.657489499283951</v>
      </c>
      <c r="C473">
        <v>-49.008301994760842</v>
      </c>
    </row>
    <row r="474" spans="1:3" x14ac:dyDescent="0.3">
      <c r="A474" t="s">
        <v>485</v>
      </c>
      <c r="B474">
        <v>-22.064934664020004</v>
      </c>
      <c r="C474">
        <v>-48.177705754140838</v>
      </c>
    </row>
    <row r="475" spans="1:3" x14ac:dyDescent="0.3">
      <c r="A475" t="s">
        <v>486</v>
      </c>
      <c r="B475">
        <v>-24.220268457556852</v>
      </c>
      <c r="C475">
        <v>-48.765477481482321</v>
      </c>
    </row>
    <row r="476" spans="1:3" x14ac:dyDescent="0.3">
      <c r="A476" t="s">
        <v>487</v>
      </c>
      <c r="B476">
        <v>-20.460660174376002</v>
      </c>
      <c r="C476">
        <v>-47.590705092533476</v>
      </c>
    </row>
    <row r="477" spans="1:3" x14ac:dyDescent="0.3">
      <c r="A477" t="s">
        <v>488</v>
      </c>
      <c r="B477">
        <v>-22.785734799678352</v>
      </c>
      <c r="C477">
        <v>-49.934167814712218</v>
      </c>
    </row>
    <row r="478" spans="1:3" x14ac:dyDescent="0.3">
      <c r="A478" t="s">
        <v>489</v>
      </c>
      <c r="B478">
        <v>-21.838500039749253</v>
      </c>
      <c r="C478">
        <v>-51.600634517170683</v>
      </c>
    </row>
    <row r="479" spans="1:3" x14ac:dyDescent="0.3">
      <c r="A479" t="s">
        <v>490</v>
      </c>
      <c r="B479">
        <v>-24.101200310693006</v>
      </c>
      <c r="C479">
        <v>-48.367071155950498</v>
      </c>
    </row>
    <row r="480" spans="1:3" x14ac:dyDescent="0.3">
      <c r="A480" t="s">
        <v>491</v>
      </c>
      <c r="B480">
        <v>-23.707423000000006</v>
      </c>
      <c r="C480">
        <v>-46.415344374918476</v>
      </c>
    </row>
    <row r="481" spans="1:3" x14ac:dyDescent="0.3">
      <c r="A481" t="s">
        <v>492</v>
      </c>
      <c r="B481">
        <v>-21.184834500000004</v>
      </c>
      <c r="C481">
        <v>-47.805475915541528</v>
      </c>
    </row>
    <row r="482" spans="1:3" x14ac:dyDescent="0.3">
      <c r="A482" t="s">
        <v>493</v>
      </c>
      <c r="B482">
        <v>-20.082932499390804</v>
      </c>
      <c r="C482">
        <v>-47.429198899108492</v>
      </c>
    </row>
    <row r="483" spans="1:3" x14ac:dyDescent="0.3">
      <c r="A483" t="s">
        <v>494</v>
      </c>
      <c r="B483">
        <v>-21.589189499357602</v>
      </c>
      <c r="C483">
        <v>-48.072330066710776</v>
      </c>
    </row>
    <row r="484" spans="1:3" x14ac:dyDescent="0.3">
      <c r="A484" t="s">
        <v>495</v>
      </c>
      <c r="B484">
        <v>-21.727890999350453</v>
      </c>
      <c r="C484">
        <v>-50.724838321651255</v>
      </c>
    </row>
    <row r="485" spans="1:3" x14ac:dyDescent="0.3">
      <c r="A485" t="s">
        <v>496</v>
      </c>
      <c r="B485">
        <v>-22.412511500000004</v>
      </c>
      <c r="C485">
        <v>-47.563533238434395</v>
      </c>
    </row>
    <row r="486" spans="1:3" x14ac:dyDescent="0.3">
      <c r="A486" t="s">
        <v>497</v>
      </c>
      <c r="B486">
        <v>-22.842860722499907</v>
      </c>
      <c r="C486">
        <v>-47.60448488616057</v>
      </c>
    </row>
    <row r="487" spans="1:3" x14ac:dyDescent="0.3">
      <c r="A487" t="s">
        <v>498</v>
      </c>
      <c r="B487">
        <v>-23.744515000000003</v>
      </c>
      <c r="C487">
        <v>-46.393692673973653</v>
      </c>
    </row>
    <row r="488" spans="1:3" x14ac:dyDescent="0.3">
      <c r="A488" t="s">
        <v>499</v>
      </c>
      <c r="B488">
        <v>-19.977734337965408</v>
      </c>
      <c r="C488">
        <v>-49.681159102896977</v>
      </c>
    </row>
    <row r="489" spans="1:3" x14ac:dyDescent="0.3">
      <c r="A489" t="s">
        <v>500</v>
      </c>
      <c r="B489">
        <v>-23.831335006579906</v>
      </c>
      <c r="C489">
        <v>-49.436696718913453</v>
      </c>
    </row>
    <row r="490" spans="1:3" x14ac:dyDescent="0.3">
      <c r="A490" t="s">
        <v>501</v>
      </c>
      <c r="B490">
        <v>-22.5811754993051</v>
      </c>
      <c r="C490">
        <v>-53.058654479408091</v>
      </c>
    </row>
    <row r="491" spans="1:3" x14ac:dyDescent="0.3">
      <c r="A491" t="s">
        <v>502</v>
      </c>
      <c r="B491">
        <v>-22.896818547492405</v>
      </c>
      <c r="C491">
        <v>-45.3093777870655</v>
      </c>
    </row>
    <row r="492" spans="1:3" x14ac:dyDescent="0.3">
      <c r="A492" t="s">
        <v>503</v>
      </c>
      <c r="B492">
        <v>-21.300523989459602</v>
      </c>
      <c r="C492">
        <v>-50.726907999479359</v>
      </c>
    </row>
    <row r="493" spans="1:3" x14ac:dyDescent="0.3">
      <c r="A493" t="s">
        <v>504</v>
      </c>
      <c r="B493">
        <v>-20.171774500000001</v>
      </c>
      <c r="C493">
        <v>-50.997484555034724</v>
      </c>
    </row>
    <row r="494" spans="1:3" x14ac:dyDescent="0.3">
      <c r="A494" t="s">
        <v>505</v>
      </c>
      <c r="B494">
        <v>-21.460213833726002</v>
      </c>
      <c r="C494">
        <v>-49.580818560208577</v>
      </c>
    </row>
    <row r="495" spans="1:3" x14ac:dyDescent="0.3">
      <c r="A495" t="s">
        <v>506</v>
      </c>
      <c r="B495">
        <v>-21.881138670638304</v>
      </c>
      <c r="C495">
        <v>-50.957154711178084</v>
      </c>
    </row>
    <row r="496" spans="1:3" x14ac:dyDescent="0.3">
      <c r="A496" t="s">
        <v>507</v>
      </c>
      <c r="B496">
        <v>-21.344453376843301</v>
      </c>
      <c r="C496">
        <v>-49.498768668620059</v>
      </c>
    </row>
    <row r="497" spans="1:3" x14ac:dyDescent="0.3">
      <c r="A497" t="s">
        <v>508</v>
      </c>
      <c r="B497">
        <v>-20.777882151973504</v>
      </c>
      <c r="C497">
        <v>-47.842349339924858</v>
      </c>
    </row>
    <row r="498" spans="1:3" x14ac:dyDescent="0.3">
      <c r="A498" t="s">
        <v>509</v>
      </c>
      <c r="B498">
        <v>-23.5317929883978</v>
      </c>
      <c r="C498">
        <v>-45.84717692961798</v>
      </c>
    </row>
    <row r="499" spans="1:3" x14ac:dyDescent="0.3">
      <c r="A499" t="s">
        <v>510</v>
      </c>
      <c r="B499">
        <v>-22.843367497823351</v>
      </c>
      <c r="C499">
        <v>-47.678288388797604</v>
      </c>
    </row>
    <row r="500" spans="1:3" x14ac:dyDescent="0.3">
      <c r="A500" t="s">
        <v>512</v>
      </c>
      <c r="B500">
        <v>-23.204073805797098</v>
      </c>
      <c r="C500">
        <v>-47.292415629078661</v>
      </c>
    </row>
    <row r="501" spans="1:3" x14ac:dyDescent="0.3">
      <c r="A501" t="s">
        <v>513</v>
      </c>
      <c r="B501">
        <v>-23.649132224999903</v>
      </c>
      <c r="C501">
        <v>-47.574680120208107</v>
      </c>
    </row>
    <row r="502" spans="1:3" x14ac:dyDescent="0.3">
      <c r="A502" t="s">
        <v>514</v>
      </c>
      <c r="B502">
        <v>-22.890507254193899</v>
      </c>
      <c r="C502">
        <v>-49.981077758995298</v>
      </c>
    </row>
    <row r="503" spans="1:3" x14ac:dyDescent="0.3">
      <c r="A503" t="s">
        <v>515</v>
      </c>
      <c r="B503">
        <v>-22.458541739996353</v>
      </c>
      <c r="C503">
        <v>-51.759951736099495</v>
      </c>
    </row>
    <row r="504" spans="1:3" x14ac:dyDescent="0.3">
      <c r="A504" t="s">
        <v>516</v>
      </c>
      <c r="B504">
        <v>-21.243270000000003</v>
      </c>
      <c r="C504">
        <v>-48.805948418612523</v>
      </c>
    </row>
    <row r="505" spans="1:3" x14ac:dyDescent="0.3">
      <c r="A505" t="s">
        <v>517</v>
      </c>
      <c r="B505">
        <v>-20.030702621951704</v>
      </c>
      <c r="C505">
        <v>-50.730564370839311</v>
      </c>
    </row>
    <row r="506" spans="1:3" x14ac:dyDescent="0.3">
      <c r="A506" t="s">
        <v>518</v>
      </c>
      <c r="B506">
        <v>-22.755393500000004</v>
      </c>
      <c r="C506">
        <v>-47.413954766230283</v>
      </c>
    </row>
    <row r="507" spans="1:3" x14ac:dyDescent="0.3">
      <c r="A507" t="s">
        <v>519</v>
      </c>
      <c r="B507">
        <v>-23.395758034871651</v>
      </c>
      <c r="C507">
        <v>-45.887648287112221</v>
      </c>
    </row>
    <row r="508" spans="1:3" x14ac:dyDescent="0.3">
      <c r="A508" t="s">
        <v>520</v>
      </c>
      <c r="B508">
        <v>-20.091391935902251</v>
      </c>
      <c r="C508">
        <v>-50.930221154463588</v>
      </c>
    </row>
    <row r="509" spans="1:3" x14ac:dyDescent="0.3">
      <c r="A509" t="s">
        <v>521</v>
      </c>
      <c r="B509">
        <v>-22.127681965070703</v>
      </c>
      <c r="C509">
        <v>-47.457163694997277</v>
      </c>
    </row>
    <row r="510" spans="1:3" x14ac:dyDescent="0.3">
      <c r="A510" t="s">
        <v>522</v>
      </c>
      <c r="B510">
        <v>-21.2911683770477</v>
      </c>
      <c r="C510">
        <v>-47.43378056152681</v>
      </c>
    </row>
    <row r="511" spans="1:3" x14ac:dyDescent="0.3">
      <c r="A511" t="s">
        <v>523</v>
      </c>
      <c r="B511">
        <v>-21.827568000000007</v>
      </c>
      <c r="C511">
        <v>-47.249414421875009</v>
      </c>
    </row>
    <row r="512" spans="1:3" x14ac:dyDescent="0.3">
      <c r="A512" t="s">
        <v>524</v>
      </c>
      <c r="B512">
        <v>-22.9057225</v>
      </c>
      <c r="C512">
        <v>-49.624608869300936</v>
      </c>
    </row>
    <row r="513" spans="1:3" x14ac:dyDescent="0.3">
      <c r="A513" t="s">
        <v>525</v>
      </c>
      <c r="B513">
        <v>-21.462921503002956</v>
      </c>
      <c r="C513">
        <v>-48.393649928861812</v>
      </c>
    </row>
    <row r="514" spans="1:3" x14ac:dyDescent="0.3">
      <c r="A514" t="s">
        <v>526</v>
      </c>
      <c r="B514">
        <v>-20.211693165000003</v>
      </c>
      <c r="C514">
        <v>-50.92677742384334</v>
      </c>
    </row>
    <row r="515" spans="1:3" x14ac:dyDescent="0.3">
      <c r="A515" t="s">
        <v>527</v>
      </c>
      <c r="B515">
        <v>-22.455326956296258</v>
      </c>
      <c r="C515">
        <v>-47.530708716203748</v>
      </c>
    </row>
    <row r="516" spans="1:3" x14ac:dyDescent="0.3">
      <c r="A516" t="s">
        <v>528</v>
      </c>
      <c r="B516">
        <v>-23.31808850000002</v>
      </c>
      <c r="C516">
        <v>-46.227012841821789</v>
      </c>
    </row>
    <row r="517" spans="1:3" x14ac:dyDescent="0.3">
      <c r="A517" t="s">
        <v>529</v>
      </c>
      <c r="B517">
        <v>-21.686567851077204</v>
      </c>
      <c r="C517">
        <v>-48.085336013100189</v>
      </c>
    </row>
    <row r="518" spans="1:3" x14ac:dyDescent="0.3">
      <c r="A518" t="s">
        <v>530</v>
      </c>
      <c r="B518">
        <v>-22.569410257822707</v>
      </c>
      <c r="C518">
        <v>-48.159014141546734</v>
      </c>
    </row>
    <row r="519" spans="1:3" x14ac:dyDescent="0.3">
      <c r="A519" t="s">
        <v>531</v>
      </c>
      <c r="B519">
        <v>-21.346910745592201</v>
      </c>
      <c r="C519">
        <v>-51.758974242144937</v>
      </c>
    </row>
    <row r="520" spans="1:3" x14ac:dyDescent="0.3">
      <c r="A520" t="s">
        <v>532</v>
      </c>
      <c r="B520">
        <v>-21.707144010000004</v>
      </c>
      <c r="C520">
        <v>-47.478980851786389</v>
      </c>
    </row>
    <row r="521" spans="1:3" x14ac:dyDescent="0.3">
      <c r="A521" t="s">
        <v>533</v>
      </c>
      <c r="B521">
        <v>-20.141801473440854</v>
      </c>
      <c r="C521">
        <v>-50.830947388177513</v>
      </c>
    </row>
    <row r="522" spans="1:3" x14ac:dyDescent="0.3">
      <c r="A522" t="s">
        <v>534</v>
      </c>
      <c r="B522">
        <v>-21.485272500000004</v>
      </c>
      <c r="C522">
        <v>-47.36726892829423</v>
      </c>
    </row>
    <row r="523" spans="1:3" x14ac:dyDescent="0.3">
      <c r="A523" t="s">
        <v>535</v>
      </c>
      <c r="B523">
        <v>-20.252602255670553</v>
      </c>
      <c r="C523">
        <v>-50.798403844625568</v>
      </c>
    </row>
    <row r="524" spans="1:3" x14ac:dyDescent="0.3">
      <c r="A524" t="s">
        <v>537</v>
      </c>
      <c r="B524">
        <v>-23.449453000000005</v>
      </c>
      <c r="C524">
        <v>-46.922092505649722</v>
      </c>
    </row>
    <row r="525" spans="1:3" x14ac:dyDescent="0.3">
      <c r="A525" t="s">
        <v>538</v>
      </c>
      <c r="B525">
        <v>-21.973021020000004</v>
      </c>
      <c r="C525">
        <v>-51.649892211767877</v>
      </c>
    </row>
    <row r="526" spans="1:3" x14ac:dyDescent="0.3">
      <c r="A526" t="s">
        <v>539</v>
      </c>
      <c r="B526">
        <v>-23.657510000000002</v>
      </c>
      <c r="C526">
        <v>-46.530874257629542</v>
      </c>
    </row>
    <row r="527" spans="1:3" x14ac:dyDescent="0.3">
      <c r="A527" t="s">
        <v>540</v>
      </c>
      <c r="B527">
        <v>-21.089964029079102</v>
      </c>
      <c r="C527">
        <v>-47.155930969991516</v>
      </c>
    </row>
    <row r="528" spans="1:3" x14ac:dyDescent="0.3">
      <c r="A528" t="s">
        <v>541</v>
      </c>
      <c r="B528">
        <v>-22.604796852294054</v>
      </c>
      <c r="C528">
        <v>-46.915909900122074</v>
      </c>
    </row>
    <row r="529" spans="1:3" x14ac:dyDescent="0.3">
      <c r="A529" t="s">
        <v>542</v>
      </c>
      <c r="B529">
        <v>-20.932496842544253</v>
      </c>
      <c r="C529">
        <v>-50.496735052327885</v>
      </c>
    </row>
    <row r="530" spans="1:3" x14ac:dyDescent="0.3">
      <c r="A530" t="s">
        <v>543</v>
      </c>
      <c r="B530">
        <v>-22.118523499931857</v>
      </c>
      <c r="C530">
        <v>-46.682306631830471</v>
      </c>
    </row>
    <row r="531" spans="1:3" x14ac:dyDescent="0.3">
      <c r="A531" t="s">
        <v>544</v>
      </c>
      <c r="B531">
        <v>-22.831193402258851</v>
      </c>
      <c r="C531">
        <v>-45.679278863261565</v>
      </c>
    </row>
    <row r="532" spans="1:3" x14ac:dyDescent="0.3">
      <c r="A532" t="s">
        <v>545</v>
      </c>
      <c r="B532">
        <v>-21.846805051206054</v>
      </c>
      <c r="C532">
        <v>-51.390920981413316</v>
      </c>
    </row>
    <row r="533" spans="1:3" x14ac:dyDescent="0.3">
      <c r="A533" t="s">
        <v>546</v>
      </c>
      <c r="B533">
        <v>-21.639311663835056</v>
      </c>
      <c r="C533">
        <v>-50.504692473553753</v>
      </c>
    </row>
    <row r="534" spans="1:3" x14ac:dyDescent="0.3">
      <c r="A534" t="s">
        <v>547</v>
      </c>
      <c r="B534">
        <v>-23.933737500000003</v>
      </c>
      <c r="C534">
        <v>-46.331370849190684</v>
      </c>
    </row>
    <row r="535" spans="1:3" x14ac:dyDescent="0.3">
      <c r="A535" t="s">
        <v>548</v>
      </c>
      <c r="B535">
        <v>-22.685286953319157</v>
      </c>
      <c r="C535">
        <v>-45.737138986892376</v>
      </c>
    </row>
    <row r="536" spans="1:3" x14ac:dyDescent="0.3">
      <c r="A536" t="s">
        <v>549</v>
      </c>
      <c r="B536">
        <v>-23.710304500000007</v>
      </c>
      <c r="C536">
        <v>-46.550257247678331</v>
      </c>
    </row>
    <row r="537" spans="1:3" x14ac:dyDescent="0.3">
      <c r="A537" t="s">
        <v>550</v>
      </c>
      <c r="B537">
        <v>-23.614705000000004</v>
      </c>
      <c r="C537">
        <v>-46.571514608630615</v>
      </c>
    </row>
    <row r="538" spans="1:3" x14ac:dyDescent="0.3">
      <c r="A538" t="s">
        <v>551</v>
      </c>
      <c r="B538">
        <v>-22.015998500000002</v>
      </c>
      <c r="C538">
        <v>-47.889237684691636</v>
      </c>
    </row>
    <row r="539" spans="1:3" x14ac:dyDescent="0.3">
      <c r="A539" t="s">
        <v>552</v>
      </c>
      <c r="B539">
        <v>-20.358413817609105</v>
      </c>
      <c r="C539">
        <v>-50.700097157287885</v>
      </c>
    </row>
    <row r="540" spans="1:3" x14ac:dyDescent="0.3">
      <c r="A540" t="s">
        <v>553</v>
      </c>
      <c r="B540">
        <v>-21.972011000000006</v>
      </c>
      <c r="C540">
        <v>-46.79635078179556</v>
      </c>
    </row>
    <row r="541" spans="1:3" x14ac:dyDescent="0.3">
      <c r="A541" t="s">
        <v>554</v>
      </c>
      <c r="B541">
        <v>-20.3887717266302</v>
      </c>
      <c r="C541">
        <v>-50.380721907748104</v>
      </c>
    </row>
    <row r="542" spans="1:3" x14ac:dyDescent="0.3">
      <c r="A542" t="s">
        <v>555</v>
      </c>
      <c r="B542">
        <v>-20.512615492076005</v>
      </c>
      <c r="C542">
        <v>-50.351597516901712</v>
      </c>
    </row>
    <row r="543" spans="1:3" x14ac:dyDescent="0.3">
      <c r="A543" t="s">
        <v>556</v>
      </c>
      <c r="B543">
        <v>-21.268363999361551</v>
      </c>
      <c r="C543">
        <v>-51.666665161173604</v>
      </c>
    </row>
    <row r="544" spans="1:3" x14ac:dyDescent="0.3">
      <c r="A544" t="s">
        <v>557</v>
      </c>
      <c r="B544">
        <v>-20.583165555000004</v>
      </c>
      <c r="C544">
        <v>-47.863268070713261</v>
      </c>
    </row>
    <row r="545" spans="1:3" x14ac:dyDescent="0.3">
      <c r="A545" t="s">
        <v>558</v>
      </c>
      <c r="B545">
        <v>-20.594419531098705</v>
      </c>
      <c r="C545">
        <v>-47.640989501499746</v>
      </c>
    </row>
    <row r="546" spans="1:3" x14ac:dyDescent="0.3">
      <c r="A546" t="s">
        <v>559</v>
      </c>
      <c r="B546">
        <v>-22.646489896629703</v>
      </c>
      <c r="C546">
        <v>-44.578340961319348</v>
      </c>
    </row>
    <row r="547" spans="1:3" x14ac:dyDescent="0.3">
      <c r="A547" t="s">
        <v>560</v>
      </c>
      <c r="B547">
        <v>-21.596102500000004</v>
      </c>
      <c r="C547">
        <v>-46.888265889528491</v>
      </c>
    </row>
    <row r="548" spans="1:3" x14ac:dyDescent="0.3">
      <c r="A548" t="s">
        <v>561</v>
      </c>
      <c r="B548">
        <v>-20.812636500000004</v>
      </c>
      <c r="C548">
        <v>-49.381347685025794</v>
      </c>
    </row>
    <row r="549" spans="1:3" x14ac:dyDescent="0.3">
      <c r="A549" t="s">
        <v>562</v>
      </c>
      <c r="B549">
        <v>-23.184061500000002</v>
      </c>
      <c r="C549">
        <v>-45.884175401459665</v>
      </c>
    </row>
    <row r="550" spans="1:3" x14ac:dyDescent="0.3">
      <c r="A550" t="s">
        <v>563</v>
      </c>
      <c r="B550">
        <v>-23.849085716050105</v>
      </c>
      <c r="C550">
        <v>-46.941749717393989</v>
      </c>
    </row>
    <row r="551" spans="1:3" x14ac:dyDescent="0.3">
      <c r="A551" t="s">
        <v>564</v>
      </c>
      <c r="B551">
        <v>-23.221871510221003</v>
      </c>
      <c r="C551">
        <v>-45.309544504809459</v>
      </c>
    </row>
    <row r="552" spans="1:3" x14ac:dyDescent="0.3">
      <c r="A552" t="s">
        <v>565</v>
      </c>
      <c r="B552">
        <v>-22.736459985000007</v>
      </c>
      <c r="C552">
        <v>-48.568763281267941</v>
      </c>
    </row>
    <row r="553" spans="1:3" x14ac:dyDescent="0.3">
      <c r="A553" t="s">
        <v>566</v>
      </c>
      <c r="B553">
        <v>-23.879490000000004</v>
      </c>
      <c r="C553">
        <v>-47.99558914635093</v>
      </c>
    </row>
    <row r="554" spans="1:3" x14ac:dyDescent="0.3">
      <c r="A554" t="s">
        <v>567</v>
      </c>
      <c r="B554">
        <v>-23.567386500000001</v>
      </c>
      <c r="C554">
        <v>-46.570383182112749</v>
      </c>
    </row>
    <row r="555" spans="1:3" x14ac:dyDescent="0.3">
      <c r="A555" t="s">
        <v>568</v>
      </c>
      <c r="B555">
        <v>-22.548888000000002</v>
      </c>
      <c r="C555">
        <v>-47.914032997113132</v>
      </c>
    </row>
    <row r="556" spans="1:3" x14ac:dyDescent="0.3">
      <c r="A556" t="s">
        <v>569</v>
      </c>
      <c r="B556">
        <v>-22.751256429245135</v>
      </c>
      <c r="C556">
        <v>-49.741476162902714</v>
      </c>
    </row>
    <row r="557" spans="1:3" x14ac:dyDescent="0.3">
      <c r="A557" t="s">
        <v>570</v>
      </c>
      <c r="B557">
        <v>-23.530359000000004</v>
      </c>
      <c r="C557">
        <v>-47.135423012747943</v>
      </c>
    </row>
    <row r="558" spans="1:3" x14ac:dyDescent="0.3">
      <c r="A558" t="s">
        <v>571</v>
      </c>
      <c r="B558">
        <v>-23.806687652148753</v>
      </c>
      <c r="C558">
        <v>-45.402680140543957</v>
      </c>
    </row>
    <row r="559" spans="1:3" x14ac:dyDescent="0.3">
      <c r="A559" t="s">
        <v>572</v>
      </c>
      <c r="B559">
        <v>-21.708420791919607</v>
      </c>
      <c r="C559">
        <v>-46.824127625791355</v>
      </c>
    </row>
    <row r="560" spans="1:3" x14ac:dyDescent="0.3">
      <c r="A560" t="s">
        <v>573</v>
      </c>
      <c r="B560">
        <v>-21.479723372164006</v>
      </c>
      <c r="C560">
        <v>-47.553352539983386</v>
      </c>
    </row>
    <row r="561" spans="1:3" x14ac:dyDescent="0.3">
      <c r="A561" t="s">
        <v>574</v>
      </c>
      <c r="B561">
        <v>-23.967373000000006</v>
      </c>
      <c r="C561">
        <v>-46.384490817317726</v>
      </c>
    </row>
    <row r="562" spans="1:3" x14ac:dyDescent="0.3">
      <c r="A562" t="s">
        <v>575</v>
      </c>
      <c r="B562">
        <v>-23.641506570768303</v>
      </c>
      <c r="C562">
        <v>-47.827195985044703</v>
      </c>
    </row>
    <row r="563" spans="1:3" x14ac:dyDescent="0.3">
      <c r="A563" t="s">
        <v>576</v>
      </c>
      <c r="B563">
        <v>-23.274495925844203</v>
      </c>
      <c r="C563">
        <v>-49.483128634266443</v>
      </c>
    </row>
    <row r="564" spans="1:3" x14ac:dyDescent="0.3">
      <c r="A564" t="s">
        <v>577</v>
      </c>
      <c r="B564">
        <v>-20.656880499376502</v>
      </c>
      <c r="C564">
        <v>-49.920922497139259</v>
      </c>
    </row>
    <row r="565" spans="1:3" x14ac:dyDescent="0.3">
      <c r="A565" t="s">
        <v>578</v>
      </c>
      <c r="B565">
        <v>-21.310287665662354</v>
      </c>
      <c r="C565">
        <v>-47.563249920263999</v>
      </c>
    </row>
    <row r="566" spans="1:3" x14ac:dyDescent="0.3">
      <c r="A566" t="s">
        <v>579</v>
      </c>
      <c r="B566">
        <v>-22.612693521859551</v>
      </c>
      <c r="C566">
        <v>-46.701791380712173</v>
      </c>
    </row>
    <row r="567" spans="1:3" x14ac:dyDescent="0.3">
      <c r="A567" t="s">
        <v>580</v>
      </c>
      <c r="B567">
        <v>-21.209477985000007</v>
      </c>
      <c r="C567">
        <v>-47.597762096344553</v>
      </c>
    </row>
    <row r="568" spans="1:3" x14ac:dyDescent="0.3">
      <c r="A568" t="s">
        <v>581</v>
      </c>
      <c r="B568">
        <v>-21.137021505000003</v>
      </c>
      <c r="C568">
        <v>-47.991148431000028</v>
      </c>
    </row>
    <row r="569" spans="1:3" x14ac:dyDescent="0.3">
      <c r="A569" t="s">
        <v>582</v>
      </c>
      <c r="B569">
        <v>-24.388603782187904</v>
      </c>
      <c r="C569">
        <v>-47.927216963472212</v>
      </c>
    </row>
    <row r="570" spans="1:3" x14ac:dyDescent="0.3">
      <c r="A570" t="s">
        <v>583</v>
      </c>
      <c r="B570">
        <v>-20.809385787763201</v>
      </c>
      <c r="C570">
        <v>-48.801533979431397</v>
      </c>
    </row>
    <row r="571" spans="1:3" x14ac:dyDescent="0.3">
      <c r="A571" t="s">
        <v>584</v>
      </c>
      <c r="B571">
        <v>-22.66142434635125</v>
      </c>
      <c r="C571">
        <v>-44.848996103159266</v>
      </c>
    </row>
    <row r="572" spans="1:3" x14ac:dyDescent="0.3">
      <c r="A572" t="s">
        <v>585</v>
      </c>
      <c r="B572">
        <v>-22.592029951899505</v>
      </c>
      <c r="C572">
        <v>-46.529211591760863</v>
      </c>
    </row>
    <row r="573" spans="1:3" x14ac:dyDescent="0.3">
      <c r="A573" t="s">
        <v>586</v>
      </c>
      <c r="B573">
        <v>-23.499323</v>
      </c>
      <c r="C573">
        <v>-47.457853253204043</v>
      </c>
    </row>
    <row r="574" spans="1:3" x14ac:dyDescent="0.3">
      <c r="A574" t="s">
        <v>587</v>
      </c>
      <c r="B574">
        <v>-20.692943499375605</v>
      </c>
      <c r="C574">
        <v>-50.920526559032098</v>
      </c>
    </row>
    <row r="575" spans="1:3" x14ac:dyDescent="0.3">
      <c r="A575" t="s">
        <v>588</v>
      </c>
      <c r="B575">
        <v>-22.822145000000003</v>
      </c>
      <c r="C575">
        <v>-47.265802732090094</v>
      </c>
    </row>
    <row r="576" spans="1:3" x14ac:dyDescent="0.3">
      <c r="A576" t="s">
        <v>589</v>
      </c>
      <c r="B576">
        <v>-20.503344266962252</v>
      </c>
      <c r="C576">
        <v>-51.028222586512868</v>
      </c>
    </row>
    <row r="577" spans="1:3" x14ac:dyDescent="0.3">
      <c r="A577" t="s">
        <v>590</v>
      </c>
      <c r="B577">
        <v>-23.536827500000005</v>
      </c>
      <c r="C577">
        <v>-46.307810467288199</v>
      </c>
    </row>
    <row r="578" spans="1:3" x14ac:dyDescent="0.3">
      <c r="A578" t="s">
        <v>591</v>
      </c>
      <c r="B578">
        <v>-20.957600676059251</v>
      </c>
      <c r="C578">
        <v>-49.032621409186611</v>
      </c>
    </row>
    <row r="579" spans="1:3" x14ac:dyDescent="0.3">
      <c r="A579" t="s">
        <v>592</v>
      </c>
      <c r="B579">
        <v>-21.732514500000008</v>
      </c>
      <c r="C579">
        <v>-48.68678761401565</v>
      </c>
    </row>
    <row r="580" spans="1:3" x14ac:dyDescent="0.3">
      <c r="A580" t="s">
        <v>593</v>
      </c>
      <c r="B580">
        <v>-23.623328500000003</v>
      </c>
      <c r="C580">
        <v>-46.785780034210205</v>
      </c>
    </row>
    <row r="581" spans="1:3" x14ac:dyDescent="0.3">
      <c r="A581" t="s">
        <v>594</v>
      </c>
      <c r="B581">
        <v>-22.388266261606002</v>
      </c>
      <c r="C581">
        <v>-51.284773424105047</v>
      </c>
    </row>
    <row r="582" spans="1:3" x14ac:dyDescent="0.3">
      <c r="A582" t="s">
        <v>595</v>
      </c>
      <c r="B582">
        <v>-23.449814118588002</v>
      </c>
      <c r="C582">
        <v>-49.405771115567497</v>
      </c>
    </row>
    <row r="583" spans="1:3" x14ac:dyDescent="0.3">
      <c r="A583" t="s">
        <v>596</v>
      </c>
      <c r="B583">
        <v>-21.146736273607853</v>
      </c>
      <c r="C583">
        <v>-48.511955222080744</v>
      </c>
    </row>
    <row r="584" spans="1:3" x14ac:dyDescent="0.3">
      <c r="A584" t="s">
        <v>597</v>
      </c>
      <c r="B584">
        <v>-21.129556288279101</v>
      </c>
      <c r="C584">
        <v>-48.453935342282819</v>
      </c>
    </row>
    <row r="585" spans="1:3" x14ac:dyDescent="0.3">
      <c r="A585" t="s">
        <v>598</v>
      </c>
      <c r="B585">
        <v>-21.703033000000005</v>
      </c>
      <c r="C585">
        <v>-47.271615513066408</v>
      </c>
    </row>
    <row r="586" spans="1:3" x14ac:dyDescent="0.3">
      <c r="A586" t="s">
        <v>599</v>
      </c>
      <c r="B586">
        <v>-20.625112136135055</v>
      </c>
      <c r="C586">
        <v>-49.648820199371762</v>
      </c>
    </row>
    <row r="587" spans="1:3" x14ac:dyDescent="0.3">
      <c r="A587" t="s">
        <v>600</v>
      </c>
      <c r="B587">
        <v>-23.973148266790606</v>
      </c>
      <c r="C587">
        <v>-47.505288235203587</v>
      </c>
    </row>
    <row r="588" spans="1:3" x14ac:dyDescent="0.3">
      <c r="A588" t="s">
        <v>601</v>
      </c>
      <c r="B588">
        <v>-21.47188540230535</v>
      </c>
      <c r="C588">
        <v>-46.745515210683564</v>
      </c>
    </row>
    <row r="589" spans="1:3" x14ac:dyDescent="0.3">
      <c r="A589" t="s">
        <v>602</v>
      </c>
      <c r="B589">
        <v>-21.072608500000001</v>
      </c>
      <c r="C589">
        <v>-48.408654918410541</v>
      </c>
    </row>
    <row r="590" spans="1:3" x14ac:dyDescent="0.3">
      <c r="A590" t="s">
        <v>603</v>
      </c>
      <c r="B590">
        <v>-21.410008000000005</v>
      </c>
      <c r="C590">
        <v>-48.506742182853621</v>
      </c>
    </row>
    <row r="591" spans="1:3" x14ac:dyDescent="0.3">
      <c r="A591" t="s">
        <v>604</v>
      </c>
      <c r="B591">
        <v>-23.5320605077168</v>
      </c>
      <c r="C591">
        <v>-49.244088538389882</v>
      </c>
    </row>
    <row r="592" spans="1:3" x14ac:dyDescent="0.3">
      <c r="A592" t="s">
        <v>605</v>
      </c>
      <c r="B592">
        <v>-23.919257149652857</v>
      </c>
      <c r="C592">
        <v>-48.697328636961991</v>
      </c>
    </row>
    <row r="593" spans="1:3" x14ac:dyDescent="0.3">
      <c r="A593" t="s">
        <v>606</v>
      </c>
      <c r="B593">
        <v>-22.301668295471856</v>
      </c>
      <c r="C593">
        <v>-51.559572575554753</v>
      </c>
    </row>
    <row r="594" spans="1:3" x14ac:dyDescent="0.3">
      <c r="A594" t="s">
        <v>607</v>
      </c>
      <c r="B594">
        <v>-22.744771194284205</v>
      </c>
      <c r="C594">
        <v>-50.576565135086703</v>
      </c>
    </row>
    <row r="595" spans="1:3" x14ac:dyDescent="0.3">
      <c r="A595" t="s">
        <v>608</v>
      </c>
      <c r="B595">
        <v>-23.348576500000004</v>
      </c>
      <c r="C595">
        <v>-47.849464033660901</v>
      </c>
    </row>
    <row r="596" spans="1:3" x14ac:dyDescent="0.3">
      <c r="A596" t="s">
        <v>609</v>
      </c>
      <c r="B596">
        <v>-23.026555500000004</v>
      </c>
      <c r="C596">
        <v>-45.556608696687441</v>
      </c>
    </row>
    <row r="597" spans="1:3" x14ac:dyDescent="0.3">
      <c r="A597" t="s">
        <v>610</v>
      </c>
      <c r="B597">
        <v>-23.340591746250151</v>
      </c>
      <c r="C597">
        <v>-49.377441961138608</v>
      </c>
    </row>
    <row r="598" spans="1:3" x14ac:dyDescent="0.3">
      <c r="A598" t="s">
        <v>611</v>
      </c>
      <c r="B598">
        <v>-22.531007000000002</v>
      </c>
      <c r="C598">
        <v>-52.171194822163727</v>
      </c>
    </row>
    <row r="599" spans="1:3" x14ac:dyDescent="0.3">
      <c r="A599" t="s">
        <v>612</v>
      </c>
      <c r="B599">
        <v>-20.787841656654852</v>
      </c>
      <c r="C599">
        <v>-48.341536137232502</v>
      </c>
    </row>
    <row r="600" spans="1:3" x14ac:dyDescent="0.3">
      <c r="A600" t="s">
        <v>613</v>
      </c>
      <c r="B600">
        <v>-23.097889485000003</v>
      </c>
      <c r="C600">
        <v>-47.711472527996328</v>
      </c>
    </row>
    <row r="601" spans="1:3" x14ac:dyDescent="0.3">
      <c r="A601" t="s">
        <v>614</v>
      </c>
      <c r="B601">
        <v>-23.202363382960307</v>
      </c>
      <c r="C601">
        <v>-49.603542894931422</v>
      </c>
    </row>
    <row r="602" spans="1:3" x14ac:dyDescent="0.3">
      <c r="A602" t="s">
        <v>615</v>
      </c>
      <c r="B602">
        <v>-23.243769527262103</v>
      </c>
      <c r="C602">
        <v>-48.198238839887324</v>
      </c>
    </row>
    <row r="603" spans="1:3" x14ac:dyDescent="0.3">
      <c r="A603" t="s">
        <v>616</v>
      </c>
      <c r="B603">
        <v>-22.427493614698104</v>
      </c>
      <c r="C603">
        <v>-48.172157585145634</v>
      </c>
    </row>
    <row r="604" spans="1:3" x14ac:dyDescent="0.3">
      <c r="A604" t="s">
        <v>617</v>
      </c>
      <c r="B604">
        <v>-22.038073647059949</v>
      </c>
      <c r="C604">
        <v>-48.340183393753499</v>
      </c>
    </row>
    <row r="605" spans="1:3" x14ac:dyDescent="0.3">
      <c r="A605" t="s">
        <v>618</v>
      </c>
      <c r="B605">
        <v>-22.960415205393254</v>
      </c>
      <c r="C605">
        <v>-45.550746882346836</v>
      </c>
    </row>
    <row r="606" spans="1:3" x14ac:dyDescent="0.3">
      <c r="A606" t="s">
        <v>619</v>
      </c>
      <c r="B606">
        <v>-20.228012803363956</v>
      </c>
      <c r="C606">
        <v>-50.884882785455289</v>
      </c>
    </row>
    <row r="607" spans="1:3" x14ac:dyDescent="0.3">
      <c r="A607" t="s">
        <v>620</v>
      </c>
      <c r="B607">
        <v>-22.814756155163252</v>
      </c>
      <c r="C607">
        <v>-46.697023859532528</v>
      </c>
    </row>
    <row r="608" spans="1:3" x14ac:dyDescent="0.3">
      <c r="A608" t="s">
        <v>621</v>
      </c>
      <c r="B608">
        <v>-21.934821510000003</v>
      </c>
      <c r="C608">
        <v>-50.514006421722954</v>
      </c>
    </row>
    <row r="609" spans="1:3" x14ac:dyDescent="0.3">
      <c r="A609" t="s">
        <v>622</v>
      </c>
      <c r="B609">
        <v>-21.386395317688653</v>
      </c>
      <c r="C609">
        <v>-51.576720575971144</v>
      </c>
    </row>
    <row r="610" spans="1:3" x14ac:dyDescent="0.3">
      <c r="A610" t="s">
        <v>623</v>
      </c>
      <c r="B610">
        <v>-20.950235089182453</v>
      </c>
      <c r="C610">
        <v>-50.10944175051926</v>
      </c>
    </row>
    <row r="611" spans="1:3" x14ac:dyDescent="0.3">
      <c r="A611" t="s">
        <v>624</v>
      </c>
      <c r="B611">
        <v>-20.051268617318417</v>
      </c>
      <c r="C611">
        <v>-50.477729431479297</v>
      </c>
    </row>
    <row r="612" spans="1:3" x14ac:dyDescent="0.3">
      <c r="A612" t="s">
        <v>625</v>
      </c>
      <c r="B612">
        <v>-21.162470999800203</v>
      </c>
      <c r="C612">
        <v>-49.719672394223984</v>
      </c>
    </row>
    <row r="613" spans="1:3" x14ac:dyDescent="0.3">
      <c r="A613" t="s">
        <v>626</v>
      </c>
      <c r="B613">
        <v>-23.435964980516907</v>
      </c>
      <c r="C613">
        <v>-45.072091475479915</v>
      </c>
    </row>
    <row r="614" spans="1:3" x14ac:dyDescent="0.3">
      <c r="A614" t="s">
        <v>627</v>
      </c>
      <c r="B614">
        <v>-22.523835450207056</v>
      </c>
      <c r="C614">
        <v>-49.663271665553467</v>
      </c>
    </row>
    <row r="615" spans="1:3" x14ac:dyDescent="0.3">
      <c r="A615" t="s">
        <v>628</v>
      </c>
      <c r="B615">
        <v>-20.953346399265751</v>
      </c>
      <c r="C615">
        <v>-49.177669534978428</v>
      </c>
    </row>
    <row r="616" spans="1:3" x14ac:dyDescent="0.3">
      <c r="A616" t="s">
        <v>629</v>
      </c>
      <c r="B616">
        <v>-20.887768999370802</v>
      </c>
      <c r="C616">
        <v>-49.897393579108623</v>
      </c>
    </row>
    <row r="617" spans="1:3" x14ac:dyDescent="0.3">
      <c r="A617" t="s">
        <v>630</v>
      </c>
      <c r="B617">
        <v>-20.246264096670103</v>
      </c>
      <c r="C617">
        <v>-50.641800154077856</v>
      </c>
    </row>
    <row r="618" spans="1:3" x14ac:dyDescent="0.3">
      <c r="A618" t="s">
        <v>631</v>
      </c>
      <c r="B618">
        <v>-21.786313652437702</v>
      </c>
      <c r="C618">
        <v>-49.283201601357113</v>
      </c>
    </row>
    <row r="619" spans="1:3" x14ac:dyDescent="0.3">
      <c r="A619" t="s">
        <v>632</v>
      </c>
      <c r="B619">
        <v>-21.200418812734753</v>
      </c>
      <c r="C619">
        <v>-49.290729849446706</v>
      </c>
    </row>
    <row r="620" spans="1:3" x14ac:dyDescent="0.3">
      <c r="A620" t="s">
        <v>633</v>
      </c>
      <c r="B620">
        <v>-20.423370291877653</v>
      </c>
      <c r="C620">
        <v>-50.085868281705338</v>
      </c>
    </row>
    <row r="621" spans="1:3" x14ac:dyDescent="0.3">
      <c r="A621" t="s">
        <v>634</v>
      </c>
      <c r="B621">
        <v>-22.971244000000002</v>
      </c>
      <c r="C621">
        <v>-46.996630027555213</v>
      </c>
    </row>
    <row r="622" spans="1:3" x14ac:dyDescent="0.3">
      <c r="A622" t="s">
        <v>635</v>
      </c>
      <c r="B622">
        <v>-21.225575282859502</v>
      </c>
      <c r="C622">
        <v>-50.869308119039758</v>
      </c>
    </row>
    <row r="623" spans="1:3" x14ac:dyDescent="0.3">
      <c r="A623" t="s">
        <v>636</v>
      </c>
      <c r="B623">
        <v>-22.884880423820402</v>
      </c>
      <c r="C623">
        <v>-46.411600233135466</v>
      </c>
    </row>
    <row r="624" spans="1:3" x14ac:dyDescent="0.3">
      <c r="A624" t="s">
        <v>637</v>
      </c>
      <c r="B624">
        <v>-21.835866000000003</v>
      </c>
      <c r="C624">
        <v>-46.895608914752174</v>
      </c>
    </row>
    <row r="625" spans="1:3" x14ac:dyDescent="0.3">
      <c r="A625" t="s">
        <v>638</v>
      </c>
      <c r="B625">
        <v>-23.615302500000002</v>
      </c>
      <c r="C625">
        <v>-47.019647784074024</v>
      </c>
    </row>
    <row r="626" spans="1:3" x14ac:dyDescent="0.3">
      <c r="A626" t="s">
        <v>639</v>
      </c>
      <c r="B626">
        <v>-23.214466500000004</v>
      </c>
      <c r="C626">
        <v>-46.829890223917758</v>
      </c>
    </row>
    <row r="627" spans="1:3" x14ac:dyDescent="0.3">
      <c r="A627" t="s">
        <v>640</v>
      </c>
      <c r="B627">
        <v>-22.224748314841602</v>
      </c>
      <c r="C627">
        <v>-49.821781654576142</v>
      </c>
    </row>
    <row r="628" spans="1:3" x14ac:dyDescent="0.3">
      <c r="A628" t="s">
        <v>641</v>
      </c>
      <c r="B628">
        <v>-23.030538324140796</v>
      </c>
      <c r="C628">
        <v>-46.976476309079708</v>
      </c>
    </row>
    <row r="629" spans="1:3" x14ac:dyDescent="0.3">
      <c r="A629" t="s">
        <v>642</v>
      </c>
      <c r="B629">
        <v>-20.872314000000003</v>
      </c>
      <c r="C629">
        <v>-48.296662879599765</v>
      </c>
    </row>
    <row r="630" spans="1:3" x14ac:dyDescent="0.3">
      <c r="A630" t="s">
        <v>643</v>
      </c>
      <c r="B630">
        <v>-21.167154084720458</v>
      </c>
      <c r="C630">
        <v>-48.630171357210997</v>
      </c>
    </row>
    <row r="631" spans="1:3" x14ac:dyDescent="0.3">
      <c r="A631" t="s">
        <v>644</v>
      </c>
      <c r="B631">
        <v>-23.5418712059999</v>
      </c>
      <c r="C631">
        <v>-47.449738057982707</v>
      </c>
    </row>
    <row r="632" spans="1:3" x14ac:dyDescent="0.3">
      <c r="A632" t="s">
        <v>646</v>
      </c>
      <c r="B632">
        <v>-20.419470000000004</v>
      </c>
      <c r="C632">
        <v>-49.974672015206657</v>
      </c>
    </row>
    <row r="633" spans="1:3" x14ac:dyDescent="0.3">
      <c r="A633" t="s">
        <v>647</v>
      </c>
      <c r="B633">
        <v>-21.050110434971803</v>
      </c>
      <c r="C633">
        <v>-50.055739518479413</v>
      </c>
    </row>
    <row r="634" spans="1:3" x14ac:dyDescent="0.3">
      <c r="A634" t="s">
        <v>648</v>
      </c>
    </row>
  </sheetData>
  <mergeCells count="2">
    <mergeCell ref="B1:D1"/>
    <mergeCell ref="M1:O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8C4B-9576-44CF-855C-C811B564C65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6"/>
  <sheetViews>
    <sheetView topLeftCell="A61" workbookViewId="0">
      <selection activeCell="G645" sqref="G645"/>
    </sheetView>
  </sheetViews>
  <sheetFormatPr defaultRowHeight="14.4" x14ac:dyDescent="0.3"/>
  <cols>
    <col min="1" max="1" width="13.5546875" customWidth="1"/>
    <col min="3" max="3" width="9.21875" customWidth="1"/>
    <col min="5" max="5" width="12" customWidth="1"/>
    <col min="6" max="6" width="10.5546875" customWidth="1"/>
    <col min="7" max="7" width="13.21875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451.11880200000002</v>
      </c>
      <c r="C2">
        <v>411.98700000000002</v>
      </c>
      <c r="D2">
        <v>35068</v>
      </c>
      <c r="E2">
        <v>-21.688311480000003</v>
      </c>
      <c r="F2">
        <v>-51.073364749581806</v>
      </c>
    </row>
    <row r="3" spans="1:6" x14ac:dyDescent="0.3">
      <c r="A3" t="s">
        <v>7</v>
      </c>
      <c r="B3">
        <v>425.39214900000002</v>
      </c>
      <c r="C3">
        <v>211.05500000000001</v>
      </c>
      <c r="D3">
        <v>3562</v>
      </c>
      <c r="E3">
        <v>-21.232729777347952</v>
      </c>
      <c r="F3">
        <v>-49.649721425559569</v>
      </c>
    </row>
    <row r="4" spans="1:6" x14ac:dyDescent="0.3">
      <c r="A4" t="s">
        <v>8</v>
      </c>
      <c r="B4">
        <v>662.48301900000001</v>
      </c>
      <c r="C4">
        <v>474.55399999999997</v>
      </c>
      <c r="D4">
        <v>36305</v>
      </c>
      <c r="E4">
        <v>-22.059684000000001</v>
      </c>
      <c r="F4">
        <v>-46.979693109269718</v>
      </c>
    </row>
    <row r="5" spans="1:6" x14ac:dyDescent="0.3">
      <c r="A5" t="s">
        <v>9</v>
      </c>
      <c r="B5">
        <v>832.91485399999999</v>
      </c>
      <c r="C5">
        <v>142.673</v>
      </c>
      <c r="D5">
        <v>8180</v>
      </c>
      <c r="E5">
        <v>-21.934829000000004</v>
      </c>
      <c r="F5">
        <v>-46.716766709626121</v>
      </c>
    </row>
    <row r="6" spans="1:6" x14ac:dyDescent="0.3">
      <c r="A6" t="s">
        <v>10</v>
      </c>
      <c r="B6">
        <v>893.16993100000002</v>
      </c>
      <c r="C6">
        <v>60.125999999999998</v>
      </c>
      <c r="D6">
        <v>18705</v>
      </c>
      <c r="E6">
        <v>-22.473822036170656</v>
      </c>
      <c r="F6">
        <v>-46.631778835922162</v>
      </c>
    </row>
    <row r="7" spans="1:6" x14ac:dyDescent="0.3">
      <c r="A7" t="s">
        <v>11</v>
      </c>
      <c r="B7">
        <v>606.94214199999999</v>
      </c>
      <c r="C7">
        <v>404.46300000000002</v>
      </c>
      <c r="D7">
        <v>6075</v>
      </c>
      <c r="E7">
        <v>-22.869149409424953</v>
      </c>
      <c r="F7">
        <v>-49.238607767131619</v>
      </c>
    </row>
    <row r="8" spans="1:6" x14ac:dyDescent="0.3">
      <c r="A8" t="s">
        <v>12</v>
      </c>
      <c r="B8">
        <v>515.23534299999994</v>
      </c>
      <c r="C8">
        <v>3.6120000000000001</v>
      </c>
      <c r="D8">
        <v>3451</v>
      </c>
      <c r="E8">
        <v>-22.597339553853903</v>
      </c>
      <c r="F8">
        <v>-47.883974740977592</v>
      </c>
    </row>
    <row r="9" spans="1:6" x14ac:dyDescent="0.3">
      <c r="A9" t="s">
        <v>13</v>
      </c>
      <c r="B9">
        <v>601.38437399999998</v>
      </c>
      <c r="C9">
        <v>966.70799999999997</v>
      </c>
      <c r="D9">
        <v>37214</v>
      </c>
      <c r="E9">
        <v>-22.474037000000003</v>
      </c>
      <c r="F9">
        <v>-48.990156287942362</v>
      </c>
    </row>
    <row r="10" spans="1:6" x14ac:dyDescent="0.3">
      <c r="A10" t="s">
        <v>14</v>
      </c>
      <c r="B10">
        <v>609.65934900000002</v>
      </c>
      <c r="C10">
        <v>159.6</v>
      </c>
      <c r="D10">
        <v>6025</v>
      </c>
      <c r="E10">
        <v>-23.553898892670556</v>
      </c>
      <c r="F10">
        <v>-47.893588387233564</v>
      </c>
    </row>
    <row r="11" spans="1:6" x14ac:dyDescent="0.3">
      <c r="A11" t="s">
        <v>15</v>
      </c>
      <c r="B11">
        <v>414.19729999999998</v>
      </c>
      <c r="C11">
        <v>118.91500000000001</v>
      </c>
      <c r="D11">
        <v>4166</v>
      </c>
      <c r="E11">
        <v>-21.952741123600152</v>
      </c>
      <c r="F11">
        <v>-51.412938066506307</v>
      </c>
    </row>
    <row r="12" spans="1:6" x14ac:dyDescent="0.3">
      <c r="A12" t="s">
        <v>16</v>
      </c>
      <c r="B12">
        <v>555.86842899999999</v>
      </c>
      <c r="C12">
        <v>313.00700000000001</v>
      </c>
      <c r="D12">
        <v>4160</v>
      </c>
      <c r="E12">
        <v>-20.523304881603952</v>
      </c>
      <c r="F12">
        <v>-49.060110754240945</v>
      </c>
    </row>
    <row r="13" spans="1:6" x14ac:dyDescent="0.3">
      <c r="A13" t="s">
        <v>17</v>
      </c>
      <c r="B13">
        <v>904.24177599999996</v>
      </c>
      <c r="C13">
        <v>928.95600000000002</v>
      </c>
      <c r="D13">
        <v>16184</v>
      </c>
      <c r="E13">
        <v>-21.02458264457281</v>
      </c>
      <c r="F13">
        <v>-47.373280292890094</v>
      </c>
    </row>
    <row r="14" spans="1:6" x14ac:dyDescent="0.3">
      <c r="A14" t="s">
        <v>18</v>
      </c>
      <c r="B14">
        <v>502.66416299999997</v>
      </c>
      <c r="C14">
        <v>318.57400000000001</v>
      </c>
      <c r="D14">
        <v>4099</v>
      </c>
      <c r="E14">
        <v>-21.581689457205304</v>
      </c>
      <c r="F14">
        <v>-50.163596796087383</v>
      </c>
    </row>
    <row r="15" spans="1:6" x14ac:dyDescent="0.3">
      <c r="A15" t="s">
        <v>19</v>
      </c>
      <c r="B15">
        <v>782.16506700000002</v>
      </c>
      <c r="C15">
        <v>83.66</v>
      </c>
      <c r="D15">
        <v>18628</v>
      </c>
      <c r="E15">
        <v>-23.533373047846855</v>
      </c>
      <c r="F15">
        <v>-47.259056918470357</v>
      </c>
    </row>
    <row r="16" spans="1:6" x14ac:dyDescent="0.3">
      <c r="A16" t="s">
        <v>20</v>
      </c>
      <c r="B16">
        <v>459.58541700000001</v>
      </c>
      <c r="C16">
        <v>362.411</v>
      </c>
      <c r="D16">
        <v>3679</v>
      </c>
      <c r="E16">
        <v>-20.3198762474474</v>
      </c>
      <c r="F16">
        <v>-49.911184812489964</v>
      </c>
    </row>
    <row r="17" spans="1:6" x14ac:dyDescent="0.3">
      <c r="A17" t="s">
        <v>21</v>
      </c>
      <c r="B17">
        <v>477.32938100000001</v>
      </c>
      <c r="C17">
        <v>347.64699999999999</v>
      </c>
      <c r="D17">
        <v>24915</v>
      </c>
      <c r="E17">
        <v>-22.077778995000003</v>
      </c>
      <c r="F17">
        <v>-51.468797273012463</v>
      </c>
    </row>
    <row r="18" spans="1:6" x14ac:dyDescent="0.3">
      <c r="A18" t="s">
        <v>22</v>
      </c>
      <c r="B18">
        <v>614.58189500000003</v>
      </c>
      <c r="C18">
        <v>153.66200000000001</v>
      </c>
      <c r="D18">
        <v>5227</v>
      </c>
      <c r="E18">
        <v>-22.076374634043351</v>
      </c>
      <c r="F18">
        <v>-49.720609020316033</v>
      </c>
    </row>
    <row r="19" spans="1:6" x14ac:dyDescent="0.3">
      <c r="A19" t="s">
        <v>23</v>
      </c>
      <c r="B19">
        <v>666.51493900000003</v>
      </c>
      <c r="C19">
        <v>84.879000000000005</v>
      </c>
      <c r="D19">
        <v>3222</v>
      </c>
      <c r="E19">
        <v>-22.445010151578803</v>
      </c>
      <c r="F19">
        <v>-49.763033029359946</v>
      </c>
    </row>
    <row r="20" spans="1:6" x14ac:dyDescent="0.3">
      <c r="A20" t="s">
        <v>24</v>
      </c>
      <c r="B20">
        <v>550.36578499999996</v>
      </c>
      <c r="C20">
        <v>133.91200000000001</v>
      </c>
      <c r="D20">
        <v>239597</v>
      </c>
      <c r="E20">
        <v>-22.740883500000006</v>
      </c>
      <c r="F20">
        <v>-47.330362926381412</v>
      </c>
    </row>
    <row r="21" spans="1:6" x14ac:dyDescent="0.3">
      <c r="A21" t="s">
        <v>25</v>
      </c>
      <c r="B21">
        <v>730.216185</v>
      </c>
      <c r="C21">
        <v>122.785</v>
      </c>
      <c r="D21">
        <v>40504</v>
      </c>
      <c r="E21">
        <v>-21.730036500000004</v>
      </c>
      <c r="F21">
        <v>-48.106604561843916</v>
      </c>
    </row>
    <row r="22" spans="1:6" x14ac:dyDescent="0.3">
      <c r="A22" t="s">
        <v>26</v>
      </c>
      <c r="B22">
        <v>449.16055899999998</v>
      </c>
      <c r="C22">
        <v>252.876</v>
      </c>
      <c r="D22">
        <v>5969</v>
      </c>
      <c r="E22">
        <v>-20.296401943598305</v>
      </c>
      <c r="F22">
        <v>-49.727026837449621</v>
      </c>
    </row>
    <row r="23" spans="1:6" x14ac:dyDescent="0.3">
      <c r="A23" t="s">
        <v>27</v>
      </c>
      <c r="B23">
        <v>673.42981699999996</v>
      </c>
      <c r="C23">
        <v>445.32299999999998</v>
      </c>
      <c r="D23">
        <v>72195</v>
      </c>
      <c r="E23">
        <v>-22.699388626340653</v>
      </c>
      <c r="F23">
        <v>-46.765085690463664</v>
      </c>
    </row>
    <row r="24" spans="1:6" x14ac:dyDescent="0.3">
      <c r="A24" t="s">
        <v>28</v>
      </c>
      <c r="B24">
        <v>659.55780100000004</v>
      </c>
      <c r="C24">
        <v>325.95299999999997</v>
      </c>
      <c r="D24">
        <v>4995</v>
      </c>
      <c r="E24">
        <v>-22.128785499340903</v>
      </c>
      <c r="F24">
        <v>-47.660766415922573</v>
      </c>
    </row>
    <row r="25" spans="1:6" x14ac:dyDescent="0.3">
      <c r="A25" t="s">
        <v>29</v>
      </c>
      <c r="B25">
        <v>392.017336</v>
      </c>
      <c r="C25">
        <v>964.226</v>
      </c>
      <c r="D25">
        <v>57157</v>
      </c>
      <c r="E25">
        <v>-20.901463515000003</v>
      </c>
      <c r="F25">
        <v>-51.378847794763693</v>
      </c>
    </row>
    <row r="26" spans="1:6" x14ac:dyDescent="0.3">
      <c r="A26" t="s">
        <v>30</v>
      </c>
      <c r="B26">
        <v>628.28643</v>
      </c>
      <c r="C26">
        <v>1027.288</v>
      </c>
      <c r="D26">
        <v>25228</v>
      </c>
      <c r="E26">
        <v>-23.483987000000003</v>
      </c>
      <c r="F26">
        <v>-48.406759616492963</v>
      </c>
    </row>
    <row r="27" spans="1:6" x14ac:dyDescent="0.3">
      <c r="A27" t="s">
        <v>31</v>
      </c>
      <c r="B27">
        <v>460.91695600000003</v>
      </c>
      <c r="C27">
        <v>736.55700000000002</v>
      </c>
      <c r="D27">
        <v>6724</v>
      </c>
      <c r="E27">
        <v>-22.786320939625003</v>
      </c>
      <c r="F27">
        <v>-48.126926830642979</v>
      </c>
    </row>
    <row r="28" spans="1:6" x14ac:dyDescent="0.3">
      <c r="A28" t="s">
        <v>32</v>
      </c>
      <c r="B28">
        <v>469.752456</v>
      </c>
      <c r="C28">
        <v>320.83999999999997</v>
      </c>
      <c r="D28">
        <v>4115</v>
      </c>
      <c r="E28">
        <v>-22.293237175831106</v>
      </c>
      <c r="F28">
        <v>-51.386074423277968</v>
      </c>
    </row>
    <row r="29" spans="1:6" x14ac:dyDescent="0.3">
      <c r="A29" t="s">
        <v>33</v>
      </c>
      <c r="B29">
        <v>582.26043400000003</v>
      </c>
      <c r="C29">
        <v>121.07599999999999</v>
      </c>
      <c r="D29">
        <v>36157</v>
      </c>
      <c r="E29">
        <v>-22.848154000000008</v>
      </c>
      <c r="F29">
        <v>-45.229429338091826</v>
      </c>
    </row>
    <row r="30" spans="1:6" x14ac:dyDescent="0.3">
      <c r="A30" t="s">
        <v>34</v>
      </c>
      <c r="B30">
        <v>423.246105</v>
      </c>
      <c r="C30">
        <v>179.00399999999999</v>
      </c>
      <c r="D30">
        <v>4196</v>
      </c>
      <c r="E30">
        <v>-20.4508453725492</v>
      </c>
      <c r="F30">
        <v>-50.885615706166355</v>
      </c>
    </row>
    <row r="31" spans="1:6" x14ac:dyDescent="0.3">
      <c r="A31" t="s">
        <v>35</v>
      </c>
      <c r="B31">
        <v>925.85377400000004</v>
      </c>
      <c r="C31">
        <v>974.322</v>
      </c>
      <c r="D31">
        <v>24374</v>
      </c>
      <c r="E31">
        <v>-24.513316000000007</v>
      </c>
      <c r="F31">
        <v>-48.848659904639831</v>
      </c>
    </row>
    <row r="32" spans="1:6" x14ac:dyDescent="0.3">
      <c r="A32" t="s">
        <v>36</v>
      </c>
      <c r="B32">
        <v>710.676513</v>
      </c>
      <c r="C32">
        <v>145.20400000000001</v>
      </c>
      <c r="D32">
        <v>22364</v>
      </c>
      <c r="E32">
        <v>-23.430040848169252</v>
      </c>
      <c r="F32">
        <v>-47.071547636190239</v>
      </c>
    </row>
    <row r="33" spans="1:6" x14ac:dyDescent="0.3">
      <c r="A33" t="s">
        <v>37</v>
      </c>
      <c r="B33">
        <v>403.10182200000003</v>
      </c>
      <c r="C33">
        <v>1167.126</v>
      </c>
      <c r="D33">
        <v>197016</v>
      </c>
      <c r="E33">
        <v>-21.205476000000004</v>
      </c>
      <c r="F33">
        <v>-50.439226072752582</v>
      </c>
    </row>
    <row r="34" spans="1:6" x14ac:dyDescent="0.3">
      <c r="A34" t="s">
        <v>38</v>
      </c>
      <c r="B34">
        <v>625.45770300000004</v>
      </c>
      <c r="C34">
        <v>255.327</v>
      </c>
      <c r="D34">
        <v>34146</v>
      </c>
      <c r="E34">
        <v>-23.507319797218656</v>
      </c>
      <c r="F34">
        <v>-47.587242938627121</v>
      </c>
    </row>
    <row r="35" spans="1:6" x14ac:dyDescent="0.3">
      <c r="A35" t="s">
        <v>39</v>
      </c>
      <c r="B35">
        <v>625.03400499999998</v>
      </c>
      <c r="C35">
        <v>202.82900000000001</v>
      </c>
      <c r="D35">
        <v>5620</v>
      </c>
      <c r="E35">
        <v>-20.089944207125054</v>
      </c>
      <c r="F35">
        <v>-47.786013041037712</v>
      </c>
    </row>
    <row r="36" spans="1:6" x14ac:dyDescent="0.3">
      <c r="A36" t="s">
        <v>40</v>
      </c>
      <c r="B36">
        <v>633.061148</v>
      </c>
      <c r="C36">
        <v>285.90800000000002</v>
      </c>
      <c r="D36">
        <v>6357</v>
      </c>
      <c r="E36">
        <v>-23.133407115644449</v>
      </c>
      <c r="F36">
        <v>-49.050975871537453</v>
      </c>
    </row>
    <row r="37" spans="1:6" x14ac:dyDescent="0.3">
      <c r="A37" t="s">
        <v>41</v>
      </c>
      <c r="B37">
        <v>518.54692899999998</v>
      </c>
      <c r="C37">
        <v>156.90299999999999</v>
      </c>
      <c r="D37">
        <v>2469</v>
      </c>
      <c r="E37">
        <v>-22.674798723272453</v>
      </c>
      <c r="F37">
        <v>-44.448106556794272</v>
      </c>
    </row>
    <row r="38" spans="1:6" x14ac:dyDescent="0.3">
      <c r="A38" t="s">
        <v>42</v>
      </c>
      <c r="B38">
        <v>673.07259399999998</v>
      </c>
      <c r="C38">
        <v>1003.625</v>
      </c>
      <c r="D38">
        <v>236072</v>
      </c>
      <c r="E38">
        <v>-21.790359500000005</v>
      </c>
      <c r="F38">
        <v>-48.174439937543745</v>
      </c>
    </row>
    <row r="39" spans="1:6" x14ac:dyDescent="0.3">
      <c r="A39" t="s">
        <v>43</v>
      </c>
      <c r="B39">
        <v>635.49821499999996</v>
      </c>
      <c r="C39">
        <v>644.83100000000002</v>
      </c>
      <c r="D39">
        <v>134236</v>
      </c>
      <c r="E39">
        <v>-22.357086519658704</v>
      </c>
      <c r="F39">
        <v>-47.385829527469362</v>
      </c>
    </row>
    <row r="40" spans="1:6" x14ac:dyDescent="0.3">
      <c r="A40" t="s">
        <v>44</v>
      </c>
      <c r="B40">
        <v>440.99372899999997</v>
      </c>
      <c r="C40">
        <v>264.904</v>
      </c>
      <c r="D40">
        <v>1791</v>
      </c>
      <c r="E40">
        <v>-21.773914025021153</v>
      </c>
      <c r="F40">
        <v>-50.464910868264113</v>
      </c>
    </row>
    <row r="41" spans="1:6" x14ac:dyDescent="0.3">
      <c r="A41" t="s">
        <v>45</v>
      </c>
      <c r="B41">
        <v>447.9803</v>
      </c>
      <c r="C41">
        <v>504.97300000000001</v>
      </c>
      <c r="D41">
        <v>8560</v>
      </c>
      <c r="E41">
        <v>-22.024767499308755</v>
      </c>
      <c r="F41">
        <v>-48.920414801370661</v>
      </c>
    </row>
    <row r="42" spans="1:6" x14ac:dyDescent="0.3">
      <c r="A42" t="s">
        <v>46</v>
      </c>
      <c r="B42">
        <v>534.09202100000005</v>
      </c>
      <c r="C42">
        <v>305.22699999999998</v>
      </c>
      <c r="D42">
        <v>3886</v>
      </c>
      <c r="E42">
        <v>-22.582193885871909</v>
      </c>
      <c r="F42">
        <v>-44.699432005090451</v>
      </c>
    </row>
    <row r="43" spans="1:6" x14ac:dyDescent="0.3">
      <c r="A43" t="s">
        <v>47</v>
      </c>
      <c r="B43">
        <v>649.23468400000002</v>
      </c>
      <c r="C43">
        <v>85.906999999999996</v>
      </c>
      <c r="D43">
        <v>11129</v>
      </c>
      <c r="E43">
        <v>-22.673940449164554</v>
      </c>
      <c r="F43">
        <v>-48.665594558484656</v>
      </c>
    </row>
    <row r="44" spans="1:6" x14ac:dyDescent="0.3">
      <c r="A44" t="s">
        <v>48</v>
      </c>
      <c r="B44">
        <v>590.62341900000001</v>
      </c>
      <c r="C44">
        <v>132.624</v>
      </c>
      <c r="D44">
        <v>9668</v>
      </c>
      <c r="E44">
        <v>-21.186127442915851</v>
      </c>
      <c r="F44">
        <v>-48.788336564107944</v>
      </c>
    </row>
    <row r="45" spans="1:6" x14ac:dyDescent="0.3">
      <c r="A45" t="s">
        <v>49</v>
      </c>
      <c r="B45">
        <v>650.22345800000005</v>
      </c>
      <c r="C45">
        <v>178.02600000000001</v>
      </c>
      <c r="D45">
        <v>54408</v>
      </c>
      <c r="E45">
        <v>-22.571343010476571</v>
      </c>
      <c r="F45">
        <v>-47.164301150267747</v>
      </c>
    </row>
    <row r="46" spans="1:6" x14ac:dyDescent="0.3">
      <c r="A46" t="s">
        <v>50</v>
      </c>
      <c r="B46">
        <v>788.82622300000003</v>
      </c>
      <c r="C46">
        <v>96.167000000000002</v>
      </c>
      <c r="D46">
        <v>89824</v>
      </c>
      <c r="E46">
        <v>-23.395826740999905</v>
      </c>
      <c r="F46">
        <v>-46.320489600113774</v>
      </c>
    </row>
    <row r="47" spans="1:6" x14ac:dyDescent="0.3">
      <c r="A47" t="s">
        <v>51</v>
      </c>
      <c r="B47">
        <v>403.52067</v>
      </c>
      <c r="C47">
        <v>69.373000000000005</v>
      </c>
      <c r="D47">
        <v>1822</v>
      </c>
      <c r="E47">
        <v>-20.158189985895003</v>
      </c>
      <c r="F47">
        <v>-50.726962671419088</v>
      </c>
    </row>
    <row r="48" spans="1:6" x14ac:dyDescent="0.3">
      <c r="A48" t="s">
        <v>52</v>
      </c>
      <c r="B48">
        <v>562.42563199999995</v>
      </c>
      <c r="C48">
        <v>460.60899999999998</v>
      </c>
      <c r="D48">
        <v>104386</v>
      </c>
      <c r="E48">
        <v>-22.662835020000003</v>
      </c>
      <c r="F48">
        <v>-50.417510040000003</v>
      </c>
    </row>
    <row r="49" spans="1:6" x14ac:dyDescent="0.3">
      <c r="A49" t="s">
        <v>53</v>
      </c>
      <c r="B49">
        <v>807.98801400000002</v>
      </c>
      <c r="C49">
        <v>478.52100000000002</v>
      </c>
      <c r="D49">
        <v>142761</v>
      </c>
      <c r="E49">
        <v>-23.116308</v>
      </c>
      <c r="F49">
        <v>-46.555062500674296</v>
      </c>
    </row>
    <row r="50" spans="1:6" x14ac:dyDescent="0.3">
      <c r="A50" t="s">
        <v>54</v>
      </c>
      <c r="B50">
        <v>480.84726499999999</v>
      </c>
      <c r="C50">
        <v>434.49799999999999</v>
      </c>
      <c r="D50">
        <v>15189</v>
      </c>
      <c r="E50">
        <v>-20.6873348994576</v>
      </c>
      <c r="F50">
        <v>-50.553959333214863</v>
      </c>
    </row>
    <row r="51" spans="1:6" x14ac:dyDescent="0.3">
      <c r="A51" t="s">
        <v>55</v>
      </c>
      <c r="B51">
        <v>489.50239099999999</v>
      </c>
      <c r="C51">
        <v>540.68899999999996</v>
      </c>
      <c r="D51">
        <v>5403</v>
      </c>
      <c r="E51">
        <v>-22.156772116287204</v>
      </c>
      <c r="F51">
        <v>-49.336815041183421</v>
      </c>
    </row>
    <row r="52" spans="1:6" x14ac:dyDescent="0.3">
      <c r="A52" t="s">
        <v>56</v>
      </c>
      <c r="B52">
        <v>429.495339</v>
      </c>
      <c r="C52">
        <v>338.37</v>
      </c>
      <c r="D52">
        <v>13649</v>
      </c>
      <c r="E52">
        <v>-21.460870560715154</v>
      </c>
      <c r="F52">
        <v>-49.942697301187621</v>
      </c>
    </row>
    <row r="53" spans="1:6" x14ac:dyDescent="0.3">
      <c r="A53" t="s">
        <v>57</v>
      </c>
      <c r="B53">
        <v>769.66435799999999</v>
      </c>
      <c r="C53">
        <v>1213.0550000000001</v>
      </c>
      <c r="D53">
        <v>90655</v>
      </c>
      <c r="E53">
        <v>-23.1031935</v>
      </c>
      <c r="F53">
        <v>-48.92326319435665</v>
      </c>
    </row>
    <row r="54" spans="1:6" x14ac:dyDescent="0.3">
      <c r="A54" t="s">
        <v>658</v>
      </c>
      <c r="B54">
        <v>529.20406600000001</v>
      </c>
      <c r="C54">
        <v>110.372</v>
      </c>
      <c r="D54">
        <v>17502</v>
      </c>
      <c r="E54">
        <v>-20.918563779599804</v>
      </c>
      <c r="F54">
        <v>-49.44857370929315</v>
      </c>
    </row>
    <row r="55" spans="1:6" x14ac:dyDescent="0.3">
      <c r="A55" t="s">
        <v>58</v>
      </c>
      <c r="B55">
        <v>469.65975600000002</v>
      </c>
      <c r="C55">
        <v>91.635000000000005</v>
      </c>
      <c r="D55">
        <v>5735</v>
      </c>
      <c r="E55">
        <v>-21.901523782031152</v>
      </c>
      <c r="F55">
        <v>-49.356473499413504</v>
      </c>
    </row>
    <row r="56" spans="1:6" x14ac:dyDescent="0.3">
      <c r="A56" t="s">
        <v>59</v>
      </c>
      <c r="B56">
        <v>545.22033699999997</v>
      </c>
      <c r="C56">
        <v>149.881</v>
      </c>
      <c r="D56">
        <v>9068</v>
      </c>
      <c r="E56">
        <v>-20.738263778181601</v>
      </c>
      <c r="F56">
        <v>-49.579327690024719</v>
      </c>
    </row>
    <row r="57" spans="1:6" x14ac:dyDescent="0.3">
      <c r="A57" t="s">
        <v>60</v>
      </c>
      <c r="B57">
        <v>449.84810499999998</v>
      </c>
      <c r="C57">
        <v>616.42899999999997</v>
      </c>
      <c r="D57">
        <v>10945</v>
      </c>
      <c r="E57">
        <v>-22.682615999324106</v>
      </c>
      <c r="F57">
        <v>-44.323330128990769</v>
      </c>
    </row>
    <row r="58" spans="1:6" x14ac:dyDescent="0.3">
      <c r="A58" t="s">
        <v>61</v>
      </c>
      <c r="B58">
        <v>570.63822800000003</v>
      </c>
      <c r="C58">
        <v>153.142</v>
      </c>
      <c r="D58">
        <v>3469</v>
      </c>
      <c r="E58">
        <v>-23.627110519724603</v>
      </c>
      <c r="F58">
        <v>-49.566063896902328</v>
      </c>
    </row>
    <row r="59" spans="1:6" x14ac:dyDescent="0.3">
      <c r="A59" t="s">
        <v>62</v>
      </c>
      <c r="B59">
        <v>395.81386300000003</v>
      </c>
      <c r="C59">
        <v>205.21199999999999</v>
      </c>
      <c r="D59">
        <v>7402</v>
      </c>
      <c r="E59">
        <v>-21.259025921970753</v>
      </c>
      <c r="F59">
        <v>-49.953988516548904</v>
      </c>
    </row>
    <row r="60" spans="1:6" x14ac:dyDescent="0.3">
      <c r="A60" t="s">
        <v>63</v>
      </c>
      <c r="B60">
        <v>435.44642599999997</v>
      </c>
      <c r="C60">
        <v>444.40499999999997</v>
      </c>
      <c r="D60">
        <v>35264</v>
      </c>
      <c r="E60">
        <v>-22.071978000000001</v>
      </c>
      <c r="F60">
        <v>-48.74152477123976</v>
      </c>
    </row>
    <row r="61" spans="1:6" x14ac:dyDescent="0.3">
      <c r="A61" t="s">
        <v>64</v>
      </c>
      <c r="B61">
        <v>472.06330300000002</v>
      </c>
      <c r="C61">
        <v>150.12100000000001</v>
      </c>
      <c r="D61">
        <v>36126</v>
      </c>
      <c r="E61">
        <v>-22.491145500000005</v>
      </c>
      <c r="F61">
        <v>-48.563229227569458</v>
      </c>
    </row>
    <row r="62" spans="1:6" x14ac:dyDescent="0.3">
      <c r="A62" t="s">
        <v>65</v>
      </c>
      <c r="B62">
        <v>773.93357000000003</v>
      </c>
      <c r="C62">
        <v>405.68099999999998</v>
      </c>
      <c r="D62">
        <v>5724</v>
      </c>
      <c r="E62">
        <v>-24.471425999287952</v>
      </c>
      <c r="F62">
        <v>-49.027139136803854</v>
      </c>
    </row>
    <row r="63" spans="1:6" x14ac:dyDescent="0.3">
      <c r="A63" t="s">
        <v>66</v>
      </c>
      <c r="B63">
        <v>153.957954</v>
      </c>
      <c r="C63">
        <v>1007.684</v>
      </c>
      <c r="D63">
        <v>7659</v>
      </c>
      <c r="E63">
        <v>-24.759386656017259</v>
      </c>
      <c r="F63">
        <v>-48.502343452770837</v>
      </c>
    </row>
    <row r="64" spans="1:6" x14ac:dyDescent="0.3">
      <c r="A64" t="s">
        <v>67</v>
      </c>
      <c r="B64">
        <v>537.66359699999998</v>
      </c>
      <c r="C64">
        <v>1566.1610000000001</v>
      </c>
      <c r="D64">
        <v>122098</v>
      </c>
      <c r="E64">
        <v>-20.558455515000002</v>
      </c>
      <c r="F64">
        <v>-48.567377839455055</v>
      </c>
    </row>
    <row r="65" spans="1:6" x14ac:dyDescent="0.3">
      <c r="A65" t="s">
        <v>68</v>
      </c>
      <c r="B65">
        <v>512.96524199999999</v>
      </c>
      <c r="C65">
        <v>146.02500000000001</v>
      </c>
      <c r="D65">
        <v>32812</v>
      </c>
      <c r="E65">
        <v>-21.191743500000005</v>
      </c>
      <c r="F65">
        <v>-48.162813518526143</v>
      </c>
    </row>
    <row r="66" spans="1:6" x14ac:dyDescent="0.3">
      <c r="A66" t="s">
        <v>69</v>
      </c>
      <c r="B66">
        <v>741.56507899999997</v>
      </c>
      <c r="C66">
        <v>65.700999999999993</v>
      </c>
      <c r="D66">
        <v>274182</v>
      </c>
      <c r="E66">
        <v>-23.508902000000003</v>
      </c>
      <c r="F66">
        <v>-46.874652886530505</v>
      </c>
    </row>
    <row r="67" spans="1:6" x14ac:dyDescent="0.3">
      <c r="A67" t="s">
        <v>70</v>
      </c>
      <c r="B67">
        <v>453.599603</v>
      </c>
      <c r="C67">
        <v>170.91200000000001</v>
      </c>
      <c r="D67">
        <v>20953</v>
      </c>
      <c r="E67">
        <v>-21.921037470000005</v>
      </c>
      <c r="F67">
        <v>-50.734870861895374</v>
      </c>
    </row>
    <row r="68" spans="1:6" x14ac:dyDescent="0.3">
      <c r="A68" t="s">
        <v>71</v>
      </c>
      <c r="B68">
        <v>865.73670100000004</v>
      </c>
      <c r="C68">
        <v>849.52599999999995</v>
      </c>
      <c r="D68">
        <v>62508</v>
      </c>
      <c r="E68">
        <v>-20.891929500000003</v>
      </c>
      <c r="F68">
        <v>-47.586106726868273</v>
      </c>
    </row>
    <row r="69" spans="1:6" x14ac:dyDescent="0.3">
      <c r="A69" t="s">
        <v>72</v>
      </c>
      <c r="B69">
        <v>510.08846599999998</v>
      </c>
      <c r="C69">
        <v>667.68399999999997</v>
      </c>
      <c r="D69">
        <v>376818</v>
      </c>
      <c r="E69">
        <v>-22.325122500000006</v>
      </c>
      <c r="F69">
        <v>-49.083000867090362</v>
      </c>
    </row>
    <row r="70" spans="1:6" x14ac:dyDescent="0.3">
      <c r="A70" t="s">
        <v>73</v>
      </c>
      <c r="B70">
        <v>564.73536200000001</v>
      </c>
      <c r="C70">
        <v>683.19200000000001</v>
      </c>
      <c r="D70">
        <v>77496</v>
      </c>
      <c r="E70">
        <v>-20.949815520000005</v>
      </c>
      <c r="F70">
        <v>-48.477362174701703</v>
      </c>
    </row>
    <row r="71" spans="1:6" x14ac:dyDescent="0.3">
      <c r="A71" t="s">
        <v>74</v>
      </c>
      <c r="B71">
        <v>432.32479000000001</v>
      </c>
      <c r="C71">
        <v>301.68700000000001</v>
      </c>
      <c r="D71">
        <v>2980</v>
      </c>
      <c r="E71">
        <v>-21.269108021202353</v>
      </c>
      <c r="F71">
        <v>-50.811852214805619</v>
      </c>
    </row>
    <row r="72" spans="1:6" x14ac:dyDescent="0.3">
      <c r="A72" t="s">
        <v>75</v>
      </c>
      <c r="B72">
        <v>698.07781199999999</v>
      </c>
      <c r="C72">
        <v>244.15799999999999</v>
      </c>
      <c r="D72">
        <v>11148</v>
      </c>
      <c r="E72">
        <v>-23.013553004003153</v>
      </c>
      <c r="F72">
        <v>-49.474043484681708</v>
      </c>
    </row>
    <row r="73" spans="1:6" x14ac:dyDescent="0.3">
      <c r="A73" t="s">
        <v>76</v>
      </c>
      <c r="B73">
        <v>7.7199070000000001</v>
      </c>
      <c r="C73">
        <v>491.54599999999999</v>
      </c>
      <c r="D73">
        <v>63249</v>
      </c>
      <c r="E73">
        <v>-23.854014500000005</v>
      </c>
      <c r="F73">
        <v>-46.136538335134581</v>
      </c>
    </row>
    <row r="74" spans="1:6" x14ac:dyDescent="0.3">
      <c r="A74" t="s">
        <v>77</v>
      </c>
      <c r="B74">
        <v>439.42571500000003</v>
      </c>
      <c r="C74">
        <v>158.02500000000001</v>
      </c>
      <c r="D74">
        <v>8034</v>
      </c>
      <c r="E74">
        <v>-21.402571135191707</v>
      </c>
      <c r="F74">
        <v>-50.481110480500149</v>
      </c>
    </row>
    <row r="75" spans="1:6" x14ac:dyDescent="0.3">
      <c r="A75" t="s">
        <v>78</v>
      </c>
      <c r="B75">
        <v>414.40244100000001</v>
      </c>
      <c r="C75">
        <v>530.03099999999995</v>
      </c>
      <c r="D75">
        <v>123638</v>
      </c>
      <c r="E75">
        <v>-21.292392288249403</v>
      </c>
      <c r="F75">
        <v>-50.339328516986953</v>
      </c>
    </row>
    <row r="76" spans="1:6" x14ac:dyDescent="0.3">
      <c r="A76" t="s">
        <v>79</v>
      </c>
      <c r="B76">
        <v>778.677502</v>
      </c>
      <c r="C76">
        <v>317.40600000000001</v>
      </c>
      <c r="D76">
        <v>32598</v>
      </c>
      <c r="E76">
        <v>-23.571033387499956</v>
      </c>
      <c r="F76">
        <v>-46.041212224814579</v>
      </c>
    </row>
    <row r="77" spans="1:6" x14ac:dyDescent="0.3">
      <c r="A77" t="s">
        <v>80</v>
      </c>
      <c r="B77">
        <v>477.67313999999999</v>
      </c>
      <c r="C77">
        <v>690.74800000000005</v>
      </c>
      <c r="D77">
        <v>14923</v>
      </c>
      <c r="E77">
        <v>-21.992484163440356</v>
      </c>
      <c r="F77">
        <v>-48.390596906985081</v>
      </c>
    </row>
    <row r="78" spans="1:6" x14ac:dyDescent="0.3">
      <c r="A78" t="s">
        <v>81</v>
      </c>
      <c r="B78">
        <v>571.99873500000001</v>
      </c>
      <c r="C78">
        <v>363.92599999999999</v>
      </c>
      <c r="D78">
        <v>12329</v>
      </c>
      <c r="E78">
        <v>-22.133922545685706</v>
      </c>
      <c r="F78">
        <v>-48.52049362438256</v>
      </c>
    </row>
    <row r="79" spans="1:6" x14ac:dyDescent="0.3">
      <c r="A79" t="s">
        <v>82</v>
      </c>
      <c r="B79">
        <v>568.31184900000005</v>
      </c>
      <c r="C79">
        <v>653.54100000000005</v>
      </c>
      <c r="D79">
        <v>11730</v>
      </c>
      <c r="E79">
        <v>-23.1025199999814</v>
      </c>
      <c r="F79">
        <v>-48.260033058819779</v>
      </c>
    </row>
    <row r="80" spans="1:6" x14ac:dyDescent="0.3">
      <c r="A80" t="s">
        <v>83</v>
      </c>
      <c r="B80">
        <v>643.45961399999999</v>
      </c>
      <c r="C80">
        <v>248.95400000000001</v>
      </c>
      <c r="D80">
        <v>60997</v>
      </c>
      <c r="E80">
        <v>-23.281944003499902</v>
      </c>
      <c r="F80">
        <v>-47.671473497974105</v>
      </c>
    </row>
    <row r="81" spans="1:6" x14ac:dyDescent="0.3">
      <c r="A81" t="s">
        <v>84</v>
      </c>
      <c r="B81">
        <v>758.37112200000001</v>
      </c>
      <c r="C81">
        <v>108.366</v>
      </c>
      <c r="D81">
        <v>25448</v>
      </c>
      <c r="E81">
        <v>-23.13083742873885</v>
      </c>
      <c r="F81">
        <v>-46.466492842629151</v>
      </c>
    </row>
    <row r="82" spans="1:6" x14ac:dyDescent="0.3">
      <c r="A82" t="s">
        <v>85</v>
      </c>
      <c r="B82">
        <v>965.02672900000005</v>
      </c>
      <c r="C82">
        <v>133.578</v>
      </c>
      <c r="D82">
        <v>3954</v>
      </c>
      <c r="E82">
        <v>-24.318262840715601</v>
      </c>
      <c r="F82">
        <v>-49.143761922603886</v>
      </c>
    </row>
    <row r="83" spans="1:6" x14ac:dyDescent="0.3">
      <c r="A83" t="s">
        <v>86</v>
      </c>
      <c r="B83">
        <v>464.72750600000001</v>
      </c>
      <c r="C83">
        <v>118.95099999999999</v>
      </c>
      <c r="D83">
        <v>837</v>
      </c>
      <c r="E83">
        <v>-22.270117106681351</v>
      </c>
      <c r="F83">
        <v>-50.544880999220943</v>
      </c>
    </row>
    <row r="84" spans="1:6" x14ac:dyDescent="0.3">
      <c r="A84" t="s">
        <v>87</v>
      </c>
      <c r="B84">
        <v>484.73692299999999</v>
      </c>
      <c r="C84">
        <v>122.11</v>
      </c>
      <c r="D84">
        <v>4823</v>
      </c>
      <c r="E84">
        <v>-22.193205654365752</v>
      </c>
      <c r="F84">
        <v>-48.779218283157569</v>
      </c>
    </row>
    <row r="85" spans="1:6" x14ac:dyDescent="0.3">
      <c r="A85" t="s">
        <v>88</v>
      </c>
      <c r="B85">
        <v>414.40568200000001</v>
      </c>
      <c r="C85">
        <v>552.25599999999997</v>
      </c>
      <c r="D85">
        <v>16046</v>
      </c>
      <c r="E85">
        <v>-21.621537994247401</v>
      </c>
      <c r="F85">
        <v>-49.072640247934004</v>
      </c>
    </row>
    <row r="86" spans="1:6" x14ac:dyDescent="0.3">
      <c r="A86" t="s">
        <v>89</v>
      </c>
      <c r="B86">
        <v>602.88441399999999</v>
      </c>
      <c r="C86">
        <v>347.98899999999998</v>
      </c>
      <c r="D86">
        <v>2653</v>
      </c>
      <c r="E86">
        <v>-22.567833116865355</v>
      </c>
      <c r="F86">
        <v>-48.971595840505195</v>
      </c>
    </row>
    <row r="87" spans="1:6" x14ac:dyDescent="0.3">
      <c r="A87" t="s">
        <v>90</v>
      </c>
      <c r="B87">
        <v>818.475551</v>
      </c>
      <c r="C87">
        <v>1482.6420000000001</v>
      </c>
      <c r="D87">
        <v>146497</v>
      </c>
      <c r="E87">
        <v>-22.888381500000008</v>
      </c>
      <c r="F87">
        <v>-48.441289384350434</v>
      </c>
    </row>
    <row r="88" spans="1:6" x14ac:dyDescent="0.3">
      <c r="A88" t="s">
        <v>91</v>
      </c>
      <c r="B88">
        <v>865.33463500000005</v>
      </c>
      <c r="C88">
        <v>512.58399999999995</v>
      </c>
      <c r="D88">
        <v>168668</v>
      </c>
      <c r="E88">
        <v>-22.956895500000009</v>
      </c>
      <c r="F88">
        <v>-46.542333373979822</v>
      </c>
    </row>
    <row r="89" spans="1:6" x14ac:dyDescent="0.3">
      <c r="A89" t="s">
        <v>92</v>
      </c>
      <c r="B89">
        <v>464.43020999999999</v>
      </c>
      <c r="C89">
        <v>195.17599999999999</v>
      </c>
      <c r="D89">
        <v>5686</v>
      </c>
      <c r="E89">
        <v>-21.501021208455452</v>
      </c>
      <c r="F89">
        <v>-50.318165610326361</v>
      </c>
    </row>
    <row r="90" spans="1:6" x14ac:dyDescent="0.3">
      <c r="A90" t="s">
        <v>93</v>
      </c>
      <c r="B90">
        <v>398.35431499999999</v>
      </c>
      <c r="C90">
        <v>105.68899999999999</v>
      </c>
      <c r="D90">
        <v>2865</v>
      </c>
      <c r="E90">
        <v>-21.166128499364003</v>
      </c>
      <c r="F90">
        <v>-50.187258508288046</v>
      </c>
    </row>
    <row r="91" spans="1:6" x14ac:dyDescent="0.3">
      <c r="A91" t="s">
        <v>94</v>
      </c>
      <c r="B91">
        <v>863.03351599999996</v>
      </c>
      <c r="C91">
        <v>278.45800000000003</v>
      </c>
      <c r="D91">
        <v>24939</v>
      </c>
      <c r="E91">
        <v>-20.990140380192404</v>
      </c>
      <c r="F91">
        <v>-47.656397956853844</v>
      </c>
    </row>
    <row r="92" spans="1:6" x14ac:dyDescent="0.3">
      <c r="A92" t="s">
        <v>95</v>
      </c>
      <c r="B92">
        <v>643.28009999999995</v>
      </c>
      <c r="C92">
        <v>1101.374</v>
      </c>
      <c r="D92">
        <v>24403</v>
      </c>
      <c r="E92">
        <v>-22.286516985000006</v>
      </c>
      <c r="F92">
        <v>-48.126833324115658</v>
      </c>
    </row>
    <row r="93" spans="1:6" x14ac:dyDescent="0.3">
      <c r="A93" t="s">
        <v>96</v>
      </c>
      <c r="B93">
        <v>602.69477700000004</v>
      </c>
      <c r="C93">
        <v>1195.9100000000001</v>
      </c>
      <c r="D93">
        <v>19878</v>
      </c>
      <c r="E93">
        <v>-23.799381418972601</v>
      </c>
      <c r="F93">
        <v>-48.597414973797804</v>
      </c>
    </row>
    <row r="94" spans="1:6" x14ac:dyDescent="0.3">
      <c r="A94" t="s">
        <v>97</v>
      </c>
      <c r="B94">
        <v>399.17229900000001</v>
      </c>
      <c r="C94">
        <v>326.92099999999999</v>
      </c>
      <c r="D94">
        <v>17144</v>
      </c>
      <c r="E94">
        <v>-21.067039566902153</v>
      </c>
      <c r="F94">
        <v>-50.149281252785258</v>
      </c>
    </row>
    <row r="95" spans="1:6" x14ac:dyDescent="0.3">
      <c r="A95" t="s">
        <v>98</v>
      </c>
      <c r="B95">
        <v>861.39270899999997</v>
      </c>
      <c r="C95">
        <v>266.42</v>
      </c>
      <c r="D95">
        <v>4481</v>
      </c>
      <c r="E95">
        <v>-20.193148221638555</v>
      </c>
      <c r="F95">
        <v>-47.708860039517496</v>
      </c>
    </row>
    <row r="96" spans="1:6" x14ac:dyDescent="0.3">
      <c r="A96" t="s">
        <v>99</v>
      </c>
      <c r="B96">
        <v>533.08313199999998</v>
      </c>
      <c r="C96">
        <v>239.97399999999999</v>
      </c>
      <c r="D96">
        <v>4264</v>
      </c>
      <c r="E96">
        <v>-22.455086958133503</v>
      </c>
      <c r="F96">
        <v>-49.332446833143095</v>
      </c>
    </row>
    <row r="97" spans="1:6" x14ac:dyDescent="0.3">
      <c r="A97" t="s">
        <v>100</v>
      </c>
      <c r="B97">
        <v>656.60309900000004</v>
      </c>
      <c r="C97">
        <v>260.23399999999998</v>
      </c>
      <c r="D97">
        <v>49707</v>
      </c>
      <c r="E97">
        <v>-23.312674394775829</v>
      </c>
      <c r="F97">
        <v>-47.133658373434912</v>
      </c>
    </row>
    <row r="98" spans="1:6" x14ac:dyDescent="0.3">
      <c r="A98" t="s">
        <v>101</v>
      </c>
      <c r="B98">
        <v>562.24275899999998</v>
      </c>
      <c r="C98">
        <v>368.99</v>
      </c>
      <c r="D98">
        <v>94263</v>
      </c>
      <c r="E98">
        <v>-23.100663752708954</v>
      </c>
      <c r="F98">
        <v>-45.707730365087535</v>
      </c>
    </row>
    <row r="99" spans="1:6" x14ac:dyDescent="0.3">
      <c r="A99" t="s">
        <v>102</v>
      </c>
      <c r="B99">
        <v>524.07165799999996</v>
      </c>
      <c r="C99">
        <v>287.99</v>
      </c>
      <c r="D99">
        <v>33327</v>
      </c>
      <c r="E99">
        <v>-22.664754376142351</v>
      </c>
      <c r="F99">
        <v>-45.010630414928322</v>
      </c>
    </row>
    <row r="100" spans="1:6" x14ac:dyDescent="0.3">
      <c r="A100" t="s">
        <v>103</v>
      </c>
      <c r="B100">
        <v>804.71944599999995</v>
      </c>
      <c r="C100">
        <v>468.214</v>
      </c>
      <c r="D100">
        <v>18985</v>
      </c>
      <c r="E100">
        <v>-21.528738037497451</v>
      </c>
      <c r="F100">
        <v>-46.646834878964285</v>
      </c>
    </row>
    <row r="101" spans="1:6" x14ac:dyDescent="0.3">
      <c r="A101" t="s">
        <v>104</v>
      </c>
      <c r="B101">
        <v>441.67568</v>
      </c>
      <c r="C101">
        <v>920.28</v>
      </c>
      <c r="D101">
        <v>17767</v>
      </c>
      <c r="E101">
        <v>-21.809705286609603</v>
      </c>
      <c r="F101">
        <v>-49.6003544059215</v>
      </c>
    </row>
    <row r="102" spans="1:6" x14ac:dyDescent="0.3">
      <c r="A102" t="s">
        <v>105</v>
      </c>
      <c r="B102">
        <v>406.34111300000001</v>
      </c>
      <c r="C102">
        <v>253.352</v>
      </c>
      <c r="D102">
        <v>4191</v>
      </c>
      <c r="E102">
        <v>-22.012325256593304</v>
      </c>
      <c r="F102">
        <v>-51.235953135481132</v>
      </c>
    </row>
    <row r="103" spans="1:6" x14ac:dyDescent="0.3">
      <c r="A103" t="s">
        <v>106</v>
      </c>
      <c r="B103">
        <v>763.63096599999994</v>
      </c>
      <c r="C103">
        <v>97.641999999999996</v>
      </c>
      <c r="D103">
        <v>101470</v>
      </c>
      <c r="E103">
        <v>-23.362116054741225</v>
      </c>
      <c r="F103">
        <v>-46.744101417665405</v>
      </c>
    </row>
    <row r="104" spans="1:6" x14ac:dyDescent="0.3">
      <c r="A104" t="s">
        <v>107</v>
      </c>
      <c r="B104">
        <v>317.48937000000001</v>
      </c>
      <c r="C104">
        <v>551.15899999999999</v>
      </c>
      <c r="D104">
        <v>5874</v>
      </c>
      <c r="E104">
        <v>-21.829910273396901</v>
      </c>
      <c r="F104">
        <v>-51.986892696725555</v>
      </c>
    </row>
    <row r="105" spans="1:6" x14ac:dyDescent="0.3">
      <c r="A105" t="s">
        <v>108</v>
      </c>
      <c r="B105">
        <v>867.050792</v>
      </c>
      <c r="C105">
        <v>131.386</v>
      </c>
      <c r="D105">
        <v>76801</v>
      </c>
      <c r="E105">
        <v>-23.360971384727979</v>
      </c>
      <c r="F105">
        <v>-46.882920146569546</v>
      </c>
    </row>
    <row r="106" spans="1:6" x14ac:dyDescent="0.3">
      <c r="A106" t="s">
        <v>109</v>
      </c>
      <c r="B106">
        <v>34.467098</v>
      </c>
      <c r="C106">
        <v>454.43599999999998</v>
      </c>
      <c r="D106">
        <v>28549</v>
      </c>
      <c r="E106">
        <v>-24.726360972223041</v>
      </c>
      <c r="F106">
        <v>-48.104999809005243</v>
      </c>
    </row>
    <row r="107" spans="1:6" x14ac:dyDescent="0.3">
      <c r="A107" t="s">
        <v>110</v>
      </c>
      <c r="B107">
        <v>544.67959499999995</v>
      </c>
      <c r="C107">
        <v>176.929</v>
      </c>
      <c r="D107">
        <v>10542</v>
      </c>
      <c r="E107">
        <v>-20.879092517862851</v>
      </c>
      <c r="F107">
        <v>-48.810122364709429</v>
      </c>
    </row>
    <row r="108" spans="1:6" x14ac:dyDescent="0.3">
      <c r="A108" t="s">
        <v>111</v>
      </c>
      <c r="B108">
        <v>784.28903300000002</v>
      </c>
      <c r="C108">
        <v>660.08799999999997</v>
      </c>
      <c r="D108">
        <v>26167</v>
      </c>
      <c r="E108">
        <v>-21.274717500000005</v>
      </c>
      <c r="F108">
        <v>-47.304266116796953</v>
      </c>
    </row>
    <row r="109" spans="1:6" x14ac:dyDescent="0.3">
      <c r="A109" t="s">
        <v>112</v>
      </c>
      <c r="B109">
        <v>609.04163900000003</v>
      </c>
      <c r="C109">
        <v>185.03100000000001</v>
      </c>
      <c r="D109">
        <v>6024</v>
      </c>
      <c r="E109">
        <v>-23.584076838313354</v>
      </c>
      <c r="F109">
        <v>-48.480399019938346</v>
      </c>
    </row>
    <row r="110" spans="1:6" x14ac:dyDescent="0.3">
      <c r="A110" t="s">
        <v>113</v>
      </c>
      <c r="B110">
        <v>688.98713699999996</v>
      </c>
      <c r="C110">
        <v>794.57100000000003</v>
      </c>
      <c r="D110">
        <v>1204073</v>
      </c>
      <c r="E110">
        <v>-22.907342500000002</v>
      </c>
      <c r="F110">
        <v>-47.06015627297316</v>
      </c>
    </row>
    <row r="111" spans="1:6" x14ac:dyDescent="0.3">
      <c r="A111" t="s">
        <v>114</v>
      </c>
      <c r="B111">
        <v>765.878872</v>
      </c>
      <c r="C111">
        <v>79.403000000000006</v>
      </c>
      <c r="D111">
        <v>84650</v>
      </c>
      <c r="E111">
        <v>-23.209396429522258</v>
      </c>
      <c r="F111">
        <v>-46.763819232789082</v>
      </c>
    </row>
    <row r="112" spans="1:6" x14ac:dyDescent="0.3">
      <c r="A112" t="s">
        <v>115</v>
      </c>
      <c r="B112">
        <v>1639.1545040000001</v>
      </c>
      <c r="C112">
        <v>290.52</v>
      </c>
      <c r="D112">
        <v>52088</v>
      </c>
      <c r="E112">
        <v>-22.740091913881155</v>
      </c>
      <c r="F112">
        <v>-45.58920170044906</v>
      </c>
    </row>
    <row r="113" spans="1:6" x14ac:dyDescent="0.3">
      <c r="A113" t="s">
        <v>116</v>
      </c>
      <c r="B113">
        <v>478.71716600000002</v>
      </c>
      <c r="C113">
        <v>484.19900000000001</v>
      </c>
      <c r="D113">
        <v>4965</v>
      </c>
      <c r="E113">
        <v>-22.599748999328352</v>
      </c>
      <c r="F113">
        <v>-50.001794724885286</v>
      </c>
    </row>
    <row r="114" spans="1:6" x14ac:dyDescent="0.3">
      <c r="A114" t="s">
        <v>117</v>
      </c>
      <c r="B114">
        <v>7.8404660000000002</v>
      </c>
      <c r="C114">
        <v>1237.354</v>
      </c>
      <c r="D114">
        <v>12540</v>
      </c>
      <c r="E114">
        <v>-25.016908069980904</v>
      </c>
      <c r="F114">
        <v>-47.928482814429735</v>
      </c>
    </row>
    <row r="115" spans="1:6" x14ac:dyDescent="0.3">
      <c r="A115" t="s">
        <v>118</v>
      </c>
      <c r="B115">
        <v>524.87611900000002</v>
      </c>
      <c r="C115">
        <v>53.261000000000003</v>
      </c>
      <c r="D115">
        <v>5138</v>
      </c>
      <c r="E115">
        <v>-22.690669066040002</v>
      </c>
      <c r="F115">
        <v>-45.056975740535016</v>
      </c>
    </row>
    <row r="116" spans="1:6" x14ac:dyDescent="0.3">
      <c r="A116" t="s">
        <v>119</v>
      </c>
      <c r="B116">
        <v>483.63968899999998</v>
      </c>
      <c r="C116">
        <v>595.81100000000004</v>
      </c>
      <c r="D116">
        <v>31280</v>
      </c>
      <c r="E116">
        <v>-22.746925500000007</v>
      </c>
      <c r="F116">
        <v>-50.388393171768513</v>
      </c>
    </row>
    <row r="117" spans="1:6" x14ac:dyDescent="0.3">
      <c r="A117" t="s">
        <v>120</v>
      </c>
      <c r="B117">
        <v>610.66268600000001</v>
      </c>
      <c r="C117">
        <v>70.891999999999996</v>
      </c>
      <c r="D117">
        <v>2793</v>
      </c>
      <c r="E117">
        <v>-21.322613582849804</v>
      </c>
      <c r="F117">
        <v>-48.63403931083802</v>
      </c>
    </row>
    <row r="118" spans="1:6" x14ac:dyDescent="0.3">
      <c r="A118" t="s">
        <v>121</v>
      </c>
      <c r="B118">
        <v>500.29647</v>
      </c>
      <c r="C118">
        <v>57.459000000000003</v>
      </c>
      <c r="D118">
        <v>5216</v>
      </c>
      <c r="E118">
        <v>-23.009837218795305</v>
      </c>
      <c r="F118">
        <v>-49.785431954502307</v>
      </c>
    </row>
    <row r="119" spans="1:6" x14ac:dyDescent="0.3">
      <c r="A119" t="s">
        <v>122</v>
      </c>
      <c r="B119">
        <v>705.78998100000001</v>
      </c>
      <c r="C119">
        <v>1640.23</v>
      </c>
      <c r="D119">
        <v>47138</v>
      </c>
      <c r="E119">
        <v>-24.006800970000004</v>
      </c>
      <c r="F119">
        <v>-48.351434517927522</v>
      </c>
    </row>
    <row r="120" spans="1:6" x14ac:dyDescent="0.3">
      <c r="A120" t="s">
        <v>123</v>
      </c>
      <c r="B120">
        <v>612.48987399999999</v>
      </c>
      <c r="C120">
        <v>169.89</v>
      </c>
      <c r="D120">
        <v>20706</v>
      </c>
      <c r="E120">
        <v>-23.469902955253907</v>
      </c>
      <c r="F120">
        <v>-47.736118443644258</v>
      </c>
    </row>
    <row r="121" spans="1:6" x14ac:dyDescent="0.3">
      <c r="A121" t="s">
        <v>124</v>
      </c>
      <c r="B121">
        <v>526.94302800000003</v>
      </c>
      <c r="C121">
        <v>322.87799999999999</v>
      </c>
      <c r="D121">
        <v>55768</v>
      </c>
      <c r="E121">
        <v>-22.999548914588303</v>
      </c>
      <c r="F121">
        <v>-47.502206154668748</v>
      </c>
    </row>
    <row r="122" spans="1:6" x14ac:dyDescent="0.3">
      <c r="A122" t="s">
        <v>125</v>
      </c>
      <c r="B122">
        <v>3.1946180000000002</v>
      </c>
      <c r="C122">
        <v>484.947</v>
      </c>
      <c r="D122">
        <v>121532</v>
      </c>
      <c r="E122">
        <v>-23.622006500000001</v>
      </c>
      <c r="F122">
        <v>-45.410818382249786</v>
      </c>
    </row>
    <row r="123" spans="1:6" x14ac:dyDescent="0.3">
      <c r="A123" t="s">
        <v>126</v>
      </c>
      <c r="B123">
        <v>785.34430999999995</v>
      </c>
      <c r="C123">
        <v>34.545999999999999</v>
      </c>
      <c r="D123">
        <v>400927</v>
      </c>
      <c r="E123">
        <v>-23.535249500000003</v>
      </c>
      <c r="F123">
        <v>-46.841445431909598</v>
      </c>
    </row>
    <row r="124" spans="1:6" x14ac:dyDescent="0.3">
      <c r="A124" t="s">
        <v>127</v>
      </c>
      <c r="B124">
        <v>427.082041</v>
      </c>
      <c r="C124">
        <v>639.24800000000005</v>
      </c>
      <c r="D124">
        <v>12326</v>
      </c>
      <c r="E124">
        <v>-20.080991509997855</v>
      </c>
      <c r="F124">
        <v>-49.91494230289026</v>
      </c>
    </row>
    <row r="125" spans="1:6" x14ac:dyDescent="0.3">
      <c r="A125" t="s">
        <v>128</v>
      </c>
      <c r="B125">
        <v>718.09278400000005</v>
      </c>
      <c r="C125">
        <v>864.22500000000002</v>
      </c>
      <c r="D125">
        <v>30380</v>
      </c>
      <c r="E125">
        <v>-21.777986990000006</v>
      </c>
      <c r="F125">
        <v>-47.079758204827158</v>
      </c>
    </row>
    <row r="126" spans="1:6" x14ac:dyDescent="0.3">
      <c r="A126" t="s">
        <v>129</v>
      </c>
      <c r="B126">
        <v>881.94790499999999</v>
      </c>
      <c r="C126">
        <v>191.68299999999999</v>
      </c>
      <c r="D126">
        <v>2523</v>
      </c>
      <c r="E126">
        <v>-21.285000428529404</v>
      </c>
      <c r="F126">
        <v>-47.167105877048876</v>
      </c>
    </row>
    <row r="127" spans="1:6" x14ac:dyDescent="0.3">
      <c r="A127" t="s">
        <v>130</v>
      </c>
      <c r="B127">
        <v>378.459881</v>
      </c>
      <c r="C127">
        <v>1065.318</v>
      </c>
      <c r="D127">
        <v>21006</v>
      </c>
      <c r="E127">
        <v>-20.872026554121053</v>
      </c>
      <c r="F127">
        <v>-51.489407055842278</v>
      </c>
    </row>
    <row r="128" spans="1:6" x14ac:dyDescent="0.3">
      <c r="A128" t="s">
        <v>131</v>
      </c>
      <c r="B128">
        <v>524.83555899999999</v>
      </c>
      <c r="C128">
        <v>290.596</v>
      </c>
      <c r="D128">
        <v>121862</v>
      </c>
      <c r="E128">
        <v>-21.139538500000004</v>
      </c>
      <c r="F128">
        <v>-48.975870939042814</v>
      </c>
    </row>
    <row r="129" spans="1:6" x14ac:dyDescent="0.3">
      <c r="A129" t="s">
        <v>132</v>
      </c>
      <c r="B129">
        <v>507.31184100000002</v>
      </c>
      <c r="C129">
        <v>148.393</v>
      </c>
      <c r="D129">
        <v>7804</v>
      </c>
      <c r="E129">
        <v>-21.048579999366858</v>
      </c>
      <c r="F129">
        <v>-49.057742152508247</v>
      </c>
    </row>
    <row r="130" spans="1:6" x14ac:dyDescent="0.3">
      <c r="A130" t="s">
        <v>133</v>
      </c>
      <c r="B130">
        <v>566.04621699999996</v>
      </c>
      <c r="C130">
        <v>197.83799999999999</v>
      </c>
      <c r="D130">
        <v>9237</v>
      </c>
      <c r="E130">
        <v>-20.904231922286552</v>
      </c>
      <c r="F130">
        <v>-49.272841545890991</v>
      </c>
    </row>
    <row r="131" spans="1:6" x14ac:dyDescent="0.3">
      <c r="A131" t="s">
        <v>134</v>
      </c>
      <c r="B131">
        <v>734.50408300000004</v>
      </c>
      <c r="C131">
        <v>511.62099999999998</v>
      </c>
      <c r="D131">
        <v>19985</v>
      </c>
      <c r="E131">
        <v>-23.034797499319904</v>
      </c>
      <c r="F131">
        <v>-49.165330170887934</v>
      </c>
    </row>
    <row r="132" spans="1:6" x14ac:dyDescent="0.3">
      <c r="A132" t="s">
        <v>135</v>
      </c>
      <c r="B132">
        <v>574.77755000000002</v>
      </c>
      <c r="C132">
        <v>127.803</v>
      </c>
      <c r="D132">
        <v>48949</v>
      </c>
      <c r="E132">
        <v>-23.168672500000003</v>
      </c>
      <c r="F132">
        <v>-47.737531325107895</v>
      </c>
    </row>
    <row r="133" spans="1:6" x14ac:dyDescent="0.3">
      <c r="A133" t="s">
        <v>136</v>
      </c>
      <c r="B133">
        <v>595.21333600000003</v>
      </c>
      <c r="C133">
        <v>190.392</v>
      </c>
      <c r="D133">
        <v>18148</v>
      </c>
      <c r="E133">
        <v>-23.224731835877456</v>
      </c>
      <c r="F133">
        <v>-47.952110655390264</v>
      </c>
    </row>
    <row r="134" spans="1:6" x14ac:dyDescent="0.3">
      <c r="A134" t="s">
        <v>137</v>
      </c>
      <c r="B134">
        <v>598.42758600000002</v>
      </c>
      <c r="C134">
        <v>175.846</v>
      </c>
      <c r="D134">
        <v>17190</v>
      </c>
      <c r="E134">
        <v>-22.508882412068655</v>
      </c>
      <c r="F134">
        <v>-47.775700203456722</v>
      </c>
    </row>
    <row r="135" spans="1:6" x14ac:dyDescent="0.3">
      <c r="A135" t="s">
        <v>138</v>
      </c>
      <c r="B135">
        <v>553.97054000000003</v>
      </c>
      <c r="C135">
        <v>188.727</v>
      </c>
      <c r="D135">
        <v>12418</v>
      </c>
      <c r="E135">
        <v>-23.032005631921155</v>
      </c>
      <c r="F135">
        <v>-49.713936148676602</v>
      </c>
    </row>
    <row r="136" spans="1:6" x14ac:dyDescent="0.3">
      <c r="A136" t="s">
        <v>139</v>
      </c>
      <c r="B136">
        <v>461.49571200000003</v>
      </c>
      <c r="C136">
        <v>168.59</v>
      </c>
      <c r="D136">
        <v>8617</v>
      </c>
      <c r="E136">
        <v>-21.560310036799354</v>
      </c>
      <c r="F136">
        <v>-50.450348692156652</v>
      </c>
    </row>
    <row r="137" spans="1:6" x14ac:dyDescent="0.3">
      <c r="A137" t="s">
        <v>140</v>
      </c>
      <c r="B137">
        <v>590.20346199999994</v>
      </c>
      <c r="C137">
        <v>422.303</v>
      </c>
      <c r="D137">
        <v>18468</v>
      </c>
      <c r="E137">
        <v>-20.718734499377604</v>
      </c>
      <c r="F137">
        <v>-48.539738329013375</v>
      </c>
    </row>
    <row r="138" spans="1:6" x14ac:dyDescent="0.3">
      <c r="A138" t="s">
        <v>141</v>
      </c>
      <c r="B138">
        <v>475.12931700000001</v>
      </c>
      <c r="C138">
        <v>728.64800000000002</v>
      </c>
      <c r="D138">
        <v>6210</v>
      </c>
      <c r="E138">
        <v>-20.171558843335301</v>
      </c>
      <c r="F138">
        <v>-48.687484179829646</v>
      </c>
    </row>
    <row r="139" spans="1:6" x14ac:dyDescent="0.3">
      <c r="A139" t="s">
        <v>142</v>
      </c>
      <c r="B139">
        <v>591.02437999999995</v>
      </c>
      <c r="C139">
        <v>182.79300000000001</v>
      </c>
      <c r="D139">
        <v>28050</v>
      </c>
      <c r="E139">
        <v>-22.330076447999904</v>
      </c>
      <c r="F139">
        <v>-47.174375742552414</v>
      </c>
    </row>
    <row r="140" spans="1:6" x14ac:dyDescent="0.3">
      <c r="A140" t="s">
        <v>143</v>
      </c>
      <c r="B140">
        <v>494.38563699999997</v>
      </c>
      <c r="C140">
        <v>466.12</v>
      </c>
      <c r="D140">
        <v>17896</v>
      </c>
      <c r="E140">
        <v>-23.012958080648964</v>
      </c>
      <c r="F140">
        <v>-48.00989213364484</v>
      </c>
    </row>
    <row r="141" spans="1:6" x14ac:dyDescent="0.3">
      <c r="A141" t="s">
        <v>144</v>
      </c>
      <c r="B141">
        <v>660.26309200000003</v>
      </c>
      <c r="C141">
        <v>137.57900000000001</v>
      </c>
      <c r="D141">
        <v>24528</v>
      </c>
      <c r="E141">
        <v>-22.481707032329005</v>
      </c>
      <c r="F141">
        <v>-47.458282925400148</v>
      </c>
    </row>
    <row r="142" spans="1:6" x14ac:dyDescent="0.3">
      <c r="A142" t="s">
        <v>145</v>
      </c>
      <c r="B142">
        <v>406.21886499999999</v>
      </c>
      <c r="C142">
        <v>246.82499999999999</v>
      </c>
      <c r="D142">
        <v>6058</v>
      </c>
      <c r="E142">
        <v>-21.35405285027235</v>
      </c>
      <c r="F142">
        <v>-50.287295847911714</v>
      </c>
    </row>
    <row r="143" spans="1:6" x14ac:dyDescent="0.3">
      <c r="A143" t="s">
        <v>146</v>
      </c>
      <c r="B143">
        <v>599.75722699999994</v>
      </c>
      <c r="C143">
        <v>303.83</v>
      </c>
      <c r="D143">
        <v>4681</v>
      </c>
      <c r="E143">
        <v>-23.632234981801354</v>
      </c>
      <c r="F143">
        <v>-49.318912396415541</v>
      </c>
    </row>
    <row r="144" spans="1:6" x14ac:dyDescent="0.3">
      <c r="A144" t="s">
        <v>147</v>
      </c>
      <c r="B144">
        <v>601.84469799999999</v>
      </c>
      <c r="C144">
        <v>278.62200000000001</v>
      </c>
      <c r="D144">
        <v>4055</v>
      </c>
      <c r="E144">
        <v>-22.218996750170806</v>
      </c>
      <c r="F144">
        <v>-47.626610130408217</v>
      </c>
    </row>
    <row r="145" spans="1:6" x14ac:dyDescent="0.3">
      <c r="A145" t="s">
        <v>148</v>
      </c>
      <c r="B145">
        <v>581.63542900000004</v>
      </c>
      <c r="C145">
        <v>154.66499999999999</v>
      </c>
      <c r="D145">
        <v>72252</v>
      </c>
      <c r="E145">
        <v>-22.645784885852652</v>
      </c>
      <c r="F145">
        <v>-47.196770776794587</v>
      </c>
    </row>
    <row r="146" spans="1:6" x14ac:dyDescent="0.3">
      <c r="A146" t="s">
        <v>149</v>
      </c>
      <c r="B146">
        <v>509.914018</v>
      </c>
      <c r="C146">
        <v>441.68</v>
      </c>
      <c r="D146">
        <v>7307</v>
      </c>
      <c r="E146">
        <v>-20.477034658871002</v>
      </c>
      <c r="F146">
        <v>-49.778859693117063</v>
      </c>
    </row>
    <row r="147" spans="1:6" x14ac:dyDescent="0.3">
      <c r="A147" t="s">
        <v>150</v>
      </c>
      <c r="B147">
        <v>850.24847499999998</v>
      </c>
      <c r="C147">
        <v>323.99400000000003</v>
      </c>
      <c r="D147">
        <v>249210</v>
      </c>
      <c r="E147">
        <v>-23.603514000000004</v>
      </c>
      <c r="F147">
        <v>-46.931846327888586</v>
      </c>
    </row>
    <row r="148" spans="1:6" x14ac:dyDescent="0.3">
      <c r="A148" t="s">
        <v>151</v>
      </c>
      <c r="B148">
        <v>794.65631099999996</v>
      </c>
      <c r="C148">
        <v>311.423</v>
      </c>
      <c r="D148">
        <v>35292</v>
      </c>
      <c r="E148">
        <v>-21.340430500000004</v>
      </c>
      <c r="F148">
        <v>-47.730042348127988</v>
      </c>
    </row>
    <row r="149" spans="1:6" x14ac:dyDescent="0.3">
      <c r="A149" t="s">
        <v>152</v>
      </c>
      <c r="B149">
        <v>990.53677300000004</v>
      </c>
      <c r="C149">
        <v>385.23</v>
      </c>
      <c r="D149">
        <v>8631</v>
      </c>
      <c r="E149">
        <v>-20.402491999392403</v>
      </c>
      <c r="F149">
        <v>-47.423806452050769</v>
      </c>
    </row>
    <row r="150" spans="1:6" x14ac:dyDescent="0.3">
      <c r="A150" t="s">
        <v>153</v>
      </c>
      <c r="B150">
        <v>361.003265</v>
      </c>
      <c r="C150">
        <v>149.33000000000001</v>
      </c>
      <c r="D150">
        <v>2073</v>
      </c>
      <c r="E150">
        <v>-22.745498928978854</v>
      </c>
      <c r="F150">
        <v>-50.793666159557638</v>
      </c>
    </row>
    <row r="151" spans="1:6" x14ac:dyDescent="0.3">
      <c r="A151" t="s">
        <v>154</v>
      </c>
      <c r="B151">
        <v>521.92121099999997</v>
      </c>
      <c r="C151">
        <v>305.69900000000001</v>
      </c>
      <c r="D151">
        <v>82238</v>
      </c>
      <c r="E151">
        <v>-22.577749880422036</v>
      </c>
      <c r="F151">
        <v>-44.96173196059668</v>
      </c>
    </row>
    <row r="152" spans="1:6" x14ac:dyDescent="0.3">
      <c r="A152" t="s">
        <v>155</v>
      </c>
      <c r="B152">
        <v>6.8811460000000002</v>
      </c>
      <c r="C152">
        <v>142.87899999999999</v>
      </c>
      <c r="D152">
        <v>130705</v>
      </c>
      <c r="E152">
        <v>-23.883839000000005</v>
      </c>
      <c r="F152">
        <v>-46.420031768274477</v>
      </c>
    </row>
    <row r="153" spans="1:6" x14ac:dyDescent="0.3">
      <c r="A153" t="s">
        <v>156</v>
      </c>
      <c r="B153">
        <v>939.59264099999996</v>
      </c>
      <c r="C153">
        <v>1407.25</v>
      </c>
      <c r="D153">
        <v>21547</v>
      </c>
      <c r="E153">
        <v>-23.074750147406501</v>
      </c>
      <c r="F153">
        <v>-44.958026903498052</v>
      </c>
    </row>
    <row r="154" spans="1:6" x14ac:dyDescent="0.3">
      <c r="A154" t="s">
        <v>157</v>
      </c>
      <c r="B154">
        <v>688.71950100000004</v>
      </c>
      <c r="C154">
        <v>753.70600000000002</v>
      </c>
      <c r="D154">
        <v>33718</v>
      </c>
      <c r="E154">
        <v>-21.909083000000006</v>
      </c>
      <c r="F154">
        <v>-47.620663971859237</v>
      </c>
    </row>
    <row r="155" spans="1:6" x14ac:dyDescent="0.3">
      <c r="A155" t="s">
        <v>158</v>
      </c>
      <c r="B155">
        <v>812.83750499999996</v>
      </c>
      <c r="C155">
        <v>30.731999999999999</v>
      </c>
      <c r="D155">
        <v>423884</v>
      </c>
      <c r="E155">
        <v>-23.689295000000008</v>
      </c>
      <c r="F155">
        <v>-46.623381393203019</v>
      </c>
    </row>
    <row r="156" spans="1:6" x14ac:dyDescent="0.3">
      <c r="A156" t="s">
        <v>159</v>
      </c>
      <c r="B156">
        <v>398.162556</v>
      </c>
      <c r="C156">
        <v>88.132999999999996</v>
      </c>
      <c r="D156">
        <v>1793</v>
      </c>
      <c r="E156">
        <v>-20.464412794300202</v>
      </c>
      <c r="F156">
        <v>-50.606055988833148</v>
      </c>
    </row>
    <row r="157" spans="1:6" x14ac:dyDescent="0.3">
      <c r="A157" t="s">
        <v>160</v>
      </c>
      <c r="B157">
        <v>1055.4724309999999</v>
      </c>
      <c r="C157">
        <v>223.749</v>
      </c>
      <c r="D157">
        <v>11146</v>
      </c>
      <c r="E157">
        <v>-21.661621506036553</v>
      </c>
      <c r="F157">
        <v>-46.736869786792376</v>
      </c>
    </row>
    <row r="158" spans="1:6" x14ac:dyDescent="0.3">
      <c r="A158" t="s">
        <v>161</v>
      </c>
      <c r="B158">
        <v>569.77001700000005</v>
      </c>
      <c r="C158">
        <v>149.72900000000001</v>
      </c>
      <c r="D158">
        <v>8929</v>
      </c>
      <c r="E158">
        <v>-21.514804330405855</v>
      </c>
      <c r="F158">
        <v>-48.400242719251693</v>
      </c>
    </row>
    <row r="159" spans="1:6" x14ac:dyDescent="0.3">
      <c r="A159" t="s">
        <v>162</v>
      </c>
      <c r="B159">
        <v>683.98991999999998</v>
      </c>
      <c r="C159">
        <v>632.97199999999998</v>
      </c>
      <c r="D159">
        <v>27315</v>
      </c>
      <c r="E159">
        <v>-22.367316000000002</v>
      </c>
      <c r="F159">
        <v>-48.382675987535464</v>
      </c>
    </row>
    <row r="160" spans="1:6" x14ac:dyDescent="0.3">
      <c r="A160" t="s">
        <v>163</v>
      </c>
      <c r="B160">
        <v>466.50761299999999</v>
      </c>
      <c r="C160">
        <v>77.938999999999993</v>
      </c>
      <c r="D160">
        <v>2115</v>
      </c>
      <c r="E160">
        <v>-20.122870661056659</v>
      </c>
      <c r="F160">
        <v>-50.515363084024557</v>
      </c>
    </row>
    <row r="161" spans="1:6" x14ac:dyDescent="0.3">
      <c r="A161" t="s">
        <v>164</v>
      </c>
      <c r="B161">
        <v>707.05544099999997</v>
      </c>
      <c r="C161">
        <v>205.874</v>
      </c>
      <c r="D161">
        <v>8873</v>
      </c>
      <c r="E161">
        <v>-22.113167196367058</v>
      </c>
      <c r="F161">
        <v>-48.316235806343272</v>
      </c>
    </row>
    <row r="162" spans="1:6" x14ac:dyDescent="0.3">
      <c r="A162" t="s">
        <v>165</v>
      </c>
      <c r="B162">
        <v>414.17755799999998</v>
      </c>
      <c r="C162">
        <v>487.68799999999999</v>
      </c>
      <c r="D162">
        <v>46793</v>
      </c>
      <c r="E162">
        <v>-21.486137535000005</v>
      </c>
      <c r="F162">
        <v>-51.53404966006272</v>
      </c>
    </row>
    <row r="163" spans="1:6" x14ac:dyDescent="0.3">
      <c r="A163" t="s">
        <v>166</v>
      </c>
      <c r="B163">
        <v>508.16710699999999</v>
      </c>
      <c r="C163">
        <v>264.55700000000002</v>
      </c>
      <c r="D163">
        <v>12445</v>
      </c>
      <c r="E163">
        <v>-22.414881375807752</v>
      </c>
      <c r="F163">
        <v>-49.405045410632958</v>
      </c>
    </row>
    <row r="164" spans="1:6" x14ac:dyDescent="0.3">
      <c r="A164" t="s">
        <v>167</v>
      </c>
      <c r="B164">
        <v>624.09444399999995</v>
      </c>
      <c r="C164">
        <v>111.376</v>
      </c>
      <c r="D164">
        <v>9868</v>
      </c>
      <c r="E164">
        <v>-21.233325999362354</v>
      </c>
      <c r="F164">
        <v>-47.970843449444295</v>
      </c>
    </row>
    <row r="165" spans="1:6" x14ac:dyDescent="0.3">
      <c r="A165" t="s">
        <v>168</v>
      </c>
      <c r="B165">
        <v>684.99032199999999</v>
      </c>
      <c r="C165">
        <v>515.25800000000004</v>
      </c>
      <c r="D165">
        <v>6102</v>
      </c>
      <c r="E165">
        <v>-22.424996999334002</v>
      </c>
      <c r="F165">
        <v>-50.207006146214439</v>
      </c>
    </row>
    <row r="166" spans="1:6" x14ac:dyDescent="0.3">
      <c r="A166" t="s">
        <v>169</v>
      </c>
      <c r="B166">
        <v>27.695094000000001</v>
      </c>
      <c r="C166">
        <v>1654.2560000000001</v>
      </c>
      <c r="D166">
        <v>15494</v>
      </c>
      <c r="E166">
        <v>-24.525386611147006</v>
      </c>
      <c r="F166">
        <v>-48.103228422535025</v>
      </c>
    </row>
    <row r="167" spans="1:6" x14ac:dyDescent="0.3">
      <c r="A167" t="s">
        <v>170</v>
      </c>
      <c r="B167">
        <v>572.24222499999996</v>
      </c>
      <c r="C167">
        <v>202.36</v>
      </c>
      <c r="D167">
        <v>17772</v>
      </c>
      <c r="E167">
        <v>-23.04253672118076</v>
      </c>
      <c r="F167">
        <v>-47.376774239641627</v>
      </c>
    </row>
    <row r="168" spans="1:6" x14ac:dyDescent="0.3">
      <c r="A168" t="s">
        <v>171</v>
      </c>
      <c r="B168">
        <v>508.31157999999999</v>
      </c>
      <c r="C168">
        <v>93.98</v>
      </c>
      <c r="D168">
        <v>3651</v>
      </c>
      <c r="E168">
        <v>-21.164429018489251</v>
      </c>
      <c r="F168">
        <v>-49.110835890202573</v>
      </c>
    </row>
    <row r="169" spans="1:6" x14ac:dyDescent="0.3">
      <c r="A169" t="s">
        <v>172</v>
      </c>
      <c r="B169">
        <v>546.34642299999996</v>
      </c>
      <c r="C169">
        <v>83.129000000000005</v>
      </c>
      <c r="D169">
        <v>2452</v>
      </c>
      <c r="E169">
        <v>-20.982668054874704</v>
      </c>
      <c r="F169">
        <v>-48.83262029214584</v>
      </c>
    </row>
    <row r="170" spans="1:6" x14ac:dyDescent="0.3">
      <c r="A170" t="s">
        <v>173</v>
      </c>
      <c r="B170">
        <v>791.83497699999998</v>
      </c>
      <c r="C170">
        <v>70.397999999999996</v>
      </c>
      <c r="D170">
        <v>273726</v>
      </c>
      <c r="E170">
        <v>-23.647312500000005</v>
      </c>
      <c r="F170">
        <v>-46.850859993673581</v>
      </c>
    </row>
    <row r="171" spans="1:6" x14ac:dyDescent="0.3">
      <c r="A171" t="s">
        <v>174</v>
      </c>
      <c r="B171">
        <v>765.89379199999996</v>
      </c>
      <c r="C171">
        <v>155.64099999999999</v>
      </c>
      <c r="D171">
        <v>69385</v>
      </c>
      <c r="E171">
        <v>-23.831829103771252</v>
      </c>
      <c r="F171">
        <v>-46.817108872549611</v>
      </c>
    </row>
    <row r="172" spans="1:6" x14ac:dyDescent="0.3">
      <c r="A172" t="s">
        <v>175</v>
      </c>
      <c r="B172">
        <v>340.90549399999998</v>
      </c>
      <c r="C172">
        <v>225.167</v>
      </c>
      <c r="D172">
        <v>3214</v>
      </c>
      <c r="E172">
        <v>-21.83130897810015</v>
      </c>
      <c r="F172">
        <v>-51.480431428050558</v>
      </c>
    </row>
    <row r="173" spans="1:6" x14ac:dyDescent="0.3">
      <c r="A173" t="s">
        <v>176</v>
      </c>
      <c r="B173">
        <v>629.17176900000004</v>
      </c>
      <c r="C173">
        <v>109.941</v>
      </c>
      <c r="D173">
        <v>20773</v>
      </c>
      <c r="E173">
        <v>-22.491189952477502</v>
      </c>
      <c r="F173">
        <v>-47.213079730539313</v>
      </c>
    </row>
    <row r="174" spans="1:6" x14ac:dyDescent="0.3">
      <c r="A174" t="s">
        <v>177</v>
      </c>
      <c r="B174">
        <v>877.591227</v>
      </c>
      <c r="C174">
        <v>389.23500000000001</v>
      </c>
      <c r="D174">
        <v>44330</v>
      </c>
      <c r="E174">
        <v>-22.197053500000003</v>
      </c>
      <c r="F174">
        <v>-46.745514289869647</v>
      </c>
    </row>
    <row r="175" spans="1:6" x14ac:dyDescent="0.3">
      <c r="A175" t="s">
        <v>178</v>
      </c>
      <c r="B175">
        <v>499.42756800000001</v>
      </c>
      <c r="C175">
        <v>193.666</v>
      </c>
      <c r="D175">
        <v>4829</v>
      </c>
      <c r="E175">
        <v>-22.694973492069455</v>
      </c>
      <c r="F175">
        <v>-49.429825285815944</v>
      </c>
    </row>
    <row r="176" spans="1:6" x14ac:dyDescent="0.3">
      <c r="A176" t="s">
        <v>179</v>
      </c>
      <c r="B176">
        <v>624.06239600000004</v>
      </c>
      <c r="C176">
        <v>74.144000000000005</v>
      </c>
      <c r="D176">
        <v>11304</v>
      </c>
      <c r="E176">
        <v>-22.274588913126454</v>
      </c>
      <c r="F176">
        <v>-46.953602690417867</v>
      </c>
    </row>
    <row r="177" spans="1:6" x14ac:dyDescent="0.3">
      <c r="A177" t="s">
        <v>180</v>
      </c>
      <c r="B177">
        <v>385.641032</v>
      </c>
      <c r="C177">
        <v>264.98700000000002</v>
      </c>
      <c r="D177">
        <v>2766</v>
      </c>
      <c r="E177">
        <v>-22.490598901991106</v>
      </c>
      <c r="F177">
        <v>-51.664176190951686</v>
      </c>
    </row>
    <row r="178" spans="1:6" x14ac:dyDescent="0.3">
      <c r="A178" t="s">
        <v>181</v>
      </c>
      <c r="B178">
        <v>486.62134200000003</v>
      </c>
      <c r="C178">
        <v>296.28100000000001</v>
      </c>
      <c r="D178">
        <v>8419</v>
      </c>
      <c r="E178">
        <v>-20.286082203974658</v>
      </c>
      <c r="F178">
        <v>-50.405466847951246</v>
      </c>
    </row>
    <row r="179" spans="1:6" x14ac:dyDescent="0.3">
      <c r="A179" t="s">
        <v>182</v>
      </c>
      <c r="B179">
        <v>305.85159599999997</v>
      </c>
      <c r="C179">
        <v>573.89400000000001</v>
      </c>
      <c r="D179">
        <v>9371</v>
      </c>
      <c r="E179">
        <v>-22.554996920208456</v>
      </c>
      <c r="F179">
        <v>-52.590898380276627</v>
      </c>
    </row>
    <row r="180" spans="1:6" x14ac:dyDescent="0.3">
      <c r="A180" t="s">
        <v>183</v>
      </c>
      <c r="B180">
        <v>505.45151499999997</v>
      </c>
      <c r="C180">
        <v>429.17099999999999</v>
      </c>
      <c r="D180">
        <v>16036</v>
      </c>
      <c r="E180">
        <v>-23.388960913938501</v>
      </c>
      <c r="F180">
        <v>-49.512053376698297</v>
      </c>
    </row>
    <row r="181" spans="1:6" x14ac:dyDescent="0.3">
      <c r="A181" t="s">
        <v>184</v>
      </c>
      <c r="B181">
        <v>539.12046399999997</v>
      </c>
      <c r="C181">
        <v>169.99</v>
      </c>
      <c r="D181">
        <v>5783</v>
      </c>
      <c r="E181">
        <v>-21.267121989952404</v>
      </c>
      <c r="F181">
        <v>-48.692273053194221</v>
      </c>
    </row>
    <row r="182" spans="1:6" x14ac:dyDescent="0.3">
      <c r="A182" t="s">
        <v>185</v>
      </c>
      <c r="B182">
        <v>538.77885400000002</v>
      </c>
      <c r="C182">
        <v>549.79700000000003</v>
      </c>
      <c r="D182">
        <v>69116</v>
      </c>
      <c r="E182">
        <v>-20.282382990000006</v>
      </c>
      <c r="F182">
        <v>-50.248748430583433</v>
      </c>
    </row>
    <row r="183" spans="1:6" x14ac:dyDescent="0.3">
      <c r="A183" t="s">
        <v>186</v>
      </c>
      <c r="B183">
        <v>557.97873100000004</v>
      </c>
      <c r="C183">
        <v>100.504</v>
      </c>
      <c r="D183">
        <v>1716</v>
      </c>
      <c r="E183">
        <v>-22.359138319147654</v>
      </c>
      <c r="F183">
        <v>-49.519841211156304</v>
      </c>
    </row>
    <row r="184" spans="1:6" x14ac:dyDescent="0.3">
      <c r="A184" t="s">
        <v>187</v>
      </c>
      <c r="B184">
        <v>766.48060199999998</v>
      </c>
      <c r="C184">
        <v>29.564</v>
      </c>
      <c r="D184">
        <v>194276</v>
      </c>
      <c r="E184">
        <v>-23.541544500000004</v>
      </c>
      <c r="F184">
        <v>-46.366552671574183</v>
      </c>
    </row>
    <row r="185" spans="1:6" x14ac:dyDescent="0.3">
      <c r="A185" t="s">
        <v>188</v>
      </c>
      <c r="B185">
        <v>386.77312000000001</v>
      </c>
      <c r="C185">
        <v>224.71100000000001</v>
      </c>
      <c r="D185">
        <v>1464</v>
      </c>
      <c r="E185">
        <v>-21.676733935614351</v>
      </c>
      <c r="F185">
        <v>-51.382300841071938</v>
      </c>
    </row>
    <row r="186" spans="1:6" x14ac:dyDescent="0.3">
      <c r="A186" t="s">
        <v>189</v>
      </c>
      <c r="B186">
        <v>506.28351700000002</v>
      </c>
      <c r="C186">
        <v>204.23599999999999</v>
      </c>
      <c r="D186">
        <v>2917</v>
      </c>
      <c r="E186">
        <v>-20.674031227925401</v>
      </c>
      <c r="F186">
        <v>-50.145689008682758</v>
      </c>
    </row>
    <row r="187" spans="1:6" x14ac:dyDescent="0.3">
      <c r="A187" t="s">
        <v>190</v>
      </c>
      <c r="B187">
        <v>449.069277</v>
      </c>
      <c r="C187">
        <v>524.13800000000003</v>
      </c>
      <c r="D187">
        <v>14640</v>
      </c>
      <c r="E187">
        <v>-21.613427615164152</v>
      </c>
      <c r="F187">
        <v>-51.168876466827719</v>
      </c>
    </row>
    <row r="188" spans="1:6" x14ac:dyDescent="0.3">
      <c r="A188" t="s">
        <v>191</v>
      </c>
      <c r="B188">
        <v>389.778188</v>
      </c>
      <c r="C188">
        <v>225.886</v>
      </c>
      <c r="D188">
        <v>2676</v>
      </c>
      <c r="E188">
        <v>-22.903568778761954</v>
      </c>
      <c r="F188">
        <v>-50.724822473379952</v>
      </c>
    </row>
    <row r="189" spans="1:6" x14ac:dyDescent="0.3">
      <c r="A189" t="s">
        <v>192</v>
      </c>
      <c r="B189">
        <v>996.07265299999995</v>
      </c>
      <c r="C189">
        <v>605.67899999999997</v>
      </c>
      <c r="D189">
        <v>353187</v>
      </c>
      <c r="E189">
        <v>-20.536097000000002</v>
      </c>
      <c r="F189">
        <v>-47.40233162567754</v>
      </c>
    </row>
    <row r="190" spans="1:6" x14ac:dyDescent="0.3">
      <c r="A190" t="s">
        <v>193</v>
      </c>
      <c r="B190">
        <v>860.80805599999997</v>
      </c>
      <c r="C190">
        <v>49.000999999999998</v>
      </c>
      <c r="D190">
        <v>175844</v>
      </c>
      <c r="E190">
        <v>-23.2758255</v>
      </c>
      <c r="F190">
        <v>-46.732526704705307</v>
      </c>
    </row>
    <row r="191" spans="1:6" x14ac:dyDescent="0.3">
      <c r="A191" t="s">
        <v>194</v>
      </c>
      <c r="B191">
        <v>747.305654</v>
      </c>
      <c r="C191">
        <v>132.77500000000001</v>
      </c>
      <c r="D191">
        <v>154489</v>
      </c>
      <c r="E191">
        <v>-23.320302500000004</v>
      </c>
      <c r="F191">
        <v>-46.727874668552587</v>
      </c>
    </row>
    <row r="192" spans="1:6" x14ac:dyDescent="0.3">
      <c r="A192" t="s">
        <v>195</v>
      </c>
      <c r="B192">
        <v>431.76359300000001</v>
      </c>
      <c r="C192">
        <v>138.68100000000001</v>
      </c>
      <c r="D192">
        <v>2776</v>
      </c>
      <c r="E192">
        <v>-21.528980135312807</v>
      </c>
      <c r="F192">
        <v>-50.555460841939841</v>
      </c>
    </row>
    <row r="193" spans="1:6" x14ac:dyDescent="0.3">
      <c r="A193" t="s">
        <v>196</v>
      </c>
      <c r="B193">
        <v>561.18488100000002</v>
      </c>
      <c r="C193">
        <v>355.91399999999999</v>
      </c>
      <c r="D193">
        <v>6548</v>
      </c>
      <c r="E193">
        <v>-22.294019248259001</v>
      </c>
      <c r="F193">
        <v>-49.552111329830026</v>
      </c>
    </row>
    <row r="194" spans="1:6" x14ac:dyDescent="0.3">
      <c r="A194" t="s">
        <v>197</v>
      </c>
      <c r="B194">
        <v>679.96329800000001</v>
      </c>
      <c r="C194">
        <v>555.80700000000002</v>
      </c>
      <c r="D194">
        <v>44390</v>
      </c>
      <c r="E194">
        <v>-22.210709490000003</v>
      </c>
      <c r="F194">
        <v>-49.656529935058046</v>
      </c>
    </row>
    <row r="195" spans="1:6" x14ac:dyDescent="0.3">
      <c r="A195" t="s">
        <v>198</v>
      </c>
      <c r="B195">
        <v>420.90358900000001</v>
      </c>
      <c r="C195">
        <v>180.56899999999999</v>
      </c>
      <c r="D195">
        <v>4808</v>
      </c>
      <c r="E195">
        <v>-20.795239499374603</v>
      </c>
      <c r="F195">
        <v>-50.190219732204923</v>
      </c>
    </row>
    <row r="196" spans="1:6" x14ac:dyDescent="0.3">
      <c r="A196" t="s">
        <v>199</v>
      </c>
      <c r="B196">
        <v>506.55949500000003</v>
      </c>
      <c r="C196">
        <v>243.76599999999999</v>
      </c>
      <c r="D196">
        <v>4789</v>
      </c>
      <c r="E196">
        <v>-21.840366902270201</v>
      </c>
      <c r="F196">
        <v>-48.495459202748087</v>
      </c>
    </row>
    <row r="197" spans="1:6" x14ac:dyDescent="0.3">
      <c r="A197" t="s">
        <v>200</v>
      </c>
      <c r="B197">
        <v>506.496576</v>
      </c>
      <c r="C197">
        <v>494.37599999999998</v>
      </c>
      <c r="D197">
        <v>10869</v>
      </c>
      <c r="E197">
        <v>-20.648369316722</v>
      </c>
      <c r="F197">
        <v>-50.361813702123669</v>
      </c>
    </row>
    <row r="198" spans="1:6" x14ac:dyDescent="0.3">
      <c r="A198" t="s">
        <v>201</v>
      </c>
      <c r="B198">
        <v>489.094268</v>
      </c>
      <c r="C198">
        <v>676.755</v>
      </c>
      <c r="D198">
        <v>11409</v>
      </c>
      <c r="E198">
        <v>-21.799830597460055</v>
      </c>
      <c r="F198">
        <v>-49.929283572293976</v>
      </c>
    </row>
    <row r="199" spans="1:6" x14ac:dyDescent="0.3">
      <c r="A199" t="s">
        <v>202</v>
      </c>
      <c r="B199">
        <v>388.49145299999998</v>
      </c>
      <c r="C199">
        <v>272.8</v>
      </c>
      <c r="D199">
        <v>4815</v>
      </c>
      <c r="E199">
        <v>-21.379777805706556</v>
      </c>
      <c r="F199">
        <v>-50.208416728114045</v>
      </c>
    </row>
    <row r="200" spans="1:6" x14ac:dyDescent="0.3">
      <c r="A200" t="s">
        <v>203</v>
      </c>
      <c r="B200">
        <v>455.64137699999998</v>
      </c>
      <c r="C200">
        <v>277.154</v>
      </c>
      <c r="D200">
        <v>12168</v>
      </c>
      <c r="E200">
        <v>-21.622142999353002</v>
      </c>
      <c r="F200">
        <v>-49.798761690961769</v>
      </c>
    </row>
    <row r="201" spans="1:6" x14ac:dyDescent="0.3">
      <c r="A201" t="s">
        <v>204</v>
      </c>
      <c r="B201">
        <v>481.52605199999999</v>
      </c>
      <c r="C201">
        <v>217.81100000000001</v>
      </c>
      <c r="D201">
        <v>5765</v>
      </c>
      <c r="E201">
        <v>-21.910920658920002</v>
      </c>
      <c r="F201">
        <v>-49.897177750237852</v>
      </c>
    </row>
    <row r="202" spans="1:6" x14ac:dyDescent="0.3">
      <c r="A202" t="s">
        <v>205</v>
      </c>
      <c r="B202">
        <v>517.52504299999998</v>
      </c>
      <c r="C202">
        <v>1258.4649999999999</v>
      </c>
      <c r="D202">
        <v>40790</v>
      </c>
      <c r="E202">
        <v>-20.320144335000005</v>
      </c>
      <c r="F202">
        <v>-48.314470490025975</v>
      </c>
    </row>
    <row r="203" spans="1:6" x14ac:dyDescent="0.3">
      <c r="A203" t="s">
        <v>206</v>
      </c>
      <c r="B203">
        <v>501.65474599999999</v>
      </c>
      <c r="C203">
        <v>325.12599999999998</v>
      </c>
      <c r="D203">
        <v>21454</v>
      </c>
      <c r="E203">
        <v>-20.796448624865253</v>
      </c>
      <c r="F203">
        <v>-49.219145857724484</v>
      </c>
    </row>
    <row r="204" spans="1:6" x14ac:dyDescent="0.3">
      <c r="A204" t="s">
        <v>207</v>
      </c>
      <c r="B204">
        <v>766.40262800000005</v>
      </c>
      <c r="C204">
        <v>408.29199999999997</v>
      </c>
      <c r="D204">
        <v>17157</v>
      </c>
      <c r="E204">
        <v>-24.182526500000005</v>
      </c>
      <c r="F204">
        <v>-48.527681321849471</v>
      </c>
    </row>
    <row r="205" spans="1:6" x14ac:dyDescent="0.3">
      <c r="A205" t="s">
        <v>208</v>
      </c>
      <c r="B205">
        <v>576.45630900000003</v>
      </c>
      <c r="C205">
        <v>362.18299999999999</v>
      </c>
      <c r="D205">
        <v>21220</v>
      </c>
      <c r="E205">
        <v>-20.4275570617021</v>
      </c>
      <c r="F205">
        <v>-47.824592950174626</v>
      </c>
    </row>
    <row r="206" spans="1:6" x14ac:dyDescent="0.3">
      <c r="A206" t="s">
        <v>209</v>
      </c>
      <c r="B206">
        <v>440.21666299999998</v>
      </c>
      <c r="C206">
        <v>569.197</v>
      </c>
      <c r="D206">
        <v>8323</v>
      </c>
      <c r="E206">
        <v>-21.032881387582503</v>
      </c>
      <c r="F206">
        <v>-51.209106344995398</v>
      </c>
    </row>
    <row r="207" spans="1:6" x14ac:dyDescent="0.3">
      <c r="A207" t="s">
        <v>210</v>
      </c>
      <c r="B207">
        <v>484.770937</v>
      </c>
      <c r="C207">
        <v>641.50099999999998</v>
      </c>
      <c r="D207">
        <v>11188</v>
      </c>
      <c r="E207">
        <v>-20.498809212893551</v>
      </c>
      <c r="F207">
        <v>-48.944502595049869</v>
      </c>
    </row>
    <row r="208" spans="1:6" x14ac:dyDescent="0.3">
      <c r="A208" t="s">
        <v>211</v>
      </c>
      <c r="B208">
        <v>503.68160699999999</v>
      </c>
      <c r="C208">
        <v>85.7</v>
      </c>
      <c r="D208">
        <v>2000</v>
      </c>
      <c r="E208">
        <v>-20.075705571849799</v>
      </c>
      <c r="F208">
        <v>-50.341533881692783</v>
      </c>
    </row>
    <row r="209" spans="1:6" x14ac:dyDescent="0.3">
      <c r="A209" t="s">
        <v>212</v>
      </c>
      <c r="B209">
        <v>510.20466800000003</v>
      </c>
      <c r="C209">
        <v>461.74599999999998</v>
      </c>
      <c r="D209">
        <v>6664</v>
      </c>
      <c r="E209">
        <v>-21.895146201472752</v>
      </c>
      <c r="F209">
        <v>-49.594821847378277</v>
      </c>
    </row>
    <row r="210" spans="1:6" x14ac:dyDescent="0.3">
      <c r="A210" t="s">
        <v>213</v>
      </c>
      <c r="B210">
        <v>413.249123</v>
      </c>
      <c r="C210">
        <v>955.63699999999994</v>
      </c>
      <c r="D210">
        <v>32939</v>
      </c>
      <c r="E210">
        <v>-21.253446495000002</v>
      </c>
      <c r="F210">
        <v>-50.642639048250544</v>
      </c>
    </row>
    <row r="211" spans="1:6" x14ac:dyDescent="0.3">
      <c r="A211" t="s">
        <v>214</v>
      </c>
      <c r="B211">
        <v>626.50103899999999</v>
      </c>
      <c r="C211">
        <v>270.81599999999997</v>
      </c>
      <c r="D211">
        <v>29798</v>
      </c>
      <c r="E211">
        <v>-23.415233019833007</v>
      </c>
      <c r="F211">
        <v>-46.041053464758157</v>
      </c>
    </row>
    <row r="212" spans="1:6" x14ac:dyDescent="0.3">
      <c r="A212" t="s">
        <v>215</v>
      </c>
      <c r="B212">
        <v>544.17856900000004</v>
      </c>
      <c r="C212">
        <v>752.63599999999997</v>
      </c>
      <c r="D212">
        <v>121798</v>
      </c>
      <c r="E212">
        <v>-22.817425089331753</v>
      </c>
      <c r="F212">
        <v>-45.191600128420163</v>
      </c>
    </row>
    <row r="213" spans="1:6" x14ac:dyDescent="0.3">
      <c r="A213" t="s">
        <v>216</v>
      </c>
      <c r="B213">
        <v>647.561283</v>
      </c>
      <c r="C213">
        <v>567.88400000000001</v>
      </c>
      <c r="D213">
        <v>18520</v>
      </c>
      <c r="E213">
        <v>-23.373140191766353</v>
      </c>
      <c r="F213">
        <v>-48.184538175309712</v>
      </c>
    </row>
    <row r="214" spans="1:6" x14ac:dyDescent="0.3">
      <c r="A214" t="s">
        <v>217</v>
      </c>
      <c r="B214">
        <v>613.05494699999997</v>
      </c>
      <c r="C214">
        <v>270.28899999999999</v>
      </c>
      <c r="D214">
        <v>40105</v>
      </c>
      <c r="E214">
        <v>-21.357996000000007</v>
      </c>
      <c r="F214">
        <v>-48.234056727223212</v>
      </c>
    </row>
    <row r="215" spans="1:6" x14ac:dyDescent="0.3">
      <c r="A215" t="s">
        <v>218</v>
      </c>
      <c r="B215">
        <v>43.694651999999998</v>
      </c>
      <c r="C215">
        <v>144.79400000000001</v>
      </c>
      <c r="D215">
        <v>320459</v>
      </c>
      <c r="E215">
        <v>-23.995149000000001</v>
      </c>
      <c r="F215">
        <v>-46.249034279441624</v>
      </c>
    </row>
    <row r="216" spans="1:6" x14ac:dyDescent="0.3">
      <c r="A216" t="s">
        <v>219</v>
      </c>
      <c r="B216">
        <v>776.35806200000002</v>
      </c>
      <c r="C216">
        <v>318.67500000000001</v>
      </c>
      <c r="D216">
        <v>1379182</v>
      </c>
      <c r="E216">
        <v>-23.468506000000001</v>
      </c>
      <c r="F216">
        <v>-46.531084085661085</v>
      </c>
    </row>
    <row r="217" spans="1:6" x14ac:dyDescent="0.3">
      <c r="A217" t="s">
        <v>220</v>
      </c>
      <c r="B217">
        <v>514.19829100000004</v>
      </c>
      <c r="C217">
        <v>413.56700000000001</v>
      </c>
      <c r="D217">
        <v>7656</v>
      </c>
      <c r="E217">
        <v>-21.491894653589799</v>
      </c>
      <c r="F217">
        <v>-48.037729357498954</v>
      </c>
    </row>
    <row r="218" spans="1:6" x14ac:dyDescent="0.3">
      <c r="A218" t="s">
        <v>221</v>
      </c>
      <c r="B218">
        <v>446.354761</v>
      </c>
      <c r="C218">
        <v>252.477</v>
      </c>
      <c r="D218">
        <v>5267</v>
      </c>
      <c r="E218">
        <v>-20.650168687255054</v>
      </c>
      <c r="F218">
        <v>-50.661459504143636</v>
      </c>
    </row>
    <row r="219" spans="1:6" x14ac:dyDescent="0.3">
      <c r="A219" t="s">
        <v>222</v>
      </c>
      <c r="B219">
        <v>512.19063300000005</v>
      </c>
      <c r="C219">
        <v>364.25200000000001</v>
      </c>
      <c r="D219">
        <v>9526</v>
      </c>
      <c r="E219">
        <v>-22.003747180667801</v>
      </c>
      <c r="F219">
        <v>-50.385521598082825</v>
      </c>
    </row>
    <row r="220" spans="1:6" x14ac:dyDescent="0.3">
      <c r="A220" t="s">
        <v>223</v>
      </c>
      <c r="B220">
        <v>604.95051799999999</v>
      </c>
      <c r="C220">
        <v>65.576999999999998</v>
      </c>
      <c r="D220">
        <v>14930</v>
      </c>
      <c r="E220">
        <v>-22.641749624212682</v>
      </c>
      <c r="F220">
        <v>-47.059286906241311</v>
      </c>
    </row>
    <row r="221" spans="1:6" x14ac:dyDescent="0.3">
      <c r="A221" t="s">
        <v>224</v>
      </c>
      <c r="B221">
        <v>584.89496199999996</v>
      </c>
      <c r="C221">
        <v>62.415999999999997</v>
      </c>
      <c r="D221">
        <v>230851</v>
      </c>
      <c r="E221">
        <v>-22.858395000000005</v>
      </c>
      <c r="F221">
        <v>-47.221096609757517</v>
      </c>
    </row>
    <row r="222" spans="1:6" x14ac:dyDescent="0.3">
      <c r="A222" t="s">
        <v>225</v>
      </c>
      <c r="B222">
        <v>425.28967299999999</v>
      </c>
      <c r="C222">
        <v>547.39300000000003</v>
      </c>
      <c r="D222">
        <v>11710</v>
      </c>
      <c r="E222">
        <v>-21.891977602699701</v>
      </c>
      <c r="F222">
        <v>-49.016929918912609</v>
      </c>
    </row>
    <row r="223" spans="1:6" x14ac:dyDescent="0.3">
      <c r="A223" t="s">
        <v>226</v>
      </c>
      <c r="B223">
        <v>497.34339499999999</v>
      </c>
      <c r="C223">
        <v>321.94799999999998</v>
      </c>
      <c r="D223">
        <v>6321</v>
      </c>
      <c r="E223">
        <v>-21.855061086860808</v>
      </c>
      <c r="F223">
        <v>-50.689199932370684</v>
      </c>
    </row>
    <row r="224" spans="1:6" x14ac:dyDescent="0.3">
      <c r="A224" t="s">
        <v>227</v>
      </c>
      <c r="B224">
        <v>620.69860000000006</v>
      </c>
      <c r="C224">
        <v>401.38099999999997</v>
      </c>
      <c r="D224">
        <v>9240</v>
      </c>
      <c r="E224">
        <v>-22.871892279592803</v>
      </c>
      <c r="F224">
        <v>-49.156179151707128</v>
      </c>
    </row>
    <row r="225" spans="1:6" x14ac:dyDescent="0.3">
      <c r="A225" t="s">
        <v>228</v>
      </c>
      <c r="B225">
        <v>831.18366500000002</v>
      </c>
      <c r="C225">
        <v>290.97800000000001</v>
      </c>
      <c r="D225">
        <v>35104</v>
      </c>
      <c r="E225">
        <v>-21.955602000000003</v>
      </c>
      <c r="F225">
        <v>-48.002388208652455</v>
      </c>
    </row>
    <row r="226" spans="1:6" x14ac:dyDescent="0.3">
      <c r="A226" t="s">
        <v>229</v>
      </c>
      <c r="B226">
        <v>457.30121800000001</v>
      </c>
      <c r="C226">
        <v>271.91199999999998</v>
      </c>
      <c r="D226">
        <v>12393</v>
      </c>
      <c r="E226">
        <v>-21.080537499366105</v>
      </c>
      <c r="F226">
        <v>-49.238861531251032</v>
      </c>
    </row>
    <row r="227" spans="1:6" x14ac:dyDescent="0.3">
      <c r="A227" t="s">
        <v>230</v>
      </c>
      <c r="B227">
        <v>477.51059600000002</v>
      </c>
      <c r="C227">
        <v>228.23</v>
      </c>
      <c r="D227">
        <v>7753</v>
      </c>
      <c r="E227">
        <v>-22.81454295970865</v>
      </c>
      <c r="F227">
        <v>-50.079125394570042</v>
      </c>
    </row>
    <row r="228" spans="1:6" x14ac:dyDescent="0.3">
      <c r="A228" t="s">
        <v>231</v>
      </c>
      <c r="B228">
        <v>494.43659600000001</v>
      </c>
      <c r="C228">
        <v>689.39099999999996</v>
      </c>
      <c r="D228">
        <v>60033</v>
      </c>
      <c r="E228">
        <v>-21.757082984349758</v>
      </c>
      <c r="F228">
        <v>-48.827694693000119</v>
      </c>
    </row>
    <row r="229" spans="1:6" x14ac:dyDescent="0.3">
      <c r="A229" t="s">
        <v>232</v>
      </c>
      <c r="B229">
        <v>871.58019300000001</v>
      </c>
      <c r="C229">
        <v>1058.0820000000001</v>
      </c>
      <c r="D229">
        <v>78878</v>
      </c>
      <c r="E229">
        <v>-23.652632500000003</v>
      </c>
      <c r="F229">
        <v>-47.220491187489856</v>
      </c>
    </row>
    <row r="230" spans="1:6" x14ac:dyDescent="0.3">
      <c r="A230" t="s">
        <v>233</v>
      </c>
      <c r="B230">
        <v>458.09464100000002</v>
      </c>
      <c r="C230">
        <v>362.35500000000002</v>
      </c>
      <c r="D230">
        <v>8243</v>
      </c>
      <c r="E230">
        <v>-20.343505121059604</v>
      </c>
      <c r="F230">
        <v>-49.196120191474236</v>
      </c>
    </row>
    <row r="231" spans="1:6" x14ac:dyDescent="0.3">
      <c r="A231" t="s">
        <v>234</v>
      </c>
      <c r="B231">
        <v>402.82042100000001</v>
      </c>
      <c r="C231">
        <v>594.97400000000005</v>
      </c>
      <c r="D231">
        <v>8159</v>
      </c>
      <c r="E231">
        <v>-22.663101471325305</v>
      </c>
      <c r="F231">
        <v>-51.0774138909334</v>
      </c>
    </row>
    <row r="232" spans="1:6" x14ac:dyDescent="0.3">
      <c r="A232" t="s">
        <v>235</v>
      </c>
      <c r="B232">
        <v>493.094516</v>
      </c>
      <c r="C232">
        <v>97.747</v>
      </c>
      <c r="D232">
        <v>24674</v>
      </c>
      <c r="E232">
        <v>-22.511149000000003</v>
      </c>
      <c r="F232">
        <v>-48.557066101387115</v>
      </c>
    </row>
    <row r="233" spans="1:6" x14ac:dyDescent="0.3">
      <c r="A233" t="s">
        <v>236</v>
      </c>
      <c r="B233">
        <v>609.60143500000004</v>
      </c>
      <c r="C233">
        <v>468.35500000000002</v>
      </c>
      <c r="D233">
        <v>30432</v>
      </c>
      <c r="E233">
        <v>-20.039612535000003</v>
      </c>
      <c r="F233">
        <v>-47.751066571312961</v>
      </c>
    </row>
    <row r="234" spans="1:6" x14ac:dyDescent="0.3">
      <c r="A234" t="s">
        <v>237</v>
      </c>
      <c r="B234">
        <v>741.813129</v>
      </c>
      <c r="C234">
        <v>292.95299999999997</v>
      </c>
      <c r="D234">
        <v>9534</v>
      </c>
      <c r="E234">
        <v>-23.204843000000007</v>
      </c>
      <c r="F234">
        <v>-46.156314423937715</v>
      </c>
    </row>
    <row r="235" spans="1:6" x14ac:dyDescent="0.3">
      <c r="A235" t="s">
        <v>238</v>
      </c>
      <c r="B235">
        <v>4.7814889999999997</v>
      </c>
      <c r="C235">
        <v>1978.7950000000001</v>
      </c>
      <c r="D235">
        <v>30857</v>
      </c>
      <c r="E235">
        <v>-24.706954196425801</v>
      </c>
      <c r="F235">
        <v>-47.553137408817555</v>
      </c>
    </row>
    <row r="236" spans="1:6" x14ac:dyDescent="0.3">
      <c r="A236" t="s">
        <v>239</v>
      </c>
      <c r="B236">
        <v>7.931819</v>
      </c>
      <c r="C236">
        <v>196.56700000000001</v>
      </c>
      <c r="D236">
        <v>11166</v>
      </c>
      <c r="E236">
        <v>-24.739239940397805</v>
      </c>
      <c r="F236">
        <v>-47.554316965929928</v>
      </c>
    </row>
    <row r="237" spans="1:6" x14ac:dyDescent="0.3">
      <c r="A237" t="s">
        <v>240</v>
      </c>
      <c r="B237">
        <v>376.81917199999998</v>
      </c>
      <c r="C237">
        <v>652.64099999999996</v>
      </c>
      <c r="D237">
        <v>26686</v>
      </c>
      <c r="E237">
        <v>-20.429372500000003</v>
      </c>
      <c r="F237">
        <v>-51.344890657634998</v>
      </c>
    </row>
    <row r="238" spans="1:6" x14ac:dyDescent="0.3">
      <c r="A238" t="s">
        <v>650</v>
      </c>
      <c r="B238">
        <v>87.188124000000002</v>
      </c>
      <c r="C238">
        <v>346.38900000000001</v>
      </c>
      <c r="D238">
        <v>34970</v>
      </c>
      <c r="E238">
        <v>-23.788652500000001</v>
      </c>
      <c r="F238">
        <v>-45.354056666940934</v>
      </c>
    </row>
    <row r="239" spans="1:6" x14ac:dyDescent="0.3">
      <c r="A239" t="s">
        <v>241</v>
      </c>
      <c r="B239">
        <v>631.62627199999997</v>
      </c>
      <c r="C239">
        <v>311.54500000000002</v>
      </c>
      <c r="D239">
        <v>251627</v>
      </c>
      <c r="E239">
        <v>-23.081646000000003</v>
      </c>
      <c r="F239">
        <v>-47.212308940251397</v>
      </c>
    </row>
    <row r="240" spans="1:6" x14ac:dyDescent="0.3">
      <c r="A240" t="s">
        <v>242</v>
      </c>
      <c r="B240">
        <v>468.13006100000001</v>
      </c>
      <c r="C240">
        <v>129.36699999999999</v>
      </c>
      <c r="D240">
        <v>4885</v>
      </c>
      <c r="E240">
        <v>-22.172093448680307</v>
      </c>
      <c r="F240">
        <v>-51.251758513420206</v>
      </c>
    </row>
    <row r="241" spans="1:6" x14ac:dyDescent="0.3">
      <c r="A241" t="s">
        <v>243</v>
      </c>
      <c r="B241">
        <v>457.14197200000001</v>
      </c>
      <c r="C241">
        <v>279.60599999999999</v>
      </c>
      <c r="D241">
        <v>3897</v>
      </c>
      <c r="E241">
        <v>-19.977542999393453</v>
      </c>
      <c r="F241">
        <v>-50.288981041994035</v>
      </c>
    </row>
    <row r="242" spans="1:6" x14ac:dyDescent="0.3">
      <c r="A242" t="s">
        <v>244</v>
      </c>
      <c r="B242">
        <v>451.98613899999998</v>
      </c>
      <c r="C242">
        <v>87.119</v>
      </c>
      <c r="D242">
        <v>3991</v>
      </c>
      <c r="E242">
        <v>-21.769911990320651</v>
      </c>
      <c r="F242">
        <v>-50.964374893995235</v>
      </c>
    </row>
    <row r="243" spans="1:6" x14ac:dyDescent="0.3">
      <c r="A243" t="s">
        <v>245</v>
      </c>
      <c r="B243">
        <v>577.57906100000002</v>
      </c>
      <c r="C243">
        <v>209.554</v>
      </c>
      <c r="D243">
        <v>14971</v>
      </c>
      <c r="E243">
        <v>-23.052912999319503</v>
      </c>
      <c r="F243">
        <v>-49.626806978311677</v>
      </c>
    </row>
    <row r="244" spans="1:6" x14ac:dyDescent="0.3">
      <c r="A244" t="s">
        <v>246</v>
      </c>
      <c r="B244">
        <v>582.03182900000002</v>
      </c>
      <c r="C244">
        <v>170.28899999999999</v>
      </c>
      <c r="D244">
        <v>37133</v>
      </c>
      <c r="E244">
        <v>-23.350277390297954</v>
      </c>
      <c r="F244">
        <v>-47.689893893544628</v>
      </c>
    </row>
    <row r="245" spans="1:6" x14ac:dyDescent="0.3">
      <c r="A245" t="s">
        <v>247</v>
      </c>
      <c r="B245">
        <v>632.09753000000001</v>
      </c>
      <c r="C245">
        <v>190.01</v>
      </c>
      <c r="D245">
        <v>7546</v>
      </c>
      <c r="E245">
        <v>-22.437299502194854</v>
      </c>
      <c r="F245">
        <v>-47.719095971109105</v>
      </c>
    </row>
    <row r="246" spans="1:6" x14ac:dyDescent="0.3">
      <c r="A246" t="s">
        <v>248</v>
      </c>
      <c r="B246">
        <v>509.93940500000002</v>
      </c>
      <c r="C246">
        <v>136.02799999999999</v>
      </c>
      <c r="D246">
        <v>5392</v>
      </c>
      <c r="E246">
        <v>-20.661645528879003</v>
      </c>
      <c r="F246">
        <v>-49.388142381684411</v>
      </c>
    </row>
    <row r="247" spans="1:6" x14ac:dyDescent="0.3">
      <c r="A247" t="s">
        <v>249</v>
      </c>
      <c r="B247">
        <v>79.195538999999997</v>
      </c>
      <c r="C247">
        <v>1152.059</v>
      </c>
      <c r="D247">
        <v>4218</v>
      </c>
      <c r="E247">
        <v>-24.584460178276952</v>
      </c>
      <c r="F247">
        <v>-48.589600714087638</v>
      </c>
    </row>
    <row r="248" spans="1:6" x14ac:dyDescent="0.3">
      <c r="A248" t="s">
        <v>250</v>
      </c>
      <c r="B248">
        <v>549.85797400000001</v>
      </c>
      <c r="C248">
        <v>466.46100000000001</v>
      </c>
      <c r="D248">
        <v>16409</v>
      </c>
      <c r="E248">
        <v>-20.441482601041951</v>
      </c>
      <c r="F248">
        <v>-48.017385038510419</v>
      </c>
    </row>
    <row r="249" spans="1:6" x14ac:dyDescent="0.3">
      <c r="A249" t="s">
        <v>251</v>
      </c>
      <c r="B249">
        <v>612.84556699999996</v>
      </c>
      <c r="C249">
        <v>115.11799999999999</v>
      </c>
      <c r="D249">
        <v>24235</v>
      </c>
      <c r="E249">
        <v>-22.583036934282401</v>
      </c>
      <c r="F249">
        <v>-47.522246634171658</v>
      </c>
    </row>
    <row r="250" spans="1:6" x14ac:dyDescent="0.3">
      <c r="A250" t="s">
        <v>252</v>
      </c>
      <c r="B250">
        <v>433.34509800000001</v>
      </c>
      <c r="C250">
        <v>257.61200000000002</v>
      </c>
      <c r="D250">
        <v>7993</v>
      </c>
      <c r="E250">
        <v>-21.276437176419002</v>
      </c>
      <c r="F250">
        <v>-49.408151782226433</v>
      </c>
    </row>
    <row r="251" spans="1:6" x14ac:dyDescent="0.3">
      <c r="A251" t="s">
        <v>253</v>
      </c>
      <c r="B251">
        <v>426.73884700000002</v>
      </c>
      <c r="C251">
        <v>214.46100000000001</v>
      </c>
      <c r="D251">
        <v>8294</v>
      </c>
      <c r="E251">
        <v>-21.567476235299303</v>
      </c>
      <c r="F251">
        <v>-51.350172730815665</v>
      </c>
    </row>
    <row r="252" spans="1:6" x14ac:dyDescent="0.3">
      <c r="A252" t="s">
        <v>254</v>
      </c>
      <c r="B252">
        <v>606.996081</v>
      </c>
      <c r="C252">
        <v>1100.2470000000001</v>
      </c>
      <c r="D252">
        <v>17556</v>
      </c>
      <c r="E252">
        <v>-23.859811470068852</v>
      </c>
      <c r="F252">
        <v>-49.137133285852528</v>
      </c>
    </row>
    <row r="253" spans="1:6" x14ac:dyDescent="0.3">
      <c r="A253" t="s">
        <v>255</v>
      </c>
      <c r="B253">
        <v>597.91868599999998</v>
      </c>
      <c r="C253">
        <v>1092.884</v>
      </c>
      <c r="D253">
        <v>27125</v>
      </c>
      <c r="E253">
        <v>-23.419055385000007</v>
      </c>
      <c r="F253">
        <v>-49.081032248485364</v>
      </c>
    </row>
    <row r="254" spans="1:6" x14ac:dyDescent="0.3">
      <c r="A254" t="s">
        <v>256</v>
      </c>
      <c r="B254">
        <v>467.08361200000002</v>
      </c>
      <c r="C254">
        <v>502.06599999999997</v>
      </c>
      <c r="D254">
        <v>15262</v>
      </c>
      <c r="E254">
        <v>-21.315707058707854</v>
      </c>
      <c r="F254">
        <v>-49.054311079798545</v>
      </c>
    </row>
    <row r="255" spans="1:6" x14ac:dyDescent="0.3">
      <c r="A255" t="s">
        <v>257</v>
      </c>
      <c r="B255">
        <v>509.82670899999999</v>
      </c>
      <c r="C255">
        <v>230.35499999999999</v>
      </c>
      <c r="D255">
        <v>3835</v>
      </c>
      <c r="E255">
        <v>-21.984672420775752</v>
      </c>
      <c r="F255">
        <v>-48.805021736265651</v>
      </c>
    </row>
    <row r="256" spans="1:6" x14ac:dyDescent="0.3">
      <c r="A256" t="s">
        <v>258</v>
      </c>
      <c r="B256">
        <v>6.4738429999999996</v>
      </c>
      <c r="C256">
        <v>601.71100000000001</v>
      </c>
      <c r="D256">
        <v>101816</v>
      </c>
      <c r="E256">
        <v>-24.186120666832753</v>
      </c>
      <c r="F256">
        <v>-46.790991482878688</v>
      </c>
    </row>
    <row r="257" spans="1:6" x14ac:dyDescent="0.3">
      <c r="A257" t="s">
        <v>259</v>
      </c>
      <c r="B257">
        <v>170.37789699999999</v>
      </c>
      <c r="C257">
        <v>183.01499999999999</v>
      </c>
      <c r="D257">
        <v>3328</v>
      </c>
      <c r="E257">
        <v>-24.642594234803955</v>
      </c>
      <c r="F257">
        <v>-48.842855681530537</v>
      </c>
    </row>
    <row r="258" spans="1:6" x14ac:dyDescent="0.3">
      <c r="A258" t="s">
        <v>260</v>
      </c>
      <c r="B258">
        <v>905.95026900000005</v>
      </c>
      <c r="C258">
        <v>150.74199999999999</v>
      </c>
      <c r="D258">
        <v>175693</v>
      </c>
      <c r="E258">
        <v>-23.715357000000004</v>
      </c>
      <c r="F258">
        <v>-46.85055196685208</v>
      </c>
    </row>
    <row r="259" spans="1:6" x14ac:dyDescent="0.3">
      <c r="A259" t="s">
        <v>261</v>
      </c>
      <c r="B259">
        <v>668.67916200000002</v>
      </c>
      <c r="C259">
        <v>1789.35</v>
      </c>
      <c r="D259">
        <v>163901</v>
      </c>
      <c r="E259">
        <v>-23.587872500000007</v>
      </c>
      <c r="F259">
        <v>-48.046142895454686</v>
      </c>
    </row>
    <row r="260" spans="1:6" x14ac:dyDescent="0.3">
      <c r="A260" t="s">
        <v>262</v>
      </c>
      <c r="B260">
        <v>690.31585800000005</v>
      </c>
      <c r="C260">
        <v>1826.258</v>
      </c>
      <c r="D260">
        <v>94354</v>
      </c>
      <c r="E260">
        <v>-23.983437999298651</v>
      </c>
      <c r="F260">
        <v>-48.877389159065352</v>
      </c>
    </row>
    <row r="261" spans="1:6" x14ac:dyDescent="0.3">
      <c r="A261" t="s">
        <v>263</v>
      </c>
      <c r="B261">
        <v>743.05072299999995</v>
      </c>
      <c r="C261">
        <v>82.658000000000001</v>
      </c>
      <c r="D261">
        <v>237700</v>
      </c>
      <c r="E261">
        <v>-23.546934000000004</v>
      </c>
      <c r="F261">
        <v>-46.933372863488053</v>
      </c>
    </row>
    <row r="262" spans="1:6" x14ac:dyDescent="0.3">
      <c r="A262" t="s">
        <v>264</v>
      </c>
      <c r="B262">
        <v>648.92559400000005</v>
      </c>
      <c r="C262">
        <v>518.41600000000005</v>
      </c>
      <c r="D262">
        <v>74773</v>
      </c>
      <c r="E262">
        <v>-22.436005499333753</v>
      </c>
      <c r="F262">
        <v>-46.821248011133704</v>
      </c>
    </row>
    <row r="263" spans="1:6" x14ac:dyDescent="0.3">
      <c r="A263" t="s">
        <v>265</v>
      </c>
      <c r="B263">
        <v>570.51710500000002</v>
      </c>
      <c r="C263">
        <v>406.47800000000001</v>
      </c>
      <c r="D263">
        <v>4241</v>
      </c>
      <c r="E263">
        <v>-24.571553499285802</v>
      </c>
      <c r="F263">
        <v>-49.172165655280821</v>
      </c>
    </row>
    <row r="264" spans="1:6" x14ac:dyDescent="0.3">
      <c r="A264" t="s">
        <v>266</v>
      </c>
      <c r="B264">
        <v>489.88086099999998</v>
      </c>
      <c r="C264">
        <v>996.74699999999996</v>
      </c>
      <c r="D264">
        <v>43120</v>
      </c>
      <c r="E264">
        <v>-21.594703994353655</v>
      </c>
      <c r="F264">
        <v>-48.813391985538438</v>
      </c>
    </row>
    <row r="265" spans="1:6" x14ac:dyDescent="0.3">
      <c r="A265" t="s">
        <v>267</v>
      </c>
      <c r="B265">
        <v>545.30364799999995</v>
      </c>
      <c r="C265">
        <v>507.99700000000001</v>
      </c>
      <c r="D265">
        <v>15149</v>
      </c>
      <c r="E265">
        <v>-23.703499943163258</v>
      </c>
      <c r="F265">
        <v>-49.484396312080925</v>
      </c>
    </row>
    <row r="266" spans="1:6" x14ac:dyDescent="0.3">
      <c r="A266" t="s">
        <v>268</v>
      </c>
      <c r="B266">
        <v>458.50312100000002</v>
      </c>
      <c r="C266">
        <v>140.023</v>
      </c>
      <c r="D266">
        <v>13992</v>
      </c>
      <c r="E266">
        <v>-22.232127625043706</v>
      </c>
      <c r="F266">
        <v>-48.718874159535133</v>
      </c>
    </row>
    <row r="267" spans="1:6" x14ac:dyDescent="0.3">
      <c r="A267" t="s">
        <v>269</v>
      </c>
      <c r="B267">
        <v>299.54548199999999</v>
      </c>
      <c r="C267">
        <v>301.65300000000002</v>
      </c>
      <c r="D267">
        <v>4906</v>
      </c>
      <c r="E267">
        <v>-20.639825775573904</v>
      </c>
      <c r="F267">
        <v>-51.509969369509719</v>
      </c>
    </row>
    <row r="268" spans="1:6" x14ac:dyDescent="0.3">
      <c r="A268" t="s">
        <v>270</v>
      </c>
      <c r="B268">
        <v>762.25442199999998</v>
      </c>
      <c r="C268">
        <v>82.622</v>
      </c>
      <c r="D268">
        <v>370821</v>
      </c>
      <c r="E268">
        <v>-23.476897500000007</v>
      </c>
      <c r="F268">
        <v>-46.351603140965388</v>
      </c>
    </row>
    <row r="269" spans="1:6" x14ac:dyDescent="0.3">
      <c r="A269" t="s">
        <v>271</v>
      </c>
      <c r="B269">
        <v>734.12665600000003</v>
      </c>
      <c r="C269">
        <v>1003.86</v>
      </c>
      <c r="D269">
        <v>50503</v>
      </c>
      <c r="E269">
        <v>-24.112137960000002</v>
      </c>
      <c r="F269">
        <v>-49.336119713929449</v>
      </c>
    </row>
    <row r="270" spans="1:6" x14ac:dyDescent="0.3">
      <c r="A270" t="s">
        <v>272</v>
      </c>
      <c r="B270">
        <v>61.154409999999999</v>
      </c>
      <c r="C270">
        <v>273.66699999999997</v>
      </c>
      <c r="D270">
        <v>17436</v>
      </c>
      <c r="E270">
        <v>-24.292005633897006</v>
      </c>
      <c r="F270">
        <v>-47.175726056555447</v>
      </c>
    </row>
    <row r="271" spans="1:6" x14ac:dyDescent="0.3">
      <c r="A271" t="s">
        <v>273</v>
      </c>
      <c r="B271">
        <v>766.77427399999999</v>
      </c>
      <c r="C271">
        <v>322.27600000000001</v>
      </c>
      <c r="D271">
        <v>120858</v>
      </c>
      <c r="E271">
        <v>-23.004852999320605</v>
      </c>
      <c r="F271">
        <v>-46.837557852941181</v>
      </c>
    </row>
    <row r="272" spans="1:6" x14ac:dyDescent="0.3">
      <c r="A272" t="s">
        <v>274</v>
      </c>
      <c r="B272">
        <v>839.32126600000004</v>
      </c>
      <c r="C272">
        <v>979.81700000000001</v>
      </c>
      <c r="D272">
        <v>20697</v>
      </c>
      <c r="E272">
        <v>-23.104273401677357</v>
      </c>
      <c r="F272">
        <v>-48.6133802692841</v>
      </c>
    </row>
    <row r="273" spans="1:6" x14ac:dyDescent="0.3">
      <c r="A273" t="s">
        <v>275</v>
      </c>
      <c r="B273">
        <v>762.11245199999996</v>
      </c>
      <c r="C273">
        <v>564.60299999999995</v>
      </c>
      <c r="D273">
        <v>18157</v>
      </c>
      <c r="E273">
        <v>-22.253967973805057</v>
      </c>
      <c r="F273">
        <v>-47.819884866607318</v>
      </c>
    </row>
    <row r="274" spans="1:6" x14ac:dyDescent="0.3">
      <c r="A274" t="s">
        <v>276</v>
      </c>
      <c r="B274">
        <v>867.03915400000005</v>
      </c>
      <c r="C274">
        <v>161.11799999999999</v>
      </c>
      <c r="D274">
        <v>6499</v>
      </c>
      <c r="E274">
        <v>-20.642426529747404</v>
      </c>
      <c r="F274">
        <v>-47.219952884855068</v>
      </c>
    </row>
    <row r="275" spans="1:6" x14ac:dyDescent="0.3">
      <c r="A275" t="s">
        <v>277</v>
      </c>
      <c r="B275">
        <v>687.11849400000006</v>
      </c>
      <c r="C275">
        <v>138.98599999999999</v>
      </c>
      <c r="D275">
        <v>7841</v>
      </c>
      <c r="E275">
        <v>-21.734901819147655</v>
      </c>
      <c r="F275">
        <v>-46.973418654180172</v>
      </c>
    </row>
    <row r="276" spans="1:6" x14ac:dyDescent="0.3">
      <c r="A276" t="s">
        <v>278</v>
      </c>
      <c r="B276">
        <v>587.35891000000004</v>
      </c>
      <c r="C276">
        <v>640.71900000000005</v>
      </c>
      <c r="D276">
        <v>173939</v>
      </c>
      <c r="E276">
        <v>-23.265442500000002</v>
      </c>
      <c r="F276">
        <v>-47.299749835960981</v>
      </c>
    </row>
    <row r="277" spans="1:6" x14ac:dyDescent="0.3">
      <c r="A277" t="s">
        <v>279</v>
      </c>
      <c r="B277">
        <v>672.32714899999996</v>
      </c>
      <c r="C277">
        <v>200.816</v>
      </c>
      <c r="D277">
        <v>61252</v>
      </c>
      <c r="E277">
        <v>-23.153409626186349</v>
      </c>
      <c r="F277">
        <v>-47.055701152091729</v>
      </c>
    </row>
    <row r="278" spans="1:6" x14ac:dyDescent="0.3">
      <c r="A278" t="s">
        <v>280</v>
      </c>
      <c r="B278">
        <v>609.81985499999996</v>
      </c>
      <c r="C278">
        <v>704.65899999999999</v>
      </c>
      <c r="D278">
        <v>41824</v>
      </c>
      <c r="E278">
        <v>-20.336287965870802</v>
      </c>
      <c r="F278">
        <v>-47.780415655388985</v>
      </c>
    </row>
    <row r="279" spans="1:6" x14ac:dyDescent="0.3">
      <c r="A279" t="s">
        <v>281</v>
      </c>
      <c r="B279">
        <v>504.204836</v>
      </c>
      <c r="C279">
        <v>273.43799999999999</v>
      </c>
      <c r="D279">
        <v>6929</v>
      </c>
      <c r="E279">
        <v>-20.687224499375752</v>
      </c>
      <c r="F279">
        <v>-48.413444920628585</v>
      </c>
    </row>
    <row r="280" spans="1:6" x14ac:dyDescent="0.3">
      <c r="A280" t="s">
        <v>282</v>
      </c>
      <c r="B280">
        <v>594.409941</v>
      </c>
      <c r="C280">
        <v>706.60199999999998</v>
      </c>
      <c r="D280">
        <v>77263</v>
      </c>
      <c r="E280">
        <v>-21.254471499361856</v>
      </c>
      <c r="F280">
        <v>-48.32034975125751</v>
      </c>
    </row>
    <row r="281" spans="1:6" x14ac:dyDescent="0.3">
      <c r="A281" t="s">
        <v>283</v>
      </c>
      <c r="B281">
        <v>572.58551699999998</v>
      </c>
      <c r="C281">
        <v>464.27199999999999</v>
      </c>
      <c r="D281">
        <v>233662</v>
      </c>
      <c r="E281">
        <v>-23.304880499313754</v>
      </c>
      <c r="F281">
        <v>-45.969593204409357</v>
      </c>
    </row>
    <row r="282" spans="1:6" x14ac:dyDescent="0.3">
      <c r="A282" t="s">
        <v>284</v>
      </c>
      <c r="B282">
        <v>541.93222900000001</v>
      </c>
      <c r="C282">
        <v>145.13300000000001</v>
      </c>
      <c r="D282">
        <v>7067</v>
      </c>
      <c r="E282">
        <v>-20.884085133117853</v>
      </c>
      <c r="F282">
        <v>-49.573344611531674</v>
      </c>
    </row>
    <row r="283" spans="1:6" x14ac:dyDescent="0.3">
      <c r="A283" t="s">
        <v>285</v>
      </c>
      <c r="B283">
        <v>44.204442</v>
      </c>
      <c r="C283">
        <v>704.18899999999996</v>
      </c>
      <c r="D283">
        <v>17866</v>
      </c>
      <c r="E283">
        <v>-24.698150280957801</v>
      </c>
      <c r="F283">
        <v>-48.004704511540098</v>
      </c>
    </row>
    <row r="284" spans="1:6" x14ac:dyDescent="0.3">
      <c r="A284" t="s">
        <v>286</v>
      </c>
      <c r="B284">
        <v>571.13846599999999</v>
      </c>
      <c r="C284">
        <v>141.39099999999999</v>
      </c>
      <c r="D284">
        <v>57488</v>
      </c>
      <c r="E284">
        <v>-22.706781958197556</v>
      </c>
      <c r="F284">
        <v>-46.98234346628788</v>
      </c>
    </row>
    <row r="285" spans="1:6" x14ac:dyDescent="0.3">
      <c r="A285" t="s">
        <v>287</v>
      </c>
      <c r="B285">
        <v>480.696124</v>
      </c>
      <c r="C285">
        <v>368.57400000000001</v>
      </c>
      <c r="D285">
        <v>49107</v>
      </c>
      <c r="E285">
        <v>-20.267853047500004</v>
      </c>
      <c r="F285">
        <v>-50.550356199042753</v>
      </c>
    </row>
    <row r="286" spans="1:6" x14ac:dyDescent="0.3">
      <c r="A286" t="s">
        <v>288</v>
      </c>
      <c r="B286">
        <v>702.43401500000004</v>
      </c>
      <c r="C286">
        <v>184.41300000000001</v>
      </c>
      <c r="D286">
        <v>6602</v>
      </c>
      <c r="E286">
        <v>-23.256576866836607</v>
      </c>
      <c r="F286">
        <v>-45.69365512457987</v>
      </c>
    </row>
    <row r="287" spans="1:6" x14ac:dyDescent="0.3">
      <c r="A287" t="s">
        <v>289</v>
      </c>
      <c r="B287">
        <v>755.57207600000004</v>
      </c>
      <c r="C287">
        <v>17.449000000000002</v>
      </c>
      <c r="D287">
        <v>124937</v>
      </c>
      <c r="E287">
        <v>-23.529939000000002</v>
      </c>
      <c r="F287">
        <v>-46.905221141741073</v>
      </c>
    </row>
    <row r="288" spans="1:6" x14ac:dyDescent="0.3">
      <c r="A288" t="s">
        <v>290</v>
      </c>
      <c r="B288">
        <v>581.10296800000003</v>
      </c>
      <c r="C288">
        <v>501.87</v>
      </c>
      <c r="D288">
        <v>44380</v>
      </c>
      <c r="E288">
        <v>-21.022457000000003</v>
      </c>
      <c r="F288">
        <v>-47.765352928523406</v>
      </c>
    </row>
    <row r="289" spans="1:6" x14ac:dyDescent="0.3">
      <c r="A289" t="s">
        <v>291</v>
      </c>
      <c r="B289">
        <v>794.67851800000005</v>
      </c>
      <c r="C289">
        <v>207.54900000000001</v>
      </c>
      <c r="D289">
        <v>30044</v>
      </c>
      <c r="E289">
        <v>-23.103062500000004</v>
      </c>
      <c r="F289">
        <v>-46.738270935405829</v>
      </c>
    </row>
    <row r="290" spans="1:6" x14ac:dyDescent="0.3">
      <c r="A290" t="s">
        <v>292</v>
      </c>
      <c r="B290">
        <v>526.28818999999999</v>
      </c>
      <c r="C290">
        <v>687.10299999999995</v>
      </c>
      <c r="D290">
        <v>150252</v>
      </c>
      <c r="E290">
        <v>-22.295790990000008</v>
      </c>
      <c r="F290">
        <v>-48.558141387833111</v>
      </c>
    </row>
    <row r="291" spans="1:6" x14ac:dyDescent="0.3">
      <c r="A291" t="s">
        <v>293</v>
      </c>
      <c r="B291">
        <v>863.30757000000006</v>
      </c>
      <c r="C291">
        <v>141.971</v>
      </c>
      <c r="D291">
        <v>3159</v>
      </c>
      <c r="E291">
        <v>-20.312041589292903</v>
      </c>
      <c r="F291">
        <v>-47.588743916570039</v>
      </c>
    </row>
    <row r="292" spans="1:6" x14ac:dyDescent="0.3">
      <c r="A292" t="s">
        <v>294</v>
      </c>
      <c r="B292">
        <v>924.35715600000003</v>
      </c>
      <c r="C292">
        <v>374.29300000000001</v>
      </c>
      <c r="D292">
        <v>13220</v>
      </c>
      <c r="E292">
        <v>-22.930678218205603</v>
      </c>
      <c r="F292">
        <v>-46.273416610136671</v>
      </c>
    </row>
    <row r="293" spans="1:6" x14ac:dyDescent="0.3">
      <c r="A293" t="s">
        <v>295</v>
      </c>
      <c r="B293">
        <v>553.97006099999999</v>
      </c>
      <c r="C293">
        <v>415.452</v>
      </c>
      <c r="D293">
        <v>4523</v>
      </c>
      <c r="E293">
        <v>-22.251046055078699</v>
      </c>
      <c r="F293">
        <v>-50.768535308413988</v>
      </c>
    </row>
    <row r="294" spans="1:6" x14ac:dyDescent="0.3">
      <c r="A294" t="s">
        <v>296</v>
      </c>
      <c r="B294">
        <v>444.057478</v>
      </c>
      <c r="C294">
        <v>860.2</v>
      </c>
      <c r="D294">
        <v>37015</v>
      </c>
      <c r="E294">
        <v>-21.053719035000004</v>
      </c>
      <c r="F294">
        <v>-49.686282716033325</v>
      </c>
    </row>
    <row r="295" spans="1:6" x14ac:dyDescent="0.3">
      <c r="A295" t="s">
        <v>297</v>
      </c>
      <c r="B295">
        <v>539.64108399999998</v>
      </c>
      <c r="C295">
        <v>128.18299999999999</v>
      </c>
      <c r="D295">
        <v>4776</v>
      </c>
      <c r="E295">
        <v>-22.013168999343701</v>
      </c>
      <c r="F295">
        <v>-49.790794283774673</v>
      </c>
    </row>
    <row r="296" spans="1:6" x14ac:dyDescent="0.3">
      <c r="A296" t="s">
        <v>298</v>
      </c>
      <c r="B296">
        <v>554.12080500000002</v>
      </c>
      <c r="C296">
        <v>56.685000000000002</v>
      </c>
      <c r="D296">
        <v>3367</v>
      </c>
      <c r="E296">
        <v>-23.0825599993188</v>
      </c>
      <c r="F296">
        <v>-47.798173511904771</v>
      </c>
    </row>
    <row r="297" spans="1:6" x14ac:dyDescent="0.3">
      <c r="A297" t="s">
        <v>299</v>
      </c>
      <c r="B297">
        <v>760.15619000000004</v>
      </c>
      <c r="C297">
        <v>431.20699999999999</v>
      </c>
      <c r="D297">
        <v>418962</v>
      </c>
      <c r="E297">
        <v>-23.187668000000006</v>
      </c>
      <c r="F297">
        <v>-46.885273967996739</v>
      </c>
    </row>
    <row r="298" spans="1:6" x14ac:dyDescent="0.3">
      <c r="A298" t="s">
        <v>300</v>
      </c>
      <c r="B298">
        <v>429.73788100000002</v>
      </c>
      <c r="C298">
        <v>582.56500000000005</v>
      </c>
      <c r="D298">
        <v>20679</v>
      </c>
      <c r="E298">
        <v>-21.511275749680955</v>
      </c>
      <c r="F298">
        <v>-51.434011950548992</v>
      </c>
    </row>
    <row r="299" spans="1:6" x14ac:dyDescent="0.3">
      <c r="A299" t="s">
        <v>301</v>
      </c>
      <c r="B299">
        <v>25.220403000000001</v>
      </c>
      <c r="C299">
        <v>812.79899999999998</v>
      </c>
      <c r="D299">
        <v>18812</v>
      </c>
      <c r="E299">
        <v>-24.320703078972656</v>
      </c>
      <c r="F299">
        <v>-47.635341967662214</v>
      </c>
    </row>
    <row r="300" spans="1:6" x14ac:dyDescent="0.3">
      <c r="A300" t="s">
        <v>302</v>
      </c>
      <c r="B300">
        <v>717.41663100000005</v>
      </c>
      <c r="C300">
        <v>522.16899999999998</v>
      </c>
      <c r="D300">
        <v>31444</v>
      </c>
      <c r="E300">
        <v>-23.935689201507817</v>
      </c>
      <c r="F300">
        <v>-47.081594072291821</v>
      </c>
    </row>
    <row r="301" spans="1:6" x14ac:dyDescent="0.3">
      <c r="A301" t="s">
        <v>303</v>
      </c>
      <c r="B301">
        <v>897.36637700000006</v>
      </c>
      <c r="C301">
        <v>255.47200000000001</v>
      </c>
      <c r="D301">
        <v>4896</v>
      </c>
      <c r="E301">
        <v>-23.086921351486403</v>
      </c>
      <c r="F301">
        <v>-45.190810820432951</v>
      </c>
    </row>
    <row r="302" spans="1:6" x14ac:dyDescent="0.3">
      <c r="A302" t="s">
        <v>304</v>
      </c>
      <c r="B302">
        <v>546.12378100000001</v>
      </c>
      <c r="C302">
        <v>384.274</v>
      </c>
      <c r="D302">
        <v>28516</v>
      </c>
      <c r="E302">
        <v>-23.054011606537156</v>
      </c>
      <c r="F302">
        <v>-47.833780710266304</v>
      </c>
    </row>
    <row r="303" spans="1:6" x14ac:dyDescent="0.3">
      <c r="A303" t="s">
        <v>305</v>
      </c>
      <c r="B303">
        <v>462.05960099999999</v>
      </c>
      <c r="C303">
        <v>537.67499999999995</v>
      </c>
      <c r="D303">
        <v>11980</v>
      </c>
      <c r="E303">
        <v>-21.164856565473503</v>
      </c>
      <c r="F303">
        <v>-51.040501657068525</v>
      </c>
    </row>
    <row r="304" spans="1:6" x14ac:dyDescent="0.3">
      <c r="A304" t="s">
        <v>306</v>
      </c>
      <c r="B304">
        <v>556.48646199999996</v>
      </c>
      <c r="C304">
        <v>167.06700000000001</v>
      </c>
      <c r="D304">
        <v>7260</v>
      </c>
      <c r="E304">
        <v>-22.570096474152958</v>
      </c>
      <c r="F304">
        <v>-44.893110279387081</v>
      </c>
    </row>
    <row r="305" spans="1:6" x14ac:dyDescent="0.3">
      <c r="A305" t="s">
        <v>307</v>
      </c>
      <c r="B305">
        <v>628.81122600000003</v>
      </c>
      <c r="C305">
        <v>402.87099999999998</v>
      </c>
      <c r="D305">
        <v>103391</v>
      </c>
      <c r="E305">
        <v>-22.185436005000003</v>
      </c>
      <c r="F305">
        <v>-47.388707969614835</v>
      </c>
    </row>
    <row r="306" spans="1:6" x14ac:dyDescent="0.3">
      <c r="A306" t="s">
        <v>308</v>
      </c>
      <c r="B306">
        <v>548.88346100000001</v>
      </c>
      <c r="C306">
        <v>809.54100000000005</v>
      </c>
      <c r="D306">
        <v>68432</v>
      </c>
      <c r="E306">
        <v>-22.597507000000004</v>
      </c>
      <c r="F306">
        <v>-48.798681972457324</v>
      </c>
    </row>
    <row r="307" spans="1:6" x14ac:dyDescent="0.3">
      <c r="A307" t="s">
        <v>309</v>
      </c>
      <c r="B307">
        <v>579.49797599999999</v>
      </c>
      <c r="C307">
        <v>580.71100000000001</v>
      </c>
      <c r="D307">
        <v>306114</v>
      </c>
      <c r="E307">
        <v>-22.562194000000005</v>
      </c>
      <c r="F307">
        <v>-47.401939523310205</v>
      </c>
    </row>
    <row r="308" spans="1:6" x14ac:dyDescent="0.3">
      <c r="A308" t="s">
        <v>310</v>
      </c>
      <c r="B308">
        <v>717.27232600000002</v>
      </c>
      <c r="C308">
        <v>48.756</v>
      </c>
      <c r="D308">
        <v>7980</v>
      </c>
      <c r="E308">
        <v>-22.520488192169154</v>
      </c>
      <c r="F308">
        <v>-46.661483616308736</v>
      </c>
    </row>
    <row r="309" spans="1:6" x14ac:dyDescent="0.3">
      <c r="A309" t="s">
        <v>311</v>
      </c>
      <c r="B309">
        <v>433.93564700000002</v>
      </c>
      <c r="C309">
        <v>570.05799999999999</v>
      </c>
      <c r="D309">
        <v>78013</v>
      </c>
      <c r="E309">
        <v>-21.6723465</v>
      </c>
      <c r="F309">
        <v>-49.751423386685467</v>
      </c>
    </row>
    <row r="310" spans="1:6" x14ac:dyDescent="0.3">
      <c r="A310" t="s">
        <v>312</v>
      </c>
      <c r="B310">
        <v>530</v>
      </c>
      <c r="C310">
        <v>414.16</v>
      </c>
      <c r="D310">
        <v>88706</v>
      </c>
      <c r="E310">
        <v>-22.731693032629604</v>
      </c>
      <c r="F310">
        <v>-45.124248144163182</v>
      </c>
    </row>
    <row r="311" spans="1:6" x14ac:dyDescent="0.3">
      <c r="A311" t="s">
        <v>313</v>
      </c>
      <c r="B311">
        <v>399.01185099999998</v>
      </c>
      <c r="C311">
        <v>113.94</v>
      </c>
      <c r="D311">
        <v>2289</v>
      </c>
      <c r="E311">
        <v>-20.965390538303705</v>
      </c>
      <c r="F311">
        <v>-50.22666009599601</v>
      </c>
    </row>
    <row r="312" spans="1:6" x14ac:dyDescent="0.3">
      <c r="A312" t="s">
        <v>314</v>
      </c>
      <c r="B312">
        <v>690.68539599999997</v>
      </c>
      <c r="C312">
        <v>55.133000000000003</v>
      </c>
      <c r="D312">
        <v>48885</v>
      </c>
      <c r="E312">
        <v>-23.086778500000005</v>
      </c>
      <c r="F312">
        <v>-46.946440218048735</v>
      </c>
    </row>
    <row r="313" spans="1:6" x14ac:dyDescent="0.3">
      <c r="A313" t="s">
        <v>315</v>
      </c>
      <c r="B313">
        <v>465.16921500000001</v>
      </c>
      <c r="C313">
        <v>314.81</v>
      </c>
      <c r="D313">
        <v>21747</v>
      </c>
      <c r="E313">
        <v>-21.723415646037903</v>
      </c>
      <c r="F313">
        <v>-51.018349142240865</v>
      </c>
    </row>
    <row r="314" spans="1:6" x14ac:dyDescent="0.3">
      <c r="A314" t="s">
        <v>316</v>
      </c>
      <c r="B314">
        <v>524.62983099999997</v>
      </c>
      <c r="C314">
        <v>189.536</v>
      </c>
      <c r="D314">
        <v>2394</v>
      </c>
      <c r="E314">
        <v>-22.431639999333854</v>
      </c>
      <c r="F314">
        <v>-49.523179124461372</v>
      </c>
    </row>
    <row r="315" spans="1:6" x14ac:dyDescent="0.3">
      <c r="A315" t="s">
        <v>317</v>
      </c>
      <c r="B315">
        <v>645.80016699999999</v>
      </c>
      <c r="C315">
        <v>598.25699999999995</v>
      </c>
      <c r="D315">
        <v>14947</v>
      </c>
      <c r="E315">
        <v>-21.551706525237204</v>
      </c>
      <c r="F315">
        <v>-47.700279944847594</v>
      </c>
    </row>
    <row r="316" spans="1:6" x14ac:dyDescent="0.3">
      <c r="A316" t="s">
        <v>318</v>
      </c>
      <c r="B316">
        <v>413.30067300000002</v>
      </c>
      <c r="C316">
        <v>166.57599999999999</v>
      </c>
      <c r="D316">
        <v>5790</v>
      </c>
      <c r="E316">
        <v>-21.673602964563049</v>
      </c>
      <c r="F316">
        <v>-50.327639489638479</v>
      </c>
    </row>
    <row r="317" spans="1:6" x14ac:dyDescent="0.3">
      <c r="A317" t="s">
        <v>319</v>
      </c>
      <c r="B317">
        <v>670.03316099999995</v>
      </c>
      <c r="C317">
        <v>155.17099999999999</v>
      </c>
      <c r="D317">
        <v>4584</v>
      </c>
      <c r="E317">
        <v>-22.413815392232703</v>
      </c>
      <c r="F317">
        <v>-49.820324699943825</v>
      </c>
    </row>
    <row r="318" spans="1:6" x14ac:dyDescent="0.3">
      <c r="A318" t="s">
        <v>320</v>
      </c>
      <c r="B318">
        <v>567.67929200000003</v>
      </c>
      <c r="C318">
        <v>475.226</v>
      </c>
      <c r="D318">
        <v>2649</v>
      </c>
      <c r="E318">
        <v>-22.343444287208154</v>
      </c>
      <c r="F318">
        <v>-50.38932711588177</v>
      </c>
    </row>
    <row r="319" spans="1:6" x14ac:dyDescent="0.3">
      <c r="A319" t="s">
        <v>321</v>
      </c>
      <c r="B319">
        <v>542.27126999999996</v>
      </c>
      <c r="C319">
        <v>224.51400000000001</v>
      </c>
      <c r="D319">
        <v>17163</v>
      </c>
      <c r="E319">
        <v>-22.505549628843855</v>
      </c>
      <c r="F319">
        <v>-48.71140538696806</v>
      </c>
    </row>
    <row r="320" spans="1:6" x14ac:dyDescent="0.3">
      <c r="A320" t="s">
        <v>322</v>
      </c>
      <c r="B320">
        <v>516.14221899999995</v>
      </c>
      <c r="C320">
        <v>248.08699999999999</v>
      </c>
      <c r="D320">
        <v>8120</v>
      </c>
      <c r="E320">
        <v>-20.801313539563303</v>
      </c>
      <c r="F320">
        <v>-49.963497820342063</v>
      </c>
    </row>
    <row r="321" spans="1:6" x14ac:dyDescent="0.3">
      <c r="A321" t="s">
        <v>323</v>
      </c>
      <c r="B321">
        <v>516.15397099999996</v>
      </c>
      <c r="C321">
        <v>327.56700000000001</v>
      </c>
      <c r="D321">
        <v>3698</v>
      </c>
      <c r="E321">
        <v>-20.149997984692504</v>
      </c>
      <c r="F321">
        <v>-50.197628484223976</v>
      </c>
    </row>
    <row r="322" spans="1:6" x14ac:dyDescent="0.3">
      <c r="A322" t="s">
        <v>324</v>
      </c>
      <c r="B322">
        <v>502.64309800000001</v>
      </c>
      <c r="C322">
        <v>312.28199999999998</v>
      </c>
      <c r="D322">
        <v>3119</v>
      </c>
      <c r="E322">
        <v>-20.643481311055101</v>
      </c>
      <c r="F322">
        <v>-50.227537047108889</v>
      </c>
    </row>
    <row r="323" spans="1:6" x14ac:dyDescent="0.3">
      <c r="A323" t="s">
        <v>325</v>
      </c>
      <c r="B323">
        <v>861.81794500000001</v>
      </c>
      <c r="C323">
        <v>210.149</v>
      </c>
      <c r="D323">
        <v>47150</v>
      </c>
      <c r="E323">
        <v>-23.547457999999907</v>
      </c>
      <c r="F323">
        <v>-47.184482626249711</v>
      </c>
    </row>
    <row r="324" spans="1:6" x14ac:dyDescent="0.3">
      <c r="A324" t="s">
        <v>326</v>
      </c>
      <c r="B324">
        <v>793.14745400000004</v>
      </c>
      <c r="C324">
        <v>320.697</v>
      </c>
      <c r="D324">
        <v>100179</v>
      </c>
      <c r="E324">
        <v>-23.322459382970386</v>
      </c>
      <c r="F324">
        <v>-46.590195873141873</v>
      </c>
    </row>
    <row r="325" spans="1:6" x14ac:dyDescent="0.3">
      <c r="A325" t="s">
        <v>327</v>
      </c>
      <c r="B325">
        <v>707.25175100000001</v>
      </c>
      <c r="C325">
        <v>229.04599999999999</v>
      </c>
      <c r="D325">
        <v>9846</v>
      </c>
      <c r="E325">
        <v>-23.003346089863552</v>
      </c>
      <c r="F325">
        <v>-49.318113120583106</v>
      </c>
    </row>
    <row r="326" spans="1:6" x14ac:dyDescent="0.3">
      <c r="A326" t="s">
        <v>328</v>
      </c>
      <c r="B326">
        <v>395.785686</v>
      </c>
      <c r="C326">
        <v>919.51900000000001</v>
      </c>
      <c r="D326">
        <v>5853</v>
      </c>
      <c r="E326">
        <v>-22.110331499341353</v>
      </c>
      <c r="F326">
        <v>-51.968467484711482</v>
      </c>
    </row>
    <row r="327" spans="1:6" x14ac:dyDescent="0.3">
      <c r="A327" t="s">
        <v>329</v>
      </c>
      <c r="B327">
        <v>388.87179200000003</v>
      </c>
      <c r="C327">
        <v>533.49800000000005</v>
      </c>
      <c r="D327">
        <v>14002</v>
      </c>
      <c r="E327">
        <v>-22.61041533676195</v>
      </c>
      <c r="F327">
        <v>-50.668968249501823</v>
      </c>
    </row>
    <row r="328" spans="1:6" x14ac:dyDescent="0.3">
      <c r="A328" t="s">
        <v>330</v>
      </c>
      <c r="B328">
        <v>451.39966099999998</v>
      </c>
      <c r="C328">
        <v>111.267</v>
      </c>
      <c r="D328">
        <v>3031</v>
      </c>
      <c r="E328">
        <v>-21.258761925566304</v>
      </c>
      <c r="F328">
        <v>-49.140000810266159</v>
      </c>
    </row>
    <row r="329" spans="1:6" x14ac:dyDescent="0.3">
      <c r="A329" t="s">
        <v>331</v>
      </c>
      <c r="B329">
        <v>390.54092000000003</v>
      </c>
      <c r="C329">
        <v>186.54400000000001</v>
      </c>
      <c r="D329">
        <v>4084</v>
      </c>
      <c r="E329">
        <v>-21.794493366467254</v>
      </c>
      <c r="F329">
        <v>-51.182897555050317</v>
      </c>
    </row>
    <row r="330" spans="1:6" x14ac:dyDescent="0.3">
      <c r="A330" t="s">
        <v>332</v>
      </c>
      <c r="B330">
        <v>657.30619000000002</v>
      </c>
      <c r="C330">
        <v>1170.5150000000001</v>
      </c>
      <c r="D330">
        <v>238882</v>
      </c>
      <c r="E330">
        <v>-22.214933000000002</v>
      </c>
      <c r="F330">
        <v>-49.951645643103269</v>
      </c>
    </row>
    <row r="331" spans="1:6" x14ac:dyDescent="0.3">
      <c r="A331" t="s">
        <v>333</v>
      </c>
      <c r="B331">
        <v>408.527019</v>
      </c>
      <c r="C331">
        <v>77.826999999999998</v>
      </c>
      <c r="D331">
        <v>2112</v>
      </c>
      <c r="E331">
        <v>-20.439398912525252</v>
      </c>
      <c r="F331">
        <v>-50.825677294830072</v>
      </c>
    </row>
    <row r="332" spans="1:6" x14ac:dyDescent="0.3">
      <c r="A332" t="s">
        <v>334</v>
      </c>
      <c r="B332">
        <v>497.54003499999999</v>
      </c>
      <c r="C332">
        <v>1253.5640000000001</v>
      </c>
      <c r="D332">
        <v>26461</v>
      </c>
      <c r="E332">
        <v>-22.147832475000008</v>
      </c>
      <c r="F332">
        <v>-51.170768057488502</v>
      </c>
    </row>
    <row r="333" spans="1:6" x14ac:dyDescent="0.3">
      <c r="A333" t="s">
        <v>335</v>
      </c>
      <c r="B333">
        <v>578.25469199999998</v>
      </c>
      <c r="C333">
        <v>524.899</v>
      </c>
      <c r="D333">
        <v>83170</v>
      </c>
      <c r="E333">
        <v>-21.602994506272555</v>
      </c>
      <c r="F333">
        <v>-48.367747699366184</v>
      </c>
    </row>
    <row r="334" spans="1:6" x14ac:dyDescent="0.3">
      <c r="A334" t="s">
        <v>336</v>
      </c>
      <c r="B334">
        <v>789.32946700000002</v>
      </c>
      <c r="C334">
        <v>61.908999999999999</v>
      </c>
      <c r="D334">
        <v>472912</v>
      </c>
      <c r="E334">
        <v>-23.669334500000001</v>
      </c>
      <c r="F334">
        <v>-46.458262012164653</v>
      </c>
    </row>
    <row r="335" spans="1:6" x14ac:dyDescent="0.3">
      <c r="A335" t="s">
        <v>337</v>
      </c>
      <c r="B335">
        <v>476.83669300000003</v>
      </c>
      <c r="C335">
        <v>195.15100000000001</v>
      </c>
      <c r="D335">
        <v>5490</v>
      </c>
      <c r="E335">
        <v>-21.180156172304553</v>
      </c>
      <c r="F335">
        <v>-49.582018998867298</v>
      </c>
    </row>
    <row r="336" spans="1:6" x14ac:dyDescent="0.3">
      <c r="A336" t="s">
        <v>338</v>
      </c>
      <c r="B336">
        <v>518.44557199999997</v>
      </c>
      <c r="C336">
        <v>228.19900000000001</v>
      </c>
      <c r="D336">
        <v>3836</v>
      </c>
      <c r="E336">
        <v>-20.354109903167451</v>
      </c>
      <c r="F336">
        <v>-50.181831839905065</v>
      </c>
    </row>
    <row r="337" spans="1:6" x14ac:dyDescent="0.3">
      <c r="A337" t="s">
        <v>339</v>
      </c>
      <c r="B337">
        <v>408.60607299999998</v>
      </c>
      <c r="C337">
        <v>148.636</v>
      </c>
      <c r="D337">
        <v>1908</v>
      </c>
      <c r="E337">
        <v>-19.9670371030093</v>
      </c>
      <c r="F337">
        <v>-50.622080265368048</v>
      </c>
    </row>
    <row r="338" spans="1:6" x14ac:dyDescent="0.3">
      <c r="A338" t="s">
        <v>340</v>
      </c>
      <c r="B338">
        <v>513.242119</v>
      </c>
      <c r="C338">
        <v>820.84900000000005</v>
      </c>
      <c r="D338">
        <v>22226</v>
      </c>
      <c r="E338">
        <v>-20.177129232579301</v>
      </c>
      <c r="F338">
        <v>-48.029334182714521</v>
      </c>
    </row>
    <row r="339" spans="1:6" x14ac:dyDescent="0.3">
      <c r="A339" t="s">
        <v>341</v>
      </c>
      <c r="B339">
        <v>681.34163100000001</v>
      </c>
      <c r="C339">
        <v>213.24199999999999</v>
      </c>
      <c r="D339">
        <v>12908</v>
      </c>
      <c r="E339">
        <v>-22.411696800770851</v>
      </c>
      <c r="F339">
        <v>-48.451802309283096</v>
      </c>
    </row>
    <row r="340" spans="1:6" x14ac:dyDescent="0.3">
      <c r="A340" t="s">
        <v>342</v>
      </c>
      <c r="B340">
        <v>459.85779500000001</v>
      </c>
      <c r="C340">
        <v>216.82499999999999</v>
      </c>
      <c r="D340">
        <v>3086</v>
      </c>
      <c r="E340">
        <v>-19.980516052412604</v>
      </c>
      <c r="F340">
        <v>-50.13842719642804</v>
      </c>
    </row>
    <row r="341" spans="1:6" x14ac:dyDescent="0.3">
      <c r="A341" t="s">
        <v>343</v>
      </c>
      <c r="B341">
        <v>34.310102000000001</v>
      </c>
      <c r="C341">
        <v>1001.484</v>
      </c>
      <c r="D341">
        <v>19779</v>
      </c>
      <c r="E341">
        <v>-24.283929465376051</v>
      </c>
      <c r="F341">
        <v>-47.45710399910886</v>
      </c>
    </row>
    <row r="342" spans="1:6" x14ac:dyDescent="0.3">
      <c r="A342" t="s">
        <v>344</v>
      </c>
      <c r="B342">
        <v>412.22447</v>
      </c>
      <c r="C342">
        <v>917.69399999999996</v>
      </c>
      <c r="D342">
        <v>29564</v>
      </c>
      <c r="E342">
        <v>-21.132086985000004</v>
      </c>
      <c r="F342">
        <v>-51.105640391753681</v>
      </c>
    </row>
    <row r="343" spans="1:6" x14ac:dyDescent="0.3">
      <c r="A343" t="s">
        <v>345</v>
      </c>
      <c r="B343">
        <v>438.917914</v>
      </c>
      <c r="C343">
        <v>1238.931</v>
      </c>
      <c r="D343">
        <v>18259</v>
      </c>
      <c r="E343">
        <v>-22.290558594472301</v>
      </c>
      <c r="F343">
        <v>-51.905794305934975</v>
      </c>
    </row>
    <row r="344" spans="1:6" x14ac:dyDescent="0.3">
      <c r="A344" t="s">
        <v>346</v>
      </c>
      <c r="B344">
        <v>590.24368000000004</v>
      </c>
      <c r="C344">
        <v>243.22800000000001</v>
      </c>
      <c r="D344">
        <v>59824</v>
      </c>
      <c r="E344">
        <v>-20.817004500000003</v>
      </c>
      <c r="F344">
        <v>-49.512139217927263</v>
      </c>
    </row>
    <row r="345" spans="1:6" x14ac:dyDescent="0.3">
      <c r="A345" t="s">
        <v>347</v>
      </c>
      <c r="B345">
        <v>528.41325900000004</v>
      </c>
      <c r="C345">
        <v>166.125</v>
      </c>
      <c r="D345">
        <v>4871</v>
      </c>
      <c r="E345">
        <v>-20.616857219804</v>
      </c>
      <c r="F345">
        <v>-49.465519842508506</v>
      </c>
    </row>
    <row r="346" spans="1:6" x14ac:dyDescent="0.3">
      <c r="A346" t="s">
        <v>348</v>
      </c>
      <c r="B346">
        <v>633.52176899999995</v>
      </c>
      <c r="C346">
        <v>855.15599999999995</v>
      </c>
      <c r="D346">
        <v>68885</v>
      </c>
      <c r="E346">
        <v>-21.468990510000001</v>
      </c>
      <c r="F346">
        <v>-47.007170978736696</v>
      </c>
    </row>
    <row r="347" spans="1:6" x14ac:dyDescent="0.3">
      <c r="A347" t="s">
        <v>349</v>
      </c>
      <c r="B347">
        <v>749.80401700000004</v>
      </c>
      <c r="C347">
        <v>712.54100000000005</v>
      </c>
      <c r="D347">
        <v>445842</v>
      </c>
      <c r="E347">
        <v>-23.522706500000002</v>
      </c>
      <c r="F347">
        <v>-46.196760084326563</v>
      </c>
    </row>
    <row r="348" spans="1:6" x14ac:dyDescent="0.3">
      <c r="A348" t="s">
        <v>350</v>
      </c>
      <c r="B348">
        <v>607.01452099999995</v>
      </c>
      <c r="C348">
        <v>812.75300000000004</v>
      </c>
      <c r="D348">
        <v>151888</v>
      </c>
      <c r="E348">
        <v>-22.365720189511567</v>
      </c>
      <c r="F348">
        <v>-46.944474088149072</v>
      </c>
    </row>
    <row r="349" spans="1:6" x14ac:dyDescent="0.3">
      <c r="A349" t="s">
        <v>351</v>
      </c>
      <c r="B349">
        <v>607.01452099999995</v>
      </c>
      <c r="C349">
        <v>497.70800000000003</v>
      </c>
      <c r="D349">
        <v>93189</v>
      </c>
      <c r="E349">
        <v>-22.365720189511567</v>
      </c>
      <c r="F349">
        <v>-46.944474088149072</v>
      </c>
    </row>
    <row r="350" spans="1:6" x14ac:dyDescent="0.3">
      <c r="A350" t="s">
        <v>352</v>
      </c>
      <c r="B350">
        <v>536.93524000000002</v>
      </c>
      <c r="C350">
        <v>133.69800000000001</v>
      </c>
      <c r="D350">
        <v>3493</v>
      </c>
      <c r="E350">
        <v>-22.926827883407753</v>
      </c>
      <c r="F350">
        <v>-47.567524004838418</v>
      </c>
    </row>
    <row r="351" spans="1:6" x14ac:dyDescent="0.3">
      <c r="A351" t="s">
        <v>353</v>
      </c>
      <c r="B351">
        <v>448.09811100000002</v>
      </c>
      <c r="C351">
        <v>104.352</v>
      </c>
      <c r="D351">
        <v>2259</v>
      </c>
      <c r="E351">
        <v>-20.850325703772853</v>
      </c>
      <c r="F351">
        <v>-50.096306131545759</v>
      </c>
    </row>
    <row r="352" spans="1:6" x14ac:dyDescent="0.3">
      <c r="A352" t="s">
        <v>354</v>
      </c>
      <c r="B352">
        <v>9.9231230000000004</v>
      </c>
      <c r="C352">
        <v>143.20500000000001</v>
      </c>
      <c r="D352">
        <v>56702</v>
      </c>
      <c r="E352">
        <v>-24.094116144999902</v>
      </c>
      <c r="F352">
        <v>-46.619992725371041</v>
      </c>
    </row>
    <row r="353" spans="1:6" x14ac:dyDescent="0.3">
      <c r="A353" t="s">
        <v>355</v>
      </c>
      <c r="B353">
        <v>762.74740299999996</v>
      </c>
      <c r="C353">
        <v>110.30800000000001</v>
      </c>
      <c r="D353">
        <v>8038</v>
      </c>
      <c r="E353">
        <v>-22.68112865985935</v>
      </c>
      <c r="F353">
        <v>-46.681194300508714</v>
      </c>
    </row>
    <row r="354" spans="1:6" x14ac:dyDescent="0.3">
      <c r="A354" t="s">
        <v>356</v>
      </c>
      <c r="B354">
        <v>722.39939100000004</v>
      </c>
      <c r="C354">
        <v>346.95</v>
      </c>
      <c r="D354">
        <v>50498</v>
      </c>
      <c r="E354">
        <v>-21.263863995000005</v>
      </c>
      <c r="F354">
        <v>-48.496651259965986</v>
      </c>
    </row>
    <row r="355" spans="1:6" x14ac:dyDescent="0.3">
      <c r="A355" t="s">
        <v>357</v>
      </c>
      <c r="B355">
        <v>480.33712700000001</v>
      </c>
      <c r="C355">
        <v>495.55900000000003</v>
      </c>
      <c r="D355">
        <v>25087</v>
      </c>
      <c r="E355">
        <v>-20.772140137594654</v>
      </c>
      <c r="F355">
        <v>-49.71411616142862</v>
      </c>
    </row>
    <row r="356" spans="1:6" x14ac:dyDescent="0.3">
      <c r="A356" t="s">
        <v>358</v>
      </c>
      <c r="B356">
        <v>595.70301300000006</v>
      </c>
      <c r="C356">
        <v>263.46199999999999</v>
      </c>
      <c r="D356">
        <v>19008</v>
      </c>
      <c r="E356">
        <v>-20.903841225890652</v>
      </c>
      <c r="F356">
        <v>-48.642971283280971</v>
      </c>
    </row>
    <row r="357" spans="1:6" x14ac:dyDescent="0.3">
      <c r="A357" t="s">
        <v>359</v>
      </c>
      <c r="B357">
        <v>334.28188499999999</v>
      </c>
      <c r="C357">
        <v>233.547</v>
      </c>
      <c r="D357">
        <v>4166</v>
      </c>
      <c r="E357">
        <v>-21.298959449262554</v>
      </c>
      <c r="F357">
        <v>-51.565493248709366</v>
      </c>
    </row>
    <row r="358" spans="1:6" x14ac:dyDescent="0.3">
      <c r="A358" t="s">
        <v>360</v>
      </c>
      <c r="B358">
        <v>548.16684699999996</v>
      </c>
      <c r="C358">
        <v>240.566</v>
      </c>
      <c r="D358">
        <v>59772</v>
      </c>
      <c r="E358">
        <v>-22.945521999321958</v>
      </c>
      <c r="F358">
        <v>-47.313269248336269</v>
      </c>
    </row>
    <row r="359" spans="1:6" x14ac:dyDescent="0.3">
      <c r="A359" t="s">
        <v>361</v>
      </c>
      <c r="B359">
        <v>654.34185300000001</v>
      </c>
      <c r="C359">
        <v>332.74200000000002</v>
      </c>
      <c r="D359">
        <v>4653</v>
      </c>
      <c r="E359">
        <v>-22.955010579151153</v>
      </c>
      <c r="F359">
        <v>-45.84815198496505</v>
      </c>
    </row>
    <row r="360" spans="1:6" x14ac:dyDescent="0.3">
      <c r="A360" t="s">
        <v>362</v>
      </c>
      <c r="B360">
        <v>555.10492699999998</v>
      </c>
      <c r="C360">
        <v>1388.127</v>
      </c>
      <c r="D360">
        <v>32968</v>
      </c>
      <c r="E360">
        <v>-20.7326629993746</v>
      </c>
      <c r="F360">
        <v>-48.057593825321732</v>
      </c>
    </row>
    <row r="361" spans="1:6" x14ac:dyDescent="0.3">
      <c r="A361" t="s">
        <v>363</v>
      </c>
      <c r="B361">
        <v>789.27780900000005</v>
      </c>
      <c r="C361">
        <v>146.75200000000001</v>
      </c>
      <c r="D361">
        <v>13622</v>
      </c>
      <c r="E361">
        <v>-22.881030932694454</v>
      </c>
      <c r="F361">
        <v>-46.79134439458381</v>
      </c>
    </row>
    <row r="362" spans="1:6" x14ac:dyDescent="0.3">
      <c r="A362" t="s">
        <v>364</v>
      </c>
      <c r="B362">
        <v>618.54385400000001</v>
      </c>
      <c r="C362">
        <v>228.7</v>
      </c>
      <c r="D362">
        <v>4758</v>
      </c>
      <c r="E362">
        <v>-21.507609441189903</v>
      </c>
      <c r="F362">
        <v>-48.150661254394855</v>
      </c>
    </row>
    <row r="363" spans="1:6" x14ac:dyDescent="0.3">
      <c r="A363" t="s">
        <v>365</v>
      </c>
      <c r="B363">
        <v>402.97728699999999</v>
      </c>
      <c r="C363">
        <v>250.87299999999999</v>
      </c>
      <c r="D363">
        <v>4486</v>
      </c>
      <c r="E363">
        <v>-20.994298089260052</v>
      </c>
      <c r="F363">
        <v>-51.277138185509848</v>
      </c>
    </row>
    <row r="364" spans="1:6" x14ac:dyDescent="0.3">
      <c r="A364" t="s">
        <v>366</v>
      </c>
      <c r="B364">
        <v>414.91542700000002</v>
      </c>
      <c r="C364">
        <v>286.64699999999999</v>
      </c>
      <c r="D364">
        <v>3141</v>
      </c>
      <c r="E364">
        <v>-22.620117582520201</v>
      </c>
      <c r="F364">
        <v>-51.238587497594786</v>
      </c>
    </row>
    <row r="365" spans="1:6" x14ac:dyDescent="0.3">
      <c r="A365" t="s">
        <v>367</v>
      </c>
      <c r="B365">
        <v>426.10397999999998</v>
      </c>
      <c r="C365">
        <v>357.32499999999999</v>
      </c>
      <c r="D365">
        <v>4857</v>
      </c>
      <c r="E365">
        <v>-22.404283199904853</v>
      </c>
      <c r="F365">
        <v>-51.524239850810247</v>
      </c>
    </row>
    <row r="366" spans="1:6" x14ac:dyDescent="0.3">
      <c r="A366" t="s">
        <v>368</v>
      </c>
      <c r="B366">
        <v>750.90185599999995</v>
      </c>
      <c r="C366">
        <v>833.37199999999996</v>
      </c>
      <c r="D366">
        <v>6661</v>
      </c>
      <c r="E366">
        <v>-23.375786983358754</v>
      </c>
      <c r="F366">
        <v>-45.446400470724441</v>
      </c>
    </row>
    <row r="367" spans="1:6" x14ac:dyDescent="0.3">
      <c r="A367" t="s">
        <v>369</v>
      </c>
      <c r="B367">
        <v>787.67400299999997</v>
      </c>
      <c r="C367">
        <v>326.25400000000002</v>
      </c>
      <c r="D367">
        <v>18524</v>
      </c>
      <c r="E367">
        <v>-23.178695811004506</v>
      </c>
      <c r="F367">
        <v>-46.402590214989615</v>
      </c>
    </row>
    <row r="368" spans="1:6" x14ac:dyDescent="0.3">
      <c r="A368" t="s">
        <v>370</v>
      </c>
      <c r="B368">
        <v>544.12939100000006</v>
      </c>
      <c r="C368">
        <v>219.05</v>
      </c>
      <c r="D368">
        <v>8930</v>
      </c>
      <c r="E368">
        <v>-20.843916155827404</v>
      </c>
      <c r="F368">
        <v>-49.630474851340189</v>
      </c>
    </row>
    <row r="369" spans="1:6" x14ac:dyDescent="0.3">
      <c r="A369" t="s">
        <v>371</v>
      </c>
      <c r="B369">
        <v>527.53094299999998</v>
      </c>
      <c r="C369">
        <v>436.15899999999999</v>
      </c>
      <c r="D369">
        <v>11478</v>
      </c>
      <c r="E369">
        <v>-20.694823499375559</v>
      </c>
      <c r="F369">
        <v>-50.040274495542853</v>
      </c>
    </row>
    <row r="370" spans="1:6" x14ac:dyDescent="0.3">
      <c r="A370" t="s">
        <v>372</v>
      </c>
      <c r="B370">
        <v>443.31697100000002</v>
      </c>
      <c r="C370">
        <v>137.60900000000001</v>
      </c>
      <c r="D370">
        <v>5213</v>
      </c>
      <c r="E370">
        <v>-20.91390242761695</v>
      </c>
      <c r="F370">
        <v>-49.780898651089437</v>
      </c>
    </row>
    <row r="371" spans="1:6" x14ac:dyDescent="0.3">
      <c r="A371" t="s">
        <v>373</v>
      </c>
      <c r="B371">
        <v>484.18830300000002</v>
      </c>
      <c r="C371">
        <v>217.51499999999999</v>
      </c>
      <c r="D371">
        <v>6973</v>
      </c>
      <c r="E371">
        <v>-21.013734717199803</v>
      </c>
      <c r="F371">
        <v>-49.507138347943247</v>
      </c>
    </row>
    <row r="372" spans="1:6" x14ac:dyDescent="0.3">
      <c r="A372" t="s">
        <v>374</v>
      </c>
      <c r="B372">
        <v>830.40829900000006</v>
      </c>
      <c r="C372">
        <v>385.375</v>
      </c>
      <c r="D372">
        <v>9755</v>
      </c>
      <c r="E372">
        <v>-24.123210417911206</v>
      </c>
      <c r="F372">
        <v>-48.905738479049141</v>
      </c>
    </row>
    <row r="373" spans="1:6" x14ac:dyDescent="0.3">
      <c r="A373" t="s">
        <v>375</v>
      </c>
      <c r="B373">
        <v>406.548295</v>
      </c>
      <c r="C373">
        <v>124.473</v>
      </c>
      <c r="D373">
        <v>1881</v>
      </c>
      <c r="E373">
        <v>-20.386895026048851</v>
      </c>
      <c r="F373">
        <v>-50.948052438527355</v>
      </c>
    </row>
    <row r="374" spans="1:6" x14ac:dyDescent="0.3">
      <c r="A374" t="s">
        <v>376</v>
      </c>
      <c r="B374">
        <v>408.26790599999998</v>
      </c>
      <c r="C374">
        <v>183.39599999999999</v>
      </c>
      <c r="D374">
        <v>1267</v>
      </c>
      <c r="E374">
        <v>-20.765654620104801</v>
      </c>
      <c r="F374">
        <v>-50.343906176177668</v>
      </c>
    </row>
    <row r="375" spans="1:6" x14ac:dyDescent="0.3">
      <c r="A375" t="s">
        <v>377</v>
      </c>
      <c r="B375">
        <v>498.74665099999999</v>
      </c>
      <c r="C375">
        <v>160.25</v>
      </c>
      <c r="D375">
        <v>11186</v>
      </c>
      <c r="E375">
        <v>-21.778922883855454</v>
      </c>
      <c r="F375">
        <v>-48.562140427676248</v>
      </c>
    </row>
    <row r="376" spans="1:6" x14ac:dyDescent="0.3">
      <c r="A376" t="s">
        <v>378</v>
      </c>
      <c r="B376">
        <v>550.25140399999998</v>
      </c>
      <c r="C376">
        <v>531.79600000000005</v>
      </c>
      <c r="D376">
        <v>21500</v>
      </c>
      <c r="E376">
        <v>-20.533153999379554</v>
      </c>
      <c r="F376">
        <v>-49.32009287611158</v>
      </c>
    </row>
    <row r="377" spans="1:6" x14ac:dyDescent="0.3">
      <c r="A377" t="s">
        <v>379</v>
      </c>
      <c r="B377">
        <v>382.23311999999999</v>
      </c>
      <c r="C377">
        <v>34.158000000000001</v>
      </c>
      <c r="D377">
        <v>2316</v>
      </c>
      <c r="E377">
        <v>-21.329937141170053</v>
      </c>
      <c r="F377">
        <v>-51.649832890356862</v>
      </c>
    </row>
    <row r="378" spans="1:6" x14ac:dyDescent="0.3">
      <c r="A378" t="s">
        <v>380</v>
      </c>
      <c r="B378">
        <v>326.80445300000002</v>
      </c>
      <c r="C378">
        <v>265.029</v>
      </c>
      <c r="D378">
        <v>3969</v>
      </c>
      <c r="E378">
        <v>-21.104542001455556</v>
      </c>
      <c r="F378">
        <v>-51.490446528051578</v>
      </c>
    </row>
    <row r="379" spans="1:6" x14ac:dyDescent="0.3">
      <c r="A379" t="s">
        <v>381</v>
      </c>
      <c r="B379">
        <v>437.64648799999998</v>
      </c>
      <c r="C379">
        <v>73.816000000000003</v>
      </c>
      <c r="D379">
        <v>4101</v>
      </c>
      <c r="E379">
        <v>-20.856610999371551</v>
      </c>
      <c r="F379">
        <v>-50.265827372287376</v>
      </c>
    </row>
    <row r="380" spans="1:6" x14ac:dyDescent="0.3">
      <c r="A380" t="s">
        <v>382</v>
      </c>
      <c r="B380">
        <v>561.31518600000004</v>
      </c>
      <c r="C380">
        <v>73.787999999999997</v>
      </c>
      <c r="D380">
        <v>60174</v>
      </c>
      <c r="E380">
        <v>-22.782794660913055</v>
      </c>
      <c r="F380">
        <v>-47.293634614404752</v>
      </c>
    </row>
    <row r="381" spans="1:6" x14ac:dyDescent="0.3">
      <c r="A381" t="s">
        <v>383</v>
      </c>
      <c r="B381">
        <v>543.25176599999998</v>
      </c>
      <c r="C381">
        <v>117.77200000000001</v>
      </c>
      <c r="D381">
        <v>5830</v>
      </c>
      <c r="E381">
        <v>-20.990358196418253</v>
      </c>
      <c r="F381">
        <v>-48.917063709695732</v>
      </c>
    </row>
    <row r="382" spans="1:6" x14ac:dyDescent="0.3">
      <c r="A382" t="s">
        <v>384</v>
      </c>
      <c r="B382">
        <v>457.48877499999998</v>
      </c>
      <c r="C382">
        <v>931.74300000000005</v>
      </c>
      <c r="D382">
        <v>41052</v>
      </c>
      <c r="E382">
        <v>-21.468474989356704</v>
      </c>
      <c r="F382">
        <v>-49.22174953367697</v>
      </c>
    </row>
    <row r="383" spans="1:6" x14ac:dyDescent="0.3">
      <c r="A383" t="s">
        <v>385</v>
      </c>
      <c r="B383">
        <v>783.32163000000003</v>
      </c>
      <c r="C383">
        <v>348.26499999999999</v>
      </c>
      <c r="D383">
        <v>7432</v>
      </c>
      <c r="E383">
        <v>-20.73399973477115</v>
      </c>
      <c r="F383">
        <v>-47.749105463903184</v>
      </c>
    </row>
    <row r="384" spans="1:6" x14ac:dyDescent="0.3">
      <c r="A384" t="s">
        <v>386</v>
      </c>
      <c r="B384">
        <v>526.48381199999994</v>
      </c>
      <c r="C384">
        <v>301.036</v>
      </c>
      <c r="D384">
        <v>4289</v>
      </c>
      <c r="E384">
        <v>-22.438860447948951</v>
      </c>
      <c r="F384">
        <v>-49.927372830360518</v>
      </c>
    </row>
    <row r="385" spans="1:6" x14ac:dyDescent="0.3">
      <c r="A385" t="s">
        <v>387</v>
      </c>
      <c r="B385">
        <v>625.86302699999999</v>
      </c>
      <c r="C385">
        <v>198.93799999999999</v>
      </c>
      <c r="D385">
        <v>2496</v>
      </c>
      <c r="E385">
        <v>-22.944584777489698</v>
      </c>
      <c r="F385">
        <v>-49.340950752602339</v>
      </c>
    </row>
    <row r="386" spans="1:6" x14ac:dyDescent="0.3">
      <c r="A386" t="s">
        <v>388</v>
      </c>
      <c r="B386">
        <v>500.315541</v>
      </c>
      <c r="C386">
        <v>802.55499999999995</v>
      </c>
      <c r="D386">
        <v>54772</v>
      </c>
      <c r="E386">
        <v>-20.737283985000001</v>
      </c>
      <c r="F386">
        <v>-48.913491725769418</v>
      </c>
    </row>
    <row r="387" spans="1:6" x14ac:dyDescent="0.3">
      <c r="A387" t="s">
        <v>389</v>
      </c>
      <c r="B387">
        <v>526.32908999999995</v>
      </c>
      <c r="C387">
        <v>242.946</v>
      </c>
      <c r="D387">
        <v>4381</v>
      </c>
      <c r="E387">
        <v>-20.612722120149304</v>
      </c>
      <c r="F387">
        <v>-49.299214794262355</v>
      </c>
    </row>
    <row r="388" spans="1:6" x14ac:dyDescent="0.3">
      <c r="A388" t="s">
        <v>390</v>
      </c>
      <c r="B388">
        <v>603.71756700000003</v>
      </c>
      <c r="C388">
        <v>218.66800000000001</v>
      </c>
      <c r="D388">
        <v>6515</v>
      </c>
      <c r="E388">
        <v>-22.148599411827053</v>
      </c>
      <c r="F388">
        <v>-50.093585463660212</v>
      </c>
    </row>
    <row r="389" spans="1:6" x14ac:dyDescent="0.3">
      <c r="A389" t="s">
        <v>391</v>
      </c>
      <c r="B389">
        <v>449.94425799999999</v>
      </c>
      <c r="C389">
        <v>247.37799999999999</v>
      </c>
      <c r="D389">
        <v>7066</v>
      </c>
      <c r="E389">
        <v>-20.180196743036753</v>
      </c>
      <c r="F389">
        <v>-49.351818480998617</v>
      </c>
    </row>
    <row r="390" spans="1:6" x14ac:dyDescent="0.3">
      <c r="A390" t="s">
        <v>392</v>
      </c>
      <c r="B390">
        <v>696.79220299999997</v>
      </c>
      <c r="C390">
        <v>291.76499999999999</v>
      </c>
      <c r="D390">
        <v>44028</v>
      </c>
      <c r="E390">
        <v>-20.720421495000004</v>
      </c>
      <c r="F390">
        <v>-47.886383822127812</v>
      </c>
    </row>
    <row r="391" spans="1:6" x14ac:dyDescent="0.3">
      <c r="A391" t="s">
        <v>393</v>
      </c>
      <c r="B391">
        <v>742.96637699999997</v>
      </c>
      <c r="C391">
        <v>64.953999999999994</v>
      </c>
      <c r="D391">
        <v>698418</v>
      </c>
      <c r="E391">
        <v>-23.533612000000005</v>
      </c>
      <c r="F391">
        <v>-46.788810144271423</v>
      </c>
    </row>
    <row r="392" spans="1:6" x14ac:dyDescent="0.3">
      <c r="A392" t="s">
        <v>394</v>
      </c>
      <c r="B392">
        <v>482.056601</v>
      </c>
      <c r="C392">
        <v>222.13</v>
      </c>
      <c r="D392">
        <v>2603</v>
      </c>
      <c r="E392">
        <v>-22.317882054899901</v>
      </c>
      <c r="F392">
        <v>-50.28412616584793</v>
      </c>
    </row>
    <row r="393" spans="1:6" x14ac:dyDescent="0.3">
      <c r="A393" t="s">
        <v>395</v>
      </c>
      <c r="B393">
        <v>463.43185899999997</v>
      </c>
      <c r="C393">
        <v>248.03800000000001</v>
      </c>
      <c r="D393">
        <v>32879</v>
      </c>
      <c r="E393">
        <v>-21.797083500000003</v>
      </c>
      <c r="F393">
        <v>-50.873139110263445</v>
      </c>
    </row>
    <row r="394" spans="1:6" x14ac:dyDescent="0.3">
      <c r="A394" t="s">
        <v>396</v>
      </c>
      <c r="B394">
        <v>482.57116100000002</v>
      </c>
      <c r="C394">
        <v>295.81799999999998</v>
      </c>
      <c r="D394">
        <v>113542</v>
      </c>
      <c r="E394">
        <v>-22.977267500000004</v>
      </c>
      <c r="F394">
        <v>-49.86857983593697</v>
      </c>
    </row>
    <row r="395" spans="1:6" x14ac:dyDescent="0.3">
      <c r="A395" t="s">
        <v>397</v>
      </c>
      <c r="B395">
        <v>365.23921799999999</v>
      </c>
      <c r="C395">
        <v>266.77800000000002</v>
      </c>
      <c r="D395">
        <v>8562</v>
      </c>
      <c r="E395">
        <v>-21.491165917105501</v>
      </c>
      <c r="F395">
        <v>-51.699320721678831</v>
      </c>
    </row>
    <row r="396" spans="1:6" x14ac:dyDescent="0.3">
      <c r="A396" t="s">
        <v>398</v>
      </c>
      <c r="B396">
        <v>498.75365799999997</v>
      </c>
      <c r="C396">
        <v>288.64800000000002</v>
      </c>
      <c r="D396">
        <v>10361</v>
      </c>
      <c r="E396">
        <v>-19.9955921069967</v>
      </c>
      <c r="F396">
        <v>-50.377584652198053</v>
      </c>
    </row>
    <row r="397" spans="1:6" x14ac:dyDescent="0.3">
      <c r="A397" t="s">
        <v>399</v>
      </c>
      <c r="B397">
        <v>429.05030900000003</v>
      </c>
      <c r="C397">
        <v>339.375</v>
      </c>
      <c r="D397">
        <v>14197</v>
      </c>
      <c r="E397">
        <v>-21.560078499354503</v>
      </c>
      <c r="F397">
        <v>-51.265201519932354</v>
      </c>
    </row>
    <row r="398" spans="1:6" x14ac:dyDescent="0.3">
      <c r="A398" t="s">
        <v>400</v>
      </c>
      <c r="B398">
        <v>555.54606899999999</v>
      </c>
      <c r="C398">
        <v>697.70100000000002</v>
      </c>
      <c r="D398">
        <v>12957</v>
      </c>
      <c r="E398">
        <v>-20.390587470269804</v>
      </c>
      <c r="F398">
        <v>-49.433782399918428</v>
      </c>
    </row>
    <row r="399" spans="1:6" x14ac:dyDescent="0.3">
      <c r="A399" t="s">
        <v>401</v>
      </c>
      <c r="B399">
        <v>507.21819599999998</v>
      </c>
      <c r="C399">
        <v>82.125</v>
      </c>
      <c r="D399">
        <v>13275</v>
      </c>
      <c r="E399">
        <v>-21.082470691401152</v>
      </c>
      <c r="F399">
        <v>-48.801284626537182</v>
      </c>
    </row>
    <row r="400" spans="1:6" x14ac:dyDescent="0.3">
      <c r="A400" t="s">
        <v>402</v>
      </c>
      <c r="B400">
        <v>427.004255</v>
      </c>
      <c r="C400">
        <v>318.74</v>
      </c>
      <c r="D400">
        <v>9283</v>
      </c>
      <c r="E400">
        <v>-20.416217324696401</v>
      </c>
      <c r="F400">
        <v>-50.765987804946747</v>
      </c>
    </row>
    <row r="401" spans="1:6" x14ac:dyDescent="0.3">
      <c r="A401" t="s">
        <v>403</v>
      </c>
      <c r="B401">
        <v>509.997837</v>
      </c>
      <c r="C401">
        <v>548.40700000000004</v>
      </c>
      <c r="D401">
        <v>22221</v>
      </c>
      <c r="E401">
        <v>-22.785592000000008</v>
      </c>
      <c r="F401">
        <v>-50.218790987722301</v>
      </c>
    </row>
    <row r="402" spans="1:6" x14ac:dyDescent="0.3">
      <c r="A402" t="s">
        <v>404</v>
      </c>
      <c r="B402">
        <v>300.140829</v>
      </c>
      <c r="C402">
        <v>356.05</v>
      </c>
      <c r="D402">
        <v>15777</v>
      </c>
      <c r="E402">
        <v>-21.360183557941006</v>
      </c>
      <c r="F402">
        <v>-51.856574161537743</v>
      </c>
    </row>
    <row r="403" spans="1:6" x14ac:dyDescent="0.3">
      <c r="A403" t="s">
        <v>405</v>
      </c>
      <c r="B403">
        <v>503.90114799999998</v>
      </c>
      <c r="C403">
        <v>1001.492</v>
      </c>
      <c r="D403">
        <v>45703</v>
      </c>
      <c r="E403">
        <v>-22.417711020000006</v>
      </c>
      <c r="F403">
        <v>-50.575028530478257</v>
      </c>
    </row>
    <row r="404" spans="1:6" x14ac:dyDescent="0.3">
      <c r="A404" t="s">
        <v>406</v>
      </c>
      <c r="B404">
        <v>636.606582</v>
      </c>
      <c r="C404">
        <v>809.57600000000002</v>
      </c>
      <c r="D404">
        <v>18222</v>
      </c>
      <c r="E404">
        <v>-23.386261565928553</v>
      </c>
      <c r="F404">
        <v>-45.662864060550085</v>
      </c>
    </row>
    <row r="405" spans="1:6" x14ac:dyDescent="0.3">
      <c r="A405" t="s">
        <v>407</v>
      </c>
      <c r="B405">
        <v>574.81024000000002</v>
      </c>
      <c r="C405">
        <v>155.18600000000001</v>
      </c>
      <c r="D405">
        <v>6454</v>
      </c>
      <c r="E405">
        <v>-21.0157929993515</v>
      </c>
      <c r="F405">
        <v>-48.772528912749827</v>
      </c>
    </row>
    <row r="406" spans="1:6" x14ac:dyDescent="0.3">
      <c r="A406" t="s">
        <v>408</v>
      </c>
      <c r="B406">
        <v>607.74558100000002</v>
      </c>
      <c r="C406">
        <v>1018.724</v>
      </c>
      <c r="D406">
        <v>20197</v>
      </c>
      <c r="E406">
        <v>-23.386927999311954</v>
      </c>
      <c r="F406">
        <v>-48.723676984127096</v>
      </c>
    </row>
    <row r="407" spans="1:6" x14ac:dyDescent="0.3">
      <c r="A407" t="s">
        <v>409</v>
      </c>
      <c r="B407">
        <v>471.60355499999997</v>
      </c>
      <c r="C407">
        <v>140.35400000000001</v>
      </c>
      <c r="D407">
        <v>4078</v>
      </c>
      <c r="E407">
        <v>-20.099805952458805</v>
      </c>
      <c r="F407">
        <v>-50.586718917995455</v>
      </c>
    </row>
    <row r="408" spans="1:6" x14ac:dyDescent="0.3">
      <c r="A408" t="s">
        <v>410</v>
      </c>
      <c r="B408">
        <v>479.399565</v>
      </c>
      <c r="C408">
        <v>366.66300000000001</v>
      </c>
      <c r="D408">
        <v>10964</v>
      </c>
      <c r="E408">
        <v>-21.779839143789101</v>
      </c>
      <c r="F408">
        <v>-50.793843843062461</v>
      </c>
    </row>
    <row r="409" spans="1:6" x14ac:dyDescent="0.3">
      <c r="A409" t="s">
        <v>411</v>
      </c>
      <c r="B409">
        <v>892.85883699999999</v>
      </c>
      <c r="C409">
        <v>209.89400000000001</v>
      </c>
      <c r="D409">
        <v>6435</v>
      </c>
      <c r="E409">
        <v>-23.080318323936503</v>
      </c>
      <c r="F409">
        <v>-48.372876683655541</v>
      </c>
    </row>
    <row r="410" spans="1:6" x14ac:dyDescent="0.3">
      <c r="A410" t="s">
        <v>412</v>
      </c>
      <c r="B410">
        <v>32.946368</v>
      </c>
      <c r="C410">
        <v>359.41399999999999</v>
      </c>
      <c r="D410">
        <v>19648</v>
      </c>
      <c r="E410">
        <v>-24.712546630958105</v>
      </c>
      <c r="F410">
        <v>-47.879997602894392</v>
      </c>
    </row>
    <row r="411" spans="1:6" x14ac:dyDescent="0.3">
      <c r="A411" t="s">
        <v>413</v>
      </c>
      <c r="B411">
        <v>511.12064600000002</v>
      </c>
      <c r="C411">
        <v>84.736999999999995</v>
      </c>
      <c r="D411">
        <v>2161</v>
      </c>
      <c r="E411">
        <v>-20.302191175418304</v>
      </c>
      <c r="F411">
        <v>-50.012617830836952</v>
      </c>
    </row>
    <row r="412" spans="1:6" x14ac:dyDescent="0.3">
      <c r="A412" t="s">
        <v>414</v>
      </c>
      <c r="B412">
        <v>748.62826600000005</v>
      </c>
      <c r="C412">
        <v>602.84799999999996</v>
      </c>
      <c r="D412">
        <v>14670</v>
      </c>
      <c r="E412">
        <v>-20.641153402307655</v>
      </c>
      <c r="F412">
        <v>-47.283060090300175</v>
      </c>
    </row>
    <row r="413" spans="1:6" x14ac:dyDescent="0.3">
      <c r="A413" t="s">
        <v>415</v>
      </c>
      <c r="B413">
        <v>294.97141699999997</v>
      </c>
      <c r="C413">
        <v>374.09100000000001</v>
      </c>
      <c r="D413">
        <v>7366</v>
      </c>
      <c r="E413">
        <v>-21.309275557982609</v>
      </c>
      <c r="F413">
        <v>-51.847139950941155</v>
      </c>
    </row>
    <row r="414" spans="1:6" x14ac:dyDescent="0.3">
      <c r="A414" t="s">
        <v>416</v>
      </c>
      <c r="B414">
        <v>590.39793199999997</v>
      </c>
      <c r="C414">
        <v>138.77699999999999</v>
      </c>
      <c r="D414">
        <v>109424</v>
      </c>
      <c r="E414">
        <v>-22.759921699999953</v>
      </c>
      <c r="F414">
        <v>-47.154385800969493</v>
      </c>
    </row>
    <row r="415" spans="1:6" x14ac:dyDescent="0.3">
      <c r="A415" t="s">
        <v>417</v>
      </c>
      <c r="B415">
        <v>556.12801000000002</v>
      </c>
      <c r="C415">
        <v>256.178</v>
      </c>
      <c r="D415">
        <v>1833</v>
      </c>
      <c r="E415">
        <v>-22.57430074801</v>
      </c>
      <c r="F415">
        <v>-49.399038346137544</v>
      </c>
    </row>
    <row r="416" spans="1:6" x14ac:dyDescent="0.3">
      <c r="A416" t="s">
        <v>418</v>
      </c>
      <c r="B416">
        <v>447.690067</v>
      </c>
      <c r="C416">
        <v>737.98599999999999</v>
      </c>
      <c r="D416">
        <v>8945</v>
      </c>
      <c r="E416">
        <v>-20.029300027799255</v>
      </c>
      <c r="F416">
        <v>-49.399551886382483</v>
      </c>
    </row>
    <row r="417" spans="1:6" x14ac:dyDescent="0.3">
      <c r="A417" t="s">
        <v>419</v>
      </c>
      <c r="B417">
        <v>499.65328299999999</v>
      </c>
      <c r="C417">
        <v>728.73500000000001</v>
      </c>
      <c r="D417">
        <v>46687</v>
      </c>
      <c r="E417">
        <v>-22.355491500000007</v>
      </c>
      <c r="F417">
        <v>-48.77968096362126</v>
      </c>
    </row>
    <row r="418" spans="1:6" x14ac:dyDescent="0.3">
      <c r="A418" t="s">
        <v>420</v>
      </c>
      <c r="B418">
        <v>1102.2691150000001</v>
      </c>
      <c r="C418">
        <v>158.58699999999999</v>
      </c>
      <c r="D418">
        <v>6093</v>
      </c>
      <c r="E418">
        <v>-22.791384351859904</v>
      </c>
      <c r="F418">
        <v>-46.442030947329137</v>
      </c>
    </row>
    <row r="419" spans="1:6" x14ac:dyDescent="0.3">
      <c r="A419" t="s">
        <v>421</v>
      </c>
      <c r="B419">
        <v>475.54750100000001</v>
      </c>
      <c r="C419">
        <v>260.101</v>
      </c>
      <c r="D419">
        <v>2494</v>
      </c>
      <c r="E419">
        <v>-20.247646667245352</v>
      </c>
      <c r="F419">
        <v>-50.112390282897117</v>
      </c>
    </row>
    <row r="420" spans="1:6" x14ac:dyDescent="0.3">
      <c r="A420" t="s">
        <v>422</v>
      </c>
      <c r="B420">
        <v>1010.482816</v>
      </c>
      <c r="C420">
        <v>712.60400000000004</v>
      </c>
      <c r="D420">
        <v>16744</v>
      </c>
      <c r="E420">
        <v>-20.256870999386454</v>
      </c>
      <c r="F420">
        <v>-47.481794969120699</v>
      </c>
    </row>
    <row r="421" spans="1:6" x14ac:dyDescent="0.3">
      <c r="A421" t="s">
        <v>423</v>
      </c>
      <c r="B421">
        <v>600.41107999999997</v>
      </c>
      <c r="C421">
        <v>108.81699999999999</v>
      </c>
      <c r="D421">
        <v>47919</v>
      </c>
      <c r="E421">
        <v>-22.743771000000002</v>
      </c>
      <c r="F421">
        <v>-46.897802090290753</v>
      </c>
    </row>
    <row r="422" spans="1:6" x14ac:dyDescent="0.3">
      <c r="A422" t="s">
        <v>424</v>
      </c>
      <c r="B422">
        <v>351.82605000000001</v>
      </c>
      <c r="C422">
        <v>152.309</v>
      </c>
      <c r="D422">
        <v>3093</v>
      </c>
      <c r="E422">
        <v>-22.811215213632</v>
      </c>
      <c r="F422">
        <v>-50.792165655456955</v>
      </c>
    </row>
    <row r="423" spans="1:6" x14ac:dyDescent="0.3">
      <c r="A423" t="s">
        <v>425</v>
      </c>
      <c r="B423">
        <v>62.710276</v>
      </c>
      <c r="C423">
        <v>670.44</v>
      </c>
      <c r="D423">
        <v>11331</v>
      </c>
      <c r="E423">
        <v>-24.272800673545394</v>
      </c>
      <c r="F423">
        <v>-47.229076349741732</v>
      </c>
    </row>
    <row r="424" spans="1:6" x14ac:dyDescent="0.3">
      <c r="A424" t="s">
        <v>426</v>
      </c>
      <c r="B424">
        <v>415.20048700000001</v>
      </c>
      <c r="C424">
        <v>711.31500000000005</v>
      </c>
      <c r="D424">
        <v>63407</v>
      </c>
      <c r="E424">
        <v>-21.418383015</v>
      </c>
      <c r="F424">
        <v>-50.07303627502921</v>
      </c>
    </row>
    <row r="425" spans="1:6" x14ac:dyDescent="0.3">
      <c r="A425" t="s">
        <v>427</v>
      </c>
      <c r="B425">
        <v>363.98671899999999</v>
      </c>
      <c r="C425">
        <v>974.24699999999996</v>
      </c>
      <c r="D425">
        <v>25669</v>
      </c>
      <c r="E425">
        <v>-20.636668999377008</v>
      </c>
      <c r="F425">
        <v>-51.106661019946934</v>
      </c>
    </row>
    <row r="426" spans="1:6" x14ac:dyDescent="0.3">
      <c r="A426" t="s">
        <v>428</v>
      </c>
      <c r="B426">
        <v>522.01582900000005</v>
      </c>
      <c r="C426">
        <v>223.136</v>
      </c>
      <c r="D426">
        <v>8668</v>
      </c>
      <c r="E426">
        <v>-23.072852335940709</v>
      </c>
      <c r="F426">
        <v>-47.967866772984912</v>
      </c>
    </row>
    <row r="427" spans="1:6" x14ac:dyDescent="0.3">
      <c r="A427" t="s">
        <v>429</v>
      </c>
      <c r="B427">
        <v>11.33502</v>
      </c>
      <c r="C427">
        <v>326.21600000000001</v>
      </c>
      <c r="D427">
        <v>68284</v>
      </c>
      <c r="E427">
        <v>-24.319508883999905</v>
      </c>
      <c r="F427">
        <v>-46.997301864512337</v>
      </c>
    </row>
    <row r="428" spans="1:6" x14ac:dyDescent="0.3">
      <c r="A428" t="s">
        <v>430</v>
      </c>
      <c r="B428">
        <v>435.26418000000001</v>
      </c>
      <c r="C428">
        <v>232.488</v>
      </c>
      <c r="D428">
        <v>5980</v>
      </c>
      <c r="E428">
        <v>-21.5953916792139</v>
      </c>
      <c r="F428">
        <v>-50.599425717222353</v>
      </c>
    </row>
    <row r="429" spans="1:6" x14ac:dyDescent="0.3">
      <c r="A429" t="s">
        <v>431</v>
      </c>
      <c r="B429">
        <v>805.44356400000004</v>
      </c>
      <c r="C429">
        <v>746.86800000000005</v>
      </c>
      <c r="D429">
        <v>55348</v>
      </c>
      <c r="E429">
        <v>-23.714202222999905</v>
      </c>
      <c r="F429">
        <v>-47.418015150930991</v>
      </c>
    </row>
    <row r="430" spans="1:6" x14ac:dyDescent="0.3">
      <c r="A430" t="s">
        <v>432</v>
      </c>
      <c r="B430">
        <v>693.03119100000004</v>
      </c>
      <c r="C430">
        <v>681.24800000000005</v>
      </c>
      <c r="D430">
        <v>29185</v>
      </c>
      <c r="E430">
        <v>-23.814612000000004</v>
      </c>
      <c r="F430">
        <v>-47.71550771583852</v>
      </c>
    </row>
    <row r="431" spans="1:6" x14ac:dyDescent="0.3">
      <c r="A431" t="s">
        <v>433</v>
      </c>
      <c r="B431">
        <v>559.00517500000001</v>
      </c>
      <c r="C431">
        <v>729.99800000000005</v>
      </c>
      <c r="D431">
        <v>168328</v>
      </c>
      <c r="E431">
        <v>-22.926668725898853</v>
      </c>
      <c r="F431">
        <v>-45.46204884623041</v>
      </c>
    </row>
    <row r="432" spans="1:6" x14ac:dyDescent="0.3">
      <c r="A432" t="s">
        <v>434</v>
      </c>
      <c r="B432">
        <v>514.94505800000002</v>
      </c>
      <c r="C432">
        <v>184.82499999999999</v>
      </c>
      <c r="D432">
        <v>17049</v>
      </c>
      <c r="E432">
        <v>-21.18598848855255</v>
      </c>
      <c r="F432">
        <v>-48.90563753529365</v>
      </c>
    </row>
    <row r="433" spans="1:6" x14ac:dyDescent="0.3">
      <c r="A433" t="s">
        <v>435</v>
      </c>
      <c r="B433">
        <v>938.50386400000002</v>
      </c>
      <c r="C433">
        <v>154.53</v>
      </c>
      <c r="D433">
        <v>15207</v>
      </c>
      <c r="E433">
        <v>-22.780796068516207</v>
      </c>
      <c r="F433">
        <v>-46.590577318931651</v>
      </c>
    </row>
    <row r="434" spans="1:6" x14ac:dyDescent="0.3">
      <c r="A434" t="s">
        <v>436</v>
      </c>
      <c r="B434">
        <v>436.11788300000001</v>
      </c>
      <c r="C434">
        <v>482.76900000000001</v>
      </c>
      <c r="D434">
        <v>3692</v>
      </c>
      <c r="E434">
        <v>-21.884989698814802</v>
      </c>
      <c r="F434">
        <v>-51.731626903764202</v>
      </c>
    </row>
    <row r="435" spans="1:6" x14ac:dyDescent="0.3">
      <c r="A435" t="s">
        <v>437</v>
      </c>
      <c r="B435">
        <v>638.54311600000005</v>
      </c>
      <c r="C435">
        <v>175.99600000000001</v>
      </c>
      <c r="D435">
        <v>13657</v>
      </c>
      <c r="E435">
        <v>-22.611166885180054</v>
      </c>
      <c r="F435">
        <v>-45.183569424497712</v>
      </c>
    </row>
    <row r="436" spans="1:6" x14ac:dyDescent="0.3">
      <c r="A436" t="s">
        <v>438</v>
      </c>
      <c r="B436">
        <v>793.71493199999998</v>
      </c>
      <c r="C436">
        <v>385.56799999999998</v>
      </c>
      <c r="D436">
        <v>27303</v>
      </c>
      <c r="E436">
        <v>-23.050499000000006</v>
      </c>
      <c r="F436">
        <v>-46.358755200469574</v>
      </c>
    </row>
    <row r="437" spans="1:6" x14ac:dyDescent="0.3">
      <c r="A437" t="s">
        <v>439</v>
      </c>
      <c r="B437">
        <v>527.09938799999998</v>
      </c>
      <c r="C437">
        <v>1378.069</v>
      </c>
      <c r="D437">
        <v>404142</v>
      </c>
      <c r="E437">
        <v>-22.723722000000002</v>
      </c>
      <c r="F437">
        <v>-47.646846236158197</v>
      </c>
    </row>
    <row r="438" spans="1:6" x14ac:dyDescent="0.3">
      <c r="A438" t="s">
        <v>440</v>
      </c>
      <c r="B438">
        <v>555.89249900000004</v>
      </c>
      <c r="C438">
        <v>504.59100000000001</v>
      </c>
      <c r="D438">
        <v>29806</v>
      </c>
      <c r="E438">
        <v>-23.192991495000008</v>
      </c>
      <c r="F438">
        <v>-49.383974489660609</v>
      </c>
    </row>
    <row r="439" spans="1:6" x14ac:dyDescent="0.3">
      <c r="A439" t="s">
        <v>441</v>
      </c>
      <c r="B439">
        <v>481.45619599999998</v>
      </c>
      <c r="C439">
        <v>823.75800000000004</v>
      </c>
      <c r="D439">
        <v>25492</v>
      </c>
      <c r="E439">
        <v>-21.993447000000003</v>
      </c>
      <c r="F439">
        <v>-49.456642433369588</v>
      </c>
    </row>
    <row r="440" spans="1:6" x14ac:dyDescent="0.3">
      <c r="A440" t="s">
        <v>442</v>
      </c>
      <c r="B440">
        <v>579.64226299999996</v>
      </c>
      <c r="C440">
        <v>215.809</v>
      </c>
      <c r="D440">
        <v>11417</v>
      </c>
      <c r="E440">
        <v>-21.099631662599752</v>
      </c>
      <c r="F440">
        <v>-48.669841932561816</v>
      </c>
    </row>
    <row r="441" spans="1:6" x14ac:dyDescent="0.3">
      <c r="A441" t="s">
        <v>443</v>
      </c>
      <c r="B441">
        <v>705.50592800000004</v>
      </c>
      <c r="C441">
        <v>108.489</v>
      </c>
      <c r="D441">
        <v>18895</v>
      </c>
      <c r="E441">
        <v>-23.397523307901903</v>
      </c>
      <c r="F441">
        <v>-47.000967568744898</v>
      </c>
    </row>
    <row r="442" spans="1:6" x14ac:dyDescent="0.3">
      <c r="A442" t="s">
        <v>444</v>
      </c>
      <c r="B442">
        <v>486.94915099999997</v>
      </c>
      <c r="C442">
        <v>477.673</v>
      </c>
      <c r="D442">
        <v>27527</v>
      </c>
      <c r="E442">
        <v>-22.276675485000002</v>
      </c>
      <c r="F442">
        <v>-51.499584290089487</v>
      </c>
    </row>
    <row r="443" spans="1:6" x14ac:dyDescent="0.3">
      <c r="A443" t="s">
        <v>445</v>
      </c>
      <c r="B443">
        <v>626.16231400000004</v>
      </c>
      <c r="C443">
        <v>727.11800000000005</v>
      </c>
      <c r="D443">
        <v>76409</v>
      </c>
      <c r="E443">
        <v>-21.994049295000003</v>
      </c>
      <c r="F443">
        <v>-47.425172881653872</v>
      </c>
    </row>
    <row r="444" spans="1:6" x14ac:dyDescent="0.3">
      <c r="A444" t="s">
        <v>446</v>
      </c>
      <c r="B444">
        <v>516.61361999999997</v>
      </c>
      <c r="C444">
        <v>402.40899999999999</v>
      </c>
      <c r="D444">
        <v>13636</v>
      </c>
      <c r="E444">
        <v>-22.412065944821105</v>
      </c>
      <c r="F444">
        <v>-49.137252216790841</v>
      </c>
    </row>
    <row r="445" spans="1:6" x14ac:dyDescent="0.3">
      <c r="A445" t="s">
        <v>447</v>
      </c>
      <c r="B445">
        <v>515.81715599999995</v>
      </c>
      <c r="C445">
        <v>430.63799999999998</v>
      </c>
      <c r="D445">
        <v>39719</v>
      </c>
      <c r="E445">
        <v>-21.010999499367802</v>
      </c>
      <c r="F445">
        <v>-48.222265751502015</v>
      </c>
    </row>
    <row r="446" spans="1:6" x14ac:dyDescent="0.3">
      <c r="A446" t="s">
        <v>448</v>
      </c>
      <c r="B446">
        <v>436.45196800000002</v>
      </c>
      <c r="C446">
        <v>289.82499999999999</v>
      </c>
      <c r="D446">
        <v>5237</v>
      </c>
      <c r="E446">
        <v>-21.032328202496551</v>
      </c>
      <c r="F446">
        <v>-49.925719799208963</v>
      </c>
    </row>
    <row r="447" spans="1:6" x14ac:dyDescent="0.3">
      <c r="A447" t="s">
        <v>449</v>
      </c>
      <c r="B447">
        <v>485.544939</v>
      </c>
      <c r="C447">
        <v>327.48</v>
      </c>
      <c r="D447">
        <v>3550</v>
      </c>
      <c r="E447">
        <v>-22.633457258333753</v>
      </c>
      <c r="F447">
        <v>-50.208934535832</v>
      </c>
    </row>
    <row r="448" spans="1:6" x14ac:dyDescent="0.3">
      <c r="A448" t="s">
        <v>450</v>
      </c>
      <c r="B448">
        <v>755.62460599999997</v>
      </c>
      <c r="C448">
        <v>17.263999999999999</v>
      </c>
      <c r="D448">
        <v>117452</v>
      </c>
      <c r="E448">
        <v>-23.528626567661505</v>
      </c>
      <c r="F448">
        <v>-46.346220388658651</v>
      </c>
    </row>
    <row r="449" spans="1:6" x14ac:dyDescent="0.3">
      <c r="A449" t="s">
        <v>451</v>
      </c>
      <c r="B449">
        <v>529.59821599999998</v>
      </c>
      <c r="C449">
        <v>135.12</v>
      </c>
      <c r="D449">
        <v>6059</v>
      </c>
      <c r="E449">
        <v>-20.785857750580252</v>
      </c>
      <c r="F449">
        <v>-49.813894906677447</v>
      </c>
    </row>
    <row r="450" spans="1:6" x14ac:dyDescent="0.3">
      <c r="A450" t="s">
        <v>452</v>
      </c>
      <c r="B450">
        <v>599.188267</v>
      </c>
      <c r="C450">
        <v>784.67399999999998</v>
      </c>
      <c r="D450">
        <v>22014</v>
      </c>
      <c r="E450">
        <v>-22.106145654078301</v>
      </c>
      <c r="F450">
        <v>-50.176028054852985</v>
      </c>
    </row>
    <row r="451" spans="1:6" x14ac:dyDescent="0.3">
      <c r="A451" t="s">
        <v>453</v>
      </c>
      <c r="B451">
        <v>414.678968</v>
      </c>
      <c r="C451">
        <v>183.399</v>
      </c>
      <c r="D451">
        <v>3416</v>
      </c>
      <c r="E451">
        <v>-21.7361764725485</v>
      </c>
      <c r="F451">
        <v>-49.360870074892581</v>
      </c>
    </row>
    <row r="452" spans="1:6" x14ac:dyDescent="0.3">
      <c r="A452" t="s">
        <v>454</v>
      </c>
      <c r="B452">
        <v>533.05990099999997</v>
      </c>
      <c r="C452">
        <v>356.37099999999998</v>
      </c>
      <c r="D452">
        <v>49961</v>
      </c>
      <c r="E452">
        <v>-21.02571</v>
      </c>
      <c r="F452">
        <v>-48.037837302541938</v>
      </c>
    </row>
    <row r="453" spans="1:6" x14ac:dyDescent="0.3">
      <c r="A453" t="s">
        <v>455</v>
      </c>
      <c r="B453">
        <v>396.90904899999998</v>
      </c>
      <c r="C453">
        <v>209.52500000000001</v>
      </c>
      <c r="D453">
        <v>4628</v>
      </c>
      <c r="E453">
        <v>-20.440833842943853</v>
      </c>
      <c r="F453">
        <v>-50.524602015676024</v>
      </c>
    </row>
    <row r="454" spans="1:6" x14ac:dyDescent="0.3">
      <c r="A454" t="s">
        <v>456</v>
      </c>
      <c r="B454">
        <v>451.92222800000002</v>
      </c>
      <c r="C454">
        <v>217.505</v>
      </c>
      <c r="D454">
        <v>2577</v>
      </c>
      <c r="E454">
        <v>-20.182363106209657</v>
      </c>
      <c r="F454">
        <v>-49.703552355833949</v>
      </c>
    </row>
    <row r="455" spans="1:6" x14ac:dyDescent="0.3">
      <c r="A455" t="s">
        <v>457</v>
      </c>
      <c r="B455">
        <v>435.026816</v>
      </c>
      <c r="C455">
        <v>315.93799999999999</v>
      </c>
      <c r="D455">
        <v>4169</v>
      </c>
      <c r="E455">
        <v>-19.944333130697753</v>
      </c>
      <c r="F455">
        <v>-50.536853115436664</v>
      </c>
    </row>
    <row r="456" spans="1:6" x14ac:dyDescent="0.3">
      <c r="A456" t="s">
        <v>458</v>
      </c>
      <c r="B456">
        <v>532.19377699999995</v>
      </c>
      <c r="C456">
        <v>265.68900000000002</v>
      </c>
      <c r="D456">
        <v>9925</v>
      </c>
      <c r="E456">
        <v>-23.175387499316702</v>
      </c>
      <c r="F456">
        <v>-48.126767435800161</v>
      </c>
    </row>
    <row r="457" spans="1:6" x14ac:dyDescent="0.3">
      <c r="A457" t="s">
        <v>459</v>
      </c>
      <c r="B457">
        <v>541.442588</v>
      </c>
      <c r="C457">
        <v>556.70600000000002</v>
      </c>
      <c r="D457">
        <v>53098</v>
      </c>
      <c r="E457">
        <v>-23.214412267999901</v>
      </c>
      <c r="F457">
        <v>-47.524596573065608</v>
      </c>
    </row>
    <row r="458" spans="1:6" x14ac:dyDescent="0.3">
      <c r="A458" t="s">
        <v>460</v>
      </c>
      <c r="B458">
        <v>586.68104000000005</v>
      </c>
      <c r="C458">
        <v>244.90600000000001</v>
      </c>
      <c r="D458">
        <v>56150</v>
      </c>
      <c r="E458">
        <v>-21.858362505000006</v>
      </c>
      <c r="F458">
        <v>-47.48140964335802</v>
      </c>
    </row>
    <row r="459" spans="1:6" x14ac:dyDescent="0.3">
      <c r="A459" t="s">
        <v>461</v>
      </c>
      <c r="B459">
        <v>536</v>
      </c>
      <c r="C459">
        <v>44.468000000000004</v>
      </c>
      <c r="D459">
        <v>24643</v>
      </c>
      <c r="E459">
        <v>-22.840620206318604</v>
      </c>
      <c r="F459">
        <v>-45.255974312882017</v>
      </c>
    </row>
    <row r="460" spans="1:6" x14ac:dyDescent="0.3">
      <c r="A460" t="s">
        <v>462</v>
      </c>
      <c r="B460">
        <v>484.66015199999998</v>
      </c>
      <c r="C460">
        <v>342.49200000000002</v>
      </c>
      <c r="D460">
        <v>17361</v>
      </c>
      <c r="E460">
        <v>-21.045094721092756</v>
      </c>
      <c r="F460">
        <v>-49.378183199902708</v>
      </c>
    </row>
    <row r="461" spans="1:6" x14ac:dyDescent="0.3">
      <c r="A461" t="s">
        <v>463</v>
      </c>
      <c r="B461">
        <v>387.368966</v>
      </c>
      <c r="C461">
        <v>63.054000000000002</v>
      </c>
      <c r="D461">
        <v>4093</v>
      </c>
      <c r="E461">
        <v>-21.851927620730056</v>
      </c>
      <c r="F461">
        <v>-51.087077210506941</v>
      </c>
    </row>
    <row r="462" spans="1:6" x14ac:dyDescent="0.3">
      <c r="A462" t="s">
        <v>464</v>
      </c>
      <c r="B462">
        <v>537.51995999999997</v>
      </c>
      <c r="C462">
        <v>167.37799999999999</v>
      </c>
      <c r="D462">
        <v>21496</v>
      </c>
      <c r="E462">
        <v>-21.358049011278002</v>
      </c>
      <c r="F462">
        <v>-48.065583022045409</v>
      </c>
    </row>
    <row r="463" spans="1:6" x14ac:dyDescent="0.3">
      <c r="A463" t="s">
        <v>465</v>
      </c>
      <c r="B463">
        <v>8.6821260000000002</v>
      </c>
      <c r="C463">
        <v>149.25299999999999</v>
      </c>
      <c r="D463">
        <v>325073</v>
      </c>
      <c r="E463">
        <v>-24.003021500000003</v>
      </c>
      <c r="F463">
        <v>-46.412049583612436</v>
      </c>
    </row>
    <row r="464" spans="1:6" x14ac:dyDescent="0.3">
      <c r="A464" t="s">
        <v>466</v>
      </c>
      <c r="B464">
        <v>706.57203400000003</v>
      </c>
      <c r="C464">
        <v>175.1</v>
      </c>
      <c r="D464">
        <v>5261</v>
      </c>
      <c r="E464">
        <v>-22.811467984467601</v>
      </c>
      <c r="F464">
        <v>-48.66468557751746</v>
      </c>
    </row>
    <row r="465" spans="1:6" x14ac:dyDescent="0.3">
      <c r="A465" t="s">
        <v>467</v>
      </c>
      <c r="B465">
        <v>550.77447199999995</v>
      </c>
      <c r="C465">
        <v>286.642</v>
      </c>
      <c r="D465">
        <v>4094</v>
      </c>
      <c r="E465">
        <v>-22.103674319237403</v>
      </c>
      <c r="F465">
        <v>-49.439149287236681</v>
      </c>
    </row>
    <row r="466" spans="1:6" x14ac:dyDescent="0.3">
      <c r="A466" t="s">
        <v>468</v>
      </c>
      <c r="B466">
        <v>446.222148</v>
      </c>
      <c r="C466">
        <v>749.23299999999995</v>
      </c>
      <c r="D466">
        <v>13106</v>
      </c>
      <c r="E466">
        <v>-22.008990778755852</v>
      </c>
      <c r="F466">
        <v>-51.557570191824034</v>
      </c>
    </row>
    <row r="467" spans="1:6" x14ac:dyDescent="0.3">
      <c r="A467" t="s">
        <v>469</v>
      </c>
      <c r="B467">
        <v>306.17832099999998</v>
      </c>
      <c r="C467">
        <v>1260.2809999999999</v>
      </c>
      <c r="D467">
        <v>44200</v>
      </c>
      <c r="E467">
        <v>-21.768781995000001</v>
      </c>
      <c r="F467">
        <v>-52.115275826996601</v>
      </c>
    </row>
    <row r="468" spans="1:6" x14ac:dyDescent="0.3">
      <c r="A468" t="s">
        <v>470</v>
      </c>
      <c r="B468">
        <v>478.61516499999999</v>
      </c>
      <c r="C468">
        <v>560.63699999999994</v>
      </c>
      <c r="D468">
        <v>228743</v>
      </c>
      <c r="E468">
        <v>-22.122743500000002</v>
      </c>
      <c r="F468">
        <v>-51.386765581912492</v>
      </c>
    </row>
    <row r="469" spans="1:6" x14ac:dyDescent="0.3">
      <c r="A469" t="s">
        <v>471</v>
      </c>
      <c r="B469">
        <v>419.896501</v>
      </c>
      <c r="C469">
        <v>755.20299999999997</v>
      </c>
      <c r="D469">
        <v>39516</v>
      </c>
      <c r="E469">
        <v>-21.875939505000005</v>
      </c>
      <c r="F469">
        <v>-51.840258805056799</v>
      </c>
    </row>
    <row r="470" spans="1:6" x14ac:dyDescent="0.3">
      <c r="A470" t="s">
        <v>472</v>
      </c>
      <c r="B470">
        <v>431.25679100000002</v>
      </c>
      <c r="C470">
        <v>779.2</v>
      </c>
      <c r="D470">
        <v>40432</v>
      </c>
      <c r="E470">
        <v>-21.538867499355003</v>
      </c>
      <c r="F470">
        <v>-49.857735234791051</v>
      </c>
    </row>
    <row r="471" spans="1:6" x14ac:dyDescent="0.3">
      <c r="A471" t="s">
        <v>473</v>
      </c>
      <c r="B471">
        <v>619.44831199999999</v>
      </c>
      <c r="C471">
        <v>205.672</v>
      </c>
      <c r="D471">
        <v>3804</v>
      </c>
      <c r="E471">
        <v>-23.301574999313853</v>
      </c>
      <c r="F471">
        <v>-48.052685336085517</v>
      </c>
    </row>
    <row r="472" spans="1:6" x14ac:dyDescent="0.3">
      <c r="A472" t="s">
        <v>474</v>
      </c>
      <c r="B472">
        <v>548.62896000000001</v>
      </c>
      <c r="C472">
        <v>651.34100000000001</v>
      </c>
      <c r="D472">
        <v>14109</v>
      </c>
      <c r="E472">
        <v>-22.249404798371657</v>
      </c>
      <c r="F472">
        <v>-50.697947389350155</v>
      </c>
    </row>
    <row r="473" spans="1:6" x14ac:dyDescent="0.3">
      <c r="A473" t="s">
        <v>475</v>
      </c>
      <c r="B473">
        <v>433.32870600000001</v>
      </c>
      <c r="C473">
        <v>234.91399999999999</v>
      </c>
      <c r="D473">
        <v>3406</v>
      </c>
      <c r="E473">
        <v>-21.799094433957357</v>
      </c>
      <c r="F473">
        <v>-50.240928456105337</v>
      </c>
    </row>
    <row r="474" spans="1:6" x14ac:dyDescent="0.3">
      <c r="A474" t="s">
        <v>476</v>
      </c>
      <c r="B474">
        <v>481.52960999999999</v>
      </c>
      <c r="C474">
        <v>249.399</v>
      </c>
      <c r="D474">
        <v>13420</v>
      </c>
      <c r="E474">
        <v>-22.541844499331255</v>
      </c>
      <c r="F474">
        <v>-44.778477310059543</v>
      </c>
    </row>
    <row r="475" spans="1:6" x14ac:dyDescent="0.3">
      <c r="A475" t="s">
        <v>477</v>
      </c>
      <c r="B475">
        <v>592.44499800000006</v>
      </c>
      <c r="C475">
        <v>318.93700000000001</v>
      </c>
      <c r="D475">
        <v>6638</v>
      </c>
      <c r="E475">
        <v>-22.071919826416956</v>
      </c>
      <c r="F475">
        <v>-50.311595242929911</v>
      </c>
    </row>
    <row r="476" spans="1:6" x14ac:dyDescent="0.3">
      <c r="A476" t="s">
        <v>478</v>
      </c>
      <c r="B476">
        <v>537.59462499999995</v>
      </c>
      <c r="C476">
        <v>121.645</v>
      </c>
      <c r="D476">
        <v>9076</v>
      </c>
      <c r="E476">
        <v>-23.011556353887332</v>
      </c>
      <c r="F476">
        <v>-47.531160680903128</v>
      </c>
    </row>
    <row r="477" spans="1:6" x14ac:dyDescent="0.3">
      <c r="A477" t="s">
        <v>479</v>
      </c>
      <c r="B477">
        <v>507.51757700000002</v>
      </c>
      <c r="C477">
        <v>1587.498</v>
      </c>
      <c r="D477">
        <v>29707</v>
      </c>
      <c r="E477">
        <v>-22.228451010000004</v>
      </c>
      <c r="F477">
        <v>-50.890211685938034</v>
      </c>
    </row>
    <row r="478" spans="1:6" x14ac:dyDescent="0.3">
      <c r="A478" t="s">
        <v>480</v>
      </c>
      <c r="B478">
        <v>719.26927799999999</v>
      </c>
      <c r="C478">
        <v>309.44099999999997</v>
      </c>
      <c r="D478">
        <v>3851</v>
      </c>
      <c r="E478">
        <v>-23.272655499310559</v>
      </c>
      <c r="F478">
        <v>-45.536495610738875</v>
      </c>
    </row>
    <row r="479" spans="1:6" x14ac:dyDescent="0.3">
      <c r="A479" t="s">
        <v>481</v>
      </c>
      <c r="B479">
        <v>504.90724899999998</v>
      </c>
      <c r="C479">
        <v>263.27999999999997</v>
      </c>
      <c r="D479">
        <v>20261</v>
      </c>
      <c r="E479">
        <v>-22.220234092901951</v>
      </c>
      <c r="F479">
        <v>-51.303148976682117</v>
      </c>
    </row>
    <row r="480" spans="1:6" x14ac:dyDescent="0.3">
      <c r="A480" t="s">
        <v>482</v>
      </c>
      <c r="B480">
        <v>401.62601999999998</v>
      </c>
      <c r="C480">
        <v>410.40600000000001</v>
      </c>
      <c r="D480">
        <v>9621</v>
      </c>
      <c r="E480">
        <v>-21.886760938559505</v>
      </c>
      <c r="F480">
        <v>-49.229797671051791</v>
      </c>
    </row>
    <row r="481" spans="1:6" x14ac:dyDescent="0.3">
      <c r="A481" t="s">
        <v>483</v>
      </c>
      <c r="B481">
        <v>19.002613</v>
      </c>
      <c r="C481">
        <v>722.20100000000002</v>
      </c>
      <c r="D481">
        <v>56322</v>
      </c>
      <c r="E481">
        <v>-24.494251427999906</v>
      </c>
      <c r="F481">
        <v>-47.841054751674982</v>
      </c>
    </row>
    <row r="482" spans="1:6" x14ac:dyDescent="0.3">
      <c r="A482" t="s">
        <v>484</v>
      </c>
      <c r="B482">
        <v>910.98194799999999</v>
      </c>
      <c r="C482">
        <v>245.74600000000001</v>
      </c>
      <c r="D482">
        <v>7593</v>
      </c>
      <c r="E482">
        <v>-20.603802826270904</v>
      </c>
      <c r="F482">
        <v>-47.483090237451677</v>
      </c>
    </row>
    <row r="483" spans="1:6" x14ac:dyDescent="0.3">
      <c r="A483" t="s">
        <v>485</v>
      </c>
      <c r="B483">
        <v>177.22798499999999</v>
      </c>
      <c r="C483">
        <v>335.75900000000001</v>
      </c>
      <c r="D483">
        <v>3340</v>
      </c>
      <c r="E483">
        <v>-24.657489499283951</v>
      </c>
      <c r="F483">
        <v>-49.008301994760842</v>
      </c>
    </row>
    <row r="484" spans="1:6" x14ac:dyDescent="0.3">
      <c r="A484" t="s">
        <v>486</v>
      </c>
      <c r="B484">
        <v>563.33300499999996</v>
      </c>
      <c r="C484">
        <v>471.553</v>
      </c>
      <c r="D484">
        <v>13219</v>
      </c>
      <c r="E484">
        <v>-22.064934664020004</v>
      </c>
      <c r="F484">
        <v>-48.177705754140838</v>
      </c>
    </row>
    <row r="485" spans="1:6" x14ac:dyDescent="0.3">
      <c r="A485" t="s">
        <v>487</v>
      </c>
      <c r="B485">
        <v>865.95305199999996</v>
      </c>
      <c r="C485">
        <v>697.5</v>
      </c>
      <c r="D485">
        <v>16444</v>
      </c>
      <c r="E485">
        <v>-24.220268457556852</v>
      </c>
      <c r="F485">
        <v>-48.765477481482321</v>
      </c>
    </row>
    <row r="486" spans="1:6" x14ac:dyDescent="0.3">
      <c r="A486" t="s">
        <v>488</v>
      </c>
      <c r="B486">
        <v>866.30719699999997</v>
      </c>
      <c r="C486">
        <v>148.33199999999999</v>
      </c>
      <c r="D486">
        <v>4718</v>
      </c>
      <c r="E486">
        <v>-20.460660174376002</v>
      </c>
      <c r="F486">
        <v>-47.590705092533476</v>
      </c>
    </row>
    <row r="487" spans="1:6" x14ac:dyDescent="0.3">
      <c r="A487" t="s">
        <v>489</v>
      </c>
      <c r="B487">
        <v>481.35211299999997</v>
      </c>
      <c r="C487">
        <v>203.208</v>
      </c>
      <c r="D487">
        <v>4541</v>
      </c>
      <c r="E487">
        <v>-22.785734799678352</v>
      </c>
      <c r="F487">
        <v>-49.934167814712218</v>
      </c>
    </row>
    <row r="488" spans="1:6" x14ac:dyDescent="0.3">
      <c r="A488" t="s">
        <v>490</v>
      </c>
      <c r="B488">
        <v>387.12235700000002</v>
      </c>
      <c r="C488">
        <v>196.446</v>
      </c>
      <c r="D488">
        <v>2225</v>
      </c>
      <c r="E488">
        <v>-21.838500039749253</v>
      </c>
      <c r="F488">
        <v>-51.600634517170683</v>
      </c>
    </row>
    <row r="489" spans="1:6" x14ac:dyDescent="0.3">
      <c r="A489" t="s">
        <v>491</v>
      </c>
      <c r="B489">
        <v>680.982846</v>
      </c>
      <c r="C489">
        <v>333.363</v>
      </c>
      <c r="D489">
        <v>7673</v>
      </c>
      <c r="E489">
        <v>-24.101200310693006</v>
      </c>
      <c r="F489">
        <v>-48.367071155950498</v>
      </c>
    </row>
    <row r="490" spans="1:6" x14ac:dyDescent="0.3">
      <c r="A490" t="s">
        <v>492</v>
      </c>
      <c r="B490">
        <v>757.07632599999999</v>
      </c>
      <c r="C490">
        <v>99.075000000000003</v>
      </c>
      <c r="D490">
        <v>123393</v>
      </c>
      <c r="E490">
        <v>-23.707423000000006</v>
      </c>
      <c r="F490">
        <v>-46.415344374918476</v>
      </c>
    </row>
    <row r="491" spans="1:6" x14ac:dyDescent="0.3">
      <c r="A491" t="s">
        <v>493</v>
      </c>
      <c r="B491">
        <v>569.83060799999998</v>
      </c>
      <c r="C491">
        <v>650.91600000000005</v>
      </c>
      <c r="D491">
        <v>703293</v>
      </c>
      <c r="E491">
        <v>-21.184834500000004</v>
      </c>
      <c r="F491">
        <v>-47.805475915541528</v>
      </c>
    </row>
    <row r="492" spans="1:6" x14ac:dyDescent="0.3">
      <c r="A492" t="s">
        <v>494</v>
      </c>
      <c r="B492">
        <v>611.52208199999995</v>
      </c>
      <c r="C492">
        <v>162.50800000000001</v>
      </c>
      <c r="D492">
        <v>3629</v>
      </c>
      <c r="E492">
        <v>-20.082932499390804</v>
      </c>
      <c r="F492">
        <v>-47.429198899108492</v>
      </c>
    </row>
    <row r="493" spans="1:6" x14ac:dyDescent="0.3">
      <c r="A493" t="s">
        <v>495</v>
      </c>
      <c r="B493">
        <v>537.58763799999997</v>
      </c>
      <c r="C493">
        <v>316.63900000000001</v>
      </c>
      <c r="D493">
        <v>10799</v>
      </c>
      <c r="E493">
        <v>-21.589189499357602</v>
      </c>
      <c r="F493">
        <v>-48.072330066710776</v>
      </c>
    </row>
    <row r="494" spans="1:6" x14ac:dyDescent="0.3">
      <c r="A494" t="s">
        <v>496</v>
      </c>
      <c r="B494">
        <v>441.08302800000001</v>
      </c>
      <c r="C494">
        <v>358.48099999999999</v>
      </c>
      <c r="D494">
        <v>9981</v>
      </c>
      <c r="E494">
        <v>-21.727890999350453</v>
      </c>
      <c r="F494">
        <v>-50.724838321651255</v>
      </c>
    </row>
    <row r="495" spans="1:6" x14ac:dyDescent="0.3">
      <c r="A495" t="s">
        <v>497</v>
      </c>
      <c r="B495">
        <v>618.99365499999999</v>
      </c>
      <c r="C495">
        <v>498.42200000000003</v>
      </c>
      <c r="D495">
        <v>206424</v>
      </c>
      <c r="E495">
        <v>-22.412511500000004</v>
      </c>
      <c r="F495">
        <v>-47.563533238434395</v>
      </c>
    </row>
    <row r="496" spans="1:6" x14ac:dyDescent="0.3">
      <c r="A496" t="s">
        <v>498</v>
      </c>
      <c r="B496">
        <v>627.719112</v>
      </c>
      <c r="C496">
        <v>226.65700000000001</v>
      </c>
      <c r="D496">
        <v>35228</v>
      </c>
      <c r="E496">
        <v>-22.842860722499907</v>
      </c>
      <c r="F496">
        <v>-47.60448488616057</v>
      </c>
    </row>
    <row r="497" spans="1:6" x14ac:dyDescent="0.3">
      <c r="A497" t="s">
        <v>499</v>
      </c>
      <c r="B497">
        <v>762.981314</v>
      </c>
      <c r="C497">
        <v>36.341000000000001</v>
      </c>
      <c r="D497">
        <v>50846</v>
      </c>
      <c r="E497">
        <v>-23.744515000000003</v>
      </c>
      <c r="F497">
        <v>-46.393692673973653</v>
      </c>
    </row>
    <row r="498" spans="1:6" x14ac:dyDescent="0.3">
      <c r="A498" t="s">
        <v>500</v>
      </c>
      <c r="B498">
        <v>439.56064500000002</v>
      </c>
      <c r="C498">
        <v>631.89700000000005</v>
      </c>
      <c r="D498">
        <v>12518</v>
      </c>
      <c r="E498">
        <v>-19.977734337965408</v>
      </c>
      <c r="F498">
        <v>-49.681159102896977</v>
      </c>
    </row>
    <row r="499" spans="1:6" x14ac:dyDescent="0.3">
      <c r="A499" t="s">
        <v>501</v>
      </c>
      <c r="B499">
        <v>564.76986799999997</v>
      </c>
      <c r="C499">
        <v>385.87799999999999</v>
      </c>
      <c r="D499">
        <v>5524</v>
      </c>
      <c r="E499">
        <v>-23.831335006579906</v>
      </c>
      <c r="F499">
        <v>-49.436696718913453</v>
      </c>
    </row>
    <row r="500" spans="1:6" x14ac:dyDescent="0.3">
      <c r="A500" t="s">
        <v>502</v>
      </c>
      <c r="B500">
        <v>280.69404700000001</v>
      </c>
      <c r="C500">
        <v>744.01099999999997</v>
      </c>
      <c r="D500">
        <v>16643</v>
      </c>
      <c r="E500">
        <v>-22.5811754993051</v>
      </c>
      <c r="F500">
        <v>-53.058654479408091</v>
      </c>
    </row>
    <row r="501" spans="1:6" x14ac:dyDescent="0.3">
      <c r="A501" t="s">
        <v>503</v>
      </c>
      <c r="B501">
        <v>547.20737899999995</v>
      </c>
      <c r="C501">
        <v>130.654</v>
      </c>
      <c r="D501">
        <v>10712</v>
      </c>
      <c r="E501">
        <v>-22.896818547492405</v>
      </c>
      <c r="F501">
        <v>-45.3093777870655</v>
      </c>
    </row>
    <row r="502" spans="1:6" x14ac:dyDescent="0.3">
      <c r="A502" t="s">
        <v>504</v>
      </c>
      <c r="B502">
        <v>427.03193800000003</v>
      </c>
      <c r="C502">
        <v>236.48400000000001</v>
      </c>
      <c r="D502">
        <v>3128</v>
      </c>
      <c r="E502">
        <v>-21.300523989459602</v>
      </c>
      <c r="F502">
        <v>-50.726907999479359</v>
      </c>
    </row>
    <row r="503" spans="1:6" x14ac:dyDescent="0.3">
      <c r="A503" t="s">
        <v>505</v>
      </c>
      <c r="B503">
        <v>343.14790499999998</v>
      </c>
      <c r="C503">
        <v>242.87700000000001</v>
      </c>
      <c r="D503">
        <v>3148</v>
      </c>
      <c r="E503">
        <v>-20.171774500000001</v>
      </c>
      <c r="F503">
        <v>-50.997484555034724</v>
      </c>
    </row>
    <row r="504" spans="1:6" x14ac:dyDescent="0.3">
      <c r="A504" t="s">
        <v>506</v>
      </c>
      <c r="B504">
        <v>400.85286000000002</v>
      </c>
      <c r="C504">
        <v>305.28500000000003</v>
      </c>
      <c r="D504">
        <v>5590</v>
      </c>
      <c r="E504">
        <v>-21.460213833726002</v>
      </c>
      <c r="F504">
        <v>-49.580818560208577</v>
      </c>
    </row>
    <row r="505" spans="1:6" x14ac:dyDescent="0.3">
      <c r="A505" t="s">
        <v>507</v>
      </c>
      <c r="B505">
        <v>422.375293</v>
      </c>
      <c r="C505">
        <v>147.935</v>
      </c>
      <c r="D505">
        <v>2432</v>
      </c>
      <c r="E505">
        <v>-21.881138670638304</v>
      </c>
      <c r="F505">
        <v>-50.957154711178084</v>
      </c>
    </row>
    <row r="506" spans="1:6" x14ac:dyDescent="0.3">
      <c r="A506" t="s">
        <v>508</v>
      </c>
      <c r="B506">
        <v>444.49292700000001</v>
      </c>
      <c r="C506">
        <v>308.55500000000001</v>
      </c>
      <c r="D506">
        <v>6331</v>
      </c>
      <c r="E506">
        <v>-21.344453376843301</v>
      </c>
      <c r="F506">
        <v>-49.498768668620059</v>
      </c>
    </row>
    <row r="507" spans="1:6" x14ac:dyDescent="0.3">
      <c r="A507" t="s">
        <v>509</v>
      </c>
      <c r="B507">
        <v>716.54131199999995</v>
      </c>
      <c r="C507">
        <v>305.77600000000001</v>
      </c>
      <c r="D507">
        <v>11890</v>
      </c>
      <c r="E507">
        <v>-20.777882151973504</v>
      </c>
      <c r="F507">
        <v>-47.842349339924858</v>
      </c>
    </row>
    <row r="508" spans="1:6" x14ac:dyDescent="0.3">
      <c r="A508" t="s">
        <v>510</v>
      </c>
      <c r="B508">
        <v>806.35944600000005</v>
      </c>
      <c r="C508">
        <v>424.99700000000001</v>
      </c>
      <c r="D508">
        <v>17139</v>
      </c>
      <c r="E508">
        <v>-23.5317929883978</v>
      </c>
      <c r="F508">
        <v>-45.84717692961798</v>
      </c>
    </row>
    <row r="509" spans="1:6" x14ac:dyDescent="0.3">
      <c r="A509" t="s">
        <v>511</v>
      </c>
      <c r="B509">
        <v>469.58034900000001</v>
      </c>
      <c r="C509">
        <v>172.934</v>
      </c>
      <c r="D509">
        <v>5300</v>
      </c>
      <c r="E509">
        <v>-21.625362732839552</v>
      </c>
      <c r="F509">
        <v>-50.860672004289604</v>
      </c>
    </row>
    <row r="510" spans="1:6" x14ac:dyDescent="0.3">
      <c r="A510" t="s">
        <v>512</v>
      </c>
      <c r="B510">
        <v>599.00793699999997</v>
      </c>
      <c r="C510">
        <v>99.738</v>
      </c>
      <c r="D510">
        <v>8286</v>
      </c>
      <c r="E510">
        <v>-22.843367497823351</v>
      </c>
      <c r="F510">
        <v>-47.678288388797604</v>
      </c>
    </row>
    <row r="511" spans="1:6" x14ac:dyDescent="0.3">
      <c r="A511" t="s">
        <v>513</v>
      </c>
      <c r="B511">
        <v>554.42366700000002</v>
      </c>
      <c r="C511">
        <v>133.05699999999999</v>
      </c>
      <c r="D511">
        <v>118663</v>
      </c>
      <c r="E511">
        <v>-23.204073805797098</v>
      </c>
      <c r="F511">
        <v>-47.292415629078661</v>
      </c>
    </row>
    <row r="512" spans="1:6" x14ac:dyDescent="0.3">
      <c r="A512" t="s">
        <v>514</v>
      </c>
      <c r="B512">
        <v>632.38720499999999</v>
      </c>
      <c r="C512">
        <v>280.50900000000001</v>
      </c>
      <c r="D512">
        <v>45422</v>
      </c>
      <c r="E512">
        <v>-23.649132224999903</v>
      </c>
      <c r="F512">
        <v>-47.574680120208107</v>
      </c>
    </row>
    <row r="513" spans="1:6" x14ac:dyDescent="0.3">
      <c r="A513" t="s">
        <v>515</v>
      </c>
      <c r="B513">
        <v>405.760739</v>
      </c>
      <c r="C513">
        <v>188.441</v>
      </c>
      <c r="D513">
        <v>9331</v>
      </c>
      <c r="E513">
        <v>-22.890507254193899</v>
      </c>
      <c r="F513">
        <v>-49.981077758995298</v>
      </c>
    </row>
    <row r="514" spans="1:6" x14ac:dyDescent="0.3">
      <c r="A514" t="s">
        <v>516</v>
      </c>
      <c r="B514">
        <v>374.04254700000001</v>
      </c>
      <c r="C514">
        <v>455.85599999999999</v>
      </c>
      <c r="D514">
        <v>4302</v>
      </c>
      <c r="E514">
        <v>-22.458541739996353</v>
      </c>
      <c r="F514">
        <v>-51.759951736099495</v>
      </c>
    </row>
    <row r="515" spans="1:6" x14ac:dyDescent="0.3">
      <c r="A515" t="s">
        <v>517</v>
      </c>
      <c r="B515">
        <v>611.64257399999997</v>
      </c>
      <c r="C515">
        <v>330.26900000000001</v>
      </c>
      <c r="D515">
        <v>15480</v>
      </c>
      <c r="E515">
        <v>-21.243270000000003</v>
      </c>
      <c r="F515">
        <v>-48.805948418612523</v>
      </c>
    </row>
    <row r="516" spans="1:6" x14ac:dyDescent="0.3">
      <c r="A516" t="s">
        <v>518</v>
      </c>
      <c r="B516">
        <v>418.52105299999999</v>
      </c>
      <c r="C516">
        <v>272.69200000000001</v>
      </c>
      <c r="D516">
        <v>6008</v>
      </c>
      <c r="E516">
        <v>-20.030702621951704</v>
      </c>
      <c r="F516">
        <v>-50.730564370839311</v>
      </c>
    </row>
    <row r="517" spans="1:6" x14ac:dyDescent="0.3">
      <c r="A517" t="s">
        <v>519</v>
      </c>
      <c r="B517">
        <v>567.88567699999999</v>
      </c>
      <c r="C517">
        <v>271.02999999999997</v>
      </c>
      <c r="D517">
        <v>193475</v>
      </c>
      <c r="E517">
        <v>-22.755393500000004</v>
      </c>
      <c r="F517">
        <v>-47.413954766230283</v>
      </c>
    </row>
    <row r="518" spans="1:6" x14ac:dyDescent="0.3">
      <c r="A518" t="s">
        <v>520</v>
      </c>
      <c r="B518">
        <v>630.32430199999999</v>
      </c>
      <c r="C518">
        <v>272.238</v>
      </c>
      <c r="D518">
        <v>14788</v>
      </c>
      <c r="E518">
        <v>-23.395758034871651</v>
      </c>
      <c r="F518">
        <v>-45.887648287112221</v>
      </c>
    </row>
    <row r="519" spans="1:6" x14ac:dyDescent="0.3">
      <c r="A519" t="s">
        <v>521</v>
      </c>
      <c r="B519">
        <v>387.21857399999999</v>
      </c>
      <c r="C519">
        <v>183.458</v>
      </c>
      <c r="D519">
        <v>2115</v>
      </c>
      <c r="E519">
        <v>-20.091391935902251</v>
      </c>
      <c r="F519">
        <v>-50.930221154463588</v>
      </c>
    </row>
    <row r="520" spans="1:6" x14ac:dyDescent="0.3">
      <c r="A520" t="s">
        <v>522</v>
      </c>
      <c r="B520">
        <v>636.16404199999999</v>
      </c>
      <c r="C520">
        <v>150.13</v>
      </c>
      <c r="D520">
        <v>4503</v>
      </c>
      <c r="E520">
        <v>-22.127681965070703</v>
      </c>
      <c r="F520">
        <v>-47.457163694997277</v>
      </c>
    </row>
    <row r="521" spans="1:6" x14ac:dyDescent="0.3">
      <c r="A521" t="s">
        <v>523</v>
      </c>
      <c r="B521">
        <v>608.92385300000001</v>
      </c>
      <c r="C521">
        <v>148.06200000000001</v>
      </c>
      <c r="D521">
        <v>2139</v>
      </c>
      <c r="E521">
        <v>-21.2911683770477</v>
      </c>
      <c r="F521">
        <v>-47.43378056152681</v>
      </c>
    </row>
    <row r="522" spans="1:6" x14ac:dyDescent="0.3">
      <c r="A522" t="s">
        <v>524</v>
      </c>
      <c r="B522">
        <v>657.94260199999997</v>
      </c>
      <c r="C522">
        <v>295.33699999999999</v>
      </c>
      <c r="D522">
        <v>34361</v>
      </c>
      <c r="E522">
        <v>-21.827568000000007</v>
      </c>
      <c r="F522">
        <v>-47.249414421875009</v>
      </c>
    </row>
    <row r="523" spans="1:6" x14ac:dyDescent="0.3">
      <c r="A523" t="s">
        <v>525</v>
      </c>
      <c r="B523">
        <v>456.771523</v>
      </c>
      <c r="C523">
        <v>1114.7470000000001</v>
      </c>
      <c r="D523">
        <v>47673</v>
      </c>
      <c r="E523">
        <v>-22.9057225</v>
      </c>
      <c r="F523">
        <v>-49.624608869300936</v>
      </c>
    </row>
    <row r="524" spans="1:6" x14ac:dyDescent="0.3">
      <c r="A524" t="s">
        <v>526</v>
      </c>
      <c r="B524">
        <v>588.85806700000001</v>
      </c>
      <c r="C524">
        <v>134.42099999999999</v>
      </c>
      <c r="D524">
        <v>5599</v>
      </c>
      <c r="E524">
        <v>-21.462921503002956</v>
      </c>
      <c r="F524">
        <v>-48.393649928861812</v>
      </c>
    </row>
    <row r="525" spans="1:6" x14ac:dyDescent="0.3">
      <c r="A525" t="s">
        <v>527</v>
      </c>
      <c r="B525">
        <v>398.81276100000002</v>
      </c>
      <c r="C525">
        <v>206.53700000000001</v>
      </c>
      <c r="D525">
        <v>32322</v>
      </c>
      <c r="E525">
        <v>-20.211693165000003</v>
      </c>
      <c r="F525">
        <v>-50.92677742384334</v>
      </c>
    </row>
    <row r="526" spans="1:6" x14ac:dyDescent="0.3">
      <c r="A526" t="s">
        <v>528</v>
      </c>
      <c r="B526">
        <v>584.71581600000002</v>
      </c>
      <c r="C526">
        <v>98.290999999999997</v>
      </c>
      <c r="D526">
        <v>26898</v>
      </c>
      <c r="E526">
        <v>-22.455326956296258</v>
      </c>
      <c r="F526">
        <v>-47.530708716203748</v>
      </c>
    </row>
    <row r="527" spans="1:6" x14ac:dyDescent="0.3">
      <c r="A527" t="s">
        <v>529</v>
      </c>
      <c r="B527">
        <v>646.60742200000004</v>
      </c>
      <c r="C527">
        <v>363.33199999999999</v>
      </c>
      <c r="D527">
        <v>57386</v>
      </c>
      <c r="E527">
        <v>-23.31808850000002</v>
      </c>
      <c r="F527">
        <v>-46.227012841821789</v>
      </c>
    </row>
    <row r="528" spans="1:6" x14ac:dyDescent="0.3">
      <c r="A528" t="s">
        <v>530</v>
      </c>
      <c r="B528">
        <v>714.804936</v>
      </c>
      <c r="C528">
        <v>154.03299999999999</v>
      </c>
      <c r="D528">
        <v>8817</v>
      </c>
      <c r="E528">
        <v>-21.686567851077204</v>
      </c>
      <c r="F528">
        <v>-48.085336013100189</v>
      </c>
    </row>
    <row r="529" spans="1:6" x14ac:dyDescent="0.3">
      <c r="A529" t="s">
        <v>531</v>
      </c>
      <c r="B529">
        <v>512.43853300000001</v>
      </c>
      <c r="C529">
        <v>252.62100000000001</v>
      </c>
      <c r="D529">
        <v>6173</v>
      </c>
      <c r="E529">
        <v>-22.569410257822707</v>
      </c>
      <c r="F529">
        <v>-48.159014141546734</v>
      </c>
    </row>
    <row r="530" spans="1:6" x14ac:dyDescent="0.3">
      <c r="A530" t="s">
        <v>532</v>
      </c>
      <c r="B530">
        <v>357.49049100000002</v>
      </c>
      <c r="C530">
        <v>166.75299999999999</v>
      </c>
      <c r="D530">
        <v>2939</v>
      </c>
      <c r="E530">
        <v>-21.346910745592201</v>
      </c>
      <c r="F530">
        <v>-51.758974242144937</v>
      </c>
    </row>
    <row r="531" spans="1:6" x14ac:dyDescent="0.3">
      <c r="A531" t="s">
        <v>533</v>
      </c>
      <c r="B531">
        <v>763.07680100000005</v>
      </c>
      <c r="C531">
        <v>754.14099999999996</v>
      </c>
      <c r="D531">
        <v>27557</v>
      </c>
      <c r="E531">
        <v>-21.707144010000004</v>
      </c>
      <c r="F531">
        <v>-47.478980851786389</v>
      </c>
    </row>
    <row r="532" spans="1:6" x14ac:dyDescent="0.3">
      <c r="A532" t="s">
        <v>534</v>
      </c>
      <c r="B532">
        <v>428.951819</v>
      </c>
      <c r="C532">
        <v>209.8</v>
      </c>
      <c r="D532">
        <v>2498</v>
      </c>
      <c r="E532">
        <v>-20.141801473440854</v>
      </c>
      <c r="F532">
        <v>-50.830947388177513</v>
      </c>
    </row>
    <row r="533" spans="1:6" x14ac:dyDescent="0.3">
      <c r="A533" t="s">
        <v>535</v>
      </c>
      <c r="B533">
        <v>739.90868899999998</v>
      </c>
      <c r="C533">
        <v>288.57600000000002</v>
      </c>
      <c r="D533">
        <v>26540</v>
      </c>
      <c r="E533">
        <v>-21.485272500000004</v>
      </c>
      <c r="F533">
        <v>-47.36726892829423</v>
      </c>
    </row>
    <row r="534" spans="1:6" x14ac:dyDescent="0.3">
      <c r="A534" t="s">
        <v>536</v>
      </c>
      <c r="B534">
        <v>443.15183100000002</v>
      </c>
      <c r="C534">
        <v>79.191999999999993</v>
      </c>
      <c r="D534">
        <v>1545</v>
      </c>
      <c r="E534">
        <v>-20.243845188018554</v>
      </c>
      <c r="F534">
        <v>-50.688461881161054</v>
      </c>
    </row>
    <row r="535" spans="1:6" x14ac:dyDescent="0.3">
      <c r="A535" t="s">
        <v>537</v>
      </c>
      <c r="B535">
        <v>426.15583400000003</v>
      </c>
      <c r="C535">
        <v>129.88800000000001</v>
      </c>
      <c r="D535">
        <v>1487</v>
      </c>
      <c r="E535">
        <v>-20.252602255670553</v>
      </c>
      <c r="F535">
        <v>-50.798403844625568</v>
      </c>
    </row>
    <row r="536" spans="1:6" x14ac:dyDescent="0.3">
      <c r="A536" t="s">
        <v>538</v>
      </c>
      <c r="B536">
        <v>769.83483799999999</v>
      </c>
      <c r="C536">
        <v>179.94900000000001</v>
      </c>
      <c r="D536">
        <v>139447</v>
      </c>
      <c r="E536">
        <v>-23.449453000000005</v>
      </c>
      <c r="F536">
        <v>-46.922092505649722</v>
      </c>
    </row>
    <row r="537" spans="1:6" x14ac:dyDescent="0.3">
      <c r="A537" t="s">
        <v>539</v>
      </c>
      <c r="B537">
        <v>428.49614000000003</v>
      </c>
      <c r="C537">
        <v>552.87599999999998</v>
      </c>
      <c r="D537">
        <v>20878</v>
      </c>
      <c r="E537">
        <v>-21.973021020000004</v>
      </c>
      <c r="F537">
        <v>-51.649892211767877</v>
      </c>
    </row>
    <row r="538" spans="1:6" x14ac:dyDescent="0.3">
      <c r="A538" t="s">
        <v>540</v>
      </c>
      <c r="B538">
        <v>764.09666800000002</v>
      </c>
      <c r="C538">
        <v>175.78200000000001</v>
      </c>
      <c r="D538">
        <v>718773</v>
      </c>
      <c r="E538">
        <v>-23.657510000000002</v>
      </c>
      <c r="F538">
        <v>-46.530874257629542</v>
      </c>
    </row>
    <row r="539" spans="1:6" x14ac:dyDescent="0.3">
      <c r="A539" t="s">
        <v>541</v>
      </c>
      <c r="B539">
        <v>793.88254500000005</v>
      </c>
      <c r="C539">
        <v>310.31099999999998</v>
      </c>
      <c r="D539">
        <v>6929</v>
      </c>
      <c r="E539">
        <v>-21.089964029079102</v>
      </c>
      <c r="F539">
        <v>-47.155930969991516</v>
      </c>
    </row>
    <row r="540" spans="1:6" x14ac:dyDescent="0.3">
      <c r="A540" t="s">
        <v>542</v>
      </c>
      <c r="B540">
        <v>659.86581000000001</v>
      </c>
      <c r="C540">
        <v>154.13300000000001</v>
      </c>
      <c r="D540">
        <v>23310</v>
      </c>
      <c r="E540">
        <v>-22.604796852294054</v>
      </c>
      <c r="F540">
        <v>-46.915909900122074</v>
      </c>
    </row>
    <row r="541" spans="1:6" x14ac:dyDescent="0.3">
      <c r="A541" t="s">
        <v>543</v>
      </c>
      <c r="B541">
        <v>382.57087799999999</v>
      </c>
      <c r="C541">
        <v>1308.432</v>
      </c>
      <c r="D541">
        <v>8420</v>
      </c>
      <c r="E541">
        <v>-20.932496842544253</v>
      </c>
      <c r="F541">
        <v>-50.496735052327885</v>
      </c>
    </row>
    <row r="542" spans="1:6" x14ac:dyDescent="0.3">
      <c r="A542" t="s">
        <v>544</v>
      </c>
      <c r="B542">
        <v>834.39146300000004</v>
      </c>
      <c r="C542">
        <v>109.956</v>
      </c>
      <c r="D542">
        <v>5954</v>
      </c>
      <c r="E542">
        <v>-22.118523499931857</v>
      </c>
      <c r="F542">
        <v>-46.682306631830471</v>
      </c>
    </row>
    <row r="543" spans="1:6" x14ac:dyDescent="0.3">
      <c r="A543" t="s">
        <v>545</v>
      </c>
      <c r="B543">
        <v>1196.6080139999999</v>
      </c>
      <c r="C543">
        <v>133.00800000000001</v>
      </c>
      <c r="D543">
        <v>6811</v>
      </c>
      <c r="E543">
        <v>-22.831193402258851</v>
      </c>
      <c r="F543">
        <v>-45.679278863261565</v>
      </c>
    </row>
    <row r="544" spans="1:6" x14ac:dyDescent="0.3">
      <c r="A544" t="s">
        <v>546</v>
      </c>
      <c r="B544">
        <v>405.035707</v>
      </c>
      <c r="C544">
        <v>94.465000000000003</v>
      </c>
      <c r="D544">
        <v>3111</v>
      </c>
      <c r="E544">
        <v>-21.846805051206054</v>
      </c>
      <c r="F544">
        <v>-51.390920981413316</v>
      </c>
    </row>
    <row r="545" spans="1:6" x14ac:dyDescent="0.3">
      <c r="A545" t="s">
        <v>547</v>
      </c>
      <c r="B545">
        <v>421.97500400000001</v>
      </c>
      <c r="C545">
        <v>128.02600000000001</v>
      </c>
      <c r="D545">
        <v>4777</v>
      </c>
      <c r="E545">
        <v>-21.639311663835056</v>
      </c>
      <c r="F545">
        <v>-50.504692473553753</v>
      </c>
    </row>
    <row r="546" spans="1:6" x14ac:dyDescent="0.3">
      <c r="A546" t="s">
        <v>548</v>
      </c>
      <c r="B546">
        <v>16.189961</v>
      </c>
      <c r="C546">
        <v>281.03300000000002</v>
      </c>
      <c r="D546">
        <v>433311</v>
      </c>
      <c r="E546">
        <v>-23.933737500000003</v>
      </c>
      <c r="F546">
        <v>-46.331370849190684</v>
      </c>
    </row>
    <row r="547" spans="1:6" x14ac:dyDescent="0.3">
      <c r="A547" t="s">
        <v>549</v>
      </c>
      <c r="B547">
        <v>901.06317000000001</v>
      </c>
      <c r="C547">
        <v>252.57900000000001</v>
      </c>
      <c r="D547">
        <v>10878</v>
      </c>
      <c r="E547">
        <v>-22.685286953319157</v>
      </c>
      <c r="F547">
        <v>-45.737138986892376</v>
      </c>
    </row>
    <row r="548" spans="1:6" x14ac:dyDescent="0.3">
      <c r="A548" t="s">
        <v>550</v>
      </c>
      <c r="B548">
        <v>772.83696899999995</v>
      </c>
      <c r="C548">
        <v>409.53199999999998</v>
      </c>
      <c r="D548">
        <v>838936</v>
      </c>
      <c r="E548">
        <v>-23.710304500000007</v>
      </c>
      <c r="F548">
        <v>-46.550257247678331</v>
      </c>
    </row>
    <row r="549" spans="1:6" x14ac:dyDescent="0.3">
      <c r="A549" t="s">
        <v>551</v>
      </c>
      <c r="B549">
        <v>754.99158699999998</v>
      </c>
      <c r="C549">
        <v>15.331</v>
      </c>
      <c r="D549">
        <v>161127</v>
      </c>
      <c r="E549">
        <v>-23.614705000000004</v>
      </c>
      <c r="F549">
        <v>-46.571514608630615</v>
      </c>
    </row>
    <row r="550" spans="1:6" x14ac:dyDescent="0.3">
      <c r="A550" t="s">
        <v>552</v>
      </c>
      <c r="B550">
        <v>849.65603699999997</v>
      </c>
      <c r="C550">
        <v>1136.9069999999999</v>
      </c>
      <c r="D550">
        <v>251983</v>
      </c>
      <c r="E550">
        <v>-22.015998500000002</v>
      </c>
      <c r="F550">
        <v>-47.889237684691636</v>
      </c>
    </row>
    <row r="551" spans="1:6" x14ac:dyDescent="0.3">
      <c r="A551" t="s">
        <v>553</v>
      </c>
      <c r="B551">
        <v>401.30137999999999</v>
      </c>
      <c r="C551">
        <v>75.578999999999994</v>
      </c>
      <c r="D551">
        <v>2821</v>
      </c>
      <c r="E551">
        <v>-20.358413817609105</v>
      </c>
      <c r="F551">
        <v>-50.700097157287885</v>
      </c>
    </row>
    <row r="552" spans="1:6" x14ac:dyDescent="0.3">
      <c r="A552" t="s">
        <v>554</v>
      </c>
      <c r="B552">
        <v>766.78897300000006</v>
      </c>
      <c r="C552">
        <v>516.399</v>
      </c>
      <c r="D552">
        <v>91211</v>
      </c>
      <c r="E552">
        <v>-21.972011000000006</v>
      </c>
      <c r="F552">
        <v>-46.79635078179556</v>
      </c>
    </row>
    <row r="553" spans="1:6" x14ac:dyDescent="0.3">
      <c r="A553" t="s">
        <v>555</v>
      </c>
      <c r="B553">
        <v>438.17087299999997</v>
      </c>
      <c r="C553">
        <v>129.46199999999999</v>
      </c>
      <c r="D553">
        <v>2568</v>
      </c>
      <c r="E553">
        <v>-20.3887717266302</v>
      </c>
      <c r="F553">
        <v>-50.380721907748104</v>
      </c>
    </row>
    <row r="554" spans="1:6" x14ac:dyDescent="0.3">
      <c r="A554" t="s">
        <v>556</v>
      </c>
      <c r="B554">
        <v>409.68960700000002</v>
      </c>
      <c r="C554">
        <v>178.39599999999999</v>
      </c>
      <c r="D554">
        <v>1922</v>
      </c>
      <c r="E554">
        <v>-20.512615492076005</v>
      </c>
      <c r="F554">
        <v>-50.351597516901712</v>
      </c>
    </row>
    <row r="555" spans="1:6" x14ac:dyDescent="0.3">
      <c r="A555" t="s">
        <v>557</v>
      </c>
      <c r="B555">
        <v>367.88439199999999</v>
      </c>
      <c r="C555">
        <v>117.66500000000001</v>
      </c>
      <c r="D555">
        <v>2105</v>
      </c>
      <c r="E555">
        <v>-21.268363999361551</v>
      </c>
      <c r="F555">
        <v>-51.666665161173604</v>
      </c>
    </row>
    <row r="556" spans="1:6" x14ac:dyDescent="0.3">
      <c r="A556" t="s">
        <v>558</v>
      </c>
      <c r="B556">
        <v>630.79878199999996</v>
      </c>
      <c r="C556">
        <v>410.863</v>
      </c>
      <c r="D556">
        <v>51888</v>
      </c>
      <c r="E556">
        <v>-20.583165555000004</v>
      </c>
      <c r="F556">
        <v>-47.863268070713261</v>
      </c>
    </row>
    <row r="557" spans="1:6" x14ac:dyDescent="0.3">
      <c r="A557" t="s">
        <v>559</v>
      </c>
      <c r="B557">
        <v>719.07448299999999</v>
      </c>
      <c r="C557">
        <v>276.952</v>
      </c>
      <c r="D557">
        <v>8928</v>
      </c>
      <c r="E557">
        <v>-20.594419531098705</v>
      </c>
      <c r="F557">
        <v>-47.640989501499746</v>
      </c>
    </row>
    <row r="558" spans="1:6" x14ac:dyDescent="0.3">
      <c r="A558" t="s">
        <v>560</v>
      </c>
      <c r="B558">
        <v>517.39019800000005</v>
      </c>
      <c r="C558">
        <v>570.68499999999995</v>
      </c>
      <c r="D558">
        <v>4147</v>
      </c>
      <c r="E558">
        <v>-22.646489896629703</v>
      </c>
      <c r="F558">
        <v>-44.578340961319348</v>
      </c>
    </row>
    <row r="559" spans="1:6" x14ac:dyDescent="0.3">
      <c r="A559" t="s">
        <v>561</v>
      </c>
      <c r="B559">
        <v>718.57108200000005</v>
      </c>
      <c r="C559">
        <v>419.68400000000003</v>
      </c>
      <c r="D559">
        <v>54946</v>
      </c>
      <c r="E559">
        <v>-21.596102500000004</v>
      </c>
      <c r="F559">
        <v>-46.888265889528491</v>
      </c>
    </row>
    <row r="560" spans="1:6" x14ac:dyDescent="0.3">
      <c r="A560" t="s">
        <v>562</v>
      </c>
      <c r="B560">
        <v>504.243066</v>
      </c>
      <c r="C560">
        <v>431.94400000000002</v>
      </c>
      <c r="D560">
        <v>460671</v>
      </c>
      <c r="E560">
        <v>-20.812636500000004</v>
      </c>
      <c r="F560">
        <v>-49.381347685025794</v>
      </c>
    </row>
    <row r="561" spans="1:6" x14ac:dyDescent="0.3">
      <c r="A561" t="s">
        <v>563</v>
      </c>
      <c r="B561">
        <v>604.88468899999998</v>
      </c>
      <c r="C561">
        <v>1099.4090000000001</v>
      </c>
      <c r="D561">
        <v>721944</v>
      </c>
      <c r="E561">
        <v>-23.184061500000002</v>
      </c>
      <c r="F561">
        <v>-45.884175401459665</v>
      </c>
    </row>
    <row r="562" spans="1:6" x14ac:dyDescent="0.3">
      <c r="A562" t="s">
        <v>564</v>
      </c>
      <c r="B562">
        <v>717.411337</v>
      </c>
      <c r="C562">
        <v>186.45599999999999</v>
      </c>
      <c r="D562">
        <v>15825</v>
      </c>
      <c r="E562">
        <v>-23.849085716050105</v>
      </c>
      <c r="F562">
        <v>-46.941749717393989</v>
      </c>
    </row>
    <row r="563" spans="1:6" x14ac:dyDescent="0.3">
      <c r="A563" t="s">
        <v>565</v>
      </c>
      <c r="B563">
        <v>761.15639399999998</v>
      </c>
      <c r="C563">
        <v>617.31500000000005</v>
      </c>
      <c r="D563">
        <v>10687</v>
      </c>
      <c r="E563">
        <v>-23.221871510221003</v>
      </c>
      <c r="F563">
        <v>-45.309544504809459</v>
      </c>
    </row>
    <row r="564" spans="1:6" x14ac:dyDescent="0.3">
      <c r="A564" t="s">
        <v>566</v>
      </c>
      <c r="B564">
        <v>733.95771000000002</v>
      </c>
      <c r="C564">
        <v>650.73400000000004</v>
      </c>
      <c r="D564">
        <v>40954</v>
      </c>
      <c r="E564">
        <v>-22.736459985000007</v>
      </c>
      <c r="F564">
        <v>-48.568763281267941</v>
      </c>
    </row>
    <row r="565" spans="1:6" x14ac:dyDescent="0.3">
      <c r="A565" t="s">
        <v>567</v>
      </c>
      <c r="B565">
        <v>665.75800000000004</v>
      </c>
      <c r="C565">
        <v>930.33900000000006</v>
      </c>
      <c r="D565">
        <v>32931</v>
      </c>
      <c r="E565">
        <v>-23.879490000000004</v>
      </c>
      <c r="F565">
        <v>-47.99558914635093</v>
      </c>
    </row>
    <row r="566" spans="1:6" x14ac:dyDescent="0.3">
      <c r="A566" t="s">
        <v>568</v>
      </c>
      <c r="B566">
        <v>783.61512700000003</v>
      </c>
      <c r="C566">
        <v>1521.11</v>
      </c>
      <c r="D566">
        <v>12252023</v>
      </c>
      <c r="E566">
        <v>-23.567386500000001</v>
      </c>
      <c r="F566">
        <v>-46.570383182112749</v>
      </c>
    </row>
    <row r="567" spans="1:6" x14ac:dyDescent="0.3">
      <c r="A567" t="s">
        <v>569</v>
      </c>
      <c r="B567">
        <v>565.011977</v>
      </c>
      <c r="C567">
        <v>611.27800000000002</v>
      </c>
      <c r="D567">
        <v>35653</v>
      </c>
      <c r="E567">
        <v>-22.548888000000002</v>
      </c>
      <c r="F567">
        <v>-47.914032997113132</v>
      </c>
    </row>
    <row r="568" spans="1:6" x14ac:dyDescent="0.3">
      <c r="A568" t="s">
        <v>570</v>
      </c>
      <c r="B568">
        <v>463.13224700000001</v>
      </c>
      <c r="C568">
        <v>731.221</v>
      </c>
      <c r="D568">
        <v>7666</v>
      </c>
      <c r="E568">
        <v>-22.751256429245135</v>
      </c>
      <c r="F568">
        <v>-49.741476162902714</v>
      </c>
    </row>
    <row r="569" spans="1:6" x14ac:dyDescent="0.3">
      <c r="A569" t="s">
        <v>571</v>
      </c>
      <c r="B569">
        <v>778.64078300000006</v>
      </c>
      <c r="C569">
        <v>306.90800000000002</v>
      </c>
      <c r="D569">
        <v>91016</v>
      </c>
      <c r="E569">
        <v>-23.530359000000004</v>
      </c>
      <c r="F569">
        <v>-47.135423012747943</v>
      </c>
    </row>
    <row r="570" spans="1:6" x14ac:dyDescent="0.3">
      <c r="A570" t="s">
        <v>572</v>
      </c>
      <c r="B570">
        <v>1.362498</v>
      </c>
      <c r="C570">
        <v>402.39499999999998</v>
      </c>
      <c r="D570">
        <v>88980</v>
      </c>
      <c r="E570">
        <v>-23.806687652148753</v>
      </c>
      <c r="F570">
        <v>-45.402680140543957</v>
      </c>
    </row>
    <row r="571" spans="1:6" x14ac:dyDescent="0.3">
      <c r="A571" t="s">
        <v>573</v>
      </c>
      <c r="B571">
        <v>929.72258999999997</v>
      </c>
      <c r="C571">
        <v>252.41</v>
      </c>
      <c r="D571">
        <v>12182</v>
      </c>
      <c r="E571">
        <v>-21.708420791919607</v>
      </c>
      <c r="F571">
        <v>-46.824127625791355</v>
      </c>
    </row>
    <row r="572" spans="1:6" x14ac:dyDescent="0.3">
      <c r="A572" t="s">
        <v>574</v>
      </c>
      <c r="B572">
        <v>629.97666100000004</v>
      </c>
      <c r="C572">
        <v>617.25199999999995</v>
      </c>
      <c r="D572">
        <v>15322</v>
      </c>
      <c r="E572">
        <v>-21.479723372164006</v>
      </c>
      <c r="F572">
        <v>-47.553352539983386</v>
      </c>
    </row>
    <row r="573" spans="1:6" x14ac:dyDescent="0.3">
      <c r="A573" t="s">
        <v>575</v>
      </c>
      <c r="B573">
        <v>13.940852</v>
      </c>
      <c r="C573">
        <v>148.1</v>
      </c>
      <c r="D573">
        <v>365798</v>
      </c>
      <c r="E573">
        <v>-23.967373000000006</v>
      </c>
      <c r="F573">
        <v>-46.384490817317726</v>
      </c>
    </row>
    <row r="574" spans="1:6" x14ac:dyDescent="0.3">
      <c r="A574" t="s">
        <v>576</v>
      </c>
      <c r="B574">
        <v>599.76188000000002</v>
      </c>
      <c r="C574">
        <v>352.59199999999998</v>
      </c>
      <c r="D574">
        <v>10285</v>
      </c>
      <c r="E574">
        <v>-23.641506570768303</v>
      </c>
      <c r="F574">
        <v>-47.827195985044703</v>
      </c>
    </row>
    <row r="575" spans="1:6" x14ac:dyDescent="0.3">
      <c r="A575" t="s">
        <v>577</v>
      </c>
      <c r="B575">
        <v>735.03280500000005</v>
      </c>
      <c r="C575">
        <v>141.608</v>
      </c>
      <c r="D575">
        <v>3638</v>
      </c>
      <c r="E575">
        <v>-23.274495925844203</v>
      </c>
      <c r="F575">
        <v>-49.483128634266443</v>
      </c>
    </row>
    <row r="576" spans="1:6" x14ac:dyDescent="0.3">
      <c r="A576" t="s">
        <v>578</v>
      </c>
      <c r="B576">
        <v>455.91503699999998</v>
      </c>
      <c r="C576">
        <v>167.84800000000001</v>
      </c>
      <c r="D576">
        <v>3513</v>
      </c>
      <c r="E576">
        <v>-20.656880499376502</v>
      </c>
      <c r="F576">
        <v>-49.920922497139259</v>
      </c>
    </row>
    <row r="577" spans="1:6" x14ac:dyDescent="0.3">
      <c r="A577" t="s">
        <v>579</v>
      </c>
      <c r="B577">
        <v>596.70206499999995</v>
      </c>
      <c r="C577">
        <v>283.14400000000001</v>
      </c>
      <c r="D577">
        <v>14662</v>
      </c>
      <c r="E577">
        <v>-21.310287665662354</v>
      </c>
      <c r="F577">
        <v>-47.563249920263999</v>
      </c>
    </row>
    <row r="578" spans="1:6" x14ac:dyDescent="0.3">
      <c r="A578" t="s">
        <v>580</v>
      </c>
      <c r="B578">
        <v>941.40979900000002</v>
      </c>
      <c r="C578">
        <v>203.73400000000001</v>
      </c>
      <c r="D578">
        <v>29229</v>
      </c>
      <c r="E578">
        <v>-22.612693521859551</v>
      </c>
      <c r="F578">
        <v>-46.701791380712173</v>
      </c>
    </row>
    <row r="579" spans="1:6" x14ac:dyDescent="0.3">
      <c r="A579" t="s">
        <v>581</v>
      </c>
      <c r="B579">
        <v>560.75766899999996</v>
      </c>
      <c r="C579">
        <v>126.04600000000001</v>
      </c>
      <c r="D579">
        <v>45107</v>
      </c>
      <c r="E579">
        <v>-21.209477985000007</v>
      </c>
      <c r="F579">
        <v>-47.597762096344553</v>
      </c>
    </row>
    <row r="580" spans="1:6" x14ac:dyDescent="0.3">
      <c r="A580" t="s">
        <v>582</v>
      </c>
      <c r="B580">
        <v>545.97698800000001</v>
      </c>
      <c r="C580">
        <v>403.089</v>
      </c>
      <c r="D580">
        <v>125815</v>
      </c>
      <c r="E580">
        <v>-21.137021505000003</v>
      </c>
      <c r="F580">
        <v>-47.991148431000028</v>
      </c>
    </row>
    <row r="581" spans="1:6" x14ac:dyDescent="0.3">
      <c r="A581" t="s">
        <v>583</v>
      </c>
      <c r="B581">
        <v>30.719439999999999</v>
      </c>
      <c r="C581">
        <v>1062.6990000000001</v>
      </c>
      <c r="D581">
        <v>12832</v>
      </c>
      <c r="E581">
        <v>-24.388603782187904</v>
      </c>
      <c r="F581">
        <v>-47.927216963472212</v>
      </c>
    </row>
    <row r="582" spans="1:6" x14ac:dyDescent="0.3">
      <c r="A582" t="s">
        <v>584</v>
      </c>
      <c r="B582">
        <v>591.39318300000002</v>
      </c>
      <c r="C582">
        <v>140.46</v>
      </c>
      <c r="D582">
        <v>17496</v>
      </c>
      <c r="E582">
        <v>-20.809385787763201</v>
      </c>
      <c r="F582">
        <v>-48.801533979431397</v>
      </c>
    </row>
    <row r="583" spans="1:6" x14ac:dyDescent="0.3">
      <c r="A583" t="s">
        <v>585</v>
      </c>
      <c r="B583">
        <v>641.52023899999995</v>
      </c>
      <c r="C583">
        <v>414.78199999999998</v>
      </c>
      <c r="D583">
        <v>6302</v>
      </c>
      <c r="E583">
        <v>-22.66142434635125</v>
      </c>
      <c r="F583">
        <v>-44.848996103159266</v>
      </c>
    </row>
    <row r="584" spans="1:6" x14ac:dyDescent="0.3">
      <c r="A584" t="s">
        <v>586</v>
      </c>
      <c r="B584">
        <v>764.529222</v>
      </c>
      <c r="C584">
        <v>449.029</v>
      </c>
      <c r="D584">
        <v>41005</v>
      </c>
      <c r="E584">
        <v>-22.592029951899505</v>
      </c>
      <c r="F584">
        <v>-46.529211591760863</v>
      </c>
    </row>
    <row r="585" spans="1:6" x14ac:dyDescent="0.3">
      <c r="A585" t="s">
        <v>587</v>
      </c>
      <c r="B585">
        <v>591.22937400000001</v>
      </c>
      <c r="C585">
        <v>450.38200000000001</v>
      </c>
      <c r="D585">
        <v>679378</v>
      </c>
      <c r="E585">
        <v>-23.499323</v>
      </c>
      <c r="F585">
        <v>-47.457853253204043</v>
      </c>
    </row>
    <row r="586" spans="1:6" x14ac:dyDescent="0.3">
      <c r="A586" t="s">
        <v>588</v>
      </c>
      <c r="B586">
        <v>376.22165699999999</v>
      </c>
      <c r="C586">
        <v>594.74400000000003</v>
      </c>
      <c r="D586">
        <v>7718</v>
      </c>
      <c r="E586">
        <v>-20.692943499375605</v>
      </c>
      <c r="F586">
        <v>-50.920526559032098</v>
      </c>
    </row>
    <row r="587" spans="1:6" x14ac:dyDescent="0.3">
      <c r="A587" t="s">
        <v>589</v>
      </c>
      <c r="B587">
        <v>570.00790900000004</v>
      </c>
      <c r="C587">
        <v>153.465</v>
      </c>
      <c r="D587">
        <v>282441</v>
      </c>
      <c r="E587">
        <v>-22.822145000000003</v>
      </c>
      <c r="F587">
        <v>-47.265802732090094</v>
      </c>
    </row>
    <row r="588" spans="1:6" x14ac:dyDescent="0.3">
      <c r="A588" t="s">
        <v>590</v>
      </c>
      <c r="B588">
        <v>353.76624299999997</v>
      </c>
      <c r="C588">
        <v>330.58699999999999</v>
      </c>
      <c r="D588">
        <v>3963</v>
      </c>
      <c r="E588">
        <v>-20.503344266962252</v>
      </c>
      <c r="F588">
        <v>-51.028222586512868</v>
      </c>
    </row>
    <row r="589" spans="1:6" x14ac:dyDescent="0.3">
      <c r="A589" t="s">
        <v>591</v>
      </c>
      <c r="B589">
        <v>745.79481199999998</v>
      </c>
      <c r="C589">
        <v>206.23599999999999</v>
      </c>
      <c r="D589">
        <v>297637</v>
      </c>
      <c r="E589">
        <v>-23.536827500000005</v>
      </c>
      <c r="F589">
        <v>-46.307810467288199</v>
      </c>
    </row>
    <row r="590" spans="1:6" x14ac:dyDescent="0.3">
      <c r="A590" t="s">
        <v>592</v>
      </c>
      <c r="B590">
        <v>518.24198000000001</v>
      </c>
      <c r="C590">
        <v>345.79199999999997</v>
      </c>
      <c r="D590">
        <v>12407</v>
      </c>
      <c r="E590">
        <v>-20.957600676059251</v>
      </c>
      <c r="F590">
        <v>-49.032621409186611</v>
      </c>
    </row>
    <row r="591" spans="1:6" x14ac:dyDescent="0.3">
      <c r="A591" t="s">
        <v>593</v>
      </c>
      <c r="B591">
        <v>487.04240199999998</v>
      </c>
      <c r="C591">
        <v>368.60399999999998</v>
      </c>
      <c r="D591">
        <v>16496</v>
      </c>
      <c r="E591">
        <v>-21.732514500000008</v>
      </c>
      <c r="F591">
        <v>-48.68678761401565</v>
      </c>
    </row>
    <row r="592" spans="1:6" x14ac:dyDescent="0.3">
      <c r="A592" t="s">
        <v>594</v>
      </c>
      <c r="B592">
        <v>803.23913100000004</v>
      </c>
      <c r="C592">
        <v>20.388000000000002</v>
      </c>
      <c r="D592">
        <v>289664</v>
      </c>
      <c r="E592">
        <v>-23.623328500000003</v>
      </c>
      <c r="F592">
        <v>-46.785780034210205</v>
      </c>
    </row>
    <row r="593" spans="1:6" x14ac:dyDescent="0.3">
      <c r="A593" t="s">
        <v>595</v>
      </c>
      <c r="B593">
        <v>403.682391</v>
      </c>
      <c r="C593">
        <v>607.26700000000005</v>
      </c>
      <c r="D593">
        <v>6285</v>
      </c>
      <c r="E593">
        <v>-22.388266261606002</v>
      </c>
      <c r="F593">
        <v>-51.284773424105047</v>
      </c>
    </row>
    <row r="594" spans="1:6" x14ac:dyDescent="0.3">
      <c r="A594" t="s">
        <v>596</v>
      </c>
      <c r="B594">
        <v>540.89401399999997</v>
      </c>
      <c r="C594">
        <v>145.33199999999999</v>
      </c>
      <c r="D594">
        <v>13859</v>
      </c>
      <c r="E594">
        <v>-23.449814118588002</v>
      </c>
      <c r="F594">
        <v>-49.405771115567497</v>
      </c>
    </row>
    <row r="595" spans="1:6" x14ac:dyDescent="0.3">
      <c r="A595" t="s">
        <v>597</v>
      </c>
      <c r="B595">
        <v>579.33126000000004</v>
      </c>
      <c r="C595">
        <v>107.059</v>
      </c>
      <c r="D595">
        <v>6295</v>
      </c>
      <c r="E595">
        <v>-21.146736273607853</v>
      </c>
      <c r="F595">
        <v>-48.511955222080744</v>
      </c>
    </row>
    <row r="596" spans="1:6" x14ac:dyDescent="0.3">
      <c r="A596" t="s">
        <v>598</v>
      </c>
      <c r="B596">
        <v>625.14617499999997</v>
      </c>
      <c r="C596">
        <v>132.459</v>
      </c>
      <c r="D596">
        <v>5566</v>
      </c>
      <c r="E596">
        <v>-21.129556288279101</v>
      </c>
      <c r="F596">
        <v>-48.453935342282819</v>
      </c>
    </row>
    <row r="597" spans="1:6" x14ac:dyDescent="0.3">
      <c r="A597" t="s">
        <v>599</v>
      </c>
      <c r="B597">
        <v>693.87781199999995</v>
      </c>
      <c r="C597">
        <v>561.78800000000001</v>
      </c>
      <c r="D597">
        <v>23207</v>
      </c>
      <c r="E597">
        <v>-21.703033000000005</v>
      </c>
      <c r="F597">
        <v>-47.271615513066408</v>
      </c>
    </row>
    <row r="598" spans="1:6" x14ac:dyDescent="0.3">
      <c r="A598" t="s">
        <v>600</v>
      </c>
      <c r="B598">
        <v>514.70759799999996</v>
      </c>
      <c r="C598">
        <v>747.21799999999996</v>
      </c>
      <c r="D598">
        <v>25967</v>
      </c>
      <c r="E598">
        <v>-20.625112136135055</v>
      </c>
      <c r="F598">
        <v>-49.648820199371762</v>
      </c>
    </row>
    <row r="599" spans="1:6" x14ac:dyDescent="0.3">
      <c r="A599" t="s">
        <v>601</v>
      </c>
      <c r="B599">
        <v>889.77241100000003</v>
      </c>
      <c r="C599">
        <v>755.1</v>
      </c>
      <c r="D599">
        <v>7807</v>
      </c>
      <c r="E599">
        <v>-23.973148266790606</v>
      </c>
      <c r="F599">
        <v>-47.505288235203587</v>
      </c>
    </row>
    <row r="600" spans="1:6" x14ac:dyDescent="0.3">
      <c r="A600" t="s">
        <v>602</v>
      </c>
      <c r="B600">
        <v>806.79211399999997</v>
      </c>
      <c r="C600">
        <v>221.89099999999999</v>
      </c>
      <c r="D600">
        <v>12960</v>
      </c>
      <c r="E600">
        <v>-21.47188540230535</v>
      </c>
      <c r="F600">
        <v>-46.745515210683564</v>
      </c>
    </row>
    <row r="601" spans="1:6" x14ac:dyDescent="0.3">
      <c r="A601" t="s">
        <v>603</v>
      </c>
      <c r="B601">
        <v>646.42840799999999</v>
      </c>
      <c r="C601">
        <v>53.892000000000003</v>
      </c>
      <c r="D601">
        <v>2811</v>
      </c>
      <c r="E601">
        <v>-21.072608500000001</v>
      </c>
      <c r="F601">
        <v>-48.408654918410541</v>
      </c>
    </row>
    <row r="602" spans="1:6" x14ac:dyDescent="0.3">
      <c r="A602" t="s">
        <v>604</v>
      </c>
      <c r="B602">
        <v>566.25329799999997</v>
      </c>
      <c r="C602">
        <v>594.33500000000004</v>
      </c>
      <c r="D602">
        <v>57177</v>
      </c>
      <c r="E602">
        <v>-21.410008000000005</v>
      </c>
      <c r="F602">
        <v>-48.506742182853621</v>
      </c>
    </row>
    <row r="603" spans="1:6" x14ac:dyDescent="0.3">
      <c r="A603" t="s">
        <v>605</v>
      </c>
      <c r="B603">
        <v>623.50954400000001</v>
      </c>
      <c r="C603">
        <v>448.51499999999999</v>
      </c>
      <c r="D603">
        <v>23218</v>
      </c>
      <c r="E603">
        <v>-23.5320605077168</v>
      </c>
      <c r="F603">
        <v>-49.244088538389882</v>
      </c>
    </row>
    <row r="604" spans="1:6" x14ac:dyDescent="0.3">
      <c r="A604" t="s">
        <v>606</v>
      </c>
      <c r="B604">
        <v>684.66981699999997</v>
      </c>
      <c r="C604">
        <v>231.792</v>
      </c>
      <c r="D604">
        <v>5852</v>
      </c>
      <c r="E604">
        <v>-23.919257149652857</v>
      </c>
      <c r="F604">
        <v>-48.697328636961991</v>
      </c>
    </row>
    <row r="605" spans="1:6" x14ac:dyDescent="0.3">
      <c r="A605" t="s">
        <v>607</v>
      </c>
      <c r="B605">
        <v>444.57417400000003</v>
      </c>
      <c r="C605">
        <v>201.38499999999999</v>
      </c>
      <c r="D605">
        <v>7468</v>
      </c>
      <c r="E605">
        <v>-22.301668295471856</v>
      </c>
      <c r="F605">
        <v>-51.559572575554753</v>
      </c>
    </row>
    <row r="606" spans="1:6" x14ac:dyDescent="0.3">
      <c r="A606" t="s">
        <v>608</v>
      </c>
      <c r="B606">
        <v>450.76618300000001</v>
      </c>
      <c r="C606">
        <v>302.91300000000001</v>
      </c>
      <c r="D606">
        <v>15000</v>
      </c>
      <c r="E606">
        <v>-22.744771194284205</v>
      </c>
      <c r="F606">
        <v>-50.576565135086703</v>
      </c>
    </row>
    <row r="607" spans="1:6" x14ac:dyDescent="0.3">
      <c r="A607" t="s">
        <v>609</v>
      </c>
      <c r="B607">
        <v>622.41667199999995</v>
      </c>
      <c r="C607">
        <v>523.74900000000002</v>
      </c>
      <c r="D607">
        <v>121766</v>
      </c>
      <c r="E607">
        <v>-23.348576500000004</v>
      </c>
      <c r="F607">
        <v>-47.849464033660901</v>
      </c>
    </row>
    <row r="608" spans="1:6" x14ac:dyDescent="0.3">
      <c r="A608" t="s">
        <v>610</v>
      </c>
      <c r="B608">
        <v>586.07850599999995</v>
      </c>
      <c r="C608">
        <v>625.00300000000004</v>
      </c>
      <c r="D608">
        <v>314924</v>
      </c>
      <c r="E608">
        <v>-23.026555500000004</v>
      </c>
      <c r="F608">
        <v>-45.556608696687441</v>
      </c>
    </row>
    <row r="609" spans="1:6" x14ac:dyDescent="0.3">
      <c r="A609" t="s">
        <v>611</v>
      </c>
      <c r="B609">
        <v>709.35716600000001</v>
      </c>
      <c r="C609">
        <v>296.18900000000002</v>
      </c>
      <c r="D609">
        <v>4532</v>
      </c>
      <c r="E609">
        <v>-23.340591746250151</v>
      </c>
      <c r="F609">
        <v>-49.377441961138608</v>
      </c>
    </row>
    <row r="610" spans="1:6" x14ac:dyDescent="0.3">
      <c r="A610" t="s">
        <v>612</v>
      </c>
      <c r="B610">
        <v>352.74982899999998</v>
      </c>
      <c r="C610">
        <v>1555.8030000000001</v>
      </c>
      <c r="D610">
        <v>23148</v>
      </c>
      <c r="E610">
        <v>-22.531007000000002</v>
      </c>
      <c r="F610">
        <v>-52.171194822163727</v>
      </c>
    </row>
    <row r="611" spans="1:6" x14ac:dyDescent="0.3">
      <c r="A611" t="s">
        <v>613</v>
      </c>
      <c r="B611">
        <v>515.71438499999999</v>
      </c>
      <c r="C611">
        <v>221.541</v>
      </c>
      <c r="D611">
        <v>9370</v>
      </c>
      <c r="E611">
        <v>-20.787841656654852</v>
      </c>
      <c r="F611">
        <v>-48.341536137232502</v>
      </c>
    </row>
    <row r="612" spans="1:6" x14ac:dyDescent="0.3">
      <c r="A612" t="s">
        <v>614</v>
      </c>
      <c r="B612">
        <v>483.84113400000001</v>
      </c>
      <c r="C612">
        <v>404.39600000000002</v>
      </c>
      <c r="D612">
        <v>42076</v>
      </c>
      <c r="E612">
        <v>-23.097889485000003</v>
      </c>
      <c r="F612">
        <v>-47.711472527996328</v>
      </c>
    </row>
    <row r="613" spans="1:6" x14ac:dyDescent="0.3">
      <c r="A613" t="s">
        <v>615</v>
      </c>
      <c r="B613">
        <v>810.95214899999996</v>
      </c>
      <c r="C613">
        <v>196.79</v>
      </c>
      <c r="D613">
        <v>2658</v>
      </c>
      <c r="E613">
        <v>-23.202363382960307</v>
      </c>
      <c r="F613">
        <v>-49.603542894931422</v>
      </c>
    </row>
    <row r="614" spans="1:6" x14ac:dyDescent="0.3">
      <c r="A614" t="s">
        <v>616</v>
      </c>
      <c r="B614">
        <v>582.709068</v>
      </c>
      <c r="C614">
        <v>71.347999999999999</v>
      </c>
      <c r="D614">
        <v>2412</v>
      </c>
      <c r="E614">
        <v>-23.243769527262103</v>
      </c>
      <c r="F614">
        <v>-48.198238839887324</v>
      </c>
    </row>
    <row r="615" spans="1:6" x14ac:dyDescent="0.3">
      <c r="A615" t="s">
        <v>617</v>
      </c>
      <c r="B615">
        <v>794.43520799999999</v>
      </c>
      <c r="C615">
        <v>315.26600000000002</v>
      </c>
      <c r="D615">
        <v>10010</v>
      </c>
      <c r="E615">
        <v>-22.427493614698104</v>
      </c>
      <c r="F615">
        <v>-48.172157585145634</v>
      </c>
    </row>
    <row r="616" spans="1:6" x14ac:dyDescent="0.3">
      <c r="A616" t="s">
        <v>618</v>
      </c>
      <c r="B616">
        <v>528.44563000000005</v>
      </c>
      <c r="C616">
        <v>63.420999999999999</v>
      </c>
      <c r="D616">
        <v>1724</v>
      </c>
      <c r="E616">
        <v>-22.038073647059949</v>
      </c>
      <c r="F616">
        <v>-48.340183393753499</v>
      </c>
    </row>
    <row r="617" spans="1:6" x14ac:dyDescent="0.3">
      <c r="A617" t="s">
        <v>619</v>
      </c>
      <c r="B617">
        <v>561.411205</v>
      </c>
      <c r="C617">
        <v>191.09399999999999</v>
      </c>
      <c r="D617">
        <v>47185</v>
      </c>
      <c r="E617">
        <v>-22.960415205393254</v>
      </c>
      <c r="F617">
        <v>-45.550746882346836</v>
      </c>
    </row>
    <row r="618" spans="1:6" x14ac:dyDescent="0.3">
      <c r="A618" t="s">
        <v>620</v>
      </c>
      <c r="B618">
        <v>424.67347599999999</v>
      </c>
      <c r="C618">
        <v>151.59399999999999</v>
      </c>
      <c r="D618">
        <v>5807</v>
      </c>
      <c r="E618">
        <v>-20.228012803363956</v>
      </c>
      <c r="F618">
        <v>-50.884882785455289</v>
      </c>
    </row>
    <row r="619" spans="1:6" x14ac:dyDescent="0.3">
      <c r="A619" t="s">
        <v>621</v>
      </c>
      <c r="B619">
        <v>785.91438500000004</v>
      </c>
      <c r="C619">
        <v>126.73099999999999</v>
      </c>
      <c r="D619">
        <v>6894</v>
      </c>
      <c r="E619">
        <v>-22.814756155163252</v>
      </c>
      <c r="F619">
        <v>-46.697023859532528</v>
      </c>
    </row>
    <row r="620" spans="1:6" x14ac:dyDescent="0.3">
      <c r="A620" t="s">
        <v>622</v>
      </c>
      <c r="B620">
        <v>528.06524300000001</v>
      </c>
      <c r="C620">
        <v>627.98599999999999</v>
      </c>
      <c r="D620">
        <v>65524</v>
      </c>
      <c r="E620">
        <v>-21.934821510000003</v>
      </c>
      <c r="F620">
        <v>-50.514006421722954</v>
      </c>
    </row>
    <row r="621" spans="1:6" x14ac:dyDescent="0.3">
      <c r="A621" t="s">
        <v>623</v>
      </c>
      <c r="B621">
        <v>400.12967300000003</v>
      </c>
      <c r="C621">
        <v>244.77</v>
      </c>
      <c r="D621">
        <v>15495</v>
      </c>
      <c r="E621">
        <v>-21.386395317688653</v>
      </c>
      <c r="F621">
        <v>-51.576720575971144</v>
      </c>
    </row>
    <row r="622" spans="1:6" x14ac:dyDescent="0.3">
      <c r="A622" t="s">
        <v>624</v>
      </c>
      <c r="B622">
        <v>446.72039100000001</v>
      </c>
      <c r="C622">
        <v>153.23500000000001</v>
      </c>
      <c r="D622">
        <v>2016</v>
      </c>
      <c r="E622">
        <v>-20.950235089182453</v>
      </c>
      <c r="F622">
        <v>-50.10944175051926</v>
      </c>
    </row>
    <row r="623" spans="1:6" x14ac:dyDescent="0.3">
      <c r="A623" t="s">
        <v>625</v>
      </c>
      <c r="B623">
        <v>464.959159</v>
      </c>
      <c r="C623">
        <v>147.797</v>
      </c>
      <c r="D623">
        <v>1727</v>
      </c>
      <c r="E623">
        <v>-20.051268617318417</v>
      </c>
      <c r="F623">
        <v>-50.477729431479297</v>
      </c>
    </row>
    <row r="624" spans="1:6" x14ac:dyDescent="0.3">
      <c r="A624" t="s">
        <v>626</v>
      </c>
      <c r="B624">
        <v>419.90224799999999</v>
      </c>
      <c r="C624">
        <v>209.86099999999999</v>
      </c>
      <c r="D624">
        <v>6309</v>
      </c>
      <c r="E624">
        <v>-21.162470999800203</v>
      </c>
      <c r="F624">
        <v>-49.719672394223984</v>
      </c>
    </row>
    <row r="625" spans="1:6" x14ac:dyDescent="0.3">
      <c r="A625" t="s">
        <v>627</v>
      </c>
      <c r="B625">
        <v>5.0201219999999998</v>
      </c>
      <c r="C625">
        <v>708.10500000000002</v>
      </c>
      <c r="D625">
        <v>90799</v>
      </c>
      <c r="E625">
        <v>-23.435964980516907</v>
      </c>
      <c r="F625">
        <v>-45.072091475479915</v>
      </c>
    </row>
    <row r="626" spans="1:6" x14ac:dyDescent="0.3">
      <c r="A626" t="s">
        <v>628</v>
      </c>
      <c r="B626">
        <v>480.64356299999997</v>
      </c>
      <c r="C626">
        <v>282.17899999999997</v>
      </c>
      <c r="D626">
        <v>4780</v>
      </c>
      <c r="E626">
        <v>-22.523835450207056</v>
      </c>
      <c r="F626">
        <v>-49.663271665553467</v>
      </c>
    </row>
    <row r="627" spans="1:6" x14ac:dyDescent="0.3">
      <c r="A627" t="s">
        <v>629</v>
      </c>
      <c r="B627">
        <v>504.43618800000002</v>
      </c>
      <c r="C627">
        <v>252.434</v>
      </c>
      <c r="D627">
        <v>10110</v>
      </c>
      <c r="E627">
        <v>-20.953346399265751</v>
      </c>
      <c r="F627">
        <v>-49.177669534978428</v>
      </c>
    </row>
    <row r="628" spans="1:6" x14ac:dyDescent="0.3">
      <c r="A628" t="s">
        <v>630</v>
      </c>
      <c r="B628">
        <v>472.19981200000001</v>
      </c>
      <c r="C628">
        <v>79.055999999999997</v>
      </c>
      <c r="D628">
        <v>1844</v>
      </c>
      <c r="E628">
        <v>-20.887768999370802</v>
      </c>
      <c r="F628">
        <v>-49.897393579108623</v>
      </c>
    </row>
    <row r="629" spans="1:6" x14ac:dyDescent="0.3">
      <c r="A629" t="s">
        <v>631</v>
      </c>
      <c r="B629">
        <v>448.394251</v>
      </c>
      <c r="C629">
        <v>209.262</v>
      </c>
      <c r="D629">
        <v>9114</v>
      </c>
      <c r="E629">
        <v>-20.246264096670103</v>
      </c>
      <c r="F629">
        <v>-50.641800154077856</v>
      </c>
    </row>
    <row r="630" spans="1:6" x14ac:dyDescent="0.3">
      <c r="A630" t="s">
        <v>632</v>
      </c>
      <c r="B630">
        <v>453.96709800000002</v>
      </c>
      <c r="C630">
        <v>146.90100000000001</v>
      </c>
      <c r="D630">
        <v>1165</v>
      </c>
      <c r="E630">
        <v>-21.786313652437702</v>
      </c>
      <c r="F630">
        <v>-49.283201601357113</v>
      </c>
    </row>
    <row r="631" spans="1:6" x14ac:dyDescent="0.3">
      <c r="A631" t="s">
        <v>633</v>
      </c>
      <c r="B631">
        <v>439.384184</v>
      </c>
      <c r="C631">
        <v>323.916</v>
      </c>
      <c r="D631">
        <v>13809</v>
      </c>
      <c r="E631">
        <v>-21.200418812734753</v>
      </c>
      <c r="F631">
        <v>-49.290729849446706</v>
      </c>
    </row>
    <row r="632" spans="1:6" x14ac:dyDescent="0.3">
      <c r="A632" t="s">
        <v>634</v>
      </c>
      <c r="B632">
        <v>508.17497100000003</v>
      </c>
      <c r="C632">
        <v>149.74100000000001</v>
      </c>
      <c r="D632">
        <v>13326</v>
      </c>
      <c r="E632">
        <v>-20.423370291877653</v>
      </c>
      <c r="F632">
        <v>-50.085868281705338</v>
      </c>
    </row>
    <row r="633" spans="1:6" x14ac:dyDescent="0.3">
      <c r="A633" t="s">
        <v>635</v>
      </c>
      <c r="B633">
        <v>690.12080300000002</v>
      </c>
      <c r="C633">
        <v>148.53800000000001</v>
      </c>
      <c r="D633">
        <v>129193</v>
      </c>
      <c r="E633">
        <v>-22.971244000000002</v>
      </c>
      <c r="F633">
        <v>-46.996630027555213</v>
      </c>
    </row>
    <row r="634" spans="1:6" x14ac:dyDescent="0.3">
      <c r="A634" t="s">
        <v>636</v>
      </c>
      <c r="B634">
        <v>451.787756</v>
      </c>
      <c r="C634">
        <v>857.66099999999994</v>
      </c>
      <c r="D634">
        <v>26480</v>
      </c>
      <c r="E634">
        <v>-21.225575282859502</v>
      </c>
      <c r="F634">
        <v>-50.869308119039758</v>
      </c>
    </row>
    <row r="635" spans="1:6" x14ac:dyDescent="0.3">
      <c r="A635" t="s">
        <v>637</v>
      </c>
      <c r="B635">
        <v>832.89650300000005</v>
      </c>
      <c r="C635">
        <v>142.595</v>
      </c>
      <c r="D635">
        <v>10537</v>
      </c>
      <c r="E635">
        <v>-22.884880423820402</v>
      </c>
      <c r="F635">
        <v>-46.411600233135466</v>
      </c>
    </row>
    <row r="636" spans="1:6" x14ac:dyDescent="0.3">
      <c r="A636" t="s">
        <v>638</v>
      </c>
      <c r="B636">
        <v>702.02575000000002</v>
      </c>
      <c r="C636">
        <v>267.178</v>
      </c>
      <c r="D636">
        <v>42845</v>
      </c>
      <c r="E636">
        <v>-21.835866000000003</v>
      </c>
      <c r="F636">
        <v>-46.895608914752174</v>
      </c>
    </row>
    <row r="637" spans="1:6" x14ac:dyDescent="0.3">
      <c r="A637" t="s">
        <v>639</v>
      </c>
      <c r="B637">
        <v>926.92935699999998</v>
      </c>
      <c r="C637">
        <v>42.488999999999997</v>
      </c>
      <c r="D637">
        <v>52597</v>
      </c>
      <c r="E637">
        <v>-23.615302500000002</v>
      </c>
      <c r="F637">
        <v>-47.019647784074024</v>
      </c>
    </row>
    <row r="638" spans="1:6" x14ac:dyDescent="0.3">
      <c r="A638" t="s">
        <v>640</v>
      </c>
      <c r="B638">
        <v>729.73711900000001</v>
      </c>
      <c r="C638">
        <v>35.119999999999997</v>
      </c>
      <c r="D638">
        <v>121838</v>
      </c>
      <c r="E638">
        <v>-23.214466500000004</v>
      </c>
      <c r="F638">
        <v>-46.829890223917758</v>
      </c>
    </row>
    <row r="639" spans="1:6" x14ac:dyDescent="0.3">
      <c r="A639" t="s">
        <v>641</v>
      </c>
      <c r="B639">
        <v>650.27430400000003</v>
      </c>
      <c r="C639">
        <v>247.71600000000001</v>
      </c>
      <c r="D639">
        <v>10843</v>
      </c>
      <c r="E639">
        <v>-22.224748314841602</v>
      </c>
      <c r="F639">
        <v>-49.821781654576142</v>
      </c>
    </row>
    <row r="640" spans="1:6" x14ac:dyDescent="0.3">
      <c r="A640" t="s">
        <v>642</v>
      </c>
      <c r="B640">
        <v>719.20842600000003</v>
      </c>
      <c r="C640">
        <v>81.603999999999999</v>
      </c>
      <c r="D640">
        <v>78728</v>
      </c>
      <c r="E640">
        <v>-23.030538324140796</v>
      </c>
      <c r="F640">
        <v>-46.976476309079708</v>
      </c>
    </row>
    <row r="641" spans="1:6" x14ac:dyDescent="0.3">
      <c r="A641" t="s">
        <v>643</v>
      </c>
      <c r="B641">
        <v>538.54532500000005</v>
      </c>
      <c r="C641">
        <v>217.726</v>
      </c>
      <c r="D641">
        <v>18898</v>
      </c>
      <c r="E641">
        <v>-20.872314000000003</v>
      </c>
      <c r="F641">
        <v>-48.296662879599765</v>
      </c>
    </row>
    <row r="642" spans="1:6" x14ac:dyDescent="0.3">
      <c r="A642" t="s">
        <v>644</v>
      </c>
      <c r="B642">
        <v>608.47872199999995</v>
      </c>
      <c r="C642">
        <v>95.429000000000002</v>
      </c>
      <c r="D642">
        <v>8810</v>
      </c>
      <c r="E642">
        <v>-21.167154084720458</v>
      </c>
      <c r="F642">
        <v>-48.630171357210997</v>
      </c>
    </row>
    <row r="643" spans="1:6" x14ac:dyDescent="0.3">
      <c r="A643" t="s">
        <v>645</v>
      </c>
      <c r="B643">
        <v>490.50688000000002</v>
      </c>
      <c r="C643">
        <v>49.832000000000001</v>
      </c>
      <c r="D643">
        <v>1840</v>
      </c>
      <c r="E643">
        <v>-20.198738574456105</v>
      </c>
      <c r="F643">
        <v>-50.480806970236308</v>
      </c>
    </row>
    <row r="644" spans="1:6" x14ac:dyDescent="0.3">
      <c r="A644" t="s">
        <v>646</v>
      </c>
      <c r="B644">
        <v>571.63123099999996</v>
      </c>
      <c r="C644">
        <v>183.517</v>
      </c>
      <c r="D644">
        <v>122480</v>
      </c>
      <c r="E644">
        <v>-23.5418712059999</v>
      </c>
      <c r="F644">
        <v>-47.449738057982707</v>
      </c>
    </row>
    <row r="645" spans="1:6" x14ac:dyDescent="0.3">
      <c r="A645" t="s">
        <v>647</v>
      </c>
      <c r="B645">
        <v>518.33459100000005</v>
      </c>
      <c r="C645">
        <v>420.70299999999997</v>
      </c>
      <c r="D645">
        <v>94547</v>
      </c>
      <c r="E645">
        <v>-20.419470000000004</v>
      </c>
      <c r="F645">
        <v>-49.974672015206657</v>
      </c>
    </row>
    <row r="646" spans="1:6" x14ac:dyDescent="0.3">
      <c r="A646" t="s">
        <v>648</v>
      </c>
      <c r="B646">
        <v>415.85244899999998</v>
      </c>
      <c r="C646">
        <v>319.05599999999998</v>
      </c>
      <c r="D646">
        <v>2718</v>
      </c>
      <c r="E646">
        <v>-21.050110434971803</v>
      </c>
      <c r="F646">
        <v>-50.055739518479413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32CC-FC31-4ED2-BA0C-871A492D208C}">
  <dimension ref="A1:F632"/>
  <sheetViews>
    <sheetView topLeftCell="A552" workbookViewId="0">
      <selection activeCell="D553" sqref="D553"/>
    </sheetView>
  </sheetViews>
  <sheetFormatPr defaultRowHeight="14.4" x14ac:dyDescent="0.3"/>
  <cols>
    <col min="1" max="1" width="21.33203125" style="12" customWidth="1"/>
    <col min="3" max="3" width="9.5546875" customWidth="1"/>
    <col min="4" max="4" width="11.77734375" customWidth="1"/>
    <col min="5" max="5" width="9.77734375" customWidth="1"/>
    <col min="6" max="6" width="11.33203125" customWidth="1"/>
    <col min="12" max="12" width="11.109375" customWidth="1"/>
    <col min="14" max="14" width="11.109375" customWidth="1"/>
    <col min="15" max="15" width="12.109375" customWidth="1"/>
  </cols>
  <sheetData>
    <row r="1" spans="1:6" s="12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2" t="s">
        <v>6</v>
      </c>
      <c r="B2">
        <v>411.98700000000002</v>
      </c>
      <c r="C2">
        <v>451.11880200000002</v>
      </c>
      <c r="D2">
        <v>35068</v>
      </c>
      <c r="E2">
        <v>-21.688311480000003</v>
      </c>
      <c r="F2">
        <v>-51.073364749581806</v>
      </c>
    </row>
    <row r="3" spans="1:6" x14ac:dyDescent="0.3">
      <c r="A3" s="12" t="s">
        <v>7</v>
      </c>
      <c r="B3">
        <v>211.05500000000001</v>
      </c>
      <c r="C3">
        <v>425.39214900000002</v>
      </c>
      <c r="D3">
        <v>3562</v>
      </c>
      <c r="E3">
        <v>-21.232729777347952</v>
      </c>
      <c r="F3">
        <v>-49.649721425559569</v>
      </c>
    </row>
    <row r="4" spans="1:6" x14ac:dyDescent="0.3">
      <c r="A4" s="12" t="s">
        <v>8</v>
      </c>
      <c r="B4">
        <v>474.55399999999997</v>
      </c>
      <c r="C4">
        <v>662.48301900000001</v>
      </c>
      <c r="D4">
        <v>36305</v>
      </c>
      <c r="E4">
        <v>-22.059684000000001</v>
      </c>
      <c r="F4">
        <v>-46.979693109269718</v>
      </c>
    </row>
    <row r="5" spans="1:6" x14ac:dyDescent="0.3">
      <c r="A5" s="12" t="s">
        <v>9</v>
      </c>
      <c r="B5">
        <v>142.673</v>
      </c>
      <c r="C5">
        <v>832.91485399999999</v>
      </c>
      <c r="D5">
        <v>8180</v>
      </c>
      <c r="E5">
        <v>-21.934829000000004</v>
      </c>
      <c r="F5">
        <v>-46.716766709626121</v>
      </c>
    </row>
    <row r="6" spans="1:6" x14ac:dyDescent="0.3">
      <c r="A6" s="12" t="s">
        <v>10</v>
      </c>
      <c r="B6">
        <v>60.125999999999998</v>
      </c>
      <c r="C6">
        <v>893.16993100000002</v>
      </c>
      <c r="D6">
        <v>18705</v>
      </c>
      <c r="E6">
        <v>-22.473822036170656</v>
      </c>
      <c r="F6">
        <v>-46.631778835922162</v>
      </c>
    </row>
    <row r="7" spans="1:6" x14ac:dyDescent="0.3">
      <c r="A7" s="12" t="s">
        <v>11</v>
      </c>
      <c r="B7">
        <v>404.46300000000002</v>
      </c>
      <c r="C7">
        <v>606.94214199999999</v>
      </c>
      <c r="D7">
        <v>6075</v>
      </c>
      <c r="E7">
        <v>-22.869149409424953</v>
      </c>
      <c r="F7">
        <v>-49.238607767131619</v>
      </c>
    </row>
    <row r="8" spans="1:6" x14ac:dyDescent="0.3">
      <c r="A8" s="12" t="s">
        <v>12</v>
      </c>
      <c r="B8">
        <v>3.6120000000000001</v>
      </c>
      <c r="C8">
        <v>515.23534299999994</v>
      </c>
      <c r="D8">
        <v>3451</v>
      </c>
      <c r="E8">
        <v>-22.597339553853903</v>
      </c>
      <c r="F8">
        <v>-47.883974740977592</v>
      </c>
    </row>
    <row r="9" spans="1:6" x14ac:dyDescent="0.3">
      <c r="A9" s="12" t="s">
        <v>13</v>
      </c>
      <c r="B9">
        <v>966.70799999999997</v>
      </c>
      <c r="C9">
        <v>601.38437399999998</v>
      </c>
      <c r="D9">
        <v>37214</v>
      </c>
      <c r="E9">
        <v>-22.474037000000003</v>
      </c>
      <c r="F9">
        <v>-48.990156287942362</v>
      </c>
    </row>
    <row r="10" spans="1:6" x14ac:dyDescent="0.3">
      <c r="A10" s="12" t="s">
        <v>14</v>
      </c>
      <c r="B10">
        <v>159.6</v>
      </c>
      <c r="C10">
        <v>609.65934900000002</v>
      </c>
      <c r="D10">
        <v>6025</v>
      </c>
      <c r="E10">
        <v>-23.553898892670556</v>
      </c>
      <c r="F10">
        <v>-47.893588387233564</v>
      </c>
    </row>
    <row r="11" spans="1:6" x14ac:dyDescent="0.3">
      <c r="A11" s="12" t="s">
        <v>15</v>
      </c>
      <c r="B11">
        <v>118.91500000000001</v>
      </c>
      <c r="C11">
        <v>414.19729999999998</v>
      </c>
      <c r="D11">
        <v>4166</v>
      </c>
      <c r="E11">
        <v>-21.952741123600152</v>
      </c>
      <c r="F11">
        <v>-51.412938066506307</v>
      </c>
    </row>
    <row r="12" spans="1:6" x14ac:dyDescent="0.3">
      <c r="A12" s="12" t="s">
        <v>16</v>
      </c>
      <c r="B12">
        <v>313.00700000000001</v>
      </c>
      <c r="C12">
        <v>555.86842899999999</v>
      </c>
      <c r="D12">
        <v>4160</v>
      </c>
      <c r="E12">
        <v>-20.523304881603952</v>
      </c>
      <c r="F12">
        <v>-49.060110754240945</v>
      </c>
    </row>
    <row r="13" spans="1:6" x14ac:dyDescent="0.3">
      <c r="A13" s="12" t="s">
        <v>17</v>
      </c>
      <c r="B13">
        <v>928.95600000000002</v>
      </c>
      <c r="C13">
        <v>904.24177599999996</v>
      </c>
      <c r="D13">
        <v>16184</v>
      </c>
      <c r="E13">
        <v>-21.02458264457281</v>
      </c>
      <c r="F13">
        <v>-47.373280292890094</v>
      </c>
    </row>
    <row r="14" spans="1:6" x14ac:dyDescent="0.3">
      <c r="A14" s="12" t="s">
        <v>19</v>
      </c>
      <c r="B14">
        <v>83.66</v>
      </c>
      <c r="C14">
        <v>782.16506700000002</v>
      </c>
      <c r="D14">
        <v>18628</v>
      </c>
      <c r="E14">
        <v>-23.533373047846855</v>
      </c>
      <c r="F14">
        <v>-47.259056918470357</v>
      </c>
    </row>
    <row r="15" spans="1:6" x14ac:dyDescent="0.3">
      <c r="A15" s="12" t="s">
        <v>20</v>
      </c>
      <c r="B15">
        <v>362.411</v>
      </c>
      <c r="C15">
        <v>459.58541700000001</v>
      </c>
      <c r="D15">
        <v>3679</v>
      </c>
      <c r="E15">
        <v>-20.3198762474474</v>
      </c>
      <c r="F15">
        <v>-49.911184812489964</v>
      </c>
    </row>
    <row r="16" spans="1:6" x14ac:dyDescent="0.3">
      <c r="A16" s="12" t="s">
        <v>21</v>
      </c>
      <c r="B16">
        <v>347.64699999999999</v>
      </c>
      <c r="C16">
        <v>477.32938100000001</v>
      </c>
      <c r="D16">
        <v>24915</v>
      </c>
      <c r="E16">
        <v>-22.077778995000003</v>
      </c>
      <c r="F16">
        <v>-51.468797273012463</v>
      </c>
    </row>
    <row r="17" spans="1:6" x14ac:dyDescent="0.3">
      <c r="A17" s="12" t="s">
        <v>22</v>
      </c>
      <c r="B17">
        <v>153.66200000000001</v>
      </c>
      <c r="C17">
        <v>614.58189500000003</v>
      </c>
      <c r="D17">
        <v>5227</v>
      </c>
      <c r="E17">
        <v>-22.076374634043351</v>
      </c>
      <c r="F17">
        <v>-49.720609020316033</v>
      </c>
    </row>
    <row r="18" spans="1:6" x14ac:dyDescent="0.3">
      <c r="A18" s="12" t="s">
        <v>23</v>
      </c>
      <c r="B18">
        <v>84.879000000000005</v>
      </c>
      <c r="C18">
        <v>666.51493900000003</v>
      </c>
      <c r="D18">
        <v>3222</v>
      </c>
      <c r="E18">
        <v>-22.445010151578803</v>
      </c>
      <c r="F18">
        <v>-49.763033029359946</v>
      </c>
    </row>
    <row r="19" spans="1:6" x14ac:dyDescent="0.3">
      <c r="A19" s="12" t="s">
        <v>24</v>
      </c>
      <c r="B19">
        <v>133.91200000000001</v>
      </c>
      <c r="C19">
        <v>550.36578499999996</v>
      </c>
      <c r="D19">
        <v>239597</v>
      </c>
      <c r="E19">
        <v>-22.740883500000006</v>
      </c>
      <c r="F19">
        <v>-47.330362926381412</v>
      </c>
    </row>
    <row r="20" spans="1:6" x14ac:dyDescent="0.3">
      <c r="A20" s="12" t="s">
        <v>25</v>
      </c>
      <c r="B20">
        <v>122.785</v>
      </c>
      <c r="C20">
        <v>730.216185</v>
      </c>
      <c r="D20">
        <v>40504</v>
      </c>
      <c r="E20">
        <v>-21.730036500000004</v>
      </c>
      <c r="F20">
        <v>-48.106604561843916</v>
      </c>
    </row>
    <row r="21" spans="1:6" x14ac:dyDescent="0.3">
      <c r="A21" s="12" t="s">
        <v>26</v>
      </c>
      <c r="B21">
        <v>252.876</v>
      </c>
      <c r="C21">
        <v>449.16055899999998</v>
      </c>
      <c r="D21">
        <v>5969</v>
      </c>
      <c r="E21">
        <v>-20.296401943598305</v>
      </c>
      <c r="F21">
        <v>-49.727026837449621</v>
      </c>
    </row>
    <row r="22" spans="1:6" x14ac:dyDescent="0.3">
      <c r="A22" s="12" t="s">
        <v>27</v>
      </c>
      <c r="B22">
        <v>445.32299999999998</v>
      </c>
      <c r="C22">
        <v>673.42981699999996</v>
      </c>
      <c r="D22">
        <v>72195</v>
      </c>
      <c r="E22">
        <v>-22.699388626340653</v>
      </c>
      <c r="F22">
        <v>-46.765085690463664</v>
      </c>
    </row>
    <row r="23" spans="1:6" x14ac:dyDescent="0.3">
      <c r="A23" s="12" t="s">
        <v>28</v>
      </c>
      <c r="B23">
        <v>325.95299999999997</v>
      </c>
      <c r="C23">
        <v>659.55780100000004</v>
      </c>
      <c r="D23">
        <v>4995</v>
      </c>
      <c r="E23">
        <v>-22.128785499340903</v>
      </c>
      <c r="F23">
        <v>-47.660766415922573</v>
      </c>
    </row>
    <row r="24" spans="1:6" x14ac:dyDescent="0.3">
      <c r="A24" s="12" t="s">
        <v>29</v>
      </c>
      <c r="B24">
        <v>964.226</v>
      </c>
      <c r="C24">
        <v>392.017336</v>
      </c>
      <c r="D24">
        <v>57157</v>
      </c>
      <c r="E24">
        <v>-20.901463515000003</v>
      </c>
      <c r="F24">
        <v>-51.378847794763693</v>
      </c>
    </row>
    <row r="25" spans="1:6" x14ac:dyDescent="0.3">
      <c r="A25" s="12" t="s">
        <v>30</v>
      </c>
      <c r="B25">
        <v>1027.288</v>
      </c>
      <c r="C25">
        <v>628.28643</v>
      </c>
      <c r="D25">
        <v>25228</v>
      </c>
      <c r="E25">
        <v>-23.483987000000003</v>
      </c>
      <c r="F25">
        <v>-48.406759616492963</v>
      </c>
    </row>
    <row r="26" spans="1:6" x14ac:dyDescent="0.3">
      <c r="A26" s="12" t="s">
        <v>31</v>
      </c>
      <c r="B26">
        <v>736.55700000000002</v>
      </c>
      <c r="C26">
        <v>460.91695600000003</v>
      </c>
      <c r="D26">
        <v>6724</v>
      </c>
      <c r="E26">
        <v>-22.786320939625003</v>
      </c>
      <c r="F26">
        <v>-48.126926830642979</v>
      </c>
    </row>
    <row r="27" spans="1:6" x14ac:dyDescent="0.3">
      <c r="A27" s="12" t="s">
        <v>32</v>
      </c>
      <c r="B27">
        <v>320.83999999999997</v>
      </c>
      <c r="C27">
        <v>469.752456</v>
      </c>
      <c r="D27">
        <v>4115</v>
      </c>
      <c r="E27">
        <v>-22.293237175831106</v>
      </c>
      <c r="F27">
        <v>-51.386074423277968</v>
      </c>
    </row>
    <row r="28" spans="1:6" x14ac:dyDescent="0.3">
      <c r="A28" s="12" t="s">
        <v>33</v>
      </c>
      <c r="B28">
        <v>121.07599999999999</v>
      </c>
      <c r="C28">
        <v>582.26043400000003</v>
      </c>
      <c r="D28">
        <v>36157</v>
      </c>
      <c r="E28">
        <v>-22.848154000000008</v>
      </c>
      <c r="F28">
        <v>-45.229429338091826</v>
      </c>
    </row>
    <row r="29" spans="1:6" x14ac:dyDescent="0.3">
      <c r="A29" s="12" t="s">
        <v>34</v>
      </c>
      <c r="B29">
        <v>179.00399999999999</v>
      </c>
      <c r="C29">
        <v>423.246105</v>
      </c>
      <c r="D29">
        <v>4196</v>
      </c>
      <c r="E29">
        <v>-20.4508453725492</v>
      </c>
      <c r="F29">
        <v>-50.885615706166355</v>
      </c>
    </row>
    <row r="30" spans="1:6" x14ac:dyDescent="0.3">
      <c r="A30" s="12" t="s">
        <v>35</v>
      </c>
      <c r="B30">
        <v>974.322</v>
      </c>
      <c r="C30">
        <v>925.85377400000004</v>
      </c>
      <c r="D30">
        <v>24374</v>
      </c>
      <c r="E30">
        <v>-24.513316000000007</v>
      </c>
      <c r="F30">
        <v>-48.848659904639831</v>
      </c>
    </row>
    <row r="31" spans="1:6" x14ac:dyDescent="0.3">
      <c r="A31" s="12" t="s">
        <v>36</v>
      </c>
      <c r="B31">
        <v>145.20400000000001</v>
      </c>
      <c r="C31">
        <v>710.676513</v>
      </c>
      <c r="D31">
        <v>22364</v>
      </c>
      <c r="E31">
        <v>-23.430040848169252</v>
      </c>
      <c r="F31">
        <v>-47.071547636190239</v>
      </c>
    </row>
    <row r="32" spans="1:6" x14ac:dyDescent="0.3">
      <c r="A32" s="12" t="s">
        <v>37</v>
      </c>
      <c r="B32">
        <v>1167.126</v>
      </c>
      <c r="C32">
        <v>403.10182200000003</v>
      </c>
      <c r="D32">
        <v>197016</v>
      </c>
      <c r="E32">
        <v>-21.205476000000004</v>
      </c>
      <c r="F32">
        <v>-50.439226072752582</v>
      </c>
    </row>
    <row r="33" spans="1:6" x14ac:dyDescent="0.3">
      <c r="A33" s="12" t="s">
        <v>38</v>
      </c>
      <c r="B33">
        <v>255.327</v>
      </c>
      <c r="C33">
        <v>625.45770300000004</v>
      </c>
      <c r="D33">
        <v>34146</v>
      </c>
      <c r="E33">
        <v>-23.507319797218656</v>
      </c>
      <c r="F33">
        <v>-47.587242938627121</v>
      </c>
    </row>
    <row r="34" spans="1:6" x14ac:dyDescent="0.3">
      <c r="A34" s="12" t="s">
        <v>39</v>
      </c>
      <c r="B34">
        <v>202.82900000000001</v>
      </c>
      <c r="C34">
        <v>625.03400499999998</v>
      </c>
      <c r="D34">
        <v>5620</v>
      </c>
      <c r="E34">
        <v>-20.089944207125054</v>
      </c>
      <c r="F34">
        <v>-47.786013041037712</v>
      </c>
    </row>
    <row r="35" spans="1:6" x14ac:dyDescent="0.3">
      <c r="A35" s="12" t="s">
        <v>40</v>
      </c>
      <c r="B35">
        <v>285.90800000000002</v>
      </c>
      <c r="C35">
        <v>633.061148</v>
      </c>
      <c r="D35">
        <v>6357</v>
      </c>
      <c r="E35">
        <v>-23.133407115644449</v>
      </c>
      <c r="F35">
        <v>-49.050975871537453</v>
      </c>
    </row>
    <row r="36" spans="1:6" x14ac:dyDescent="0.3">
      <c r="A36" s="12" t="s">
        <v>41</v>
      </c>
      <c r="B36">
        <v>156.90299999999999</v>
      </c>
      <c r="C36">
        <v>518.54692899999998</v>
      </c>
      <c r="D36">
        <v>2469</v>
      </c>
      <c r="E36">
        <v>-22.674798723272453</v>
      </c>
      <c r="F36">
        <v>-44.448106556794272</v>
      </c>
    </row>
    <row r="37" spans="1:6" x14ac:dyDescent="0.3">
      <c r="A37" s="12" t="s">
        <v>42</v>
      </c>
      <c r="B37">
        <v>1003.625</v>
      </c>
      <c r="C37">
        <v>673.07259399999998</v>
      </c>
      <c r="D37">
        <v>236072</v>
      </c>
      <c r="E37">
        <v>-21.790359500000005</v>
      </c>
      <c r="F37">
        <v>-48.174439937543745</v>
      </c>
    </row>
    <row r="38" spans="1:6" x14ac:dyDescent="0.3">
      <c r="A38" s="12" t="s">
        <v>43</v>
      </c>
      <c r="B38">
        <v>644.83100000000002</v>
      </c>
      <c r="C38">
        <v>635.49821499999996</v>
      </c>
      <c r="D38">
        <v>134236</v>
      </c>
      <c r="E38">
        <v>-22.357086519658704</v>
      </c>
      <c r="F38">
        <v>-47.385829527469362</v>
      </c>
    </row>
    <row r="39" spans="1:6" x14ac:dyDescent="0.3">
      <c r="A39" s="12" t="s">
        <v>44</v>
      </c>
      <c r="B39">
        <v>264.904</v>
      </c>
      <c r="C39">
        <v>440.99372899999997</v>
      </c>
      <c r="D39">
        <v>1791</v>
      </c>
      <c r="E39">
        <v>-21.773914025021153</v>
      </c>
      <c r="F39">
        <v>-50.464910868264113</v>
      </c>
    </row>
    <row r="40" spans="1:6" x14ac:dyDescent="0.3">
      <c r="A40" s="12" t="s">
        <v>45</v>
      </c>
      <c r="B40">
        <v>504.97300000000001</v>
      </c>
      <c r="C40">
        <v>447.9803</v>
      </c>
      <c r="D40">
        <v>8560</v>
      </c>
      <c r="E40">
        <v>-22.024767499308755</v>
      </c>
      <c r="F40">
        <v>-48.920414801370661</v>
      </c>
    </row>
    <row r="41" spans="1:6" x14ac:dyDescent="0.3">
      <c r="A41" s="12" t="s">
        <v>46</v>
      </c>
      <c r="B41">
        <v>305.22699999999998</v>
      </c>
      <c r="C41">
        <v>534.09202100000005</v>
      </c>
      <c r="D41">
        <v>3886</v>
      </c>
      <c r="E41">
        <v>-22.582193885871909</v>
      </c>
      <c r="F41">
        <v>-44.699432005090451</v>
      </c>
    </row>
    <row r="42" spans="1:6" x14ac:dyDescent="0.3">
      <c r="A42" s="12" t="s">
        <v>47</v>
      </c>
      <c r="B42">
        <v>85.906999999999996</v>
      </c>
      <c r="C42">
        <v>649.23468400000002</v>
      </c>
      <c r="D42">
        <v>11129</v>
      </c>
      <c r="E42">
        <v>-22.673940449164554</v>
      </c>
      <c r="F42">
        <v>-48.665594558484656</v>
      </c>
    </row>
    <row r="43" spans="1:6" x14ac:dyDescent="0.3">
      <c r="A43" s="12" t="s">
        <v>48</v>
      </c>
      <c r="B43">
        <v>132.624</v>
      </c>
      <c r="C43">
        <v>590.62341900000001</v>
      </c>
      <c r="D43">
        <v>9668</v>
      </c>
      <c r="E43">
        <v>-21.186127442915851</v>
      </c>
      <c r="F43">
        <v>-48.788336564107944</v>
      </c>
    </row>
    <row r="44" spans="1:6" x14ac:dyDescent="0.3">
      <c r="A44" s="12" t="s">
        <v>49</v>
      </c>
      <c r="B44">
        <v>178.02600000000001</v>
      </c>
      <c r="C44">
        <v>650.22345800000005</v>
      </c>
      <c r="D44">
        <v>54408</v>
      </c>
      <c r="E44">
        <v>-22.571343010476571</v>
      </c>
      <c r="F44">
        <v>-47.164301150267747</v>
      </c>
    </row>
    <row r="45" spans="1:6" x14ac:dyDescent="0.3">
      <c r="A45" s="12" t="s">
        <v>50</v>
      </c>
      <c r="B45">
        <v>96.167000000000002</v>
      </c>
      <c r="C45">
        <v>788.82622300000003</v>
      </c>
      <c r="D45">
        <v>89824</v>
      </c>
      <c r="E45">
        <v>-23.395826740999905</v>
      </c>
      <c r="F45">
        <v>-46.320489600113774</v>
      </c>
    </row>
    <row r="46" spans="1:6" x14ac:dyDescent="0.3">
      <c r="A46" s="12" t="s">
        <v>51</v>
      </c>
      <c r="B46">
        <v>69.373000000000005</v>
      </c>
      <c r="C46">
        <v>403.52067</v>
      </c>
      <c r="D46">
        <v>1822</v>
      </c>
      <c r="E46">
        <v>-20.158189985895003</v>
      </c>
      <c r="F46">
        <v>-50.726962671419088</v>
      </c>
    </row>
    <row r="47" spans="1:6" x14ac:dyDescent="0.3">
      <c r="A47" s="12" t="s">
        <v>52</v>
      </c>
      <c r="B47">
        <v>460.60899999999998</v>
      </c>
      <c r="C47">
        <v>562.42563199999995</v>
      </c>
      <c r="D47">
        <v>104386</v>
      </c>
      <c r="E47">
        <v>-22.662835020000003</v>
      </c>
      <c r="F47">
        <v>-50.417510040000003</v>
      </c>
    </row>
    <row r="48" spans="1:6" x14ac:dyDescent="0.3">
      <c r="A48" s="12" t="s">
        <v>53</v>
      </c>
      <c r="B48">
        <v>478.52100000000002</v>
      </c>
      <c r="C48">
        <v>807.98801400000002</v>
      </c>
      <c r="D48">
        <v>142761</v>
      </c>
      <c r="E48">
        <v>-23.116308</v>
      </c>
      <c r="F48">
        <v>-46.555062500674296</v>
      </c>
    </row>
    <row r="49" spans="1:6" x14ac:dyDescent="0.3">
      <c r="A49" s="12" t="s">
        <v>54</v>
      </c>
      <c r="B49">
        <v>434.49799999999999</v>
      </c>
      <c r="C49">
        <v>480.84726499999999</v>
      </c>
      <c r="D49">
        <v>15189</v>
      </c>
      <c r="E49">
        <v>-20.6873348994576</v>
      </c>
      <c r="F49">
        <v>-50.553959333214863</v>
      </c>
    </row>
    <row r="50" spans="1:6" x14ac:dyDescent="0.3">
      <c r="A50" s="12" t="s">
        <v>55</v>
      </c>
      <c r="B50">
        <v>540.68899999999996</v>
      </c>
      <c r="C50">
        <v>489.50239099999999</v>
      </c>
      <c r="D50">
        <v>5403</v>
      </c>
      <c r="E50">
        <v>-22.156772116287204</v>
      </c>
      <c r="F50">
        <v>-49.336815041183421</v>
      </c>
    </row>
    <row r="51" spans="1:6" x14ac:dyDescent="0.3">
      <c r="A51" s="12" t="s">
        <v>56</v>
      </c>
      <c r="B51">
        <v>338.37</v>
      </c>
      <c r="C51">
        <v>429.495339</v>
      </c>
      <c r="D51">
        <v>13649</v>
      </c>
      <c r="E51">
        <v>-21.460870560715154</v>
      </c>
      <c r="F51">
        <v>-49.942697301187621</v>
      </c>
    </row>
    <row r="52" spans="1:6" x14ac:dyDescent="0.3">
      <c r="A52" s="12" t="s">
        <v>57</v>
      </c>
      <c r="B52">
        <v>1213.0550000000001</v>
      </c>
      <c r="C52">
        <v>769.66435799999999</v>
      </c>
      <c r="D52">
        <v>90655</v>
      </c>
      <c r="E52">
        <v>-23.1031935</v>
      </c>
      <c r="F52">
        <v>-48.92326319435665</v>
      </c>
    </row>
    <row r="53" spans="1:6" x14ac:dyDescent="0.3">
      <c r="A53" s="12" t="s">
        <v>663</v>
      </c>
      <c r="B53">
        <v>110.372</v>
      </c>
      <c r="C53">
        <v>529.20406600000001</v>
      </c>
      <c r="D53">
        <v>17502</v>
      </c>
      <c r="E53">
        <v>-20.918563779599804</v>
      </c>
      <c r="F53">
        <v>-49.44857370929315</v>
      </c>
    </row>
    <row r="54" spans="1:6" x14ac:dyDescent="0.3">
      <c r="A54" s="12" t="s">
        <v>58</v>
      </c>
      <c r="B54">
        <v>91.635000000000005</v>
      </c>
      <c r="C54">
        <v>469.65975600000002</v>
      </c>
      <c r="D54">
        <v>5735</v>
      </c>
      <c r="E54">
        <v>-21.901523782031152</v>
      </c>
      <c r="F54">
        <v>-49.356473499413504</v>
      </c>
    </row>
    <row r="55" spans="1:6" x14ac:dyDescent="0.3">
      <c r="A55" s="12" t="s">
        <v>59</v>
      </c>
      <c r="B55">
        <v>149.881</v>
      </c>
      <c r="C55">
        <v>545.22033699999997</v>
      </c>
      <c r="D55">
        <v>9068</v>
      </c>
      <c r="E55">
        <v>-20.738263778181601</v>
      </c>
      <c r="F55">
        <v>-49.579327690024719</v>
      </c>
    </row>
    <row r="56" spans="1:6" x14ac:dyDescent="0.3">
      <c r="A56" s="12" t="s">
        <v>60</v>
      </c>
      <c r="B56">
        <v>616.42899999999997</v>
      </c>
      <c r="C56">
        <v>449.84810499999998</v>
      </c>
      <c r="D56">
        <v>10945</v>
      </c>
      <c r="E56">
        <v>-22.682615999324106</v>
      </c>
      <c r="F56">
        <v>-44.323330128990769</v>
      </c>
    </row>
    <row r="57" spans="1:6" x14ac:dyDescent="0.3">
      <c r="A57" s="12" t="s">
        <v>61</v>
      </c>
      <c r="B57">
        <v>153.142</v>
      </c>
      <c r="C57">
        <v>570.63822800000003</v>
      </c>
      <c r="D57">
        <v>3469</v>
      </c>
      <c r="E57">
        <v>-23.627110519724603</v>
      </c>
      <c r="F57">
        <v>-49.566063896902328</v>
      </c>
    </row>
    <row r="58" spans="1:6" x14ac:dyDescent="0.3">
      <c r="A58" s="12" t="s">
        <v>62</v>
      </c>
      <c r="B58">
        <v>205.21199999999999</v>
      </c>
      <c r="C58">
        <v>395.81386300000003</v>
      </c>
      <c r="D58">
        <v>7402</v>
      </c>
      <c r="E58">
        <v>-21.259025921970753</v>
      </c>
      <c r="F58">
        <v>-49.953988516548904</v>
      </c>
    </row>
    <row r="59" spans="1:6" x14ac:dyDescent="0.3">
      <c r="A59" s="12" t="s">
        <v>63</v>
      </c>
      <c r="B59">
        <v>444.40499999999997</v>
      </c>
      <c r="C59">
        <v>435.44642599999997</v>
      </c>
      <c r="D59">
        <v>35264</v>
      </c>
      <c r="E59">
        <v>-22.071978000000001</v>
      </c>
      <c r="F59">
        <v>-48.74152477123976</v>
      </c>
    </row>
    <row r="60" spans="1:6" x14ac:dyDescent="0.3">
      <c r="A60" s="12" t="s">
        <v>64</v>
      </c>
      <c r="B60">
        <v>150.12100000000001</v>
      </c>
      <c r="C60">
        <v>472.06330300000002</v>
      </c>
      <c r="D60">
        <v>36126</v>
      </c>
      <c r="E60">
        <v>-22.491145500000005</v>
      </c>
      <c r="F60">
        <v>-48.563229227569458</v>
      </c>
    </row>
    <row r="61" spans="1:6" x14ac:dyDescent="0.3">
      <c r="A61" s="12" t="s">
        <v>65</v>
      </c>
      <c r="B61">
        <v>405.68099999999998</v>
      </c>
      <c r="C61">
        <v>773.93357000000003</v>
      </c>
      <c r="D61">
        <v>5724</v>
      </c>
      <c r="E61">
        <v>-24.471425999287952</v>
      </c>
      <c r="F61">
        <v>-49.027139136803854</v>
      </c>
    </row>
    <row r="62" spans="1:6" x14ac:dyDescent="0.3">
      <c r="A62" s="12" t="s">
        <v>66</v>
      </c>
      <c r="B62">
        <v>1007.684</v>
      </c>
      <c r="C62">
        <v>153.957954</v>
      </c>
      <c r="D62">
        <v>7659</v>
      </c>
      <c r="E62">
        <v>-24.759386656017259</v>
      </c>
      <c r="F62">
        <v>-48.502343452770837</v>
      </c>
    </row>
    <row r="63" spans="1:6" x14ac:dyDescent="0.3">
      <c r="A63" s="12" t="s">
        <v>67</v>
      </c>
      <c r="B63">
        <v>1566.1610000000001</v>
      </c>
      <c r="C63">
        <v>537.66359699999998</v>
      </c>
      <c r="D63">
        <v>122098</v>
      </c>
      <c r="E63">
        <v>-20.558455515000002</v>
      </c>
      <c r="F63">
        <v>-48.567377839455055</v>
      </c>
    </row>
    <row r="64" spans="1:6" x14ac:dyDescent="0.3">
      <c r="A64" s="12" t="s">
        <v>68</v>
      </c>
      <c r="B64">
        <v>146.02500000000001</v>
      </c>
      <c r="C64">
        <v>512.96524199999999</v>
      </c>
      <c r="D64">
        <v>32812</v>
      </c>
      <c r="E64">
        <v>-21.191743500000005</v>
      </c>
      <c r="F64">
        <v>-48.162813518526143</v>
      </c>
    </row>
    <row r="65" spans="1:6" x14ac:dyDescent="0.3">
      <c r="A65" s="12" t="s">
        <v>69</v>
      </c>
      <c r="B65">
        <v>65.700999999999993</v>
      </c>
      <c r="C65">
        <v>741.56507899999997</v>
      </c>
      <c r="D65">
        <v>274182</v>
      </c>
      <c r="E65">
        <v>-23.508902000000003</v>
      </c>
      <c r="F65">
        <v>-46.874652886530505</v>
      </c>
    </row>
    <row r="66" spans="1:6" x14ac:dyDescent="0.3">
      <c r="A66" s="12" t="s">
        <v>70</v>
      </c>
      <c r="B66">
        <v>170.91200000000001</v>
      </c>
      <c r="C66">
        <v>453.599603</v>
      </c>
      <c r="D66">
        <v>20953</v>
      </c>
      <c r="E66">
        <v>-21.921037470000005</v>
      </c>
      <c r="F66">
        <v>-50.734870861895374</v>
      </c>
    </row>
    <row r="67" spans="1:6" x14ac:dyDescent="0.3">
      <c r="A67" s="12" t="s">
        <v>71</v>
      </c>
      <c r="B67">
        <v>849.52599999999995</v>
      </c>
      <c r="C67">
        <v>865.73670100000004</v>
      </c>
      <c r="D67">
        <v>62508</v>
      </c>
      <c r="E67">
        <v>-20.891929500000003</v>
      </c>
      <c r="F67">
        <v>-47.586106726868273</v>
      </c>
    </row>
    <row r="68" spans="1:6" x14ac:dyDescent="0.3">
      <c r="A68" s="12" t="s">
        <v>72</v>
      </c>
      <c r="B68">
        <v>667.68399999999997</v>
      </c>
      <c r="C68">
        <v>510.08846599999998</v>
      </c>
      <c r="D68">
        <v>376818</v>
      </c>
      <c r="E68">
        <v>-22.325122500000006</v>
      </c>
      <c r="F68">
        <v>-49.083000867090362</v>
      </c>
    </row>
    <row r="69" spans="1:6" x14ac:dyDescent="0.3">
      <c r="A69" s="12" t="s">
        <v>73</v>
      </c>
      <c r="B69">
        <v>683.19200000000001</v>
      </c>
      <c r="C69">
        <v>564.73536200000001</v>
      </c>
      <c r="D69">
        <v>77496</v>
      </c>
      <c r="E69">
        <v>-20.949815520000005</v>
      </c>
      <c r="F69">
        <v>-48.477362174701703</v>
      </c>
    </row>
    <row r="70" spans="1:6" x14ac:dyDescent="0.3">
      <c r="A70" s="12" t="s">
        <v>74</v>
      </c>
      <c r="B70">
        <v>301.68700000000001</v>
      </c>
      <c r="C70">
        <v>432.32479000000001</v>
      </c>
      <c r="D70">
        <v>2980</v>
      </c>
      <c r="E70">
        <v>-21.269108021202353</v>
      </c>
      <c r="F70">
        <v>-50.811852214805619</v>
      </c>
    </row>
    <row r="71" spans="1:6" x14ac:dyDescent="0.3">
      <c r="A71" s="12" t="s">
        <v>75</v>
      </c>
      <c r="B71">
        <v>244.15799999999999</v>
      </c>
      <c r="C71">
        <v>698.07781199999999</v>
      </c>
      <c r="D71">
        <v>11148</v>
      </c>
      <c r="E71">
        <v>-23.013553004003153</v>
      </c>
      <c r="F71">
        <v>-49.474043484681708</v>
      </c>
    </row>
    <row r="72" spans="1:6" x14ac:dyDescent="0.3">
      <c r="A72" s="12" t="s">
        <v>76</v>
      </c>
      <c r="B72">
        <v>491.54599999999999</v>
      </c>
      <c r="C72">
        <v>7.7199070000000001</v>
      </c>
      <c r="D72">
        <v>63249</v>
      </c>
      <c r="E72">
        <v>-23.854014500000005</v>
      </c>
      <c r="F72">
        <v>-46.136538335134581</v>
      </c>
    </row>
    <row r="73" spans="1:6" x14ac:dyDescent="0.3">
      <c r="A73" s="12" t="s">
        <v>77</v>
      </c>
      <c r="B73">
        <v>158.02500000000001</v>
      </c>
      <c r="C73">
        <v>439.42571500000003</v>
      </c>
      <c r="D73">
        <v>8034</v>
      </c>
      <c r="E73">
        <v>-21.402571135191707</v>
      </c>
      <c r="F73">
        <v>-50.481110480500149</v>
      </c>
    </row>
    <row r="74" spans="1:6" x14ac:dyDescent="0.3">
      <c r="A74" s="12" t="s">
        <v>78</v>
      </c>
      <c r="B74">
        <v>530.03099999999995</v>
      </c>
      <c r="C74">
        <v>414.40244100000001</v>
      </c>
      <c r="D74">
        <v>123638</v>
      </c>
      <c r="E74">
        <v>-21.292392288249403</v>
      </c>
      <c r="F74">
        <v>-50.339328516986953</v>
      </c>
    </row>
    <row r="75" spans="1:6" x14ac:dyDescent="0.3">
      <c r="A75" s="12" t="s">
        <v>79</v>
      </c>
      <c r="B75">
        <v>317.40600000000001</v>
      </c>
      <c r="C75">
        <v>778.677502</v>
      </c>
      <c r="D75">
        <v>32598</v>
      </c>
      <c r="E75">
        <v>-23.571033387499956</v>
      </c>
      <c r="F75">
        <v>-46.041212224814579</v>
      </c>
    </row>
    <row r="76" spans="1:6" x14ac:dyDescent="0.3">
      <c r="A76" s="12" t="s">
        <v>80</v>
      </c>
      <c r="B76">
        <v>690.74800000000005</v>
      </c>
      <c r="C76">
        <v>477.67313999999999</v>
      </c>
      <c r="D76">
        <v>14923</v>
      </c>
      <c r="E76">
        <v>-21.992484163440356</v>
      </c>
      <c r="F76">
        <v>-48.390596906985081</v>
      </c>
    </row>
    <row r="77" spans="1:6" x14ac:dyDescent="0.3">
      <c r="A77" s="12" t="s">
        <v>81</v>
      </c>
      <c r="B77">
        <v>363.92599999999999</v>
      </c>
      <c r="C77">
        <v>571.99873500000001</v>
      </c>
      <c r="D77">
        <v>12329</v>
      </c>
      <c r="E77">
        <v>-22.133922545685706</v>
      </c>
      <c r="F77">
        <v>-48.52049362438256</v>
      </c>
    </row>
    <row r="78" spans="1:6" x14ac:dyDescent="0.3">
      <c r="A78" s="12" t="s">
        <v>82</v>
      </c>
      <c r="B78">
        <v>653.54100000000005</v>
      </c>
      <c r="C78">
        <v>568.31184900000005</v>
      </c>
      <c r="D78">
        <v>11730</v>
      </c>
      <c r="E78">
        <v>-23.1025199999814</v>
      </c>
      <c r="F78">
        <v>-48.260033058819779</v>
      </c>
    </row>
    <row r="79" spans="1:6" x14ac:dyDescent="0.3">
      <c r="A79" s="12" t="s">
        <v>83</v>
      </c>
      <c r="B79">
        <v>248.95400000000001</v>
      </c>
      <c r="C79">
        <v>643.45961399999999</v>
      </c>
      <c r="D79">
        <v>60997</v>
      </c>
      <c r="E79">
        <v>-23.281944003499902</v>
      </c>
      <c r="F79">
        <v>-47.671473497974105</v>
      </c>
    </row>
    <row r="80" spans="1:6" x14ac:dyDescent="0.3">
      <c r="A80" s="12" t="s">
        <v>84</v>
      </c>
      <c r="B80">
        <v>108.366</v>
      </c>
      <c r="C80">
        <v>758.37112200000001</v>
      </c>
      <c r="D80">
        <v>25448</v>
      </c>
      <c r="E80">
        <v>-23.13083742873885</v>
      </c>
      <c r="F80">
        <v>-46.466492842629151</v>
      </c>
    </row>
    <row r="81" spans="1:6" x14ac:dyDescent="0.3">
      <c r="A81" s="12" t="s">
        <v>85</v>
      </c>
      <c r="B81">
        <v>133.578</v>
      </c>
      <c r="C81">
        <v>965.02672900000005</v>
      </c>
      <c r="D81">
        <v>3954</v>
      </c>
      <c r="E81">
        <v>-24.318262840715601</v>
      </c>
      <c r="F81">
        <v>-49.143761922603886</v>
      </c>
    </row>
    <row r="82" spans="1:6" x14ac:dyDescent="0.3">
      <c r="A82" s="12" t="s">
        <v>86</v>
      </c>
      <c r="B82">
        <v>118.95099999999999</v>
      </c>
      <c r="C82">
        <v>464.72750600000001</v>
      </c>
      <c r="D82">
        <v>837</v>
      </c>
      <c r="E82">
        <v>-22.270117106681351</v>
      </c>
      <c r="F82">
        <v>-50.544880999220943</v>
      </c>
    </row>
    <row r="83" spans="1:6" x14ac:dyDescent="0.3">
      <c r="A83" s="12" t="s">
        <v>87</v>
      </c>
      <c r="B83">
        <v>122.11</v>
      </c>
      <c r="C83">
        <v>484.73692299999999</v>
      </c>
      <c r="D83">
        <v>4823</v>
      </c>
      <c r="E83">
        <v>-22.193205654365752</v>
      </c>
      <c r="F83">
        <v>-48.779218283157569</v>
      </c>
    </row>
    <row r="84" spans="1:6" x14ac:dyDescent="0.3">
      <c r="A84" s="12" t="s">
        <v>88</v>
      </c>
      <c r="B84">
        <v>552.25599999999997</v>
      </c>
      <c r="C84">
        <v>414.40568200000001</v>
      </c>
      <c r="D84">
        <v>16046</v>
      </c>
      <c r="E84">
        <v>-21.621537994247401</v>
      </c>
      <c r="F84">
        <v>-49.072640247934004</v>
      </c>
    </row>
    <row r="85" spans="1:6" x14ac:dyDescent="0.3">
      <c r="A85" s="12" t="s">
        <v>89</v>
      </c>
      <c r="B85">
        <v>347.98899999999998</v>
      </c>
      <c r="C85">
        <v>602.88441399999999</v>
      </c>
      <c r="D85">
        <v>2653</v>
      </c>
      <c r="E85">
        <v>-22.567833116865355</v>
      </c>
      <c r="F85">
        <v>-48.971595840505195</v>
      </c>
    </row>
    <row r="86" spans="1:6" x14ac:dyDescent="0.3">
      <c r="A86" s="12" t="s">
        <v>90</v>
      </c>
      <c r="B86">
        <v>1482.6420000000001</v>
      </c>
      <c r="C86">
        <v>818.475551</v>
      </c>
      <c r="D86">
        <v>146497</v>
      </c>
      <c r="E86">
        <v>-22.888381500000008</v>
      </c>
      <c r="F86">
        <v>-48.441289384350434</v>
      </c>
    </row>
    <row r="87" spans="1:6" x14ac:dyDescent="0.3">
      <c r="A87" s="12" t="s">
        <v>91</v>
      </c>
      <c r="B87">
        <v>512.58399999999995</v>
      </c>
      <c r="C87">
        <v>865.33463500000005</v>
      </c>
      <c r="D87">
        <v>168668</v>
      </c>
      <c r="E87">
        <v>-22.956895500000009</v>
      </c>
      <c r="F87">
        <v>-46.542333373979822</v>
      </c>
    </row>
    <row r="88" spans="1:6" x14ac:dyDescent="0.3">
      <c r="A88" s="12" t="s">
        <v>92</v>
      </c>
      <c r="B88">
        <v>195.17599999999999</v>
      </c>
      <c r="C88">
        <v>464.43020999999999</v>
      </c>
      <c r="D88">
        <v>5686</v>
      </c>
      <c r="E88">
        <v>-21.501021208455452</v>
      </c>
      <c r="F88">
        <v>-50.318165610326361</v>
      </c>
    </row>
    <row r="89" spans="1:6" x14ac:dyDescent="0.3">
      <c r="A89" s="12" t="s">
        <v>93</v>
      </c>
      <c r="B89">
        <v>105.68899999999999</v>
      </c>
      <c r="C89">
        <v>398.35431499999999</v>
      </c>
      <c r="D89">
        <v>2865</v>
      </c>
      <c r="E89">
        <v>-21.166128499364003</v>
      </c>
      <c r="F89">
        <v>-50.187258508288046</v>
      </c>
    </row>
    <row r="90" spans="1:6" x14ac:dyDescent="0.3">
      <c r="A90" s="12" t="s">
        <v>94</v>
      </c>
      <c r="B90">
        <v>278.45800000000003</v>
      </c>
      <c r="C90">
        <v>863.03351599999996</v>
      </c>
      <c r="D90">
        <v>24939</v>
      </c>
      <c r="E90">
        <v>-20.990140380192404</v>
      </c>
      <c r="F90">
        <v>-47.656397956853844</v>
      </c>
    </row>
    <row r="91" spans="1:6" x14ac:dyDescent="0.3">
      <c r="A91" s="12" t="s">
        <v>95</v>
      </c>
      <c r="B91">
        <v>1101.374</v>
      </c>
      <c r="C91">
        <v>643.28009999999995</v>
      </c>
      <c r="D91">
        <v>24403</v>
      </c>
      <c r="E91">
        <v>-22.286516985000006</v>
      </c>
      <c r="F91">
        <v>-48.126833324115658</v>
      </c>
    </row>
    <row r="92" spans="1:6" x14ac:dyDescent="0.3">
      <c r="A92" s="12" t="s">
        <v>96</v>
      </c>
      <c r="B92">
        <v>1195.9100000000001</v>
      </c>
      <c r="C92">
        <v>602.69477700000004</v>
      </c>
      <c r="D92">
        <v>19878</v>
      </c>
      <c r="E92">
        <v>-23.799381418972601</v>
      </c>
      <c r="F92">
        <v>-48.597414973797804</v>
      </c>
    </row>
    <row r="93" spans="1:6" x14ac:dyDescent="0.3">
      <c r="A93" s="12" t="s">
        <v>97</v>
      </c>
      <c r="B93">
        <v>326.92099999999999</v>
      </c>
      <c r="C93">
        <v>399.17229900000001</v>
      </c>
      <c r="D93">
        <v>17144</v>
      </c>
      <c r="E93">
        <v>-21.067039566902153</v>
      </c>
      <c r="F93">
        <v>-50.149281252785258</v>
      </c>
    </row>
    <row r="94" spans="1:6" x14ac:dyDescent="0.3">
      <c r="A94" s="12" t="s">
        <v>98</v>
      </c>
      <c r="B94">
        <v>266.42</v>
      </c>
      <c r="C94">
        <v>861.39270899999997</v>
      </c>
      <c r="D94">
        <v>4481</v>
      </c>
      <c r="E94">
        <v>-20.193148221638555</v>
      </c>
      <c r="F94">
        <v>-47.708860039517496</v>
      </c>
    </row>
    <row r="95" spans="1:6" x14ac:dyDescent="0.3">
      <c r="A95" s="12" t="s">
        <v>99</v>
      </c>
      <c r="B95">
        <v>239.97399999999999</v>
      </c>
      <c r="C95">
        <v>533.08313199999998</v>
      </c>
      <c r="D95">
        <v>4264</v>
      </c>
      <c r="E95">
        <v>-22.455086958133503</v>
      </c>
      <c r="F95">
        <v>-49.332446833143095</v>
      </c>
    </row>
    <row r="96" spans="1:6" x14ac:dyDescent="0.3">
      <c r="A96" s="12" t="s">
        <v>100</v>
      </c>
      <c r="B96">
        <v>260.23399999999998</v>
      </c>
      <c r="C96">
        <v>656.60309900000004</v>
      </c>
      <c r="D96">
        <v>49707</v>
      </c>
      <c r="E96">
        <v>-23.312674394775829</v>
      </c>
      <c r="F96">
        <v>-47.133658373434912</v>
      </c>
    </row>
    <row r="97" spans="1:6" x14ac:dyDescent="0.3">
      <c r="A97" s="12" t="s">
        <v>101</v>
      </c>
      <c r="B97">
        <v>368.99</v>
      </c>
      <c r="C97">
        <v>562.24275899999998</v>
      </c>
      <c r="D97">
        <v>94263</v>
      </c>
      <c r="E97">
        <v>-23.100663752708954</v>
      </c>
      <c r="F97">
        <v>-45.707730365087535</v>
      </c>
    </row>
    <row r="98" spans="1:6" x14ac:dyDescent="0.3">
      <c r="A98" s="12" t="s">
        <v>102</v>
      </c>
      <c r="B98">
        <v>287.99</v>
      </c>
      <c r="C98">
        <v>524.07165799999996</v>
      </c>
      <c r="D98">
        <v>33327</v>
      </c>
      <c r="E98">
        <v>-22.664754376142351</v>
      </c>
      <c r="F98">
        <v>-45.010630414928322</v>
      </c>
    </row>
    <row r="99" spans="1:6" x14ac:dyDescent="0.3">
      <c r="A99" s="12" t="s">
        <v>103</v>
      </c>
      <c r="B99">
        <v>468.214</v>
      </c>
      <c r="C99">
        <v>804.71944599999995</v>
      </c>
      <c r="D99">
        <v>18985</v>
      </c>
      <c r="E99">
        <v>-21.528738037497451</v>
      </c>
      <c r="F99">
        <v>-46.646834878964285</v>
      </c>
    </row>
    <row r="100" spans="1:6" x14ac:dyDescent="0.3">
      <c r="A100" s="12" t="s">
        <v>104</v>
      </c>
      <c r="B100">
        <v>920.28</v>
      </c>
      <c r="C100">
        <v>441.67568</v>
      </c>
      <c r="D100">
        <v>17767</v>
      </c>
      <c r="E100">
        <v>-21.809705286609603</v>
      </c>
      <c r="F100">
        <v>-49.6003544059215</v>
      </c>
    </row>
    <row r="101" spans="1:6" x14ac:dyDescent="0.3">
      <c r="A101" s="12" t="s">
        <v>106</v>
      </c>
      <c r="B101">
        <v>97.641999999999996</v>
      </c>
      <c r="C101">
        <v>763.63096599999994</v>
      </c>
      <c r="D101">
        <v>101470</v>
      </c>
      <c r="E101">
        <v>-23.362116054741225</v>
      </c>
      <c r="F101">
        <v>-46.744101417665405</v>
      </c>
    </row>
    <row r="102" spans="1:6" x14ac:dyDescent="0.3">
      <c r="A102" s="12" t="s">
        <v>107</v>
      </c>
      <c r="B102">
        <v>551.15899999999999</v>
      </c>
      <c r="C102">
        <v>317.48937000000001</v>
      </c>
      <c r="D102">
        <v>5874</v>
      </c>
      <c r="E102">
        <v>-21.829910273396901</v>
      </c>
      <c r="F102">
        <v>-51.986892696725555</v>
      </c>
    </row>
    <row r="103" spans="1:6" x14ac:dyDescent="0.3">
      <c r="A103" s="12" t="s">
        <v>108</v>
      </c>
      <c r="B103">
        <v>131.386</v>
      </c>
      <c r="C103">
        <v>867.050792</v>
      </c>
      <c r="D103">
        <v>76801</v>
      </c>
      <c r="E103">
        <v>-23.360971384727979</v>
      </c>
      <c r="F103">
        <v>-46.882920146569546</v>
      </c>
    </row>
    <row r="104" spans="1:6" x14ac:dyDescent="0.3">
      <c r="A104" s="12" t="s">
        <v>109</v>
      </c>
      <c r="B104">
        <v>454.43599999999998</v>
      </c>
      <c r="C104">
        <v>34.467098</v>
      </c>
      <c r="D104">
        <v>28549</v>
      </c>
      <c r="E104">
        <v>-24.726360972223041</v>
      </c>
      <c r="F104">
        <v>-48.104999809005243</v>
      </c>
    </row>
    <row r="105" spans="1:6" x14ac:dyDescent="0.3">
      <c r="A105" s="12" t="s">
        <v>110</v>
      </c>
      <c r="B105">
        <v>176.929</v>
      </c>
      <c r="C105">
        <v>544.67959499999995</v>
      </c>
      <c r="D105">
        <v>10542</v>
      </c>
      <c r="E105">
        <v>-20.879092517862851</v>
      </c>
      <c r="F105">
        <v>-48.810122364709429</v>
      </c>
    </row>
    <row r="106" spans="1:6" x14ac:dyDescent="0.3">
      <c r="A106" s="12" t="s">
        <v>111</v>
      </c>
      <c r="B106">
        <v>660.08799999999997</v>
      </c>
      <c r="C106">
        <v>784.28903300000002</v>
      </c>
      <c r="D106">
        <v>26167</v>
      </c>
      <c r="E106">
        <v>-21.274717500000005</v>
      </c>
      <c r="F106">
        <v>-47.304266116796953</v>
      </c>
    </row>
    <row r="107" spans="1:6" x14ac:dyDescent="0.3">
      <c r="A107" s="12" t="s">
        <v>112</v>
      </c>
      <c r="B107">
        <v>185.03100000000001</v>
      </c>
      <c r="C107">
        <v>609.04163900000003</v>
      </c>
      <c r="D107">
        <v>6024</v>
      </c>
      <c r="E107">
        <v>-23.584076838313354</v>
      </c>
      <c r="F107">
        <v>-48.480399019938346</v>
      </c>
    </row>
    <row r="108" spans="1:6" x14ac:dyDescent="0.3">
      <c r="A108" s="12" t="s">
        <v>113</v>
      </c>
      <c r="B108">
        <v>794.57100000000003</v>
      </c>
      <c r="C108">
        <v>688.98713699999996</v>
      </c>
      <c r="D108">
        <v>1204073</v>
      </c>
      <c r="E108">
        <v>-22.907342500000002</v>
      </c>
      <c r="F108">
        <v>-47.06015627297316</v>
      </c>
    </row>
    <row r="109" spans="1:6" x14ac:dyDescent="0.3">
      <c r="A109" s="12" t="s">
        <v>114</v>
      </c>
      <c r="B109">
        <v>79.403000000000006</v>
      </c>
      <c r="C109">
        <v>765.878872</v>
      </c>
      <c r="D109">
        <v>84650</v>
      </c>
      <c r="E109">
        <v>-23.209396429522258</v>
      </c>
      <c r="F109">
        <v>-46.763819232789082</v>
      </c>
    </row>
    <row r="110" spans="1:6" x14ac:dyDescent="0.3">
      <c r="A110" s="12" t="s">
        <v>115</v>
      </c>
      <c r="B110">
        <v>290.52</v>
      </c>
      <c r="C110">
        <v>1639.1545040000001</v>
      </c>
      <c r="D110">
        <v>52088</v>
      </c>
      <c r="E110">
        <v>-22.740091913881155</v>
      </c>
      <c r="F110">
        <v>-45.58920170044906</v>
      </c>
    </row>
    <row r="111" spans="1:6" x14ac:dyDescent="0.3">
      <c r="A111" s="12" t="s">
        <v>116</v>
      </c>
      <c r="B111">
        <v>484.19900000000001</v>
      </c>
      <c r="C111">
        <v>478.71716600000002</v>
      </c>
      <c r="D111">
        <v>4965</v>
      </c>
      <c r="E111">
        <v>-22.599748999328352</v>
      </c>
      <c r="F111">
        <v>-50.001794724885286</v>
      </c>
    </row>
    <row r="112" spans="1:6" x14ac:dyDescent="0.3">
      <c r="A112" s="12" t="s">
        <v>117</v>
      </c>
      <c r="B112">
        <v>1237.354</v>
      </c>
      <c r="C112">
        <v>7.8404660000000002</v>
      </c>
      <c r="D112">
        <v>12540</v>
      </c>
      <c r="E112">
        <v>-25.016908069980904</v>
      </c>
      <c r="F112">
        <v>-47.928482814429735</v>
      </c>
    </row>
    <row r="113" spans="1:6" x14ac:dyDescent="0.3">
      <c r="A113" s="12" t="s">
        <v>118</v>
      </c>
      <c r="B113">
        <v>53.261000000000003</v>
      </c>
      <c r="C113">
        <v>524.87611900000002</v>
      </c>
      <c r="D113">
        <v>5138</v>
      </c>
      <c r="E113">
        <v>-22.690669066040002</v>
      </c>
      <c r="F113">
        <v>-45.056975740535016</v>
      </c>
    </row>
    <row r="114" spans="1:6" x14ac:dyDescent="0.3">
      <c r="A114" s="12" t="s">
        <v>119</v>
      </c>
      <c r="B114">
        <v>595.81100000000004</v>
      </c>
      <c r="C114">
        <v>483.63968899999998</v>
      </c>
      <c r="D114">
        <v>31280</v>
      </c>
      <c r="E114">
        <v>-22.746925500000007</v>
      </c>
      <c r="F114">
        <v>-50.388393171768513</v>
      </c>
    </row>
    <row r="115" spans="1:6" x14ac:dyDescent="0.3">
      <c r="A115" s="12" t="s">
        <v>120</v>
      </c>
      <c r="B115">
        <v>70.891999999999996</v>
      </c>
      <c r="C115">
        <v>610.66268600000001</v>
      </c>
      <c r="D115">
        <v>2793</v>
      </c>
      <c r="E115">
        <v>-21.322613582849804</v>
      </c>
      <c r="F115">
        <v>-48.63403931083802</v>
      </c>
    </row>
    <row r="116" spans="1:6" x14ac:dyDescent="0.3">
      <c r="A116" s="12" t="s">
        <v>121</v>
      </c>
      <c r="B116">
        <v>57.459000000000003</v>
      </c>
      <c r="C116">
        <v>500.29647</v>
      </c>
      <c r="D116">
        <v>5216</v>
      </c>
      <c r="E116">
        <v>-23.009837218795305</v>
      </c>
      <c r="F116">
        <v>-49.785431954502307</v>
      </c>
    </row>
    <row r="117" spans="1:6" x14ac:dyDescent="0.3">
      <c r="A117" s="12" t="s">
        <v>122</v>
      </c>
      <c r="B117">
        <v>1640.23</v>
      </c>
      <c r="C117">
        <v>705.78998100000001</v>
      </c>
      <c r="D117">
        <v>47138</v>
      </c>
      <c r="E117">
        <v>-24.006800970000004</v>
      </c>
      <c r="F117">
        <v>-48.351434517927522</v>
      </c>
    </row>
    <row r="118" spans="1:6" x14ac:dyDescent="0.3">
      <c r="A118" s="12" t="s">
        <v>123</v>
      </c>
      <c r="B118">
        <v>169.89</v>
      </c>
      <c r="C118">
        <v>612.48987399999999</v>
      </c>
      <c r="D118">
        <v>20706</v>
      </c>
      <c r="E118">
        <v>-23.469902955253907</v>
      </c>
      <c r="F118">
        <v>-47.736118443644258</v>
      </c>
    </row>
    <row r="119" spans="1:6" x14ac:dyDescent="0.3">
      <c r="A119" s="12" t="s">
        <v>124</v>
      </c>
      <c r="B119">
        <v>322.87799999999999</v>
      </c>
      <c r="C119">
        <v>526.94302800000003</v>
      </c>
      <c r="D119">
        <v>55768</v>
      </c>
      <c r="E119">
        <v>-22.999548914588303</v>
      </c>
      <c r="F119">
        <v>-47.502206154668748</v>
      </c>
    </row>
    <row r="120" spans="1:6" x14ac:dyDescent="0.3">
      <c r="A120" s="12" t="s">
        <v>125</v>
      </c>
      <c r="B120">
        <v>484.947</v>
      </c>
      <c r="C120">
        <v>3.1946180000000002</v>
      </c>
      <c r="D120">
        <v>121532</v>
      </c>
      <c r="E120">
        <v>-23.622006500000001</v>
      </c>
      <c r="F120">
        <v>-45.410818382249786</v>
      </c>
    </row>
    <row r="121" spans="1:6" x14ac:dyDescent="0.3">
      <c r="A121" s="12" t="s">
        <v>126</v>
      </c>
      <c r="B121">
        <v>34.545999999999999</v>
      </c>
      <c r="C121">
        <v>785.34430999999995</v>
      </c>
      <c r="D121">
        <v>400927</v>
      </c>
      <c r="E121">
        <v>-23.535249500000003</v>
      </c>
      <c r="F121">
        <v>-46.841445431909598</v>
      </c>
    </row>
    <row r="122" spans="1:6" x14ac:dyDescent="0.3">
      <c r="A122" s="12" t="s">
        <v>127</v>
      </c>
      <c r="B122">
        <v>639.24800000000005</v>
      </c>
      <c r="C122">
        <v>427.082041</v>
      </c>
      <c r="D122">
        <v>12326</v>
      </c>
      <c r="E122">
        <v>-20.080991509997855</v>
      </c>
      <c r="F122">
        <v>-49.91494230289026</v>
      </c>
    </row>
    <row r="123" spans="1:6" x14ac:dyDescent="0.3">
      <c r="A123" s="12" t="s">
        <v>128</v>
      </c>
      <c r="B123">
        <v>864.22500000000002</v>
      </c>
      <c r="C123">
        <v>718.09278400000005</v>
      </c>
      <c r="D123">
        <v>30380</v>
      </c>
      <c r="E123">
        <v>-21.777986990000006</v>
      </c>
      <c r="F123">
        <v>-47.079758204827158</v>
      </c>
    </row>
    <row r="124" spans="1:6" x14ac:dyDescent="0.3">
      <c r="A124" s="12" t="s">
        <v>129</v>
      </c>
      <c r="B124">
        <v>191.68299999999999</v>
      </c>
      <c r="C124">
        <v>881.94790499999999</v>
      </c>
      <c r="D124">
        <v>2523</v>
      </c>
      <c r="E124">
        <v>-21.285000428529404</v>
      </c>
      <c r="F124">
        <v>-47.167105877048876</v>
      </c>
    </row>
    <row r="125" spans="1:6" x14ac:dyDescent="0.3">
      <c r="A125" s="12" t="s">
        <v>130</v>
      </c>
      <c r="B125">
        <v>1065.318</v>
      </c>
      <c r="C125">
        <v>378.459881</v>
      </c>
      <c r="D125">
        <v>21006</v>
      </c>
      <c r="E125">
        <v>-20.872026554121053</v>
      </c>
      <c r="F125">
        <v>-51.489407055842278</v>
      </c>
    </row>
    <row r="126" spans="1:6" x14ac:dyDescent="0.3">
      <c r="A126" s="12" t="s">
        <v>131</v>
      </c>
      <c r="B126">
        <v>290.596</v>
      </c>
      <c r="C126">
        <v>524.83555899999999</v>
      </c>
      <c r="D126">
        <v>121862</v>
      </c>
      <c r="E126">
        <v>-21.139538500000004</v>
      </c>
      <c r="F126">
        <v>-48.975870939042814</v>
      </c>
    </row>
    <row r="127" spans="1:6" x14ac:dyDescent="0.3">
      <c r="A127" s="12" t="s">
        <v>132</v>
      </c>
      <c r="B127">
        <v>148.393</v>
      </c>
      <c r="C127">
        <v>507.31184100000002</v>
      </c>
      <c r="D127">
        <v>7804</v>
      </c>
      <c r="E127">
        <v>-21.048579999366858</v>
      </c>
      <c r="F127">
        <v>-49.057742152508247</v>
      </c>
    </row>
    <row r="128" spans="1:6" x14ac:dyDescent="0.3">
      <c r="A128" s="12" t="s">
        <v>133</v>
      </c>
      <c r="B128">
        <v>197.83799999999999</v>
      </c>
      <c r="C128">
        <v>566.04621699999996</v>
      </c>
      <c r="D128">
        <v>9237</v>
      </c>
      <c r="E128">
        <v>-20.904231922286552</v>
      </c>
      <c r="F128">
        <v>-49.272841545890991</v>
      </c>
    </row>
    <row r="129" spans="1:6" x14ac:dyDescent="0.3">
      <c r="A129" s="12" t="s">
        <v>134</v>
      </c>
      <c r="B129">
        <v>511.62099999999998</v>
      </c>
      <c r="C129">
        <v>734.50408300000004</v>
      </c>
      <c r="D129">
        <v>19985</v>
      </c>
      <c r="E129">
        <v>-23.034797499319904</v>
      </c>
      <c r="F129">
        <v>-49.165330170887934</v>
      </c>
    </row>
    <row r="130" spans="1:6" x14ac:dyDescent="0.3">
      <c r="A130" s="12" t="s">
        <v>135</v>
      </c>
      <c r="B130">
        <v>127.803</v>
      </c>
      <c r="C130">
        <v>574.77755000000002</v>
      </c>
      <c r="D130">
        <v>48949</v>
      </c>
      <c r="E130">
        <v>-23.168672500000003</v>
      </c>
      <c r="F130">
        <v>-47.737531325107895</v>
      </c>
    </row>
    <row r="131" spans="1:6" x14ac:dyDescent="0.3">
      <c r="A131" s="12" t="s">
        <v>136</v>
      </c>
      <c r="B131">
        <v>190.392</v>
      </c>
      <c r="C131">
        <v>595.21333600000003</v>
      </c>
      <c r="D131">
        <v>18148</v>
      </c>
      <c r="E131">
        <v>-23.224731835877456</v>
      </c>
      <c r="F131">
        <v>-47.952110655390264</v>
      </c>
    </row>
    <row r="132" spans="1:6" x14ac:dyDescent="0.3">
      <c r="A132" s="12" t="s">
        <v>137</v>
      </c>
      <c r="B132">
        <v>175.846</v>
      </c>
      <c r="C132">
        <v>598.42758600000002</v>
      </c>
      <c r="D132">
        <v>17190</v>
      </c>
      <c r="E132">
        <v>-22.508882412068655</v>
      </c>
      <c r="F132">
        <v>-47.775700203456722</v>
      </c>
    </row>
    <row r="133" spans="1:6" x14ac:dyDescent="0.3">
      <c r="A133" s="12" t="s">
        <v>138</v>
      </c>
      <c r="B133">
        <v>188.727</v>
      </c>
      <c r="C133">
        <v>553.97054000000003</v>
      </c>
      <c r="D133">
        <v>12418</v>
      </c>
      <c r="E133">
        <v>-23.032005631921155</v>
      </c>
      <c r="F133">
        <v>-49.713936148676602</v>
      </c>
    </row>
    <row r="134" spans="1:6" x14ac:dyDescent="0.3">
      <c r="A134" s="12" t="s">
        <v>139</v>
      </c>
      <c r="B134">
        <v>168.59</v>
      </c>
      <c r="C134">
        <v>461.49571200000003</v>
      </c>
      <c r="D134">
        <v>8617</v>
      </c>
      <c r="E134">
        <v>-21.560310036799354</v>
      </c>
      <c r="F134">
        <v>-50.450348692156652</v>
      </c>
    </row>
    <row r="135" spans="1:6" x14ac:dyDescent="0.3">
      <c r="A135" s="12" t="s">
        <v>140</v>
      </c>
      <c r="B135">
        <v>422.303</v>
      </c>
      <c r="C135">
        <v>590.20346199999994</v>
      </c>
      <c r="D135">
        <v>18468</v>
      </c>
      <c r="E135">
        <v>-20.718734499377604</v>
      </c>
      <c r="F135">
        <v>-48.539738329013375</v>
      </c>
    </row>
    <row r="136" spans="1:6" x14ac:dyDescent="0.3">
      <c r="A136" s="12" t="s">
        <v>141</v>
      </c>
      <c r="B136">
        <v>728.64800000000002</v>
      </c>
      <c r="C136">
        <v>475.12931700000001</v>
      </c>
      <c r="D136">
        <v>6210</v>
      </c>
      <c r="E136">
        <v>-20.171558843335301</v>
      </c>
      <c r="F136">
        <v>-48.687484179829646</v>
      </c>
    </row>
    <row r="137" spans="1:6" x14ac:dyDescent="0.3">
      <c r="A137" s="12" t="s">
        <v>142</v>
      </c>
      <c r="B137">
        <v>182.79300000000001</v>
      </c>
      <c r="C137">
        <v>591.02437999999995</v>
      </c>
      <c r="D137">
        <v>28050</v>
      </c>
      <c r="E137">
        <v>-22.330076447999904</v>
      </c>
      <c r="F137">
        <v>-47.174375742552414</v>
      </c>
    </row>
    <row r="138" spans="1:6" x14ac:dyDescent="0.3">
      <c r="A138" s="12" t="s">
        <v>143</v>
      </c>
      <c r="B138">
        <v>466.12</v>
      </c>
      <c r="C138">
        <v>494.38563699999997</v>
      </c>
      <c r="D138">
        <v>17896</v>
      </c>
      <c r="E138">
        <v>-23.012958080648964</v>
      </c>
      <c r="F138">
        <v>-48.00989213364484</v>
      </c>
    </row>
    <row r="139" spans="1:6" x14ac:dyDescent="0.3">
      <c r="A139" s="12" t="s">
        <v>144</v>
      </c>
      <c r="B139">
        <v>137.57900000000001</v>
      </c>
      <c r="C139">
        <v>660.26309200000003</v>
      </c>
      <c r="D139">
        <v>24528</v>
      </c>
      <c r="E139">
        <v>-22.481707032329005</v>
      </c>
      <c r="F139">
        <v>-47.458282925400148</v>
      </c>
    </row>
    <row r="140" spans="1:6" x14ac:dyDescent="0.3">
      <c r="A140" s="12" t="s">
        <v>145</v>
      </c>
      <c r="B140">
        <v>246.82499999999999</v>
      </c>
      <c r="C140">
        <v>406.21886499999999</v>
      </c>
      <c r="D140">
        <v>6058</v>
      </c>
      <c r="E140">
        <v>-21.35405285027235</v>
      </c>
      <c r="F140">
        <v>-50.287295847911714</v>
      </c>
    </row>
    <row r="141" spans="1:6" x14ac:dyDescent="0.3">
      <c r="A141" s="12" t="s">
        <v>146</v>
      </c>
      <c r="B141">
        <v>303.83</v>
      </c>
      <c r="C141">
        <v>599.75722699999994</v>
      </c>
      <c r="D141">
        <v>4681</v>
      </c>
      <c r="E141">
        <v>-23.632234981801354</v>
      </c>
      <c r="F141">
        <v>-49.318912396415541</v>
      </c>
    </row>
    <row r="142" spans="1:6" x14ac:dyDescent="0.3">
      <c r="A142" s="12" t="s">
        <v>147</v>
      </c>
      <c r="B142">
        <v>278.62200000000001</v>
      </c>
      <c r="C142">
        <v>601.84469799999999</v>
      </c>
      <c r="D142">
        <v>4055</v>
      </c>
      <c r="E142">
        <v>-22.218996750170806</v>
      </c>
      <c r="F142">
        <v>-47.626610130408217</v>
      </c>
    </row>
    <row r="143" spans="1:6" x14ac:dyDescent="0.3">
      <c r="A143" s="12" t="s">
        <v>148</v>
      </c>
      <c r="B143">
        <v>154.66499999999999</v>
      </c>
      <c r="C143">
        <v>581.63542900000004</v>
      </c>
      <c r="D143">
        <v>72252</v>
      </c>
      <c r="E143">
        <v>-22.645784885852652</v>
      </c>
      <c r="F143">
        <v>-47.196770776794587</v>
      </c>
    </row>
    <row r="144" spans="1:6" x14ac:dyDescent="0.3">
      <c r="A144" s="12" t="s">
        <v>149</v>
      </c>
      <c r="B144">
        <v>441.68</v>
      </c>
      <c r="C144">
        <v>509.914018</v>
      </c>
      <c r="D144">
        <v>7307</v>
      </c>
      <c r="E144">
        <v>-20.477034658871002</v>
      </c>
      <c r="F144">
        <v>-49.778859693117063</v>
      </c>
    </row>
    <row r="145" spans="1:6" x14ac:dyDescent="0.3">
      <c r="A145" s="12" t="s">
        <v>150</v>
      </c>
      <c r="B145">
        <v>323.99400000000003</v>
      </c>
      <c r="C145">
        <v>850.24847499999998</v>
      </c>
      <c r="D145">
        <v>249210</v>
      </c>
      <c r="E145">
        <v>-23.603514000000004</v>
      </c>
      <c r="F145">
        <v>-46.931846327888586</v>
      </c>
    </row>
    <row r="146" spans="1:6" x14ac:dyDescent="0.3">
      <c r="A146" s="12" t="s">
        <v>151</v>
      </c>
      <c r="B146">
        <v>311.423</v>
      </c>
      <c r="C146">
        <v>794.65631099999996</v>
      </c>
      <c r="D146">
        <v>35292</v>
      </c>
      <c r="E146">
        <v>-21.340430500000004</v>
      </c>
      <c r="F146">
        <v>-47.730042348127988</v>
      </c>
    </row>
    <row r="147" spans="1:6" x14ac:dyDescent="0.3">
      <c r="A147" s="12" t="s">
        <v>152</v>
      </c>
      <c r="B147">
        <v>385.23</v>
      </c>
      <c r="C147">
        <v>990.53677300000004</v>
      </c>
      <c r="D147">
        <v>8631</v>
      </c>
      <c r="E147">
        <v>-20.402491999392403</v>
      </c>
      <c r="F147">
        <v>-47.423806452050769</v>
      </c>
    </row>
    <row r="148" spans="1:6" x14ac:dyDescent="0.3">
      <c r="A148" s="12" t="s">
        <v>153</v>
      </c>
      <c r="B148">
        <v>149.33000000000001</v>
      </c>
      <c r="C148">
        <v>361.003265</v>
      </c>
      <c r="D148">
        <v>2073</v>
      </c>
      <c r="E148">
        <v>-22.745498928978854</v>
      </c>
      <c r="F148">
        <v>-50.793666159557638</v>
      </c>
    </row>
    <row r="149" spans="1:6" x14ac:dyDescent="0.3">
      <c r="A149" s="12" t="s">
        <v>154</v>
      </c>
      <c r="B149">
        <v>305.69900000000001</v>
      </c>
      <c r="C149">
        <v>521.92121099999997</v>
      </c>
      <c r="D149">
        <v>82238</v>
      </c>
      <c r="E149">
        <v>-22.577749880422036</v>
      </c>
      <c r="F149">
        <v>-44.96173196059668</v>
      </c>
    </row>
    <row r="150" spans="1:6" x14ac:dyDescent="0.3">
      <c r="A150" s="12" t="s">
        <v>155</v>
      </c>
      <c r="B150">
        <v>142.87899999999999</v>
      </c>
      <c r="C150">
        <v>6.8811460000000002</v>
      </c>
      <c r="D150">
        <v>130705</v>
      </c>
      <c r="E150">
        <v>-23.883839000000005</v>
      </c>
      <c r="F150">
        <v>-46.420031768274477</v>
      </c>
    </row>
    <row r="151" spans="1:6" x14ac:dyDescent="0.3">
      <c r="A151" s="12" t="s">
        <v>156</v>
      </c>
      <c r="B151">
        <v>1407.25</v>
      </c>
      <c r="C151">
        <v>939.59264099999996</v>
      </c>
      <c r="D151">
        <v>21547</v>
      </c>
      <c r="E151">
        <v>-23.074750147406501</v>
      </c>
      <c r="F151">
        <v>-44.958026903498052</v>
      </c>
    </row>
    <row r="152" spans="1:6" x14ac:dyDescent="0.3">
      <c r="A152" s="12" t="s">
        <v>157</v>
      </c>
      <c r="B152">
        <v>753.70600000000002</v>
      </c>
      <c r="C152">
        <v>688.71950100000004</v>
      </c>
      <c r="D152">
        <v>33718</v>
      </c>
      <c r="E152">
        <v>-21.909083000000006</v>
      </c>
      <c r="F152">
        <v>-47.620663971859237</v>
      </c>
    </row>
    <row r="153" spans="1:6" x14ac:dyDescent="0.3">
      <c r="A153" s="12" t="s">
        <v>158</v>
      </c>
      <c r="B153">
        <v>30.731999999999999</v>
      </c>
      <c r="C153">
        <v>812.83750499999996</v>
      </c>
      <c r="D153">
        <v>423884</v>
      </c>
      <c r="E153">
        <v>-23.689295000000008</v>
      </c>
      <c r="F153">
        <v>-46.623381393203019</v>
      </c>
    </row>
    <row r="154" spans="1:6" x14ac:dyDescent="0.3">
      <c r="A154" s="12" t="s">
        <v>159</v>
      </c>
      <c r="B154">
        <v>88.132999999999996</v>
      </c>
      <c r="C154">
        <v>398.162556</v>
      </c>
      <c r="D154">
        <v>1793</v>
      </c>
      <c r="E154">
        <v>-20.464412794300202</v>
      </c>
      <c r="F154">
        <v>-50.606055988833148</v>
      </c>
    </row>
    <row r="155" spans="1:6" x14ac:dyDescent="0.3">
      <c r="A155" s="12" t="s">
        <v>160</v>
      </c>
      <c r="B155">
        <v>223.749</v>
      </c>
      <c r="C155">
        <v>1055.4724309999999</v>
      </c>
      <c r="D155">
        <v>11146</v>
      </c>
      <c r="E155">
        <v>-21.661621506036553</v>
      </c>
      <c r="F155">
        <v>-46.736869786792376</v>
      </c>
    </row>
    <row r="156" spans="1:6" x14ac:dyDescent="0.3">
      <c r="A156" s="12" t="s">
        <v>161</v>
      </c>
      <c r="B156">
        <v>149.72900000000001</v>
      </c>
      <c r="C156">
        <v>569.77001700000005</v>
      </c>
      <c r="D156">
        <v>8929</v>
      </c>
      <c r="E156">
        <v>-21.514804330405855</v>
      </c>
      <c r="F156">
        <v>-48.400242719251693</v>
      </c>
    </row>
    <row r="157" spans="1:6" x14ac:dyDescent="0.3">
      <c r="A157" s="12" t="s">
        <v>162</v>
      </c>
      <c r="B157">
        <v>632.97199999999998</v>
      </c>
      <c r="C157">
        <v>683.98991999999998</v>
      </c>
      <c r="D157">
        <v>27315</v>
      </c>
      <c r="E157">
        <v>-22.367316000000002</v>
      </c>
      <c r="F157">
        <v>-48.382675987535464</v>
      </c>
    </row>
    <row r="158" spans="1:6" x14ac:dyDescent="0.3">
      <c r="A158" s="12" t="s">
        <v>163</v>
      </c>
      <c r="B158">
        <v>77.938999999999993</v>
      </c>
      <c r="C158">
        <v>466.50761299999999</v>
      </c>
      <c r="D158">
        <v>2115</v>
      </c>
      <c r="E158">
        <v>-20.122870661056659</v>
      </c>
      <c r="F158">
        <v>-50.515363084024557</v>
      </c>
    </row>
    <row r="159" spans="1:6" x14ac:dyDescent="0.3">
      <c r="A159" s="12" t="s">
        <v>164</v>
      </c>
      <c r="B159">
        <v>205.874</v>
      </c>
      <c r="C159">
        <v>707.05544099999997</v>
      </c>
      <c r="D159">
        <v>8873</v>
      </c>
      <c r="E159">
        <v>-22.113167196367058</v>
      </c>
      <c r="F159">
        <v>-48.316235806343272</v>
      </c>
    </row>
    <row r="160" spans="1:6" x14ac:dyDescent="0.3">
      <c r="A160" s="12" t="s">
        <v>165</v>
      </c>
      <c r="B160">
        <v>487.68799999999999</v>
      </c>
      <c r="C160">
        <v>414.17755799999998</v>
      </c>
      <c r="D160">
        <v>46793</v>
      </c>
      <c r="E160">
        <v>-21.486137535000005</v>
      </c>
      <c r="F160">
        <v>-51.53404966006272</v>
      </c>
    </row>
    <row r="161" spans="1:6" x14ac:dyDescent="0.3">
      <c r="A161" s="12" t="s">
        <v>166</v>
      </c>
      <c r="B161">
        <v>264.55700000000002</v>
      </c>
      <c r="C161">
        <v>508.16710699999999</v>
      </c>
      <c r="D161">
        <v>12445</v>
      </c>
      <c r="E161">
        <v>-22.414881375807752</v>
      </c>
      <c r="F161">
        <v>-49.405045410632958</v>
      </c>
    </row>
    <row r="162" spans="1:6" x14ac:dyDescent="0.3">
      <c r="A162" s="12" t="s">
        <v>167</v>
      </c>
      <c r="B162">
        <v>111.376</v>
      </c>
      <c r="C162">
        <v>624.09444399999995</v>
      </c>
      <c r="D162">
        <v>9868</v>
      </c>
      <c r="E162">
        <v>-21.233325999362354</v>
      </c>
      <c r="F162">
        <v>-47.970843449444295</v>
      </c>
    </row>
    <row r="163" spans="1:6" x14ac:dyDescent="0.3">
      <c r="A163" s="12" t="s">
        <v>168</v>
      </c>
      <c r="B163">
        <v>515.25800000000004</v>
      </c>
      <c r="C163">
        <v>684.99032199999999</v>
      </c>
      <c r="D163">
        <v>6102</v>
      </c>
      <c r="E163">
        <v>-22.424996999334002</v>
      </c>
      <c r="F163">
        <v>-50.207006146214439</v>
      </c>
    </row>
    <row r="164" spans="1:6" x14ac:dyDescent="0.3">
      <c r="A164" s="12" t="s">
        <v>169</v>
      </c>
      <c r="B164">
        <v>1654.2560000000001</v>
      </c>
      <c r="C164">
        <v>27.695094000000001</v>
      </c>
      <c r="D164">
        <v>15494</v>
      </c>
      <c r="E164">
        <v>-24.525386611147006</v>
      </c>
      <c r="F164">
        <v>-48.103228422535025</v>
      </c>
    </row>
    <row r="165" spans="1:6" x14ac:dyDescent="0.3">
      <c r="A165" s="12" t="s">
        <v>170</v>
      </c>
      <c r="B165">
        <v>202.36</v>
      </c>
      <c r="C165">
        <v>572.24222499999996</v>
      </c>
      <c r="D165">
        <v>17772</v>
      </c>
      <c r="E165">
        <v>-23.04253672118076</v>
      </c>
      <c r="F165">
        <v>-47.376774239641627</v>
      </c>
    </row>
    <row r="166" spans="1:6" x14ac:dyDescent="0.3">
      <c r="A166" s="12" t="s">
        <v>171</v>
      </c>
      <c r="B166">
        <v>93.98</v>
      </c>
      <c r="C166">
        <v>508.31157999999999</v>
      </c>
      <c r="D166">
        <v>3651</v>
      </c>
      <c r="E166">
        <v>-21.164429018489251</v>
      </c>
      <c r="F166">
        <v>-49.110835890202573</v>
      </c>
    </row>
    <row r="167" spans="1:6" x14ac:dyDescent="0.3">
      <c r="A167" s="12" t="s">
        <v>172</v>
      </c>
      <c r="B167">
        <v>83.129000000000005</v>
      </c>
      <c r="C167">
        <v>546.34642299999996</v>
      </c>
      <c r="D167">
        <v>2452</v>
      </c>
      <c r="E167">
        <v>-20.982668054874704</v>
      </c>
      <c r="F167">
        <v>-48.83262029214584</v>
      </c>
    </row>
    <row r="168" spans="1:6" x14ac:dyDescent="0.3">
      <c r="A168" s="12" t="s">
        <v>173</v>
      </c>
      <c r="B168">
        <v>70.397999999999996</v>
      </c>
      <c r="C168">
        <v>791.83497699999998</v>
      </c>
      <c r="D168">
        <v>273726</v>
      </c>
      <c r="E168">
        <v>-23.647312500000005</v>
      </c>
      <c r="F168">
        <v>-46.850859993673581</v>
      </c>
    </row>
    <row r="169" spans="1:6" x14ac:dyDescent="0.3">
      <c r="A169" s="12" t="s">
        <v>174</v>
      </c>
      <c r="B169">
        <v>155.64099999999999</v>
      </c>
      <c r="C169">
        <v>765.89379199999996</v>
      </c>
      <c r="D169">
        <v>69385</v>
      </c>
      <c r="E169">
        <v>-23.831829103771252</v>
      </c>
      <c r="F169">
        <v>-46.817108872549611</v>
      </c>
    </row>
    <row r="170" spans="1:6" x14ac:dyDescent="0.3">
      <c r="A170" s="12" t="s">
        <v>175</v>
      </c>
      <c r="B170">
        <v>225.167</v>
      </c>
      <c r="C170">
        <v>340.90549399999998</v>
      </c>
      <c r="D170">
        <v>3214</v>
      </c>
      <c r="E170">
        <v>-21.83130897810015</v>
      </c>
      <c r="F170">
        <v>-51.480431428050558</v>
      </c>
    </row>
    <row r="171" spans="1:6" x14ac:dyDescent="0.3">
      <c r="A171" s="12" t="s">
        <v>176</v>
      </c>
      <c r="B171">
        <v>109.941</v>
      </c>
      <c r="C171">
        <v>629.17176900000004</v>
      </c>
      <c r="D171">
        <v>20773</v>
      </c>
      <c r="E171">
        <v>-22.491189952477502</v>
      </c>
      <c r="F171">
        <v>-47.213079730539313</v>
      </c>
    </row>
    <row r="172" spans="1:6" x14ac:dyDescent="0.3">
      <c r="A172" s="12" t="s">
        <v>177</v>
      </c>
      <c r="B172">
        <v>389.23500000000001</v>
      </c>
      <c r="C172">
        <v>877.591227</v>
      </c>
      <c r="D172">
        <v>44330</v>
      </c>
      <c r="E172">
        <v>-22.197053500000003</v>
      </c>
      <c r="F172">
        <v>-46.745514289869647</v>
      </c>
    </row>
    <row r="173" spans="1:6" x14ac:dyDescent="0.3">
      <c r="A173" s="12" t="s">
        <v>178</v>
      </c>
      <c r="B173">
        <v>193.666</v>
      </c>
      <c r="C173">
        <v>499.42756800000001</v>
      </c>
      <c r="D173">
        <v>4829</v>
      </c>
      <c r="E173">
        <v>-22.694973492069455</v>
      </c>
      <c r="F173">
        <v>-49.429825285815944</v>
      </c>
    </row>
    <row r="174" spans="1:6" x14ac:dyDescent="0.3">
      <c r="A174" s="12" t="s">
        <v>179</v>
      </c>
      <c r="B174">
        <v>74.144000000000005</v>
      </c>
      <c r="C174">
        <v>624.06239600000004</v>
      </c>
      <c r="D174">
        <v>11304</v>
      </c>
      <c r="E174">
        <v>-22.274588913126454</v>
      </c>
      <c r="F174">
        <v>-46.953602690417867</v>
      </c>
    </row>
    <row r="175" spans="1:6" x14ac:dyDescent="0.3">
      <c r="A175" s="12" t="s">
        <v>180</v>
      </c>
      <c r="B175">
        <v>264.98700000000002</v>
      </c>
      <c r="C175">
        <v>385.641032</v>
      </c>
      <c r="D175">
        <v>2766</v>
      </c>
      <c r="E175">
        <v>-22.490598901991106</v>
      </c>
      <c r="F175">
        <v>-51.664176190951686</v>
      </c>
    </row>
    <row r="176" spans="1:6" x14ac:dyDescent="0.3">
      <c r="A176" s="12" t="s">
        <v>181</v>
      </c>
      <c r="B176">
        <v>296.28100000000001</v>
      </c>
      <c r="C176">
        <v>486.62134200000003</v>
      </c>
      <c r="D176">
        <v>8419</v>
      </c>
      <c r="E176">
        <v>-20.286082203974658</v>
      </c>
      <c r="F176">
        <v>-50.405466847951246</v>
      </c>
    </row>
    <row r="177" spans="1:6" x14ac:dyDescent="0.3">
      <c r="A177" s="12" t="s">
        <v>182</v>
      </c>
      <c r="B177">
        <v>573.89400000000001</v>
      </c>
      <c r="C177">
        <v>305.85159599999997</v>
      </c>
      <c r="D177">
        <v>9371</v>
      </c>
      <c r="E177">
        <v>-22.554996920208456</v>
      </c>
      <c r="F177">
        <v>-52.590898380276627</v>
      </c>
    </row>
    <row r="178" spans="1:6" x14ac:dyDescent="0.3">
      <c r="A178" s="12" t="s">
        <v>183</v>
      </c>
      <c r="B178">
        <v>429.17099999999999</v>
      </c>
      <c r="C178">
        <v>505.45151499999997</v>
      </c>
      <c r="D178">
        <v>16036</v>
      </c>
      <c r="E178">
        <v>-23.388960913938501</v>
      </c>
      <c r="F178">
        <v>-49.512053376698297</v>
      </c>
    </row>
    <row r="179" spans="1:6" x14ac:dyDescent="0.3">
      <c r="A179" s="12" t="s">
        <v>184</v>
      </c>
      <c r="B179">
        <v>169.99</v>
      </c>
      <c r="C179">
        <v>539.12046399999997</v>
      </c>
      <c r="D179">
        <v>5783</v>
      </c>
      <c r="E179">
        <v>-21.267121989952404</v>
      </c>
      <c r="F179">
        <v>-48.692273053194221</v>
      </c>
    </row>
    <row r="180" spans="1:6" x14ac:dyDescent="0.3">
      <c r="A180" s="12" t="s">
        <v>185</v>
      </c>
      <c r="B180">
        <v>549.79700000000003</v>
      </c>
      <c r="C180">
        <v>538.77885400000002</v>
      </c>
      <c r="D180">
        <v>69116</v>
      </c>
      <c r="E180">
        <v>-20.282382990000006</v>
      </c>
      <c r="F180">
        <v>-50.248748430583433</v>
      </c>
    </row>
    <row r="181" spans="1:6" x14ac:dyDescent="0.3">
      <c r="A181" s="12" t="s">
        <v>186</v>
      </c>
      <c r="B181">
        <v>100.504</v>
      </c>
      <c r="C181">
        <v>557.97873100000004</v>
      </c>
      <c r="D181">
        <v>1716</v>
      </c>
      <c r="E181">
        <v>-22.359138319147654</v>
      </c>
      <c r="F181">
        <v>-49.519841211156304</v>
      </c>
    </row>
    <row r="182" spans="1:6" x14ac:dyDescent="0.3">
      <c r="A182" s="12" t="s">
        <v>187</v>
      </c>
      <c r="B182">
        <v>29.564</v>
      </c>
      <c r="C182">
        <v>766.48060199999998</v>
      </c>
      <c r="D182">
        <v>194276</v>
      </c>
      <c r="E182">
        <v>-23.541544500000004</v>
      </c>
      <c r="F182">
        <v>-46.366552671574183</v>
      </c>
    </row>
    <row r="183" spans="1:6" x14ac:dyDescent="0.3">
      <c r="A183" s="12" t="s">
        <v>188</v>
      </c>
      <c r="B183">
        <v>224.71100000000001</v>
      </c>
      <c r="C183">
        <v>386.77312000000001</v>
      </c>
      <c r="D183">
        <v>1464</v>
      </c>
      <c r="E183">
        <v>-21.676733935614351</v>
      </c>
      <c r="F183">
        <v>-51.382300841071938</v>
      </c>
    </row>
    <row r="184" spans="1:6" x14ac:dyDescent="0.3">
      <c r="A184" s="12" t="s">
        <v>189</v>
      </c>
      <c r="B184">
        <v>204.23599999999999</v>
      </c>
      <c r="C184">
        <v>506.28351700000002</v>
      </c>
      <c r="D184">
        <v>2917</v>
      </c>
      <c r="E184">
        <v>-20.674031227925401</v>
      </c>
      <c r="F184">
        <v>-50.145689008682758</v>
      </c>
    </row>
    <row r="185" spans="1:6" x14ac:dyDescent="0.3">
      <c r="A185" s="12" t="s">
        <v>190</v>
      </c>
      <c r="B185">
        <v>524.13800000000003</v>
      </c>
      <c r="C185">
        <v>449.069277</v>
      </c>
      <c r="D185">
        <v>14640</v>
      </c>
      <c r="E185">
        <v>-21.613427615164152</v>
      </c>
      <c r="F185">
        <v>-51.168876466827719</v>
      </c>
    </row>
    <row r="186" spans="1:6" x14ac:dyDescent="0.3">
      <c r="A186" s="12" t="s">
        <v>191</v>
      </c>
      <c r="B186">
        <v>225.886</v>
      </c>
      <c r="C186">
        <v>389.778188</v>
      </c>
      <c r="D186">
        <v>2676</v>
      </c>
      <c r="E186">
        <v>-22.903568778761954</v>
      </c>
      <c r="F186">
        <v>-50.724822473379952</v>
      </c>
    </row>
    <row r="187" spans="1:6" x14ac:dyDescent="0.3">
      <c r="A187" s="12" t="s">
        <v>192</v>
      </c>
      <c r="B187">
        <v>605.67899999999997</v>
      </c>
      <c r="C187">
        <v>996.07265299999995</v>
      </c>
      <c r="D187">
        <v>353187</v>
      </c>
      <c r="E187">
        <v>-20.536097000000002</v>
      </c>
      <c r="F187">
        <v>-47.40233162567754</v>
      </c>
    </row>
    <row r="188" spans="1:6" x14ac:dyDescent="0.3">
      <c r="A188" s="12" t="s">
        <v>193</v>
      </c>
      <c r="B188">
        <v>49.000999999999998</v>
      </c>
      <c r="C188">
        <v>860.80805599999997</v>
      </c>
      <c r="D188">
        <v>175844</v>
      </c>
      <c r="E188">
        <v>-23.2758255</v>
      </c>
      <c r="F188">
        <v>-46.732526704705307</v>
      </c>
    </row>
    <row r="189" spans="1:6" x14ac:dyDescent="0.3">
      <c r="A189" s="12" t="s">
        <v>194</v>
      </c>
      <c r="B189">
        <v>132.77500000000001</v>
      </c>
      <c r="C189">
        <v>747.305654</v>
      </c>
      <c r="D189">
        <v>154489</v>
      </c>
      <c r="E189">
        <v>-23.320302500000004</v>
      </c>
      <c r="F189">
        <v>-46.727874668552587</v>
      </c>
    </row>
    <row r="190" spans="1:6" x14ac:dyDescent="0.3">
      <c r="A190" s="12" t="s">
        <v>195</v>
      </c>
      <c r="B190">
        <v>138.68100000000001</v>
      </c>
      <c r="C190">
        <v>431.76359300000001</v>
      </c>
      <c r="D190">
        <v>2776</v>
      </c>
      <c r="E190">
        <v>-21.528980135312807</v>
      </c>
      <c r="F190">
        <v>-50.555460841939841</v>
      </c>
    </row>
    <row r="191" spans="1:6" x14ac:dyDescent="0.3">
      <c r="A191" s="12" t="s">
        <v>196</v>
      </c>
      <c r="B191">
        <v>355.91399999999999</v>
      </c>
      <c r="C191">
        <v>561.18488100000002</v>
      </c>
      <c r="D191">
        <v>6548</v>
      </c>
      <c r="E191">
        <v>-22.294019248259001</v>
      </c>
      <c r="F191">
        <v>-49.552111329830026</v>
      </c>
    </row>
    <row r="192" spans="1:6" x14ac:dyDescent="0.3">
      <c r="A192" s="12" t="s">
        <v>197</v>
      </c>
      <c r="B192">
        <v>555.80700000000002</v>
      </c>
      <c r="C192">
        <v>679.96329800000001</v>
      </c>
      <c r="D192">
        <v>44390</v>
      </c>
      <c r="E192">
        <v>-22.210709490000003</v>
      </c>
      <c r="F192">
        <v>-49.656529935058046</v>
      </c>
    </row>
    <row r="193" spans="1:6" x14ac:dyDescent="0.3">
      <c r="A193" s="12" t="s">
        <v>198</v>
      </c>
      <c r="B193">
        <v>180.56899999999999</v>
      </c>
      <c r="C193">
        <v>420.90358900000001</v>
      </c>
      <c r="D193">
        <v>4808</v>
      </c>
      <c r="E193">
        <v>-20.795239499374603</v>
      </c>
      <c r="F193">
        <v>-50.190219732204923</v>
      </c>
    </row>
    <row r="194" spans="1:6" x14ac:dyDescent="0.3">
      <c r="A194" s="12" t="s">
        <v>199</v>
      </c>
      <c r="B194">
        <v>243.76599999999999</v>
      </c>
      <c r="C194">
        <v>506.55949500000003</v>
      </c>
      <c r="D194">
        <v>4789</v>
      </c>
      <c r="E194">
        <v>-21.840366902270201</v>
      </c>
      <c r="F194">
        <v>-48.495459202748087</v>
      </c>
    </row>
    <row r="195" spans="1:6" x14ac:dyDescent="0.3">
      <c r="A195" s="12" t="s">
        <v>200</v>
      </c>
      <c r="B195">
        <v>494.37599999999998</v>
      </c>
      <c r="C195">
        <v>506.496576</v>
      </c>
      <c r="D195">
        <v>10869</v>
      </c>
      <c r="E195">
        <v>-20.648369316722</v>
      </c>
      <c r="F195">
        <v>-50.361813702123669</v>
      </c>
    </row>
    <row r="196" spans="1:6" x14ac:dyDescent="0.3">
      <c r="A196" s="12" t="s">
        <v>201</v>
      </c>
      <c r="B196">
        <v>676.755</v>
      </c>
      <c r="C196">
        <v>489.094268</v>
      </c>
      <c r="D196">
        <v>11409</v>
      </c>
      <c r="E196">
        <v>-21.799830597460055</v>
      </c>
      <c r="F196">
        <v>-49.929283572293976</v>
      </c>
    </row>
    <row r="197" spans="1:6" x14ac:dyDescent="0.3">
      <c r="A197" s="12" t="s">
        <v>202</v>
      </c>
      <c r="B197">
        <v>272.8</v>
      </c>
      <c r="C197">
        <v>388.49145299999998</v>
      </c>
      <c r="D197">
        <v>4815</v>
      </c>
      <c r="E197">
        <v>-21.379777805706556</v>
      </c>
      <c r="F197">
        <v>-50.208416728114045</v>
      </c>
    </row>
    <row r="198" spans="1:6" x14ac:dyDescent="0.3">
      <c r="A198" s="12" t="s">
        <v>203</v>
      </c>
      <c r="B198">
        <v>277.154</v>
      </c>
      <c r="C198">
        <v>455.64137699999998</v>
      </c>
      <c r="D198">
        <v>12168</v>
      </c>
      <c r="E198">
        <v>-21.622142999353002</v>
      </c>
      <c r="F198">
        <v>-49.798761690961769</v>
      </c>
    </row>
    <row r="199" spans="1:6" x14ac:dyDescent="0.3">
      <c r="A199" s="12" t="s">
        <v>204</v>
      </c>
      <c r="B199">
        <v>217.81100000000001</v>
      </c>
      <c r="C199">
        <v>481.52605199999999</v>
      </c>
      <c r="D199">
        <v>5765</v>
      </c>
      <c r="E199">
        <v>-21.910920658920002</v>
      </c>
      <c r="F199">
        <v>-49.897177750237852</v>
      </c>
    </row>
    <row r="200" spans="1:6" x14ac:dyDescent="0.3">
      <c r="A200" s="12" t="s">
        <v>205</v>
      </c>
      <c r="B200">
        <v>1258.4649999999999</v>
      </c>
      <c r="C200">
        <v>517.52504299999998</v>
      </c>
      <c r="D200">
        <v>40790</v>
      </c>
      <c r="E200">
        <v>-20.320144335000005</v>
      </c>
      <c r="F200">
        <v>-48.314470490025975</v>
      </c>
    </row>
    <row r="201" spans="1:6" x14ac:dyDescent="0.3">
      <c r="A201" s="12" t="s">
        <v>206</v>
      </c>
      <c r="B201">
        <v>325.12599999999998</v>
      </c>
      <c r="C201">
        <v>501.65474599999999</v>
      </c>
      <c r="D201">
        <v>21454</v>
      </c>
      <c r="E201">
        <v>-20.796448624865253</v>
      </c>
      <c r="F201">
        <v>-49.219145857724484</v>
      </c>
    </row>
    <row r="202" spans="1:6" x14ac:dyDescent="0.3">
      <c r="A202" s="12" t="s">
        <v>207</v>
      </c>
      <c r="B202">
        <v>408.29199999999997</v>
      </c>
      <c r="C202">
        <v>766.40262800000005</v>
      </c>
      <c r="D202">
        <v>17157</v>
      </c>
      <c r="E202">
        <v>-24.182526500000005</v>
      </c>
      <c r="F202">
        <v>-48.527681321849471</v>
      </c>
    </row>
    <row r="203" spans="1:6" x14ac:dyDescent="0.3">
      <c r="A203" s="12" t="s">
        <v>208</v>
      </c>
      <c r="B203">
        <v>362.18299999999999</v>
      </c>
      <c r="C203">
        <v>576.45630900000003</v>
      </c>
      <c r="D203">
        <v>21220</v>
      </c>
      <c r="E203">
        <v>-20.4275570617021</v>
      </c>
      <c r="F203">
        <v>-47.824592950174626</v>
      </c>
    </row>
    <row r="204" spans="1:6" x14ac:dyDescent="0.3">
      <c r="A204" s="12" t="s">
        <v>209</v>
      </c>
      <c r="B204">
        <v>569.197</v>
      </c>
      <c r="C204">
        <v>440.21666299999998</v>
      </c>
      <c r="D204">
        <v>8323</v>
      </c>
      <c r="E204">
        <v>-21.032881387582503</v>
      </c>
      <c r="F204">
        <v>-51.209106344995398</v>
      </c>
    </row>
    <row r="205" spans="1:6" x14ac:dyDescent="0.3">
      <c r="A205" s="12" t="s">
        <v>210</v>
      </c>
      <c r="B205">
        <v>641.50099999999998</v>
      </c>
      <c r="C205">
        <v>484.770937</v>
      </c>
      <c r="D205">
        <v>11188</v>
      </c>
      <c r="E205">
        <v>-20.498809212893551</v>
      </c>
      <c r="F205">
        <v>-48.944502595049869</v>
      </c>
    </row>
    <row r="206" spans="1:6" x14ac:dyDescent="0.3">
      <c r="A206" s="12" t="s">
        <v>212</v>
      </c>
      <c r="B206">
        <v>461.74599999999998</v>
      </c>
      <c r="C206">
        <v>510.20466800000003</v>
      </c>
      <c r="D206">
        <v>6664</v>
      </c>
      <c r="E206">
        <v>-21.895146201472752</v>
      </c>
      <c r="F206">
        <v>-49.594821847378277</v>
      </c>
    </row>
    <row r="207" spans="1:6" x14ac:dyDescent="0.3">
      <c r="A207" s="12" t="s">
        <v>213</v>
      </c>
      <c r="B207">
        <v>955.63699999999994</v>
      </c>
      <c r="C207">
        <v>413.249123</v>
      </c>
      <c r="D207">
        <v>32939</v>
      </c>
      <c r="E207">
        <v>-21.253446495000002</v>
      </c>
      <c r="F207">
        <v>-50.642639048250544</v>
      </c>
    </row>
    <row r="208" spans="1:6" x14ac:dyDescent="0.3">
      <c r="A208" s="12" t="s">
        <v>214</v>
      </c>
      <c r="B208">
        <v>270.81599999999997</v>
      </c>
      <c r="C208">
        <v>626.50103899999999</v>
      </c>
      <c r="D208">
        <v>29798</v>
      </c>
      <c r="E208">
        <v>-23.415233019833007</v>
      </c>
      <c r="F208">
        <v>-46.041053464758157</v>
      </c>
    </row>
    <row r="209" spans="1:6" x14ac:dyDescent="0.3">
      <c r="A209" s="12" t="s">
        <v>215</v>
      </c>
      <c r="B209">
        <v>752.63599999999997</v>
      </c>
      <c r="C209">
        <v>544.17856900000004</v>
      </c>
      <c r="D209">
        <v>121798</v>
      </c>
      <c r="E209">
        <v>-22.817425089331753</v>
      </c>
      <c r="F209">
        <v>-45.191600128420163</v>
      </c>
    </row>
    <row r="210" spans="1:6" x14ac:dyDescent="0.3">
      <c r="A210" s="12" t="s">
        <v>216</v>
      </c>
      <c r="B210">
        <v>567.88400000000001</v>
      </c>
      <c r="C210">
        <v>647.561283</v>
      </c>
      <c r="D210">
        <v>18520</v>
      </c>
      <c r="E210">
        <v>-23.373140191766353</v>
      </c>
      <c r="F210">
        <v>-48.184538175309712</v>
      </c>
    </row>
    <row r="211" spans="1:6" x14ac:dyDescent="0.3">
      <c r="A211" s="12" t="s">
        <v>217</v>
      </c>
      <c r="B211">
        <v>270.28899999999999</v>
      </c>
      <c r="C211">
        <v>613.05494699999997</v>
      </c>
      <c r="D211">
        <v>40105</v>
      </c>
      <c r="E211">
        <v>-21.357996000000007</v>
      </c>
      <c r="F211">
        <v>-48.234056727223212</v>
      </c>
    </row>
    <row r="212" spans="1:6" x14ac:dyDescent="0.3">
      <c r="A212" s="12" t="s">
        <v>218</v>
      </c>
      <c r="B212">
        <v>144.79400000000001</v>
      </c>
      <c r="C212">
        <v>43.694651999999998</v>
      </c>
      <c r="D212">
        <v>320459</v>
      </c>
      <c r="E212">
        <v>-23.995149000000001</v>
      </c>
      <c r="F212">
        <v>-46.249034279441624</v>
      </c>
    </row>
    <row r="213" spans="1:6" x14ac:dyDescent="0.3">
      <c r="A213" s="12" t="s">
        <v>219</v>
      </c>
      <c r="B213">
        <v>318.67500000000001</v>
      </c>
      <c r="C213">
        <v>776.35806200000002</v>
      </c>
      <c r="D213">
        <v>1379182</v>
      </c>
      <c r="E213">
        <v>-23.468506000000001</v>
      </c>
      <c r="F213">
        <v>-46.531084085661085</v>
      </c>
    </row>
    <row r="214" spans="1:6" x14ac:dyDescent="0.3">
      <c r="A214" s="12" t="s">
        <v>220</v>
      </c>
      <c r="B214">
        <v>413.56700000000001</v>
      </c>
      <c r="C214">
        <v>514.19829100000004</v>
      </c>
      <c r="D214">
        <v>7656</v>
      </c>
      <c r="E214">
        <v>-21.491894653589799</v>
      </c>
      <c r="F214">
        <v>-48.037729357498954</v>
      </c>
    </row>
    <row r="215" spans="1:6" x14ac:dyDescent="0.3">
      <c r="A215" s="12" t="s">
        <v>221</v>
      </c>
      <c r="B215">
        <v>252.477</v>
      </c>
      <c r="C215">
        <v>446.354761</v>
      </c>
      <c r="D215">
        <v>5267</v>
      </c>
      <c r="E215">
        <v>-20.650168687255054</v>
      </c>
      <c r="F215">
        <v>-50.661459504143636</v>
      </c>
    </row>
    <row r="216" spans="1:6" x14ac:dyDescent="0.3">
      <c r="A216" s="12" t="s">
        <v>222</v>
      </c>
      <c r="B216">
        <v>364.25200000000001</v>
      </c>
      <c r="C216">
        <v>512.19063300000005</v>
      </c>
      <c r="D216">
        <v>9526</v>
      </c>
      <c r="E216">
        <v>-22.003747180667801</v>
      </c>
      <c r="F216">
        <v>-50.385521598082825</v>
      </c>
    </row>
    <row r="217" spans="1:6" x14ac:dyDescent="0.3">
      <c r="A217" s="12" t="s">
        <v>223</v>
      </c>
      <c r="B217">
        <v>65.576999999999998</v>
      </c>
      <c r="C217">
        <v>604.95051799999999</v>
      </c>
      <c r="D217">
        <v>14930</v>
      </c>
      <c r="E217">
        <v>-22.641749624212682</v>
      </c>
      <c r="F217">
        <v>-47.059286906241311</v>
      </c>
    </row>
    <row r="218" spans="1:6" x14ac:dyDescent="0.3">
      <c r="A218" s="12" t="s">
        <v>224</v>
      </c>
      <c r="B218">
        <v>62.415999999999997</v>
      </c>
      <c r="C218">
        <v>584.89496199999996</v>
      </c>
      <c r="D218">
        <v>230851</v>
      </c>
      <c r="E218">
        <v>-22.858395000000005</v>
      </c>
      <c r="F218">
        <v>-47.221096609757517</v>
      </c>
    </row>
    <row r="219" spans="1:6" x14ac:dyDescent="0.3">
      <c r="A219" s="12" t="s">
        <v>225</v>
      </c>
      <c r="B219">
        <v>547.39300000000003</v>
      </c>
      <c r="C219">
        <v>425.28967299999999</v>
      </c>
      <c r="D219">
        <v>11710</v>
      </c>
      <c r="E219">
        <v>-21.891977602699701</v>
      </c>
      <c r="F219">
        <v>-49.016929918912609</v>
      </c>
    </row>
    <row r="220" spans="1:6" x14ac:dyDescent="0.3">
      <c r="A220" s="12" t="s">
        <v>226</v>
      </c>
      <c r="B220">
        <v>321.94799999999998</v>
      </c>
      <c r="C220">
        <v>497.34339499999999</v>
      </c>
      <c r="D220">
        <v>6321</v>
      </c>
      <c r="E220">
        <v>-21.855061086860808</v>
      </c>
      <c r="F220">
        <v>-50.689199932370684</v>
      </c>
    </row>
    <row r="221" spans="1:6" x14ac:dyDescent="0.3">
      <c r="A221" s="12" t="s">
        <v>227</v>
      </c>
      <c r="B221">
        <v>401.38099999999997</v>
      </c>
      <c r="C221">
        <v>620.69860000000006</v>
      </c>
      <c r="D221">
        <v>9240</v>
      </c>
      <c r="E221">
        <v>-22.871892279592803</v>
      </c>
      <c r="F221">
        <v>-49.156179151707128</v>
      </c>
    </row>
    <row r="222" spans="1:6" x14ac:dyDescent="0.3">
      <c r="A222" s="12" t="s">
        <v>228</v>
      </c>
      <c r="B222">
        <v>290.97800000000001</v>
      </c>
      <c r="C222">
        <v>831.18366500000002</v>
      </c>
      <c r="D222">
        <v>35104</v>
      </c>
      <c r="E222">
        <v>-21.955602000000003</v>
      </c>
      <c r="F222">
        <v>-48.002388208652455</v>
      </c>
    </row>
    <row r="223" spans="1:6" x14ac:dyDescent="0.3">
      <c r="A223" s="12" t="s">
        <v>229</v>
      </c>
      <c r="B223">
        <v>271.91199999999998</v>
      </c>
      <c r="C223">
        <v>457.30121800000001</v>
      </c>
      <c r="D223">
        <v>12393</v>
      </c>
      <c r="E223">
        <v>-21.080537499366105</v>
      </c>
      <c r="F223">
        <v>-49.238861531251032</v>
      </c>
    </row>
    <row r="224" spans="1:6" x14ac:dyDescent="0.3">
      <c r="A224" s="12" t="s">
        <v>230</v>
      </c>
      <c r="B224">
        <v>228.23</v>
      </c>
      <c r="C224">
        <v>477.51059600000002</v>
      </c>
      <c r="D224">
        <v>7753</v>
      </c>
      <c r="E224">
        <v>-22.81454295970865</v>
      </c>
      <c r="F224">
        <v>-50.079125394570042</v>
      </c>
    </row>
    <row r="225" spans="1:6" x14ac:dyDescent="0.3">
      <c r="A225" s="12" t="s">
        <v>231</v>
      </c>
      <c r="B225">
        <v>689.39099999999996</v>
      </c>
      <c r="C225">
        <v>494.43659600000001</v>
      </c>
      <c r="D225">
        <v>60033</v>
      </c>
      <c r="E225">
        <v>-21.757082984349758</v>
      </c>
      <c r="F225">
        <v>-48.827694693000119</v>
      </c>
    </row>
    <row r="226" spans="1:6" x14ac:dyDescent="0.3">
      <c r="A226" s="12" t="s">
        <v>232</v>
      </c>
      <c r="B226">
        <v>1058.0820000000001</v>
      </c>
      <c r="C226">
        <v>871.58019300000001</v>
      </c>
      <c r="D226">
        <v>78878</v>
      </c>
      <c r="E226">
        <v>-23.652632500000003</v>
      </c>
      <c r="F226">
        <v>-47.220491187489856</v>
      </c>
    </row>
    <row r="227" spans="1:6" x14ac:dyDescent="0.3">
      <c r="A227" s="12" t="s">
        <v>233</v>
      </c>
      <c r="B227">
        <v>362.35500000000002</v>
      </c>
      <c r="C227">
        <v>458.09464100000002</v>
      </c>
      <c r="D227">
        <v>8243</v>
      </c>
      <c r="E227">
        <v>-20.343505121059604</v>
      </c>
      <c r="F227">
        <v>-49.196120191474236</v>
      </c>
    </row>
    <row r="228" spans="1:6" x14ac:dyDescent="0.3">
      <c r="A228" s="12" t="s">
        <v>234</v>
      </c>
      <c r="B228">
        <v>594.97400000000005</v>
      </c>
      <c r="C228">
        <v>402.82042100000001</v>
      </c>
      <c r="D228">
        <v>8159</v>
      </c>
      <c r="E228">
        <v>-22.663101471325305</v>
      </c>
      <c r="F228">
        <v>-51.0774138909334</v>
      </c>
    </row>
    <row r="229" spans="1:6" x14ac:dyDescent="0.3">
      <c r="A229" s="12" t="s">
        <v>235</v>
      </c>
      <c r="B229">
        <v>97.747</v>
      </c>
      <c r="C229">
        <v>493.094516</v>
      </c>
      <c r="D229">
        <v>24674</v>
      </c>
      <c r="E229">
        <v>-22.511149000000003</v>
      </c>
      <c r="F229">
        <v>-48.557066101387115</v>
      </c>
    </row>
    <row r="230" spans="1:6" x14ac:dyDescent="0.3">
      <c r="A230" s="12" t="s">
        <v>236</v>
      </c>
      <c r="B230">
        <v>468.35500000000002</v>
      </c>
      <c r="C230">
        <v>609.60143500000004</v>
      </c>
      <c r="D230">
        <v>30432</v>
      </c>
      <c r="E230">
        <v>-20.039612535000003</v>
      </c>
      <c r="F230">
        <v>-47.751066571312961</v>
      </c>
    </row>
    <row r="231" spans="1:6" x14ac:dyDescent="0.3">
      <c r="A231" s="12" t="s">
        <v>237</v>
      </c>
      <c r="B231">
        <v>292.95299999999997</v>
      </c>
      <c r="C231">
        <v>741.813129</v>
      </c>
      <c r="D231">
        <v>9534</v>
      </c>
      <c r="E231">
        <v>-23.204843000000007</v>
      </c>
      <c r="F231">
        <v>-46.156314423937715</v>
      </c>
    </row>
    <row r="232" spans="1:6" x14ac:dyDescent="0.3">
      <c r="A232" s="12" t="s">
        <v>238</v>
      </c>
      <c r="B232">
        <v>1978.7950000000001</v>
      </c>
      <c r="C232">
        <v>4.7814889999999997</v>
      </c>
      <c r="D232">
        <v>30857</v>
      </c>
      <c r="E232">
        <v>-24.706954196425801</v>
      </c>
      <c r="F232">
        <v>-47.553137408817555</v>
      </c>
    </row>
    <row r="233" spans="1:6" x14ac:dyDescent="0.3">
      <c r="A233" s="12" t="s">
        <v>239</v>
      </c>
      <c r="B233">
        <v>196.56700000000001</v>
      </c>
      <c r="C233">
        <v>7.931819</v>
      </c>
      <c r="D233">
        <v>11166</v>
      </c>
      <c r="E233">
        <v>-24.739239940397805</v>
      </c>
      <c r="F233">
        <v>-47.554316965929928</v>
      </c>
    </row>
    <row r="234" spans="1:6" x14ac:dyDescent="0.3">
      <c r="A234" s="12" t="s">
        <v>240</v>
      </c>
      <c r="B234">
        <v>652.64099999999996</v>
      </c>
      <c r="C234">
        <v>376.81917199999998</v>
      </c>
      <c r="D234">
        <v>26686</v>
      </c>
      <c r="E234">
        <v>-20.429372500000003</v>
      </c>
      <c r="F234">
        <v>-51.344890657634998</v>
      </c>
    </row>
    <row r="235" spans="1:6" x14ac:dyDescent="0.3">
      <c r="A235" s="12" t="s">
        <v>664</v>
      </c>
      <c r="B235">
        <v>346.38900000000001</v>
      </c>
      <c r="C235">
        <v>87.188124000000002</v>
      </c>
      <c r="D235">
        <v>34970</v>
      </c>
      <c r="E235">
        <v>-23.788652500000001</v>
      </c>
      <c r="F235">
        <v>-45.354056666940934</v>
      </c>
    </row>
    <row r="236" spans="1:6" x14ac:dyDescent="0.3">
      <c r="A236" s="12" t="s">
        <v>241</v>
      </c>
      <c r="B236">
        <v>311.54500000000002</v>
      </c>
      <c r="C236">
        <v>631.62627199999997</v>
      </c>
      <c r="D236">
        <v>251627</v>
      </c>
      <c r="E236">
        <v>-23.081646000000003</v>
      </c>
      <c r="F236">
        <v>-47.212308940251397</v>
      </c>
    </row>
    <row r="237" spans="1:6" x14ac:dyDescent="0.3">
      <c r="A237" s="12" t="s">
        <v>243</v>
      </c>
      <c r="B237">
        <v>279.60599999999999</v>
      </c>
      <c r="C237">
        <v>457.14197200000001</v>
      </c>
      <c r="D237">
        <v>3897</v>
      </c>
      <c r="E237">
        <v>-19.977542999393453</v>
      </c>
      <c r="F237">
        <v>-50.288981041994035</v>
      </c>
    </row>
    <row r="238" spans="1:6" x14ac:dyDescent="0.3">
      <c r="A238" s="12" t="s">
        <v>244</v>
      </c>
      <c r="B238">
        <v>87.119</v>
      </c>
      <c r="C238">
        <v>451.98613899999998</v>
      </c>
      <c r="D238">
        <v>3991</v>
      </c>
      <c r="E238">
        <v>-21.769911990320651</v>
      </c>
      <c r="F238">
        <v>-50.964374893995235</v>
      </c>
    </row>
    <row r="239" spans="1:6" x14ac:dyDescent="0.3">
      <c r="A239" s="12" t="s">
        <v>245</v>
      </c>
      <c r="B239">
        <v>209.554</v>
      </c>
      <c r="C239">
        <v>577.57906100000002</v>
      </c>
      <c r="D239">
        <v>14971</v>
      </c>
      <c r="E239">
        <v>-23.052912999319503</v>
      </c>
      <c r="F239">
        <v>-49.626806978311677</v>
      </c>
    </row>
    <row r="240" spans="1:6" x14ac:dyDescent="0.3">
      <c r="A240" s="12" t="s">
        <v>246</v>
      </c>
      <c r="B240">
        <v>170.28899999999999</v>
      </c>
      <c r="C240">
        <v>582.03182900000002</v>
      </c>
      <c r="D240">
        <v>37133</v>
      </c>
      <c r="E240">
        <v>-23.350277390297954</v>
      </c>
      <c r="F240">
        <v>-47.689893893544628</v>
      </c>
    </row>
    <row r="241" spans="1:6" x14ac:dyDescent="0.3">
      <c r="A241" s="12" t="s">
        <v>247</v>
      </c>
      <c r="B241">
        <v>190.01</v>
      </c>
      <c r="C241">
        <v>632.09753000000001</v>
      </c>
      <c r="D241">
        <v>7546</v>
      </c>
      <c r="E241">
        <v>-22.437299502194854</v>
      </c>
      <c r="F241">
        <v>-47.719095971109105</v>
      </c>
    </row>
    <row r="242" spans="1:6" x14ac:dyDescent="0.3">
      <c r="A242" s="12" t="s">
        <v>248</v>
      </c>
      <c r="B242">
        <v>136.02799999999999</v>
      </c>
      <c r="C242">
        <v>509.93940500000002</v>
      </c>
      <c r="D242">
        <v>5392</v>
      </c>
      <c r="E242">
        <v>-20.661645528879003</v>
      </c>
      <c r="F242">
        <v>-49.388142381684411</v>
      </c>
    </row>
    <row r="243" spans="1:6" x14ac:dyDescent="0.3">
      <c r="A243" s="12" t="s">
        <v>249</v>
      </c>
      <c r="B243">
        <v>1152.059</v>
      </c>
      <c r="C243">
        <v>79.195538999999997</v>
      </c>
      <c r="D243">
        <v>4218</v>
      </c>
      <c r="E243">
        <v>-24.584460178276952</v>
      </c>
      <c r="F243">
        <v>-48.589600714087638</v>
      </c>
    </row>
    <row r="244" spans="1:6" x14ac:dyDescent="0.3">
      <c r="A244" s="12" t="s">
        <v>250</v>
      </c>
      <c r="B244">
        <v>466.46100000000001</v>
      </c>
      <c r="C244">
        <v>549.85797400000001</v>
      </c>
      <c r="D244">
        <v>16409</v>
      </c>
      <c r="E244">
        <v>-20.441482601041951</v>
      </c>
      <c r="F244">
        <v>-48.017385038510419</v>
      </c>
    </row>
    <row r="245" spans="1:6" x14ac:dyDescent="0.3">
      <c r="A245" s="12" t="s">
        <v>251</v>
      </c>
      <c r="B245">
        <v>115.11799999999999</v>
      </c>
      <c r="C245">
        <v>612.84556699999996</v>
      </c>
      <c r="D245">
        <v>24235</v>
      </c>
      <c r="E245">
        <v>-22.583036934282401</v>
      </c>
      <c r="F245">
        <v>-47.522246634171658</v>
      </c>
    </row>
    <row r="246" spans="1:6" x14ac:dyDescent="0.3">
      <c r="A246" s="12" t="s">
        <v>252</v>
      </c>
      <c r="B246">
        <v>257.61200000000002</v>
      </c>
      <c r="C246">
        <v>433.34509800000001</v>
      </c>
      <c r="D246">
        <v>7993</v>
      </c>
      <c r="E246">
        <v>-21.276437176419002</v>
      </c>
      <c r="F246">
        <v>-49.408151782226433</v>
      </c>
    </row>
    <row r="247" spans="1:6" x14ac:dyDescent="0.3">
      <c r="A247" s="12" t="s">
        <v>253</v>
      </c>
      <c r="B247">
        <v>214.46100000000001</v>
      </c>
      <c r="C247">
        <v>426.73884700000002</v>
      </c>
      <c r="D247">
        <v>8294</v>
      </c>
      <c r="E247">
        <v>-21.567476235299303</v>
      </c>
      <c r="F247">
        <v>-51.350172730815665</v>
      </c>
    </row>
    <row r="248" spans="1:6" x14ac:dyDescent="0.3">
      <c r="A248" s="12" t="s">
        <v>254</v>
      </c>
      <c r="B248">
        <v>1100.2470000000001</v>
      </c>
      <c r="C248">
        <v>606.996081</v>
      </c>
      <c r="D248">
        <v>17556</v>
      </c>
      <c r="E248">
        <v>-23.859811470068852</v>
      </c>
      <c r="F248">
        <v>-49.137133285852528</v>
      </c>
    </row>
    <row r="249" spans="1:6" x14ac:dyDescent="0.3">
      <c r="A249" s="12" t="s">
        <v>255</v>
      </c>
      <c r="B249">
        <v>1092.884</v>
      </c>
      <c r="C249">
        <v>597.91868599999998</v>
      </c>
      <c r="D249">
        <v>27125</v>
      </c>
      <c r="E249">
        <v>-23.419055385000007</v>
      </c>
      <c r="F249">
        <v>-49.081032248485364</v>
      </c>
    </row>
    <row r="250" spans="1:6" x14ac:dyDescent="0.3">
      <c r="A250" s="12" t="s">
        <v>256</v>
      </c>
      <c r="B250">
        <v>502.06599999999997</v>
      </c>
      <c r="C250">
        <v>467.08361200000002</v>
      </c>
      <c r="D250">
        <v>15262</v>
      </c>
      <c r="E250">
        <v>-21.315707058707854</v>
      </c>
      <c r="F250">
        <v>-49.054311079798545</v>
      </c>
    </row>
    <row r="251" spans="1:6" x14ac:dyDescent="0.3">
      <c r="A251" s="12" t="s">
        <v>257</v>
      </c>
      <c r="B251">
        <v>230.35499999999999</v>
      </c>
      <c r="C251">
        <v>509.82670899999999</v>
      </c>
      <c r="D251">
        <v>3835</v>
      </c>
      <c r="E251">
        <v>-21.984672420775752</v>
      </c>
      <c r="F251">
        <v>-48.805021736265651</v>
      </c>
    </row>
    <row r="252" spans="1:6" x14ac:dyDescent="0.3">
      <c r="A252" s="12" t="s">
        <v>258</v>
      </c>
      <c r="B252">
        <v>601.71100000000001</v>
      </c>
      <c r="C252">
        <v>6.4738429999999996</v>
      </c>
      <c r="D252">
        <v>101816</v>
      </c>
      <c r="E252">
        <v>-24.186120666832753</v>
      </c>
      <c r="F252">
        <v>-46.790991482878688</v>
      </c>
    </row>
    <row r="253" spans="1:6" x14ac:dyDescent="0.3">
      <c r="A253" s="12" t="s">
        <v>259</v>
      </c>
      <c r="B253">
        <v>183.01499999999999</v>
      </c>
      <c r="C253">
        <v>170.37789699999999</v>
      </c>
      <c r="D253">
        <v>3328</v>
      </c>
      <c r="E253">
        <v>-24.642594234803955</v>
      </c>
      <c r="F253">
        <v>-48.842855681530537</v>
      </c>
    </row>
    <row r="254" spans="1:6" x14ac:dyDescent="0.3">
      <c r="A254" s="12" t="s">
        <v>260</v>
      </c>
      <c r="B254">
        <v>150.74199999999999</v>
      </c>
      <c r="C254">
        <v>905.95026900000005</v>
      </c>
      <c r="D254">
        <v>175693</v>
      </c>
      <c r="E254">
        <v>-23.715357000000004</v>
      </c>
      <c r="F254">
        <v>-46.85055196685208</v>
      </c>
    </row>
    <row r="255" spans="1:6" x14ac:dyDescent="0.3">
      <c r="A255" s="12" t="s">
        <v>261</v>
      </c>
      <c r="B255">
        <v>1789.35</v>
      </c>
      <c r="C255">
        <v>668.67916200000002</v>
      </c>
      <c r="D255">
        <v>163901</v>
      </c>
      <c r="E255">
        <v>-23.587872500000007</v>
      </c>
      <c r="F255">
        <v>-48.046142895454686</v>
      </c>
    </row>
    <row r="256" spans="1:6" x14ac:dyDescent="0.3">
      <c r="A256" s="12" t="s">
        <v>262</v>
      </c>
      <c r="B256">
        <v>1826.258</v>
      </c>
      <c r="C256">
        <v>690.31585800000005</v>
      </c>
      <c r="D256">
        <v>94354</v>
      </c>
      <c r="E256">
        <v>-23.983437999298651</v>
      </c>
      <c r="F256">
        <v>-48.877389159065352</v>
      </c>
    </row>
    <row r="257" spans="1:6" x14ac:dyDescent="0.3">
      <c r="A257" s="12" t="s">
        <v>263</v>
      </c>
      <c r="B257">
        <v>82.658000000000001</v>
      </c>
      <c r="C257">
        <v>743.05072299999995</v>
      </c>
      <c r="D257">
        <v>237700</v>
      </c>
      <c r="E257">
        <v>-23.546934000000004</v>
      </c>
      <c r="F257">
        <v>-46.933372863488053</v>
      </c>
    </row>
    <row r="258" spans="1:6" x14ac:dyDescent="0.3">
      <c r="A258" s="12" t="s">
        <v>264</v>
      </c>
      <c r="B258">
        <v>518.41600000000005</v>
      </c>
      <c r="C258">
        <v>648.92559400000005</v>
      </c>
      <c r="D258">
        <v>74773</v>
      </c>
      <c r="E258">
        <v>-22.436005499333753</v>
      </c>
      <c r="F258">
        <v>-46.821248011133704</v>
      </c>
    </row>
    <row r="259" spans="1:6" x14ac:dyDescent="0.3">
      <c r="A259" s="12" t="s">
        <v>265</v>
      </c>
      <c r="B259">
        <v>406.47800000000001</v>
      </c>
      <c r="C259">
        <v>570.51710500000002</v>
      </c>
      <c r="D259">
        <v>4241</v>
      </c>
      <c r="E259">
        <v>-24.571553499285802</v>
      </c>
      <c r="F259">
        <v>-49.172165655280821</v>
      </c>
    </row>
    <row r="260" spans="1:6" x14ac:dyDescent="0.3">
      <c r="A260" s="12" t="s">
        <v>266</v>
      </c>
      <c r="B260">
        <v>996.74699999999996</v>
      </c>
      <c r="C260">
        <v>489.88086099999998</v>
      </c>
      <c r="D260">
        <v>43120</v>
      </c>
      <c r="E260">
        <v>-21.594703994353655</v>
      </c>
      <c r="F260">
        <v>-48.813391985538438</v>
      </c>
    </row>
    <row r="261" spans="1:6" x14ac:dyDescent="0.3">
      <c r="A261" s="12" t="s">
        <v>267</v>
      </c>
      <c r="B261">
        <v>507.99700000000001</v>
      </c>
      <c r="C261">
        <v>545.30364799999995</v>
      </c>
      <c r="D261">
        <v>15149</v>
      </c>
      <c r="E261">
        <v>-23.703499943163258</v>
      </c>
      <c r="F261">
        <v>-49.484396312080925</v>
      </c>
    </row>
    <row r="262" spans="1:6" x14ac:dyDescent="0.3">
      <c r="A262" s="12" t="s">
        <v>268</v>
      </c>
      <c r="B262">
        <v>140.023</v>
      </c>
      <c r="C262">
        <v>458.50312100000002</v>
      </c>
      <c r="D262">
        <v>13992</v>
      </c>
      <c r="E262">
        <v>-22.232127625043706</v>
      </c>
      <c r="F262">
        <v>-48.718874159535133</v>
      </c>
    </row>
    <row r="263" spans="1:6" x14ac:dyDescent="0.3">
      <c r="A263" s="12" t="s">
        <v>269</v>
      </c>
      <c r="B263">
        <v>301.65300000000002</v>
      </c>
      <c r="C263">
        <v>299.54548199999999</v>
      </c>
      <c r="D263">
        <v>4906</v>
      </c>
      <c r="E263">
        <v>-20.639825775573904</v>
      </c>
      <c r="F263">
        <v>-51.509969369509719</v>
      </c>
    </row>
    <row r="264" spans="1:6" x14ac:dyDescent="0.3">
      <c r="A264" s="12" t="s">
        <v>270</v>
      </c>
      <c r="B264">
        <v>82.622</v>
      </c>
      <c r="C264">
        <v>762.25442199999998</v>
      </c>
      <c r="D264">
        <v>370821</v>
      </c>
      <c r="E264">
        <v>-23.476897500000007</v>
      </c>
      <c r="F264">
        <v>-46.351603140965388</v>
      </c>
    </row>
    <row r="265" spans="1:6" x14ac:dyDescent="0.3">
      <c r="A265" s="12" t="s">
        <v>271</v>
      </c>
      <c r="B265">
        <v>1003.86</v>
      </c>
      <c r="C265">
        <v>734.12665600000003</v>
      </c>
      <c r="D265">
        <v>50503</v>
      </c>
      <c r="E265">
        <v>-24.112137960000002</v>
      </c>
      <c r="F265">
        <v>-49.336119713929449</v>
      </c>
    </row>
    <row r="266" spans="1:6" x14ac:dyDescent="0.3">
      <c r="A266" s="12" t="s">
        <v>272</v>
      </c>
      <c r="B266">
        <v>273.66699999999997</v>
      </c>
      <c r="C266">
        <v>61.154409999999999</v>
      </c>
      <c r="D266">
        <v>17436</v>
      </c>
      <c r="E266">
        <v>-24.292005633897006</v>
      </c>
      <c r="F266">
        <v>-47.175726056555447</v>
      </c>
    </row>
    <row r="267" spans="1:6" x14ac:dyDescent="0.3">
      <c r="A267" s="12" t="s">
        <v>273</v>
      </c>
      <c r="B267">
        <v>322.27600000000001</v>
      </c>
      <c r="C267">
        <v>766.77427399999999</v>
      </c>
      <c r="D267">
        <v>120858</v>
      </c>
      <c r="E267">
        <v>-23.004852999320605</v>
      </c>
      <c r="F267">
        <v>-46.837557852941181</v>
      </c>
    </row>
    <row r="268" spans="1:6" x14ac:dyDescent="0.3">
      <c r="A268" s="12" t="s">
        <v>274</v>
      </c>
      <c r="B268">
        <v>979.81700000000001</v>
      </c>
      <c r="C268">
        <v>839.32126600000004</v>
      </c>
      <c r="D268">
        <v>20697</v>
      </c>
      <c r="E268">
        <v>-23.104273401677357</v>
      </c>
      <c r="F268">
        <v>-48.6133802692841</v>
      </c>
    </row>
    <row r="269" spans="1:6" x14ac:dyDescent="0.3">
      <c r="A269" s="12" t="s">
        <v>275</v>
      </c>
      <c r="B269">
        <v>564.60299999999995</v>
      </c>
      <c r="C269">
        <v>762.11245199999996</v>
      </c>
      <c r="D269">
        <v>18157</v>
      </c>
      <c r="E269">
        <v>-22.253967973805057</v>
      </c>
      <c r="F269">
        <v>-47.819884866607318</v>
      </c>
    </row>
    <row r="270" spans="1:6" x14ac:dyDescent="0.3">
      <c r="A270" s="12" t="s">
        <v>276</v>
      </c>
      <c r="B270">
        <v>161.11799999999999</v>
      </c>
      <c r="C270">
        <v>867.03915400000005</v>
      </c>
      <c r="D270">
        <v>6499</v>
      </c>
      <c r="E270">
        <v>-20.642426529747404</v>
      </c>
      <c r="F270">
        <v>-47.219952884855068</v>
      </c>
    </row>
    <row r="271" spans="1:6" x14ac:dyDescent="0.3">
      <c r="A271" s="12" t="s">
        <v>277</v>
      </c>
      <c r="B271">
        <v>138.98599999999999</v>
      </c>
      <c r="C271">
        <v>687.11849400000006</v>
      </c>
      <c r="D271">
        <v>7841</v>
      </c>
      <c r="E271">
        <v>-21.734901819147655</v>
      </c>
      <c r="F271">
        <v>-46.973418654180172</v>
      </c>
    </row>
    <row r="272" spans="1:6" x14ac:dyDescent="0.3">
      <c r="A272" s="12" t="s">
        <v>278</v>
      </c>
      <c r="B272">
        <v>640.71900000000005</v>
      </c>
      <c r="C272">
        <v>587.35891000000004</v>
      </c>
      <c r="D272">
        <v>173939</v>
      </c>
      <c r="E272">
        <v>-23.265442500000002</v>
      </c>
      <c r="F272">
        <v>-47.299749835960981</v>
      </c>
    </row>
    <row r="273" spans="1:6" x14ac:dyDescent="0.3">
      <c r="A273" s="12" t="s">
        <v>279</v>
      </c>
      <c r="B273">
        <v>200.816</v>
      </c>
      <c r="C273">
        <v>672.32714899999996</v>
      </c>
      <c r="D273">
        <v>61252</v>
      </c>
      <c r="E273">
        <v>-23.153409626186349</v>
      </c>
      <c r="F273">
        <v>-47.055701152091729</v>
      </c>
    </row>
    <row r="274" spans="1:6" x14ac:dyDescent="0.3">
      <c r="A274" s="12" t="s">
        <v>280</v>
      </c>
      <c r="B274">
        <v>704.65899999999999</v>
      </c>
      <c r="C274">
        <v>609.81985499999996</v>
      </c>
      <c r="D274">
        <v>41824</v>
      </c>
      <c r="E274">
        <v>-20.336287965870802</v>
      </c>
      <c r="F274">
        <v>-47.780415655388985</v>
      </c>
    </row>
    <row r="275" spans="1:6" x14ac:dyDescent="0.3">
      <c r="A275" s="12" t="s">
        <v>281</v>
      </c>
      <c r="B275">
        <v>273.43799999999999</v>
      </c>
      <c r="C275">
        <v>504.204836</v>
      </c>
      <c r="D275">
        <v>6929</v>
      </c>
      <c r="E275">
        <v>-20.687224499375752</v>
      </c>
      <c r="F275">
        <v>-48.413444920628585</v>
      </c>
    </row>
    <row r="276" spans="1:6" x14ac:dyDescent="0.3">
      <c r="A276" s="12" t="s">
        <v>282</v>
      </c>
      <c r="B276">
        <v>706.60199999999998</v>
      </c>
      <c r="C276">
        <v>594.409941</v>
      </c>
      <c r="D276">
        <v>77263</v>
      </c>
      <c r="E276">
        <v>-21.254471499361856</v>
      </c>
      <c r="F276">
        <v>-48.32034975125751</v>
      </c>
    </row>
    <row r="277" spans="1:6" x14ac:dyDescent="0.3">
      <c r="A277" s="12" t="s">
        <v>283</v>
      </c>
      <c r="B277">
        <v>464.27199999999999</v>
      </c>
      <c r="C277">
        <v>572.58551699999998</v>
      </c>
      <c r="D277">
        <v>233662</v>
      </c>
      <c r="E277">
        <v>-23.304880499313754</v>
      </c>
      <c r="F277">
        <v>-45.969593204409357</v>
      </c>
    </row>
    <row r="278" spans="1:6" x14ac:dyDescent="0.3">
      <c r="A278" s="12" t="s">
        <v>284</v>
      </c>
      <c r="B278">
        <v>145.13300000000001</v>
      </c>
      <c r="C278">
        <v>541.93222900000001</v>
      </c>
      <c r="D278">
        <v>7067</v>
      </c>
      <c r="E278">
        <v>-20.884085133117853</v>
      </c>
      <c r="F278">
        <v>-49.573344611531674</v>
      </c>
    </row>
    <row r="279" spans="1:6" x14ac:dyDescent="0.3">
      <c r="A279" s="12" t="s">
        <v>285</v>
      </c>
      <c r="B279">
        <v>704.18899999999996</v>
      </c>
      <c r="C279">
        <v>44.204442</v>
      </c>
      <c r="D279">
        <v>17866</v>
      </c>
      <c r="E279">
        <v>-24.698150280957801</v>
      </c>
      <c r="F279">
        <v>-48.004704511540098</v>
      </c>
    </row>
    <row r="280" spans="1:6" x14ac:dyDescent="0.3">
      <c r="A280" s="12" t="s">
        <v>286</v>
      </c>
      <c r="B280">
        <v>141.39099999999999</v>
      </c>
      <c r="C280">
        <v>571.13846599999999</v>
      </c>
      <c r="D280">
        <v>57488</v>
      </c>
      <c r="E280">
        <v>-22.706781958197556</v>
      </c>
      <c r="F280">
        <v>-46.98234346628788</v>
      </c>
    </row>
    <row r="281" spans="1:6" x14ac:dyDescent="0.3">
      <c r="A281" s="12" t="s">
        <v>287</v>
      </c>
      <c r="B281">
        <v>368.57400000000001</v>
      </c>
      <c r="C281">
        <v>480.696124</v>
      </c>
      <c r="D281">
        <v>49107</v>
      </c>
      <c r="E281">
        <v>-20.267853047500004</v>
      </c>
      <c r="F281">
        <v>-50.550356199042753</v>
      </c>
    </row>
    <row r="282" spans="1:6" x14ac:dyDescent="0.3">
      <c r="A282" s="12" t="s">
        <v>288</v>
      </c>
      <c r="B282">
        <v>184.41300000000001</v>
      </c>
      <c r="C282">
        <v>702.43401500000004</v>
      </c>
      <c r="D282">
        <v>6602</v>
      </c>
      <c r="E282">
        <v>-23.256576866836607</v>
      </c>
      <c r="F282">
        <v>-45.69365512457987</v>
      </c>
    </row>
    <row r="283" spans="1:6" x14ac:dyDescent="0.3">
      <c r="A283" s="12" t="s">
        <v>289</v>
      </c>
      <c r="B283">
        <v>17.449000000000002</v>
      </c>
      <c r="C283">
        <v>755.57207600000004</v>
      </c>
      <c r="D283">
        <v>124937</v>
      </c>
      <c r="E283">
        <v>-23.529939000000002</v>
      </c>
      <c r="F283">
        <v>-46.905221141741073</v>
      </c>
    </row>
    <row r="284" spans="1:6" x14ac:dyDescent="0.3">
      <c r="A284" s="12" t="s">
        <v>290</v>
      </c>
      <c r="B284">
        <v>501.87</v>
      </c>
      <c r="C284">
        <v>581.10296800000003</v>
      </c>
      <c r="D284">
        <v>44380</v>
      </c>
      <c r="E284">
        <v>-21.022457000000003</v>
      </c>
      <c r="F284">
        <v>-47.765352928523406</v>
      </c>
    </row>
    <row r="285" spans="1:6" x14ac:dyDescent="0.3">
      <c r="A285" s="12" t="s">
        <v>291</v>
      </c>
      <c r="B285">
        <v>207.54900000000001</v>
      </c>
      <c r="C285">
        <v>794.67851800000005</v>
      </c>
      <c r="D285">
        <v>30044</v>
      </c>
      <c r="E285">
        <v>-23.103062500000004</v>
      </c>
      <c r="F285">
        <v>-46.738270935405829</v>
      </c>
    </row>
    <row r="286" spans="1:6" x14ac:dyDescent="0.3">
      <c r="A286" s="12" t="s">
        <v>292</v>
      </c>
      <c r="B286">
        <v>687.10299999999995</v>
      </c>
      <c r="C286">
        <v>526.28818999999999</v>
      </c>
      <c r="D286">
        <v>150252</v>
      </c>
      <c r="E286">
        <v>-22.295790990000008</v>
      </c>
      <c r="F286">
        <v>-48.558141387833111</v>
      </c>
    </row>
    <row r="287" spans="1:6" x14ac:dyDescent="0.3">
      <c r="A287" s="12" t="s">
        <v>293</v>
      </c>
      <c r="B287">
        <v>141.971</v>
      </c>
      <c r="C287">
        <v>863.30757000000006</v>
      </c>
      <c r="D287">
        <v>3159</v>
      </c>
      <c r="E287">
        <v>-20.312041589292903</v>
      </c>
      <c r="F287">
        <v>-47.588743916570039</v>
      </c>
    </row>
    <row r="288" spans="1:6" x14ac:dyDescent="0.3">
      <c r="A288" s="12" t="s">
        <v>294</v>
      </c>
      <c r="B288">
        <v>374.29300000000001</v>
      </c>
      <c r="C288">
        <v>924.35715600000003</v>
      </c>
      <c r="D288">
        <v>13220</v>
      </c>
      <c r="E288">
        <v>-22.930678218205603</v>
      </c>
      <c r="F288">
        <v>-46.273416610136671</v>
      </c>
    </row>
    <row r="289" spans="1:6" x14ac:dyDescent="0.3">
      <c r="A289" s="12" t="s">
        <v>295</v>
      </c>
      <c r="B289">
        <v>415.452</v>
      </c>
      <c r="C289">
        <v>553.97006099999999</v>
      </c>
      <c r="D289">
        <v>4523</v>
      </c>
      <c r="E289">
        <v>-22.251046055078699</v>
      </c>
      <c r="F289">
        <v>-50.768535308413988</v>
      </c>
    </row>
    <row r="290" spans="1:6" x14ac:dyDescent="0.3">
      <c r="A290" s="12" t="s">
        <v>296</v>
      </c>
      <c r="B290">
        <v>860.2</v>
      </c>
      <c r="C290">
        <v>444.057478</v>
      </c>
      <c r="D290">
        <v>37015</v>
      </c>
      <c r="E290">
        <v>-21.053719035000004</v>
      </c>
      <c r="F290">
        <v>-49.686282716033325</v>
      </c>
    </row>
    <row r="291" spans="1:6" x14ac:dyDescent="0.3">
      <c r="A291" s="12" t="s">
        <v>297</v>
      </c>
      <c r="B291">
        <v>128.18299999999999</v>
      </c>
      <c r="C291">
        <v>539.64108399999998</v>
      </c>
      <c r="D291">
        <v>4776</v>
      </c>
      <c r="E291">
        <v>-22.013168999343701</v>
      </c>
      <c r="F291">
        <v>-49.790794283774673</v>
      </c>
    </row>
    <row r="292" spans="1:6" x14ac:dyDescent="0.3">
      <c r="A292" s="12" t="s">
        <v>298</v>
      </c>
      <c r="B292">
        <v>56.685000000000002</v>
      </c>
      <c r="C292">
        <v>554.12080500000002</v>
      </c>
      <c r="D292">
        <v>3367</v>
      </c>
      <c r="E292">
        <v>-23.0825599993188</v>
      </c>
      <c r="F292">
        <v>-47.798173511904771</v>
      </c>
    </row>
    <row r="293" spans="1:6" x14ac:dyDescent="0.3">
      <c r="A293" s="12" t="s">
        <v>299</v>
      </c>
      <c r="B293">
        <v>431.20699999999999</v>
      </c>
      <c r="C293">
        <v>760.15619000000004</v>
      </c>
      <c r="D293">
        <v>418962</v>
      </c>
      <c r="E293">
        <v>-23.187668000000006</v>
      </c>
      <c r="F293">
        <v>-46.885273967996739</v>
      </c>
    </row>
    <row r="294" spans="1:6" x14ac:dyDescent="0.3">
      <c r="A294" s="12" t="s">
        <v>300</v>
      </c>
      <c r="B294">
        <v>582.56500000000005</v>
      </c>
      <c r="C294">
        <v>429.73788100000002</v>
      </c>
      <c r="D294">
        <v>20679</v>
      </c>
      <c r="E294">
        <v>-21.511275749680955</v>
      </c>
      <c r="F294">
        <v>-51.434011950548992</v>
      </c>
    </row>
    <row r="295" spans="1:6" x14ac:dyDescent="0.3">
      <c r="A295" s="12" t="s">
        <v>301</v>
      </c>
      <c r="B295">
        <v>812.79899999999998</v>
      </c>
      <c r="C295">
        <v>25.220403000000001</v>
      </c>
      <c r="D295">
        <v>18812</v>
      </c>
      <c r="E295">
        <v>-24.320703078972656</v>
      </c>
      <c r="F295">
        <v>-47.635341967662214</v>
      </c>
    </row>
    <row r="296" spans="1:6" x14ac:dyDescent="0.3">
      <c r="A296" s="12" t="s">
        <v>302</v>
      </c>
      <c r="B296">
        <v>522.16899999999998</v>
      </c>
      <c r="C296">
        <v>717.41663100000005</v>
      </c>
      <c r="D296">
        <v>31444</v>
      </c>
      <c r="E296">
        <v>-23.935689201507817</v>
      </c>
      <c r="F296">
        <v>-47.081594072291821</v>
      </c>
    </row>
    <row r="297" spans="1:6" x14ac:dyDescent="0.3">
      <c r="A297" s="12" t="s">
        <v>303</v>
      </c>
      <c r="B297">
        <v>255.47200000000001</v>
      </c>
      <c r="C297">
        <v>897.36637700000006</v>
      </c>
      <c r="D297">
        <v>4896</v>
      </c>
      <c r="E297">
        <v>-23.086921351486403</v>
      </c>
      <c r="F297">
        <v>-45.190810820432951</v>
      </c>
    </row>
    <row r="298" spans="1:6" x14ac:dyDescent="0.3">
      <c r="A298" s="12" t="s">
        <v>304</v>
      </c>
      <c r="B298">
        <v>384.274</v>
      </c>
      <c r="C298">
        <v>546.12378100000001</v>
      </c>
      <c r="D298">
        <v>28516</v>
      </c>
      <c r="E298">
        <v>-23.054011606537156</v>
      </c>
      <c r="F298">
        <v>-47.833780710266304</v>
      </c>
    </row>
    <row r="299" spans="1:6" x14ac:dyDescent="0.3">
      <c r="A299" s="12" t="s">
        <v>305</v>
      </c>
      <c r="B299">
        <v>537.67499999999995</v>
      </c>
      <c r="C299">
        <v>462.05960099999999</v>
      </c>
      <c r="D299">
        <v>11980</v>
      </c>
      <c r="E299">
        <v>-21.164856565473503</v>
      </c>
      <c r="F299">
        <v>-51.040501657068525</v>
      </c>
    </row>
    <row r="300" spans="1:6" x14ac:dyDescent="0.3">
      <c r="A300" s="12" t="s">
        <v>306</v>
      </c>
      <c r="B300">
        <v>167.06700000000001</v>
      </c>
      <c r="C300">
        <v>556.48646199999996</v>
      </c>
      <c r="D300">
        <v>7260</v>
      </c>
      <c r="E300">
        <v>-22.570096474152958</v>
      </c>
      <c r="F300">
        <v>-44.893110279387081</v>
      </c>
    </row>
    <row r="301" spans="1:6" x14ac:dyDescent="0.3">
      <c r="A301" s="12" t="s">
        <v>307</v>
      </c>
      <c r="B301">
        <v>402.87099999999998</v>
      </c>
      <c r="C301">
        <v>628.81122600000003</v>
      </c>
      <c r="D301">
        <v>103391</v>
      </c>
      <c r="E301">
        <v>-22.185436005000003</v>
      </c>
      <c r="F301">
        <v>-47.388707969614835</v>
      </c>
    </row>
    <row r="302" spans="1:6" x14ac:dyDescent="0.3">
      <c r="A302" s="12" t="s">
        <v>308</v>
      </c>
      <c r="B302">
        <v>809.54100000000005</v>
      </c>
      <c r="C302">
        <v>548.88346100000001</v>
      </c>
      <c r="D302">
        <v>68432</v>
      </c>
      <c r="E302">
        <v>-22.597507000000004</v>
      </c>
      <c r="F302">
        <v>-48.798681972457324</v>
      </c>
    </row>
    <row r="303" spans="1:6" x14ac:dyDescent="0.3">
      <c r="A303" s="12" t="s">
        <v>309</v>
      </c>
      <c r="B303">
        <v>580.71100000000001</v>
      </c>
      <c r="C303">
        <v>579.49797599999999</v>
      </c>
      <c r="D303">
        <v>306114</v>
      </c>
      <c r="E303">
        <v>-22.562194000000005</v>
      </c>
      <c r="F303">
        <v>-47.401939523310205</v>
      </c>
    </row>
    <row r="304" spans="1:6" x14ac:dyDescent="0.3">
      <c r="A304" s="12" t="s">
        <v>310</v>
      </c>
      <c r="B304">
        <v>48.756</v>
      </c>
      <c r="C304">
        <v>717.27232600000002</v>
      </c>
      <c r="D304">
        <v>7980</v>
      </c>
      <c r="E304">
        <v>-22.520488192169154</v>
      </c>
      <c r="F304">
        <v>-46.661483616308736</v>
      </c>
    </row>
    <row r="305" spans="1:6" x14ac:dyDescent="0.3">
      <c r="A305" s="12" t="s">
        <v>311</v>
      </c>
      <c r="B305">
        <v>570.05799999999999</v>
      </c>
      <c r="C305">
        <v>433.93564700000002</v>
      </c>
      <c r="D305">
        <v>78013</v>
      </c>
      <c r="E305">
        <v>-21.6723465</v>
      </c>
      <c r="F305">
        <v>-49.751423386685467</v>
      </c>
    </row>
    <row r="306" spans="1:6" x14ac:dyDescent="0.3">
      <c r="A306" s="12" t="s">
        <v>312</v>
      </c>
      <c r="B306">
        <v>414.16</v>
      </c>
      <c r="C306">
        <v>530</v>
      </c>
      <c r="D306">
        <v>88706</v>
      </c>
      <c r="E306">
        <v>-22.731693032629604</v>
      </c>
      <c r="F306">
        <v>-45.124248144163182</v>
      </c>
    </row>
    <row r="307" spans="1:6" x14ac:dyDescent="0.3">
      <c r="A307" s="12" t="s">
        <v>314</v>
      </c>
      <c r="B307">
        <v>55.133000000000003</v>
      </c>
      <c r="C307">
        <v>690.68539599999997</v>
      </c>
      <c r="D307">
        <v>48885</v>
      </c>
      <c r="E307">
        <v>-23.086778500000005</v>
      </c>
      <c r="F307">
        <v>-46.946440218048735</v>
      </c>
    </row>
    <row r="308" spans="1:6" x14ac:dyDescent="0.3">
      <c r="A308" s="12" t="s">
        <v>315</v>
      </c>
      <c r="B308">
        <v>314.81</v>
      </c>
      <c r="C308">
        <v>465.16921500000001</v>
      </c>
      <c r="D308">
        <v>21747</v>
      </c>
      <c r="E308">
        <v>-21.723415646037903</v>
      </c>
      <c r="F308">
        <v>-51.018349142240865</v>
      </c>
    </row>
    <row r="309" spans="1:6" x14ac:dyDescent="0.3">
      <c r="A309" s="12" t="s">
        <v>316</v>
      </c>
      <c r="B309">
        <v>189.536</v>
      </c>
      <c r="C309">
        <v>524.62983099999997</v>
      </c>
      <c r="D309">
        <v>2394</v>
      </c>
      <c r="E309">
        <v>-22.431639999333854</v>
      </c>
      <c r="F309">
        <v>-49.523179124461372</v>
      </c>
    </row>
    <row r="310" spans="1:6" x14ac:dyDescent="0.3">
      <c r="A310" s="12" t="s">
        <v>317</v>
      </c>
      <c r="B310">
        <v>598.25699999999995</v>
      </c>
      <c r="C310">
        <v>645.80016699999999</v>
      </c>
      <c r="D310">
        <v>14947</v>
      </c>
      <c r="E310">
        <v>-21.551706525237204</v>
      </c>
      <c r="F310">
        <v>-47.700279944847594</v>
      </c>
    </row>
    <row r="311" spans="1:6" x14ac:dyDescent="0.3">
      <c r="A311" s="12" t="s">
        <v>319</v>
      </c>
      <c r="B311">
        <v>155.17099999999999</v>
      </c>
      <c r="C311">
        <v>670.03316099999995</v>
      </c>
      <c r="D311">
        <v>4584</v>
      </c>
      <c r="E311">
        <v>-22.413815392232703</v>
      </c>
      <c r="F311">
        <v>-49.820324699943825</v>
      </c>
    </row>
    <row r="312" spans="1:6" x14ac:dyDescent="0.3">
      <c r="A312" s="12" t="s">
        <v>320</v>
      </c>
      <c r="B312">
        <v>475.226</v>
      </c>
      <c r="C312">
        <v>567.67929200000003</v>
      </c>
      <c r="D312">
        <v>2649</v>
      </c>
      <c r="E312">
        <v>-22.343444287208154</v>
      </c>
      <c r="F312">
        <v>-50.38932711588177</v>
      </c>
    </row>
    <row r="313" spans="1:6" x14ac:dyDescent="0.3">
      <c r="A313" s="12" t="s">
        <v>321</v>
      </c>
      <c r="B313">
        <v>224.51400000000001</v>
      </c>
      <c r="C313">
        <v>542.27126999999996</v>
      </c>
      <c r="D313">
        <v>17163</v>
      </c>
      <c r="E313">
        <v>-22.505549628843855</v>
      </c>
      <c r="F313">
        <v>-48.71140538696806</v>
      </c>
    </row>
    <row r="314" spans="1:6" x14ac:dyDescent="0.3">
      <c r="A314" s="12" t="s">
        <v>322</v>
      </c>
      <c r="B314">
        <v>248.08699999999999</v>
      </c>
      <c r="C314">
        <v>516.14221899999995</v>
      </c>
      <c r="D314">
        <v>8120</v>
      </c>
      <c r="E314">
        <v>-20.801313539563303</v>
      </c>
      <c r="F314">
        <v>-49.963497820342063</v>
      </c>
    </row>
    <row r="315" spans="1:6" x14ac:dyDescent="0.3">
      <c r="A315" s="12" t="s">
        <v>323</v>
      </c>
      <c r="B315">
        <v>327.56700000000001</v>
      </c>
      <c r="C315">
        <v>516.15397099999996</v>
      </c>
      <c r="D315">
        <v>3698</v>
      </c>
      <c r="E315">
        <v>-20.149997984692504</v>
      </c>
      <c r="F315">
        <v>-50.197628484223976</v>
      </c>
    </row>
    <row r="316" spans="1:6" x14ac:dyDescent="0.3">
      <c r="A316" s="12" t="s">
        <v>324</v>
      </c>
      <c r="B316">
        <v>312.28199999999998</v>
      </c>
      <c r="C316">
        <v>502.64309800000001</v>
      </c>
      <c r="D316">
        <v>3119</v>
      </c>
      <c r="E316">
        <v>-20.643481311055101</v>
      </c>
      <c r="F316">
        <v>-50.227537047108889</v>
      </c>
    </row>
    <row r="317" spans="1:6" x14ac:dyDescent="0.3">
      <c r="A317" s="12" t="s">
        <v>325</v>
      </c>
      <c r="B317">
        <v>210.149</v>
      </c>
      <c r="C317">
        <v>861.81794500000001</v>
      </c>
      <c r="D317">
        <v>47150</v>
      </c>
      <c r="E317">
        <v>-23.547457999999907</v>
      </c>
      <c r="F317">
        <v>-47.184482626249711</v>
      </c>
    </row>
    <row r="318" spans="1:6" x14ac:dyDescent="0.3">
      <c r="A318" s="12" t="s">
        <v>326</v>
      </c>
      <c r="B318">
        <v>320.697</v>
      </c>
      <c r="C318">
        <v>793.14745400000004</v>
      </c>
      <c r="D318">
        <v>100179</v>
      </c>
      <c r="E318">
        <v>-23.322459382970386</v>
      </c>
      <c r="F318">
        <v>-46.590195873141873</v>
      </c>
    </row>
    <row r="319" spans="1:6" x14ac:dyDescent="0.3">
      <c r="A319" s="12" t="s">
        <v>327</v>
      </c>
      <c r="B319">
        <v>229.04599999999999</v>
      </c>
      <c r="C319">
        <v>707.25175100000001</v>
      </c>
      <c r="D319">
        <v>9846</v>
      </c>
      <c r="E319">
        <v>-23.003346089863552</v>
      </c>
      <c r="F319">
        <v>-49.318113120583106</v>
      </c>
    </row>
    <row r="320" spans="1:6" x14ac:dyDescent="0.3">
      <c r="A320" s="12" t="s">
        <v>328</v>
      </c>
      <c r="B320">
        <v>919.51900000000001</v>
      </c>
      <c r="C320">
        <v>395.785686</v>
      </c>
      <c r="D320">
        <v>5853</v>
      </c>
      <c r="E320">
        <v>-22.110331499341353</v>
      </c>
      <c r="F320">
        <v>-51.968467484711482</v>
      </c>
    </row>
    <row r="321" spans="1:6" x14ac:dyDescent="0.3">
      <c r="A321" s="12" t="s">
        <v>329</v>
      </c>
      <c r="B321">
        <v>533.49800000000005</v>
      </c>
      <c r="C321">
        <v>388.87179200000003</v>
      </c>
      <c r="D321">
        <v>14002</v>
      </c>
      <c r="E321">
        <v>-22.61041533676195</v>
      </c>
      <c r="F321">
        <v>-50.668968249501823</v>
      </c>
    </row>
    <row r="322" spans="1:6" x14ac:dyDescent="0.3">
      <c r="A322" s="12" t="s">
        <v>330</v>
      </c>
      <c r="B322">
        <v>111.267</v>
      </c>
      <c r="C322">
        <v>451.39966099999998</v>
      </c>
      <c r="D322">
        <v>3031</v>
      </c>
      <c r="E322">
        <v>-21.258761925566304</v>
      </c>
      <c r="F322">
        <v>-49.140000810266159</v>
      </c>
    </row>
    <row r="323" spans="1:6" x14ac:dyDescent="0.3">
      <c r="A323" s="12" t="s">
        <v>331</v>
      </c>
      <c r="B323">
        <v>186.54400000000001</v>
      </c>
      <c r="C323">
        <v>390.54092000000003</v>
      </c>
      <c r="D323">
        <v>4084</v>
      </c>
      <c r="E323">
        <v>-21.794493366467254</v>
      </c>
      <c r="F323">
        <v>-51.182897555050317</v>
      </c>
    </row>
    <row r="324" spans="1:6" x14ac:dyDescent="0.3">
      <c r="A324" s="12" t="s">
        <v>332</v>
      </c>
      <c r="B324">
        <v>1170.5150000000001</v>
      </c>
      <c r="C324">
        <v>657.30619000000002</v>
      </c>
      <c r="D324">
        <v>238882</v>
      </c>
      <c r="E324">
        <v>-22.214933000000002</v>
      </c>
      <c r="F324">
        <v>-49.951645643103269</v>
      </c>
    </row>
    <row r="325" spans="1:6" x14ac:dyDescent="0.3">
      <c r="A325" s="12" t="s">
        <v>334</v>
      </c>
      <c r="B325">
        <v>1253.5640000000001</v>
      </c>
      <c r="C325">
        <v>497.54003499999999</v>
      </c>
      <c r="D325">
        <v>26461</v>
      </c>
      <c r="E325">
        <v>-22.147832475000008</v>
      </c>
      <c r="F325">
        <v>-51.170768057488502</v>
      </c>
    </row>
    <row r="326" spans="1:6" x14ac:dyDescent="0.3">
      <c r="A326" s="12" t="s">
        <v>335</v>
      </c>
      <c r="B326">
        <v>524.899</v>
      </c>
      <c r="C326">
        <v>578.25469199999998</v>
      </c>
      <c r="D326">
        <v>83170</v>
      </c>
      <c r="E326">
        <v>-21.602994506272555</v>
      </c>
      <c r="F326">
        <v>-48.367747699366184</v>
      </c>
    </row>
    <row r="327" spans="1:6" x14ac:dyDescent="0.3">
      <c r="A327" s="12" t="s">
        <v>336</v>
      </c>
      <c r="B327">
        <v>61.908999999999999</v>
      </c>
      <c r="C327">
        <v>789.32946700000002</v>
      </c>
      <c r="D327">
        <v>472912</v>
      </c>
      <c r="E327">
        <v>-23.669334500000001</v>
      </c>
      <c r="F327">
        <v>-46.458262012164653</v>
      </c>
    </row>
    <row r="328" spans="1:6" x14ac:dyDescent="0.3">
      <c r="A328" s="12" t="s">
        <v>337</v>
      </c>
      <c r="B328">
        <v>195.15100000000001</v>
      </c>
      <c r="C328">
        <v>476.83669300000003</v>
      </c>
      <c r="D328">
        <v>5490</v>
      </c>
      <c r="E328">
        <v>-21.180156172304553</v>
      </c>
      <c r="F328">
        <v>-49.582018998867298</v>
      </c>
    </row>
    <row r="329" spans="1:6" x14ac:dyDescent="0.3">
      <c r="A329" s="12" t="s">
        <v>338</v>
      </c>
      <c r="B329">
        <v>228.19900000000001</v>
      </c>
      <c r="C329">
        <v>518.44557199999997</v>
      </c>
      <c r="D329">
        <v>3836</v>
      </c>
      <c r="E329">
        <v>-20.354109903167451</v>
      </c>
      <c r="F329">
        <v>-50.181831839905065</v>
      </c>
    </row>
    <row r="330" spans="1:6" x14ac:dyDescent="0.3">
      <c r="A330" s="12" t="s">
        <v>339</v>
      </c>
      <c r="B330">
        <v>148.636</v>
      </c>
      <c r="C330">
        <v>408.60607299999998</v>
      </c>
      <c r="D330">
        <v>1908</v>
      </c>
      <c r="E330">
        <v>-19.9670371030093</v>
      </c>
      <c r="F330">
        <v>-50.622080265368048</v>
      </c>
    </row>
    <row r="331" spans="1:6" x14ac:dyDescent="0.3">
      <c r="A331" s="12" t="s">
        <v>340</v>
      </c>
      <c r="B331">
        <v>820.84900000000005</v>
      </c>
      <c r="C331">
        <v>513.242119</v>
      </c>
      <c r="D331">
        <v>22226</v>
      </c>
      <c r="E331">
        <v>-20.177129232579301</v>
      </c>
      <c r="F331">
        <v>-48.029334182714521</v>
      </c>
    </row>
    <row r="332" spans="1:6" x14ac:dyDescent="0.3">
      <c r="A332" s="12" t="s">
        <v>341</v>
      </c>
      <c r="B332">
        <v>213.24199999999999</v>
      </c>
      <c r="C332">
        <v>681.34163100000001</v>
      </c>
      <c r="D332">
        <v>12908</v>
      </c>
      <c r="E332">
        <v>-22.411696800770851</v>
      </c>
      <c r="F332">
        <v>-48.451802309283096</v>
      </c>
    </row>
    <row r="333" spans="1:6" x14ac:dyDescent="0.3">
      <c r="A333" s="12" t="s">
        <v>342</v>
      </c>
      <c r="B333">
        <v>216.82499999999999</v>
      </c>
      <c r="C333">
        <v>459.85779500000001</v>
      </c>
      <c r="D333">
        <v>3086</v>
      </c>
      <c r="E333">
        <v>-19.980516052412604</v>
      </c>
      <c r="F333">
        <v>-50.13842719642804</v>
      </c>
    </row>
    <row r="334" spans="1:6" x14ac:dyDescent="0.3">
      <c r="A334" s="12" t="s">
        <v>343</v>
      </c>
      <c r="B334">
        <v>1001.484</v>
      </c>
      <c r="C334">
        <v>34.310102000000001</v>
      </c>
      <c r="D334">
        <v>19779</v>
      </c>
      <c r="E334">
        <v>-24.283929465376051</v>
      </c>
      <c r="F334">
        <v>-47.45710399910886</v>
      </c>
    </row>
    <row r="335" spans="1:6" x14ac:dyDescent="0.3">
      <c r="A335" s="12" t="s">
        <v>344</v>
      </c>
      <c r="B335">
        <v>917.69399999999996</v>
      </c>
      <c r="C335">
        <v>412.22447</v>
      </c>
      <c r="D335">
        <v>29564</v>
      </c>
      <c r="E335">
        <v>-21.132086985000004</v>
      </c>
      <c r="F335">
        <v>-51.105640391753681</v>
      </c>
    </row>
    <row r="336" spans="1:6" x14ac:dyDescent="0.3">
      <c r="A336" s="12" t="s">
        <v>345</v>
      </c>
      <c r="B336">
        <v>1238.931</v>
      </c>
      <c r="C336">
        <v>438.917914</v>
      </c>
      <c r="D336">
        <v>18259</v>
      </c>
      <c r="E336">
        <v>-22.290558594472301</v>
      </c>
      <c r="F336">
        <v>-51.905794305934975</v>
      </c>
    </row>
    <row r="337" spans="1:6" x14ac:dyDescent="0.3">
      <c r="A337" s="12" t="s">
        <v>346</v>
      </c>
      <c r="B337">
        <v>243.22800000000001</v>
      </c>
      <c r="C337">
        <v>590.24368000000004</v>
      </c>
      <c r="D337">
        <v>59824</v>
      </c>
      <c r="E337">
        <v>-20.817004500000003</v>
      </c>
      <c r="F337">
        <v>-49.512139217927263</v>
      </c>
    </row>
    <row r="338" spans="1:6" x14ac:dyDescent="0.3">
      <c r="A338" s="12" t="s">
        <v>347</v>
      </c>
      <c r="B338">
        <v>166.125</v>
      </c>
      <c r="C338">
        <v>528.41325900000004</v>
      </c>
      <c r="D338">
        <v>4871</v>
      </c>
      <c r="E338">
        <v>-20.616857219804</v>
      </c>
      <c r="F338">
        <v>-49.465519842508506</v>
      </c>
    </row>
    <row r="339" spans="1:6" x14ac:dyDescent="0.3">
      <c r="A339" s="12" t="s">
        <v>348</v>
      </c>
      <c r="B339">
        <v>855.15599999999995</v>
      </c>
      <c r="C339">
        <v>633.52176899999995</v>
      </c>
      <c r="D339">
        <v>68885</v>
      </c>
      <c r="E339">
        <v>-21.468990510000001</v>
      </c>
      <c r="F339">
        <v>-47.007170978736696</v>
      </c>
    </row>
    <row r="340" spans="1:6" x14ac:dyDescent="0.3">
      <c r="A340" s="12" t="s">
        <v>349</v>
      </c>
      <c r="B340">
        <v>712.54100000000005</v>
      </c>
      <c r="C340">
        <v>749.80401700000004</v>
      </c>
      <c r="D340">
        <v>445842</v>
      </c>
      <c r="E340">
        <v>-23.522706500000002</v>
      </c>
      <c r="F340">
        <v>-46.196760084326563</v>
      </c>
    </row>
    <row r="341" spans="1:6" x14ac:dyDescent="0.3">
      <c r="A341" s="12" t="s">
        <v>350</v>
      </c>
      <c r="B341">
        <v>812.75300000000004</v>
      </c>
      <c r="C341">
        <v>607.01452099999995</v>
      </c>
      <c r="D341">
        <v>151888</v>
      </c>
      <c r="E341">
        <v>-22.365720189511567</v>
      </c>
      <c r="F341">
        <v>-46.944474088149072</v>
      </c>
    </row>
    <row r="342" spans="1:6" x14ac:dyDescent="0.3">
      <c r="A342" s="12" t="s">
        <v>351</v>
      </c>
      <c r="B342">
        <v>497.70800000000003</v>
      </c>
      <c r="C342">
        <v>607.01452099999995</v>
      </c>
      <c r="D342">
        <v>93189</v>
      </c>
      <c r="E342">
        <v>-22.365720189511567</v>
      </c>
      <c r="F342">
        <v>-46.944474088149072</v>
      </c>
    </row>
    <row r="343" spans="1:6" x14ac:dyDescent="0.3">
      <c r="A343" s="12" t="s">
        <v>352</v>
      </c>
      <c r="B343">
        <v>133.69800000000001</v>
      </c>
      <c r="C343">
        <v>536.93524000000002</v>
      </c>
      <c r="D343">
        <v>3493</v>
      </c>
      <c r="E343">
        <v>-22.926827883407753</v>
      </c>
      <c r="F343">
        <v>-47.567524004838418</v>
      </c>
    </row>
    <row r="344" spans="1:6" x14ac:dyDescent="0.3">
      <c r="A344" s="12" t="s">
        <v>353</v>
      </c>
      <c r="B344">
        <v>104.352</v>
      </c>
      <c r="C344">
        <v>448.09811100000002</v>
      </c>
      <c r="D344">
        <v>2259</v>
      </c>
      <c r="E344">
        <v>-20.850325703772853</v>
      </c>
      <c r="F344">
        <v>-50.096306131545759</v>
      </c>
    </row>
    <row r="345" spans="1:6" x14ac:dyDescent="0.3">
      <c r="A345" s="12" t="s">
        <v>354</v>
      </c>
      <c r="B345">
        <v>143.20500000000001</v>
      </c>
      <c r="C345">
        <v>9.9231230000000004</v>
      </c>
      <c r="D345">
        <v>56702</v>
      </c>
      <c r="E345">
        <v>-24.094116144999902</v>
      </c>
      <c r="F345">
        <v>-46.619992725371041</v>
      </c>
    </row>
    <row r="346" spans="1:6" x14ac:dyDescent="0.3">
      <c r="A346" s="12" t="s">
        <v>355</v>
      </c>
      <c r="B346">
        <v>110.30800000000001</v>
      </c>
      <c r="C346">
        <v>762.74740299999996</v>
      </c>
      <c r="D346">
        <v>8038</v>
      </c>
      <c r="E346">
        <v>-22.68112865985935</v>
      </c>
      <c r="F346">
        <v>-46.681194300508714</v>
      </c>
    </row>
    <row r="347" spans="1:6" x14ac:dyDescent="0.3">
      <c r="A347" s="12" t="s">
        <v>356</v>
      </c>
      <c r="B347">
        <v>346.95</v>
      </c>
      <c r="C347">
        <v>722.39939100000004</v>
      </c>
      <c r="D347">
        <v>50498</v>
      </c>
      <c r="E347">
        <v>-21.263863995000005</v>
      </c>
      <c r="F347">
        <v>-48.496651259965986</v>
      </c>
    </row>
    <row r="348" spans="1:6" x14ac:dyDescent="0.3">
      <c r="A348" s="12" t="s">
        <v>357</v>
      </c>
      <c r="B348">
        <v>495.55900000000003</v>
      </c>
      <c r="C348">
        <v>480.33712700000001</v>
      </c>
      <c r="D348">
        <v>25087</v>
      </c>
      <c r="E348">
        <v>-20.772140137594654</v>
      </c>
      <c r="F348">
        <v>-49.71411616142862</v>
      </c>
    </row>
    <row r="349" spans="1:6" x14ac:dyDescent="0.3">
      <c r="A349" s="12" t="s">
        <v>358</v>
      </c>
      <c r="B349">
        <v>263.46199999999999</v>
      </c>
      <c r="C349">
        <v>595.70301300000006</v>
      </c>
      <c r="D349">
        <v>19008</v>
      </c>
      <c r="E349">
        <v>-20.903841225890652</v>
      </c>
      <c r="F349">
        <v>-48.642971283280971</v>
      </c>
    </row>
    <row r="350" spans="1:6" x14ac:dyDescent="0.3">
      <c r="A350" s="12" t="s">
        <v>359</v>
      </c>
      <c r="B350">
        <v>233.547</v>
      </c>
      <c r="C350">
        <v>334.28188499999999</v>
      </c>
      <c r="D350">
        <v>4166</v>
      </c>
      <c r="E350">
        <v>-21.298959449262554</v>
      </c>
      <c r="F350">
        <v>-51.565493248709366</v>
      </c>
    </row>
    <row r="351" spans="1:6" x14ac:dyDescent="0.3">
      <c r="A351" s="12" t="s">
        <v>360</v>
      </c>
      <c r="B351">
        <v>240.566</v>
      </c>
      <c r="C351">
        <v>548.16684699999996</v>
      </c>
      <c r="D351">
        <v>59772</v>
      </c>
      <c r="E351">
        <v>-22.945521999321958</v>
      </c>
      <c r="F351">
        <v>-47.313269248336269</v>
      </c>
    </row>
    <row r="352" spans="1:6" x14ac:dyDescent="0.3">
      <c r="A352" s="12" t="s">
        <v>361</v>
      </c>
      <c r="B352">
        <v>332.74200000000002</v>
      </c>
      <c r="C352">
        <v>654.34185300000001</v>
      </c>
      <c r="D352">
        <v>4653</v>
      </c>
      <c r="E352">
        <v>-22.955010579151153</v>
      </c>
      <c r="F352">
        <v>-45.84815198496505</v>
      </c>
    </row>
    <row r="353" spans="1:6" x14ac:dyDescent="0.3">
      <c r="A353" s="12" t="s">
        <v>362</v>
      </c>
      <c r="B353">
        <v>1388.127</v>
      </c>
      <c r="C353">
        <v>555.10492699999998</v>
      </c>
      <c r="D353">
        <v>32968</v>
      </c>
      <c r="E353">
        <v>-20.7326629993746</v>
      </c>
      <c r="F353">
        <v>-48.057593825321732</v>
      </c>
    </row>
    <row r="354" spans="1:6" x14ac:dyDescent="0.3">
      <c r="A354" s="12" t="s">
        <v>363</v>
      </c>
      <c r="B354">
        <v>146.75200000000001</v>
      </c>
      <c r="C354">
        <v>789.27780900000005</v>
      </c>
      <c r="D354">
        <v>13622</v>
      </c>
      <c r="E354">
        <v>-22.881030932694454</v>
      </c>
      <c r="F354">
        <v>-46.79134439458381</v>
      </c>
    </row>
    <row r="355" spans="1:6" x14ac:dyDescent="0.3">
      <c r="A355" s="12" t="s">
        <v>364</v>
      </c>
      <c r="B355">
        <v>228.7</v>
      </c>
      <c r="C355">
        <v>618.54385400000001</v>
      </c>
      <c r="D355">
        <v>4758</v>
      </c>
      <c r="E355">
        <v>-21.507609441189903</v>
      </c>
      <c r="F355">
        <v>-48.150661254394855</v>
      </c>
    </row>
    <row r="356" spans="1:6" x14ac:dyDescent="0.3">
      <c r="A356" s="12" t="s">
        <v>365</v>
      </c>
      <c r="B356">
        <v>250.87299999999999</v>
      </c>
      <c r="C356">
        <v>402.97728699999999</v>
      </c>
      <c r="D356">
        <v>4486</v>
      </c>
      <c r="E356">
        <v>-20.994298089260052</v>
      </c>
      <c r="F356">
        <v>-51.277138185509848</v>
      </c>
    </row>
    <row r="357" spans="1:6" x14ac:dyDescent="0.3">
      <c r="A357" s="12" t="s">
        <v>366</v>
      </c>
      <c r="B357">
        <v>286.64699999999999</v>
      </c>
      <c r="C357">
        <v>414.91542700000002</v>
      </c>
      <c r="D357">
        <v>3141</v>
      </c>
      <c r="E357">
        <v>-22.620117582520201</v>
      </c>
      <c r="F357">
        <v>-51.238587497594786</v>
      </c>
    </row>
    <row r="358" spans="1:6" x14ac:dyDescent="0.3">
      <c r="A358" s="12" t="s">
        <v>367</v>
      </c>
      <c r="B358">
        <v>357.32499999999999</v>
      </c>
      <c r="C358">
        <v>426.10397999999998</v>
      </c>
      <c r="D358">
        <v>4857</v>
      </c>
      <c r="E358">
        <v>-22.404283199904853</v>
      </c>
      <c r="F358">
        <v>-51.524239850810247</v>
      </c>
    </row>
    <row r="359" spans="1:6" x14ac:dyDescent="0.3">
      <c r="A359" s="12" t="s">
        <v>368</v>
      </c>
      <c r="B359">
        <v>833.37199999999996</v>
      </c>
      <c r="C359">
        <v>750.90185599999995</v>
      </c>
      <c r="D359">
        <v>6661</v>
      </c>
      <c r="E359">
        <v>-23.375786983358754</v>
      </c>
      <c r="F359">
        <v>-45.446400470724441</v>
      </c>
    </row>
    <row r="360" spans="1:6" x14ac:dyDescent="0.3">
      <c r="A360" s="12" t="s">
        <v>369</v>
      </c>
      <c r="B360">
        <v>326.25400000000002</v>
      </c>
      <c r="C360">
        <v>787.67400299999997</v>
      </c>
      <c r="D360">
        <v>18524</v>
      </c>
      <c r="E360">
        <v>-23.178695811004506</v>
      </c>
      <c r="F360">
        <v>-46.402590214989615</v>
      </c>
    </row>
    <row r="361" spans="1:6" x14ac:dyDescent="0.3">
      <c r="A361" s="12" t="s">
        <v>370</v>
      </c>
      <c r="B361">
        <v>219.05</v>
      </c>
      <c r="C361">
        <v>544.12939100000006</v>
      </c>
      <c r="D361">
        <v>8930</v>
      </c>
      <c r="E361">
        <v>-20.843916155827404</v>
      </c>
      <c r="F361">
        <v>-49.630474851340189</v>
      </c>
    </row>
    <row r="362" spans="1:6" x14ac:dyDescent="0.3">
      <c r="A362" s="12" t="s">
        <v>371</v>
      </c>
      <c r="B362">
        <v>436.15899999999999</v>
      </c>
      <c r="C362">
        <v>527.53094299999998</v>
      </c>
      <c r="D362">
        <v>11478</v>
      </c>
      <c r="E362">
        <v>-20.694823499375559</v>
      </c>
      <c r="F362">
        <v>-50.040274495542853</v>
      </c>
    </row>
    <row r="363" spans="1:6" x14ac:dyDescent="0.3">
      <c r="A363" s="12" t="s">
        <v>372</v>
      </c>
      <c r="B363">
        <v>137.60900000000001</v>
      </c>
      <c r="C363">
        <v>443.31697100000002</v>
      </c>
      <c r="D363">
        <v>5213</v>
      </c>
      <c r="E363">
        <v>-20.91390242761695</v>
      </c>
      <c r="F363">
        <v>-49.780898651089437</v>
      </c>
    </row>
    <row r="364" spans="1:6" x14ac:dyDescent="0.3">
      <c r="A364" s="12" t="s">
        <v>373</v>
      </c>
      <c r="B364">
        <v>217.51499999999999</v>
      </c>
      <c r="C364">
        <v>484.18830300000002</v>
      </c>
      <c r="D364">
        <v>6973</v>
      </c>
      <c r="E364">
        <v>-21.013734717199803</v>
      </c>
      <c r="F364">
        <v>-49.507138347943247</v>
      </c>
    </row>
    <row r="365" spans="1:6" x14ac:dyDescent="0.3">
      <c r="A365" s="12" t="s">
        <v>374</v>
      </c>
      <c r="B365">
        <v>385.375</v>
      </c>
      <c r="C365">
        <v>830.40829900000006</v>
      </c>
      <c r="D365">
        <v>9755</v>
      </c>
      <c r="E365">
        <v>-24.123210417911206</v>
      </c>
      <c r="F365">
        <v>-48.905738479049141</v>
      </c>
    </row>
    <row r="366" spans="1:6" x14ac:dyDescent="0.3">
      <c r="A366" s="12" t="s">
        <v>375</v>
      </c>
      <c r="B366">
        <v>124.473</v>
      </c>
      <c r="C366">
        <v>406.548295</v>
      </c>
      <c r="D366">
        <v>1881</v>
      </c>
      <c r="E366">
        <v>-20.386895026048851</v>
      </c>
      <c r="F366">
        <v>-50.948052438527355</v>
      </c>
    </row>
    <row r="367" spans="1:6" x14ac:dyDescent="0.3">
      <c r="A367" s="12" t="s">
        <v>377</v>
      </c>
      <c r="B367">
        <v>160.25</v>
      </c>
      <c r="C367">
        <v>498.74665099999999</v>
      </c>
      <c r="D367">
        <v>11186</v>
      </c>
      <c r="E367">
        <v>-21.778922883855454</v>
      </c>
      <c r="F367">
        <v>-48.562140427676248</v>
      </c>
    </row>
    <row r="368" spans="1:6" x14ac:dyDescent="0.3">
      <c r="A368" s="12" t="s">
        <v>378</v>
      </c>
      <c r="B368">
        <v>531.79600000000005</v>
      </c>
      <c r="C368">
        <v>550.25140399999998</v>
      </c>
      <c r="D368">
        <v>21500</v>
      </c>
      <c r="E368">
        <v>-20.533153999379554</v>
      </c>
      <c r="F368">
        <v>-49.32009287611158</v>
      </c>
    </row>
    <row r="369" spans="1:6" x14ac:dyDescent="0.3">
      <c r="A369" s="12" t="s">
        <v>380</v>
      </c>
      <c r="B369">
        <v>265.029</v>
      </c>
      <c r="C369">
        <v>326.80445300000002</v>
      </c>
      <c r="D369">
        <v>3969</v>
      </c>
      <c r="E369">
        <v>-21.104542001455556</v>
      </c>
      <c r="F369">
        <v>-51.490446528051578</v>
      </c>
    </row>
    <row r="370" spans="1:6" x14ac:dyDescent="0.3">
      <c r="A370" s="12" t="s">
        <v>382</v>
      </c>
      <c r="B370">
        <v>73.787999999999997</v>
      </c>
      <c r="C370">
        <v>561.31518600000004</v>
      </c>
      <c r="D370">
        <v>60174</v>
      </c>
      <c r="E370">
        <v>-22.782794660913055</v>
      </c>
      <c r="F370">
        <v>-47.293634614404752</v>
      </c>
    </row>
    <row r="371" spans="1:6" x14ac:dyDescent="0.3">
      <c r="A371" s="12" t="s">
        <v>383</v>
      </c>
      <c r="B371">
        <v>117.77200000000001</v>
      </c>
      <c r="C371">
        <v>543.25176599999998</v>
      </c>
      <c r="D371">
        <v>5830</v>
      </c>
      <c r="E371">
        <v>-20.990358196418253</v>
      </c>
      <c r="F371">
        <v>-48.917063709695732</v>
      </c>
    </row>
    <row r="372" spans="1:6" x14ac:dyDescent="0.3">
      <c r="A372" s="12" t="s">
        <v>384</v>
      </c>
      <c r="B372">
        <v>931.74300000000005</v>
      </c>
      <c r="C372">
        <v>457.48877499999998</v>
      </c>
      <c r="D372">
        <v>41052</v>
      </c>
      <c r="E372">
        <v>-21.468474989356704</v>
      </c>
      <c r="F372">
        <v>-49.22174953367697</v>
      </c>
    </row>
    <row r="373" spans="1:6" x14ac:dyDescent="0.3">
      <c r="A373" s="12" t="s">
        <v>385</v>
      </c>
      <c r="B373">
        <v>348.26499999999999</v>
      </c>
      <c r="C373">
        <v>783.32163000000003</v>
      </c>
      <c r="D373">
        <v>7432</v>
      </c>
      <c r="E373">
        <v>-20.73399973477115</v>
      </c>
      <c r="F373">
        <v>-47.749105463903184</v>
      </c>
    </row>
    <row r="374" spans="1:6" x14ac:dyDescent="0.3">
      <c r="A374" s="12" t="s">
        <v>386</v>
      </c>
      <c r="B374">
        <v>301.036</v>
      </c>
      <c r="C374">
        <v>526.48381199999994</v>
      </c>
      <c r="D374">
        <v>4289</v>
      </c>
      <c r="E374">
        <v>-22.438860447948951</v>
      </c>
      <c r="F374">
        <v>-49.927372830360518</v>
      </c>
    </row>
    <row r="375" spans="1:6" x14ac:dyDescent="0.3">
      <c r="A375" s="12" t="s">
        <v>387</v>
      </c>
      <c r="B375">
        <v>198.93799999999999</v>
      </c>
      <c r="C375">
        <v>625.86302699999999</v>
      </c>
      <c r="D375">
        <v>2496</v>
      </c>
      <c r="E375">
        <v>-22.944584777489698</v>
      </c>
      <c r="F375">
        <v>-49.340950752602339</v>
      </c>
    </row>
    <row r="376" spans="1:6" x14ac:dyDescent="0.3">
      <c r="A376" s="12" t="s">
        <v>388</v>
      </c>
      <c r="B376">
        <v>802.55499999999995</v>
      </c>
      <c r="C376">
        <v>500.315541</v>
      </c>
      <c r="D376">
        <v>54772</v>
      </c>
      <c r="E376">
        <v>-20.737283985000001</v>
      </c>
      <c r="F376">
        <v>-48.913491725769418</v>
      </c>
    </row>
    <row r="377" spans="1:6" x14ac:dyDescent="0.3">
      <c r="A377" s="12" t="s">
        <v>389</v>
      </c>
      <c r="B377">
        <v>242.946</v>
      </c>
      <c r="C377">
        <v>526.32908999999995</v>
      </c>
      <c r="D377">
        <v>4381</v>
      </c>
      <c r="E377">
        <v>-20.612722120149304</v>
      </c>
      <c r="F377">
        <v>-49.299214794262355</v>
      </c>
    </row>
    <row r="378" spans="1:6" x14ac:dyDescent="0.3">
      <c r="A378" s="12" t="s">
        <v>390</v>
      </c>
      <c r="B378">
        <v>218.66800000000001</v>
      </c>
      <c r="C378">
        <v>603.71756700000003</v>
      </c>
      <c r="D378">
        <v>6515</v>
      </c>
      <c r="E378">
        <v>-22.148599411827053</v>
      </c>
      <c r="F378">
        <v>-50.093585463660212</v>
      </c>
    </row>
    <row r="379" spans="1:6" x14ac:dyDescent="0.3">
      <c r="A379" s="12" t="s">
        <v>391</v>
      </c>
      <c r="B379">
        <v>247.37799999999999</v>
      </c>
      <c r="C379">
        <v>449.94425799999999</v>
      </c>
      <c r="D379">
        <v>7066</v>
      </c>
      <c r="E379">
        <v>-20.180196743036753</v>
      </c>
      <c r="F379">
        <v>-49.351818480998617</v>
      </c>
    </row>
    <row r="380" spans="1:6" x14ac:dyDescent="0.3">
      <c r="A380" s="12" t="s">
        <v>392</v>
      </c>
      <c r="B380">
        <v>291.76499999999999</v>
      </c>
      <c r="C380">
        <v>696.79220299999997</v>
      </c>
      <c r="D380">
        <v>44028</v>
      </c>
      <c r="E380">
        <v>-20.720421495000004</v>
      </c>
      <c r="F380">
        <v>-47.886383822127812</v>
      </c>
    </row>
    <row r="381" spans="1:6" x14ac:dyDescent="0.3">
      <c r="A381" s="12" t="s">
        <v>393</v>
      </c>
      <c r="B381">
        <v>64.953999999999994</v>
      </c>
      <c r="C381">
        <v>742.96637699999997</v>
      </c>
      <c r="D381">
        <v>698418</v>
      </c>
      <c r="E381">
        <v>-23.533612000000005</v>
      </c>
      <c r="F381">
        <v>-46.788810144271423</v>
      </c>
    </row>
    <row r="382" spans="1:6" x14ac:dyDescent="0.3">
      <c r="A382" s="12" t="s">
        <v>394</v>
      </c>
      <c r="B382">
        <v>222.13</v>
      </c>
      <c r="C382">
        <v>482.056601</v>
      </c>
      <c r="D382">
        <v>2603</v>
      </c>
      <c r="E382">
        <v>-22.317882054899901</v>
      </c>
      <c r="F382">
        <v>-50.28412616584793</v>
      </c>
    </row>
    <row r="383" spans="1:6" x14ac:dyDescent="0.3">
      <c r="A383" s="12" t="s">
        <v>395</v>
      </c>
      <c r="B383">
        <v>248.03800000000001</v>
      </c>
      <c r="C383">
        <v>463.43185899999997</v>
      </c>
      <c r="D383">
        <v>32879</v>
      </c>
      <c r="E383">
        <v>-21.797083500000003</v>
      </c>
      <c r="F383">
        <v>-50.873139110263445</v>
      </c>
    </row>
    <row r="384" spans="1:6" x14ac:dyDescent="0.3">
      <c r="A384" s="12" t="s">
        <v>396</v>
      </c>
      <c r="B384">
        <v>295.81799999999998</v>
      </c>
      <c r="C384">
        <v>482.57116100000002</v>
      </c>
      <c r="D384">
        <v>113542</v>
      </c>
      <c r="E384">
        <v>-22.977267500000004</v>
      </c>
      <c r="F384">
        <v>-49.86857983593697</v>
      </c>
    </row>
    <row r="385" spans="1:6" x14ac:dyDescent="0.3">
      <c r="A385" s="12" t="s">
        <v>397</v>
      </c>
      <c r="B385">
        <v>266.77800000000002</v>
      </c>
      <c r="C385">
        <v>365.23921799999999</v>
      </c>
      <c r="D385">
        <v>8562</v>
      </c>
      <c r="E385">
        <v>-21.491165917105501</v>
      </c>
      <c r="F385">
        <v>-51.699320721678831</v>
      </c>
    </row>
    <row r="386" spans="1:6" x14ac:dyDescent="0.3">
      <c r="A386" s="12" t="s">
        <v>398</v>
      </c>
      <c r="B386">
        <v>288.64800000000002</v>
      </c>
      <c r="C386">
        <v>498.75365799999997</v>
      </c>
      <c r="D386">
        <v>10361</v>
      </c>
      <c r="E386">
        <v>-19.9955921069967</v>
      </c>
      <c r="F386">
        <v>-50.377584652198053</v>
      </c>
    </row>
    <row r="387" spans="1:6" x14ac:dyDescent="0.3">
      <c r="A387" s="12" t="s">
        <v>399</v>
      </c>
      <c r="B387">
        <v>339.375</v>
      </c>
      <c r="C387">
        <v>429.05030900000003</v>
      </c>
      <c r="D387">
        <v>14197</v>
      </c>
      <c r="E387">
        <v>-21.560078499354503</v>
      </c>
      <c r="F387">
        <v>-51.265201519932354</v>
      </c>
    </row>
    <row r="388" spans="1:6" x14ac:dyDescent="0.3">
      <c r="A388" s="12" t="s">
        <v>400</v>
      </c>
      <c r="B388">
        <v>697.70100000000002</v>
      </c>
      <c r="C388">
        <v>555.54606899999999</v>
      </c>
      <c r="D388">
        <v>12957</v>
      </c>
      <c r="E388">
        <v>-20.390587470269804</v>
      </c>
      <c r="F388">
        <v>-49.433782399918428</v>
      </c>
    </row>
    <row r="389" spans="1:6" x14ac:dyDescent="0.3">
      <c r="A389" s="12" t="s">
        <v>401</v>
      </c>
      <c r="B389">
        <v>82.125</v>
      </c>
      <c r="C389">
        <v>507.21819599999998</v>
      </c>
      <c r="D389">
        <v>13275</v>
      </c>
      <c r="E389">
        <v>-21.082470691401152</v>
      </c>
      <c r="F389">
        <v>-48.801284626537182</v>
      </c>
    </row>
    <row r="390" spans="1:6" x14ac:dyDescent="0.3">
      <c r="A390" s="12" t="s">
        <v>402</v>
      </c>
      <c r="B390">
        <v>318.74</v>
      </c>
      <c r="C390">
        <v>427.004255</v>
      </c>
      <c r="D390">
        <v>9283</v>
      </c>
      <c r="E390">
        <v>-20.416217324696401</v>
      </c>
      <c r="F390">
        <v>-50.765987804946747</v>
      </c>
    </row>
    <row r="391" spans="1:6" x14ac:dyDescent="0.3">
      <c r="A391" s="12" t="s">
        <v>403</v>
      </c>
      <c r="B391">
        <v>548.40700000000004</v>
      </c>
      <c r="C391">
        <v>509.997837</v>
      </c>
      <c r="D391">
        <v>22221</v>
      </c>
      <c r="E391">
        <v>-22.785592000000008</v>
      </c>
      <c r="F391">
        <v>-50.218790987722301</v>
      </c>
    </row>
    <row r="392" spans="1:6" x14ac:dyDescent="0.3">
      <c r="A392" s="12" t="s">
        <v>404</v>
      </c>
      <c r="B392">
        <v>356.05</v>
      </c>
      <c r="C392">
        <v>300.140829</v>
      </c>
      <c r="D392">
        <v>15777</v>
      </c>
      <c r="E392">
        <v>-21.360183557941006</v>
      </c>
      <c r="F392">
        <v>-51.856574161537743</v>
      </c>
    </row>
    <row r="393" spans="1:6" x14ac:dyDescent="0.3">
      <c r="A393" s="12" t="s">
        <v>405</v>
      </c>
      <c r="B393">
        <v>1001.492</v>
      </c>
      <c r="C393">
        <v>503.90114799999998</v>
      </c>
      <c r="D393">
        <v>45703</v>
      </c>
      <c r="E393">
        <v>-22.417711020000006</v>
      </c>
      <c r="F393">
        <v>-50.575028530478257</v>
      </c>
    </row>
    <row r="394" spans="1:6" x14ac:dyDescent="0.3">
      <c r="A394" s="12" t="s">
        <v>406</v>
      </c>
      <c r="B394">
        <v>809.57600000000002</v>
      </c>
      <c r="C394">
        <v>636.606582</v>
      </c>
      <c r="D394">
        <v>18222</v>
      </c>
      <c r="E394">
        <v>-23.386261565928553</v>
      </c>
      <c r="F394">
        <v>-45.662864060550085</v>
      </c>
    </row>
    <row r="395" spans="1:6" x14ac:dyDescent="0.3">
      <c r="A395" s="12" t="s">
        <v>407</v>
      </c>
      <c r="B395">
        <v>155.18600000000001</v>
      </c>
      <c r="C395">
        <v>574.81024000000002</v>
      </c>
      <c r="D395">
        <v>6454</v>
      </c>
      <c r="E395">
        <v>-21.0157929993515</v>
      </c>
      <c r="F395">
        <v>-48.772528912749827</v>
      </c>
    </row>
    <row r="396" spans="1:6" x14ac:dyDescent="0.3">
      <c r="A396" s="12" t="s">
        <v>408</v>
      </c>
      <c r="B396">
        <v>1018.724</v>
      </c>
      <c r="C396">
        <v>607.74558100000002</v>
      </c>
      <c r="D396">
        <v>20197</v>
      </c>
      <c r="E396">
        <v>-23.386927999311954</v>
      </c>
      <c r="F396">
        <v>-48.723676984127096</v>
      </c>
    </row>
    <row r="397" spans="1:6" x14ac:dyDescent="0.3">
      <c r="A397" s="12" t="s">
        <v>409</v>
      </c>
      <c r="B397">
        <v>140.35400000000001</v>
      </c>
      <c r="C397">
        <v>471.60355499999997</v>
      </c>
      <c r="D397">
        <v>4078</v>
      </c>
      <c r="E397">
        <v>-20.099805952458805</v>
      </c>
      <c r="F397">
        <v>-50.586718917995455</v>
      </c>
    </row>
    <row r="398" spans="1:6" x14ac:dyDescent="0.3">
      <c r="A398" s="12" t="s">
        <v>410</v>
      </c>
      <c r="B398">
        <v>366.66300000000001</v>
      </c>
      <c r="C398">
        <v>479.399565</v>
      </c>
      <c r="D398">
        <v>10964</v>
      </c>
      <c r="E398">
        <v>-21.779839143789101</v>
      </c>
      <c r="F398">
        <v>-50.793843843062461</v>
      </c>
    </row>
    <row r="399" spans="1:6" x14ac:dyDescent="0.3">
      <c r="A399" s="12" t="s">
        <v>411</v>
      </c>
      <c r="B399">
        <v>209.89400000000001</v>
      </c>
      <c r="C399">
        <v>892.85883699999999</v>
      </c>
      <c r="D399">
        <v>6435</v>
      </c>
      <c r="E399">
        <v>-23.080318323936503</v>
      </c>
      <c r="F399">
        <v>-48.372876683655541</v>
      </c>
    </row>
    <row r="400" spans="1:6" x14ac:dyDescent="0.3">
      <c r="A400" s="12" t="s">
        <v>412</v>
      </c>
      <c r="B400">
        <v>359.41399999999999</v>
      </c>
      <c r="C400">
        <v>32.946368</v>
      </c>
      <c r="D400">
        <v>19648</v>
      </c>
      <c r="E400">
        <v>-24.712546630958105</v>
      </c>
      <c r="F400">
        <v>-47.879997602894392</v>
      </c>
    </row>
    <row r="401" spans="1:6" x14ac:dyDescent="0.3">
      <c r="A401" s="12" t="s">
        <v>413</v>
      </c>
      <c r="B401">
        <v>84.736999999999995</v>
      </c>
      <c r="C401">
        <v>511.12064600000002</v>
      </c>
      <c r="D401">
        <v>2161</v>
      </c>
      <c r="E401">
        <v>-20.302191175418304</v>
      </c>
      <c r="F401">
        <v>-50.012617830836952</v>
      </c>
    </row>
    <row r="402" spans="1:6" x14ac:dyDescent="0.3">
      <c r="A402" s="12" t="s">
        <v>414</v>
      </c>
      <c r="B402">
        <v>602.84799999999996</v>
      </c>
      <c r="C402">
        <v>748.62826600000005</v>
      </c>
      <c r="D402">
        <v>14670</v>
      </c>
      <c r="E402">
        <v>-20.641153402307655</v>
      </c>
      <c r="F402">
        <v>-47.283060090300175</v>
      </c>
    </row>
    <row r="403" spans="1:6" x14ac:dyDescent="0.3">
      <c r="A403" s="12" t="s">
        <v>415</v>
      </c>
      <c r="B403">
        <v>374.09100000000001</v>
      </c>
      <c r="C403">
        <v>294.97141699999997</v>
      </c>
      <c r="D403">
        <v>7366</v>
      </c>
      <c r="E403">
        <v>-21.309275557982609</v>
      </c>
      <c r="F403">
        <v>-51.847139950941155</v>
      </c>
    </row>
    <row r="404" spans="1:6" x14ac:dyDescent="0.3">
      <c r="A404" s="12" t="s">
        <v>416</v>
      </c>
      <c r="B404">
        <v>138.77699999999999</v>
      </c>
      <c r="C404">
        <v>590.39793199999997</v>
      </c>
      <c r="D404">
        <v>109424</v>
      </c>
      <c r="E404">
        <v>-22.759921699999953</v>
      </c>
      <c r="F404">
        <v>-47.154385800969493</v>
      </c>
    </row>
    <row r="405" spans="1:6" x14ac:dyDescent="0.3">
      <c r="A405" s="12" t="s">
        <v>417</v>
      </c>
      <c r="B405">
        <v>256.178</v>
      </c>
      <c r="C405">
        <v>556.12801000000002</v>
      </c>
      <c r="D405">
        <v>1833</v>
      </c>
      <c r="E405">
        <v>-22.57430074801</v>
      </c>
      <c r="F405">
        <v>-49.399038346137544</v>
      </c>
    </row>
    <row r="406" spans="1:6" x14ac:dyDescent="0.3">
      <c r="A406" s="12" t="s">
        <v>418</v>
      </c>
      <c r="B406">
        <v>737.98599999999999</v>
      </c>
      <c r="C406">
        <v>447.690067</v>
      </c>
      <c r="D406">
        <v>8945</v>
      </c>
      <c r="E406">
        <v>-20.029300027799255</v>
      </c>
      <c r="F406">
        <v>-49.399551886382483</v>
      </c>
    </row>
    <row r="407" spans="1:6" x14ac:dyDescent="0.3">
      <c r="A407" s="12" t="s">
        <v>419</v>
      </c>
      <c r="B407">
        <v>728.73500000000001</v>
      </c>
      <c r="C407">
        <v>499.65328299999999</v>
      </c>
      <c r="D407">
        <v>46687</v>
      </c>
      <c r="E407">
        <v>-22.355491500000007</v>
      </c>
      <c r="F407">
        <v>-48.77968096362126</v>
      </c>
    </row>
    <row r="408" spans="1:6" x14ac:dyDescent="0.3">
      <c r="A408" s="12" t="s">
        <v>420</v>
      </c>
      <c r="B408">
        <v>158.58699999999999</v>
      </c>
      <c r="C408">
        <v>1102.2691150000001</v>
      </c>
      <c r="D408">
        <v>6093</v>
      </c>
      <c r="E408">
        <v>-22.791384351859904</v>
      </c>
      <c r="F408">
        <v>-46.442030947329137</v>
      </c>
    </row>
    <row r="409" spans="1:6" x14ac:dyDescent="0.3">
      <c r="A409" s="12" t="s">
        <v>421</v>
      </c>
      <c r="B409">
        <v>260.101</v>
      </c>
      <c r="C409">
        <v>475.54750100000001</v>
      </c>
      <c r="D409">
        <v>2494</v>
      </c>
      <c r="E409">
        <v>-20.247646667245352</v>
      </c>
      <c r="F409">
        <v>-50.112390282897117</v>
      </c>
    </row>
    <row r="410" spans="1:6" x14ac:dyDescent="0.3">
      <c r="A410" s="12" t="s">
        <v>422</v>
      </c>
      <c r="B410">
        <v>712.60400000000004</v>
      </c>
      <c r="C410">
        <v>1010.482816</v>
      </c>
      <c r="D410">
        <v>16744</v>
      </c>
      <c r="E410">
        <v>-20.256870999386454</v>
      </c>
      <c r="F410">
        <v>-47.481794969120699</v>
      </c>
    </row>
    <row r="411" spans="1:6" x14ac:dyDescent="0.3">
      <c r="A411" s="12" t="s">
        <v>423</v>
      </c>
      <c r="B411">
        <v>108.81699999999999</v>
      </c>
      <c r="C411">
        <v>600.41107999999997</v>
      </c>
      <c r="D411">
        <v>47919</v>
      </c>
      <c r="E411">
        <v>-22.743771000000002</v>
      </c>
      <c r="F411">
        <v>-46.897802090290753</v>
      </c>
    </row>
    <row r="412" spans="1:6" x14ac:dyDescent="0.3">
      <c r="A412" s="12" t="s">
        <v>424</v>
      </c>
      <c r="B412">
        <v>152.309</v>
      </c>
      <c r="C412">
        <v>351.82605000000001</v>
      </c>
      <c r="D412">
        <v>3093</v>
      </c>
      <c r="E412">
        <v>-22.811215213632</v>
      </c>
      <c r="F412">
        <v>-50.792165655456955</v>
      </c>
    </row>
    <row r="413" spans="1:6" x14ac:dyDescent="0.3">
      <c r="A413" s="12" t="s">
        <v>425</v>
      </c>
      <c r="B413">
        <v>670.44</v>
      </c>
      <c r="C413">
        <v>62.710276</v>
      </c>
      <c r="D413">
        <v>11331</v>
      </c>
      <c r="E413">
        <v>-24.272800673545394</v>
      </c>
      <c r="F413">
        <v>-47.229076349741732</v>
      </c>
    </row>
    <row r="414" spans="1:6" x14ac:dyDescent="0.3">
      <c r="A414" s="12" t="s">
        <v>426</v>
      </c>
      <c r="B414">
        <v>711.31500000000005</v>
      </c>
      <c r="C414">
        <v>415.20048700000001</v>
      </c>
      <c r="D414">
        <v>63407</v>
      </c>
      <c r="E414">
        <v>-21.418383015</v>
      </c>
      <c r="F414">
        <v>-50.07303627502921</v>
      </c>
    </row>
    <row r="415" spans="1:6" x14ac:dyDescent="0.3">
      <c r="A415" s="12" t="s">
        <v>427</v>
      </c>
      <c r="B415">
        <v>974.24699999999996</v>
      </c>
      <c r="C415">
        <v>363.98671899999999</v>
      </c>
      <c r="D415">
        <v>25669</v>
      </c>
      <c r="E415">
        <v>-20.636668999377008</v>
      </c>
      <c r="F415">
        <v>-51.106661019946934</v>
      </c>
    </row>
    <row r="416" spans="1:6" x14ac:dyDescent="0.3">
      <c r="A416" s="12" t="s">
        <v>428</v>
      </c>
      <c r="B416">
        <v>223.136</v>
      </c>
      <c r="C416">
        <v>522.01582900000005</v>
      </c>
      <c r="D416">
        <v>8668</v>
      </c>
      <c r="E416">
        <v>-23.072852335940709</v>
      </c>
      <c r="F416">
        <v>-47.967866772984912</v>
      </c>
    </row>
    <row r="417" spans="1:6" x14ac:dyDescent="0.3">
      <c r="A417" s="12" t="s">
        <v>429</v>
      </c>
      <c r="B417">
        <v>326.21600000000001</v>
      </c>
      <c r="C417">
        <v>11.33502</v>
      </c>
      <c r="D417">
        <v>68284</v>
      </c>
      <c r="E417">
        <v>-24.319508883999905</v>
      </c>
      <c r="F417">
        <v>-46.997301864512337</v>
      </c>
    </row>
    <row r="418" spans="1:6" x14ac:dyDescent="0.3">
      <c r="A418" s="12" t="s">
        <v>430</v>
      </c>
      <c r="B418">
        <v>232.488</v>
      </c>
      <c r="C418">
        <v>435.26418000000001</v>
      </c>
      <c r="D418">
        <v>5980</v>
      </c>
      <c r="E418">
        <v>-21.5953916792139</v>
      </c>
      <c r="F418">
        <v>-50.599425717222353</v>
      </c>
    </row>
    <row r="419" spans="1:6" x14ac:dyDescent="0.3">
      <c r="A419" s="12" t="s">
        <v>431</v>
      </c>
      <c r="B419">
        <v>746.86800000000005</v>
      </c>
      <c r="C419">
        <v>805.44356400000004</v>
      </c>
      <c r="D419">
        <v>55348</v>
      </c>
      <c r="E419">
        <v>-23.714202222999905</v>
      </c>
      <c r="F419">
        <v>-47.418015150930991</v>
      </c>
    </row>
    <row r="420" spans="1:6" x14ac:dyDescent="0.3">
      <c r="A420" s="12" t="s">
        <v>432</v>
      </c>
      <c r="B420">
        <v>681.24800000000005</v>
      </c>
      <c r="C420">
        <v>693.03119100000004</v>
      </c>
      <c r="D420">
        <v>29185</v>
      </c>
      <c r="E420">
        <v>-23.814612000000004</v>
      </c>
      <c r="F420">
        <v>-47.71550771583852</v>
      </c>
    </row>
    <row r="421" spans="1:6" x14ac:dyDescent="0.3">
      <c r="A421" s="12" t="s">
        <v>433</v>
      </c>
      <c r="B421">
        <v>729.99800000000005</v>
      </c>
      <c r="C421">
        <v>559.00517500000001</v>
      </c>
      <c r="D421">
        <v>168328</v>
      </c>
      <c r="E421">
        <v>-22.926668725898853</v>
      </c>
      <c r="F421">
        <v>-45.46204884623041</v>
      </c>
    </row>
    <row r="422" spans="1:6" x14ac:dyDescent="0.3">
      <c r="A422" s="12" t="s">
        <v>434</v>
      </c>
      <c r="B422">
        <v>184.82499999999999</v>
      </c>
      <c r="C422">
        <v>514.94505800000002</v>
      </c>
      <c r="D422">
        <v>17049</v>
      </c>
      <c r="E422">
        <v>-21.18598848855255</v>
      </c>
      <c r="F422">
        <v>-48.90563753529365</v>
      </c>
    </row>
    <row r="423" spans="1:6" x14ac:dyDescent="0.3">
      <c r="A423" s="12" t="s">
        <v>435</v>
      </c>
      <c r="B423">
        <v>154.53</v>
      </c>
      <c r="C423">
        <v>938.50386400000002</v>
      </c>
      <c r="D423">
        <v>15207</v>
      </c>
      <c r="E423">
        <v>-22.780796068516207</v>
      </c>
      <c r="F423">
        <v>-46.590577318931651</v>
      </c>
    </row>
    <row r="424" spans="1:6" x14ac:dyDescent="0.3">
      <c r="A424" s="12" t="s">
        <v>436</v>
      </c>
      <c r="B424">
        <v>482.76900000000001</v>
      </c>
      <c r="C424">
        <v>436.11788300000001</v>
      </c>
      <c r="D424">
        <v>3692</v>
      </c>
      <c r="E424">
        <v>-21.884989698814802</v>
      </c>
      <c r="F424">
        <v>-51.731626903764202</v>
      </c>
    </row>
    <row r="425" spans="1:6" x14ac:dyDescent="0.3">
      <c r="A425" s="12" t="s">
        <v>437</v>
      </c>
      <c r="B425">
        <v>175.99600000000001</v>
      </c>
      <c r="C425">
        <v>638.54311600000005</v>
      </c>
      <c r="D425">
        <v>13657</v>
      </c>
      <c r="E425">
        <v>-22.611166885180054</v>
      </c>
      <c r="F425">
        <v>-45.183569424497712</v>
      </c>
    </row>
    <row r="426" spans="1:6" x14ac:dyDescent="0.3">
      <c r="A426" s="12" t="s">
        <v>438</v>
      </c>
      <c r="B426">
        <v>385.56799999999998</v>
      </c>
      <c r="C426">
        <v>793.71493199999998</v>
      </c>
      <c r="D426">
        <v>27303</v>
      </c>
      <c r="E426">
        <v>-23.050499000000006</v>
      </c>
      <c r="F426">
        <v>-46.358755200469574</v>
      </c>
    </row>
    <row r="427" spans="1:6" x14ac:dyDescent="0.3">
      <c r="A427" s="12" t="s">
        <v>439</v>
      </c>
      <c r="B427">
        <v>1378.069</v>
      </c>
      <c r="C427">
        <v>527.09938799999998</v>
      </c>
      <c r="D427">
        <v>404142</v>
      </c>
      <c r="E427">
        <v>-22.723722000000002</v>
      </c>
      <c r="F427">
        <v>-47.646846236158197</v>
      </c>
    </row>
    <row r="428" spans="1:6" x14ac:dyDescent="0.3">
      <c r="A428" s="12" t="s">
        <v>440</v>
      </c>
      <c r="B428">
        <v>504.59100000000001</v>
      </c>
      <c r="C428">
        <v>555.89249900000004</v>
      </c>
      <c r="D428">
        <v>29806</v>
      </c>
      <c r="E428">
        <v>-23.192991495000008</v>
      </c>
      <c r="F428">
        <v>-49.383974489660609</v>
      </c>
    </row>
    <row r="429" spans="1:6" x14ac:dyDescent="0.3">
      <c r="A429" s="12" t="s">
        <v>441</v>
      </c>
      <c r="B429">
        <v>823.75800000000004</v>
      </c>
      <c r="C429">
        <v>481.45619599999998</v>
      </c>
      <c r="D429">
        <v>25492</v>
      </c>
      <c r="E429">
        <v>-21.993447000000003</v>
      </c>
      <c r="F429">
        <v>-49.456642433369588</v>
      </c>
    </row>
    <row r="430" spans="1:6" x14ac:dyDescent="0.3">
      <c r="A430" s="12" t="s">
        <v>442</v>
      </c>
      <c r="B430">
        <v>215.809</v>
      </c>
      <c r="C430">
        <v>579.64226299999996</v>
      </c>
      <c r="D430">
        <v>11417</v>
      </c>
      <c r="E430">
        <v>-21.099631662599752</v>
      </c>
      <c r="F430">
        <v>-48.669841932561816</v>
      </c>
    </row>
    <row r="431" spans="1:6" x14ac:dyDescent="0.3">
      <c r="A431" s="12" t="s">
        <v>443</v>
      </c>
      <c r="B431">
        <v>108.489</v>
      </c>
      <c r="C431">
        <v>705.50592800000004</v>
      </c>
      <c r="D431">
        <v>18895</v>
      </c>
      <c r="E431">
        <v>-23.397523307901903</v>
      </c>
      <c r="F431">
        <v>-47.000967568744898</v>
      </c>
    </row>
    <row r="432" spans="1:6" x14ac:dyDescent="0.3">
      <c r="A432" s="12" t="s">
        <v>444</v>
      </c>
      <c r="B432">
        <v>477.673</v>
      </c>
      <c r="C432">
        <v>486.94915099999997</v>
      </c>
      <c r="D432">
        <v>27527</v>
      </c>
      <c r="E432">
        <v>-22.276675485000002</v>
      </c>
      <c r="F432">
        <v>-51.499584290089487</v>
      </c>
    </row>
    <row r="433" spans="1:6" x14ac:dyDescent="0.3">
      <c r="A433" s="12" t="s">
        <v>445</v>
      </c>
      <c r="B433">
        <v>727.11800000000005</v>
      </c>
      <c r="C433">
        <v>626.16231400000004</v>
      </c>
      <c r="D433">
        <v>76409</v>
      </c>
      <c r="E433">
        <v>-21.994049295000003</v>
      </c>
      <c r="F433">
        <v>-47.425172881653872</v>
      </c>
    </row>
    <row r="434" spans="1:6" x14ac:dyDescent="0.3">
      <c r="A434" s="12" t="s">
        <v>446</v>
      </c>
      <c r="B434">
        <v>402.40899999999999</v>
      </c>
      <c r="C434">
        <v>516.61361999999997</v>
      </c>
      <c r="D434">
        <v>13636</v>
      </c>
      <c r="E434">
        <v>-22.412065944821105</v>
      </c>
      <c r="F434">
        <v>-49.137252216790841</v>
      </c>
    </row>
    <row r="435" spans="1:6" x14ac:dyDescent="0.3">
      <c r="A435" s="12" t="s">
        <v>447</v>
      </c>
      <c r="B435">
        <v>430.63799999999998</v>
      </c>
      <c r="C435">
        <v>515.81715599999995</v>
      </c>
      <c r="D435">
        <v>39719</v>
      </c>
      <c r="E435">
        <v>-21.010999499367802</v>
      </c>
      <c r="F435">
        <v>-48.222265751502015</v>
      </c>
    </row>
    <row r="436" spans="1:6" x14ac:dyDescent="0.3">
      <c r="A436" s="12" t="s">
        <v>448</v>
      </c>
      <c r="B436">
        <v>289.82499999999999</v>
      </c>
      <c r="C436">
        <v>436.45196800000002</v>
      </c>
      <c r="D436">
        <v>5237</v>
      </c>
      <c r="E436">
        <v>-21.032328202496551</v>
      </c>
      <c r="F436">
        <v>-49.925719799208963</v>
      </c>
    </row>
    <row r="437" spans="1:6" x14ac:dyDescent="0.3">
      <c r="A437" s="12" t="s">
        <v>449</v>
      </c>
      <c r="B437">
        <v>327.48</v>
      </c>
      <c r="C437">
        <v>485.544939</v>
      </c>
      <c r="D437">
        <v>3550</v>
      </c>
      <c r="E437">
        <v>-22.633457258333753</v>
      </c>
      <c r="F437">
        <v>-50.208934535832</v>
      </c>
    </row>
    <row r="438" spans="1:6" x14ac:dyDescent="0.3">
      <c r="A438" s="12" t="s">
        <v>450</v>
      </c>
      <c r="B438">
        <v>17.263999999999999</v>
      </c>
      <c r="C438">
        <v>755.62460599999997</v>
      </c>
      <c r="D438">
        <v>117452</v>
      </c>
      <c r="E438">
        <v>-23.528626567661505</v>
      </c>
      <c r="F438">
        <v>-46.346220388658651</v>
      </c>
    </row>
    <row r="439" spans="1:6" x14ac:dyDescent="0.3">
      <c r="A439" s="12" t="s">
        <v>451</v>
      </c>
      <c r="B439">
        <v>135.12</v>
      </c>
      <c r="C439">
        <v>529.59821599999998</v>
      </c>
      <c r="D439">
        <v>6059</v>
      </c>
      <c r="E439">
        <v>-20.785857750580252</v>
      </c>
      <c r="F439">
        <v>-49.813894906677447</v>
      </c>
    </row>
    <row r="440" spans="1:6" x14ac:dyDescent="0.3">
      <c r="A440" s="12" t="s">
        <v>452</v>
      </c>
      <c r="B440">
        <v>784.67399999999998</v>
      </c>
      <c r="C440">
        <v>599.188267</v>
      </c>
      <c r="D440">
        <v>22014</v>
      </c>
      <c r="E440">
        <v>-22.106145654078301</v>
      </c>
      <c r="F440">
        <v>-50.176028054852985</v>
      </c>
    </row>
    <row r="441" spans="1:6" x14ac:dyDescent="0.3">
      <c r="A441" s="12" t="s">
        <v>453</v>
      </c>
      <c r="B441">
        <v>183.399</v>
      </c>
      <c r="C441">
        <v>414.678968</v>
      </c>
      <c r="D441">
        <v>3416</v>
      </c>
      <c r="E441">
        <v>-21.7361764725485</v>
      </c>
      <c r="F441">
        <v>-49.360870074892581</v>
      </c>
    </row>
    <row r="442" spans="1:6" x14ac:dyDescent="0.3">
      <c r="A442" s="12" t="s">
        <v>454</v>
      </c>
      <c r="B442">
        <v>356.37099999999998</v>
      </c>
      <c r="C442">
        <v>533.05990099999997</v>
      </c>
      <c r="D442">
        <v>49961</v>
      </c>
      <c r="E442">
        <v>-21.02571</v>
      </c>
      <c r="F442">
        <v>-48.037837302541938</v>
      </c>
    </row>
    <row r="443" spans="1:6" x14ac:dyDescent="0.3">
      <c r="A443" s="12" t="s">
        <v>455</v>
      </c>
      <c r="B443">
        <v>209.52500000000001</v>
      </c>
      <c r="C443">
        <v>396.90904899999998</v>
      </c>
      <c r="D443">
        <v>4628</v>
      </c>
      <c r="E443">
        <v>-20.440833842943853</v>
      </c>
      <c r="F443">
        <v>-50.524602015676024</v>
      </c>
    </row>
    <row r="444" spans="1:6" x14ac:dyDescent="0.3">
      <c r="A444" s="12" t="s">
        <v>456</v>
      </c>
      <c r="B444">
        <v>217.505</v>
      </c>
      <c r="C444">
        <v>451.92222800000002</v>
      </c>
      <c r="D444">
        <v>2577</v>
      </c>
      <c r="E444">
        <v>-20.182363106209657</v>
      </c>
      <c r="F444">
        <v>-49.703552355833949</v>
      </c>
    </row>
    <row r="445" spans="1:6" x14ac:dyDescent="0.3">
      <c r="A445" s="12" t="s">
        <v>457</v>
      </c>
      <c r="B445">
        <v>315.93799999999999</v>
      </c>
      <c r="C445">
        <v>435.026816</v>
      </c>
      <c r="D445">
        <v>4169</v>
      </c>
      <c r="E445">
        <v>-19.944333130697753</v>
      </c>
      <c r="F445">
        <v>-50.536853115436664</v>
      </c>
    </row>
    <row r="446" spans="1:6" x14ac:dyDescent="0.3">
      <c r="A446" s="12" t="s">
        <v>458</v>
      </c>
      <c r="B446">
        <v>265.68900000000002</v>
      </c>
      <c r="C446">
        <v>532.19377699999995</v>
      </c>
      <c r="D446">
        <v>9925</v>
      </c>
      <c r="E446">
        <v>-23.175387499316702</v>
      </c>
      <c r="F446">
        <v>-48.126767435800161</v>
      </c>
    </row>
    <row r="447" spans="1:6" x14ac:dyDescent="0.3">
      <c r="A447" s="12" t="s">
        <v>459</v>
      </c>
      <c r="B447">
        <v>556.70600000000002</v>
      </c>
      <c r="C447">
        <v>541.442588</v>
      </c>
      <c r="D447">
        <v>53098</v>
      </c>
      <c r="E447">
        <v>-23.214412267999901</v>
      </c>
      <c r="F447">
        <v>-47.524596573065608</v>
      </c>
    </row>
    <row r="448" spans="1:6" x14ac:dyDescent="0.3">
      <c r="A448" s="12" t="s">
        <v>460</v>
      </c>
      <c r="B448">
        <v>244.90600000000001</v>
      </c>
      <c r="C448">
        <v>586.68104000000005</v>
      </c>
      <c r="D448">
        <v>56150</v>
      </c>
      <c r="E448">
        <v>-21.858362505000006</v>
      </c>
      <c r="F448">
        <v>-47.48140964335802</v>
      </c>
    </row>
    <row r="449" spans="1:6" x14ac:dyDescent="0.3">
      <c r="A449" s="12" t="s">
        <v>461</v>
      </c>
      <c r="B449">
        <v>44.468000000000004</v>
      </c>
      <c r="C449">
        <v>536</v>
      </c>
      <c r="D449">
        <v>24643</v>
      </c>
      <c r="E449">
        <v>-22.840620206318604</v>
      </c>
      <c r="F449">
        <v>-45.255974312882017</v>
      </c>
    </row>
    <row r="450" spans="1:6" x14ac:dyDescent="0.3">
      <c r="A450" s="12" t="s">
        <v>462</v>
      </c>
      <c r="B450">
        <v>342.49200000000002</v>
      </c>
      <c r="C450">
        <v>484.66015199999998</v>
      </c>
      <c r="D450">
        <v>17361</v>
      </c>
      <c r="E450">
        <v>-21.045094721092756</v>
      </c>
      <c r="F450">
        <v>-49.378183199902708</v>
      </c>
    </row>
    <row r="451" spans="1:6" x14ac:dyDescent="0.3">
      <c r="A451" s="12" t="s">
        <v>463</v>
      </c>
      <c r="B451">
        <v>63.054000000000002</v>
      </c>
      <c r="C451">
        <v>387.368966</v>
      </c>
      <c r="D451">
        <v>4093</v>
      </c>
      <c r="E451">
        <v>-21.851927620730056</v>
      </c>
      <c r="F451">
        <v>-51.087077210506941</v>
      </c>
    </row>
    <row r="452" spans="1:6" x14ac:dyDescent="0.3">
      <c r="A452" s="12" t="s">
        <v>464</v>
      </c>
      <c r="B452">
        <v>167.37799999999999</v>
      </c>
      <c r="C452">
        <v>537.51995999999997</v>
      </c>
      <c r="D452">
        <v>21496</v>
      </c>
      <c r="E452">
        <v>-21.358049011278002</v>
      </c>
      <c r="F452">
        <v>-48.065583022045409</v>
      </c>
    </row>
    <row r="453" spans="1:6" x14ac:dyDescent="0.3">
      <c r="A453" s="12" t="s">
        <v>465</v>
      </c>
      <c r="B453">
        <v>149.25299999999999</v>
      </c>
      <c r="C453">
        <v>8.6821260000000002</v>
      </c>
      <c r="D453">
        <v>325073</v>
      </c>
      <c r="E453">
        <v>-24.003021500000003</v>
      </c>
      <c r="F453">
        <v>-46.412049583612436</v>
      </c>
    </row>
    <row r="454" spans="1:6" x14ac:dyDescent="0.3">
      <c r="A454" s="12" t="s">
        <v>466</v>
      </c>
      <c r="B454">
        <v>175.1</v>
      </c>
      <c r="C454">
        <v>706.57203400000003</v>
      </c>
      <c r="D454">
        <v>5261</v>
      </c>
      <c r="E454">
        <v>-22.811467984467601</v>
      </c>
      <c r="F454">
        <v>-48.66468557751746</v>
      </c>
    </row>
    <row r="455" spans="1:6" x14ac:dyDescent="0.3">
      <c r="A455" s="12" t="s">
        <v>467</v>
      </c>
      <c r="B455">
        <v>286.642</v>
      </c>
      <c r="C455">
        <v>550.77447199999995</v>
      </c>
      <c r="D455">
        <v>4094</v>
      </c>
      <c r="E455">
        <v>-22.103674319237403</v>
      </c>
      <c r="F455">
        <v>-49.439149287236681</v>
      </c>
    </row>
    <row r="456" spans="1:6" x14ac:dyDescent="0.3">
      <c r="A456" s="12" t="s">
        <v>468</v>
      </c>
      <c r="B456">
        <v>749.23299999999995</v>
      </c>
      <c r="C456">
        <v>446.222148</v>
      </c>
      <c r="D456">
        <v>13106</v>
      </c>
      <c r="E456">
        <v>-22.008990778755852</v>
      </c>
      <c r="F456">
        <v>-51.557570191824034</v>
      </c>
    </row>
    <row r="457" spans="1:6" x14ac:dyDescent="0.3">
      <c r="A457" s="12" t="s">
        <v>469</v>
      </c>
      <c r="B457">
        <v>1260.2809999999999</v>
      </c>
      <c r="C457">
        <v>306.17832099999998</v>
      </c>
      <c r="D457">
        <v>44200</v>
      </c>
      <c r="E457">
        <v>-21.768781995000001</v>
      </c>
      <c r="F457">
        <v>-52.115275826996601</v>
      </c>
    </row>
    <row r="458" spans="1:6" x14ac:dyDescent="0.3">
      <c r="A458" s="12" t="s">
        <v>470</v>
      </c>
      <c r="B458">
        <v>560.63699999999994</v>
      </c>
      <c r="C458">
        <v>478.61516499999999</v>
      </c>
      <c r="D458">
        <v>228743</v>
      </c>
      <c r="E458">
        <v>-22.122743500000002</v>
      </c>
      <c r="F458">
        <v>-51.386765581912492</v>
      </c>
    </row>
    <row r="459" spans="1:6" x14ac:dyDescent="0.3">
      <c r="A459" s="12" t="s">
        <v>471</v>
      </c>
      <c r="B459">
        <v>755.20299999999997</v>
      </c>
      <c r="C459">
        <v>419.896501</v>
      </c>
      <c r="D459">
        <v>39516</v>
      </c>
      <c r="E459">
        <v>-21.875939505000005</v>
      </c>
      <c r="F459">
        <v>-51.840258805056799</v>
      </c>
    </row>
    <row r="460" spans="1:6" x14ac:dyDescent="0.3">
      <c r="A460" s="12" t="s">
        <v>472</v>
      </c>
      <c r="B460">
        <v>779.2</v>
      </c>
      <c r="C460">
        <v>431.25679100000002</v>
      </c>
      <c r="D460">
        <v>40432</v>
      </c>
      <c r="E460">
        <v>-21.538867499355003</v>
      </c>
      <c r="F460">
        <v>-49.857735234791051</v>
      </c>
    </row>
    <row r="461" spans="1:6" x14ac:dyDescent="0.3">
      <c r="A461" s="12" t="s">
        <v>473</v>
      </c>
      <c r="B461">
        <v>205.672</v>
      </c>
      <c r="C461">
        <v>619.44831199999999</v>
      </c>
      <c r="D461">
        <v>3804</v>
      </c>
      <c r="E461">
        <v>-23.301574999313853</v>
      </c>
      <c r="F461">
        <v>-48.052685336085517</v>
      </c>
    </row>
    <row r="462" spans="1:6" x14ac:dyDescent="0.3">
      <c r="A462" s="12" t="s">
        <v>474</v>
      </c>
      <c r="B462">
        <v>651.34100000000001</v>
      </c>
      <c r="C462">
        <v>548.62896000000001</v>
      </c>
      <c r="D462">
        <v>14109</v>
      </c>
      <c r="E462">
        <v>-22.249404798371657</v>
      </c>
      <c r="F462">
        <v>-50.697947389350155</v>
      </c>
    </row>
    <row r="463" spans="1:6" x14ac:dyDescent="0.3">
      <c r="A463" s="12" t="s">
        <v>476</v>
      </c>
      <c r="B463">
        <v>249.399</v>
      </c>
      <c r="C463">
        <v>481.52960999999999</v>
      </c>
      <c r="D463">
        <v>13420</v>
      </c>
      <c r="E463">
        <v>-22.541844499331255</v>
      </c>
      <c r="F463">
        <v>-44.778477310059543</v>
      </c>
    </row>
    <row r="464" spans="1:6" x14ac:dyDescent="0.3">
      <c r="A464" s="12" t="s">
        <v>477</v>
      </c>
      <c r="B464">
        <v>318.93700000000001</v>
      </c>
      <c r="C464">
        <v>592.44499800000006</v>
      </c>
      <c r="D464">
        <v>6638</v>
      </c>
      <c r="E464">
        <v>-22.071919826416956</v>
      </c>
      <c r="F464">
        <v>-50.311595242929911</v>
      </c>
    </row>
    <row r="465" spans="1:6" x14ac:dyDescent="0.3">
      <c r="A465" s="12" t="s">
        <v>478</v>
      </c>
      <c r="B465">
        <v>121.645</v>
      </c>
      <c r="C465">
        <v>537.59462499999995</v>
      </c>
      <c r="D465">
        <v>9076</v>
      </c>
      <c r="E465">
        <v>-23.011556353887332</v>
      </c>
      <c r="F465">
        <v>-47.531160680903128</v>
      </c>
    </row>
    <row r="466" spans="1:6" x14ac:dyDescent="0.3">
      <c r="A466" s="12" t="s">
        <v>479</v>
      </c>
      <c r="B466">
        <v>1587.498</v>
      </c>
      <c r="C466">
        <v>507.51757700000002</v>
      </c>
      <c r="D466">
        <v>29707</v>
      </c>
      <c r="E466">
        <v>-22.228451010000004</v>
      </c>
      <c r="F466">
        <v>-50.890211685938034</v>
      </c>
    </row>
    <row r="467" spans="1:6" x14ac:dyDescent="0.3">
      <c r="A467" s="12" t="s">
        <v>480</v>
      </c>
      <c r="B467">
        <v>309.44099999999997</v>
      </c>
      <c r="C467">
        <v>719.26927799999999</v>
      </c>
      <c r="D467">
        <v>3851</v>
      </c>
      <c r="E467">
        <v>-23.272655499310559</v>
      </c>
      <c r="F467">
        <v>-45.536495610738875</v>
      </c>
    </row>
    <row r="468" spans="1:6" x14ac:dyDescent="0.3">
      <c r="A468" s="12" t="s">
        <v>481</v>
      </c>
      <c r="B468">
        <v>263.27999999999997</v>
      </c>
      <c r="C468">
        <v>504.90724899999998</v>
      </c>
      <c r="D468">
        <v>20261</v>
      </c>
      <c r="E468">
        <v>-22.220234092901951</v>
      </c>
      <c r="F468">
        <v>-51.303148976682117</v>
      </c>
    </row>
    <row r="469" spans="1:6" x14ac:dyDescent="0.3">
      <c r="A469" s="12" t="s">
        <v>482</v>
      </c>
      <c r="B469">
        <v>410.40600000000001</v>
      </c>
      <c r="C469">
        <v>401.62601999999998</v>
      </c>
      <c r="D469">
        <v>9621</v>
      </c>
      <c r="E469">
        <v>-21.886760938559505</v>
      </c>
      <c r="F469">
        <v>-49.229797671051791</v>
      </c>
    </row>
    <row r="470" spans="1:6" x14ac:dyDescent="0.3">
      <c r="A470" s="12" t="s">
        <v>483</v>
      </c>
      <c r="B470">
        <v>722.20100000000002</v>
      </c>
      <c r="C470">
        <v>19.002613</v>
      </c>
      <c r="D470">
        <v>56322</v>
      </c>
      <c r="E470">
        <v>-24.494251427999906</v>
      </c>
      <c r="F470">
        <v>-47.841054751674982</v>
      </c>
    </row>
    <row r="471" spans="1:6" x14ac:dyDescent="0.3">
      <c r="A471" s="12" t="s">
        <v>484</v>
      </c>
      <c r="B471">
        <v>245.74600000000001</v>
      </c>
      <c r="C471">
        <v>910.98194799999999</v>
      </c>
      <c r="D471">
        <v>7593</v>
      </c>
      <c r="E471">
        <v>-20.603802826270904</v>
      </c>
      <c r="F471">
        <v>-47.483090237451677</v>
      </c>
    </row>
    <row r="472" spans="1:6" x14ac:dyDescent="0.3">
      <c r="A472" s="12" t="s">
        <v>485</v>
      </c>
      <c r="B472">
        <v>335.75900000000001</v>
      </c>
      <c r="C472">
        <v>177.22798499999999</v>
      </c>
      <c r="D472">
        <v>3340</v>
      </c>
      <c r="E472">
        <v>-24.657489499283951</v>
      </c>
      <c r="F472">
        <v>-49.008301994760842</v>
      </c>
    </row>
    <row r="473" spans="1:6" x14ac:dyDescent="0.3">
      <c r="A473" s="12" t="s">
        <v>486</v>
      </c>
      <c r="B473">
        <v>471.553</v>
      </c>
      <c r="C473">
        <v>563.33300499999996</v>
      </c>
      <c r="D473">
        <v>13219</v>
      </c>
      <c r="E473">
        <v>-22.064934664020004</v>
      </c>
      <c r="F473">
        <v>-48.177705754140838</v>
      </c>
    </row>
    <row r="474" spans="1:6" x14ac:dyDescent="0.3">
      <c r="A474" s="12" t="s">
        <v>487</v>
      </c>
      <c r="B474">
        <v>697.5</v>
      </c>
      <c r="C474">
        <v>865.95305199999996</v>
      </c>
      <c r="D474">
        <v>16444</v>
      </c>
      <c r="E474">
        <v>-24.220268457556852</v>
      </c>
      <c r="F474">
        <v>-48.765477481482321</v>
      </c>
    </row>
    <row r="475" spans="1:6" x14ac:dyDescent="0.3">
      <c r="A475" s="12" t="s">
        <v>488</v>
      </c>
      <c r="B475">
        <v>148.33199999999999</v>
      </c>
      <c r="C475">
        <v>866.30719699999997</v>
      </c>
      <c r="D475">
        <v>4718</v>
      </c>
      <c r="E475">
        <v>-20.460660174376002</v>
      </c>
      <c r="F475">
        <v>-47.590705092533476</v>
      </c>
    </row>
    <row r="476" spans="1:6" x14ac:dyDescent="0.3">
      <c r="A476" s="12" t="s">
        <v>489</v>
      </c>
      <c r="B476">
        <v>203.208</v>
      </c>
      <c r="C476">
        <v>481.35211299999997</v>
      </c>
      <c r="D476">
        <v>4541</v>
      </c>
      <c r="E476">
        <v>-22.785734799678352</v>
      </c>
      <c r="F476">
        <v>-49.934167814712218</v>
      </c>
    </row>
    <row r="477" spans="1:6" x14ac:dyDescent="0.3">
      <c r="A477" s="12" t="s">
        <v>490</v>
      </c>
      <c r="B477">
        <v>196.446</v>
      </c>
      <c r="C477">
        <v>387.12235700000002</v>
      </c>
      <c r="D477">
        <v>2225</v>
      </c>
      <c r="E477">
        <v>-21.838500039749253</v>
      </c>
      <c r="F477">
        <v>-51.600634517170683</v>
      </c>
    </row>
    <row r="478" spans="1:6" x14ac:dyDescent="0.3">
      <c r="A478" s="12" t="s">
        <v>491</v>
      </c>
      <c r="B478">
        <v>333.363</v>
      </c>
      <c r="C478">
        <v>680.982846</v>
      </c>
      <c r="D478">
        <v>7673</v>
      </c>
      <c r="E478">
        <v>-24.101200310693006</v>
      </c>
      <c r="F478">
        <v>-48.367071155950498</v>
      </c>
    </row>
    <row r="479" spans="1:6" x14ac:dyDescent="0.3">
      <c r="A479" s="12" t="s">
        <v>492</v>
      </c>
      <c r="B479">
        <v>99.075000000000003</v>
      </c>
      <c r="C479">
        <v>757.07632599999999</v>
      </c>
      <c r="D479">
        <v>123393</v>
      </c>
      <c r="E479">
        <v>-23.707423000000006</v>
      </c>
      <c r="F479">
        <v>-46.415344374918476</v>
      </c>
    </row>
    <row r="480" spans="1:6" x14ac:dyDescent="0.3">
      <c r="A480" s="12" t="s">
        <v>493</v>
      </c>
      <c r="B480">
        <v>650.91600000000005</v>
      </c>
      <c r="C480">
        <v>569.83060799999998</v>
      </c>
      <c r="D480">
        <v>703293</v>
      </c>
      <c r="E480">
        <v>-21.184834500000004</v>
      </c>
      <c r="F480">
        <v>-47.805475915541528</v>
      </c>
    </row>
    <row r="481" spans="1:6" x14ac:dyDescent="0.3">
      <c r="A481" s="12" t="s">
        <v>494</v>
      </c>
      <c r="B481">
        <v>162.50800000000001</v>
      </c>
      <c r="C481">
        <v>611.52208199999995</v>
      </c>
      <c r="D481">
        <v>3629</v>
      </c>
      <c r="E481">
        <v>-20.082932499390804</v>
      </c>
      <c r="F481">
        <v>-47.429198899108492</v>
      </c>
    </row>
    <row r="482" spans="1:6" x14ac:dyDescent="0.3">
      <c r="A482" s="12" t="s">
        <v>495</v>
      </c>
      <c r="B482">
        <v>316.63900000000001</v>
      </c>
      <c r="C482">
        <v>537.58763799999997</v>
      </c>
      <c r="D482">
        <v>10799</v>
      </c>
      <c r="E482">
        <v>-21.589189499357602</v>
      </c>
      <c r="F482">
        <v>-48.072330066710776</v>
      </c>
    </row>
    <row r="483" spans="1:6" x14ac:dyDescent="0.3">
      <c r="A483" s="12" t="s">
        <v>496</v>
      </c>
      <c r="B483">
        <v>358.48099999999999</v>
      </c>
      <c r="C483">
        <v>441.08302800000001</v>
      </c>
      <c r="D483">
        <v>9981</v>
      </c>
      <c r="E483">
        <v>-21.727890999350453</v>
      </c>
      <c r="F483">
        <v>-50.724838321651255</v>
      </c>
    </row>
    <row r="484" spans="1:6" x14ac:dyDescent="0.3">
      <c r="A484" s="12" t="s">
        <v>497</v>
      </c>
      <c r="B484">
        <v>498.42200000000003</v>
      </c>
      <c r="C484">
        <v>618.99365499999999</v>
      </c>
      <c r="D484">
        <v>206424</v>
      </c>
      <c r="E484">
        <v>-22.412511500000004</v>
      </c>
      <c r="F484">
        <v>-47.563533238434395</v>
      </c>
    </row>
    <row r="485" spans="1:6" x14ac:dyDescent="0.3">
      <c r="A485" s="12" t="s">
        <v>498</v>
      </c>
      <c r="B485">
        <v>226.65700000000001</v>
      </c>
      <c r="C485">
        <v>627.719112</v>
      </c>
      <c r="D485">
        <v>35228</v>
      </c>
      <c r="E485">
        <v>-22.842860722499907</v>
      </c>
      <c r="F485">
        <v>-47.60448488616057</v>
      </c>
    </row>
    <row r="486" spans="1:6" x14ac:dyDescent="0.3">
      <c r="A486" s="12" t="s">
        <v>499</v>
      </c>
      <c r="B486">
        <v>36.341000000000001</v>
      </c>
      <c r="C486">
        <v>762.981314</v>
      </c>
      <c r="D486">
        <v>50846</v>
      </c>
      <c r="E486">
        <v>-23.744515000000003</v>
      </c>
      <c r="F486">
        <v>-46.393692673973653</v>
      </c>
    </row>
    <row r="487" spans="1:6" x14ac:dyDescent="0.3">
      <c r="A487" s="12" t="s">
        <v>500</v>
      </c>
      <c r="B487">
        <v>631.89700000000005</v>
      </c>
      <c r="C487">
        <v>439.56064500000002</v>
      </c>
      <c r="D487">
        <v>12518</v>
      </c>
      <c r="E487">
        <v>-19.977734337965408</v>
      </c>
      <c r="F487">
        <v>-49.681159102896977</v>
      </c>
    </row>
    <row r="488" spans="1:6" x14ac:dyDescent="0.3">
      <c r="A488" s="12" t="s">
        <v>501</v>
      </c>
      <c r="B488">
        <v>385.87799999999999</v>
      </c>
      <c r="C488">
        <v>564.76986799999997</v>
      </c>
      <c r="D488">
        <v>5524</v>
      </c>
      <c r="E488">
        <v>-23.831335006579906</v>
      </c>
      <c r="F488">
        <v>-49.436696718913453</v>
      </c>
    </row>
    <row r="489" spans="1:6" x14ac:dyDescent="0.3">
      <c r="A489" s="12" t="s">
        <v>502</v>
      </c>
      <c r="B489">
        <v>744.01099999999997</v>
      </c>
      <c r="C489">
        <v>280.69404700000001</v>
      </c>
      <c r="D489">
        <v>16643</v>
      </c>
      <c r="E489">
        <v>-22.5811754993051</v>
      </c>
      <c r="F489">
        <v>-53.058654479408091</v>
      </c>
    </row>
    <row r="490" spans="1:6" x14ac:dyDescent="0.3">
      <c r="A490" s="12" t="s">
        <v>503</v>
      </c>
      <c r="B490">
        <v>130.654</v>
      </c>
      <c r="C490">
        <v>547.20737899999995</v>
      </c>
      <c r="D490">
        <v>10712</v>
      </c>
      <c r="E490">
        <v>-22.896818547492405</v>
      </c>
      <c r="F490">
        <v>-45.3093777870655</v>
      </c>
    </row>
    <row r="491" spans="1:6" x14ac:dyDescent="0.3">
      <c r="A491" s="12" t="s">
        <v>504</v>
      </c>
      <c r="B491">
        <v>236.48400000000001</v>
      </c>
      <c r="C491">
        <v>427.03193800000003</v>
      </c>
      <c r="D491">
        <v>3128</v>
      </c>
      <c r="E491">
        <v>-21.300523989459602</v>
      </c>
      <c r="F491">
        <v>-50.726907999479359</v>
      </c>
    </row>
    <row r="492" spans="1:6" x14ac:dyDescent="0.3">
      <c r="A492" s="12" t="s">
        <v>505</v>
      </c>
      <c r="B492">
        <v>242.87700000000001</v>
      </c>
      <c r="C492">
        <v>343.14790499999998</v>
      </c>
      <c r="D492">
        <v>3148</v>
      </c>
      <c r="E492">
        <v>-20.171774500000001</v>
      </c>
      <c r="F492">
        <v>-50.997484555034724</v>
      </c>
    </row>
    <row r="493" spans="1:6" x14ac:dyDescent="0.3">
      <c r="A493" s="12" t="s">
        <v>506</v>
      </c>
      <c r="B493">
        <v>305.28500000000003</v>
      </c>
      <c r="C493">
        <v>400.85286000000002</v>
      </c>
      <c r="D493">
        <v>5590</v>
      </c>
      <c r="E493">
        <v>-21.460213833726002</v>
      </c>
      <c r="F493">
        <v>-49.580818560208577</v>
      </c>
    </row>
    <row r="494" spans="1:6" x14ac:dyDescent="0.3">
      <c r="A494" s="12" t="s">
        <v>507</v>
      </c>
      <c r="B494">
        <v>147.935</v>
      </c>
      <c r="C494">
        <v>422.375293</v>
      </c>
      <c r="D494">
        <v>2432</v>
      </c>
      <c r="E494">
        <v>-21.881138670638304</v>
      </c>
      <c r="F494">
        <v>-50.957154711178084</v>
      </c>
    </row>
    <row r="495" spans="1:6" x14ac:dyDescent="0.3">
      <c r="A495" s="12" t="s">
        <v>508</v>
      </c>
      <c r="B495">
        <v>308.55500000000001</v>
      </c>
      <c r="C495">
        <v>444.49292700000001</v>
      </c>
      <c r="D495">
        <v>6331</v>
      </c>
      <c r="E495">
        <v>-21.344453376843301</v>
      </c>
      <c r="F495">
        <v>-49.498768668620059</v>
      </c>
    </row>
    <row r="496" spans="1:6" x14ac:dyDescent="0.3">
      <c r="A496" s="12" t="s">
        <v>509</v>
      </c>
      <c r="B496">
        <v>305.77600000000001</v>
      </c>
      <c r="C496">
        <v>716.54131199999995</v>
      </c>
      <c r="D496">
        <v>11890</v>
      </c>
      <c r="E496">
        <v>-20.777882151973504</v>
      </c>
      <c r="F496">
        <v>-47.842349339924858</v>
      </c>
    </row>
    <row r="497" spans="1:6" x14ac:dyDescent="0.3">
      <c r="A497" s="12" t="s">
        <v>510</v>
      </c>
      <c r="B497">
        <v>424.99700000000001</v>
      </c>
      <c r="C497">
        <v>806.35944600000005</v>
      </c>
      <c r="D497">
        <v>17139</v>
      </c>
      <c r="E497">
        <v>-23.5317929883978</v>
      </c>
      <c r="F497">
        <v>-45.84717692961798</v>
      </c>
    </row>
    <row r="498" spans="1:6" x14ac:dyDescent="0.3">
      <c r="A498" s="12" t="s">
        <v>512</v>
      </c>
      <c r="B498">
        <v>99.738</v>
      </c>
      <c r="C498">
        <v>599.00793699999997</v>
      </c>
      <c r="D498">
        <v>8286</v>
      </c>
      <c r="E498">
        <v>-22.843367497823351</v>
      </c>
      <c r="F498">
        <v>-47.678288388797604</v>
      </c>
    </row>
    <row r="499" spans="1:6" x14ac:dyDescent="0.3">
      <c r="A499" s="12" t="s">
        <v>513</v>
      </c>
      <c r="B499">
        <v>133.05699999999999</v>
      </c>
      <c r="C499">
        <v>554.42366700000002</v>
      </c>
      <c r="D499">
        <v>118663</v>
      </c>
      <c r="E499">
        <v>-23.204073805797098</v>
      </c>
      <c r="F499">
        <v>-47.292415629078661</v>
      </c>
    </row>
    <row r="500" spans="1:6" x14ac:dyDescent="0.3">
      <c r="A500" s="12" t="s">
        <v>514</v>
      </c>
      <c r="B500">
        <v>280.50900000000001</v>
      </c>
      <c r="C500">
        <v>632.38720499999999</v>
      </c>
      <c r="D500">
        <v>45422</v>
      </c>
      <c r="E500">
        <v>-23.649132224999903</v>
      </c>
      <c r="F500">
        <v>-47.574680120208107</v>
      </c>
    </row>
    <row r="501" spans="1:6" x14ac:dyDescent="0.3">
      <c r="A501" s="12" t="s">
        <v>515</v>
      </c>
      <c r="B501">
        <v>188.441</v>
      </c>
      <c r="C501">
        <v>405.760739</v>
      </c>
      <c r="D501">
        <v>9331</v>
      </c>
      <c r="E501">
        <v>-22.890507254193899</v>
      </c>
      <c r="F501">
        <v>-49.981077758995298</v>
      </c>
    </row>
    <row r="502" spans="1:6" x14ac:dyDescent="0.3">
      <c r="A502" s="12" t="s">
        <v>516</v>
      </c>
      <c r="B502">
        <v>455.85599999999999</v>
      </c>
      <c r="C502">
        <v>374.04254700000001</v>
      </c>
      <c r="D502">
        <v>4302</v>
      </c>
      <c r="E502">
        <v>-22.458541739996353</v>
      </c>
      <c r="F502">
        <v>-51.759951736099495</v>
      </c>
    </row>
    <row r="503" spans="1:6" x14ac:dyDescent="0.3">
      <c r="A503" s="12" t="s">
        <v>517</v>
      </c>
      <c r="B503">
        <v>330.26900000000001</v>
      </c>
      <c r="C503">
        <v>611.64257399999997</v>
      </c>
      <c r="D503">
        <v>15480</v>
      </c>
      <c r="E503">
        <v>-21.243270000000003</v>
      </c>
      <c r="F503">
        <v>-48.805948418612523</v>
      </c>
    </row>
    <row r="504" spans="1:6" x14ac:dyDescent="0.3">
      <c r="A504" s="12" t="s">
        <v>518</v>
      </c>
      <c r="B504">
        <v>272.69200000000001</v>
      </c>
      <c r="C504">
        <v>418.52105299999999</v>
      </c>
      <c r="D504">
        <v>6008</v>
      </c>
      <c r="E504">
        <v>-20.030702621951704</v>
      </c>
      <c r="F504">
        <v>-50.730564370839311</v>
      </c>
    </row>
    <row r="505" spans="1:6" x14ac:dyDescent="0.3">
      <c r="A505" s="12" t="s">
        <v>519</v>
      </c>
      <c r="B505">
        <v>271.02999999999997</v>
      </c>
      <c r="C505">
        <v>567.88567699999999</v>
      </c>
      <c r="D505">
        <v>193475</v>
      </c>
      <c r="E505">
        <v>-22.755393500000004</v>
      </c>
      <c r="F505">
        <v>-47.413954766230283</v>
      </c>
    </row>
    <row r="506" spans="1:6" x14ac:dyDescent="0.3">
      <c r="A506" s="12" t="s">
        <v>520</v>
      </c>
      <c r="B506">
        <v>272.238</v>
      </c>
      <c r="C506">
        <v>630.32430199999999</v>
      </c>
      <c r="D506">
        <v>14788</v>
      </c>
      <c r="E506">
        <v>-23.395758034871651</v>
      </c>
      <c r="F506">
        <v>-45.887648287112221</v>
      </c>
    </row>
    <row r="507" spans="1:6" x14ac:dyDescent="0.3">
      <c r="A507" s="12" t="s">
        <v>521</v>
      </c>
      <c r="B507">
        <v>183.458</v>
      </c>
      <c r="C507">
        <v>387.21857399999999</v>
      </c>
      <c r="D507">
        <v>2115</v>
      </c>
      <c r="E507">
        <v>-20.091391935902251</v>
      </c>
      <c r="F507">
        <v>-50.930221154463588</v>
      </c>
    </row>
    <row r="508" spans="1:6" x14ac:dyDescent="0.3">
      <c r="A508" s="12" t="s">
        <v>522</v>
      </c>
      <c r="B508">
        <v>150.13</v>
      </c>
      <c r="C508">
        <v>636.16404199999999</v>
      </c>
      <c r="D508">
        <v>4503</v>
      </c>
      <c r="E508">
        <v>-22.127681965070703</v>
      </c>
      <c r="F508">
        <v>-47.457163694997277</v>
      </c>
    </row>
    <row r="509" spans="1:6" x14ac:dyDescent="0.3">
      <c r="A509" s="12" t="s">
        <v>523</v>
      </c>
      <c r="B509">
        <v>148.06200000000001</v>
      </c>
      <c r="C509">
        <v>608.92385300000001</v>
      </c>
      <c r="D509">
        <v>2139</v>
      </c>
      <c r="E509">
        <v>-21.2911683770477</v>
      </c>
      <c r="F509">
        <v>-47.43378056152681</v>
      </c>
    </row>
    <row r="510" spans="1:6" x14ac:dyDescent="0.3">
      <c r="A510" s="12" t="s">
        <v>524</v>
      </c>
      <c r="B510">
        <v>295.33699999999999</v>
      </c>
      <c r="C510">
        <v>657.94260199999997</v>
      </c>
      <c r="D510">
        <v>34361</v>
      </c>
      <c r="E510">
        <v>-21.827568000000007</v>
      </c>
      <c r="F510">
        <v>-47.249414421875009</v>
      </c>
    </row>
    <row r="511" spans="1:6" x14ac:dyDescent="0.3">
      <c r="A511" s="12" t="s">
        <v>525</v>
      </c>
      <c r="B511">
        <v>1114.7470000000001</v>
      </c>
      <c r="C511">
        <v>456.771523</v>
      </c>
      <c r="D511">
        <v>47673</v>
      </c>
      <c r="E511">
        <v>-22.9057225</v>
      </c>
      <c r="F511">
        <v>-49.624608869300936</v>
      </c>
    </row>
    <row r="512" spans="1:6" x14ac:dyDescent="0.3">
      <c r="A512" s="12" t="s">
        <v>526</v>
      </c>
      <c r="B512">
        <v>134.42099999999999</v>
      </c>
      <c r="C512">
        <v>588.85806700000001</v>
      </c>
      <c r="D512">
        <v>5599</v>
      </c>
      <c r="E512">
        <v>-21.462921503002956</v>
      </c>
      <c r="F512">
        <v>-48.393649928861812</v>
      </c>
    </row>
    <row r="513" spans="1:6" x14ac:dyDescent="0.3">
      <c r="A513" s="12" t="s">
        <v>527</v>
      </c>
      <c r="B513">
        <v>206.53700000000001</v>
      </c>
      <c r="C513">
        <v>398.81276100000002</v>
      </c>
      <c r="D513">
        <v>32322</v>
      </c>
      <c r="E513">
        <v>-20.211693165000003</v>
      </c>
      <c r="F513">
        <v>-50.92677742384334</v>
      </c>
    </row>
    <row r="514" spans="1:6" x14ac:dyDescent="0.3">
      <c r="A514" s="12" t="s">
        <v>528</v>
      </c>
      <c r="B514">
        <v>98.290999999999997</v>
      </c>
      <c r="C514">
        <v>584.71581600000002</v>
      </c>
      <c r="D514">
        <v>26898</v>
      </c>
      <c r="E514">
        <v>-22.455326956296258</v>
      </c>
      <c r="F514">
        <v>-47.530708716203748</v>
      </c>
    </row>
    <row r="515" spans="1:6" x14ac:dyDescent="0.3">
      <c r="A515" s="12" t="s">
        <v>529</v>
      </c>
      <c r="B515">
        <v>363.33199999999999</v>
      </c>
      <c r="C515">
        <v>646.60742200000004</v>
      </c>
      <c r="D515">
        <v>57386</v>
      </c>
      <c r="E515">
        <v>-23.31808850000002</v>
      </c>
      <c r="F515">
        <v>-46.227012841821789</v>
      </c>
    </row>
    <row r="516" spans="1:6" x14ac:dyDescent="0.3">
      <c r="A516" s="12" t="s">
        <v>530</v>
      </c>
      <c r="B516">
        <v>154.03299999999999</v>
      </c>
      <c r="C516">
        <v>714.804936</v>
      </c>
      <c r="D516">
        <v>8817</v>
      </c>
      <c r="E516">
        <v>-21.686567851077204</v>
      </c>
      <c r="F516">
        <v>-48.085336013100189</v>
      </c>
    </row>
    <row r="517" spans="1:6" x14ac:dyDescent="0.3">
      <c r="A517" s="12" t="s">
        <v>531</v>
      </c>
      <c r="B517">
        <v>252.62100000000001</v>
      </c>
      <c r="C517">
        <v>512.43853300000001</v>
      </c>
      <c r="D517">
        <v>6173</v>
      </c>
      <c r="E517">
        <v>-22.569410257822707</v>
      </c>
      <c r="F517">
        <v>-48.159014141546734</v>
      </c>
    </row>
    <row r="518" spans="1:6" x14ac:dyDescent="0.3">
      <c r="A518" s="12" t="s">
        <v>532</v>
      </c>
      <c r="B518">
        <v>166.75299999999999</v>
      </c>
      <c r="C518">
        <v>357.49049100000002</v>
      </c>
      <c r="D518">
        <v>2939</v>
      </c>
      <c r="E518">
        <v>-21.346910745592201</v>
      </c>
      <c r="F518">
        <v>-51.758974242144937</v>
      </c>
    </row>
    <row r="519" spans="1:6" x14ac:dyDescent="0.3">
      <c r="A519" s="12" t="s">
        <v>533</v>
      </c>
      <c r="B519">
        <v>754.14099999999996</v>
      </c>
      <c r="C519">
        <v>763.07680100000005</v>
      </c>
      <c r="D519">
        <v>27557</v>
      </c>
      <c r="E519">
        <v>-21.707144010000004</v>
      </c>
      <c r="F519">
        <v>-47.478980851786389</v>
      </c>
    </row>
    <row r="520" spans="1:6" x14ac:dyDescent="0.3">
      <c r="A520" s="12" t="s">
        <v>534</v>
      </c>
      <c r="B520">
        <v>209.8</v>
      </c>
      <c r="C520">
        <v>428.951819</v>
      </c>
      <c r="D520">
        <v>2498</v>
      </c>
      <c r="E520">
        <v>-20.141801473440854</v>
      </c>
      <c r="F520">
        <v>-50.830947388177513</v>
      </c>
    </row>
    <row r="521" spans="1:6" x14ac:dyDescent="0.3">
      <c r="A521" s="12" t="s">
        <v>535</v>
      </c>
      <c r="B521">
        <v>288.57600000000002</v>
      </c>
      <c r="C521">
        <v>739.90868899999998</v>
      </c>
      <c r="D521">
        <v>26540</v>
      </c>
      <c r="E521">
        <v>-21.485272500000004</v>
      </c>
      <c r="F521">
        <v>-47.36726892829423</v>
      </c>
    </row>
    <row r="522" spans="1:6" x14ac:dyDescent="0.3">
      <c r="A522" s="12" t="s">
        <v>537</v>
      </c>
      <c r="B522">
        <v>129.88800000000001</v>
      </c>
      <c r="C522">
        <v>426.15583400000003</v>
      </c>
      <c r="D522">
        <v>1487</v>
      </c>
      <c r="E522">
        <v>-20.252602255670553</v>
      </c>
      <c r="F522">
        <v>-50.798403844625568</v>
      </c>
    </row>
    <row r="523" spans="1:6" x14ac:dyDescent="0.3">
      <c r="A523" s="12" t="s">
        <v>538</v>
      </c>
      <c r="B523">
        <v>179.94900000000001</v>
      </c>
      <c r="C523">
        <v>769.83483799999999</v>
      </c>
      <c r="D523">
        <v>139447</v>
      </c>
      <c r="E523">
        <v>-23.449453000000005</v>
      </c>
      <c r="F523">
        <v>-46.922092505649722</v>
      </c>
    </row>
    <row r="524" spans="1:6" x14ac:dyDescent="0.3">
      <c r="A524" s="12" t="s">
        <v>539</v>
      </c>
      <c r="B524">
        <v>552.87599999999998</v>
      </c>
      <c r="C524">
        <v>428.49614000000003</v>
      </c>
      <c r="D524">
        <v>20878</v>
      </c>
      <c r="E524">
        <v>-21.973021020000004</v>
      </c>
      <c r="F524">
        <v>-51.649892211767877</v>
      </c>
    </row>
    <row r="525" spans="1:6" x14ac:dyDescent="0.3">
      <c r="A525" s="12" t="s">
        <v>540</v>
      </c>
      <c r="B525">
        <v>175.78200000000001</v>
      </c>
      <c r="C525">
        <v>764.09666800000002</v>
      </c>
      <c r="D525">
        <v>718773</v>
      </c>
      <c r="E525">
        <v>-23.657510000000002</v>
      </c>
      <c r="F525">
        <v>-46.530874257629542</v>
      </c>
    </row>
    <row r="526" spans="1:6" x14ac:dyDescent="0.3">
      <c r="A526" s="12" t="s">
        <v>541</v>
      </c>
      <c r="B526">
        <v>310.31099999999998</v>
      </c>
      <c r="C526">
        <v>793.88254500000005</v>
      </c>
      <c r="D526">
        <v>6929</v>
      </c>
      <c r="E526">
        <v>-21.089964029079102</v>
      </c>
      <c r="F526">
        <v>-47.155930969991516</v>
      </c>
    </row>
    <row r="527" spans="1:6" x14ac:dyDescent="0.3">
      <c r="A527" s="12" t="s">
        <v>542</v>
      </c>
      <c r="B527">
        <v>154.13300000000001</v>
      </c>
      <c r="C527">
        <v>659.86581000000001</v>
      </c>
      <c r="D527">
        <v>23310</v>
      </c>
      <c r="E527">
        <v>-22.604796852294054</v>
      </c>
      <c r="F527">
        <v>-46.915909900122074</v>
      </c>
    </row>
    <row r="528" spans="1:6" x14ac:dyDescent="0.3">
      <c r="A528" s="12" t="s">
        <v>543</v>
      </c>
      <c r="B528">
        <v>1308.432</v>
      </c>
      <c r="C528">
        <v>382.57087799999999</v>
      </c>
      <c r="D528">
        <v>8420</v>
      </c>
      <c r="E528">
        <v>-20.932496842544253</v>
      </c>
      <c r="F528">
        <v>-50.496735052327885</v>
      </c>
    </row>
    <row r="529" spans="1:6" x14ac:dyDescent="0.3">
      <c r="A529" s="12" t="s">
        <v>544</v>
      </c>
      <c r="B529">
        <v>109.956</v>
      </c>
      <c r="C529">
        <v>834.39146300000004</v>
      </c>
      <c r="D529">
        <v>5954</v>
      </c>
      <c r="E529">
        <v>-22.118523499931857</v>
      </c>
      <c r="F529">
        <v>-46.682306631830471</v>
      </c>
    </row>
    <row r="530" spans="1:6" x14ac:dyDescent="0.3">
      <c r="A530" s="12" t="s">
        <v>545</v>
      </c>
      <c r="B530">
        <v>133.00800000000001</v>
      </c>
      <c r="C530">
        <v>1196.6080139999999</v>
      </c>
      <c r="D530">
        <v>6811</v>
      </c>
      <c r="E530">
        <v>-22.831193402258851</v>
      </c>
      <c r="F530">
        <v>-45.679278863261565</v>
      </c>
    </row>
    <row r="531" spans="1:6" x14ac:dyDescent="0.3">
      <c r="A531" s="12" t="s">
        <v>546</v>
      </c>
      <c r="B531">
        <v>94.465000000000003</v>
      </c>
      <c r="C531">
        <v>405.035707</v>
      </c>
      <c r="D531">
        <v>3111</v>
      </c>
      <c r="E531">
        <v>-21.846805051206054</v>
      </c>
      <c r="F531">
        <v>-51.390920981413316</v>
      </c>
    </row>
    <row r="532" spans="1:6" x14ac:dyDescent="0.3">
      <c r="A532" s="12" t="s">
        <v>547</v>
      </c>
      <c r="B532">
        <v>128.02600000000001</v>
      </c>
      <c r="C532">
        <v>421.97500400000001</v>
      </c>
      <c r="D532">
        <v>4777</v>
      </c>
      <c r="E532">
        <v>-21.639311663835056</v>
      </c>
      <c r="F532">
        <v>-50.504692473553753</v>
      </c>
    </row>
    <row r="533" spans="1:6" x14ac:dyDescent="0.3">
      <c r="A533" s="12" t="s">
        <v>548</v>
      </c>
      <c r="B533">
        <v>281.03300000000002</v>
      </c>
      <c r="C533">
        <v>16.189961</v>
      </c>
      <c r="D533">
        <v>433311</v>
      </c>
      <c r="E533">
        <v>-23.933737500000003</v>
      </c>
      <c r="F533">
        <v>-46.331370849190684</v>
      </c>
    </row>
    <row r="534" spans="1:6" x14ac:dyDescent="0.3">
      <c r="A534" s="12" t="s">
        <v>549</v>
      </c>
      <c r="B534">
        <v>252.57900000000001</v>
      </c>
      <c r="C534">
        <v>901.06317000000001</v>
      </c>
      <c r="D534">
        <v>10878</v>
      </c>
      <c r="E534">
        <v>-22.685286953319157</v>
      </c>
      <c r="F534">
        <v>-45.737138986892376</v>
      </c>
    </row>
    <row r="535" spans="1:6" x14ac:dyDescent="0.3">
      <c r="A535" s="12" t="s">
        <v>550</v>
      </c>
      <c r="B535">
        <v>409.53199999999998</v>
      </c>
      <c r="C535">
        <v>772.83696899999995</v>
      </c>
      <c r="D535">
        <v>838936</v>
      </c>
      <c r="E535">
        <v>-23.710304500000007</v>
      </c>
      <c r="F535">
        <v>-46.550257247678331</v>
      </c>
    </row>
    <row r="536" spans="1:6" x14ac:dyDescent="0.3">
      <c r="A536" s="12" t="s">
        <v>551</v>
      </c>
      <c r="B536">
        <v>15.331</v>
      </c>
      <c r="C536">
        <v>754.99158699999998</v>
      </c>
      <c r="D536">
        <v>161127</v>
      </c>
      <c r="E536">
        <v>-23.614705000000004</v>
      </c>
      <c r="F536">
        <v>-46.571514608630615</v>
      </c>
    </row>
    <row r="537" spans="1:6" x14ac:dyDescent="0.3">
      <c r="A537" s="12" t="s">
        <v>552</v>
      </c>
      <c r="B537">
        <v>1136.9069999999999</v>
      </c>
      <c r="C537">
        <v>849.65603699999997</v>
      </c>
      <c r="D537">
        <v>251983</v>
      </c>
      <c r="E537">
        <v>-22.015998500000002</v>
      </c>
      <c r="F537">
        <v>-47.889237684691636</v>
      </c>
    </row>
    <row r="538" spans="1:6" x14ac:dyDescent="0.3">
      <c r="A538" s="12" t="s">
        <v>553</v>
      </c>
      <c r="B538">
        <v>75.578999999999994</v>
      </c>
      <c r="C538">
        <v>401.30137999999999</v>
      </c>
      <c r="D538">
        <v>2821</v>
      </c>
      <c r="E538">
        <v>-20.358413817609105</v>
      </c>
      <c r="F538">
        <v>-50.700097157287885</v>
      </c>
    </row>
    <row r="539" spans="1:6" x14ac:dyDescent="0.3">
      <c r="A539" s="12" t="s">
        <v>554</v>
      </c>
      <c r="B539">
        <v>516.399</v>
      </c>
      <c r="C539">
        <v>766.78897300000006</v>
      </c>
      <c r="D539">
        <v>91211</v>
      </c>
      <c r="E539">
        <v>-21.972011000000006</v>
      </c>
      <c r="F539">
        <v>-46.79635078179556</v>
      </c>
    </row>
    <row r="540" spans="1:6" x14ac:dyDescent="0.3">
      <c r="A540" s="12" t="s">
        <v>555</v>
      </c>
      <c r="B540">
        <v>129.46199999999999</v>
      </c>
      <c r="C540">
        <v>438.17087299999997</v>
      </c>
      <c r="D540">
        <v>2568</v>
      </c>
      <c r="E540">
        <v>-20.3887717266302</v>
      </c>
      <c r="F540">
        <v>-50.380721907748104</v>
      </c>
    </row>
    <row r="541" spans="1:6" x14ac:dyDescent="0.3">
      <c r="A541" s="12" t="s">
        <v>556</v>
      </c>
      <c r="B541">
        <v>178.39599999999999</v>
      </c>
      <c r="C541">
        <v>409.68960700000002</v>
      </c>
      <c r="D541">
        <v>1922</v>
      </c>
      <c r="E541">
        <v>-20.512615492076005</v>
      </c>
      <c r="F541">
        <v>-50.351597516901712</v>
      </c>
    </row>
    <row r="542" spans="1:6" x14ac:dyDescent="0.3">
      <c r="A542" s="12" t="s">
        <v>557</v>
      </c>
      <c r="B542">
        <v>117.66500000000001</v>
      </c>
      <c r="C542">
        <v>367.88439199999999</v>
      </c>
      <c r="D542">
        <v>2105</v>
      </c>
      <c r="E542">
        <v>-21.268363999361551</v>
      </c>
      <c r="F542">
        <v>-51.666665161173604</v>
      </c>
    </row>
    <row r="543" spans="1:6" x14ac:dyDescent="0.3">
      <c r="A543" s="12" t="s">
        <v>558</v>
      </c>
      <c r="B543">
        <v>410.863</v>
      </c>
      <c r="C543">
        <v>630.79878199999996</v>
      </c>
      <c r="D543">
        <v>51888</v>
      </c>
      <c r="E543">
        <v>-20.583165555000004</v>
      </c>
      <c r="F543">
        <v>-47.863268070713261</v>
      </c>
    </row>
    <row r="544" spans="1:6" x14ac:dyDescent="0.3">
      <c r="A544" s="12" t="s">
        <v>559</v>
      </c>
      <c r="B544">
        <v>276.952</v>
      </c>
      <c r="C544">
        <v>719.07448299999999</v>
      </c>
      <c r="D544">
        <v>8928</v>
      </c>
      <c r="E544">
        <v>-20.594419531098705</v>
      </c>
      <c r="F544">
        <v>-47.640989501499746</v>
      </c>
    </row>
    <row r="545" spans="1:6" x14ac:dyDescent="0.3">
      <c r="A545" s="12" t="s">
        <v>560</v>
      </c>
      <c r="B545">
        <v>570.68499999999995</v>
      </c>
      <c r="C545">
        <v>517.39019800000005</v>
      </c>
      <c r="D545">
        <v>4147</v>
      </c>
      <c r="E545">
        <v>-22.646489896629703</v>
      </c>
      <c r="F545">
        <v>-44.578340961319348</v>
      </c>
    </row>
    <row r="546" spans="1:6" x14ac:dyDescent="0.3">
      <c r="A546" s="12" t="s">
        <v>561</v>
      </c>
      <c r="B546">
        <v>419.68400000000003</v>
      </c>
      <c r="C546">
        <v>718.57108200000005</v>
      </c>
      <c r="D546">
        <v>54946</v>
      </c>
      <c r="E546">
        <v>-21.596102500000004</v>
      </c>
      <c r="F546">
        <v>-46.888265889528491</v>
      </c>
    </row>
    <row r="547" spans="1:6" x14ac:dyDescent="0.3">
      <c r="A547" s="12" t="s">
        <v>562</v>
      </c>
      <c r="B547">
        <v>431.94400000000002</v>
      </c>
      <c r="C547">
        <v>504.243066</v>
      </c>
      <c r="D547">
        <v>460671</v>
      </c>
      <c r="E547">
        <v>-20.812636500000004</v>
      </c>
      <c r="F547">
        <v>-49.381347685025794</v>
      </c>
    </row>
    <row r="548" spans="1:6" x14ac:dyDescent="0.3">
      <c r="A548" s="12" t="s">
        <v>563</v>
      </c>
      <c r="B548">
        <v>1099.4090000000001</v>
      </c>
      <c r="C548">
        <v>604.88468899999998</v>
      </c>
      <c r="D548">
        <v>721944</v>
      </c>
      <c r="E548">
        <v>-23.184061500000002</v>
      </c>
      <c r="F548">
        <v>-45.884175401459665</v>
      </c>
    </row>
    <row r="549" spans="1:6" x14ac:dyDescent="0.3">
      <c r="A549" s="12" t="s">
        <v>564</v>
      </c>
      <c r="B549">
        <v>186.45599999999999</v>
      </c>
      <c r="C549">
        <v>717.411337</v>
      </c>
      <c r="D549">
        <v>15825</v>
      </c>
      <c r="E549">
        <v>-23.849085716050105</v>
      </c>
      <c r="F549">
        <v>-46.941749717393989</v>
      </c>
    </row>
    <row r="550" spans="1:6" x14ac:dyDescent="0.3">
      <c r="A550" s="12" t="s">
        <v>565</v>
      </c>
      <c r="B550">
        <v>617.31500000000005</v>
      </c>
      <c r="C550">
        <v>761.15639399999998</v>
      </c>
      <c r="D550">
        <v>10687</v>
      </c>
      <c r="E550">
        <v>-23.221871510221003</v>
      </c>
      <c r="F550">
        <v>-45.309544504809459</v>
      </c>
    </row>
    <row r="551" spans="1:6" x14ac:dyDescent="0.3">
      <c r="A551" s="12" t="s">
        <v>566</v>
      </c>
      <c r="B551">
        <v>650.73400000000004</v>
      </c>
      <c r="C551">
        <v>733.95771000000002</v>
      </c>
      <c r="D551">
        <v>40954</v>
      </c>
      <c r="E551">
        <v>-22.736459985000007</v>
      </c>
      <c r="F551">
        <v>-48.568763281267941</v>
      </c>
    </row>
    <row r="552" spans="1:6" x14ac:dyDescent="0.3">
      <c r="A552" s="12" t="s">
        <v>567</v>
      </c>
      <c r="B552">
        <v>930.33900000000006</v>
      </c>
      <c r="C552">
        <v>665.75800000000004</v>
      </c>
      <c r="D552">
        <v>32931</v>
      </c>
      <c r="E552">
        <v>-23.879490000000004</v>
      </c>
      <c r="F552">
        <v>-47.99558914635093</v>
      </c>
    </row>
    <row r="553" spans="1:6" x14ac:dyDescent="0.3">
      <c r="A553" s="12" t="s">
        <v>568</v>
      </c>
      <c r="B553">
        <v>1521.11</v>
      </c>
      <c r="C553">
        <v>783.61512700000003</v>
      </c>
      <c r="D553">
        <v>12252023</v>
      </c>
      <c r="E553">
        <v>-23.567386500000001</v>
      </c>
      <c r="F553">
        <v>-46.570383182112749</v>
      </c>
    </row>
    <row r="554" spans="1:6" x14ac:dyDescent="0.3">
      <c r="A554" s="12" t="s">
        <v>569</v>
      </c>
      <c r="B554">
        <v>611.27800000000002</v>
      </c>
      <c r="C554">
        <v>565.011977</v>
      </c>
      <c r="D554">
        <v>35653</v>
      </c>
      <c r="E554">
        <v>-22.548888000000002</v>
      </c>
      <c r="F554">
        <v>-47.914032997113132</v>
      </c>
    </row>
    <row r="555" spans="1:6" x14ac:dyDescent="0.3">
      <c r="A555" s="12" t="s">
        <v>570</v>
      </c>
      <c r="B555">
        <v>731.221</v>
      </c>
      <c r="C555">
        <v>463.13224700000001</v>
      </c>
      <c r="D555">
        <v>7666</v>
      </c>
      <c r="E555">
        <v>-22.751256429245135</v>
      </c>
      <c r="F555">
        <v>-49.741476162902714</v>
      </c>
    </row>
    <row r="556" spans="1:6" x14ac:dyDescent="0.3">
      <c r="A556" s="12" t="s">
        <v>571</v>
      </c>
      <c r="B556">
        <v>306.90800000000002</v>
      </c>
      <c r="C556">
        <v>778.64078300000006</v>
      </c>
      <c r="D556">
        <v>91016</v>
      </c>
      <c r="E556">
        <v>-23.530359000000004</v>
      </c>
      <c r="F556">
        <v>-47.135423012747943</v>
      </c>
    </row>
    <row r="557" spans="1:6" x14ac:dyDescent="0.3">
      <c r="A557" s="12" t="s">
        <v>572</v>
      </c>
      <c r="B557">
        <v>402.39499999999998</v>
      </c>
      <c r="C557">
        <v>1.362498</v>
      </c>
      <c r="D557">
        <v>88980</v>
      </c>
      <c r="E557">
        <v>-23.806687652148753</v>
      </c>
      <c r="F557">
        <v>-45.402680140543957</v>
      </c>
    </row>
    <row r="558" spans="1:6" x14ac:dyDescent="0.3">
      <c r="A558" s="12" t="s">
        <v>573</v>
      </c>
      <c r="B558">
        <v>252.41</v>
      </c>
      <c r="C558">
        <v>929.72258999999997</v>
      </c>
      <c r="D558">
        <v>12182</v>
      </c>
      <c r="E558">
        <v>-21.708420791919607</v>
      </c>
      <c r="F558">
        <v>-46.824127625791355</v>
      </c>
    </row>
    <row r="559" spans="1:6" x14ac:dyDescent="0.3">
      <c r="A559" s="12" t="s">
        <v>574</v>
      </c>
      <c r="B559">
        <v>617.25199999999995</v>
      </c>
      <c r="C559">
        <v>629.97666100000004</v>
      </c>
      <c r="D559">
        <v>15322</v>
      </c>
      <c r="E559">
        <v>-21.479723372164006</v>
      </c>
      <c r="F559">
        <v>-47.553352539983386</v>
      </c>
    </row>
    <row r="560" spans="1:6" x14ac:dyDescent="0.3">
      <c r="A560" s="12" t="s">
        <v>575</v>
      </c>
      <c r="B560">
        <v>148.1</v>
      </c>
      <c r="C560">
        <v>13.940852</v>
      </c>
      <c r="D560">
        <v>365798</v>
      </c>
      <c r="E560">
        <v>-23.967373000000006</v>
      </c>
      <c r="F560">
        <v>-46.384490817317726</v>
      </c>
    </row>
    <row r="561" spans="1:6" x14ac:dyDescent="0.3">
      <c r="A561" s="12" t="s">
        <v>576</v>
      </c>
      <c r="B561">
        <v>352.59199999999998</v>
      </c>
      <c r="C561">
        <v>599.76188000000002</v>
      </c>
      <c r="D561">
        <v>10285</v>
      </c>
      <c r="E561">
        <v>-23.641506570768303</v>
      </c>
      <c r="F561">
        <v>-47.827195985044703</v>
      </c>
    </row>
    <row r="562" spans="1:6" x14ac:dyDescent="0.3">
      <c r="A562" s="12" t="s">
        <v>577</v>
      </c>
      <c r="B562">
        <v>141.608</v>
      </c>
      <c r="C562">
        <v>735.03280500000005</v>
      </c>
      <c r="D562">
        <v>3638</v>
      </c>
      <c r="E562">
        <v>-23.274495925844203</v>
      </c>
      <c r="F562">
        <v>-49.483128634266443</v>
      </c>
    </row>
    <row r="563" spans="1:6" x14ac:dyDescent="0.3">
      <c r="A563" s="12" t="s">
        <v>578</v>
      </c>
      <c r="B563">
        <v>167.84800000000001</v>
      </c>
      <c r="C563">
        <v>455.91503699999998</v>
      </c>
      <c r="D563">
        <v>3513</v>
      </c>
      <c r="E563">
        <v>-20.656880499376502</v>
      </c>
      <c r="F563">
        <v>-49.920922497139259</v>
      </c>
    </row>
    <row r="564" spans="1:6" x14ac:dyDescent="0.3">
      <c r="A564" s="12" t="s">
        <v>579</v>
      </c>
      <c r="B564">
        <v>283.14400000000001</v>
      </c>
      <c r="C564">
        <v>596.70206499999995</v>
      </c>
      <c r="D564">
        <v>14662</v>
      </c>
      <c r="E564">
        <v>-21.310287665662354</v>
      </c>
      <c r="F564">
        <v>-47.563249920263999</v>
      </c>
    </row>
    <row r="565" spans="1:6" x14ac:dyDescent="0.3">
      <c r="A565" s="12" t="s">
        <v>580</v>
      </c>
      <c r="B565">
        <v>203.73400000000001</v>
      </c>
      <c r="C565">
        <v>941.40979900000002</v>
      </c>
      <c r="D565">
        <v>29229</v>
      </c>
      <c r="E565">
        <v>-22.612693521859551</v>
      </c>
      <c r="F565">
        <v>-46.701791380712173</v>
      </c>
    </row>
    <row r="566" spans="1:6" x14ac:dyDescent="0.3">
      <c r="A566" s="12" t="s">
        <v>581</v>
      </c>
      <c r="B566">
        <v>126.04600000000001</v>
      </c>
      <c r="C566">
        <v>560.75766899999996</v>
      </c>
      <c r="D566">
        <v>45107</v>
      </c>
      <c r="E566">
        <v>-21.209477985000007</v>
      </c>
      <c r="F566">
        <v>-47.597762096344553</v>
      </c>
    </row>
    <row r="567" spans="1:6" x14ac:dyDescent="0.3">
      <c r="A567" s="12" t="s">
        <v>582</v>
      </c>
      <c r="B567">
        <v>403.089</v>
      </c>
      <c r="C567">
        <v>545.97698800000001</v>
      </c>
      <c r="D567">
        <v>125815</v>
      </c>
      <c r="E567">
        <v>-21.137021505000003</v>
      </c>
      <c r="F567">
        <v>-47.991148431000028</v>
      </c>
    </row>
    <row r="568" spans="1:6" x14ac:dyDescent="0.3">
      <c r="A568" s="12" t="s">
        <v>583</v>
      </c>
      <c r="B568">
        <v>1062.6990000000001</v>
      </c>
      <c r="C568">
        <v>30.719439999999999</v>
      </c>
      <c r="D568">
        <v>12832</v>
      </c>
      <c r="E568">
        <v>-24.388603782187904</v>
      </c>
      <c r="F568">
        <v>-47.927216963472212</v>
      </c>
    </row>
    <row r="569" spans="1:6" x14ac:dyDescent="0.3">
      <c r="A569" s="12" t="s">
        <v>584</v>
      </c>
      <c r="B569">
        <v>140.46</v>
      </c>
      <c r="C569">
        <v>591.39318300000002</v>
      </c>
      <c r="D569">
        <v>17496</v>
      </c>
      <c r="E569">
        <v>-20.809385787763201</v>
      </c>
      <c r="F569">
        <v>-48.801533979431397</v>
      </c>
    </row>
    <row r="570" spans="1:6" x14ac:dyDescent="0.3">
      <c r="A570" s="12" t="s">
        <v>585</v>
      </c>
      <c r="B570">
        <v>414.78199999999998</v>
      </c>
      <c r="C570">
        <v>641.52023899999995</v>
      </c>
      <c r="D570">
        <v>6302</v>
      </c>
      <c r="E570">
        <v>-22.66142434635125</v>
      </c>
      <c r="F570">
        <v>-44.848996103159266</v>
      </c>
    </row>
    <row r="571" spans="1:6" x14ac:dyDescent="0.3">
      <c r="A571" s="12" t="s">
        <v>586</v>
      </c>
      <c r="B571">
        <v>449.029</v>
      </c>
      <c r="C571">
        <v>764.529222</v>
      </c>
      <c r="D571">
        <v>41005</v>
      </c>
      <c r="E571">
        <v>-22.592029951899505</v>
      </c>
      <c r="F571">
        <v>-46.529211591760863</v>
      </c>
    </row>
    <row r="572" spans="1:6" x14ac:dyDescent="0.3">
      <c r="A572" s="12" t="s">
        <v>587</v>
      </c>
      <c r="B572">
        <v>450.38200000000001</v>
      </c>
      <c r="C572">
        <v>591.22937400000001</v>
      </c>
      <c r="D572">
        <v>679378</v>
      </c>
      <c r="E572">
        <v>-23.499323</v>
      </c>
      <c r="F572">
        <v>-47.457853253204043</v>
      </c>
    </row>
    <row r="573" spans="1:6" x14ac:dyDescent="0.3">
      <c r="A573" s="12" t="s">
        <v>588</v>
      </c>
      <c r="B573">
        <v>594.74400000000003</v>
      </c>
      <c r="C573">
        <v>376.22165699999999</v>
      </c>
      <c r="D573">
        <v>7718</v>
      </c>
      <c r="E573">
        <v>-20.692943499375605</v>
      </c>
      <c r="F573">
        <v>-50.920526559032098</v>
      </c>
    </row>
    <row r="574" spans="1:6" x14ac:dyDescent="0.3">
      <c r="A574" s="12" t="s">
        <v>589</v>
      </c>
      <c r="B574">
        <v>153.465</v>
      </c>
      <c r="C574">
        <v>570.00790900000004</v>
      </c>
      <c r="D574">
        <v>282441</v>
      </c>
      <c r="E574">
        <v>-22.822145000000003</v>
      </c>
      <c r="F574">
        <v>-47.265802732090094</v>
      </c>
    </row>
    <row r="575" spans="1:6" x14ac:dyDescent="0.3">
      <c r="A575" s="12" t="s">
        <v>590</v>
      </c>
      <c r="B575">
        <v>330.58699999999999</v>
      </c>
      <c r="C575">
        <v>353.76624299999997</v>
      </c>
      <c r="D575">
        <v>3963</v>
      </c>
      <c r="E575">
        <v>-20.503344266962252</v>
      </c>
      <c r="F575">
        <v>-51.028222586512868</v>
      </c>
    </row>
    <row r="576" spans="1:6" x14ac:dyDescent="0.3">
      <c r="A576" s="12" t="s">
        <v>591</v>
      </c>
      <c r="B576">
        <v>206.23599999999999</v>
      </c>
      <c r="C576">
        <v>745.79481199999998</v>
      </c>
      <c r="D576">
        <v>297637</v>
      </c>
      <c r="E576">
        <v>-23.536827500000005</v>
      </c>
      <c r="F576">
        <v>-46.307810467288199</v>
      </c>
    </row>
    <row r="577" spans="1:6" x14ac:dyDescent="0.3">
      <c r="A577" s="12" t="s">
        <v>592</v>
      </c>
      <c r="B577">
        <v>345.79199999999997</v>
      </c>
      <c r="C577">
        <v>518.24198000000001</v>
      </c>
      <c r="D577">
        <v>12407</v>
      </c>
      <c r="E577">
        <v>-20.957600676059251</v>
      </c>
      <c r="F577">
        <v>-49.032621409186611</v>
      </c>
    </row>
    <row r="578" spans="1:6" x14ac:dyDescent="0.3">
      <c r="A578" s="12" t="s">
        <v>593</v>
      </c>
      <c r="B578">
        <v>368.60399999999998</v>
      </c>
      <c r="C578">
        <v>487.04240199999998</v>
      </c>
      <c r="D578">
        <v>16496</v>
      </c>
      <c r="E578">
        <v>-21.732514500000008</v>
      </c>
      <c r="F578">
        <v>-48.68678761401565</v>
      </c>
    </row>
    <row r="579" spans="1:6" x14ac:dyDescent="0.3">
      <c r="A579" s="12" t="s">
        <v>594</v>
      </c>
      <c r="B579">
        <v>20.388000000000002</v>
      </c>
      <c r="C579">
        <v>803.23913100000004</v>
      </c>
      <c r="D579">
        <v>289664</v>
      </c>
      <c r="E579">
        <v>-23.623328500000003</v>
      </c>
      <c r="F579">
        <v>-46.785780034210205</v>
      </c>
    </row>
    <row r="580" spans="1:6" x14ac:dyDescent="0.3">
      <c r="A580" s="12" t="s">
        <v>595</v>
      </c>
      <c r="B580">
        <v>607.26700000000005</v>
      </c>
      <c r="C580">
        <v>403.682391</v>
      </c>
      <c r="D580">
        <v>6285</v>
      </c>
      <c r="E580">
        <v>-22.388266261606002</v>
      </c>
      <c r="F580">
        <v>-51.284773424105047</v>
      </c>
    </row>
    <row r="581" spans="1:6" x14ac:dyDescent="0.3">
      <c r="A581" s="12" t="s">
        <v>596</v>
      </c>
      <c r="B581">
        <v>145.33199999999999</v>
      </c>
      <c r="C581">
        <v>540.89401399999997</v>
      </c>
      <c r="D581">
        <v>13859</v>
      </c>
      <c r="E581">
        <v>-23.449814118588002</v>
      </c>
      <c r="F581">
        <v>-49.405771115567497</v>
      </c>
    </row>
    <row r="582" spans="1:6" x14ac:dyDescent="0.3">
      <c r="A582" s="12" t="s">
        <v>597</v>
      </c>
      <c r="B582">
        <v>107.059</v>
      </c>
      <c r="C582">
        <v>579.33126000000004</v>
      </c>
      <c r="D582">
        <v>6295</v>
      </c>
      <c r="E582">
        <v>-21.146736273607853</v>
      </c>
      <c r="F582">
        <v>-48.511955222080744</v>
      </c>
    </row>
    <row r="583" spans="1:6" x14ac:dyDescent="0.3">
      <c r="A583" s="12" t="s">
        <v>598</v>
      </c>
      <c r="B583">
        <v>132.459</v>
      </c>
      <c r="C583">
        <v>625.14617499999997</v>
      </c>
      <c r="D583">
        <v>5566</v>
      </c>
      <c r="E583">
        <v>-21.129556288279101</v>
      </c>
      <c r="F583">
        <v>-48.453935342282819</v>
      </c>
    </row>
    <row r="584" spans="1:6" x14ac:dyDescent="0.3">
      <c r="A584" s="12" t="s">
        <v>599</v>
      </c>
      <c r="B584">
        <v>561.78800000000001</v>
      </c>
      <c r="C584">
        <v>693.87781199999995</v>
      </c>
      <c r="D584">
        <v>23207</v>
      </c>
      <c r="E584">
        <v>-21.703033000000005</v>
      </c>
      <c r="F584">
        <v>-47.271615513066408</v>
      </c>
    </row>
    <row r="585" spans="1:6" x14ac:dyDescent="0.3">
      <c r="A585" s="12" t="s">
        <v>600</v>
      </c>
      <c r="B585">
        <v>747.21799999999996</v>
      </c>
      <c r="C585">
        <v>514.70759799999996</v>
      </c>
      <c r="D585">
        <v>25967</v>
      </c>
      <c r="E585">
        <v>-20.625112136135055</v>
      </c>
      <c r="F585">
        <v>-49.648820199371762</v>
      </c>
    </row>
    <row r="586" spans="1:6" x14ac:dyDescent="0.3">
      <c r="A586" s="12" t="s">
        <v>601</v>
      </c>
      <c r="B586">
        <v>755.1</v>
      </c>
      <c r="C586">
        <v>889.77241100000003</v>
      </c>
      <c r="D586">
        <v>7807</v>
      </c>
      <c r="E586">
        <v>-23.973148266790606</v>
      </c>
      <c r="F586">
        <v>-47.505288235203587</v>
      </c>
    </row>
    <row r="587" spans="1:6" x14ac:dyDescent="0.3">
      <c r="A587" s="12" t="s">
        <v>602</v>
      </c>
      <c r="B587">
        <v>221.89099999999999</v>
      </c>
      <c r="C587">
        <v>806.79211399999997</v>
      </c>
      <c r="D587">
        <v>12960</v>
      </c>
      <c r="E587">
        <v>-21.47188540230535</v>
      </c>
      <c r="F587">
        <v>-46.745515210683564</v>
      </c>
    </row>
    <row r="588" spans="1:6" x14ac:dyDescent="0.3">
      <c r="A588" s="12" t="s">
        <v>603</v>
      </c>
      <c r="B588">
        <v>53.892000000000003</v>
      </c>
      <c r="C588">
        <v>646.42840799999999</v>
      </c>
      <c r="D588">
        <v>2811</v>
      </c>
      <c r="E588">
        <v>-21.072608500000001</v>
      </c>
      <c r="F588">
        <v>-48.408654918410541</v>
      </c>
    </row>
    <row r="589" spans="1:6" x14ac:dyDescent="0.3">
      <c r="A589" s="12" t="s">
        <v>604</v>
      </c>
      <c r="B589">
        <v>594.33500000000004</v>
      </c>
      <c r="C589">
        <v>566.25329799999997</v>
      </c>
      <c r="D589">
        <v>57177</v>
      </c>
      <c r="E589">
        <v>-21.410008000000005</v>
      </c>
      <c r="F589">
        <v>-48.506742182853621</v>
      </c>
    </row>
    <row r="590" spans="1:6" x14ac:dyDescent="0.3">
      <c r="A590" s="12" t="s">
        <v>605</v>
      </c>
      <c r="B590">
        <v>448.51499999999999</v>
      </c>
      <c r="C590">
        <v>623.50954400000001</v>
      </c>
      <c r="D590">
        <v>23218</v>
      </c>
      <c r="E590">
        <v>-23.5320605077168</v>
      </c>
      <c r="F590">
        <v>-49.244088538389882</v>
      </c>
    </row>
    <row r="591" spans="1:6" x14ac:dyDescent="0.3">
      <c r="A591" s="12" t="s">
        <v>606</v>
      </c>
      <c r="B591">
        <v>231.792</v>
      </c>
      <c r="C591">
        <v>684.66981699999997</v>
      </c>
      <c r="D591">
        <v>5852</v>
      </c>
      <c r="E591">
        <v>-23.919257149652857</v>
      </c>
      <c r="F591">
        <v>-48.697328636961991</v>
      </c>
    </row>
    <row r="592" spans="1:6" x14ac:dyDescent="0.3">
      <c r="A592" s="12" t="s">
        <v>607</v>
      </c>
      <c r="B592">
        <v>201.38499999999999</v>
      </c>
      <c r="C592">
        <v>444.57417400000003</v>
      </c>
      <c r="D592">
        <v>7468</v>
      </c>
      <c r="E592">
        <v>-22.301668295471856</v>
      </c>
      <c r="F592">
        <v>-51.559572575554753</v>
      </c>
    </row>
    <row r="593" spans="1:6" x14ac:dyDescent="0.3">
      <c r="A593" s="12" t="s">
        <v>608</v>
      </c>
      <c r="B593">
        <v>302.91300000000001</v>
      </c>
      <c r="C593">
        <v>450.76618300000001</v>
      </c>
      <c r="D593">
        <v>15000</v>
      </c>
      <c r="E593">
        <v>-22.744771194284205</v>
      </c>
      <c r="F593">
        <v>-50.576565135086703</v>
      </c>
    </row>
    <row r="594" spans="1:6" x14ac:dyDescent="0.3">
      <c r="A594" s="12" t="s">
        <v>609</v>
      </c>
      <c r="B594">
        <v>523.74900000000002</v>
      </c>
      <c r="C594">
        <v>622.41667199999995</v>
      </c>
      <c r="D594">
        <v>121766</v>
      </c>
      <c r="E594">
        <v>-23.348576500000004</v>
      </c>
      <c r="F594">
        <v>-47.849464033660901</v>
      </c>
    </row>
    <row r="595" spans="1:6" x14ac:dyDescent="0.3">
      <c r="A595" s="12" t="s">
        <v>610</v>
      </c>
      <c r="B595">
        <v>625.00300000000004</v>
      </c>
      <c r="C595">
        <v>586.07850599999995</v>
      </c>
      <c r="D595">
        <v>314924</v>
      </c>
      <c r="E595">
        <v>-23.026555500000004</v>
      </c>
      <c r="F595">
        <v>-45.556608696687441</v>
      </c>
    </row>
    <row r="596" spans="1:6" x14ac:dyDescent="0.3">
      <c r="A596" s="12" t="s">
        <v>611</v>
      </c>
      <c r="B596">
        <v>296.18900000000002</v>
      </c>
      <c r="C596">
        <v>709.35716600000001</v>
      </c>
      <c r="D596">
        <v>4532</v>
      </c>
      <c r="E596">
        <v>-23.340591746250151</v>
      </c>
      <c r="F596">
        <v>-49.377441961138608</v>
      </c>
    </row>
    <row r="597" spans="1:6" x14ac:dyDescent="0.3">
      <c r="A597" s="12" t="s">
        <v>612</v>
      </c>
      <c r="B597">
        <v>1555.8030000000001</v>
      </c>
      <c r="C597">
        <v>352.74982899999998</v>
      </c>
      <c r="D597">
        <v>23148</v>
      </c>
      <c r="E597">
        <v>-22.531007000000002</v>
      </c>
      <c r="F597">
        <v>-52.171194822163727</v>
      </c>
    </row>
    <row r="598" spans="1:6" x14ac:dyDescent="0.3">
      <c r="A598" s="12" t="s">
        <v>613</v>
      </c>
      <c r="B598">
        <v>221.541</v>
      </c>
      <c r="C598">
        <v>515.71438499999999</v>
      </c>
      <c r="D598">
        <v>9370</v>
      </c>
      <c r="E598">
        <v>-20.787841656654852</v>
      </c>
      <c r="F598">
        <v>-48.341536137232502</v>
      </c>
    </row>
    <row r="599" spans="1:6" x14ac:dyDescent="0.3">
      <c r="A599" s="12" t="s">
        <v>614</v>
      </c>
      <c r="B599">
        <v>404.39600000000002</v>
      </c>
      <c r="C599">
        <v>483.84113400000001</v>
      </c>
      <c r="D599">
        <v>42076</v>
      </c>
      <c r="E599">
        <v>-23.097889485000003</v>
      </c>
      <c r="F599">
        <v>-47.711472527996328</v>
      </c>
    </row>
    <row r="600" spans="1:6" x14ac:dyDescent="0.3">
      <c r="A600" s="12" t="s">
        <v>615</v>
      </c>
      <c r="B600">
        <v>196.79</v>
      </c>
      <c r="C600">
        <v>810.95214899999996</v>
      </c>
      <c r="D600">
        <v>2658</v>
      </c>
      <c r="E600">
        <v>-23.202363382960307</v>
      </c>
      <c r="F600">
        <v>-49.603542894931422</v>
      </c>
    </row>
    <row r="601" spans="1:6" x14ac:dyDescent="0.3">
      <c r="A601" s="12" t="s">
        <v>616</v>
      </c>
      <c r="B601">
        <v>71.347999999999999</v>
      </c>
      <c r="C601">
        <v>582.709068</v>
      </c>
      <c r="D601">
        <v>2412</v>
      </c>
      <c r="E601">
        <v>-23.243769527262103</v>
      </c>
      <c r="F601">
        <v>-48.198238839887324</v>
      </c>
    </row>
    <row r="602" spans="1:6" x14ac:dyDescent="0.3">
      <c r="A602" s="12" t="s">
        <v>617</v>
      </c>
      <c r="B602">
        <v>315.26600000000002</v>
      </c>
      <c r="C602">
        <v>794.43520799999999</v>
      </c>
      <c r="D602">
        <v>10010</v>
      </c>
      <c r="E602">
        <v>-22.427493614698104</v>
      </c>
      <c r="F602">
        <v>-48.172157585145634</v>
      </c>
    </row>
    <row r="603" spans="1:6" x14ac:dyDescent="0.3">
      <c r="A603" s="12" t="s">
        <v>618</v>
      </c>
      <c r="B603">
        <v>63.420999999999999</v>
      </c>
      <c r="C603">
        <v>528.44563000000005</v>
      </c>
      <c r="D603">
        <v>1724</v>
      </c>
      <c r="E603">
        <v>-22.038073647059949</v>
      </c>
      <c r="F603">
        <v>-48.340183393753499</v>
      </c>
    </row>
    <row r="604" spans="1:6" x14ac:dyDescent="0.3">
      <c r="A604" s="12" t="s">
        <v>619</v>
      </c>
      <c r="B604">
        <v>191.09399999999999</v>
      </c>
      <c r="C604">
        <v>561.411205</v>
      </c>
      <c r="D604">
        <v>47185</v>
      </c>
      <c r="E604">
        <v>-22.960415205393254</v>
      </c>
      <c r="F604">
        <v>-45.550746882346836</v>
      </c>
    </row>
    <row r="605" spans="1:6" x14ac:dyDescent="0.3">
      <c r="A605" s="12" t="s">
        <v>620</v>
      </c>
      <c r="B605">
        <v>151.59399999999999</v>
      </c>
      <c r="C605">
        <v>424.67347599999999</v>
      </c>
      <c r="D605">
        <v>5807</v>
      </c>
      <c r="E605">
        <v>-20.228012803363956</v>
      </c>
      <c r="F605">
        <v>-50.884882785455289</v>
      </c>
    </row>
    <row r="606" spans="1:6" x14ac:dyDescent="0.3">
      <c r="A606" s="12" t="s">
        <v>621</v>
      </c>
      <c r="B606">
        <v>126.73099999999999</v>
      </c>
      <c r="C606">
        <v>785.91438500000004</v>
      </c>
      <c r="D606">
        <v>6894</v>
      </c>
      <c r="E606">
        <v>-22.814756155163252</v>
      </c>
      <c r="F606">
        <v>-46.697023859532528</v>
      </c>
    </row>
    <row r="607" spans="1:6" x14ac:dyDescent="0.3">
      <c r="A607" s="12" t="s">
        <v>622</v>
      </c>
      <c r="B607">
        <v>627.98599999999999</v>
      </c>
      <c r="C607">
        <v>528.06524300000001</v>
      </c>
      <c r="D607">
        <v>65524</v>
      </c>
      <c r="E607">
        <v>-21.934821510000003</v>
      </c>
      <c r="F607">
        <v>-50.514006421722954</v>
      </c>
    </row>
    <row r="608" spans="1:6" x14ac:dyDescent="0.3">
      <c r="A608" s="12" t="s">
        <v>623</v>
      </c>
      <c r="B608">
        <v>244.77</v>
      </c>
      <c r="C608">
        <v>400.12967300000003</v>
      </c>
      <c r="D608">
        <v>15495</v>
      </c>
      <c r="E608">
        <v>-21.386395317688653</v>
      </c>
      <c r="F608">
        <v>-51.576720575971144</v>
      </c>
    </row>
    <row r="609" spans="1:6" x14ac:dyDescent="0.3">
      <c r="A609" s="12" t="s">
        <v>624</v>
      </c>
      <c r="B609">
        <v>153.23500000000001</v>
      </c>
      <c r="C609">
        <v>446.72039100000001</v>
      </c>
      <c r="D609">
        <v>2016</v>
      </c>
      <c r="E609">
        <v>-20.950235089182453</v>
      </c>
      <c r="F609">
        <v>-50.10944175051926</v>
      </c>
    </row>
    <row r="610" spans="1:6" x14ac:dyDescent="0.3">
      <c r="A610" s="12" t="s">
        <v>625</v>
      </c>
      <c r="B610">
        <v>147.797</v>
      </c>
      <c r="C610">
        <v>464.959159</v>
      </c>
      <c r="D610">
        <v>1727</v>
      </c>
      <c r="E610">
        <v>-20.051268617318417</v>
      </c>
      <c r="F610">
        <v>-50.477729431479297</v>
      </c>
    </row>
    <row r="611" spans="1:6" x14ac:dyDescent="0.3">
      <c r="A611" s="12" t="s">
        <v>626</v>
      </c>
      <c r="B611">
        <v>209.86099999999999</v>
      </c>
      <c r="C611">
        <v>419.90224799999999</v>
      </c>
      <c r="D611">
        <v>6309</v>
      </c>
      <c r="E611">
        <v>-21.162470999800203</v>
      </c>
      <c r="F611">
        <v>-49.719672394223984</v>
      </c>
    </row>
    <row r="612" spans="1:6" x14ac:dyDescent="0.3">
      <c r="A612" s="12" t="s">
        <v>627</v>
      </c>
      <c r="B612">
        <v>708.10500000000002</v>
      </c>
      <c r="C612">
        <v>5.0201219999999998</v>
      </c>
      <c r="D612">
        <v>90799</v>
      </c>
      <c r="E612">
        <v>-23.435964980516907</v>
      </c>
      <c r="F612">
        <v>-45.072091475479915</v>
      </c>
    </row>
    <row r="613" spans="1:6" x14ac:dyDescent="0.3">
      <c r="A613" s="12" t="s">
        <v>628</v>
      </c>
      <c r="B613">
        <v>282.17899999999997</v>
      </c>
      <c r="C613">
        <v>480.64356299999997</v>
      </c>
      <c r="D613">
        <v>4780</v>
      </c>
      <c r="E613">
        <v>-22.523835450207056</v>
      </c>
      <c r="F613">
        <v>-49.663271665553467</v>
      </c>
    </row>
    <row r="614" spans="1:6" x14ac:dyDescent="0.3">
      <c r="A614" s="12" t="s">
        <v>629</v>
      </c>
      <c r="B614">
        <v>252.434</v>
      </c>
      <c r="C614">
        <v>504.43618800000002</v>
      </c>
      <c r="D614">
        <v>10110</v>
      </c>
      <c r="E614">
        <v>-20.953346399265751</v>
      </c>
      <c r="F614">
        <v>-49.177669534978428</v>
      </c>
    </row>
    <row r="615" spans="1:6" x14ac:dyDescent="0.3">
      <c r="A615" s="12" t="s">
        <v>630</v>
      </c>
      <c r="B615">
        <v>79.055999999999997</v>
      </c>
      <c r="C615">
        <v>472.19981200000001</v>
      </c>
      <c r="D615">
        <v>1844</v>
      </c>
      <c r="E615">
        <v>-20.887768999370802</v>
      </c>
      <c r="F615">
        <v>-49.897393579108623</v>
      </c>
    </row>
    <row r="616" spans="1:6" x14ac:dyDescent="0.3">
      <c r="A616" s="12" t="s">
        <v>631</v>
      </c>
      <c r="B616">
        <v>209.262</v>
      </c>
      <c r="C616">
        <v>448.394251</v>
      </c>
      <c r="D616">
        <v>9114</v>
      </c>
      <c r="E616">
        <v>-20.246264096670103</v>
      </c>
      <c r="F616">
        <v>-50.641800154077856</v>
      </c>
    </row>
    <row r="617" spans="1:6" x14ac:dyDescent="0.3">
      <c r="A617" s="12" t="s">
        <v>632</v>
      </c>
      <c r="B617">
        <v>146.90100000000001</v>
      </c>
      <c r="C617">
        <v>453.96709800000002</v>
      </c>
      <c r="D617">
        <v>1165</v>
      </c>
      <c r="E617">
        <v>-21.786313652437702</v>
      </c>
      <c r="F617">
        <v>-49.283201601357113</v>
      </c>
    </row>
    <row r="618" spans="1:6" x14ac:dyDescent="0.3">
      <c r="A618" s="12" t="s">
        <v>633</v>
      </c>
      <c r="B618">
        <v>323.916</v>
      </c>
      <c r="C618">
        <v>439.384184</v>
      </c>
      <c r="D618">
        <v>13809</v>
      </c>
      <c r="E618">
        <v>-21.200418812734753</v>
      </c>
      <c r="F618">
        <v>-49.290729849446706</v>
      </c>
    </row>
    <row r="619" spans="1:6" x14ac:dyDescent="0.3">
      <c r="A619" s="12" t="s">
        <v>634</v>
      </c>
      <c r="B619">
        <v>149.74100000000001</v>
      </c>
      <c r="C619">
        <v>508.17497100000003</v>
      </c>
      <c r="D619">
        <v>13326</v>
      </c>
      <c r="E619">
        <v>-20.423370291877653</v>
      </c>
      <c r="F619">
        <v>-50.085868281705338</v>
      </c>
    </row>
    <row r="620" spans="1:6" x14ac:dyDescent="0.3">
      <c r="A620" s="12" t="s">
        <v>635</v>
      </c>
      <c r="B620">
        <v>148.53800000000001</v>
      </c>
      <c r="C620">
        <v>690.12080300000002</v>
      </c>
      <c r="D620">
        <v>129193</v>
      </c>
      <c r="E620">
        <v>-22.971244000000002</v>
      </c>
      <c r="F620">
        <v>-46.996630027555213</v>
      </c>
    </row>
    <row r="621" spans="1:6" x14ac:dyDescent="0.3">
      <c r="A621" s="12" t="s">
        <v>636</v>
      </c>
      <c r="B621">
        <v>857.66099999999994</v>
      </c>
      <c r="C621">
        <v>451.787756</v>
      </c>
      <c r="D621">
        <v>26480</v>
      </c>
      <c r="E621">
        <v>-21.225575282859502</v>
      </c>
      <c r="F621">
        <v>-50.869308119039758</v>
      </c>
    </row>
    <row r="622" spans="1:6" x14ac:dyDescent="0.3">
      <c r="A622" s="12" t="s">
        <v>637</v>
      </c>
      <c r="B622">
        <v>142.595</v>
      </c>
      <c r="C622">
        <v>832.89650300000005</v>
      </c>
      <c r="D622">
        <v>10537</v>
      </c>
      <c r="E622">
        <v>-22.884880423820402</v>
      </c>
      <c r="F622">
        <v>-46.411600233135466</v>
      </c>
    </row>
    <row r="623" spans="1:6" x14ac:dyDescent="0.3">
      <c r="A623" s="12" t="s">
        <v>638</v>
      </c>
      <c r="B623">
        <v>267.178</v>
      </c>
      <c r="C623">
        <v>702.02575000000002</v>
      </c>
      <c r="D623">
        <v>42845</v>
      </c>
      <c r="E623">
        <v>-21.835866000000003</v>
      </c>
      <c r="F623">
        <v>-46.895608914752174</v>
      </c>
    </row>
    <row r="624" spans="1:6" x14ac:dyDescent="0.3">
      <c r="A624" s="12" t="s">
        <v>639</v>
      </c>
      <c r="B624">
        <v>42.488999999999997</v>
      </c>
      <c r="C624">
        <v>926.92935699999998</v>
      </c>
      <c r="D624">
        <v>52597</v>
      </c>
      <c r="E624">
        <v>-23.615302500000002</v>
      </c>
      <c r="F624">
        <v>-47.019647784074024</v>
      </c>
    </row>
    <row r="625" spans="1:6" x14ac:dyDescent="0.3">
      <c r="A625" s="12" t="s">
        <v>640</v>
      </c>
      <c r="B625">
        <v>35.119999999999997</v>
      </c>
      <c r="C625">
        <v>729.73711900000001</v>
      </c>
      <c r="D625">
        <v>121838</v>
      </c>
      <c r="E625">
        <v>-23.214466500000004</v>
      </c>
      <c r="F625">
        <v>-46.829890223917758</v>
      </c>
    </row>
    <row r="626" spans="1:6" x14ac:dyDescent="0.3">
      <c r="A626" s="12" t="s">
        <v>641</v>
      </c>
      <c r="B626">
        <v>247.71600000000001</v>
      </c>
      <c r="C626">
        <v>650.27430400000003</v>
      </c>
      <c r="D626">
        <v>10843</v>
      </c>
      <c r="E626">
        <v>-22.224748314841602</v>
      </c>
      <c r="F626">
        <v>-49.821781654576142</v>
      </c>
    </row>
    <row r="627" spans="1:6" x14ac:dyDescent="0.3">
      <c r="A627" s="12" t="s">
        <v>642</v>
      </c>
      <c r="B627">
        <v>81.603999999999999</v>
      </c>
      <c r="C627">
        <v>719.20842600000003</v>
      </c>
      <c r="D627">
        <v>78728</v>
      </c>
      <c r="E627">
        <v>-23.030538324140796</v>
      </c>
      <c r="F627">
        <v>-46.976476309079708</v>
      </c>
    </row>
    <row r="628" spans="1:6" x14ac:dyDescent="0.3">
      <c r="A628" s="12" t="s">
        <v>643</v>
      </c>
      <c r="B628">
        <v>217.726</v>
      </c>
      <c r="C628">
        <v>538.54532500000005</v>
      </c>
      <c r="D628">
        <v>18898</v>
      </c>
      <c r="E628">
        <v>-20.872314000000003</v>
      </c>
      <c r="F628">
        <v>-48.296662879599765</v>
      </c>
    </row>
    <row r="629" spans="1:6" x14ac:dyDescent="0.3">
      <c r="A629" s="12" t="s">
        <v>644</v>
      </c>
      <c r="B629">
        <v>95.429000000000002</v>
      </c>
      <c r="C629">
        <v>608.47872199999995</v>
      </c>
      <c r="D629">
        <v>8810</v>
      </c>
      <c r="E629">
        <v>-21.167154084720458</v>
      </c>
      <c r="F629">
        <v>-48.630171357210997</v>
      </c>
    </row>
    <row r="630" spans="1:6" x14ac:dyDescent="0.3">
      <c r="A630" s="12" t="s">
        <v>646</v>
      </c>
      <c r="B630">
        <v>183.517</v>
      </c>
      <c r="C630">
        <v>571.63123099999996</v>
      </c>
      <c r="D630">
        <v>122480</v>
      </c>
      <c r="E630">
        <v>-23.5418712059999</v>
      </c>
      <c r="F630">
        <v>-47.449738057982707</v>
      </c>
    </row>
    <row r="631" spans="1:6" x14ac:dyDescent="0.3">
      <c r="A631" s="12" t="s">
        <v>647</v>
      </c>
      <c r="B631">
        <v>420.70299999999997</v>
      </c>
      <c r="C631">
        <v>518.33459100000005</v>
      </c>
      <c r="D631">
        <v>94547</v>
      </c>
      <c r="E631">
        <v>-20.419470000000004</v>
      </c>
      <c r="F631">
        <v>-49.974672015206657</v>
      </c>
    </row>
    <row r="632" spans="1:6" x14ac:dyDescent="0.3">
      <c r="A632" s="12" t="s">
        <v>648</v>
      </c>
      <c r="B632">
        <v>319.05599999999998</v>
      </c>
      <c r="C632">
        <v>415.85244899999998</v>
      </c>
      <c r="D632">
        <v>2718</v>
      </c>
      <c r="E632">
        <v>-21.050110434971803</v>
      </c>
      <c r="F632">
        <v>-50.055739518479413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A81D-2C84-4216-9AC6-EC85E1A47AF4}">
  <dimension ref="A1:AL42"/>
  <sheetViews>
    <sheetView tabSelected="1" topLeftCell="AC22" workbookViewId="0">
      <selection activeCell="AC34" sqref="AC34:AG41"/>
    </sheetView>
  </sheetViews>
  <sheetFormatPr defaultRowHeight="14.4" x14ac:dyDescent="0.3"/>
  <cols>
    <col min="1" max="1" width="12" customWidth="1"/>
    <col min="2" max="2" width="13.21875" customWidth="1"/>
    <col min="3" max="3" width="8.77734375" customWidth="1"/>
    <col min="4" max="4" width="13.33203125" customWidth="1"/>
    <col min="5" max="5" width="10.33203125" customWidth="1"/>
    <col min="7" max="7" width="9.21875" customWidth="1"/>
    <col min="9" max="9" width="10.33203125" customWidth="1"/>
    <col min="10" max="10" width="10.88671875" customWidth="1"/>
    <col min="11" max="11" width="13.109375" customWidth="1"/>
    <col min="13" max="13" width="10.5546875" customWidth="1"/>
    <col min="14" max="14" width="13.44140625" customWidth="1"/>
    <col min="15" max="15" width="10.109375" customWidth="1"/>
    <col min="17" max="17" width="9.33203125" customWidth="1"/>
    <col min="20" max="20" width="11.5546875" customWidth="1"/>
    <col min="21" max="21" width="10.77734375" customWidth="1"/>
    <col min="22" max="22" width="20.21875" customWidth="1"/>
    <col min="23" max="23" width="12.88671875" customWidth="1"/>
    <col min="24" max="24" width="9.77734375" customWidth="1"/>
    <col min="25" max="25" width="13.109375" customWidth="1"/>
    <col min="26" max="27" width="10.5546875" customWidth="1"/>
    <col min="28" max="28" width="11.44140625" customWidth="1"/>
    <col min="30" max="30" width="10.88671875" style="17" customWidth="1"/>
    <col min="31" max="31" width="14" customWidth="1"/>
    <col min="32" max="32" width="13.33203125" customWidth="1"/>
    <col min="38" max="38" width="10.44140625" bestFit="1" customWidth="1"/>
  </cols>
  <sheetData>
    <row r="1" spans="1:38" ht="43.8" thickBot="1" x14ac:dyDescent="0.35">
      <c r="U1" s="6"/>
      <c r="V1" s="6"/>
      <c r="W1" s="6" t="s">
        <v>659</v>
      </c>
      <c r="X1" s="6" t="s">
        <v>678</v>
      </c>
      <c r="Y1" s="6" t="s">
        <v>675</v>
      </c>
      <c r="Z1" s="6" t="s">
        <v>676</v>
      </c>
      <c r="AA1" s="6" t="s">
        <v>660</v>
      </c>
      <c r="AB1" s="6" t="s">
        <v>661</v>
      </c>
      <c r="AC1" s="39"/>
      <c r="AD1" s="40"/>
      <c r="AE1" s="41"/>
      <c r="AF1" s="41"/>
      <c r="AG1" s="39"/>
    </row>
    <row r="2" spans="1:38" s="5" customFormat="1" ht="15" customHeight="1" thickBot="1" x14ac:dyDescent="0.35">
      <c r="A2" s="4"/>
      <c r="B2" s="4"/>
      <c r="C2" s="4" t="s">
        <v>659</v>
      </c>
      <c r="D2" s="4" t="s">
        <v>675</v>
      </c>
      <c r="E2" s="6" t="s">
        <v>676</v>
      </c>
      <c r="F2" s="4" t="s">
        <v>660</v>
      </c>
      <c r="G2" s="4" t="s">
        <v>661</v>
      </c>
      <c r="J2" s="4"/>
      <c r="K2" s="4"/>
      <c r="L2" s="4" t="s">
        <v>659</v>
      </c>
      <c r="M2" s="4" t="s">
        <v>678</v>
      </c>
      <c r="N2" s="4" t="s">
        <v>675</v>
      </c>
      <c r="O2" s="6" t="s">
        <v>676</v>
      </c>
      <c r="P2" s="4" t="s">
        <v>660</v>
      </c>
      <c r="Q2" s="4" t="s">
        <v>661</v>
      </c>
      <c r="U2" s="61" t="s">
        <v>662</v>
      </c>
      <c r="V2" s="61"/>
      <c r="W2" s="8">
        <v>600</v>
      </c>
      <c r="X2" s="8">
        <v>30</v>
      </c>
      <c r="Y2" s="8">
        <v>626</v>
      </c>
      <c r="Z2" s="8">
        <v>630</v>
      </c>
      <c r="AA2" s="8">
        <v>631</v>
      </c>
      <c r="AB2" s="8">
        <v>631</v>
      </c>
      <c r="AC2" s="42"/>
      <c r="AD2" s="43" t="s">
        <v>742</v>
      </c>
      <c r="AE2" s="43" t="s">
        <v>743</v>
      </c>
      <c r="AF2" s="43" t="s">
        <v>744</v>
      </c>
      <c r="AG2" s="42"/>
    </row>
    <row r="3" spans="1:38" s="1" customFormat="1" ht="14.4" customHeight="1" x14ac:dyDescent="0.3">
      <c r="A3" s="61" t="s">
        <v>662</v>
      </c>
      <c r="B3" s="61"/>
      <c r="C3" s="8">
        <f>COUNT(Tabela7[Altitude])</f>
        <v>146</v>
      </c>
      <c r="D3" s="8">
        <f>COUNT(Área!AA3:AA172)</f>
        <v>170</v>
      </c>
      <c r="E3" s="8">
        <f>COUNT(População!V3:V174)</f>
        <v>172</v>
      </c>
      <c r="F3" s="8">
        <v>173</v>
      </c>
      <c r="G3" s="8">
        <v>173</v>
      </c>
      <c r="J3" s="61" t="s">
        <v>662</v>
      </c>
      <c r="K3" s="61"/>
      <c r="L3" s="8">
        <f>COUNT(Tabela5[Altitude])</f>
        <v>600</v>
      </c>
      <c r="M3" s="8">
        <v>30</v>
      </c>
      <c r="N3" s="8">
        <f>COUNT(Tabela8[Area])</f>
        <v>626</v>
      </c>
      <c r="O3" s="8">
        <f>COUNT(População!B3:B632)</f>
        <v>630</v>
      </c>
      <c r="P3" s="8">
        <f>COUNT('Latitude e Longitude'!B3:B633)</f>
        <v>631</v>
      </c>
      <c r="Q3" s="8">
        <f>COUNT('Latitude e Longitude'!C3:C633)</f>
        <v>631</v>
      </c>
      <c r="U3" s="66" t="s">
        <v>666</v>
      </c>
      <c r="V3" s="24" t="s">
        <v>719</v>
      </c>
      <c r="W3" s="25" t="s">
        <v>683</v>
      </c>
      <c r="X3" s="25" t="s">
        <v>684</v>
      </c>
      <c r="Y3" s="26" t="s">
        <v>689</v>
      </c>
      <c r="Z3" s="26" t="s">
        <v>690</v>
      </c>
      <c r="AA3" s="30" t="s">
        <v>691</v>
      </c>
      <c r="AB3" s="30" t="s">
        <v>692</v>
      </c>
      <c r="AC3" s="44"/>
      <c r="AD3" s="45" t="s">
        <v>745</v>
      </c>
      <c r="AE3" s="46">
        <v>600</v>
      </c>
      <c r="AF3" s="46">
        <v>147</v>
      </c>
      <c r="AG3" s="44"/>
    </row>
    <row r="4" spans="1:38" x14ac:dyDescent="0.3">
      <c r="A4" s="64"/>
      <c r="B4" s="2" t="s">
        <v>656</v>
      </c>
      <c r="C4" s="7">
        <f>AVERAGE(Tabela7[Altitude])</f>
        <v>646.90674597945201</v>
      </c>
      <c r="D4" s="10">
        <f>AVERAGE(Área!AA3:AA172)</f>
        <v>2.640876430538984</v>
      </c>
      <c r="E4" s="10">
        <f>AVERAGE(População!V3:V174)</f>
        <v>4.6322619092031889</v>
      </c>
      <c r="F4" s="7">
        <f>AVERAGE('Latitude e Longitude'!X3:X175)</f>
        <v>-22.868925044986902</v>
      </c>
      <c r="G4" s="7">
        <f>AVERAGE('Latitude e Longitude'!Y3:Y175)</f>
        <v>-47.821448943071502</v>
      </c>
      <c r="J4" s="62" t="s">
        <v>666</v>
      </c>
      <c r="K4" s="2" t="s">
        <v>656</v>
      </c>
      <c r="L4" s="7">
        <f>AVERAGE(Tabela5[Altitude])</f>
        <v>582.36875107499998</v>
      </c>
      <c r="M4" s="7">
        <v>39.844979566666673</v>
      </c>
      <c r="N4" s="10">
        <f>AVERAGE(Tabela8[Area])</f>
        <v>2.4663567270995839</v>
      </c>
      <c r="O4" s="10">
        <f>AVERAGE(População!B3:B632)</f>
        <v>4.2404453864230529</v>
      </c>
      <c r="P4" s="7">
        <f>AVERAGE('Latitude e Longitude'!B3:B633)</f>
        <v>-22.162140809745345</v>
      </c>
      <c r="Q4" s="7">
        <f>AVERAGE('Latitude e Longitude'!C3:C633)</f>
        <v>-48.599499290310114</v>
      </c>
      <c r="U4" s="62"/>
      <c r="V4" s="2" t="s">
        <v>720</v>
      </c>
      <c r="W4" s="7" t="s">
        <v>685</v>
      </c>
      <c r="X4" s="7" t="s">
        <v>686</v>
      </c>
      <c r="Y4" s="20" t="s">
        <v>693</v>
      </c>
      <c r="Z4" s="20" t="s">
        <v>694</v>
      </c>
      <c r="AA4" s="31" t="s">
        <v>695</v>
      </c>
      <c r="AB4" s="31" t="s">
        <v>696</v>
      </c>
      <c r="AC4" s="39"/>
      <c r="AD4" s="47" t="s">
        <v>746</v>
      </c>
      <c r="AE4" s="48" t="s">
        <v>722</v>
      </c>
      <c r="AF4" s="48" t="s">
        <v>733</v>
      </c>
      <c r="AG4" s="39"/>
    </row>
    <row r="5" spans="1:38" x14ac:dyDescent="0.3">
      <c r="A5" s="64"/>
      <c r="B5" s="2" t="s">
        <v>651</v>
      </c>
      <c r="C5" s="7">
        <f>_xlfn.STDEV.P(Tabela7[Altitude])</f>
        <v>146.87774036554728</v>
      </c>
      <c r="D5" s="10">
        <f>_xlfn.STDEV.P(Área!AA3:AA172)</f>
        <v>0.34178024356148423</v>
      </c>
      <c r="E5" s="10">
        <f>_xlfn.STDEV.P(População!V3:V174)</f>
        <v>0.58822237522896148</v>
      </c>
      <c r="F5" s="7">
        <f>_xlfn.STDEV.P('Latitude e Longitude'!X3:X175)</f>
        <v>1.0435419082896824</v>
      </c>
      <c r="G5" s="7">
        <f>_xlfn.STDEV.P('Latitude e Longitude'!Y3:Y175)</f>
        <v>1.4988610779661531</v>
      </c>
      <c r="J5" s="62"/>
      <c r="K5" s="2" t="s">
        <v>651</v>
      </c>
      <c r="L5" s="7">
        <f>_xlfn.STDEV.P(Tabela5[Altitude])</f>
        <v>149.28223570042158</v>
      </c>
      <c r="M5" s="7">
        <v>48.018338510737884</v>
      </c>
      <c r="N5" s="10">
        <f>_xlfn.STDEV.P(Tabela8[Area])</f>
        <v>0.34045281188580018</v>
      </c>
      <c r="O5" s="10">
        <f>_xlfn.STDEV.P(População!B3:B632)</f>
        <v>0.60442237683732081</v>
      </c>
      <c r="P5" s="7">
        <f>_xlfn.STDEV.P('Latitude e Longitude'!B3:B633)</f>
        <v>1.1682041568669301</v>
      </c>
      <c r="Q5" s="7">
        <f>_xlfn.STDEV.P('Latitude e Longitude'!C3:C633)</f>
        <v>1.7240238892014101</v>
      </c>
      <c r="U5" s="62"/>
      <c r="V5" s="2" t="s">
        <v>721</v>
      </c>
      <c r="W5" s="7" t="s">
        <v>687</v>
      </c>
      <c r="X5" s="7" t="s">
        <v>688</v>
      </c>
      <c r="Y5" s="20" t="s">
        <v>697</v>
      </c>
      <c r="Z5" s="20" t="s">
        <v>698</v>
      </c>
      <c r="AA5" s="31" t="s">
        <v>699</v>
      </c>
      <c r="AB5" s="31" t="s">
        <v>700</v>
      </c>
      <c r="AC5" s="39"/>
      <c r="AD5" s="47" t="s">
        <v>749</v>
      </c>
      <c r="AE5" s="48">
        <v>555.70000000000005</v>
      </c>
      <c r="AF5" s="48">
        <v>637</v>
      </c>
      <c r="AG5" s="39"/>
    </row>
    <row r="6" spans="1:38" x14ac:dyDescent="0.3">
      <c r="A6" s="64"/>
      <c r="B6" s="2" t="s">
        <v>652</v>
      </c>
      <c r="C6" s="7">
        <f>MEDIAN(Tabela7[Altitude])</f>
        <v>637.02066549999995</v>
      </c>
      <c r="D6" s="10">
        <f>MEDIAN(Área!AA3:AA172)</f>
        <v>2.6684314658519277</v>
      </c>
      <c r="E6" s="10">
        <f>MEDIAN(População!V3:V174)</f>
        <v>4.6071115694773122</v>
      </c>
      <c r="F6" s="7">
        <f>MEDIAN('Latitude e Longitude'!X3:X175)</f>
        <v>-22.858395000000005</v>
      </c>
      <c r="G6" s="7">
        <f>MEDIAN('Latitude e Longitude'!Y3:Y175)</f>
        <v>-47.563533238434395</v>
      </c>
      <c r="J6" s="62"/>
      <c r="K6" s="2" t="s">
        <v>652</v>
      </c>
      <c r="L6" s="7">
        <f>MEDIAN(Tabela5[Altitude])</f>
        <v>555.70724900000005</v>
      </c>
      <c r="M6" s="7">
        <v>22.111508000000001</v>
      </c>
      <c r="N6" s="10">
        <f>MEDIAN(Tabela8[Area])</f>
        <v>2.4612521986092348</v>
      </c>
      <c r="O6" s="10">
        <f>MEDIAN(População!B3:B632)</f>
        <v>4.1681697778721762</v>
      </c>
      <c r="P6" s="7">
        <f>MEDIAN('Latitude e Longitude'!B3:B633)</f>
        <v>-22.228451010000004</v>
      </c>
      <c r="Q6" s="7">
        <f>MEDIAN('Latitude e Longitude'!C3:C633)</f>
        <v>-48.563229227569458</v>
      </c>
      <c r="U6" s="67"/>
      <c r="V6" s="27" t="s">
        <v>652</v>
      </c>
      <c r="W6" s="28">
        <v>555.70000000000005</v>
      </c>
      <c r="X6" s="28">
        <v>22.1</v>
      </c>
      <c r="Y6" s="29">
        <v>2.46</v>
      </c>
      <c r="Z6" s="29">
        <v>4.16</v>
      </c>
      <c r="AA6" s="28">
        <v>-22.2</v>
      </c>
      <c r="AB6" s="32" t="s">
        <v>679</v>
      </c>
      <c r="AC6" s="39"/>
      <c r="AD6" s="47" t="s">
        <v>747</v>
      </c>
      <c r="AE6" s="48" t="s">
        <v>685</v>
      </c>
      <c r="AF6" s="56" t="s">
        <v>707</v>
      </c>
      <c r="AG6" s="39"/>
    </row>
    <row r="7" spans="1:38" ht="15" thickBot="1" x14ac:dyDescent="0.35">
      <c r="A7" s="64"/>
      <c r="B7" s="2" t="s">
        <v>653</v>
      </c>
      <c r="C7" s="7">
        <f>MAX(Tabela7[Altitude])</f>
        <v>1055.4724309999999</v>
      </c>
      <c r="D7" s="10">
        <f>MAX(Área!AA3:AA172)</f>
        <v>3.2964008043224484</v>
      </c>
      <c r="E7" s="10">
        <f>MAX(População!V3:V174)</f>
        <v>6.1396215804472218</v>
      </c>
      <c r="F7" s="7">
        <f>MAX('Latitude e Longitude'!X3:X175)</f>
        <v>-20.536097000000002</v>
      </c>
      <c r="G7" s="7">
        <f>LARGE('Latitude e Longitude'!Y3:Y175,1)</f>
        <v>-44.578340961319348</v>
      </c>
      <c r="J7" s="62"/>
      <c r="K7" s="2" t="s">
        <v>653</v>
      </c>
      <c r="L7" s="7">
        <f>MAX(Tabela5[Altitude])</f>
        <v>1196.6080139999999</v>
      </c>
      <c r="M7" s="7">
        <v>177.22798499999999</v>
      </c>
      <c r="N7" s="10">
        <f>MAX(Tabela8[Area])</f>
        <v>3.2964008043224484</v>
      </c>
      <c r="O7" s="10">
        <f>MAX(População!B3:B632)</f>
        <v>6.1396215804472218</v>
      </c>
      <c r="P7" s="7">
        <f>MAX('Latitude e Longitude'!B3:B633)</f>
        <v>-19.944333130697753</v>
      </c>
      <c r="Q7" s="7">
        <f>MAX('Latitude e Longitude'!C3:C633)</f>
        <v>-44.323330128990769</v>
      </c>
      <c r="U7" s="61" t="s">
        <v>662</v>
      </c>
      <c r="V7" s="61"/>
      <c r="W7" s="8">
        <v>147</v>
      </c>
      <c r="X7" s="8">
        <v>26</v>
      </c>
      <c r="Y7" s="8">
        <v>171</v>
      </c>
      <c r="Z7" s="8">
        <v>173</v>
      </c>
      <c r="AA7" s="8">
        <v>174</v>
      </c>
      <c r="AB7" s="8">
        <v>174</v>
      </c>
      <c r="AC7" s="39"/>
      <c r="AD7" s="40" t="s">
        <v>748</v>
      </c>
      <c r="AE7" s="49" t="s">
        <v>687</v>
      </c>
      <c r="AF7" s="57" t="s">
        <v>713</v>
      </c>
      <c r="AG7" s="39"/>
    </row>
    <row r="8" spans="1:38" x14ac:dyDescent="0.3">
      <c r="A8" s="64"/>
      <c r="B8" s="2" t="s">
        <v>657</v>
      </c>
      <c r="C8" s="7">
        <f>MIN(Tabela7[Altitude])</f>
        <v>305.85159599999997</v>
      </c>
      <c r="D8" s="10">
        <f>MIN(Área!AA3:AA172)</f>
        <v>1.7952959329677161</v>
      </c>
      <c r="E8" s="10">
        <f>MIN(População!V3:V174)</f>
        <v>3.3972445810103862</v>
      </c>
      <c r="F8" s="7">
        <f>MIN('Latitude e Longitude'!X3:X175)</f>
        <v>-25.016908069980904</v>
      </c>
      <c r="G8" s="7">
        <f>SMALL('Latitude e Longitude'!Y3:Y175,1)</f>
        <v>-52.590898380276627</v>
      </c>
      <c r="J8" s="62"/>
      <c r="K8" s="2" t="s">
        <v>657</v>
      </c>
      <c r="L8" s="7">
        <f>MIN(Tabela5[Altitude])</f>
        <v>280.69404700000001</v>
      </c>
      <c r="M8" s="7">
        <v>1.362498</v>
      </c>
      <c r="N8" s="10">
        <f>MIN(Tabela8[Area])</f>
        <v>1.4707631936064991</v>
      </c>
      <c r="O8" s="10">
        <f>MIN(População!B3:B632)</f>
        <v>2.92272545799326</v>
      </c>
      <c r="P8" s="7">
        <f>MIN('Latitude e Longitude'!B3:B633)</f>
        <v>-25.016908069980904</v>
      </c>
      <c r="Q8" s="7">
        <f>MIN('Latitude e Longitude'!C3:C633)</f>
        <v>-53.058654479408091</v>
      </c>
      <c r="U8" s="66" t="s">
        <v>667</v>
      </c>
      <c r="V8" s="24" t="s">
        <v>719</v>
      </c>
      <c r="W8" s="30" t="s">
        <v>701</v>
      </c>
      <c r="X8" s="30" t="s">
        <v>702</v>
      </c>
      <c r="Y8" s="33" t="s">
        <v>703</v>
      </c>
      <c r="Z8" s="33" t="s">
        <v>704</v>
      </c>
      <c r="AA8" s="30" t="s">
        <v>705</v>
      </c>
      <c r="AB8" s="30" t="s">
        <v>706</v>
      </c>
      <c r="AC8" s="39"/>
      <c r="AD8" s="47"/>
      <c r="AE8" s="50"/>
      <c r="AF8" s="39"/>
      <c r="AG8" s="39"/>
    </row>
    <row r="9" spans="1:38" ht="15" thickBot="1" x14ac:dyDescent="0.35">
      <c r="A9" s="64"/>
      <c r="B9" s="2" t="s">
        <v>654</v>
      </c>
      <c r="C9" s="7">
        <f>_xlfn.QUARTILE.INC(Tabela7[Altitude],1)</f>
        <v>556.67066799999998</v>
      </c>
      <c r="D9" s="10">
        <f>_xlfn.QUARTILE.INC(Área!AA3:AA172,1)</f>
        <v>2.386760032829129</v>
      </c>
      <c r="E9" s="10">
        <f>_xlfn.QUARTILE.INC(População!V3:V174,1)</f>
        <v>4.1826251021329499</v>
      </c>
      <c r="F9" s="7">
        <f>_xlfn.QUARTILE.INC('Latitude e Longitude'!X3:X175,1)</f>
        <v>-23.652632500000003</v>
      </c>
      <c r="G9" s="7">
        <f>_xlfn.QUARTILE.INC('Latitude e Longitude'!Y3:Y175,1)</f>
        <v>-48.589600714087638</v>
      </c>
      <c r="J9" s="62"/>
      <c r="K9" s="2" t="s">
        <v>654</v>
      </c>
      <c r="L9" s="7">
        <f>_xlfn.QUARTILE.INC(Tabela5[Altitude],1)</f>
        <v>469.01571999999999</v>
      </c>
      <c r="M9" s="7">
        <v>7.8633042500000006</v>
      </c>
      <c r="N9" s="10">
        <f>_xlfn.QUARTILE.INC(Tabela8[Area],1)</f>
        <v>2.2230925991252088</v>
      </c>
      <c r="O9" s="10">
        <f>_xlfn.QUARTILE.INC(População!B3:B632,1)</f>
        <v>3.7761014801658583</v>
      </c>
      <c r="P9" s="7">
        <f>_xlfn.QUARTILE.INC('Latitude e Longitude'!B3:B633,1)</f>
        <v>-23.063431971238934</v>
      </c>
      <c r="Q9" s="7">
        <f>_xlfn.QUARTILE.INC('Latitude e Longitude'!C3:C633,1)</f>
        <v>-49.928328201327247</v>
      </c>
      <c r="U9" s="62"/>
      <c r="V9" s="2" t="s">
        <v>720</v>
      </c>
      <c r="W9" s="31" t="s">
        <v>707</v>
      </c>
      <c r="X9" s="31" t="s">
        <v>708</v>
      </c>
      <c r="Y9" s="34" t="s">
        <v>709</v>
      </c>
      <c r="Z9" s="34" t="s">
        <v>710</v>
      </c>
      <c r="AA9" s="31" t="s">
        <v>711</v>
      </c>
      <c r="AB9" s="31" t="s">
        <v>712</v>
      </c>
      <c r="AC9" s="39"/>
      <c r="AD9" s="40"/>
      <c r="AE9" s="41"/>
      <c r="AF9" s="41"/>
      <c r="AG9" s="39"/>
    </row>
    <row r="10" spans="1:38" ht="15" thickBot="1" x14ac:dyDescent="0.35">
      <c r="A10" s="65"/>
      <c r="B10" s="3" t="s">
        <v>655</v>
      </c>
      <c r="C10" s="9">
        <f>_xlfn.QUARTILE.INC(Tabela7[Altitude],3)</f>
        <v>762.21892949999994</v>
      </c>
      <c r="D10" s="11">
        <f>_xlfn.QUARTILE.INC(Área!AA3:AA172,3)</f>
        <v>2.9095286481449838</v>
      </c>
      <c r="E10" s="11">
        <f>_xlfn.QUARTILE.INC(População!V3:V174,3)</f>
        <v>5.0105225873357817</v>
      </c>
      <c r="F10" s="9">
        <f>_xlfn.QUARTILE.INC('Latitude e Longitude'!X3:X175,3)</f>
        <v>-22.253967973805057</v>
      </c>
      <c r="G10" s="9">
        <f>_xlfn.QUARTILE.INC('Latitude e Longitude'!Y3:Y175,3)</f>
        <v>-46.824127625791355</v>
      </c>
      <c r="J10" s="63"/>
      <c r="K10" s="3" t="s">
        <v>655</v>
      </c>
      <c r="L10" s="9">
        <f>_xlfn.QUARTILE.INC(Tabela5[Altitude],3)</f>
        <v>675.06318724999994</v>
      </c>
      <c r="M10" s="9">
        <v>44.076994499999998</v>
      </c>
      <c r="N10" s="11">
        <f>_xlfn.QUARTILE.INC(Tabela8[Area],3)</f>
        <v>2.7170279130752557</v>
      </c>
      <c r="O10" s="11">
        <f>_xlfn.QUARTILE.INC(População!B3:B632,3)</f>
        <v>4.6414664063973499</v>
      </c>
      <c r="P10" s="9">
        <f>_xlfn.QUARTILE.INC('Latitude e Longitude'!B3:B633,3)</f>
        <v>-21.202947406367379</v>
      </c>
      <c r="Q10" s="9">
        <f>_xlfn.QUARTILE.INC('Latitude e Longitude'!C3:C633,3)</f>
        <v>-47.287737859689415</v>
      </c>
      <c r="U10" s="62"/>
      <c r="V10" s="2" t="s">
        <v>721</v>
      </c>
      <c r="W10" s="31" t="s">
        <v>713</v>
      </c>
      <c r="X10" s="31" t="s">
        <v>714</v>
      </c>
      <c r="Y10" s="34" t="s">
        <v>715</v>
      </c>
      <c r="Z10" s="34" t="s">
        <v>716</v>
      </c>
      <c r="AA10" s="31" t="s">
        <v>717</v>
      </c>
      <c r="AB10" s="31" t="s">
        <v>718</v>
      </c>
      <c r="AC10" s="39"/>
      <c r="AD10" s="43" t="s">
        <v>742</v>
      </c>
      <c r="AE10" s="43" t="s">
        <v>743</v>
      </c>
      <c r="AF10" s="43" t="s">
        <v>744</v>
      </c>
      <c r="AG10" s="39"/>
    </row>
    <row r="11" spans="1:38" ht="14.4" customHeight="1" thickBot="1" x14ac:dyDescent="0.35">
      <c r="J11" s="61" t="s">
        <v>662</v>
      </c>
      <c r="K11" s="61"/>
      <c r="L11" s="8">
        <f>COUNT(Tabela6[Altitude])</f>
        <v>147</v>
      </c>
      <c r="M11" s="8">
        <v>26</v>
      </c>
      <c r="N11" s="8">
        <f>COUNT(Área!O3:O173)</f>
        <v>171</v>
      </c>
      <c r="O11" s="8">
        <f>COUNT(População!L3:L175)</f>
        <v>173</v>
      </c>
      <c r="P11" s="8">
        <f>COUNT('Latitude e Longitude'!M3:M176)</f>
        <v>174</v>
      </c>
      <c r="Q11" s="8">
        <f>COUNT('Latitude e Longitude'!N3:N176)</f>
        <v>174</v>
      </c>
      <c r="U11" s="63"/>
      <c r="V11" s="3" t="s">
        <v>652</v>
      </c>
      <c r="W11" s="35" t="s">
        <v>680</v>
      </c>
      <c r="X11" s="35" t="s">
        <v>681</v>
      </c>
      <c r="Y11" s="36" t="s">
        <v>682</v>
      </c>
      <c r="Z11" s="11">
        <v>4.6067252245758397</v>
      </c>
      <c r="AA11" s="9">
        <v>-22.84027</v>
      </c>
      <c r="AB11" s="9">
        <v>-47.574819982651334</v>
      </c>
      <c r="AC11" s="39"/>
      <c r="AD11" s="45" t="s">
        <v>745</v>
      </c>
      <c r="AE11" s="51">
        <v>626</v>
      </c>
      <c r="AF11" s="51">
        <v>171</v>
      </c>
      <c r="AG11" s="39"/>
    </row>
    <row r="12" spans="1:38" x14ac:dyDescent="0.3">
      <c r="J12" s="62" t="s">
        <v>667</v>
      </c>
      <c r="K12" s="2" t="s">
        <v>656</v>
      </c>
      <c r="L12" s="7">
        <f>AVERAGE(Tabela6[Altitude])</f>
        <v>645.70044395918353</v>
      </c>
      <c r="M12" s="7">
        <v>27.841493038461543</v>
      </c>
      <c r="N12" s="10">
        <f>AVERAGE(Área!O3:O173)</f>
        <v>2.6385197285294937</v>
      </c>
      <c r="O12" s="10">
        <f>AVERAGE(População!L3:L175)</f>
        <v>4.6270134349858347</v>
      </c>
      <c r="P12" s="7">
        <f>AVERAGE('Latitude e Longitude'!M3:M176)</f>
        <v>-22.861778135146977</v>
      </c>
      <c r="Q12" s="7">
        <f>AVERAGE('Latitude e Longitude'!N3:N176)</f>
        <v>-47.838915742273905</v>
      </c>
      <c r="U12" s="23"/>
      <c r="V12" s="2"/>
      <c r="W12" s="7"/>
      <c r="X12" s="7"/>
      <c r="Y12" s="10"/>
      <c r="Z12" s="10"/>
      <c r="AA12" s="7"/>
      <c r="AB12" s="7"/>
      <c r="AC12" s="39"/>
      <c r="AD12" s="47" t="s">
        <v>746</v>
      </c>
      <c r="AE12" s="51" t="s">
        <v>723</v>
      </c>
      <c r="AF12" s="51" t="s">
        <v>724</v>
      </c>
      <c r="AG12" s="39"/>
    </row>
    <row r="13" spans="1:38" x14ac:dyDescent="0.3">
      <c r="J13" s="62"/>
      <c r="K13" s="2" t="s">
        <v>651</v>
      </c>
      <c r="L13" s="7">
        <f>_xlfn.STDEV.P(Tabela6[Altitude])</f>
        <v>147.10122045324474</v>
      </c>
      <c r="M13" s="7">
        <v>33.129584018593704</v>
      </c>
      <c r="N13" s="10">
        <f>_xlfn.STDEV.P(Área!O3:O173)</f>
        <v>0.34216195167456598</v>
      </c>
      <c r="O13" s="10">
        <f>_xlfn.STDEV.P(População!L3:L175)</f>
        <v>0.59054510869408094</v>
      </c>
      <c r="P13" s="7">
        <f>_xlfn.STDEV.P('Latitude e Longitude'!M3:M176)</f>
        <v>1.044776416108423</v>
      </c>
      <c r="Q13" s="7">
        <f>_xlfn.STDEV.P('Latitude e Longitude'!N3:N176)</f>
        <v>1.5121023561777402</v>
      </c>
      <c r="R13" s="7"/>
      <c r="U13" s="23"/>
      <c r="V13" s="2"/>
      <c r="W13" s="7"/>
      <c r="X13" s="7"/>
      <c r="Y13" s="10"/>
      <c r="Z13" s="10"/>
      <c r="AA13" s="7"/>
      <c r="AB13" s="7"/>
      <c r="AC13" s="39"/>
      <c r="AD13" s="47" t="s">
        <v>749</v>
      </c>
      <c r="AE13" s="51">
        <v>2.46</v>
      </c>
      <c r="AF13" s="51" t="s">
        <v>682</v>
      </c>
      <c r="AG13" s="39"/>
      <c r="AK13" s="59">
        <f>10^AVERAGE(Tabela8[Area])</f>
        <v>292.65552472455909</v>
      </c>
      <c r="AL13" s="59">
        <f>10^_xlfn.STDEV.P(Tabela8[Area])</f>
        <v>2.1900438566952798</v>
      </c>
    </row>
    <row r="14" spans="1:38" x14ac:dyDescent="0.3">
      <c r="J14" s="62"/>
      <c r="K14" s="2" t="s">
        <v>652</v>
      </c>
      <c r="L14" s="7">
        <f>MEDIAN(Tabela6[Altitude])</f>
        <v>635.49821499999996</v>
      </c>
      <c r="M14" s="7">
        <v>15.0654065</v>
      </c>
      <c r="N14" s="10">
        <f>MEDIAN(Área!O3:O173)</f>
        <v>2.6633324195425647</v>
      </c>
      <c r="O14" s="10">
        <f>MEDIAN(População!L3:L175)</f>
        <v>4.6067252245758397</v>
      </c>
      <c r="P14" s="7">
        <f>MEDIAN('Latitude e Longitude'!M3:M176)</f>
        <v>-22.840270000000004</v>
      </c>
      <c r="Q14" s="7">
        <f>MEDIAN('Latitude e Longitude'!N3:N176)</f>
        <v>-47.574819982651334</v>
      </c>
      <c r="U14" s="23"/>
      <c r="V14" s="2"/>
      <c r="W14" s="7"/>
      <c r="X14" s="7"/>
      <c r="Y14" s="20"/>
      <c r="Z14" s="20"/>
      <c r="AA14" s="7"/>
      <c r="AB14" s="7"/>
      <c r="AC14" s="39"/>
      <c r="AD14" s="47" t="s">
        <v>747</v>
      </c>
      <c r="AE14" s="51" t="s">
        <v>693</v>
      </c>
      <c r="AF14" s="51" t="s">
        <v>709</v>
      </c>
      <c r="AG14" s="39"/>
      <c r="AK14" s="59">
        <f>10^AVERAGE(Área!O3:O173)</f>
        <v>435.03052214715694</v>
      </c>
      <c r="AL14" s="59">
        <f>10^_xlfn.STDEV.P(Área!O3:O173)</f>
        <v>2.1986796240771289</v>
      </c>
    </row>
    <row r="15" spans="1:38" ht="15" thickBot="1" x14ac:dyDescent="0.35">
      <c r="J15" s="62"/>
      <c r="K15" s="2" t="s">
        <v>653</v>
      </c>
      <c r="L15" s="7">
        <f>MAX(Tabela6[Altitude])</f>
        <v>1055.4724309999999</v>
      </c>
      <c r="M15" s="7">
        <v>153.957954</v>
      </c>
      <c r="N15" s="10">
        <f>MAX(Área!O3:O173)</f>
        <v>3.2964008043224484</v>
      </c>
      <c r="O15" s="10">
        <f>MAX(População!L3:L175)</f>
        <v>6.1396215804472218</v>
      </c>
      <c r="P15" s="7">
        <f>MAX('Latitude e Longitude'!M3:M176)</f>
        <v>-20.536097000000002</v>
      </c>
      <c r="Q15" s="7">
        <f>MAX('Latitude e Longitude'!N3:N176)</f>
        <v>-44.578340961319348</v>
      </c>
      <c r="U15" s="22"/>
      <c r="V15" s="22"/>
      <c r="W15" s="21"/>
      <c r="X15" s="21"/>
      <c r="Y15" s="21"/>
      <c r="Z15" s="21"/>
      <c r="AA15" s="21"/>
      <c r="AB15" s="21"/>
      <c r="AC15" s="39"/>
      <c r="AD15" s="40" t="s">
        <v>748</v>
      </c>
      <c r="AE15" s="52" t="s">
        <v>697</v>
      </c>
      <c r="AF15" s="52" t="s">
        <v>715</v>
      </c>
      <c r="AG15" s="39"/>
    </row>
    <row r="16" spans="1:38" ht="31.2" customHeight="1" x14ac:dyDescent="0.3">
      <c r="J16" s="62"/>
      <c r="K16" s="2" t="s">
        <v>657</v>
      </c>
      <c r="L16" s="7">
        <f>MIN(Tabela6[Altitude])</f>
        <v>305.85159599999997</v>
      </c>
      <c r="M16" s="7">
        <v>1.362498</v>
      </c>
      <c r="N16" s="10">
        <f>MIN(Área!O3:O173)</f>
        <v>1.7952959329677161</v>
      </c>
      <c r="O16" s="10">
        <f>MIN(População!L3:L175)</f>
        <v>3.3972445810103862</v>
      </c>
      <c r="P16" s="7">
        <f>MIN('Latitude e Longitude'!M3:M176)</f>
        <v>-25.016908069980904</v>
      </c>
      <c r="Q16" s="7">
        <f>MIN('Latitude e Longitude'!N3:N176)</f>
        <v>-52.590898380276627</v>
      </c>
      <c r="U16" s="23"/>
      <c r="V16" s="2"/>
      <c r="W16" s="7"/>
      <c r="X16" s="7"/>
      <c r="Y16" s="20"/>
      <c r="Z16" s="20"/>
      <c r="AA16" s="7"/>
      <c r="AB16" s="7"/>
      <c r="AC16" s="39"/>
      <c r="AD16" s="68"/>
      <c r="AE16" s="69"/>
      <c r="AF16" s="46"/>
      <c r="AG16" s="46"/>
      <c r="AK16">
        <f>10^AVERAGE(População!L3:L175)</f>
        <v>42365.607173133525</v>
      </c>
      <c r="AL16" s="59">
        <f>10^_xlfn.STDEV.P(População!L3:L175)</f>
        <v>3.8953376515285432</v>
      </c>
    </row>
    <row r="17" spans="10:38" ht="15" thickBot="1" x14ac:dyDescent="0.35">
      <c r="J17" s="62"/>
      <c r="K17" s="2" t="s">
        <v>654</v>
      </c>
      <c r="L17" s="7">
        <f>_xlfn.QUARTILE.INC(Tabela6[Altitude],1)</f>
        <v>555.49871299999995</v>
      </c>
      <c r="M17" s="7">
        <v>7.7500467500000001</v>
      </c>
      <c r="N17" s="10">
        <f>_xlfn.QUARTILE.INC(Área!O3:O173,1)</f>
        <v>2.3836239078882775</v>
      </c>
      <c r="O17" s="10">
        <f>_xlfn.QUARTILE.INC(População!L3:L175,1)</f>
        <v>4.1745540345208303</v>
      </c>
      <c r="P17" s="7">
        <f>_xlfn.QUARTILE.INC('Latitude e Longitude'!M3:M176,1)</f>
        <v>-23.649851017692079</v>
      </c>
      <c r="Q17" s="7">
        <f>_xlfn.QUARTILE.INC('Latitude e Longitude'!N3:N176,1)</f>
        <v>-48.595461408870264</v>
      </c>
      <c r="U17" s="23"/>
      <c r="V17" s="2"/>
      <c r="W17" s="7"/>
      <c r="X17" s="7"/>
      <c r="Y17" s="20"/>
      <c r="Z17" s="20"/>
      <c r="AA17" s="7"/>
      <c r="AB17" s="7"/>
      <c r="AC17" s="39"/>
      <c r="AD17" s="40"/>
      <c r="AE17" s="41"/>
      <c r="AF17" s="41"/>
      <c r="AG17" s="39"/>
      <c r="AK17">
        <f>10^AVERAGE(População!B3:B632)</f>
        <v>17395.839274150552</v>
      </c>
      <c r="AL17" s="59">
        <f>10^_xlfn.STDEV.P(População!B3:B632)</f>
        <v>4.0218176604374918</v>
      </c>
    </row>
    <row r="18" spans="10:38" ht="15" thickBot="1" x14ac:dyDescent="0.35">
      <c r="J18" s="63"/>
      <c r="K18" s="3" t="s">
        <v>655</v>
      </c>
      <c r="L18" s="9">
        <f>_xlfn.QUARTILE.INC(Tabela6[Altitude],3)</f>
        <v>762.18343699999991</v>
      </c>
      <c r="M18" s="9">
        <v>33.969168500000002</v>
      </c>
      <c r="N18" s="11">
        <f>_xlfn.QUARTILE.INC(Área!O3:O173,3)</f>
        <v>2.9090987150691534</v>
      </c>
      <c r="O18" s="11">
        <f>_xlfn.QUARTILE.INC(População!L3:L175,3)</f>
        <v>5.0078160311019184</v>
      </c>
      <c r="P18" s="9">
        <f>_xlfn.QUARTILE.INC('Latitude e Longitude'!M3:M176,3)</f>
        <v>-22.232053229582466</v>
      </c>
      <c r="Q18" s="9">
        <f>_xlfn.QUARTILE.INC('Latitude e Longitude'!N3:N176,3)</f>
        <v>-46.827485182578812</v>
      </c>
      <c r="U18" s="23"/>
      <c r="V18" s="2"/>
      <c r="W18" s="7"/>
      <c r="X18" s="7"/>
      <c r="Y18" s="20"/>
      <c r="Z18" s="20"/>
      <c r="AA18" s="7"/>
      <c r="AB18" s="7"/>
      <c r="AC18" s="39"/>
      <c r="AD18" s="43" t="s">
        <v>742</v>
      </c>
      <c r="AE18" s="43" t="s">
        <v>743</v>
      </c>
      <c r="AF18" s="43" t="s">
        <v>744</v>
      </c>
      <c r="AG18" s="39"/>
    </row>
    <row r="19" spans="10:38" ht="14.4" customHeight="1" x14ac:dyDescent="0.3">
      <c r="J19" s="61" t="s">
        <v>662</v>
      </c>
      <c r="K19" s="61"/>
      <c r="L19" s="8">
        <v>146</v>
      </c>
      <c r="M19" s="8">
        <v>26</v>
      </c>
      <c r="N19" s="8">
        <v>170</v>
      </c>
      <c r="O19" s="8">
        <v>172</v>
      </c>
      <c r="P19" s="8">
        <v>173</v>
      </c>
      <c r="Q19" s="8">
        <v>173</v>
      </c>
      <c r="U19" s="23"/>
      <c r="V19" s="2"/>
      <c r="W19" s="7"/>
      <c r="X19" s="7"/>
      <c r="Y19" s="20"/>
      <c r="Z19" s="20"/>
      <c r="AA19" s="7"/>
      <c r="AB19" s="7"/>
      <c r="AC19" s="39"/>
      <c r="AD19" s="45" t="s">
        <v>745</v>
      </c>
      <c r="AE19" s="54">
        <v>630</v>
      </c>
      <c r="AF19" s="54">
        <v>173</v>
      </c>
      <c r="AG19" s="39"/>
    </row>
    <row r="20" spans="10:38" ht="14.4" customHeight="1" x14ac:dyDescent="0.3">
      <c r="J20" s="62" t="s">
        <v>677</v>
      </c>
      <c r="K20" s="2" t="s">
        <v>656</v>
      </c>
      <c r="L20" s="7">
        <v>646.90674597945201</v>
      </c>
      <c r="M20" s="7">
        <v>27.841493038461543</v>
      </c>
      <c r="N20" s="10">
        <v>2.640876430538984</v>
      </c>
      <c r="O20" s="10">
        <v>4.6322619092031889</v>
      </c>
      <c r="P20" s="7">
        <v>-22.868925044986902</v>
      </c>
      <c r="Q20" s="7">
        <v>-47.821448943071502</v>
      </c>
      <c r="U20" s="23"/>
      <c r="V20" s="2"/>
      <c r="W20" s="7"/>
      <c r="X20" s="37"/>
      <c r="Y20" s="20"/>
      <c r="Z20" s="20"/>
      <c r="AA20" s="7"/>
      <c r="AB20" s="7"/>
      <c r="AC20" s="39"/>
      <c r="AD20" s="47" t="s">
        <v>746</v>
      </c>
      <c r="AE20" s="54" t="s">
        <v>725</v>
      </c>
      <c r="AF20" s="54" t="s">
        <v>726</v>
      </c>
      <c r="AG20" s="39"/>
    </row>
    <row r="21" spans="10:38" x14ac:dyDescent="0.3">
      <c r="J21" s="62"/>
      <c r="K21" s="2" t="s">
        <v>651</v>
      </c>
      <c r="L21" s="7">
        <v>146.87774036554728</v>
      </c>
      <c r="M21" s="7">
        <v>33.129584018593704</v>
      </c>
      <c r="N21" s="10">
        <v>0.34178024356148423</v>
      </c>
      <c r="O21" s="10">
        <v>0.58822237522896148</v>
      </c>
      <c r="P21" s="7">
        <v>1.0435419082896824</v>
      </c>
      <c r="Q21" s="7">
        <v>1.4988610779661531</v>
      </c>
      <c r="U21" s="23"/>
      <c r="V21" s="2"/>
      <c r="W21" s="7"/>
      <c r="X21" s="7"/>
      <c r="Y21" s="20"/>
      <c r="Z21" s="20"/>
      <c r="AA21" s="7"/>
      <c r="AB21" s="7"/>
      <c r="AC21" s="39"/>
      <c r="AD21" s="47" t="s">
        <v>749</v>
      </c>
      <c r="AE21" s="54">
        <v>2.46</v>
      </c>
      <c r="AF21" s="55">
        <v>4.6067252245758397</v>
      </c>
      <c r="AG21" s="39"/>
    </row>
    <row r="22" spans="10:38" x14ac:dyDescent="0.3">
      <c r="J22" s="62"/>
      <c r="K22" s="2" t="s">
        <v>652</v>
      </c>
      <c r="L22" s="7">
        <v>637.02066549999995</v>
      </c>
      <c r="M22" s="7">
        <v>15.0654065</v>
      </c>
      <c r="N22" s="10">
        <v>2.6684314658519277</v>
      </c>
      <c r="O22" s="10">
        <v>4.6071115694773122</v>
      </c>
      <c r="P22" s="7">
        <v>-22.858395000000005</v>
      </c>
      <c r="Q22" s="7">
        <v>-47.563533238434395</v>
      </c>
      <c r="U22" s="23"/>
      <c r="V22" s="2"/>
      <c r="W22" s="7"/>
      <c r="X22" s="7"/>
      <c r="Y22" s="20"/>
      <c r="Z22" s="20"/>
      <c r="AA22" s="7"/>
      <c r="AB22" s="7"/>
      <c r="AC22" s="39"/>
      <c r="AD22" s="47" t="s">
        <v>747</v>
      </c>
      <c r="AE22" s="58" t="s">
        <v>694</v>
      </c>
      <c r="AF22" s="58" t="s">
        <v>710</v>
      </c>
      <c r="AG22" s="39"/>
    </row>
    <row r="23" spans="10:38" ht="15" thickBot="1" x14ac:dyDescent="0.35">
      <c r="J23" s="62"/>
      <c r="K23" s="2" t="s">
        <v>653</v>
      </c>
      <c r="L23" s="7">
        <v>1055.4724309999999</v>
      </c>
      <c r="M23" s="7">
        <v>153.957954</v>
      </c>
      <c r="N23" s="10">
        <v>3.2964008043224484</v>
      </c>
      <c r="O23" s="10">
        <v>6.1396215804472218</v>
      </c>
      <c r="P23" s="7">
        <v>-20.536097000000002</v>
      </c>
      <c r="Q23" s="7">
        <v>-44.578340961319348</v>
      </c>
      <c r="U23" s="2"/>
      <c r="V23" s="2"/>
      <c r="W23" s="2"/>
      <c r="X23" s="2"/>
      <c r="Y23" s="2"/>
      <c r="Z23" s="2"/>
      <c r="AA23" s="2"/>
      <c r="AB23" s="2"/>
      <c r="AC23" s="39"/>
      <c r="AD23" s="40" t="s">
        <v>748</v>
      </c>
      <c r="AE23" s="70" t="s">
        <v>698</v>
      </c>
      <c r="AF23" s="70" t="s">
        <v>716</v>
      </c>
      <c r="AG23" s="39"/>
    </row>
    <row r="24" spans="10:38" x14ac:dyDescent="0.3">
      <c r="J24" s="62"/>
      <c r="K24" s="2" t="s">
        <v>657</v>
      </c>
      <c r="L24" s="7">
        <v>305.85159599999997</v>
      </c>
      <c r="M24" s="7">
        <v>1.362498</v>
      </c>
      <c r="N24" s="10">
        <v>1.7952959329677161</v>
      </c>
      <c r="O24" s="10">
        <v>3.3972445810103862</v>
      </c>
      <c r="P24" s="7">
        <v>-25.016908069980904</v>
      </c>
      <c r="Q24" s="7">
        <v>-52.590898380276627</v>
      </c>
      <c r="AC24" s="39"/>
      <c r="AD24" s="69"/>
      <c r="AE24" s="46"/>
      <c r="AF24" s="46"/>
      <c r="AG24" s="39"/>
      <c r="AH24" s="38"/>
      <c r="AI24" s="38"/>
    </row>
    <row r="25" spans="10:38" ht="15" thickBot="1" x14ac:dyDescent="0.35">
      <c r="J25" s="62"/>
      <c r="K25" s="2" t="s">
        <v>654</v>
      </c>
      <c r="L25" s="7">
        <v>556.67066799999998</v>
      </c>
      <c r="M25" s="7">
        <v>7.7500467500000001</v>
      </c>
      <c r="N25" s="10">
        <v>2.386760032829129</v>
      </c>
      <c r="O25" s="10">
        <v>4.1826251021329499</v>
      </c>
      <c r="P25" s="7">
        <v>-23.652632500000003</v>
      </c>
      <c r="Q25" s="7">
        <v>-48.589600714087638</v>
      </c>
      <c r="AC25" s="39"/>
      <c r="AD25" s="40"/>
      <c r="AE25" s="41"/>
      <c r="AF25" s="41"/>
      <c r="AG25" s="39"/>
      <c r="AH25" s="38"/>
      <c r="AI25" s="38"/>
    </row>
    <row r="26" spans="10:38" ht="15" thickBot="1" x14ac:dyDescent="0.35">
      <c r="J26" s="63"/>
      <c r="K26" s="3" t="s">
        <v>655</v>
      </c>
      <c r="L26" s="9">
        <v>762.21892949999994</v>
      </c>
      <c r="M26" s="9">
        <v>33.969168500000002</v>
      </c>
      <c r="N26" s="11">
        <v>2.9095286481449838</v>
      </c>
      <c r="O26" s="11">
        <v>5.0105225873357817</v>
      </c>
      <c r="P26" s="9">
        <v>-22.253967973805057</v>
      </c>
      <c r="Q26" s="9">
        <v>-46.824127625791355</v>
      </c>
      <c r="AC26" s="39"/>
      <c r="AD26" s="43" t="s">
        <v>742</v>
      </c>
      <c r="AE26" s="43" t="s">
        <v>743</v>
      </c>
      <c r="AF26" s="43" t="s">
        <v>744</v>
      </c>
      <c r="AG26" s="39"/>
      <c r="AI26" s="38"/>
    </row>
    <row r="27" spans="10:38" x14ac:dyDescent="0.3">
      <c r="AC27" s="39"/>
      <c r="AD27" s="45" t="s">
        <v>745</v>
      </c>
      <c r="AE27" s="44">
        <v>631</v>
      </c>
      <c r="AF27" s="44">
        <v>174</v>
      </c>
      <c r="AG27" s="39"/>
      <c r="AI27" s="38"/>
    </row>
    <row r="28" spans="10:38" x14ac:dyDescent="0.3">
      <c r="AC28" s="39"/>
      <c r="AD28" s="47" t="s">
        <v>746</v>
      </c>
      <c r="AE28" s="51" t="s">
        <v>727</v>
      </c>
      <c r="AF28" s="51" t="s">
        <v>728</v>
      </c>
      <c r="AG28" s="39"/>
      <c r="AI28" s="38"/>
    </row>
    <row r="29" spans="10:38" x14ac:dyDescent="0.3">
      <c r="AC29" s="39"/>
      <c r="AD29" s="47" t="s">
        <v>749</v>
      </c>
      <c r="AE29" s="51">
        <v>-22.2</v>
      </c>
      <c r="AF29" s="51" t="s">
        <v>729</v>
      </c>
      <c r="AG29" s="39"/>
      <c r="AI29" s="38"/>
    </row>
    <row r="30" spans="10:38" x14ac:dyDescent="0.3">
      <c r="AC30" s="39"/>
      <c r="AD30" s="47" t="s">
        <v>747</v>
      </c>
      <c r="AE30" s="51" t="s">
        <v>738</v>
      </c>
      <c r="AF30" s="51" t="s">
        <v>740</v>
      </c>
      <c r="AG30" s="39"/>
      <c r="AH30" s="38"/>
      <c r="AI30" s="38"/>
    </row>
    <row r="31" spans="10:38" ht="15" thickBot="1" x14ac:dyDescent="0.35">
      <c r="AC31" s="39"/>
      <c r="AD31" s="40" t="s">
        <v>750</v>
      </c>
      <c r="AE31" s="52" t="s">
        <v>739</v>
      </c>
      <c r="AF31" s="52" t="s">
        <v>741</v>
      </c>
      <c r="AG31" s="39"/>
      <c r="AI31" s="38"/>
    </row>
    <row r="32" spans="10:38" x14ac:dyDescent="0.3">
      <c r="AC32" s="39"/>
      <c r="AD32" s="53"/>
      <c r="AE32" s="39"/>
      <c r="AF32" s="39"/>
      <c r="AG32" s="39"/>
      <c r="AI32" s="38"/>
    </row>
    <row r="33" spans="29:35" x14ac:dyDescent="0.3">
      <c r="AC33" s="39"/>
      <c r="AD33" s="53"/>
      <c r="AE33" s="39"/>
      <c r="AF33" s="39"/>
      <c r="AG33" s="39"/>
      <c r="AI33" s="38"/>
    </row>
    <row r="34" spans="29:35" ht="15" thickBot="1" x14ac:dyDescent="0.35">
      <c r="AC34" s="39"/>
      <c r="AD34" s="40"/>
      <c r="AE34" s="41"/>
      <c r="AF34" s="41"/>
      <c r="AG34" s="39"/>
      <c r="AI34" s="38"/>
    </row>
    <row r="35" spans="29:35" x14ac:dyDescent="0.3">
      <c r="AC35" s="39"/>
      <c r="AD35" s="43" t="s">
        <v>742</v>
      </c>
      <c r="AE35" s="43" t="s">
        <v>743</v>
      </c>
      <c r="AF35" s="43" t="s">
        <v>744</v>
      </c>
      <c r="AG35" s="39"/>
      <c r="AI35" s="38"/>
    </row>
    <row r="36" spans="29:35" x14ac:dyDescent="0.3">
      <c r="AC36" s="39"/>
      <c r="AD36" s="45" t="s">
        <v>745</v>
      </c>
      <c r="AE36" s="51">
        <v>631</v>
      </c>
      <c r="AF36" s="51">
        <v>174</v>
      </c>
      <c r="AG36" s="39"/>
      <c r="AI36" s="38"/>
    </row>
    <row r="37" spans="29:35" x14ac:dyDescent="0.3">
      <c r="AC37" s="39"/>
      <c r="AD37" s="47" t="s">
        <v>746</v>
      </c>
      <c r="AE37" s="51" t="s">
        <v>730</v>
      </c>
      <c r="AF37" s="51" t="s">
        <v>731</v>
      </c>
      <c r="AG37" s="39"/>
      <c r="AI37" s="38"/>
    </row>
    <row r="38" spans="29:35" x14ac:dyDescent="0.3">
      <c r="AC38" s="39"/>
      <c r="AD38" s="47" t="s">
        <v>749</v>
      </c>
      <c r="AE38" s="51" t="s">
        <v>732</v>
      </c>
      <c r="AF38" s="51" t="s">
        <v>679</v>
      </c>
      <c r="AG38" s="39"/>
      <c r="AI38" s="38"/>
    </row>
    <row r="39" spans="29:35" x14ac:dyDescent="0.3">
      <c r="AC39" s="39"/>
      <c r="AD39" s="47" t="s">
        <v>747</v>
      </c>
      <c r="AE39" s="51" t="s">
        <v>734</v>
      </c>
      <c r="AF39" s="51" t="s">
        <v>735</v>
      </c>
      <c r="AG39" s="39"/>
    </row>
    <row r="40" spans="29:35" ht="15" thickBot="1" x14ac:dyDescent="0.35">
      <c r="AC40" s="39"/>
      <c r="AD40" s="40" t="s">
        <v>750</v>
      </c>
      <c r="AE40" s="52" t="s">
        <v>737</v>
      </c>
      <c r="AF40" s="52" t="s">
        <v>736</v>
      </c>
      <c r="AG40" s="39"/>
    </row>
    <row r="41" spans="29:35" x14ac:dyDescent="0.3">
      <c r="AC41" s="39"/>
      <c r="AD41" s="53"/>
      <c r="AE41" s="39"/>
      <c r="AF41" s="39"/>
      <c r="AG41" s="39"/>
    </row>
    <row r="42" spans="29:35" x14ac:dyDescent="0.3">
      <c r="AC42" s="39"/>
      <c r="AD42" s="53"/>
      <c r="AE42" s="39"/>
      <c r="AF42" s="39"/>
      <c r="AG42" s="39"/>
    </row>
  </sheetData>
  <mergeCells count="12">
    <mergeCell ref="U2:V2"/>
    <mergeCell ref="U3:U6"/>
    <mergeCell ref="U7:V7"/>
    <mergeCell ref="U8:U11"/>
    <mergeCell ref="A3:B3"/>
    <mergeCell ref="J3:K3"/>
    <mergeCell ref="J4:J10"/>
    <mergeCell ref="J19:K19"/>
    <mergeCell ref="J20:J26"/>
    <mergeCell ref="J11:K11"/>
    <mergeCell ref="J12:J18"/>
    <mergeCell ref="A4:A1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AB6 W11:Y11 AF13 AF29 AE38:AF3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0669-48D9-4FD4-AD26-BF256BCF4E10}">
  <dimension ref="A1:F175"/>
  <sheetViews>
    <sheetView topLeftCell="A124" workbookViewId="0">
      <selection activeCell="B137" sqref="B137"/>
    </sheetView>
  </sheetViews>
  <sheetFormatPr defaultRowHeight="14.4" x14ac:dyDescent="0.3"/>
  <cols>
    <col min="1" max="1" width="24.33203125" style="12" customWidth="1"/>
    <col min="2" max="2" width="9.5546875" customWidth="1"/>
    <col min="4" max="4" width="11.77734375" customWidth="1"/>
    <col min="5" max="5" width="9.77734375" customWidth="1"/>
    <col min="6" max="6" width="11.33203125" customWidth="1"/>
    <col min="12" max="12" width="11.21875" customWidth="1"/>
  </cols>
  <sheetData>
    <row r="1" spans="1:6" s="12" customFormat="1" x14ac:dyDescent="0.3">
      <c r="A1" s="12" t="s">
        <v>649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5</v>
      </c>
    </row>
    <row r="2" spans="1:6" x14ac:dyDescent="0.3">
      <c r="A2" s="12" t="s">
        <v>8</v>
      </c>
      <c r="B2">
        <v>662.48301900000001</v>
      </c>
      <c r="C2">
        <v>474.55399999999997</v>
      </c>
      <c r="D2">
        <v>36305</v>
      </c>
      <c r="E2">
        <v>-22.059684000000001</v>
      </c>
      <c r="F2">
        <v>-46.979693109269718</v>
      </c>
    </row>
    <row r="3" spans="1:6" x14ac:dyDescent="0.3">
      <c r="A3" s="12" t="s">
        <v>9</v>
      </c>
      <c r="B3">
        <v>832.91485399999999</v>
      </c>
      <c r="C3">
        <v>142.673</v>
      </c>
      <c r="D3">
        <v>8180</v>
      </c>
      <c r="E3">
        <v>-21.934829000000004</v>
      </c>
      <c r="F3">
        <v>-46.716766709626121</v>
      </c>
    </row>
    <row r="4" spans="1:6" x14ac:dyDescent="0.3">
      <c r="A4" s="12" t="s">
        <v>11</v>
      </c>
      <c r="B4">
        <v>606.94214199999999</v>
      </c>
      <c r="C4">
        <v>404.46300000000002</v>
      </c>
      <c r="D4">
        <v>6075</v>
      </c>
      <c r="E4">
        <v>-22.869149409424953</v>
      </c>
      <c r="F4">
        <v>-49.238607767131619</v>
      </c>
    </row>
    <row r="5" spans="1:6" x14ac:dyDescent="0.3">
      <c r="A5" s="12" t="s">
        <v>12</v>
      </c>
      <c r="B5">
        <v>515.23534299999994</v>
      </c>
      <c r="C5">
        <v>3.6120000000000001</v>
      </c>
      <c r="D5">
        <v>3451</v>
      </c>
      <c r="E5">
        <v>-22.597339553853903</v>
      </c>
      <c r="F5">
        <v>-47.883974740977592</v>
      </c>
    </row>
    <row r="6" spans="1:6" x14ac:dyDescent="0.3">
      <c r="A6" s="12" t="s">
        <v>13</v>
      </c>
      <c r="B6">
        <v>601.38437399999998</v>
      </c>
      <c r="C6">
        <v>966.70799999999997</v>
      </c>
      <c r="D6">
        <v>37214</v>
      </c>
      <c r="E6">
        <v>-22.474037000000003</v>
      </c>
      <c r="F6">
        <v>-48.990156287942362</v>
      </c>
    </row>
    <row r="7" spans="1:6" x14ac:dyDescent="0.3">
      <c r="A7" s="12" t="s">
        <v>24</v>
      </c>
      <c r="B7">
        <v>550.36578499999996</v>
      </c>
      <c r="C7">
        <v>133.91200000000001</v>
      </c>
      <c r="D7">
        <v>239597</v>
      </c>
      <c r="E7">
        <v>-22.740883500000006</v>
      </c>
      <c r="F7">
        <v>-47.330362926381412</v>
      </c>
    </row>
    <row r="8" spans="1:6" x14ac:dyDescent="0.3">
      <c r="A8" s="12" t="s">
        <v>25</v>
      </c>
      <c r="B8">
        <v>730.216185</v>
      </c>
      <c r="C8">
        <v>122.785</v>
      </c>
      <c r="D8">
        <v>40504</v>
      </c>
      <c r="E8">
        <v>-21.730036500000004</v>
      </c>
      <c r="F8">
        <v>-48.106604561843916</v>
      </c>
    </row>
    <row r="9" spans="1:6" x14ac:dyDescent="0.3">
      <c r="A9" s="12" t="s">
        <v>27</v>
      </c>
      <c r="B9">
        <v>673.42981699999996</v>
      </c>
      <c r="C9">
        <v>445.32299999999998</v>
      </c>
      <c r="D9">
        <v>72195</v>
      </c>
      <c r="E9">
        <v>-22.699388626340653</v>
      </c>
      <c r="F9">
        <v>-46.765085690463664</v>
      </c>
    </row>
    <row r="10" spans="1:6" x14ac:dyDescent="0.3">
      <c r="A10" s="12" t="s">
        <v>30</v>
      </c>
      <c r="B10">
        <v>628.28643</v>
      </c>
      <c r="C10">
        <v>1027.288</v>
      </c>
      <c r="D10">
        <v>25228</v>
      </c>
      <c r="E10">
        <v>-23.483987000000003</v>
      </c>
      <c r="F10">
        <v>-48.406759616492963</v>
      </c>
    </row>
    <row r="11" spans="1:6" x14ac:dyDescent="0.3">
      <c r="A11" s="12" t="s">
        <v>31</v>
      </c>
      <c r="B11">
        <v>460.91695600000003</v>
      </c>
      <c r="C11">
        <v>736.55700000000002</v>
      </c>
      <c r="D11">
        <v>6724</v>
      </c>
      <c r="E11">
        <v>-22.786320939625003</v>
      </c>
      <c r="F11">
        <v>-48.126926830642979</v>
      </c>
    </row>
    <row r="12" spans="1:6" x14ac:dyDescent="0.3">
      <c r="A12" s="12" t="s">
        <v>35</v>
      </c>
      <c r="B12">
        <v>925.85377400000004</v>
      </c>
      <c r="C12">
        <v>974.322</v>
      </c>
      <c r="D12">
        <v>24374</v>
      </c>
      <c r="E12">
        <v>-24.513316000000007</v>
      </c>
      <c r="F12">
        <v>-48.848659904639831</v>
      </c>
    </row>
    <row r="13" spans="1:6" x14ac:dyDescent="0.3">
      <c r="A13" s="12" t="s">
        <v>37</v>
      </c>
      <c r="B13">
        <v>403.10182200000003</v>
      </c>
      <c r="C13">
        <v>1167.126</v>
      </c>
      <c r="D13">
        <v>197016</v>
      </c>
      <c r="E13">
        <v>-21.205476000000004</v>
      </c>
      <c r="F13">
        <v>-50.439226072752582</v>
      </c>
    </row>
    <row r="14" spans="1:6" x14ac:dyDescent="0.3">
      <c r="A14" s="12" t="s">
        <v>42</v>
      </c>
      <c r="B14">
        <v>673.07259399999998</v>
      </c>
      <c r="C14">
        <v>1003.625</v>
      </c>
      <c r="D14">
        <v>236072</v>
      </c>
      <c r="E14">
        <v>-21.790359500000005</v>
      </c>
      <c r="F14">
        <v>-48.174439937543745</v>
      </c>
    </row>
    <row r="15" spans="1:6" x14ac:dyDescent="0.3">
      <c r="A15" s="12" t="s">
        <v>43</v>
      </c>
      <c r="B15">
        <v>635.49821499999996</v>
      </c>
      <c r="C15">
        <v>644.83100000000002</v>
      </c>
      <c r="D15">
        <v>134236</v>
      </c>
      <c r="E15">
        <v>-22.357086519658704</v>
      </c>
      <c r="F15">
        <v>-47.385829527469362</v>
      </c>
    </row>
    <row r="16" spans="1:6" x14ac:dyDescent="0.3">
      <c r="A16" s="12" t="s">
        <v>49</v>
      </c>
      <c r="B16">
        <v>650.22345800000005</v>
      </c>
      <c r="C16">
        <v>178.02600000000001</v>
      </c>
      <c r="D16">
        <v>54408</v>
      </c>
      <c r="E16">
        <v>-22.571343010476571</v>
      </c>
      <c r="F16">
        <v>-47.164301150267747</v>
      </c>
    </row>
    <row r="17" spans="1:6" x14ac:dyDescent="0.3">
      <c r="A17" s="12" t="s">
        <v>52</v>
      </c>
      <c r="B17">
        <v>562.42563199999995</v>
      </c>
      <c r="C17">
        <v>460.60899999999998</v>
      </c>
      <c r="D17">
        <v>104386</v>
      </c>
      <c r="E17">
        <v>-22.662835020000003</v>
      </c>
      <c r="F17">
        <v>-50.417510040000003</v>
      </c>
    </row>
    <row r="18" spans="1:6" x14ac:dyDescent="0.3">
      <c r="A18" s="12" t="s">
        <v>53</v>
      </c>
      <c r="B18">
        <v>807.98801400000002</v>
      </c>
      <c r="C18">
        <v>478.52100000000002</v>
      </c>
      <c r="D18">
        <v>142761</v>
      </c>
      <c r="E18">
        <v>-23.116308</v>
      </c>
      <c r="F18">
        <v>-46.555062500674296</v>
      </c>
    </row>
    <row r="19" spans="1:6" x14ac:dyDescent="0.3">
      <c r="A19" s="12" t="s">
        <v>57</v>
      </c>
      <c r="B19">
        <v>769.66435799999999</v>
      </c>
      <c r="C19">
        <v>1213.0550000000001</v>
      </c>
      <c r="D19">
        <v>90655</v>
      </c>
      <c r="E19">
        <v>-23.1031935</v>
      </c>
      <c r="F19">
        <v>-48.92326319435665</v>
      </c>
    </row>
    <row r="20" spans="1:6" x14ac:dyDescent="0.3">
      <c r="A20" s="12" t="s">
        <v>65</v>
      </c>
      <c r="B20">
        <v>773.93357000000003</v>
      </c>
      <c r="C20">
        <v>405.68099999999998</v>
      </c>
      <c r="D20">
        <v>5724</v>
      </c>
      <c r="E20">
        <v>-24.471425999287952</v>
      </c>
      <c r="F20">
        <v>-49.027139136803854</v>
      </c>
    </row>
    <row r="21" spans="1:6" x14ac:dyDescent="0.3">
      <c r="A21" s="12" t="s">
        <v>66</v>
      </c>
      <c r="B21">
        <v>153.957954</v>
      </c>
      <c r="C21">
        <v>1007.684</v>
      </c>
      <c r="D21">
        <v>7659</v>
      </c>
      <c r="E21">
        <v>-24.759386656017259</v>
      </c>
      <c r="F21">
        <v>-48.502343452770837</v>
      </c>
    </row>
    <row r="22" spans="1:6" x14ac:dyDescent="0.3">
      <c r="A22" s="12" t="s">
        <v>71</v>
      </c>
      <c r="B22">
        <v>865.73670100000004</v>
      </c>
      <c r="C22">
        <v>849.52599999999995</v>
      </c>
      <c r="D22">
        <v>62508</v>
      </c>
      <c r="E22">
        <v>-20.891929500000003</v>
      </c>
      <c r="F22">
        <v>-47.586106726868273</v>
      </c>
    </row>
    <row r="23" spans="1:6" x14ac:dyDescent="0.3">
      <c r="A23" s="12" t="s">
        <v>72</v>
      </c>
      <c r="B23">
        <v>510.08846599999998</v>
      </c>
      <c r="C23">
        <v>667.68399999999997</v>
      </c>
      <c r="D23">
        <v>376818</v>
      </c>
      <c r="E23">
        <v>-22.325122500000006</v>
      </c>
      <c r="F23">
        <v>-49.083000867090362</v>
      </c>
    </row>
    <row r="24" spans="1:6" x14ac:dyDescent="0.3">
      <c r="A24" s="12" t="s">
        <v>76</v>
      </c>
      <c r="B24">
        <v>7.7199070000000001</v>
      </c>
      <c r="C24">
        <v>491.54599999999999</v>
      </c>
      <c r="D24">
        <v>63249</v>
      </c>
      <c r="E24">
        <v>-23.854014500000005</v>
      </c>
      <c r="F24">
        <v>-46.136538335134581</v>
      </c>
    </row>
    <row r="25" spans="1:6" x14ac:dyDescent="0.3">
      <c r="A25" s="12" t="s">
        <v>79</v>
      </c>
      <c r="B25">
        <v>778.677502</v>
      </c>
      <c r="C25">
        <v>317.40600000000001</v>
      </c>
      <c r="D25">
        <v>32598</v>
      </c>
      <c r="E25">
        <v>-23.571033387499956</v>
      </c>
      <c r="F25">
        <v>-46.041212224814579</v>
      </c>
    </row>
    <row r="26" spans="1:6" x14ac:dyDescent="0.3">
      <c r="A26" s="12" t="s">
        <v>80</v>
      </c>
      <c r="B26">
        <v>477.67313999999999</v>
      </c>
      <c r="C26">
        <v>690.74800000000005</v>
      </c>
      <c r="D26">
        <v>14923</v>
      </c>
      <c r="E26">
        <v>-21.992484163440356</v>
      </c>
      <c r="F26">
        <v>-48.390596906985081</v>
      </c>
    </row>
    <row r="27" spans="1:6" x14ac:dyDescent="0.3">
      <c r="A27" s="12" t="s">
        <v>85</v>
      </c>
      <c r="B27">
        <v>965.02672900000005</v>
      </c>
      <c r="C27">
        <v>133.578</v>
      </c>
      <c r="D27">
        <v>3954</v>
      </c>
      <c r="E27">
        <v>-24.318262840715601</v>
      </c>
      <c r="F27">
        <v>-49.143761922603886</v>
      </c>
    </row>
    <row r="28" spans="1:6" x14ac:dyDescent="0.3">
      <c r="A28" s="12" t="s">
        <v>87</v>
      </c>
      <c r="B28">
        <v>484.73692299999999</v>
      </c>
      <c r="C28">
        <v>122.11</v>
      </c>
      <c r="D28">
        <v>4823</v>
      </c>
      <c r="E28">
        <v>-22.193205654365752</v>
      </c>
      <c r="F28">
        <v>-48.779218283157569</v>
      </c>
    </row>
    <row r="29" spans="1:6" x14ac:dyDescent="0.3">
      <c r="A29" s="12" t="s">
        <v>90</v>
      </c>
      <c r="B29">
        <v>818.475551</v>
      </c>
      <c r="C29">
        <v>1482.6420000000001</v>
      </c>
      <c r="D29">
        <v>146497</v>
      </c>
      <c r="E29">
        <v>-22.888381500000008</v>
      </c>
      <c r="F29">
        <v>-48.441289384350434</v>
      </c>
    </row>
    <row r="30" spans="1:6" x14ac:dyDescent="0.3">
      <c r="A30" s="12" t="s">
        <v>91</v>
      </c>
      <c r="B30">
        <v>865.33463500000005</v>
      </c>
      <c r="C30">
        <v>512.58399999999995</v>
      </c>
      <c r="D30">
        <v>168668</v>
      </c>
      <c r="E30">
        <v>-22.956895500000009</v>
      </c>
      <c r="F30">
        <v>-46.542333373979822</v>
      </c>
    </row>
    <row r="31" spans="1:6" x14ac:dyDescent="0.3">
      <c r="A31" s="12" t="s">
        <v>95</v>
      </c>
      <c r="B31">
        <v>643.28009999999995</v>
      </c>
      <c r="C31">
        <v>1101.374</v>
      </c>
      <c r="D31">
        <v>24403</v>
      </c>
      <c r="E31">
        <v>-22.286516985000006</v>
      </c>
      <c r="F31">
        <v>-48.126833324115658</v>
      </c>
    </row>
    <row r="32" spans="1:6" x14ac:dyDescent="0.3">
      <c r="A32" s="12" t="s">
        <v>96</v>
      </c>
      <c r="B32">
        <v>602.69477700000004</v>
      </c>
      <c r="C32">
        <v>1195.9100000000001</v>
      </c>
      <c r="D32">
        <v>19878</v>
      </c>
      <c r="E32">
        <v>-23.799381418972601</v>
      </c>
      <c r="F32">
        <v>-48.597414973797804</v>
      </c>
    </row>
    <row r="33" spans="1:6" x14ac:dyDescent="0.3">
      <c r="A33" s="12" t="s">
        <v>97</v>
      </c>
      <c r="B33">
        <v>399.17229900000001</v>
      </c>
      <c r="C33">
        <v>326.92099999999999</v>
      </c>
      <c r="D33">
        <v>17144</v>
      </c>
      <c r="E33">
        <v>-21.067039566902153</v>
      </c>
      <c r="F33">
        <v>-50.149281252785258</v>
      </c>
    </row>
    <row r="34" spans="1:6" x14ac:dyDescent="0.3">
      <c r="A34" s="12" t="s">
        <v>100</v>
      </c>
      <c r="B34">
        <v>656.60309900000004</v>
      </c>
      <c r="C34">
        <v>260.23399999999998</v>
      </c>
      <c r="D34">
        <v>49707</v>
      </c>
      <c r="E34">
        <v>-23.312674394775829</v>
      </c>
      <c r="F34">
        <v>-47.133658373434912</v>
      </c>
    </row>
    <row r="35" spans="1:6" x14ac:dyDescent="0.3">
      <c r="A35" s="12" t="s">
        <v>104</v>
      </c>
      <c r="B35">
        <v>441.67568</v>
      </c>
      <c r="C35">
        <v>920.28</v>
      </c>
      <c r="D35">
        <v>17767</v>
      </c>
      <c r="E35">
        <v>-21.809705286609603</v>
      </c>
      <c r="F35">
        <v>-49.6003544059215</v>
      </c>
    </row>
    <row r="36" spans="1:6" x14ac:dyDescent="0.3">
      <c r="A36" s="12" t="s">
        <v>109</v>
      </c>
      <c r="B36">
        <v>34.467098</v>
      </c>
      <c r="C36">
        <v>454.43599999999998</v>
      </c>
      <c r="D36">
        <v>28549</v>
      </c>
      <c r="E36">
        <v>-24.726360972223041</v>
      </c>
      <c r="F36">
        <v>-48.104999809005243</v>
      </c>
    </row>
    <row r="37" spans="1:6" x14ac:dyDescent="0.3">
      <c r="A37" s="12" t="s">
        <v>113</v>
      </c>
      <c r="B37">
        <v>688.98713699999996</v>
      </c>
      <c r="C37">
        <v>794.57100000000003</v>
      </c>
      <c r="D37">
        <v>1204073</v>
      </c>
      <c r="E37">
        <v>-22.907342500000002</v>
      </c>
      <c r="F37">
        <v>-47.06015627297316</v>
      </c>
    </row>
    <row r="38" spans="1:6" x14ac:dyDescent="0.3">
      <c r="A38" s="12" t="s">
        <v>115</v>
      </c>
      <c r="B38">
        <v>1639.1545040000001</v>
      </c>
      <c r="C38">
        <v>290.52</v>
      </c>
      <c r="D38">
        <v>52088</v>
      </c>
      <c r="E38">
        <v>-22.740091913881155</v>
      </c>
      <c r="F38">
        <v>-45.58920170044906</v>
      </c>
    </row>
    <row r="39" spans="1:6" x14ac:dyDescent="0.3">
      <c r="A39" s="12" t="s">
        <v>117</v>
      </c>
      <c r="B39">
        <v>7.8404660000000002</v>
      </c>
      <c r="C39">
        <v>1237.354</v>
      </c>
      <c r="D39">
        <v>12540</v>
      </c>
      <c r="E39">
        <v>-25.016908069980904</v>
      </c>
      <c r="F39">
        <v>-47.928482814429735</v>
      </c>
    </row>
    <row r="40" spans="1:6" x14ac:dyDescent="0.3">
      <c r="A40" s="12" t="s">
        <v>122</v>
      </c>
      <c r="B40">
        <v>705.78998100000001</v>
      </c>
      <c r="C40">
        <v>1640.23</v>
      </c>
      <c r="D40">
        <v>47138</v>
      </c>
      <c r="E40">
        <v>-24.006800970000004</v>
      </c>
      <c r="F40">
        <v>-48.351434517927522</v>
      </c>
    </row>
    <row r="41" spans="1:6" x14ac:dyDescent="0.3">
      <c r="A41" s="12" t="s">
        <v>125</v>
      </c>
      <c r="B41">
        <v>3.1946180000000002</v>
      </c>
      <c r="C41">
        <v>484.947</v>
      </c>
      <c r="D41">
        <v>121532</v>
      </c>
      <c r="E41">
        <v>-23.622006500000001</v>
      </c>
      <c r="F41">
        <v>-45.410818382249786</v>
      </c>
    </row>
    <row r="42" spans="1:6" x14ac:dyDescent="0.3">
      <c r="A42" s="12" t="s">
        <v>130</v>
      </c>
      <c r="B42">
        <v>378.459881</v>
      </c>
      <c r="C42">
        <v>1065.318</v>
      </c>
      <c r="D42">
        <v>21006</v>
      </c>
      <c r="E42">
        <v>-20.872026554121053</v>
      </c>
      <c r="F42">
        <v>-51.489407055842278</v>
      </c>
    </row>
    <row r="43" spans="1:6" x14ac:dyDescent="0.3">
      <c r="A43" s="12" t="s">
        <v>135</v>
      </c>
      <c r="B43">
        <v>574.77755000000002</v>
      </c>
      <c r="C43">
        <v>127.803</v>
      </c>
      <c r="D43">
        <v>48949</v>
      </c>
      <c r="E43">
        <v>-23.168672500000003</v>
      </c>
      <c r="F43">
        <v>-47.737531325107895</v>
      </c>
    </row>
    <row r="44" spans="1:6" x14ac:dyDescent="0.3">
      <c r="A44" s="12" t="s">
        <v>137</v>
      </c>
      <c r="B44">
        <v>598.42758600000002</v>
      </c>
      <c r="C44">
        <v>175.846</v>
      </c>
      <c r="D44">
        <v>17190</v>
      </c>
      <c r="E44">
        <v>-22.508882412068655</v>
      </c>
      <c r="F44">
        <v>-47.775700203456722</v>
      </c>
    </row>
    <row r="45" spans="1:6" x14ac:dyDescent="0.3">
      <c r="A45" s="12" t="s">
        <v>142</v>
      </c>
      <c r="B45">
        <v>591.02437999999995</v>
      </c>
      <c r="C45">
        <v>182.79300000000001</v>
      </c>
      <c r="D45">
        <v>28050</v>
      </c>
      <c r="E45">
        <v>-22.330076447999904</v>
      </c>
      <c r="F45">
        <v>-47.174375742552414</v>
      </c>
    </row>
    <row r="46" spans="1:6" x14ac:dyDescent="0.3">
      <c r="A46" s="12" t="s">
        <v>148</v>
      </c>
      <c r="B46">
        <v>581.63542900000004</v>
      </c>
      <c r="C46">
        <v>154.66499999999999</v>
      </c>
      <c r="D46">
        <v>72252</v>
      </c>
      <c r="E46">
        <v>-22.645784885852652</v>
      </c>
      <c r="F46">
        <v>-47.196770776794587</v>
      </c>
    </row>
    <row r="47" spans="1:6" x14ac:dyDescent="0.3">
      <c r="A47" s="12" t="s">
        <v>150</v>
      </c>
      <c r="B47">
        <v>850.24847499999998</v>
      </c>
      <c r="C47">
        <v>323.99400000000003</v>
      </c>
      <c r="D47">
        <v>249210</v>
      </c>
      <c r="E47">
        <v>-23.603514000000004</v>
      </c>
      <c r="F47">
        <v>-46.931846327888586</v>
      </c>
    </row>
    <row r="48" spans="1:6" x14ac:dyDescent="0.3">
      <c r="A48" s="12" t="s">
        <v>155</v>
      </c>
      <c r="B48">
        <v>6.8811460000000002</v>
      </c>
      <c r="C48">
        <v>142.87899999999999</v>
      </c>
      <c r="D48">
        <v>130705</v>
      </c>
      <c r="E48">
        <v>-23.883839000000005</v>
      </c>
      <c r="F48">
        <v>-46.420031768274477</v>
      </c>
    </row>
    <row r="49" spans="1:6" x14ac:dyDescent="0.3">
      <c r="A49" s="12" t="s">
        <v>156</v>
      </c>
      <c r="B49">
        <v>939.59264099999996</v>
      </c>
      <c r="C49">
        <v>1407.25</v>
      </c>
      <c r="D49">
        <v>21547</v>
      </c>
      <c r="E49">
        <v>-23.074750147406501</v>
      </c>
      <c r="F49">
        <v>-44.958026903498052</v>
      </c>
    </row>
    <row r="50" spans="1:6" x14ac:dyDescent="0.3">
      <c r="A50" s="12" t="s">
        <v>160</v>
      </c>
      <c r="B50">
        <v>1055.4724309999999</v>
      </c>
      <c r="C50">
        <v>223.749</v>
      </c>
      <c r="D50">
        <v>11146</v>
      </c>
      <c r="E50">
        <v>-21.661621506036553</v>
      </c>
      <c r="F50">
        <v>-46.736869786792376</v>
      </c>
    </row>
    <row r="51" spans="1:6" x14ac:dyDescent="0.3">
      <c r="A51" s="12" t="s">
        <v>164</v>
      </c>
      <c r="B51">
        <v>707.05544099999997</v>
      </c>
      <c r="C51">
        <v>205.874</v>
      </c>
      <c r="D51">
        <v>8873</v>
      </c>
      <c r="E51">
        <v>-22.113167196367058</v>
      </c>
      <c r="F51">
        <v>-48.316235806343272</v>
      </c>
    </row>
    <row r="52" spans="1:6" x14ac:dyDescent="0.3">
      <c r="A52" s="12" t="s">
        <v>169</v>
      </c>
      <c r="B52">
        <v>27.695094000000001</v>
      </c>
      <c r="C52">
        <v>1654.2560000000001</v>
      </c>
      <c r="D52">
        <v>15494</v>
      </c>
      <c r="E52">
        <v>-24.525386611147006</v>
      </c>
      <c r="F52">
        <v>-48.103228422535025</v>
      </c>
    </row>
    <row r="53" spans="1:6" x14ac:dyDescent="0.3">
      <c r="A53" s="12" t="s">
        <v>174</v>
      </c>
      <c r="B53">
        <v>765.89379199999996</v>
      </c>
      <c r="C53">
        <v>155.64099999999999</v>
      </c>
      <c r="D53">
        <v>69385</v>
      </c>
      <c r="E53">
        <v>-23.831829103771252</v>
      </c>
      <c r="F53">
        <v>-46.817108872549611</v>
      </c>
    </row>
    <row r="54" spans="1:6" x14ac:dyDescent="0.3">
      <c r="A54" s="12" t="s">
        <v>182</v>
      </c>
      <c r="B54">
        <v>305.85159599999997</v>
      </c>
      <c r="C54">
        <v>573.89400000000001</v>
      </c>
      <c r="D54">
        <v>9371</v>
      </c>
      <c r="E54">
        <v>-22.554996920208456</v>
      </c>
      <c r="F54">
        <v>-52.590898380276627</v>
      </c>
    </row>
    <row r="55" spans="1:6" x14ac:dyDescent="0.3">
      <c r="A55" s="12" t="s">
        <v>192</v>
      </c>
      <c r="B55">
        <v>996.07265299999995</v>
      </c>
      <c r="C55">
        <v>605.67899999999997</v>
      </c>
      <c r="D55">
        <v>353187</v>
      </c>
      <c r="E55">
        <v>-20.536097000000002</v>
      </c>
      <c r="F55">
        <v>-47.40233162567754</v>
      </c>
    </row>
    <row r="56" spans="1:6" x14ac:dyDescent="0.3">
      <c r="A56" s="12" t="s">
        <v>196</v>
      </c>
      <c r="B56">
        <v>561.18488100000002</v>
      </c>
      <c r="C56">
        <v>355.91399999999999</v>
      </c>
      <c r="D56">
        <v>6548</v>
      </c>
      <c r="E56">
        <v>-22.294019248259001</v>
      </c>
      <c r="F56">
        <v>-49.552111329830026</v>
      </c>
    </row>
    <row r="57" spans="1:6" x14ac:dyDescent="0.3">
      <c r="A57" s="12" t="s">
        <v>197</v>
      </c>
      <c r="B57">
        <v>679.96329800000001</v>
      </c>
      <c r="C57">
        <v>555.80700000000002</v>
      </c>
      <c r="D57">
        <v>44390</v>
      </c>
      <c r="E57">
        <v>-22.210709490000003</v>
      </c>
      <c r="F57">
        <v>-49.656529935058046</v>
      </c>
    </row>
    <row r="58" spans="1:6" x14ac:dyDescent="0.3">
      <c r="A58" s="12" t="s">
        <v>207</v>
      </c>
      <c r="B58">
        <v>766.40262800000005</v>
      </c>
      <c r="C58">
        <v>408.29199999999997</v>
      </c>
      <c r="D58">
        <v>17157</v>
      </c>
      <c r="E58">
        <v>-24.182526500000005</v>
      </c>
      <c r="F58">
        <v>-48.527681321849471</v>
      </c>
    </row>
    <row r="59" spans="1:6" x14ac:dyDescent="0.3">
      <c r="A59" s="12" t="s">
        <v>213</v>
      </c>
      <c r="B59">
        <v>413.249123</v>
      </c>
      <c r="C59">
        <v>955.63699999999994</v>
      </c>
      <c r="D59">
        <v>32939</v>
      </c>
      <c r="E59">
        <v>-21.253446495000002</v>
      </c>
      <c r="F59">
        <v>-50.642639048250544</v>
      </c>
    </row>
    <row r="60" spans="1:6" x14ac:dyDescent="0.3">
      <c r="A60" s="12" t="s">
        <v>218</v>
      </c>
      <c r="B60">
        <v>43.694651999999998</v>
      </c>
      <c r="C60">
        <v>144.79400000000001</v>
      </c>
      <c r="D60">
        <v>320459</v>
      </c>
      <c r="E60">
        <v>-23.995149000000001</v>
      </c>
      <c r="F60">
        <v>-46.249034279441624</v>
      </c>
    </row>
    <row r="61" spans="1:6" x14ac:dyDescent="0.3">
      <c r="A61" s="12" t="s">
        <v>219</v>
      </c>
      <c r="B61">
        <v>776.35806200000002</v>
      </c>
      <c r="C61">
        <v>318.67500000000001</v>
      </c>
      <c r="D61">
        <v>1379182</v>
      </c>
      <c r="E61">
        <v>-23.468506000000001</v>
      </c>
      <c r="F61">
        <v>-46.531084085661085</v>
      </c>
    </row>
    <row r="62" spans="1:6" x14ac:dyDescent="0.3">
      <c r="A62" s="12" t="s">
        <v>224</v>
      </c>
      <c r="B62">
        <v>584.89496199999996</v>
      </c>
      <c r="C62">
        <v>62.415999999999997</v>
      </c>
      <c r="D62">
        <v>230851</v>
      </c>
      <c r="E62">
        <v>-22.858395000000005</v>
      </c>
      <c r="F62">
        <v>-47.221096609757517</v>
      </c>
    </row>
    <row r="63" spans="1:6" x14ac:dyDescent="0.3">
      <c r="A63" s="12" t="s">
        <v>226</v>
      </c>
      <c r="B63">
        <v>497.34339499999999</v>
      </c>
      <c r="C63">
        <v>321.94799999999998</v>
      </c>
      <c r="D63">
        <v>6321</v>
      </c>
      <c r="E63">
        <v>-21.855061086860808</v>
      </c>
      <c r="F63">
        <v>-50.689199932370684</v>
      </c>
    </row>
    <row r="64" spans="1:6" x14ac:dyDescent="0.3">
      <c r="A64" s="12" t="s">
        <v>232</v>
      </c>
      <c r="B64">
        <v>871.58019300000001</v>
      </c>
      <c r="C64">
        <v>1058.0820000000001</v>
      </c>
      <c r="D64">
        <v>78878</v>
      </c>
      <c r="E64">
        <v>-23.652632500000003</v>
      </c>
      <c r="F64">
        <v>-47.220491187489856</v>
      </c>
    </row>
    <row r="65" spans="1:6" x14ac:dyDescent="0.3">
      <c r="A65" s="12" t="s">
        <v>237</v>
      </c>
      <c r="B65">
        <v>741.813129</v>
      </c>
      <c r="C65">
        <v>292.95299999999997</v>
      </c>
      <c r="D65">
        <v>9534</v>
      </c>
      <c r="E65">
        <v>-23.204843000000007</v>
      </c>
      <c r="F65">
        <v>-46.156314423937715</v>
      </c>
    </row>
    <row r="66" spans="1:6" x14ac:dyDescent="0.3">
      <c r="A66" s="12" t="s">
        <v>238</v>
      </c>
      <c r="B66">
        <v>4.7814889999999997</v>
      </c>
      <c r="C66">
        <v>1978.7950000000001</v>
      </c>
      <c r="D66">
        <v>30857</v>
      </c>
      <c r="E66">
        <v>-24.706954196425801</v>
      </c>
      <c r="F66">
        <v>-47.553137408817555</v>
      </c>
    </row>
    <row r="67" spans="1:6" x14ac:dyDescent="0.3">
      <c r="A67" s="12" t="s">
        <v>239</v>
      </c>
      <c r="B67">
        <v>7.931819</v>
      </c>
      <c r="C67">
        <v>196.56700000000001</v>
      </c>
      <c r="D67">
        <v>11166</v>
      </c>
      <c r="E67">
        <v>-24.739239940397805</v>
      </c>
      <c r="F67">
        <v>-47.554316965929928</v>
      </c>
    </row>
    <row r="68" spans="1:6" x14ac:dyDescent="0.3">
      <c r="A68" s="12" t="s">
        <v>650</v>
      </c>
      <c r="B68">
        <v>87.188124000000002</v>
      </c>
      <c r="C68">
        <v>346.38900000000001</v>
      </c>
      <c r="D68">
        <v>34970</v>
      </c>
      <c r="E68">
        <v>-23.788652500000001</v>
      </c>
      <c r="F68">
        <v>-45.354056666940934</v>
      </c>
    </row>
    <row r="69" spans="1:6" x14ac:dyDescent="0.3">
      <c r="A69" s="12" t="s">
        <v>241</v>
      </c>
      <c r="B69">
        <v>631.62627199999997</v>
      </c>
      <c r="C69">
        <v>311.54500000000002</v>
      </c>
      <c r="D69">
        <v>251627</v>
      </c>
      <c r="E69">
        <v>-23.081646000000003</v>
      </c>
      <c r="F69">
        <v>-47.212308940251397</v>
      </c>
    </row>
    <row r="70" spans="1:6" x14ac:dyDescent="0.3">
      <c r="A70" s="12" t="s">
        <v>246</v>
      </c>
      <c r="B70">
        <v>582.03182900000002</v>
      </c>
      <c r="C70">
        <v>170.28899999999999</v>
      </c>
      <c r="D70">
        <v>37133</v>
      </c>
      <c r="E70">
        <v>-23.350277390297954</v>
      </c>
      <c r="F70">
        <v>-47.689893893544628</v>
      </c>
    </row>
    <row r="71" spans="1:6" x14ac:dyDescent="0.3">
      <c r="A71" s="12" t="s">
        <v>249</v>
      </c>
      <c r="B71">
        <v>79.195538999999997</v>
      </c>
      <c r="C71">
        <v>1152.059</v>
      </c>
      <c r="D71">
        <v>4218</v>
      </c>
      <c r="E71">
        <v>-24.584460178276952</v>
      </c>
      <c r="F71">
        <v>-48.589600714087638</v>
      </c>
    </row>
    <row r="72" spans="1:6" x14ac:dyDescent="0.3">
      <c r="A72" s="12" t="s">
        <v>258</v>
      </c>
      <c r="B72">
        <v>6.4738429999999996</v>
      </c>
      <c r="C72">
        <v>601.71100000000001</v>
      </c>
      <c r="D72">
        <v>101816</v>
      </c>
      <c r="E72">
        <v>-24.186120666832753</v>
      </c>
      <c r="F72">
        <v>-46.790991482878688</v>
      </c>
    </row>
    <row r="73" spans="1:6" x14ac:dyDescent="0.3">
      <c r="A73" s="12" t="s">
        <v>261</v>
      </c>
      <c r="B73">
        <v>668.67916200000002</v>
      </c>
      <c r="C73">
        <v>1789.35</v>
      </c>
      <c r="D73">
        <v>163901</v>
      </c>
      <c r="E73">
        <v>-23.587872500000007</v>
      </c>
      <c r="F73">
        <v>-48.046142895454686</v>
      </c>
    </row>
    <row r="74" spans="1:6" x14ac:dyDescent="0.3">
      <c r="A74" s="12" t="s">
        <v>262</v>
      </c>
      <c r="B74">
        <v>690.31585800000005</v>
      </c>
      <c r="C74">
        <v>1826.258</v>
      </c>
      <c r="D74">
        <v>94354</v>
      </c>
      <c r="E74">
        <v>-23.983437999298651</v>
      </c>
      <c r="F74">
        <v>-48.877389159065352</v>
      </c>
    </row>
    <row r="75" spans="1:6" x14ac:dyDescent="0.3">
      <c r="A75" s="12" t="s">
        <v>263</v>
      </c>
      <c r="B75">
        <v>743.05072299999995</v>
      </c>
      <c r="C75">
        <v>82.658000000000001</v>
      </c>
      <c r="D75">
        <v>237700</v>
      </c>
      <c r="E75">
        <v>-23.546934000000004</v>
      </c>
      <c r="F75">
        <v>-46.933372863488053</v>
      </c>
    </row>
    <row r="76" spans="1:6" x14ac:dyDescent="0.3">
      <c r="A76" s="12" t="s">
        <v>264</v>
      </c>
      <c r="B76">
        <v>648.92559400000005</v>
      </c>
      <c r="C76">
        <v>518.41600000000005</v>
      </c>
      <c r="D76">
        <v>74773</v>
      </c>
      <c r="E76">
        <v>-22.436005499333753</v>
      </c>
      <c r="F76">
        <v>-46.821248011133704</v>
      </c>
    </row>
    <row r="77" spans="1:6" x14ac:dyDescent="0.3">
      <c r="A77" s="12" t="s">
        <v>270</v>
      </c>
      <c r="B77">
        <v>762.25442199999998</v>
      </c>
      <c r="C77">
        <v>82.622</v>
      </c>
      <c r="D77">
        <v>370821</v>
      </c>
      <c r="E77">
        <v>-23.476897500000007</v>
      </c>
      <c r="F77">
        <v>-46.351603140965388</v>
      </c>
    </row>
    <row r="78" spans="1:6" x14ac:dyDescent="0.3">
      <c r="A78" s="12" t="s">
        <v>271</v>
      </c>
      <c r="B78">
        <v>734.12665600000003</v>
      </c>
      <c r="C78">
        <v>1003.86</v>
      </c>
      <c r="D78">
        <v>50503</v>
      </c>
      <c r="E78">
        <v>-24.112137960000002</v>
      </c>
      <c r="F78">
        <v>-49.336119713929449</v>
      </c>
    </row>
    <row r="79" spans="1:6" x14ac:dyDescent="0.3">
      <c r="A79" s="12" t="s">
        <v>273</v>
      </c>
      <c r="B79">
        <v>766.77427399999999</v>
      </c>
      <c r="C79">
        <v>322.27600000000001</v>
      </c>
      <c r="D79">
        <v>120858</v>
      </c>
      <c r="E79">
        <v>-23.004852999320605</v>
      </c>
      <c r="F79">
        <v>-46.837557852941181</v>
      </c>
    </row>
    <row r="80" spans="1:6" x14ac:dyDescent="0.3">
      <c r="A80" s="12" t="s">
        <v>275</v>
      </c>
      <c r="B80">
        <v>762.11245199999996</v>
      </c>
      <c r="C80">
        <v>564.60299999999995</v>
      </c>
      <c r="D80">
        <v>18157</v>
      </c>
      <c r="E80">
        <v>-22.253967973805057</v>
      </c>
      <c r="F80">
        <v>-47.819884866607318</v>
      </c>
    </row>
    <row r="81" spans="1:6" x14ac:dyDescent="0.3">
      <c r="A81" s="12" t="s">
        <v>279</v>
      </c>
      <c r="B81">
        <v>672.32714899999996</v>
      </c>
      <c r="C81">
        <v>200.816</v>
      </c>
      <c r="D81">
        <v>61252</v>
      </c>
      <c r="E81">
        <v>-23.153409626186349</v>
      </c>
      <c r="F81">
        <v>-47.055701152091729</v>
      </c>
    </row>
    <row r="82" spans="1:6" x14ac:dyDescent="0.3">
      <c r="A82" s="12" t="s">
        <v>285</v>
      </c>
      <c r="B82">
        <v>44.204442</v>
      </c>
      <c r="C82">
        <v>704.18899999999996</v>
      </c>
      <c r="D82">
        <v>17866</v>
      </c>
      <c r="E82">
        <v>-24.698150280957801</v>
      </c>
      <c r="F82">
        <v>-48.004704511540098</v>
      </c>
    </row>
    <row r="83" spans="1:6" x14ac:dyDescent="0.3">
      <c r="A83" s="12" t="s">
        <v>286</v>
      </c>
      <c r="B83">
        <v>571.13846599999999</v>
      </c>
      <c r="C83">
        <v>141.39099999999999</v>
      </c>
      <c r="D83">
        <v>57488</v>
      </c>
      <c r="E83">
        <v>-22.706781958197556</v>
      </c>
      <c r="F83">
        <v>-46.98234346628788</v>
      </c>
    </row>
    <row r="84" spans="1:6" x14ac:dyDescent="0.3">
      <c r="A84" s="12" t="s">
        <v>292</v>
      </c>
      <c r="B84">
        <v>526.28818999999999</v>
      </c>
      <c r="C84">
        <v>687.10299999999995</v>
      </c>
      <c r="D84">
        <v>150252</v>
      </c>
      <c r="E84">
        <v>-22.295790990000008</v>
      </c>
      <c r="F84">
        <v>-48.558141387833111</v>
      </c>
    </row>
    <row r="85" spans="1:6" x14ac:dyDescent="0.3">
      <c r="A85" s="12" t="s">
        <v>296</v>
      </c>
      <c r="B85">
        <v>444.057478</v>
      </c>
      <c r="C85">
        <v>860.2</v>
      </c>
      <c r="D85">
        <v>37015</v>
      </c>
      <c r="E85">
        <v>-21.053719035000004</v>
      </c>
      <c r="F85">
        <v>-49.686282716033325</v>
      </c>
    </row>
    <row r="86" spans="1:6" x14ac:dyDescent="0.3">
      <c r="A86" s="12" t="s">
        <v>299</v>
      </c>
      <c r="B86">
        <v>760.15619000000004</v>
      </c>
      <c r="C86">
        <v>431.20699999999999</v>
      </c>
      <c r="D86">
        <v>418962</v>
      </c>
      <c r="E86">
        <v>-23.187668000000006</v>
      </c>
      <c r="F86">
        <v>-46.885273967996739</v>
      </c>
    </row>
    <row r="87" spans="1:6" x14ac:dyDescent="0.3">
      <c r="A87" s="12" t="s">
        <v>301</v>
      </c>
      <c r="B87">
        <v>25.220403000000001</v>
      </c>
      <c r="C87">
        <v>812.79899999999998</v>
      </c>
      <c r="D87">
        <v>18812</v>
      </c>
      <c r="E87">
        <v>-24.320703078972656</v>
      </c>
      <c r="F87">
        <v>-47.635341967662214</v>
      </c>
    </row>
    <row r="88" spans="1:6" x14ac:dyDescent="0.3">
      <c r="A88" s="12" t="s">
        <v>302</v>
      </c>
      <c r="B88">
        <v>717.41663100000005</v>
      </c>
      <c r="C88">
        <v>522.16899999999998</v>
      </c>
      <c r="D88">
        <v>31444</v>
      </c>
      <c r="E88">
        <v>-23.935689201507817</v>
      </c>
      <c r="F88">
        <v>-47.081594072291821</v>
      </c>
    </row>
    <row r="89" spans="1:6" x14ac:dyDescent="0.3">
      <c r="A89" s="12" t="s">
        <v>308</v>
      </c>
      <c r="B89">
        <v>548.88346100000001</v>
      </c>
      <c r="C89">
        <v>809.54100000000005</v>
      </c>
      <c r="D89">
        <v>68432</v>
      </c>
      <c r="E89">
        <v>-22.597507000000004</v>
      </c>
      <c r="F89">
        <v>-48.798681972457324</v>
      </c>
    </row>
    <row r="90" spans="1:6" x14ac:dyDescent="0.3">
      <c r="A90" s="12" t="s">
        <v>317</v>
      </c>
      <c r="B90">
        <v>645.80016699999999</v>
      </c>
      <c r="C90">
        <v>598.25699999999995</v>
      </c>
      <c r="D90">
        <v>14947</v>
      </c>
      <c r="E90">
        <v>-21.551706525237204</v>
      </c>
      <c r="F90">
        <v>-47.700279944847594</v>
      </c>
    </row>
    <row r="91" spans="1:6" x14ac:dyDescent="0.3">
      <c r="A91" s="12" t="s">
        <v>321</v>
      </c>
      <c r="B91">
        <v>542.27126999999996</v>
      </c>
      <c r="C91">
        <v>224.51400000000001</v>
      </c>
      <c r="D91">
        <v>17163</v>
      </c>
      <c r="E91">
        <v>-22.505549628843855</v>
      </c>
      <c r="F91">
        <v>-48.71140538696806</v>
      </c>
    </row>
    <row r="92" spans="1:6" x14ac:dyDescent="0.3">
      <c r="A92" s="12" t="s">
        <v>326</v>
      </c>
      <c r="B92">
        <v>793.14745400000004</v>
      </c>
      <c r="C92">
        <v>320.697</v>
      </c>
      <c r="D92">
        <v>100179</v>
      </c>
      <c r="E92">
        <v>-23.322459382970386</v>
      </c>
      <c r="F92">
        <v>-46.590195873141873</v>
      </c>
    </row>
    <row r="93" spans="1:6" x14ac:dyDescent="0.3">
      <c r="A93" s="12" t="s">
        <v>341</v>
      </c>
      <c r="B93">
        <v>681.34163100000001</v>
      </c>
      <c r="C93">
        <v>213.24199999999999</v>
      </c>
      <c r="D93">
        <v>12908</v>
      </c>
      <c r="E93">
        <v>-22.411696800770851</v>
      </c>
      <c r="F93">
        <v>-48.451802309283096</v>
      </c>
    </row>
    <row r="94" spans="1:6" x14ac:dyDescent="0.3">
      <c r="A94" s="12" t="s">
        <v>343</v>
      </c>
      <c r="B94">
        <v>34.310102000000001</v>
      </c>
      <c r="C94">
        <v>1001.484</v>
      </c>
      <c r="D94">
        <v>19779</v>
      </c>
      <c r="E94">
        <v>-24.283929465376051</v>
      </c>
      <c r="F94">
        <v>-47.45710399910886</v>
      </c>
    </row>
    <row r="95" spans="1:6" x14ac:dyDescent="0.3">
      <c r="A95" s="12" t="s">
        <v>344</v>
      </c>
      <c r="B95">
        <v>412.22447</v>
      </c>
      <c r="C95">
        <v>917.69399999999996</v>
      </c>
      <c r="D95">
        <v>29564</v>
      </c>
      <c r="E95">
        <v>-21.132086985000004</v>
      </c>
      <c r="F95">
        <v>-51.105640391753681</v>
      </c>
    </row>
    <row r="96" spans="1:6" x14ac:dyDescent="0.3">
      <c r="A96" s="12" t="s">
        <v>346</v>
      </c>
      <c r="B96">
        <v>590.24368000000004</v>
      </c>
      <c r="C96">
        <v>243.22800000000001</v>
      </c>
      <c r="D96">
        <v>59824</v>
      </c>
      <c r="E96">
        <v>-20.817004500000003</v>
      </c>
      <c r="F96">
        <v>-49.512139217927263</v>
      </c>
    </row>
    <row r="97" spans="1:6" x14ac:dyDescent="0.3">
      <c r="A97" s="12" t="s">
        <v>348</v>
      </c>
      <c r="B97">
        <v>633.52176899999995</v>
      </c>
      <c r="C97">
        <v>855.15599999999995</v>
      </c>
      <c r="D97">
        <v>68885</v>
      </c>
      <c r="E97">
        <v>-21.468990510000001</v>
      </c>
      <c r="F97">
        <v>-47.007170978736696</v>
      </c>
    </row>
    <row r="98" spans="1:6" x14ac:dyDescent="0.3">
      <c r="A98" s="12" t="s">
        <v>349</v>
      </c>
      <c r="B98">
        <v>749.80401700000004</v>
      </c>
      <c r="C98">
        <v>712.54100000000005</v>
      </c>
      <c r="D98">
        <v>445842</v>
      </c>
      <c r="E98">
        <v>-23.522706500000002</v>
      </c>
      <c r="F98">
        <v>-46.196760084326563</v>
      </c>
    </row>
    <row r="99" spans="1:6" x14ac:dyDescent="0.3">
      <c r="A99" s="12" t="s">
        <v>350</v>
      </c>
      <c r="B99">
        <v>607.01452099999995</v>
      </c>
      <c r="C99">
        <v>812.75300000000004</v>
      </c>
      <c r="D99">
        <v>151888</v>
      </c>
      <c r="E99">
        <v>-22.365720189511567</v>
      </c>
      <c r="F99">
        <v>-46.944474088149072</v>
      </c>
    </row>
    <row r="100" spans="1:6" x14ac:dyDescent="0.3">
      <c r="A100" s="12" t="s">
        <v>351</v>
      </c>
      <c r="B100">
        <v>607.01452099999995</v>
      </c>
      <c r="C100">
        <v>497.70800000000003</v>
      </c>
      <c r="D100">
        <v>93189</v>
      </c>
      <c r="E100">
        <v>-22.365720189511567</v>
      </c>
      <c r="F100">
        <v>-46.944474088149072</v>
      </c>
    </row>
    <row r="101" spans="1:6" x14ac:dyDescent="0.3">
      <c r="A101" s="12" t="s">
        <v>354</v>
      </c>
      <c r="B101">
        <v>9.9231230000000004</v>
      </c>
      <c r="C101">
        <v>143.20500000000001</v>
      </c>
      <c r="D101">
        <v>56702</v>
      </c>
      <c r="E101">
        <v>-24.094116144999902</v>
      </c>
      <c r="F101">
        <v>-46.619992725371041</v>
      </c>
    </row>
    <row r="102" spans="1:6" x14ac:dyDescent="0.3">
      <c r="A102" s="12" t="s">
        <v>355</v>
      </c>
      <c r="B102">
        <v>762.74740299999996</v>
      </c>
      <c r="C102">
        <v>110.30800000000001</v>
      </c>
      <c r="D102">
        <v>8038</v>
      </c>
      <c r="E102">
        <v>-22.68112865985935</v>
      </c>
      <c r="F102">
        <v>-46.681194300508714</v>
      </c>
    </row>
    <row r="103" spans="1:6" x14ac:dyDescent="0.3">
      <c r="A103" s="12" t="s">
        <v>360</v>
      </c>
      <c r="B103">
        <v>548.16684699999996</v>
      </c>
      <c r="C103">
        <v>240.566</v>
      </c>
      <c r="D103">
        <v>59772</v>
      </c>
      <c r="E103">
        <v>-22.945521999321958</v>
      </c>
      <c r="F103">
        <v>-47.313269248336269</v>
      </c>
    </row>
    <row r="104" spans="1:6" x14ac:dyDescent="0.3">
      <c r="A104" s="12" t="s">
        <v>362</v>
      </c>
      <c r="B104">
        <v>555.10492699999998</v>
      </c>
      <c r="C104">
        <v>1388.127</v>
      </c>
      <c r="D104">
        <v>32968</v>
      </c>
      <c r="E104">
        <v>-20.7326629993746</v>
      </c>
      <c r="F104">
        <v>-48.057593825321732</v>
      </c>
    </row>
    <row r="105" spans="1:6" x14ac:dyDescent="0.3">
      <c r="A105" s="12" t="s">
        <v>367</v>
      </c>
      <c r="B105">
        <v>426.10397999999998</v>
      </c>
      <c r="C105">
        <v>357.32499999999999</v>
      </c>
      <c r="D105">
        <v>4857</v>
      </c>
      <c r="E105">
        <v>-22.404283199904853</v>
      </c>
      <c r="F105">
        <v>-51.524239850810247</v>
      </c>
    </row>
    <row r="106" spans="1:6" x14ac:dyDescent="0.3">
      <c r="A106" s="12" t="s">
        <v>374</v>
      </c>
      <c r="B106">
        <v>830.40829900000006</v>
      </c>
      <c r="C106">
        <v>385.375</v>
      </c>
      <c r="D106">
        <v>9755</v>
      </c>
      <c r="E106">
        <v>-24.123210417911206</v>
      </c>
      <c r="F106">
        <v>-48.905738479049141</v>
      </c>
    </row>
    <row r="107" spans="1:6" x14ac:dyDescent="0.3">
      <c r="A107" s="12" t="s">
        <v>382</v>
      </c>
      <c r="B107">
        <v>561.31518600000004</v>
      </c>
      <c r="C107">
        <v>73.787999999999997</v>
      </c>
      <c r="D107">
        <v>60174</v>
      </c>
      <c r="E107">
        <v>-22.782794660913055</v>
      </c>
      <c r="F107">
        <v>-47.293634614404752</v>
      </c>
    </row>
    <row r="108" spans="1:6" x14ac:dyDescent="0.3">
      <c r="A108" s="12" t="s">
        <v>387</v>
      </c>
      <c r="B108">
        <v>625.86302699999999</v>
      </c>
      <c r="C108">
        <v>198.93799999999999</v>
      </c>
      <c r="D108">
        <v>2496</v>
      </c>
      <c r="E108">
        <v>-22.944584777489698</v>
      </c>
      <c r="F108">
        <v>-49.340950752602339</v>
      </c>
    </row>
    <row r="109" spans="1:6" x14ac:dyDescent="0.3">
      <c r="A109" s="12" t="s">
        <v>408</v>
      </c>
      <c r="B109">
        <v>607.74558100000002</v>
      </c>
      <c r="C109">
        <v>1018.724</v>
      </c>
      <c r="D109">
        <v>20197</v>
      </c>
      <c r="E109">
        <v>-23.386927999311954</v>
      </c>
      <c r="F109">
        <v>-48.723676984127096</v>
      </c>
    </row>
    <row r="110" spans="1:6" x14ac:dyDescent="0.3">
      <c r="A110" s="12" t="s">
        <v>412</v>
      </c>
      <c r="B110">
        <v>32.946368</v>
      </c>
      <c r="C110">
        <v>359.41399999999999</v>
      </c>
      <c r="D110">
        <v>19648</v>
      </c>
      <c r="E110">
        <v>-24.712546630958105</v>
      </c>
      <c r="F110">
        <v>-47.879997602894392</v>
      </c>
    </row>
    <row r="111" spans="1:6" x14ac:dyDescent="0.3">
      <c r="A111" s="12" t="s">
        <v>414</v>
      </c>
      <c r="B111">
        <v>748.62826600000005</v>
      </c>
      <c r="C111">
        <v>602.84799999999996</v>
      </c>
      <c r="D111">
        <v>14670</v>
      </c>
      <c r="E111">
        <v>-20.641153402307655</v>
      </c>
      <c r="F111">
        <v>-47.283060090300175</v>
      </c>
    </row>
    <row r="112" spans="1:6" x14ac:dyDescent="0.3">
      <c r="A112" s="12" t="s">
        <v>416</v>
      </c>
      <c r="B112">
        <v>590.39793199999997</v>
      </c>
      <c r="C112">
        <v>138.77699999999999</v>
      </c>
      <c r="D112">
        <v>109424</v>
      </c>
      <c r="E112">
        <v>-22.759921699999953</v>
      </c>
      <c r="F112">
        <v>-47.154385800969493</v>
      </c>
    </row>
    <row r="113" spans="1:6" x14ac:dyDescent="0.3">
      <c r="A113" s="12" t="s">
        <v>423</v>
      </c>
      <c r="B113">
        <v>600.41107999999997</v>
      </c>
      <c r="C113">
        <v>108.81699999999999</v>
      </c>
      <c r="D113">
        <v>47919</v>
      </c>
      <c r="E113">
        <v>-22.743771000000002</v>
      </c>
      <c r="F113">
        <v>-46.897802090290753</v>
      </c>
    </row>
    <row r="114" spans="1:6" x14ac:dyDescent="0.3">
      <c r="A114" s="12" t="s">
        <v>426</v>
      </c>
      <c r="B114">
        <v>415.20048700000001</v>
      </c>
      <c r="C114">
        <v>711.31500000000005</v>
      </c>
      <c r="D114">
        <v>63407</v>
      </c>
      <c r="E114">
        <v>-21.418383015</v>
      </c>
      <c r="F114">
        <v>-50.07303627502921</v>
      </c>
    </row>
    <row r="115" spans="1:6" x14ac:dyDescent="0.3">
      <c r="A115" s="12" t="s">
        <v>427</v>
      </c>
      <c r="B115">
        <v>363.98671899999999</v>
      </c>
      <c r="C115">
        <v>974.24699999999996</v>
      </c>
      <c r="D115">
        <v>25669</v>
      </c>
      <c r="E115">
        <v>-20.636668999377008</v>
      </c>
      <c r="F115">
        <v>-51.106661019946934</v>
      </c>
    </row>
    <row r="116" spans="1:6" x14ac:dyDescent="0.3">
      <c r="A116" s="12" t="s">
        <v>429</v>
      </c>
      <c r="B116">
        <v>11.33502</v>
      </c>
      <c r="C116">
        <v>326.21600000000001</v>
      </c>
      <c r="D116">
        <v>68284</v>
      </c>
      <c r="E116">
        <v>-24.319508883999905</v>
      </c>
      <c r="F116">
        <v>-46.997301864512337</v>
      </c>
    </row>
    <row r="117" spans="1:6" x14ac:dyDescent="0.3">
      <c r="A117" s="12" t="s">
        <v>430</v>
      </c>
      <c r="B117">
        <v>435.26418000000001</v>
      </c>
      <c r="C117">
        <v>232.488</v>
      </c>
      <c r="D117">
        <v>5980</v>
      </c>
      <c r="E117">
        <v>-21.5953916792139</v>
      </c>
      <c r="F117">
        <v>-50.599425717222353</v>
      </c>
    </row>
    <row r="118" spans="1:6" x14ac:dyDescent="0.3">
      <c r="A118" s="12" t="s">
        <v>431</v>
      </c>
      <c r="B118">
        <v>805.44356400000004</v>
      </c>
      <c r="C118">
        <v>746.86800000000005</v>
      </c>
      <c r="D118">
        <v>55348</v>
      </c>
      <c r="E118">
        <v>-23.714202222999905</v>
      </c>
      <c r="F118">
        <v>-47.418015150930991</v>
      </c>
    </row>
    <row r="119" spans="1:6" x14ac:dyDescent="0.3">
      <c r="A119" s="12" t="s">
        <v>433</v>
      </c>
      <c r="B119">
        <v>559.00517500000001</v>
      </c>
      <c r="C119">
        <v>729.99800000000005</v>
      </c>
      <c r="D119">
        <v>168328</v>
      </c>
      <c r="E119">
        <v>-22.926668725898853</v>
      </c>
      <c r="F119">
        <v>-45.46204884623041</v>
      </c>
    </row>
    <row r="120" spans="1:6" x14ac:dyDescent="0.3">
      <c r="A120" s="12" t="s">
        <v>437</v>
      </c>
      <c r="B120">
        <v>638.54311600000005</v>
      </c>
      <c r="C120">
        <v>175.99600000000001</v>
      </c>
      <c r="D120">
        <v>13657</v>
      </c>
      <c r="E120">
        <v>-22.611166885180054</v>
      </c>
      <c r="F120">
        <v>-45.183569424497712</v>
      </c>
    </row>
    <row r="121" spans="1:6" x14ac:dyDescent="0.3">
      <c r="A121" s="12" t="s">
        <v>439</v>
      </c>
      <c r="B121">
        <v>527.09938799999998</v>
      </c>
      <c r="C121">
        <v>1378.069</v>
      </c>
      <c r="D121">
        <v>404142</v>
      </c>
      <c r="E121">
        <v>-22.723722000000002</v>
      </c>
      <c r="F121">
        <v>-47.646846236158197</v>
      </c>
    </row>
    <row r="122" spans="1:6" x14ac:dyDescent="0.3">
      <c r="A122" s="12" t="s">
        <v>440</v>
      </c>
      <c r="B122">
        <v>555.89249900000004</v>
      </c>
      <c r="C122">
        <v>504.59100000000001</v>
      </c>
      <c r="D122">
        <v>29806</v>
      </c>
      <c r="E122">
        <v>-23.192991495000008</v>
      </c>
      <c r="F122">
        <v>-49.383974489660609</v>
      </c>
    </row>
    <row r="123" spans="1:6" x14ac:dyDescent="0.3">
      <c r="A123" s="12" t="s">
        <v>445</v>
      </c>
      <c r="B123">
        <v>626.16231400000004</v>
      </c>
      <c r="C123">
        <v>727.11800000000005</v>
      </c>
      <c r="D123">
        <v>76409</v>
      </c>
      <c r="E123">
        <v>-21.994049295000003</v>
      </c>
      <c r="F123">
        <v>-47.425172881653872</v>
      </c>
    </row>
    <row r="124" spans="1:6" x14ac:dyDescent="0.3">
      <c r="A124" s="12" t="s">
        <v>447</v>
      </c>
      <c r="B124">
        <v>515.81715599999995</v>
      </c>
      <c r="C124">
        <v>430.63799999999998</v>
      </c>
      <c r="D124">
        <v>39719</v>
      </c>
      <c r="E124">
        <v>-21.010999499367802</v>
      </c>
      <c r="F124">
        <v>-48.222265751502015</v>
      </c>
    </row>
    <row r="125" spans="1:6" x14ac:dyDescent="0.3">
      <c r="A125" s="12" t="s">
        <v>460</v>
      </c>
      <c r="B125">
        <v>586.68104000000005</v>
      </c>
      <c r="C125">
        <v>244.90600000000001</v>
      </c>
      <c r="D125">
        <v>56150</v>
      </c>
      <c r="E125">
        <v>-21.858362505000006</v>
      </c>
      <c r="F125">
        <v>-47.48140964335802</v>
      </c>
    </row>
    <row r="126" spans="1:6" x14ac:dyDescent="0.3">
      <c r="A126" s="12" t="s">
        <v>465</v>
      </c>
      <c r="B126">
        <v>8.6821260000000002</v>
      </c>
      <c r="C126">
        <v>149.25299999999999</v>
      </c>
      <c r="D126">
        <v>325073</v>
      </c>
      <c r="E126">
        <v>-24.003021500000003</v>
      </c>
      <c r="F126">
        <v>-46.412049583612436</v>
      </c>
    </row>
    <row r="127" spans="1:6" x14ac:dyDescent="0.3">
      <c r="A127" s="12" t="s">
        <v>469</v>
      </c>
      <c r="B127">
        <v>306.17832099999998</v>
      </c>
      <c r="C127">
        <v>1260.2809999999999</v>
      </c>
      <c r="D127">
        <v>44200</v>
      </c>
      <c r="E127">
        <v>-21.768781995000001</v>
      </c>
      <c r="F127">
        <v>-52.115275826996601</v>
      </c>
    </row>
    <row r="128" spans="1:6" x14ac:dyDescent="0.3">
      <c r="A128" s="12" t="s">
        <v>472</v>
      </c>
      <c r="B128">
        <v>431.25679100000002</v>
      </c>
      <c r="C128">
        <v>779.2</v>
      </c>
      <c r="D128">
        <v>40432</v>
      </c>
      <c r="E128">
        <v>-21.538867499355003</v>
      </c>
      <c r="F128">
        <v>-49.857735234791051</v>
      </c>
    </row>
    <row r="129" spans="1:6" x14ac:dyDescent="0.3">
      <c r="A129" s="12" t="s">
        <v>483</v>
      </c>
      <c r="B129">
        <v>19.002613</v>
      </c>
      <c r="C129">
        <v>722.20100000000002</v>
      </c>
      <c r="D129">
        <v>56322</v>
      </c>
      <c r="E129">
        <v>-24.494251427999906</v>
      </c>
      <c r="F129">
        <v>-47.841054751674982</v>
      </c>
    </row>
    <row r="130" spans="1:6" x14ac:dyDescent="0.3">
      <c r="A130" s="12" t="s">
        <v>486</v>
      </c>
      <c r="B130">
        <v>563.33300499999996</v>
      </c>
      <c r="C130">
        <v>471.553</v>
      </c>
      <c r="D130">
        <v>13219</v>
      </c>
      <c r="E130">
        <v>-22.064934664020004</v>
      </c>
      <c r="F130">
        <v>-48.177705754140838</v>
      </c>
    </row>
    <row r="131" spans="1:6" x14ac:dyDescent="0.3">
      <c r="A131" s="12" t="s">
        <v>487</v>
      </c>
      <c r="B131">
        <v>865.95305199999996</v>
      </c>
      <c r="C131">
        <v>697.5</v>
      </c>
      <c r="D131">
        <v>16444</v>
      </c>
      <c r="E131">
        <v>-24.220268457556852</v>
      </c>
      <c r="F131">
        <v>-48.765477481482321</v>
      </c>
    </row>
    <row r="132" spans="1:6" x14ac:dyDescent="0.3">
      <c r="A132" s="12" t="s">
        <v>491</v>
      </c>
      <c r="B132">
        <v>680.982846</v>
      </c>
      <c r="C132">
        <v>333.363</v>
      </c>
      <c r="D132">
        <v>7673</v>
      </c>
      <c r="E132">
        <v>-24.101200310693006</v>
      </c>
      <c r="F132">
        <v>-48.367071155950498</v>
      </c>
    </row>
    <row r="133" spans="1:6" x14ac:dyDescent="0.3">
      <c r="A133" s="12" t="s">
        <v>495</v>
      </c>
      <c r="B133">
        <v>537.58763799999997</v>
      </c>
      <c r="C133">
        <v>316.63900000000001</v>
      </c>
      <c r="D133">
        <v>10799</v>
      </c>
      <c r="E133">
        <v>-21.589189499357602</v>
      </c>
      <c r="F133">
        <v>-48.072330066710776</v>
      </c>
    </row>
    <row r="134" spans="1:6" x14ac:dyDescent="0.3">
      <c r="A134" s="12" t="s">
        <v>497</v>
      </c>
      <c r="B134">
        <v>618.99365499999999</v>
      </c>
      <c r="C134">
        <v>498.42200000000003</v>
      </c>
      <c r="D134">
        <v>206424</v>
      </c>
      <c r="E134">
        <v>-22.412511500000004</v>
      </c>
      <c r="F134">
        <v>-47.563533238434395</v>
      </c>
    </row>
    <row r="135" spans="1:6" x14ac:dyDescent="0.3">
      <c r="A135" s="12" t="s">
        <v>499</v>
      </c>
      <c r="B135">
        <v>762.981314</v>
      </c>
      <c r="C135">
        <v>36.341000000000001</v>
      </c>
      <c r="D135">
        <v>50846</v>
      </c>
      <c r="E135">
        <v>-23.744515000000003</v>
      </c>
      <c r="F135">
        <v>-46.393692673973653</v>
      </c>
    </row>
    <row r="136" spans="1:6" x14ac:dyDescent="0.3">
      <c r="A136" s="12" t="s">
        <v>510</v>
      </c>
      <c r="B136">
        <v>806.35944600000005</v>
      </c>
      <c r="C136">
        <v>424.99700000000001</v>
      </c>
      <c r="D136">
        <v>17139</v>
      </c>
      <c r="E136">
        <v>-23.5317929883978</v>
      </c>
      <c r="F136">
        <v>-45.84717692961798</v>
      </c>
    </row>
    <row r="137" spans="1:6" x14ac:dyDescent="0.3">
      <c r="A137" s="12" t="s">
        <v>511</v>
      </c>
      <c r="B137" s="17">
        <v>469.58034900000001</v>
      </c>
      <c r="C137" s="17">
        <v>172.934</v>
      </c>
      <c r="D137">
        <v>5300</v>
      </c>
      <c r="E137">
        <v>-21.625362732839552</v>
      </c>
      <c r="F137">
        <v>-50.860672004289604</v>
      </c>
    </row>
    <row r="138" spans="1:6" x14ac:dyDescent="0.3">
      <c r="A138" s="12" t="s">
        <v>531</v>
      </c>
      <c r="B138">
        <v>512.43853300000001</v>
      </c>
      <c r="C138">
        <v>252.62100000000001</v>
      </c>
      <c r="D138">
        <v>6173</v>
      </c>
      <c r="E138">
        <v>-22.569410257822707</v>
      </c>
      <c r="F138">
        <v>-48.159014141546734</v>
      </c>
    </row>
    <row r="139" spans="1:6" x14ac:dyDescent="0.3">
      <c r="A139" s="12" t="s">
        <v>540</v>
      </c>
      <c r="B139">
        <v>764.09666800000002</v>
      </c>
      <c r="C139">
        <v>175.78200000000001</v>
      </c>
      <c r="D139">
        <v>718773</v>
      </c>
      <c r="E139">
        <v>-23.657510000000002</v>
      </c>
      <c r="F139">
        <v>-46.530874257629542</v>
      </c>
    </row>
    <row r="140" spans="1:6" x14ac:dyDescent="0.3">
      <c r="A140" s="12" t="s">
        <v>542</v>
      </c>
      <c r="B140">
        <v>659.86581000000001</v>
      </c>
      <c r="C140">
        <v>154.13300000000001</v>
      </c>
      <c r="D140">
        <v>23310</v>
      </c>
      <c r="E140">
        <v>-22.604796852294054</v>
      </c>
      <c r="F140">
        <v>-46.915909900122074</v>
      </c>
    </row>
    <row r="141" spans="1:6" x14ac:dyDescent="0.3">
      <c r="A141" s="12" t="s">
        <v>543</v>
      </c>
      <c r="B141">
        <v>382.57087799999999</v>
      </c>
      <c r="C141">
        <v>1308.432</v>
      </c>
      <c r="D141">
        <v>8420</v>
      </c>
      <c r="E141">
        <v>-20.932496842544253</v>
      </c>
      <c r="F141">
        <v>-50.496735052327885</v>
      </c>
    </row>
    <row r="142" spans="1:6" x14ac:dyDescent="0.3">
      <c r="A142" s="12" t="s">
        <v>548</v>
      </c>
      <c r="B142">
        <v>16.189961</v>
      </c>
      <c r="C142">
        <v>281.03300000000002</v>
      </c>
      <c r="D142">
        <v>433311</v>
      </c>
      <c r="E142">
        <v>-23.933737500000003</v>
      </c>
      <c r="F142">
        <v>-46.331370849190684</v>
      </c>
    </row>
    <row r="143" spans="1:6" x14ac:dyDescent="0.3">
      <c r="A143" s="12" t="s">
        <v>550</v>
      </c>
      <c r="B143">
        <v>772.83696899999995</v>
      </c>
      <c r="C143">
        <v>409.53199999999998</v>
      </c>
      <c r="D143">
        <v>838936</v>
      </c>
      <c r="E143">
        <v>-23.710304500000007</v>
      </c>
      <c r="F143">
        <v>-46.550257247678331</v>
      </c>
    </row>
    <row r="144" spans="1:6" x14ac:dyDescent="0.3">
      <c r="A144" s="12" t="s">
        <v>551</v>
      </c>
      <c r="B144">
        <v>754.99158699999998</v>
      </c>
      <c r="C144">
        <v>15.331</v>
      </c>
      <c r="D144">
        <v>161127</v>
      </c>
      <c r="E144">
        <v>-23.614705000000004</v>
      </c>
      <c r="F144">
        <v>-46.571514608630615</v>
      </c>
    </row>
    <row r="145" spans="1:6" x14ac:dyDescent="0.3">
      <c r="A145" s="12" t="s">
        <v>552</v>
      </c>
      <c r="B145">
        <v>849.65603699999997</v>
      </c>
      <c r="C145">
        <v>1136.9069999999999</v>
      </c>
      <c r="D145">
        <v>251983</v>
      </c>
      <c r="E145">
        <v>-22.015998500000002</v>
      </c>
      <c r="F145">
        <v>-47.889237684691636</v>
      </c>
    </row>
    <row r="146" spans="1:6" x14ac:dyDescent="0.3">
      <c r="A146" s="12" t="s">
        <v>560</v>
      </c>
      <c r="B146">
        <v>517.39019800000005</v>
      </c>
      <c r="C146">
        <v>570.68499999999995</v>
      </c>
      <c r="D146">
        <v>4147</v>
      </c>
      <c r="E146">
        <v>-22.646489896629703</v>
      </c>
      <c r="F146">
        <v>-44.578340961319348</v>
      </c>
    </row>
    <row r="147" spans="1:6" x14ac:dyDescent="0.3">
      <c r="A147" s="12" t="s">
        <v>561</v>
      </c>
      <c r="B147">
        <v>718.57108200000005</v>
      </c>
      <c r="C147">
        <v>419.68400000000003</v>
      </c>
      <c r="D147">
        <v>54946</v>
      </c>
      <c r="E147">
        <v>-21.596102500000004</v>
      </c>
      <c r="F147">
        <v>-46.888265889528491</v>
      </c>
    </row>
    <row r="148" spans="1:6" x14ac:dyDescent="0.3">
      <c r="A148" s="12" t="s">
        <v>562</v>
      </c>
      <c r="B148">
        <v>504.243066</v>
      </c>
      <c r="C148">
        <v>431.94400000000002</v>
      </c>
      <c r="D148">
        <v>460671</v>
      </c>
      <c r="E148">
        <v>-20.812636500000004</v>
      </c>
      <c r="F148">
        <v>-49.381347685025794</v>
      </c>
    </row>
    <row r="149" spans="1:6" x14ac:dyDescent="0.3">
      <c r="A149" s="12" t="s">
        <v>563</v>
      </c>
      <c r="B149">
        <v>604.88468899999998</v>
      </c>
      <c r="C149">
        <v>1099.4090000000001</v>
      </c>
      <c r="D149">
        <v>721944</v>
      </c>
      <c r="E149">
        <v>-23.184061500000002</v>
      </c>
      <c r="F149">
        <v>-45.884175401459665</v>
      </c>
    </row>
    <row r="150" spans="1:6" x14ac:dyDescent="0.3">
      <c r="A150" s="12" t="s">
        <v>565</v>
      </c>
      <c r="B150">
        <v>761.15639399999998</v>
      </c>
      <c r="C150">
        <v>617.31500000000005</v>
      </c>
      <c r="D150">
        <v>10687</v>
      </c>
      <c r="E150">
        <v>-23.221871510221003</v>
      </c>
      <c r="F150">
        <v>-45.309544504809459</v>
      </c>
    </row>
    <row r="151" spans="1:6" x14ac:dyDescent="0.3">
      <c r="A151" s="12" t="s">
        <v>566</v>
      </c>
      <c r="B151">
        <v>733.95771000000002</v>
      </c>
      <c r="C151">
        <v>650.73400000000004</v>
      </c>
      <c r="D151">
        <v>40954</v>
      </c>
      <c r="E151">
        <v>-22.736459985000007</v>
      </c>
      <c r="F151">
        <v>-48.568763281267941</v>
      </c>
    </row>
    <row r="152" spans="1:6" x14ac:dyDescent="0.3">
      <c r="A152" s="12" t="s">
        <v>567</v>
      </c>
      <c r="B152">
        <v>665.75800000000004</v>
      </c>
      <c r="C152">
        <v>930.33900000000006</v>
      </c>
      <c r="D152">
        <v>32931</v>
      </c>
      <c r="E152">
        <v>-23.879490000000004</v>
      </c>
      <c r="F152">
        <v>-47.99558914635093</v>
      </c>
    </row>
    <row r="153" spans="1:6" x14ac:dyDescent="0.3">
      <c r="A153" s="12" t="s">
        <v>568</v>
      </c>
      <c r="B153">
        <v>783.61512700000003</v>
      </c>
      <c r="C153">
        <v>1521.11</v>
      </c>
      <c r="D153">
        <v>12252023</v>
      </c>
      <c r="E153">
        <v>-23.567386500000001</v>
      </c>
      <c r="F153">
        <v>-46.570383182112749</v>
      </c>
    </row>
    <row r="154" spans="1:6" x14ac:dyDescent="0.3">
      <c r="A154" s="12" t="s">
        <v>569</v>
      </c>
      <c r="B154">
        <v>565.011977</v>
      </c>
      <c r="C154">
        <v>611.27800000000002</v>
      </c>
      <c r="D154">
        <v>35653</v>
      </c>
      <c r="E154">
        <v>-22.548888000000002</v>
      </c>
      <c r="F154">
        <v>-47.914032997113132</v>
      </c>
    </row>
    <row r="155" spans="1:6" x14ac:dyDescent="0.3">
      <c r="A155" s="12" t="s">
        <v>572</v>
      </c>
      <c r="B155">
        <v>1.362498</v>
      </c>
      <c r="C155">
        <v>402.39499999999998</v>
      </c>
      <c r="D155">
        <v>88980</v>
      </c>
      <c r="E155">
        <v>-23.806687652148753</v>
      </c>
      <c r="F155">
        <v>-45.402680140543957</v>
      </c>
    </row>
    <row r="156" spans="1:6" x14ac:dyDescent="0.3">
      <c r="A156" s="12" t="s">
        <v>573</v>
      </c>
      <c r="B156">
        <v>929.72258999999997</v>
      </c>
      <c r="C156">
        <v>252.41</v>
      </c>
      <c r="D156">
        <v>12182</v>
      </c>
      <c r="E156">
        <v>-21.708420791919607</v>
      </c>
      <c r="F156">
        <v>-46.824127625791355</v>
      </c>
    </row>
    <row r="157" spans="1:6" x14ac:dyDescent="0.3">
      <c r="A157" s="12" t="s">
        <v>574</v>
      </c>
      <c r="B157">
        <v>629.97666100000004</v>
      </c>
      <c r="C157">
        <v>617.25199999999995</v>
      </c>
      <c r="D157">
        <v>15322</v>
      </c>
      <c r="E157">
        <v>-21.479723372164006</v>
      </c>
      <c r="F157">
        <v>-47.553352539983386</v>
      </c>
    </row>
    <row r="158" spans="1:6" x14ac:dyDescent="0.3">
      <c r="A158" s="12" t="s">
        <v>575</v>
      </c>
      <c r="B158">
        <v>13.940852</v>
      </c>
      <c r="C158">
        <v>148.1</v>
      </c>
      <c r="D158">
        <v>365798</v>
      </c>
      <c r="E158">
        <v>-23.967373000000006</v>
      </c>
      <c r="F158">
        <v>-46.384490817317726</v>
      </c>
    </row>
    <row r="159" spans="1:6" x14ac:dyDescent="0.3">
      <c r="A159" s="12" t="s">
        <v>576</v>
      </c>
      <c r="B159">
        <v>599.76188000000002</v>
      </c>
      <c r="C159">
        <v>352.59199999999998</v>
      </c>
      <c r="D159">
        <v>10285</v>
      </c>
      <c r="E159">
        <v>-23.641506570768303</v>
      </c>
      <c r="F159">
        <v>-47.827195985044703</v>
      </c>
    </row>
    <row r="160" spans="1:6" x14ac:dyDescent="0.3">
      <c r="A160" s="12" t="s">
        <v>583</v>
      </c>
      <c r="B160">
        <v>30.719439999999999</v>
      </c>
      <c r="C160">
        <v>1062.6990000000001</v>
      </c>
      <c r="D160">
        <v>12832</v>
      </c>
      <c r="E160">
        <v>-24.388603782187904</v>
      </c>
      <c r="F160">
        <v>-47.927216963472212</v>
      </c>
    </row>
    <row r="161" spans="1:6" x14ac:dyDescent="0.3">
      <c r="A161" s="12" t="s">
        <v>586</v>
      </c>
      <c r="B161">
        <v>764.529222</v>
      </c>
      <c r="C161">
        <v>449.029</v>
      </c>
      <c r="D161">
        <v>41005</v>
      </c>
      <c r="E161">
        <v>-22.592029951899505</v>
      </c>
      <c r="F161">
        <v>-46.529211591760863</v>
      </c>
    </row>
    <row r="162" spans="1:6" x14ac:dyDescent="0.3">
      <c r="A162" s="12" t="s">
        <v>587</v>
      </c>
      <c r="B162">
        <v>591.22937400000001</v>
      </c>
      <c r="C162">
        <v>450.38200000000001</v>
      </c>
      <c r="D162">
        <v>679378</v>
      </c>
      <c r="E162">
        <v>-23.499323</v>
      </c>
      <c r="F162">
        <v>-47.457853253204043</v>
      </c>
    </row>
    <row r="163" spans="1:6" x14ac:dyDescent="0.3">
      <c r="A163" s="12" t="s">
        <v>589</v>
      </c>
      <c r="B163">
        <v>570.00790900000004</v>
      </c>
      <c r="C163">
        <v>153.465</v>
      </c>
      <c r="D163">
        <v>282441</v>
      </c>
      <c r="E163">
        <v>-22.822145000000003</v>
      </c>
      <c r="F163">
        <v>-47.265802732090094</v>
      </c>
    </row>
    <row r="164" spans="1:6" x14ac:dyDescent="0.3">
      <c r="A164" s="12" t="s">
        <v>601</v>
      </c>
      <c r="B164">
        <v>889.77241100000003</v>
      </c>
      <c r="C164">
        <v>755.1</v>
      </c>
      <c r="D164">
        <v>7807</v>
      </c>
      <c r="E164">
        <v>-23.973148266790606</v>
      </c>
      <c r="F164">
        <v>-47.505288235203587</v>
      </c>
    </row>
    <row r="165" spans="1:6" x14ac:dyDescent="0.3">
      <c r="A165" s="12" t="s">
        <v>602</v>
      </c>
      <c r="B165">
        <v>806.79211399999997</v>
      </c>
      <c r="C165">
        <v>221.89099999999999</v>
      </c>
      <c r="D165">
        <v>12960</v>
      </c>
      <c r="E165">
        <v>-21.47188540230535</v>
      </c>
      <c r="F165">
        <v>-46.745515210683564</v>
      </c>
    </row>
    <row r="166" spans="1:6" x14ac:dyDescent="0.3">
      <c r="A166" s="12" t="s">
        <v>610</v>
      </c>
      <c r="B166">
        <v>586.07850599999995</v>
      </c>
      <c r="C166">
        <v>625.00300000000004</v>
      </c>
      <c r="D166">
        <v>314924</v>
      </c>
      <c r="E166">
        <v>-23.026555500000004</v>
      </c>
      <c r="F166">
        <v>-45.556608696687441</v>
      </c>
    </row>
    <row r="167" spans="1:6" x14ac:dyDescent="0.3">
      <c r="A167" s="12" t="s">
        <v>612</v>
      </c>
      <c r="B167">
        <v>352.74982899999998</v>
      </c>
      <c r="C167">
        <v>1555.8030000000001</v>
      </c>
      <c r="D167">
        <v>23148</v>
      </c>
      <c r="E167">
        <v>-22.531007000000002</v>
      </c>
      <c r="F167">
        <v>-52.171194822163727</v>
      </c>
    </row>
    <row r="168" spans="1:6" x14ac:dyDescent="0.3">
      <c r="A168" s="12" t="s">
        <v>617</v>
      </c>
      <c r="B168">
        <v>794.43520799999999</v>
      </c>
      <c r="C168">
        <v>315.26600000000002</v>
      </c>
      <c r="D168">
        <v>10010</v>
      </c>
      <c r="E168">
        <v>-22.427493614698104</v>
      </c>
      <c r="F168">
        <v>-48.172157585145634</v>
      </c>
    </row>
    <row r="169" spans="1:6" x14ac:dyDescent="0.3">
      <c r="A169" s="12" t="s">
        <v>627</v>
      </c>
      <c r="B169">
        <v>5.0201219999999998</v>
      </c>
      <c r="C169">
        <v>708.10500000000002</v>
      </c>
      <c r="D169">
        <v>90799</v>
      </c>
      <c r="E169">
        <v>-23.435964980516907</v>
      </c>
      <c r="F169">
        <v>-45.072091475479915</v>
      </c>
    </row>
    <row r="170" spans="1:6" x14ac:dyDescent="0.3">
      <c r="A170" s="12" t="s">
        <v>628</v>
      </c>
      <c r="B170">
        <v>480.64356299999997</v>
      </c>
      <c r="C170">
        <v>282.17899999999997</v>
      </c>
      <c r="D170">
        <v>4780</v>
      </c>
      <c r="E170">
        <v>-22.523835450207056</v>
      </c>
      <c r="F170">
        <v>-49.663271665553467</v>
      </c>
    </row>
    <row r="171" spans="1:6" x14ac:dyDescent="0.3">
      <c r="A171" s="12" t="s">
        <v>635</v>
      </c>
      <c r="B171">
        <v>690.12080300000002</v>
      </c>
      <c r="C171">
        <v>148.53800000000001</v>
      </c>
      <c r="D171">
        <v>129193</v>
      </c>
      <c r="E171">
        <v>-22.971244000000002</v>
      </c>
      <c r="F171">
        <v>-46.996630027555213</v>
      </c>
    </row>
    <row r="172" spans="1:6" x14ac:dyDescent="0.3">
      <c r="A172" s="12" t="s">
        <v>636</v>
      </c>
      <c r="B172">
        <v>451.787756</v>
      </c>
      <c r="C172">
        <v>857.66099999999994</v>
      </c>
      <c r="D172">
        <v>26480</v>
      </c>
      <c r="E172">
        <v>-21.225575282859502</v>
      </c>
      <c r="F172">
        <v>-50.869308119039758</v>
      </c>
    </row>
    <row r="173" spans="1:6" x14ac:dyDescent="0.3">
      <c r="A173" s="12" t="s">
        <v>637</v>
      </c>
      <c r="B173">
        <v>832.89650300000005</v>
      </c>
      <c r="C173">
        <v>142.595</v>
      </c>
      <c r="D173">
        <v>10537</v>
      </c>
      <c r="E173">
        <v>-22.884880423820402</v>
      </c>
      <c r="F173">
        <v>-46.411600233135466</v>
      </c>
    </row>
    <row r="174" spans="1:6" x14ac:dyDescent="0.3">
      <c r="A174" s="12" t="s">
        <v>641</v>
      </c>
      <c r="B174">
        <v>650.27430400000003</v>
      </c>
      <c r="C174">
        <v>247.71600000000001</v>
      </c>
      <c r="D174">
        <v>10843</v>
      </c>
      <c r="E174">
        <v>-22.224748314841602</v>
      </c>
      <c r="F174">
        <v>-49.821781654576142</v>
      </c>
    </row>
    <row r="175" spans="1:6" x14ac:dyDescent="0.3">
      <c r="A175" s="12" t="s">
        <v>642</v>
      </c>
      <c r="B175">
        <v>719.20842600000003</v>
      </c>
      <c r="C175">
        <v>81.603999999999999</v>
      </c>
      <c r="D175">
        <v>78728</v>
      </c>
      <c r="E175">
        <v>-23.030538324140796</v>
      </c>
      <c r="F175">
        <v>-46.976476309079708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Altitude</vt:lpstr>
      <vt:lpstr>Área</vt:lpstr>
      <vt:lpstr>População</vt:lpstr>
      <vt:lpstr>Latitude e Longitude</vt:lpstr>
      <vt:lpstr>Planilha1</vt:lpstr>
      <vt:lpstr>N1</vt:lpstr>
      <vt:lpstr>Wikiaves</vt:lpstr>
      <vt:lpstr>Tabela</vt:lpstr>
      <vt:lpstr>SpeciesLink</vt:lpstr>
      <vt:lpstr>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2015-06-05T18:19:34Z</dcterms:created>
  <dcterms:modified xsi:type="dcterms:W3CDTF">2020-12-09T21:48:00Z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9119b458-1bfc-46e8-a436-adee4547ab04</vt:lpwstr>
  </property>
</Properties>
</file>