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Planilhas Principais\Geral\"/>
    </mc:Choice>
  </mc:AlternateContent>
  <xr:revisionPtr revIDLastSave="0" documentId="13_ncr:1_{B8739C3E-2482-4145-8FC3-D6CC4ADA211D}" xr6:coauthVersionLast="47" xr6:coauthVersionMax="47" xr10:uidLastSave="{00000000-0000-0000-0000-000000000000}"/>
  <bookViews>
    <workbookView xWindow="-108" yWindow="-108" windowWidth="23256" windowHeight="12576" tabRatio="553" activeTab="8" xr2:uid="{51F6867F-8A48-4995-8FC3-7BEADC66E74C}"/>
  </bookViews>
  <sheets>
    <sheet name="Cidades" sheetId="1" r:id="rId1"/>
    <sheet name="Log10" sheetId="3" r:id="rId2"/>
    <sheet name="Planilha1" sheetId="11" state="hidden" r:id="rId3"/>
    <sheet name="SPLxWAV" sheetId="5" r:id="rId4"/>
    <sheet name="Espécies" sheetId="6" r:id="rId5"/>
    <sheet name="Registros" sheetId="7" r:id="rId6"/>
    <sheet name="Geral" sheetId="9" r:id="rId7"/>
    <sheet name="Estatísticas" sheetId="10" r:id="rId8"/>
    <sheet name="Planilha2" sheetId="12" r:id="rId9"/>
    <sheet name="Planilha3" sheetId="13" r:id="rId10"/>
    <sheet name="Planilha4" sheetId="14" r:id="rId11"/>
    <sheet name="WAVxSPL" sheetId="4" state="hidden" r:id="rId12"/>
  </sheets>
  <definedNames>
    <definedName name="_xlchart.v1.0" hidden="1">Cidades!$C$2:$C$174</definedName>
    <definedName name="_xlchart.v1.1" hidden="1">Cidades!$E$2:$E$174</definedName>
    <definedName name="_xlchart.v1.2" hidden="1">Cidades!$D$2:$D$174</definedName>
    <definedName name="_xlchart.v1.3" hidden="1">Cidades!$B$2:$B$174</definedName>
    <definedName name="_xlchart.v1.4" hidden="1">Log10!$D$2:$D$174</definedName>
    <definedName name="_xlchart.v1.5" hidden="1">Log10!$B$2:$B$174</definedName>
    <definedName name="_xlchart.v1.6" hidden="1">Log10!$C$2:$C$174</definedName>
    <definedName name="_xlchart.v1.7" hidden="1">Log10!$E$2:$E$174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" i="13" l="1"/>
  <c r="AO3" i="13"/>
  <c r="AN4" i="13"/>
  <c r="AN3" i="13"/>
  <c r="AM4" i="13"/>
  <c r="AM3" i="13"/>
  <c r="AL4" i="13"/>
  <c r="AL3" i="13"/>
  <c r="AK4" i="13"/>
  <c r="AK3" i="13"/>
  <c r="AJ4" i="13"/>
  <c r="AJ3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2" i="13"/>
  <c r="AJ5" i="13" l="1"/>
  <c r="AJ7" i="13" s="1"/>
  <c r="AO5" i="13"/>
  <c r="AO7" i="13" s="1"/>
  <c r="AN5" i="13"/>
  <c r="AN7" i="13" s="1"/>
  <c r="AM5" i="13"/>
  <c r="AM7" i="13" s="1"/>
  <c r="AL5" i="13"/>
  <c r="AL7" i="13" s="1"/>
  <c r="AK5" i="13"/>
  <c r="AK7" i="13" s="1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Q421" i="12"/>
  <c r="Q422" i="12"/>
  <c r="Q423" i="12"/>
  <c r="Q424" i="12"/>
  <c r="Q425" i="12"/>
  <c r="Q426" i="12"/>
  <c r="Q427" i="12"/>
  <c r="Q428" i="12"/>
  <c r="Q429" i="12"/>
  <c r="Q430" i="12"/>
  <c r="Q431" i="12"/>
  <c r="Q432" i="12"/>
  <c r="Q433" i="12"/>
  <c r="Q434" i="12"/>
  <c r="Q435" i="12"/>
  <c r="Q436" i="12"/>
  <c r="Q437" i="12"/>
  <c r="Q438" i="12"/>
  <c r="Q439" i="12"/>
  <c r="Q440" i="12"/>
  <c r="Q441" i="12"/>
  <c r="Q442" i="12"/>
  <c r="Q443" i="12"/>
  <c r="Q444" i="12"/>
  <c r="Q445" i="12"/>
  <c r="Q446" i="12"/>
  <c r="Q447" i="12"/>
  <c r="Q448" i="12"/>
  <c r="Q449" i="12"/>
  <c r="Q450" i="12"/>
  <c r="Q451" i="12"/>
  <c r="Q452" i="12"/>
  <c r="Q453" i="12"/>
  <c r="Q454" i="12"/>
  <c r="Q455" i="12"/>
  <c r="Q456" i="12"/>
  <c r="Q457" i="12"/>
  <c r="Q458" i="12"/>
  <c r="Q459" i="12"/>
  <c r="Q460" i="12"/>
  <c r="Q461" i="12"/>
  <c r="Q462" i="12"/>
  <c r="Q463" i="12"/>
  <c r="Q464" i="12"/>
  <c r="Q465" i="12"/>
  <c r="Q466" i="12"/>
  <c r="Q467" i="12"/>
  <c r="Q468" i="12"/>
  <c r="Q469" i="12"/>
  <c r="Q470" i="12"/>
  <c r="Q471" i="12"/>
  <c r="Q472" i="12"/>
  <c r="Q473" i="12"/>
  <c r="Q474" i="12"/>
  <c r="Q475" i="12"/>
  <c r="Q476" i="12"/>
  <c r="Q477" i="12"/>
  <c r="Q478" i="12"/>
  <c r="Q479" i="12"/>
  <c r="Q480" i="12"/>
  <c r="Q481" i="12"/>
  <c r="Q482" i="12"/>
  <c r="Q483" i="12"/>
  <c r="Q484" i="12"/>
  <c r="Q485" i="12"/>
  <c r="Q486" i="12"/>
  <c r="Q487" i="12"/>
  <c r="Q488" i="12"/>
  <c r="Q489" i="12"/>
  <c r="Q490" i="12"/>
  <c r="Q491" i="12"/>
  <c r="Q492" i="12"/>
  <c r="Q493" i="12"/>
  <c r="Q494" i="12"/>
  <c r="Q495" i="12"/>
  <c r="Q496" i="12"/>
  <c r="Q497" i="12"/>
  <c r="Q498" i="12"/>
  <c r="Q499" i="12"/>
  <c r="Q500" i="12"/>
  <c r="Q501" i="12"/>
  <c r="Q502" i="12"/>
  <c r="Q503" i="12"/>
  <c r="Q504" i="12"/>
  <c r="Q505" i="12"/>
  <c r="Q506" i="12"/>
  <c r="Q507" i="12"/>
  <c r="Q508" i="12"/>
  <c r="Q509" i="12"/>
  <c r="Q510" i="12"/>
  <c r="Q511" i="12"/>
  <c r="Q512" i="12"/>
  <c r="Q513" i="12"/>
  <c r="Q514" i="12"/>
  <c r="Q515" i="12"/>
  <c r="Q516" i="12"/>
  <c r="Q517" i="12"/>
  <c r="Q518" i="12"/>
  <c r="Q519" i="12"/>
  <c r="Q520" i="12"/>
  <c r="Q521" i="12"/>
  <c r="Q522" i="12"/>
  <c r="Q523" i="12"/>
  <c r="Q524" i="12"/>
  <c r="Q525" i="12"/>
  <c r="Q526" i="12"/>
  <c r="Q527" i="12"/>
  <c r="Q528" i="12"/>
  <c r="Q529" i="12"/>
  <c r="Q530" i="12"/>
  <c r="Q531" i="12"/>
  <c r="Q532" i="12"/>
  <c r="Q533" i="12"/>
  <c r="Q534" i="12"/>
  <c r="Q535" i="12"/>
  <c r="Q536" i="12"/>
  <c r="Q537" i="12"/>
  <c r="Q538" i="12"/>
  <c r="Q539" i="12"/>
  <c r="Q540" i="12"/>
  <c r="Q541" i="12"/>
  <c r="Q542" i="12"/>
  <c r="Q543" i="12"/>
  <c r="Q544" i="12"/>
  <c r="Q545" i="12"/>
  <c r="Q546" i="12"/>
  <c r="Q547" i="12"/>
  <c r="Q548" i="12"/>
  <c r="Q549" i="12"/>
  <c r="Q550" i="12"/>
  <c r="Q551" i="12"/>
  <c r="Q552" i="12"/>
  <c r="Q553" i="12"/>
  <c r="Q554" i="12"/>
  <c r="Q555" i="12"/>
  <c r="Q556" i="12"/>
  <c r="Q557" i="12"/>
  <c r="Q558" i="12"/>
  <c r="Q559" i="12"/>
  <c r="Q560" i="12"/>
  <c r="Q561" i="12"/>
  <c r="Q562" i="12"/>
  <c r="Q563" i="12"/>
  <c r="Q564" i="12"/>
  <c r="Q565" i="12"/>
  <c r="Q566" i="12"/>
  <c r="Q567" i="12"/>
  <c r="Q568" i="12"/>
  <c r="Q569" i="12"/>
  <c r="Q570" i="12"/>
  <c r="Q571" i="12"/>
  <c r="Q572" i="12"/>
  <c r="Q573" i="12"/>
  <c r="Q574" i="12"/>
  <c r="Q575" i="12"/>
  <c r="Q576" i="12"/>
  <c r="Q577" i="12"/>
  <c r="Q578" i="12"/>
  <c r="Q579" i="12"/>
  <c r="Q580" i="12"/>
  <c r="Q581" i="12"/>
  <c r="Q582" i="12"/>
  <c r="Q583" i="12"/>
  <c r="Q584" i="12"/>
  <c r="Q585" i="12"/>
  <c r="Q586" i="12"/>
  <c r="Q587" i="12"/>
  <c r="Q588" i="12"/>
  <c r="Q589" i="12"/>
  <c r="Q590" i="12"/>
  <c r="Q591" i="12"/>
  <c r="Q592" i="12"/>
  <c r="Q593" i="12"/>
  <c r="Q594" i="12"/>
  <c r="Q595" i="12"/>
  <c r="Q596" i="12"/>
  <c r="Q597" i="12"/>
  <c r="Q598" i="12"/>
  <c r="Q599" i="12"/>
  <c r="Q600" i="12"/>
  <c r="Q601" i="12"/>
  <c r="Q602" i="12"/>
  <c r="Q603" i="12"/>
  <c r="Q604" i="12"/>
  <c r="Q605" i="12"/>
  <c r="Q606" i="12"/>
  <c r="Q607" i="12"/>
  <c r="Q608" i="12"/>
  <c r="Q609" i="12"/>
  <c r="Q610" i="12"/>
  <c r="Q611" i="12"/>
  <c r="Q612" i="12"/>
  <c r="Q613" i="12"/>
  <c r="Q614" i="12"/>
  <c r="Q615" i="12"/>
  <c r="Q616" i="12"/>
  <c r="Q617" i="12"/>
  <c r="Q618" i="12"/>
  <c r="Q619" i="12"/>
  <c r="Q620" i="12"/>
  <c r="Q621" i="12"/>
  <c r="Q622" i="12"/>
  <c r="Q623" i="12"/>
  <c r="Q624" i="12"/>
  <c r="Q625" i="12"/>
  <c r="Q626" i="12"/>
  <c r="Q627" i="12"/>
  <c r="Q628" i="12"/>
  <c r="Q629" i="12"/>
  <c r="Q23" i="12"/>
  <c r="Q24" i="12"/>
  <c r="Q25" i="12"/>
  <c r="Q26" i="12"/>
  <c r="Q27" i="12"/>
  <c r="Q28" i="12"/>
  <c r="Q29" i="12"/>
  <c r="Q30" i="12"/>
  <c r="Q31" i="12"/>
  <c r="Q32" i="12"/>
  <c r="S22" i="12"/>
  <c r="R22" i="12"/>
  <c r="Q22" i="12"/>
  <c r="P3" i="11"/>
  <c r="P2" i="11"/>
  <c r="N2" i="11"/>
  <c r="N3" i="11"/>
  <c r="AL6" i="13" l="1"/>
  <c r="AJ6" i="13"/>
  <c r="AK6" i="13"/>
  <c r="AO6" i="13"/>
  <c r="AN6" i="13"/>
  <c r="AM6" i="13"/>
  <c r="N4" i="11"/>
  <c r="P5" i="11"/>
  <c r="P4" i="11"/>
  <c r="N5" i="11"/>
  <c r="O3" i="11" l="1"/>
  <c r="O2" i="11"/>
  <c r="AG25" i="9"/>
  <c r="AG24" i="9"/>
  <c r="O5" i="11" l="1"/>
  <c r="O4" i="11"/>
  <c r="AG26" i="9"/>
  <c r="AG28" i="9" s="1"/>
  <c r="AG27" i="9" l="1"/>
  <c r="F4" i="5" l="1"/>
  <c r="E3" i="5"/>
  <c r="F3" i="5"/>
  <c r="F2" i="5"/>
  <c r="E2" i="5"/>
  <c r="D2" i="5"/>
  <c r="Q24" i="9" l="1"/>
  <c r="Q23" i="9"/>
  <c r="F24" i="9"/>
  <c r="F23" i="9"/>
  <c r="Q25" i="9" l="1"/>
  <c r="Q26" i="9" s="1"/>
  <c r="F25" i="9"/>
  <c r="F27" i="9" s="1"/>
  <c r="Q27" i="9" l="1"/>
  <c r="F26" i="9"/>
  <c r="F3" i="7" l="1"/>
  <c r="F2" i="7"/>
  <c r="F3" i="6"/>
  <c r="F2" i="6"/>
  <c r="F4" i="7" l="1"/>
  <c r="F5" i="7" s="1"/>
  <c r="F4" i="6"/>
  <c r="F5" i="6" s="1"/>
  <c r="F5" i="5"/>
  <c r="E4" i="5"/>
  <c r="D3" i="5"/>
  <c r="C2" i="5"/>
  <c r="F6" i="7" l="1"/>
  <c r="F6" i="6"/>
  <c r="J2" i="3"/>
  <c r="K2" i="3"/>
  <c r="E4" i="4" l="1"/>
  <c r="E3" i="4"/>
  <c r="D4" i="4"/>
  <c r="D3" i="4"/>
  <c r="H2" i="1" l="1"/>
  <c r="H2" i="3" s="1"/>
  <c r="I2" i="1"/>
  <c r="I2" i="3" s="1"/>
  <c r="J3" i="1"/>
  <c r="J3" i="3" s="1"/>
  <c r="K3" i="1"/>
  <c r="K3" i="3" s="1"/>
  <c r="H3" i="1"/>
  <c r="H3" i="3" s="1"/>
  <c r="I3" i="1"/>
  <c r="I3" i="3" s="1"/>
  <c r="J4" i="1"/>
  <c r="J4" i="3" s="1"/>
  <c r="K4" i="1"/>
  <c r="K4" i="3" s="1"/>
  <c r="H4" i="1"/>
  <c r="H4" i="3" s="1"/>
  <c r="I4" i="1"/>
  <c r="I4" i="3" s="1"/>
  <c r="J5" i="1"/>
  <c r="J5" i="3" s="1"/>
  <c r="K5" i="1"/>
  <c r="K5" i="3" s="1"/>
  <c r="H5" i="1"/>
  <c r="H5" i="3" s="1"/>
  <c r="I5" i="1"/>
  <c r="I5" i="3" s="1"/>
  <c r="J6" i="1"/>
  <c r="J6" i="3" s="1"/>
  <c r="K6" i="1"/>
  <c r="K6" i="3" s="1"/>
  <c r="H6" i="1"/>
  <c r="H6" i="3" s="1"/>
  <c r="I6" i="1"/>
  <c r="I6" i="3" s="1"/>
  <c r="J7" i="1"/>
  <c r="J7" i="3" s="1"/>
  <c r="K7" i="1"/>
  <c r="K7" i="3" s="1"/>
  <c r="H7" i="1"/>
  <c r="H7" i="3" s="1"/>
  <c r="I7" i="1"/>
  <c r="I7" i="3" s="1"/>
  <c r="J8" i="1"/>
  <c r="J8" i="3" s="1"/>
  <c r="K8" i="1"/>
  <c r="K8" i="3" s="1"/>
  <c r="H8" i="1"/>
  <c r="H8" i="3" s="1"/>
  <c r="I8" i="1"/>
  <c r="I8" i="3" s="1"/>
  <c r="J9" i="1"/>
  <c r="J9" i="3" s="1"/>
  <c r="K9" i="1"/>
  <c r="K9" i="3" s="1"/>
  <c r="H9" i="1"/>
  <c r="H9" i="3" s="1"/>
  <c r="I9" i="1"/>
  <c r="I9" i="3" s="1"/>
  <c r="D171" i="3" l="1"/>
  <c r="D172" i="3"/>
  <c r="D173" i="3"/>
  <c r="D174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E171" i="3"/>
  <c r="C172" i="3"/>
  <c r="E172" i="3"/>
  <c r="C173" i="3"/>
  <c r="E173" i="3"/>
  <c r="C174" i="3"/>
  <c r="E17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2" i="3"/>
  <c r="C175" i="1"/>
  <c r="D175" i="1"/>
  <c r="E175" i="1"/>
  <c r="B175" i="1"/>
</calcChain>
</file>

<file path=xl/sharedStrings.xml><?xml version="1.0" encoding="utf-8"?>
<sst xmlns="http://schemas.openxmlformats.org/spreadsheetml/2006/main" count="1096" uniqueCount="375">
  <si>
    <t>Cidades</t>
  </si>
  <si>
    <t>Wikiaves (Registros)</t>
  </si>
  <si>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</si>
  <si>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</si>
  <si>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</si>
  <si>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</si>
  <si>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</si>
  <si>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</si>
  <si>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</si>
  <si>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</si>
  <si>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</si>
  <si>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</si>
  <si>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</si>
  <si>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</si>
  <si>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</si>
  <si>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</si>
  <si>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</si>
  <si>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</si>
  <si>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</si>
  <si>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</si>
  <si>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</si>
  <si>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</si>
  <si>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</si>
  <si>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</si>
  <si>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</si>
  <si>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</si>
  <si>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</si>
  <si>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</si>
  <si>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</si>
  <si>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</si>
  <si>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</si>
  <si>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</si>
  <si>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</si>
  <si>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</si>
  <si>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</si>
  <si>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</si>
  <si>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</si>
  <si>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</si>
  <si>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</si>
  <si>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</si>
  <si>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</si>
  <si>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</si>
  <si>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</si>
  <si>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</si>
  <si>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</si>
  <si>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</si>
  <si>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</si>
  <si>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</si>
  <si>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</si>
  <si>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</si>
  <si>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</si>
  <si>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</si>
  <si>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</si>
  <si>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</si>
  <si>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</si>
  <si>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</si>
  <si>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</si>
  <si>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</si>
  <si>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</si>
  <si>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</si>
  <si>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</si>
  <si>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</si>
  <si>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</si>
  <si>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</si>
  <si>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</si>
  <si>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</si>
  <si>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</si>
  <si>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</si>
  <si>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</si>
  <si>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</si>
  <si>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</si>
  <si>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</si>
  <si>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</si>
  <si>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</si>
  <si>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</si>
  <si>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</si>
  <si>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</si>
  <si>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</si>
  <si>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</si>
  <si>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</si>
  <si>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</si>
  <si>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</si>
  <si>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</si>
  <si>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</si>
  <si>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</si>
  <si>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</si>
  <si>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</si>
  <si>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</si>
  <si>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</si>
  <si>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</si>
  <si>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</si>
  <si>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</si>
  <si>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</si>
  <si>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</si>
  <si>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</si>
  <si>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</si>
  <si>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</si>
  <si>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</si>
  <si>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</si>
  <si>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</si>
  <si>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</si>
  <si>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</si>
  <si>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</si>
  <si>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</si>
  <si>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</si>
  <si>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</si>
  <si>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</si>
  <si>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</si>
  <si>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</si>
  <si>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</si>
  <si>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</si>
  <si>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</si>
  <si>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</si>
  <si>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</si>
  <si>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</si>
  <si>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</si>
  <si>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</si>
  <si>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</si>
  <si>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</si>
  <si>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</si>
  <si>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</si>
  <si>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</si>
  <si>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</si>
  <si>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</si>
  <si>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</si>
  <si>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</si>
  <si>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</si>
  <si>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</si>
  <si>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</si>
  <si>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</si>
  <si>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</si>
  <si>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</si>
  <si>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</si>
  <si>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</si>
  <si>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</si>
  <si>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</si>
  <si>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</si>
  <si>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</si>
  <si>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</si>
  <si>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</si>
  <si>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</si>
  <si>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</si>
  <si>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</si>
  <si>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</si>
  <si>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</si>
  <si>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</si>
  <si>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</si>
  <si>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</si>
  <si>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</si>
  <si>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</si>
  <si>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</si>
  <si>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</si>
  <si>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</si>
  <si>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</si>
  <si>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</si>
  <si>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</si>
  <si>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</si>
  <si>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</si>
  <si>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</si>
  <si>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</si>
  <si>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</si>
  <si>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</si>
  <si>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</si>
  <si>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</si>
  <si>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</si>
  <si>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</si>
  <si>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</si>
  <si>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</si>
  <si>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</si>
  <si>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</si>
  <si>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</si>
  <si>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</si>
  <si>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</si>
  <si>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</si>
  <si>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</si>
  <si>
    <t>Total</t>
  </si>
  <si>
    <t>Total:</t>
  </si>
  <si>
    <t>Média</t>
  </si>
  <si>
    <t>Máximo</t>
  </si>
  <si>
    <t>Mínimo</t>
  </si>
  <si>
    <t>Mediana</t>
  </si>
  <si>
    <t>Quartil 1</t>
  </si>
  <si>
    <t>Quartil 3</t>
  </si>
  <si>
    <t>Wikiaves (Espécies)</t>
  </si>
  <si>
    <t xml:space="preserve">Desvio Padrão </t>
  </si>
  <si>
    <t>Espécies WAV x Espécies SLI</t>
  </si>
  <si>
    <t>Registros WAV x Registros SPL</t>
  </si>
  <si>
    <t>Registros x Espécies WAV</t>
  </si>
  <si>
    <t>Registros x Espécies SPL</t>
  </si>
  <si>
    <t>Versões Log 10</t>
  </si>
  <si>
    <t>SpeciesLink (Espécies)</t>
  </si>
  <si>
    <t>SpeciesLink (Registros)</t>
  </si>
  <si>
    <t>Tabela de Correlções:</t>
  </si>
  <si>
    <t>Registros WAV</t>
  </si>
  <si>
    <t>Espécies WAV</t>
  </si>
  <si>
    <t>Registros SPL</t>
  </si>
  <si>
    <t>Espécies SPL</t>
  </si>
  <si>
    <t>Histogramas 2x1</t>
  </si>
  <si>
    <t>Histograma 4x1</t>
  </si>
  <si>
    <t>Espécies x Registros</t>
  </si>
  <si>
    <t>Registros:</t>
  </si>
  <si>
    <t>Espécies:</t>
  </si>
  <si>
    <t>Modelo não Linear:</t>
  </si>
  <si>
    <t>Polynomial regression, order 2</t>
  </si>
  <si>
    <t>chi2:</t>
  </si>
  <si>
    <t>Akaike ICc:</t>
  </si>
  <si>
    <t>Akaike IC:</t>
  </si>
  <si>
    <t>R2:</t>
  </si>
  <si>
    <t>F:</t>
  </si>
  <si>
    <t>p:</t>
  </si>
  <si>
    <t>a0:</t>
  </si>
  <si>
    <t>a1:</t>
  </si>
  <si>
    <t>a2:</t>
  </si>
  <si>
    <t>Equation: -1,223E-05x2+0,11x+12,06</t>
  </si>
  <si>
    <t>Equation: -6,393E-07x2+0,03061x+146,8</t>
  </si>
  <si>
    <t>Equation: -0,1165x2+1,039x-0,04677</t>
  </si>
  <si>
    <t>Equation: -0,1466x2+1,243x-0,07234</t>
  </si>
  <si>
    <t>Registros Wikiaves</t>
  </si>
  <si>
    <t>Registros SpeciesLink</t>
  </si>
  <si>
    <t>Espécies Wikiaves</t>
  </si>
  <si>
    <t>Espécies SpeciesLink</t>
  </si>
  <si>
    <t>Slope a:</t>
  </si>
  <si>
    <t>Std. error a:</t>
  </si>
  <si>
    <t>t:</t>
  </si>
  <si>
    <t>p (slope):</t>
  </si>
  <si>
    <t>Intercept b:</t>
  </si>
  <si>
    <t>Std. error b:</t>
  </si>
  <si>
    <t>95% bootstrapped confidence intervals (N=1999):</t>
  </si>
  <si>
    <t>Correlation:</t>
  </si>
  <si>
    <t>r:</t>
  </si>
  <si>
    <t>r2:</t>
  </si>
  <si>
    <t>p (uncorr.):</t>
  </si>
  <si>
    <t>Permutation p:</t>
  </si>
  <si>
    <t>Ordinary Least Squares Regression: Wikiaves (Espécies)-Wikiaves (Registros)</t>
  </si>
  <si>
    <t>(24,765, 47,708)</t>
  </si>
  <si>
    <t>(-6589,9, -2569,6)</t>
  </si>
  <si>
    <t>Ordinary Least Squares Regression: SpeciesLink (Espécies)-SpeciesLink (Registros)</t>
  </si>
  <si>
    <t>(5,8235, 13,435)</t>
  </si>
  <si>
    <t>(-144,21, -0,32279)</t>
  </si>
  <si>
    <t>(1,2178, 1,3481)</t>
  </si>
  <si>
    <t>(-0,031814, 0,090051)</t>
  </si>
  <si>
    <t>Espécies Wikiaves (Log10)</t>
  </si>
  <si>
    <t>Espécies SpeciesLink (Log10)</t>
  </si>
  <si>
    <t>Registros Wikiaves (Log10)</t>
  </si>
  <si>
    <t>Registros SpeciesLink (Log10)</t>
  </si>
  <si>
    <t>SPL</t>
  </si>
  <si>
    <t>WAV</t>
  </si>
  <si>
    <t>SpeciesLink</t>
  </si>
  <si>
    <t>Wikiaves</t>
  </si>
  <si>
    <t>Regress.</t>
  </si>
  <si>
    <t>Residual</t>
  </si>
  <si>
    <t>Residuos</t>
  </si>
  <si>
    <t>Excluidos</t>
  </si>
  <si>
    <t>Ordinary Least Squares Regression: SpeciesLink-Wikiaves</t>
  </si>
  <si>
    <t>(0,081696, 0,1683)</t>
  </si>
  <si>
    <t>(2,116, 2,2368)</t>
  </si>
  <si>
    <t>Ordinary Least Squares Regression: Registros SpeciesLink (Log10)-Registros Wikiaves (Log10)</t>
  </si>
  <si>
    <t>(0,17958, 0,36691)</t>
  </si>
  <si>
    <t>(2,5329, 2,8359)</t>
  </si>
  <si>
    <t>Equation: -0,1466x2+1,242x-0,07224</t>
  </si>
  <si>
    <t>x</t>
  </si>
  <si>
    <t>y</t>
  </si>
  <si>
    <t>f(x)</t>
  </si>
  <si>
    <t>Equation: -0,1165x2+1,039x-0,04675</t>
  </si>
  <si>
    <t>Equation: -0,1467x2+1,242x-0,07079</t>
  </si>
  <si>
    <t>Equation: -0,1243x2+1,09x-0,01629</t>
  </si>
  <si>
    <t>Ordinary Least Squares Regression: SpeciesLink (Espécies)-Wikiaves (Espécies)</t>
  </si>
  <si>
    <t>(0,11298, 0,24301)</t>
  </si>
  <si>
    <t>(1,9955, 2,1849)</t>
  </si>
  <si>
    <t>Ordinary Least Squares Regression: SpeciesLink (Registros)-Wikiaves (Registros)</t>
  </si>
  <si>
    <t>(0,19588, 0,40505)</t>
  </si>
  <si>
    <t>(2,4526, 2,7923)</t>
  </si>
  <si>
    <t>SR</t>
  </si>
  <si>
    <t>SE</t>
  </si>
  <si>
    <t>WR</t>
  </si>
  <si>
    <t>WE</t>
  </si>
  <si>
    <t>W2R</t>
  </si>
  <si>
    <t>W2E</t>
  </si>
  <si>
    <t>Equation: -0,15x2+1,261x-0,1016</t>
  </si>
  <si>
    <t>Ordinary Least Squares Regression: WR-WE</t>
  </si>
  <si>
    <t>(0,57304, 0,6864)</t>
  </si>
  <si>
    <t>(0,29605, 0,57234)</t>
  </si>
  <si>
    <t>SLI</t>
  </si>
  <si>
    <t>Ordinary Least Squares Regression: SR-SE</t>
  </si>
  <si>
    <t>(0,68453, 0,75538)</t>
  </si>
  <si>
    <t>(0,082015, 0,14302)</t>
  </si>
  <si>
    <t>WAV2</t>
  </si>
  <si>
    <t>Ordinary Least Squares Regression: W2R-W2E</t>
  </si>
  <si>
    <t>(0,35, 0,49304)</t>
  </si>
  <si>
    <t>(0,77269, 1,2193)</t>
  </si>
  <si>
    <t>Equation: -0,1559x2+1,288x-0,1203</t>
  </si>
  <si>
    <t>Residual1</t>
  </si>
  <si>
    <t>Residual2</t>
  </si>
  <si>
    <t>Regress.2</t>
  </si>
  <si>
    <t>E</t>
  </si>
  <si>
    <t>F</t>
  </si>
  <si>
    <t>Residual3</t>
  </si>
  <si>
    <t>Regress.3</t>
  </si>
  <si>
    <t>Ordinary Least Squares Regression: WAV2R-WAV2E</t>
  </si>
  <si>
    <t>(0,32486, 0,38577)</t>
  </si>
  <si>
    <t>(1,1084, 1,3029)</t>
  </si>
  <si>
    <t>Ordinary Least Squares Regression: SLIR-SLIE</t>
  </si>
  <si>
    <t>(0,69777, 0,76531)</t>
  </si>
  <si>
    <t>(0,036788, 0,10259)</t>
  </si>
  <si>
    <t>Ordinary Least Squares Regression: WAVR-WAVE</t>
  </si>
  <si>
    <t>(0,59202, 0,63392)</t>
  </si>
  <si>
    <t>(0,43669, 0,53327)</t>
  </si>
  <si>
    <t>WAV2R</t>
  </si>
  <si>
    <t>WAV2E</t>
  </si>
  <si>
    <t>SLIR</t>
  </si>
  <si>
    <t>SLIE</t>
  </si>
  <si>
    <t>WAVR</t>
  </si>
  <si>
    <t>WAVE</t>
  </si>
  <si>
    <t>WAVR^2</t>
  </si>
  <si>
    <t>SLIR^2</t>
  </si>
  <si>
    <t>W2R^2</t>
  </si>
  <si>
    <t>Ordinary Least Squares Regression: WAVR^2-WAVE</t>
  </si>
  <si>
    <t>(0,11677, 0,13198)</t>
  </si>
  <si>
    <t>(1,1006, 1,2045)</t>
  </si>
  <si>
    <t>Ordinary Least Squares Regression: SLIR^2-SLIE</t>
  </si>
  <si>
    <t>(0,18206, 0,23407)</t>
  </si>
  <si>
    <t>(0,34925, 0,48672)</t>
  </si>
  <si>
    <t>Ordinary Least Squares Regression: W2R^2-WAV2E</t>
  </si>
  <si>
    <t>(0,049606, 0,061605)</t>
  </si>
  <si>
    <t>(1,6819, 1,8125)</t>
  </si>
  <si>
    <t>WAV2RB</t>
  </si>
  <si>
    <t>WAVRB</t>
  </si>
  <si>
    <t>SLIRB</t>
  </si>
  <si>
    <t>Ordinary Least Squares Regression: WAV2RB-WAV2E</t>
  </si>
  <si>
    <t>Ordinary Least Squares Regression: WAVRB-WAVE</t>
  </si>
  <si>
    <t>Ordinary Least Squares Regression: SLIRB-SLIE</t>
  </si>
  <si>
    <t>Regress.4</t>
  </si>
  <si>
    <t>Residual5</t>
  </si>
  <si>
    <t>SLIE6</t>
  </si>
  <si>
    <t>Regress.7</t>
  </si>
  <si>
    <t>Residual8</t>
  </si>
  <si>
    <t>WAVE9</t>
  </si>
  <si>
    <t>Regress.10</t>
  </si>
  <si>
    <t>Residual11</t>
  </si>
  <si>
    <t>WAV2E12</t>
  </si>
  <si>
    <t>Regress.13</t>
  </si>
  <si>
    <t>Residual14</t>
  </si>
  <si>
    <t>R1</t>
  </si>
  <si>
    <t>R2</t>
  </si>
  <si>
    <t>R3</t>
  </si>
  <si>
    <t>R4</t>
  </si>
  <si>
    <t>R5</t>
  </si>
  <si>
    <t>R6</t>
  </si>
  <si>
    <t>(0,17527, 0,21812)</t>
  </si>
  <si>
    <t>(0,34126, 0,47848)</t>
  </si>
  <si>
    <t>(0,16276, 0,19331)</t>
  </si>
  <si>
    <t>(1,1069, 1,3015)</t>
  </si>
  <si>
    <t>(0,34893, 0,38335)</t>
  </si>
  <si>
    <t>(0,028762, 0,10065)</t>
  </si>
  <si>
    <t>(0,29654, 0,31744)</t>
  </si>
  <si>
    <t>(0,43458, 0,53471)</t>
  </si>
  <si>
    <t>Ordinary Least Squares Regression: WAVR-WAVE9</t>
  </si>
  <si>
    <t>(0,10898, 0,12268)</t>
  </si>
  <si>
    <t>(1,1683, 1,2637)</t>
  </si>
  <si>
    <t>Ordinary Least Squares Regression: WAV2R-WAV2E12</t>
  </si>
  <si>
    <t>(0,049916, 0,060956)</t>
  </si>
  <si>
    <t>(1,6948, 1,8156)</t>
  </si>
  <si>
    <t>Test for equal means, adjusted for covariate</t>
  </si>
  <si>
    <t>Sum of sqrs</t>
  </si>
  <si>
    <t>df</t>
  </si>
  <si>
    <t>Mean square</t>
  </si>
  <si>
    <t>p (same)</t>
  </si>
  <si>
    <t>Adj. mean:</t>
  </si>
  <si>
    <t>Adj. error:</t>
  </si>
  <si>
    <t>Adj. total:</t>
  </si>
  <si>
    <t>Homogeneity (equality) of slopes:</t>
  </si>
  <si>
    <t>F :</t>
  </si>
  <si>
    <t>WAV2RB-SLIRB</t>
  </si>
  <si>
    <t>SLIB - WAVB</t>
  </si>
  <si>
    <t>WAV-SLI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</si>
</sst>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/>
    <xf numFmtId="0" fontId="0" fillId="0" borderId="3" xfId="0" applyBorder="1"/>
    <xf numFmtId="2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2" fontId="0" fillId="0" borderId="3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wrapText="1"/>
    </xf>
    <xf numFmtId="11" fontId="0" fillId="0" borderId="0" xfId="0" applyNumberFormat="1"/>
    <xf numFmtId="0" fontId="1" fillId="0" borderId="3" xfId="0" applyFont="1" applyBorder="1"/>
    <xf numFmtId="2" fontId="0" fillId="0" borderId="0" xfId="0" applyNumberFormat="1"/>
    <xf numFmtId="165" fontId="0" fillId="0" borderId="0" xfId="0" applyNumberFormat="1"/>
    <xf numFmtId="165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2" fontId="0" fillId="0" borderId="3" xfId="0" applyNumberFormat="1" applyBorder="1"/>
    <xf numFmtId="1" fontId="0" fillId="0" borderId="3" xfId="0" applyNumberFormat="1" applyBorder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166" fontId="0" fillId="0" borderId="0" xfId="0" applyNumberFormat="1"/>
    <xf numFmtId="166" fontId="0" fillId="2" borderId="0" xfId="0" applyNumberFormat="1" applyFont="1" applyFill="1" applyAlignment="1">
      <alignment wrapText="1"/>
    </xf>
    <xf numFmtId="0" fontId="0" fillId="2" borderId="0" xfId="0" applyFill="1"/>
    <xf numFmtId="0" fontId="0" fillId="0" borderId="2" xfId="0" applyBorder="1"/>
    <xf numFmtId="0" fontId="0" fillId="0" borderId="0" xfId="0" applyFont="1" applyFill="1"/>
  </cellXfs>
  <cellStyles count="1"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Quantidade de Espécies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Quantidade de Espécies (WAV)</a:t>
          </a:r>
        </a:p>
      </cx:txPr>
    </cx:title>
    <cx:plotArea>
      <cx:plotAreaRegion>
        <cx:series layoutId="clusteredColumn" uniqueId="{2EF48139-E174-4CC9-AE56-77BFAFAFC2BA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Quantidade de Espécies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Quantidade de Espécies (SPL)</a:t>
          </a:r>
        </a:p>
      </cx:txPr>
    </cx:title>
    <cx:plotArea>
      <cx:plotAreaRegion>
        <cx:series layoutId="clusteredColumn" uniqueId="{F88EC025-3339-405D-B6D9-98AE92F4D5F8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Registros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(WAV)</a:t>
          </a:r>
        </a:p>
      </cx:txPr>
    </cx:title>
    <cx:plotArea>
      <cx:plotAreaRegion>
        <cx:series layoutId="clusteredColumn" uniqueId="{E42884A5-2F86-468B-AA25-41F287818314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Registros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(SPL)</a:t>
          </a:r>
        </a:p>
      </cx:txPr>
    </cx:title>
    <cx:plotArea>
      <cx:plotAreaRegion>
        <cx:series layoutId="clusteredColumn" uniqueId="{F17DC5B1-FD76-4095-AE2E-635B0EBC90D2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Espécies Log10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Espécies Log10 (WAV)</a:t>
          </a:r>
        </a:p>
      </cx:txPr>
    </cx:title>
    <cx:plotArea>
      <cx:plotAreaRegion>
        <cx:series layoutId="clusteredColumn" uniqueId="{BE66FAC8-6BBE-4C38-81F5-889113EA483A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Espécies Log10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Espécies Log10 (SPL)</a:t>
          </a:r>
        </a:p>
      </cx:txPr>
    </cx:title>
    <cx:plotArea>
      <cx:plotAreaRegion>
        <cx:series layoutId="clusteredColumn" uniqueId="{38C5108A-7E04-4287-B3A9-1D565F83F234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Registros Log10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Log10 (WAV)</a:t>
          </a:r>
        </a:p>
      </cx:txPr>
    </cx:title>
    <cx:plotArea>
      <cx:plotAreaRegion>
        <cx:series layoutId="clusteredColumn" uniqueId="{EDA6A410-E616-47A9-AB29-CFACC81BB607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Registros Log10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Log10 (SPL)</a:t>
          </a:r>
        </a:p>
      </cx:txPr>
    </cx:title>
    <cx:plotArea>
      <cx:plotAreaRegion>
        <cx:series layoutId="clusteredColumn" uniqueId="{AD984049-4F23-4160-AD49-93020AD26EA3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microsoft.com/office/2014/relationships/chartEx" Target="../charts/chartEx3.xml"/><Relationship Id="rId7" Type="http://schemas.openxmlformats.org/officeDocument/2006/relationships/image" Target="../media/image3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png"/><Relationship Id="rId4" Type="http://schemas.microsoft.com/office/2014/relationships/chartEx" Target="../charts/chartEx4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microsoft.com/office/2014/relationships/chartEx" Target="../charts/chartEx7.xml"/><Relationship Id="rId7" Type="http://schemas.openxmlformats.org/officeDocument/2006/relationships/image" Target="../media/image10.png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microsoft.com/office/2014/relationships/chartEx" Target="../charts/chartEx8.xml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13" Type="http://schemas.openxmlformats.org/officeDocument/2006/relationships/image" Target="../media/image58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12" Type="http://schemas.openxmlformats.org/officeDocument/2006/relationships/image" Target="../media/image57.png"/><Relationship Id="rId2" Type="http://schemas.openxmlformats.org/officeDocument/2006/relationships/image" Target="../media/image47.png"/><Relationship Id="rId16" Type="http://schemas.openxmlformats.org/officeDocument/2006/relationships/image" Target="../media/image61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11" Type="http://schemas.openxmlformats.org/officeDocument/2006/relationships/image" Target="../media/image56.png"/><Relationship Id="rId5" Type="http://schemas.openxmlformats.org/officeDocument/2006/relationships/image" Target="../media/image50.png"/><Relationship Id="rId15" Type="http://schemas.openxmlformats.org/officeDocument/2006/relationships/image" Target="../media/image60.png"/><Relationship Id="rId10" Type="http://schemas.openxmlformats.org/officeDocument/2006/relationships/image" Target="../media/image55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Relationship Id="rId14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</xdr:rowOff>
    </xdr:from>
    <xdr:to>
      <xdr:col>11</xdr:col>
      <xdr:colOff>22860</xdr:colOff>
      <xdr:row>25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35CF1E3-E96B-4A6B-AAEB-15E8BE1E9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2495550"/>
              <a:ext cx="4945380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794656</xdr:colOff>
      <xdr:row>26</xdr:row>
      <xdr:rowOff>3810</xdr:rowOff>
    </xdr:from>
    <xdr:to>
      <xdr:col>11</xdr:col>
      <xdr:colOff>10885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A8EBA37-0D14-418F-841B-2649B8441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5276" y="6275070"/>
              <a:ext cx="4931229" cy="3539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21771</xdr:colOff>
      <xdr:row>41</xdr:row>
      <xdr:rowOff>239484</xdr:rowOff>
    </xdr:from>
    <xdr:to>
      <xdr:col>11</xdr:col>
      <xdr:colOff>0</xdr:colOff>
      <xdr:row>57</xdr:row>
      <xdr:rowOff>32657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9EF1F84-104A-4DD7-A0BF-FA5F7D821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4871" y="10054044"/>
              <a:ext cx="4900749" cy="3572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783771</xdr:colOff>
      <xdr:row>57</xdr:row>
      <xdr:rowOff>228599</xdr:rowOff>
    </xdr:from>
    <xdr:to>
      <xdr:col>11</xdr:col>
      <xdr:colOff>0</xdr:colOff>
      <xdr:row>73</xdr:row>
      <xdr:rowOff>21770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96033080-60C2-4248-86DA-479567C97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4391" y="13822679"/>
              <a:ext cx="4931229" cy="3572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59</xdr:row>
      <xdr:rowOff>0</xdr:rowOff>
    </xdr:from>
    <xdr:to>
      <xdr:col>16</xdr:col>
      <xdr:colOff>554144</xdr:colOff>
      <xdr:row>72</xdr:row>
      <xdr:rowOff>124248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54374B3-8BC9-4DF9-A937-32944E402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47800" y="14113933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160866</xdr:colOff>
      <xdr:row>42</xdr:row>
      <xdr:rowOff>118534</xdr:rowOff>
    </xdr:from>
    <xdr:to>
      <xdr:col>18</xdr:col>
      <xdr:colOff>173143</xdr:colOff>
      <xdr:row>57</xdr:row>
      <xdr:rowOff>112843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F6B55D4-1C5B-452E-BE61-3D03ECD00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08666" y="10202334"/>
          <a:ext cx="4783667" cy="355030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16</xdr:col>
      <xdr:colOff>554991</xdr:colOff>
      <xdr:row>23</xdr:row>
      <xdr:rowOff>35983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2A0A771-3F7A-4B39-8A61-49281538D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07583" y="2550583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10372</xdr:colOff>
      <xdr:row>26</xdr:row>
      <xdr:rowOff>207857</xdr:rowOff>
    </xdr:from>
    <xdr:to>
      <xdr:col>16</xdr:col>
      <xdr:colOff>551181</xdr:colOff>
      <xdr:row>40</xdr:row>
      <xdr:rowOff>93133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CD711B-9D96-491F-A817-8343AF1D2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17955" y="6653107"/>
          <a:ext cx="3719618" cy="32969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9</xdr:col>
      <xdr:colOff>618067</xdr:colOff>
      <xdr:row>89</xdr:row>
      <xdr:rowOff>118534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F1C7F0E-CAF8-46FD-A7E7-5EDD87E40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74267" y="18144067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5</xdr:col>
      <xdr:colOff>736600</xdr:colOff>
      <xdr:row>90</xdr:row>
      <xdr:rowOff>220133</xdr:rowOff>
    </xdr:from>
    <xdr:to>
      <xdr:col>9</xdr:col>
      <xdr:colOff>828336</xdr:colOff>
      <xdr:row>104</xdr:row>
      <xdr:rowOff>177799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2285669-B066-46E3-BEDF-106502D39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0" y="21683133"/>
          <a:ext cx="4003336" cy="3276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17</xdr:col>
      <xdr:colOff>93133</xdr:colOff>
      <xdr:row>94</xdr:row>
      <xdr:rowOff>8466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1195D70-E3CB-4A49-BABD-4A73A8ED5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8467" y="18381133"/>
          <a:ext cx="5105400" cy="403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9</xdr:row>
      <xdr:rowOff>217170</xdr:rowOff>
    </xdr:from>
    <xdr:to>
      <xdr:col>11</xdr:col>
      <xdr:colOff>7620</xdr:colOff>
      <xdr:row>25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CB3CFEB-43A7-4D4A-B44E-D6D4963CA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140" y="2442210"/>
              <a:ext cx="4701540" cy="3455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601980</xdr:colOff>
      <xdr:row>25</xdr:row>
      <xdr:rowOff>224790</xdr:rowOff>
    </xdr:from>
    <xdr:to>
      <xdr:col>11</xdr:col>
      <xdr:colOff>0</xdr:colOff>
      <xdr:row>41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B003A68-585C-4D02-BE21-2F84D7071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6107430"/>
              <a:ext cx="470916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41</xdr:row>
      <xdr:rowOff>224790</xdr:rowOff>
    </xdr:from>
    <xdr:to>
      <xdr:col>11</xdr:col>
      <xdr:colOff>7620</xdr:colOff>
      <xdr:row>57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7FE3607B-D130-4520-9BE3-B92FC4B92D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140" y="9765030"/>
              <a:ext cx="4701540" cy="3470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57</xdr:row>
      <xdr:rowOff>224790</xdr:rowOff>
    </xdr:from>
    <xdr:to>
      <xdr:col>11</xdr:col>
      <xdr:colOff>15240</xdr:colOff>
      <xdr:row>73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2D91DD30-904A-4B41-BE70-CC96F1D78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520" y="13422630"/>
              <a:ext cx="471678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10</xdr:row>
      <xdr:rowOff>0</xdr:rowOff>
    </xdr:from>
    <xdr:to>
      <xdr:col>18</xdr:col>
      <xdr:colOff>76200</xdr:colOff>
      <xdr:row>24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C6BB81-C71A-46BC-BD72-26967CA1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87425" y="24574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18</xdr:col>
      <xdr:colOff>76200</xdr:colOff>
      <xdr:row>41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FD23E1-2791-4711-9B14-6F84F0D7D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87425" y="63436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18</xdr:col>
      <xdr:colOff>76200</xdr:colOff>
      <xdr:row>72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DC92775-522E-40C6-8AA6-C6E86535F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87425" y="134302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18</xdr:col>
      <xdr:colOff>76200</xdr:colOff>
      <xdr:row>57</xdr:row>
      <xdr:rowOff>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B2DFC25-799D-47DA-B77F-12FD33A6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87425" y="100012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9</xdr:col>
      <xdr:colOff>891540</xdr:colOff>
      <xdr:row>90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482072C-E3A4-44F3-98D3-867257444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84520" y="175412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9</xdr:col>
      <xdr:colOff>891540</xdr:colOff>
      <xdr:row>105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F104F73-41CB-43E6-9DDB-1B3672E45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4520" y="209702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76</xdr:row>
      <xdr:rowOff>0</xdr:rowOff>
    </xdr:from>
    <xdr:to>
      <xdr:col>17</xdr:col>
      <xdr:colOff>76200</xdr:colOff>
      <xdr:row>90</xdr:row>
      <xdr:rowOff>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17EB405-DC38-4A77-BCF4-73F49AEE0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86060" y="17541240"/>
          <a:ext cx="3733800" cy="3200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788670</xdr:colOff>
      <xdr:row>9</xdr:row>
      <xdr:rowOff>81915</xdr:rowOff>
    </xdr:from>
    <xdr:to>
      <xdr:col>5</xdr:col>
      <xdr:colOff>439229</xdr:colOff>
      <xdr:row>28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C522A4-5989-411B-96B8-FAB524CC5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" y="1933575"/>
          <a:ext cx="4256849" cy="3529965"/>
        </a:xfrm>
        <a:prstGeom prst="rect">
          <a:avLst/>
        </a:prstGeom>
      </xdr:spPr>
    </xdr:pic>
    <xdr:clientData/>
  </xdr:twoCellAnchor>
  <xdr:twoCellAnchor editAs="oneCell">
    <xdr:from>
      <xdr:col>15</xdr:col>
      <xdr:colOff>619125</xdr:colOff>
      <xdr:row>10</xdr:row>
      <xdr:rowOff>85725</xdr:rowOff>
    </xdr:from>
    <xdr:to>
      <xdr:col>19</xdr:col>
      <xdr:colOff>679653</xdr:colOff>
      <xdr:row>30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A4C0BE-E2BA-494D-9263-5EF1DECC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4785" y="2120265"/>
          <a:ext cx="4443933" cy="36937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37</xdr:row>
      <xdr:rowOff>152400</xdr:rowOff>
    </xdr:from>
    <xdr:to>
      <xdr:col>5</xdr:col>
      <xdr:colOff>398145</xdr:colOff>
      <xdr:row>57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BD18BCF-D57E-48BF-B3DB-FAEA64F88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6825" y="7058025"/>
          <a:ext cx="3735705" cy="3516630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619125</xdr:colOff>
      <xdr:row>37</xdr:row>
      <xdr:rowOff>125730</xdr:rowOff>
    </xdr:from>
    <xdr:to>
      <xdr:col>11</xdr:col>
      <xdr:colOff>421005</xdr:colOff>
      <xdr:row>57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3C55BED-33B3-47F0-B57A-0531F97DC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53100" y="7031355"/>
          <a:ext cx="3754755" cy="3531870"/>
        </a:xfrm>
        <a:prstGeom prst="rect">
          <a:avLst/>
        </a:prstGeom>
      </xdr:spPr>
    </xdr:pic>
    <xdr:clientData/>
  </xdr:twoCellAnchor>
  <xdr:twoCellAnchor editAs="oneCell">
    <xdr:from>
      <xdr:col>12</xdr:col>
      <xdr:colOff>380581</xdr:colOff>
      <xdr:row>37</xdr:row>
      <xdr:rowOff>91441</xdr:rowOff>
    </xdr:from>
    <xdr:to>
      <xdr:col>17</xdr:col>
      <xdr:colOff>784859</xdr:colOff>
      <xdr:row>57</xdr:row>
      <xdr:rowOff>91440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72A7D70-BFB8-4CC7-8326-078698D4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7031" y="6997066"/>
          <a:ext cx="4199038" cy="36194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5</xdr:col>
      <xdr:colOff>230505</xdr:colOff>
      <xdr:row>78</xdr:row>
      <xdr:rowOff>38100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003A8F0-85BE-4AC3-B71C-0CF4E0584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104965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60</xdr:row>
      <xdr:rowOff>0</xdr:rowOff>
    </xdr:from>
    <xdr:to>
      <xdr:col>17</xdr:col>
      <xdr:colOff>436245</xdr:colOff>
      <xdr:row>78</xdr:row>
      <xdr:rowOff>38100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5535185-7016-48F3-B65C-E9073154F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0750" y="104965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59</xdr:row>
      <xdr:rowOff>139065</xdr:rowOff>
    </xdr:from>
    <xdr:to>
      <xdr:col>11</xdr:col>
      <xdr:colOff>116205</xdr:colOff>
      <xdr:row>77</xdr:row>
      <xdr:rowOff>171450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DE260AF-D7FD-4CD9-8BE7-8420AB406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31105" y="11134725"/>
          <a:ext cx="3642360" cy="33280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5</xdr:col>
      <xdr:colOff>230505</xdr:colOff>
      <xdr:row>100</xdr:row>
      <xdr:rowOff>17145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1F771BE-81AF-443A-B488-A30671D89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447800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0</xdr:col>
      <xdr:colOff>981075</xdr:colOff>
      <xdr:row>102</xdr:row>
      <xdr:rowOff>26669</xdr:rowOff>
    </xdr:from>
    <xdr:to>
      <xdr:col>5</xdr:col>
      <xdr:colOff>592455</xdr:colOff>
      <xdr:row>122</xdr:row>
      <xdr:rowOff>49543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CF2E263-0C3C-4660-BE93-8C2BB4EBC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1075" y="18695669"/>
          <a:ext cx="4215765" cy="3636659"/>
        </a:xfrm>
        <a:prstGeom prst="rect">
          <a:avLst/>
        </a:prstGeom>
      </xdr:spPr>
    </xdr:pic>
    <xdr:clientData/>
  </xdr:twoCellAnchor>
  <xdr:twoCellAnchor editAs="oneCell">
    <xdr:from>
      <xdr:col>0</xdr:col>
      <xdr:colOff>1026795</xdr:colOff>
      <xdr:row>123</xdr:row>
      <xdr:rowOff>72391</xdr:rowOff>
    </xdr:from>
    <xdr:to>
      <xdr:col>5</xdr:col>
      <xdr:colOff>508209</xdr:colOff>
      <xdr:row>143</xdr:row>
      <xdr:rowOff>135256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52D591B-3F33-406F-900F-7B8066BF4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6795" y="22541866"/>
          <a:ext cx="4076274" cy="3689985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</xdr:colOff>
      <xdr:row>81</xdr:row>
      <xdr:rowOff>68580</xdr:rowOff>
    </xdr:from>
    <xdr:to>
      <xdr:col>15</xdr:col>
      <xdr:colOff>609600</xdr:colOff>
      <xdr:row>100</xdr:row>
      <xdr:rowOff>53340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E903D9C-846A-45B0-984C-B5A33897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06715" y="14365605"/>
          <a:ext cx="3632835" cy="341757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103</xdr:row>
      <xdr:rowOff>38100</xdr:rowOff>
    </xdr:from>
    <xdr:to>
      <xdr:col>15</xdr:col>
      <xdr:colOff>973455</xdr:colOff>
      <xdr:row>121</xdr:row>
      <xdr:rowOff>55245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3EA4A1D-12F2-41BD-9C4C-487AA8E02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43900" y="18888075"/>
          <a:ext cx="3625215" cy="3284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36</xdr:col>
      <xdr:colOff>590550</xdr:colOff>
      <xdr:row>29</xdr:row>
      <xdr:rowOff>9525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1433E25-B175-40CA-B5A1-04FD7F0D1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012400" y="23926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37</xdr:col>
      <xdr:colOff>541020</xdr:colOff>
      <xdr:row>10</xdr:row>
      <xdr:rowOff>152400</xdr:rowOff>
    </xdr:from>
    <xdr:to>
      <xdr:col>43</xdr:col>
      <xdr:colOff>516255</xdr:colOff>
      <xdr:row>28</xdr:row>
      <xdr:rowOff>161925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C9BA15F-1056-4190-BCB1-01B4AA845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211020" y="23622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20</xdr:col>
      <xdr:colOff>373380</xdr:colOff>
      <xdr:row>11</xdr:row>
      <xdr:rowOff>38100</xdr:rowOff>
    </xdr:from>
    <xdr:to>
      <xdr:col>26</xdr:col>
      <xdr:colOff>85725</xdr:colOff>
      <xdr:row>29</xdr:row>
      <xdr:rowOff>41910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9094FC7-C2BF-45FA-B6C1-1D730A062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550640" y="2430780"/>
          <a:ext cx="3629025" cy="3295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76200</xdr:colOff>
      <xdr:row>18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0CB42C-9F15-43D9-971A-9EFECACA7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17</xdr:col>
      <xdr:colOff>581025</xdr:colOff>
      <xdr:row>38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D2D25E-761F-44B4-8683-158C85FA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3657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17</xdr:col>
      <xdr:colOff>581025</xdr:colOff>
      <xdr:row>59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CFFF891-02FA-4225-8D40-CFBA3C77F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6680" y="7498080"/>
          <a:ext cx="3629025" cy="3295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76200</xdr:colOff>
      <xdr:row>18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828B32-7BA2-42C8-B857-A6361F4E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17</xdr:col>
      <xdr:colOff>581025</xdr:colOff>
      <xdr:row>38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785919-20B6-4CFF-8A90-9F30FE578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3657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17</xdr:col>
      <xdr:colOff>581025</xdr:colOff>
      <xdr:row>60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07324F-0CFB-45EA-B60D-6217733AD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6680" y="7680960"/>
          <a:ext cx="3629025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512445</xdr:colOff>
      <xdr:row>18</xdr:row>
      <xdr:rowOff>169545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535341-0B9F-4365-9A61-A87C63375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10</xdr:col>
      <xdr:colOff>586740</xdr:colOff>
      <xdr:row>0</xdr:row>
      <xdr:rowOff>129540</xdr:rowOff>
    </xdr:from>
    <xdr:to>
      <xdr:col>16</xdr:col>
      <xdr:colOff>510540</xdr:colOff>
      <xdr:row>18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9ED4AB-A25A-41C3-BA9F-EF9312315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12954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6</xdr:col>
      <xdr:colOff>512445</xdr:colOff>
      <xdr:row>220</xdr:row>
      <xdr:rowOff>169545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C156DBF-BD57-4FE1-8947-E444DC4DF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712464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7</xdr:col>
      <xdr:colOff>15240</xdr:colOff>
      <xdr:row>239</xdr:row>
      <xdr:rowOff>91440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4529B27-4237-4073-8605-EE4AE58C6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0599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518160</xdr:colOff>
      <xdr:row>202</xdr:row>
      <xdr:rowOff>91440</xdr:rowOff>
    </xdr:from>
    <xdr:to>
      <xdr:col>19</xdr:col>
      <xdr:colOff>436245</xdr:colOff>
      <xdr:row>220</xdr:row>
      <xdr:rowOff>95250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0E5D4EC-0F7B-4236-8F8E-923AE6A1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6300" y="3703320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221</xdr:row>
      <xdr:rowOff>53340</xdr:rowOff>
    </xdr:from>
    <xdr:to>
      <xdr:col>19</xdr:col>
      <xdr:colOff>476250</xdr:colOff>
      <xdr:row>238</xdr:row>
      <xdr:rowOff>135255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F77431A-1664-45D7-96FD-E9FF75C9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20100" y="404698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20</xdr:col>
      <xdr:colOff>441960</xdr:colOff>
      <xdr:row>221</xdr:row>
      <xdr:rowOff>22860</xdr:rowOff>
    </xdr:from>
    <xdr:to>
      <xdr:col>26</xdr:col>
      <xdr:colOff>510540</xdr:colOff>
      <xdr:row>238</xdr:row>
      <xdr:rowOff>114300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804CD8A-42C3-4534-A1AE-3AB6FD522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40640" y="404393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26</xdr:col>
      <xdr:colOff>78105</xdr:colOff>
      <xdr:row>0</xdr:row>
      <xdr:rowOff>0</xdr:rowOff>
    </xdr:from>
    <xdr:to>
      <xdr:col>31</xdr:col>
      <xdr:colOff>571500</xdr:colOff>
      <xdr:row>18</xdr:row>
      <xdr:rowOff>17145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A39A988-3CB8-49B6-BD2A-68C29FFAD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042005" y="0"/>
          <a:ext cx="3625215" cy="3282315"/>
        </a:xfrm>
        <a:prstGeom prst="rect">
          <a:avLst/>
        </a:prstGeom>
      </xdr:spPr>
    </xdr:pic>
    <xdr:clientData/>
  </xdr:twoCellAnchor>
  <xdr:twoCellAnchor editAs="oneCell">
    <xdr:from>
      <xdr:col>31</xdr:col>
      <xdr:colOff>495300</xdr:colOff>
      <xdr:row>29</xdr:row>
      <xdr:rowOff>28575</xdr:rowOff>
    </xdr:from>
    <xdr:to>
      <xdr:col>37</xdr:col>
      <xdr:colOff>472440</xdr:colOff>
      <xdr:row>47</xdr:row>
      <xdr:rowOff>59055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3440BE2-2792-4400-82C5-909A360D7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02450" y="5276850"/>
          <a:ext cx="3630930" cy="32842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599017</xdr:colOff>
      <xdr:row>67</xdr:row>
      <xdr:rowOff>42776</xdr:rowOff>
    </xdr:from>
    <xdr:to>
      <xdr:col>3</xdr:col>
      <xdr:colOff>249767</xdr:colOff>
      <xdr:row>87</xdr:row>
      <xdr:rowOff>167216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4C6A4B57-2A28-4628-90CD-091129B6E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017" y="10837776"/>
          <a:ext cx="3793067" cy="3722773"/>
        </a:xfrm>
        <a:prstGeom prst="rect">
          <a:avLst/>
        </a:prstGeom>
      </xdr:spPr>
    </xdr:pic>
    <xdr:clientData/>
  </xdr:twoCellAnchor>
  <xdr:twoCellAnchor editAs="oneCell">
    <xdr:from>
      <xdr:col>5</xdr:col>
      <xdr:colOff>21167</xdr:colOff>
      <xdr:row>67</xdr:row>
      <xdr:rowOff>32926</xdr:rowOff>
    </xdr:from>
    <xdr:to>
      <xdr:col>10</xdr:col>
      <xdr:colOff>271357</xdr:colOff>
      <xdr:row>88</xdr:row>
      <xdr:rowOff>25823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B8445C5E-4346-487C-8634-11A7E743C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5917" y="10827926"/>
          <a:ext cx="3848523" cy="3771147"/>
        </a:xfrm>
        <a:prstGeom prst="rect">
          <a:avLst/>
        </a:prstGeom>
      </xdr:spPr>
    </xdr:pic>
    <xdr:clientData/>
  </xdr:twoCellAnchor>
  <xdr:twoCellAnchor editAs="oneCell">
    <xdr:from>
      <xdr:col>12</xdr:col>
      <xdr:colOff>172086</xdr:colOff>
      <xdr:row>67</xdr:row>
      <xdr:rowOff>63761</xdr:rowOff>
    </xdr:from>
    <xdr:to>
      <xdr:col>17</xdr:col>
      <xdr:colOff>386806</xdr:colOff>
      <xdr:row>87</xdr:row>
      <xdr:rowOff>176108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D7F7089-204B-4DE4-A77E-0F98889A9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53669" y="10858761"/>
          <a:ext cx="3791887" cy="3710680"/>
        </a:xfrm>
        <a:prstGeom prst="rect">
          <a:avLst/>
        </a:prstGeom>
      </xdr:spPr>
    </xdr:pic>
    <xdr:clientData/>
  </xdr:twoCellAnchor>
  <xdr:twoCellAnchor editAs="oneCell">
    <xdr:from>
      <xdr:col>18</xdr:col>
      <xdr:colOff>600943</xdr:colOff>
      <xdr:row>67</xdr:row>
      <xdr:rowOff>31750</xdr:rowOff>
    </xdr:from>
    <xdr:to>
      <xdr:col>25</xdr:col>
      <xdr:colOff>241300</xdr:colOff>
      <xdr:row>88</xdr:row>
      <xdr:rowOff>110490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3059CC5-374B-4B7D-83DE-BCC2EBB4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15860" y="10826750"/>
          <a:ext cx="3937190" cy="38569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3</xdr:col>
      <xdr:colOff>205740</xdr:colOff>
      <xdr:row>29</xdr:row>
      <xdr:rowOff>20109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A07A0F-FCD7-474C-865A-36171C837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833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10</xdr:col>
      <xdr:colOff>139277</xdr:colOff>
      <xdr:row>28</xdr:row>
      <xdr:rowOff>20108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63C3FB-8D23-4411-91D0-295B697AA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84750" y="359833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17</xdr:col>
      <xdr:colOff>158538</xdr:colOff>
      <xdr:row>29</xdr:row>
      <xdr:rowOff>12489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DA55CA6-BA82-4760-B1A4-EE9D6D550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81583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24</xdr:col>
      <xdr:colOff>50800</xdr:colOff>
      <xdr:row>29</xdr:row>
      <xdr:rowOff>10584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3039E3B-6898-4A70-9236-982D65DCE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14917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3</xdr:col>
      <xdr:colOff>475826</xdr:colOff>
      <xdr:row>59</xdr:row>
      <xdr:rowOff>105834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A5B048-D00F-48EE-90B3-CA4502CDC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833" y="5757333"/>
          <a:ext cx="4004310" cy="3704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148167</xdr:rowOff>
    </xdr:from>
    <xdr:to>
      <xdr:col>10</xdr:col>
      <xdr:colOff>405977</xdr:colOff>
      <xdr:row>59</xdr:row>
      <xdr:rowOff>100966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F51B80A-9062-4BD9-8444-B99976E11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84750" y="5545667"/>
          <a:ext cx="4004310" cy="39109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17</xdr:col>
      <xdr:colOff>423333</xdr:colOff>
      <xdr:row>59</xdr:row>
      <xdr:rowOff>136525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1934F28-1D61-40D6-B059-CF064A55E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81583" y="5577417"/>
          <a:ext cx="4000500" cy="39147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24</xdr:col>
      <xdr:colOff>317500</xdr:colOff>
      <xdr:row>59</xdr:row>
      <xdr:rowOff>136525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81B93B8-7BF7-4216-A88B-39972BD7D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4917" y="5577417"/>
          <a:ext cx="4000500" cy="3914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3</xdr:col>
      <xdr:colOff>209550</xdr:colOff>
      <xdr:row>115</xdr:row>
      <xdr:rowOff>10583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133580C-546B-4FE3-85BB-B61461AC5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3833" y="16012583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10</xdr:col>
      <xdr:colOff>135467</xdr:colOff>
      <xdr:row>114</xdr:row>
      <xdr:rowOff>10583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BE31D82-77C4-444D-BE00-7A27D023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84750" y="15832667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95</xdr:row>
      <xdr:rowOff>0</xdr:rowOff>
    </xdr:from>
    <xdr:to>
      <xdr:col>17</xdr:col>
      <xdr:colOff>156633</xdr:colOff>
      <xdr:row>114</xdr:row>
      <xdr:rowOff>10583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8A96DD4-C8C9-4C4B-82F3-A3B11060E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281583" y="15832667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95</xdr:row>
      <xdr:rowOff>0</xdr:rowOff>
    </xdr:from>
    <xdr:to>
      <xdr:col>24</xdr:col>
      <xdr:colOff>50800</xdr:colOff>
      <xdr:row>114</xdr:row>
      <xdr:rowOff>10583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FAEE3BF-F8E9-43BF-8DED-46737CC6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14917" y="15832667"/>
          <a:ext cx="3733800" cy="3429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0DCCB-8E4E-4F04-8A2B-89F99D4EA0F6}" name="Tabela1" displayName="Tabela1" ref="A1:E175" totalsRowCount="1" headerRowDxfId="133" dataDxfId="132">
  <autoFilter ref="A1:E174" xr:uid="{8525EB38-D1AA-46EC-8E31-B1BAE64C0904}"/>
  <tableColumns count="5">
    <tableColumn id="1" xr3:uid="{8EA05E94-B3E5-4EB3-A766-51FBB5F11286}" name="Cidades" totalsRowLabel="Total:" dataDxfId="131" totalsRowDxfId="130"/>
    <tableColumn id="7" xr3:uid="{BEEF67CE-9A96-432D-BCC9-2AAD782045D3}" name="Wikiaves (Espécies)" totalsRowFunction="custom" dataDxfId="129" totalsRowDxfId="128">
      <totalsRowFormula>SUM(B2:B174)</totalsRowFormula>
    </tableColumn>
    <tableColumn id="8" xr3:uid="{79433E86-BE7C-4EB0-AB9D-E0C498ADDA92}" name="SpeciesLink (Espécies)" totalsRowFunction="custom" dataDxfId="127" totalsRowDxfId="126">
      <totalsRowFormula>SUM(C2:C174)</totalsRowFormula>
    </tableColumn>
    <tableColumn id="10" xr3:uid="{A7CE8987-49B4-4A8D-98B0-62F07B17EEEE}" name="Wikiaves (Registros)" totalsRowFunction="custom" dataDxfId="125" totalsRowDxfId="124">
      <totalsRowFormula>SUM(D2:D174)</totalsRowFormula>
    </tableColumn>
    <tableColumn id="11" xr3:uid="{D652AF3C-D56D-4898-BD20-146513371D52}" name="SpeciesLink (Registros)" totalsRowFunction="custom" dataDxfId="123" totalsRowDxfId="122">
      <totalsRowFormula>SUM(E2:E174)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3C98F4-90FD-420C-AAD3-AB16DC116056}" name="Tabela2" displayName="Tabela2" ref="A1:E174" totalsRowShown="0" headerRowDxfId="121" dataDxfId="119" headerRowBorderDxfId="120" tableBorderDxfId="118">
  <autoFilter ref="A1:E174" xr:uid="{1F502D4A-D1D2-4F1F-98F3-91603456C38E}"/>
  <tableColumns count="5">
    <tableColumn id="1" xr3:uid="{27BB258A-6CEC-4ADA-9633-DFC9401F7C83}" name="Cidades" dataDxfId="117"/>
    <tableColumn id="2" xr3:uid="{6E925AF8-DEC8-45E5-9425-D0F6EE43CFE2}" name="Wikiaves (Espécies)" dataDxfId="116">
      <calculatedColumnFormula>LOG10(Tabela1[[#This Row],[Wikiaves (Espécies)]])</calculatedColumnFormula>
    </tableColumn>
    <tableColumn id="3" xr3:uid="{71D5CB4B-6D40-4B34-B944-74F218638D42}" name="SpeciesLink (Espécies)" dataDxfId="115">
      <calculatedColumnFormula>LOG10(Tabela1[[#This Row],[SpeciesLink (Espécies)]])</calculatedColumnFormula>
    </tableColumn>
    <tableColumn id="5" xr3:uid="{D67FF1B0-E438-4E4F-A133-42EF428F6592}" name="Wikiaves (Registros)" dataDxfId="114">
      <calculatedColumnFormula>LOG10(Tabela1[[#This Row],[Wikiaves (Registros)]])</calculatedColumnFormula>
    </tableColumn>
    <tableColumn id="6" xr3:uid="{4D0B19A1-066A-4828-8AAE-176ABA55CB5B}" name="SpeciesLink (Registros)" dataDxfId="113">
      <calculatedColumnFormula>LOG10(Tabela1[[#This Row],[SpeciesLink (Registros)]])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CB134C-57F6-43B4-A3A3-5E46E16C0E28}" name="Tabela7" displayName="Tabela7" ref="A1:L632" totalsRowShown="0">
  <autoFilter ref="A1:L632" xr:uid="{AFCB134C-57F6-43B4-A3A3-5E46E16C0E28}">
    <filterColumn colId="11">
      <colorFilter dxfId="112"/>
    </filterColumn>
  </autoFilter>
  <tableColumns count="12">
    <tableColumn id="1" xr3:uid="{A6F60398-4030-47CA-AA32-054943C4372A}" name="Wikiaves (Registros)"/>
    <tableColumn id="2" xr3:uid="{F99F4C6A-E16E-4CBF-BF3F-7994C244FA61}" name="Wikiaves (Espécies)"/>
    <tableColumn id="3" xr3:uid="{09E35620-2888-4CC7-8F8B-5190ED4F7DFD}" name="Regress."/>
    <tableColumn id="4" xr3:uid="{69429271-A1E8-4CAD-8AC2-AFE474D20C5C}" name="Residual1"/>
    <tableColumn id="5" xr3:uid="{D2141E74-3BFC-4ED9-B932-06C7EACD4F20}" name="SpeciesLink (Registros)"/>
    <tableColumn id="6" xr3:uid="{E6CDA5B0-8F53-4063-B43A-D5B2E5793168}" name="SpeciesLink (Espécies)"/>
    <tableColumn id="7" xr3:uid="{4EE30AB8-DE85-403C-9BD9-45DED60241E7}" name="Regress.2"/>
    <tableColumn id="8" xr3:uid="{033D67BA-36ED-47A3-BA31-5F1FF817DA2A}" name="Residual2"/>
    <tableColumn id="9" xr3:uid="{7B6AE910-1B6E-4779-AC5A-FF3EF2DC3085}" name="E"/>
    <tableColumn id="10" xr3:uid="{28F4DC64-03A0-41CB-B4B9-184679794C9E}" name="F"/>
    <tableColumn id="11" xr3:uid="{B0C8ABE0-4E19-414D-8985-D8EA237B08E3}" name="Regress.3"/>
    <tableColumn id="12" xr3:uid="{F945F505-CC86-4E55-830C-13D0B0379BEF}" name="Residual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54980D-CFF2-4757-AF37-E022AAADE600}" name="Tabela3" displayName="Tabela3" ref="A1:D174" totalsRowShown="0">
  <autoFilter ref="A1:D174" xr:uid="{0C7B8BCF-0C81-4B4B-A067-0F15D72F6270}"/>
  <tableColumns count="4">
    <tableColumn id="1" xr3:uid="{CCC2149F-BD32-4600-9E6F-E2498F2C623E}" name="SpeciesLink"/>
    <tableColumn id="2" xr3:uid="{ADE5CC2C-8AE0-4AE9-ABD3-080AB804F8EB}" name="Wikiaves"/>
    <tableColumn id="3" xr3:uid="{2D8663E5-32C8-4AFB-B74B-D78702BC7C43}" name="Regress."/>
    <tableColumn id="4" xr3:uid="{672645E9-C429-4F2A-9759-F79E22536CCD}" name="Residua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51E443-2A98-4BB3-8B3B-E932F71059BE}" name="Tabela4" displayName="Tabela4" ref="A1:D174" totalsRowShown="0">
  <autoFilter ref="A1:D174" xr:uid="{26262B5A-E18F-4DE7-81A4-5B142DB38C73}"/>
  <tableColumns count="4">
    <tableColumn id="1" xr3:uid="{D354D65F-0E9C-4112-9B97-BA77259037CB}" name="SpeciesLink"/>
    <tableColumn id="2" xr3:uid="{AB761F31-57E6-4CDA-A00B-200888599D67}" name="Wikiaves"/>
    <tableColumn id="3" xr3:uid="{E73D0CEB-AC7A-4178-93C7-41FAEBCEE1E8}" name="Regress."/>
    <tableColumn id="4" xr3:uid="{32D6C58B-0784-48A3-8F32-A97013BA7152}" name="Residu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F9B53D-32CA-4AEB-9E88-73A38DE51029}" name="Tabela5" displayName="Tabela5" ref="A21:D194" totalsRowShown="0">
  <autoFilter ref="A21:D194" xr:uid="{10A5248E-3CEA-4D91-B6CF-9B7DB854F7C5}"/>
  <tableColumns count="4">
    <tableColumn id="1" xr3:uid="{55DC0FB9-08D3-425B-8E5F-A37CF5826B77}" name="x"/>
    <tableColumn id="2" xr3:uid="{68CA44CA-161D-46C1-95E0-4D03B01FE667}" name="y"/>
    <tableColumn id="3" xr3:uid="{B90F9457-DA21-4866-A56B-8E013F2CF600}" name="f(x)"/>
    <tableColumn id="4" xr3:uid="{180A8018-D5F0-40E1-8392-2B69C72CC6EA}" name="Residual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C1D00D-89BF-400A-9D19-3EF17234A7EE}" name="Tabela6" displayName="Tabela6" ref="L21:O194" totalsRowShown="0">
  <autoFilter ref="L21:O194" xr:uid="{07270686-965E-460B-87BA-05EC8C6FAAEF}"/>
  <tableColumns count="4">
    <tableColumn id="1" xr3:uid="{F30B7D2A-C5AE-42E7-8081-E809DF5E62BF}" name="x"/>
    <tableColumn id="2" xr3:uid="{F85AB397-752B-47FB-A2DA-593E276B83B8}" name="y"/>
    <tableColumn id="3" xr3:uid="{6E60E6CF-E71D-4079-A5B5-38029938437F}" name="f(x)"/>
    <tableColumn id="4" xr3:uid="{874844E8-14B6-4976-A5C0-0CBA60631EBC}" name="Residua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EA5E42-D623-41DE-861F-63D15BEE22EF}" name="Tabela8" displayName="Tabela8" ref="AB22:AE653" totalsRowShown="0">
  <autoFilter ref="AB22:AE653" xr:uid="{C6B01E0C-A59A-40F5-9B1D-F5A3B7375B73}"/>
  <tableColumns count="4">
    <tableColumn id="1" xr3:uid="{2651BB31-41FA-4F4B-8FA0-394BEB7FC09B}" name="x"/>
    <tableColumn id="2" xr3:uid="{9D01FA3B-382F-42CF-BC5B-02C512817CE0}" name="y"/>
    <tableColumn id="3" xr3:uid="{8F580E1D-B526-4D83-935C-27BBC4DF87E1}" name="f(x)"/>
    <tableColumn id="4" xr3:uid="{7D003D24-7170-4C3D-BF4F-B2FB331503F2}" name="Residual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044442-CEF0-4FA1-B0DA-47C8B534F993}" name="Tabela9" displayName="Tabela9" ref="K1:AH632" totalsRowShown="0">
  <autoFilter ref="K1:AH632" xr:uid="{E5044442-CEF0-4FA1-B0DA-47C8B534F993}"/>
  <tableColumns count="24">
    <tableColumn id="1" xr3:uid="{44ADD221-F522-45E2-B651-00E34A665105}" name="WAV2RB"/>
    <tableColumn id="2" xr3:uid="{F6FC0055-7F98-48F2-B431-C1A250123680}" name="WAV2E"/>
    <tableColumn id="3" xr3:uid="{C07165B3-044D-49A4-86AA-51BF302F371D}" name="Regress."/>
    <tableColumn id="4" xr3:uid="{9844CEE6-CB26-46AF-A4C9-0ADB3941E607}" name="Residual"/>
    <tableColumn id="5" xr3:uid="{FC3DA346-4CDB-43E3-B0BE-C4CDC083384C}" name="SLIRB"/>
    <tableColumn id="6" xr3:uid="{FA9F486A-6051-4E92-9F27-2C33A3E54FE0}" name="SLIE"/>
    <tableColumn id="7" xr3:uid="{75E2E8DF-B732-4960-B33D-53F061AFD452}" name="Regress.2"/>
    <tableColumn id="8" xr3:uid="{6A2D2DCB-CA9A-4262-89FD-D70C40E6087C}" name="Residual3"/>
    <tableColumn id="9" xr3:uid="{C315FD4B-AB91-4028-9ACB-A2F96FF6A49D}" name="WAVRB"/>
    <tableColumn id="10" xr3:uid="{F75929B5-AFE9-4BAD-955D-9BC06ED336B6}" name="WAVE"/>
    <tableColumn id="11" xr3:uid="{AC1802B4-A40A-484B-ACF1-E449C79D8527}" name="Regress.4"/>
    <tableColumn id="12" xr3:uid="{CADDA5F1-333F-404C-8013-27C8C4247364}" name="Residual5"/>
    <tableColumn id="13" xr3:uid="{7E79F9A2-E95E-4175-9163-6CEDAD25944A}" name="SLIR"/>
    <tableColumn id="14" xr3:uid="{DDA73350-0437-432A-98E4-F55B4D959FC7}" name="SLIE6"/>
    <tableColumn id="15" xr3:uid="{5C210E74-54A1-44F0-B9F7-51178992E8BF}" name="Regress.7"/>
    <tableColumn id="16" xr3:uid="{5037A0B0-2CB9-43AB-B1A0-D340B59BD561}" name="Residual8"/>
    <tableColumn id="17" xr3:uid="{DA0F295A-E490-456E-A4BA-1972E50D0095}" name="WAVR"/>
    <tableColumn id="18" xr3:uid="{44D6ADDD-FA3A-4AE5-B7D5-4B3DBFEA91DC}" name="WAVE9"/>
    <tableColumn id="19" xr3:uid="{3902F708-F9F8-4AAB-859A-99DD2623BBE1}" name="Regress.10"/>
    <tableColumn id="20" xr3:uid="{25737904-7767-4711-BC98-2D0F8BD0CD85}" name="Residual11"/>
    <tableColumn id="21" xr3:uid="{E774B472-7B4C-4741-8C6B-207B0830C6B9}" name="WAV2R"/>
    <tableColumn id="22" xr3:uid="{78D0367D-63F6-4ABE-9E0F-189BAD73029D}" name="WAV2E12"/>
    <tableColumn id="23" xr3:uid="{526D4AD1-B4D1-4931-9038-A90E635428FD}" name="Regress.13"/>
    <tableColumn id="24" xr3:uid="{69008615-8FDB-4F4B-99FC-E203937792BB}" name="Residual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B56E-4C05-4FB9-B623-5259BC92805D}">
  <dimension ref="A1:L176"/>
  <sheetViews>
    <sheetView topLeftCell="A133" zoomScale="90" zoomScaleNormal="90" workbookViewId="0">
      <selection activeCell="B136" sqref="B136"/>
    </sheetView>
  </sheetViews>
  <sheetFormatPr defaultColWidth="11.5546875" defaultRowHeight="18.600000000000001" customHeight="1" x14ac:dyDescent="0.3"/>
  <cols>
    <col min="1" max="1" width="26.109375" style="1" customWidth="1"/>
    <col min="2" max="6" width="11.5546875" style="1"/>
    <col min="7" max="7" width="17.6640625" style="2" customWidth="1"/>
    <col min="8" max="8" width="15" style="1" bestFit="1" customWidth="1"/>
    <col min="9" max="9" width="12.6640625" style="1" bestFit="1" customWidth="1"/>
    <col min="10" max="10" width="13.77734375" style="1" bestFit="1" customWidth="1"/>
    <col min="11" max="11" width="12.6640625" style="1" bestFit="1" customWidth="1"/>
    <col min="12" max="12" width="15.109375" style="1" customWidth="1"/>
    <col min="13" max="16384" width="11.5546875" style="1"/>
  </cols>
  <sheetData>
    <row r="1" spans="1:11" ht="28.8" customHeight="1" x14ac:dyDescent="0.3">
      <c r="A1" s="1" t="s">
        <v>0</v>
      </c>
      <c r="B1" s="1" t="s">
        <v>183</v>
      </c>
      <c r="C1" s="1" t="s">
        <v>190</v>
      </c>
      <c r="D1" s="1" t="s">
        <v>1</v>
      </c>
      <c r="E1" s="1" t="s">
        <v>191</v>
      </c>
      <c r="G1" s="4"/>
      <c r="H1" s="4" t="s">
        <v>1</v>
      </c>
      <c r="I1" s="4" t="s">
        <v>191</v>
      </c>
      <c r="J1" s="4" t="s">
        <v>183</v>
      </c>
      <c r="K1" s="4" t="s">
        <v>190</v>
      </c>
    </row>
    <row r="2" spans="1:11" ht="18.600000000000001" customHeight="1" x14ac:dyDescent="0.3">
      <c r="A2" s="1" t="s">
        <v>2</v>
      </c>
      <c r="B2" s="1">
        <v>116</v>
      </c>
      <c r="C2" s="1">
        <v>1</v>
      </c>
      <c r="D2" s="1">
        <v>210</v>
      </c>
      <c r="E2" s="1">
        <v>1</v>
      </c>
      <c r="G2" s="2" t="s">
        <v>175</v>
      </c>
      <c r="H2" s="1">
        <f>SUM(Tabela1[Wikiaves (Registros)])</f>
        <v>535711</v>
      </c>
      <c r="I2" s="1">
        <f>SUM(Tabela1[SpeciesLink (Registros)])</f>
        <v>36318</v>
      </c>
      <c r="J2" s="1">
        <v>779</v>
      </c>
      <c r="K2" s="1">
        <v>661</v>
      </c>
    </row>
    <row r="3" spans="1:11" ht="18.600000000000001" customHeight="1" x14ac:dyDescent="0.3">
      <c r="A3" s="1" t="s">
        <v>3</v>
      </c>
      <c r="B3" s="1">
        <v>169</v>
      </c>
      <c r="C3" s="1">
        <v>1</v>
      </c>
      <c r="D3" s="1">
        <v>492</v>
      </c>
      <c r="E3" s="1">
        <v>2</v>
      </c>
      <c r="G3" s="5" t="s">
        <v>177</v>
      </c>
      <c r="H3" s="13">
        <f>AVERAGE(Tabela1[Wikiaves (Registros)])</f>
        <v>3096.5953757225434</v>
      </c>
      <c r="I3" s="13">
        <f>AVERAGE(Tabela1[SpeciesLink (Registros)])</f>
        <v>209.93063583815029</v>
      </c>
      <c r="J3" s="13">
        <f>AVERAGE(Tabela1[Wikiaves (Espécies)])</f>
        <v>214.27167630057804</v>
      </c>
      <c r="K3" s="13">
        <f>AVERAGE(Tabela1[SpeciesLink (Espécies)])</f>
        <v>29.849710982658959</v>
      </c>
    </row>
    <row r="4" spans="1:11" ht="18.600000000000001" customHeight="1" x14ac:dyDescent="0.3">
      <c r="A4" s="1" t="s">
        <v>4</v>
      </c>
      <c r="B4" s="1">
        <v>196</v>
      </c>
      <c r="C4" s="1">
        <v>2</v>
      </c>
      <c r="D4" s="1">
        <v>853</v>
      </c>
      <c r="E4" s="1">
        <v>2</v>
      </c>
      <c r="G4" s="2" t="s">
        <v>184</v>
      </c>
      <c r="H4" s="14">
        <f>_xlfn.STDEV.P(Tabela1[Wikiaves (Registros)])</f>
        <v>5752.0466343448606</v>
      </c>
      <c r="I4" s="14">
        <f>_xlfn.STDEV.P(Tabela1[SpeciesLink (Registros)])</f>
        <v>624.6826762890621</v>
      </c>
      <c r="J4" s="14">
        <f>_xlfn.STDEV.P(Tabela1[Wikiaves (Espécies)])</f>
        <v>105.32279672467295</v>
      </c>
      <c r="K4" s="14">
        <f>_xlfn.STDEV.P(Tabela1[SpeciesLink (Espécies)])</f>
        <v>50.687190551890289</v>
      </c>
    </row>
    <row r="5" spans="1:11" ht="18.600000000000001" customHeight="1" x14ac:dyDescent="0.3">
      <c r="A5" s="1" t="s">
        <v>5</v>
      </c>
      <c r="B5" s="1">
        <v>192</v>
      </c>
      <c r="C5" s="1">
        <v>33</v>
      </c>
      <c r="D5" s="1">
        <v>1403</v>
      </c>
      <c r="E5" s="1">
        <v>39</v>
      </c>
      <c r="G5" s="2" t="s">
        <v>180</v>
      </c>
      <c r="H5" s="14">
        <f>MEDIAN(Tabela1[Wikiaves (Registros)])</f>
        <v>996</v>
      </c>
      <c r="I5" s="14">
        <f>MEDIAN(Tabela1[SpeciesLink (Registros)])</f>
        <v>7</v>
      </c>
      <c r="J5" s="14">
        <f>MEDIAN(Tabela1[Wikiaves (Espécies)])</f>
        <v>213</v>
      </c>
      <c r="K5" s="14">
        <f>MEDIAN(Tabela1[SpeciesLink (Espécies)])</f>
        <v>6</v>
      </c>
    </row>
    <row r="6" spans="1:11" ht="18.600000000000001" customHeight="1" x14ac:dyDescent="0.3">
      <c r="A6" s="1" t="s">
        <v>6</v>
      </c>
      <c r="B6" s="1">
        <v>160</v>
      </c>
      <c r="C6" s="1">
        <v>15</v>
      </c>
      <c r="D6" s="1">
        <v>333</v>
      </c>
      <c r="E6" s="1">
        <v>18</v>
      </c>
      <c r="G6" s="2" t="s">
        <v>178</v>
      </c>
      <c r="H6" s="1">
        <f>LARGE(Tabela1[Wikiaves (Registros)],1)</f>
        <v>41840</v>
      </c>
      <c r="I6" s="1">
        <f>LARGE(Tabela1[SpeciesLink (Registros)],1)</f>
        <v>5680</v>
      </c>
      <c r="J6" s="1">
        <f>LARGE(Tabela1[Wikiaves (Espécies)],1)</f>
        <v>500</v>
      </c>
      <c r="K6" s="1">
        <f>LARGE(Tabela1[SpeciesLink (Espécies)],1)</f>
        <v>281</v>
      </c>
    </row>
    <row r="7" spans="1:11" ht="18.600000000000001" customHeight="1" x14ac:dyDescent="0.3">
      <c r="A7" s="1" t="s">
        <v>7</v>
      </c>
      <c r="B7" s="1">
        <v>226</v>
      </c>
      <c r="C7" s="1">
        <v>3</v>
      </c>
      <c r="D7" s="1">
        <v>4500</v>
      </c>
      <c r="E7" s="1">
        <v>3</v>
      </c>
      <c r="G7" s="2" t="s">
        <v>179</v>
      </c>
      <c r="H7" s="1">
        <f>SMALL(Tabela1[Wikiaves (Registros)],1)</f>
        <v>2</v>
      </c>
      <c r="I7" s="1">
        <f>SMALL(Tabela1[SpeciesLink (Registros)],1)</f>
        <v>1</v>
      </c>
      <c r="J7" s="1">
        <f>SMALL(Tabela1[Wikiaves (Espécies)],1)</f>
        <v>2</v>
      </c>
      <c r="K7" s="1">
        <f>SMALL(Tabela1[SpeciesLink (Espécies)],1)</f>
        <v>1</v>
      </c>
    </row>
    <row r="8" spans="1:11" ht="18.600000000000001" customHeight="1" x14ac:dyDescent="0.3">
      <c r="A8" s="1" t="s">
        <v>8</v>
      </c>
      <c r="B8" s="1">
        <v>168</v>
      </c>
      <c r="C8" s="1">
        <v>46</v>
      </c>
      <c r="D8" s="1">
        <v>497</v>
      </c>
      <c r="E8" s="1">
        <v>130</v>
      </c>
      <c r="G8" s="2" t="s">
        <v>181</v>
      </c>
      <c r="H8" s="14">
        <f>_xlfn.QUARTILE.INC(Tabela1[Wikiaves (Registros)],1)</f>
        <v>314</v>
      </c>
      <c r="I8" s="14">
        <f>_xlfn.QUARTILE.INC(Tabela1[SpeciesLink (Registros)],1)</f>
        <v>2</v>
      </c>
      <c r="J8" s="14">
        <f>_xlfn.QUARTILE.INC(Tabela1[Wikiaves (Espécies)],1)</f>
        <v>137</v>
      </c>
      <c r="K8" s="14">
        <f>_xlfn.QUARTILE.INC(Tabela1[SpeciesLink (Espécies)],1)</f>
        <v>2</v>
      </c>
    </row>
    <row r="9" spans="1:11" ht="18.600000000000001" customHeight="1" x14ac:dyDescent="0.3">
      <c r="A9" s="1" t="s">
        <v>9</v>
      </c>
      <c r="B9" s="1">
        <v>262</v>
      </c>
      <c r="C9" s="1">
        <v>1</v>
      </c>
      <c r="D9" s="1">
        <v>1960</v>
      </c>
      <c r="E9" s="1">
        <v>1</v>
      </c>
      <c r="G9" s="3" t="s">
        <v>182</v>
      </c>
      <c r="H9" s="17">
        <f>_xlfn.QUARTILE.INC(Tabela1[Wikiaves (Registros)],3)</f>
        <v>3270</v>
      </c>
      <c r="I9" s="17">
        <f>_xlfn.QUARTILE.INC(Tabela1[SpeciesLink (Registros)],3)</f>
        <v>68</v>
      </c>
      <c r="J9" s="17">
        <f>_xlfn.QUARTILE.INC(Tabela1[Wikiaves (Espécies)],3)</f>
        <v>292</v>
      </c>
      <c r="K9" s="17">
        <f>_xlfn.QUARTILE.INC(Tabela1[SpeciesLink (Espécies)],3)</f>
        <v>33</v>
      </c>
    </row>
    <row r="10" spans="1:11" ht="18.600000000000001" customHeight="1" x14ac:dyDescent="0.3">
      <c r="A10" s="1" t="s">
        <v>10</v>
      </c>
      <c r="B10" s="1">
        <v>175</v>
      </c>
      <c r="C10" s="1">
        <v>140</v>
      </c>
      <c r="D10" s="1">
        <v>333</v>
      </c>
      <c r="E10" s="1">
        <v>141</v>
      </c>
    </row>
    <row r="11" spans="1:11" ht="18.600000000000001" customHeight="1" x14ac:dyDescent="0.3">
      <c r="A11" s="1" t="s">
        <v>11</v>
      </c>
      <c r="B11" s="1">
        <v>228</v>
      </c>
      <c r="C11" s="1">
        <v>209</v>
      </c>
      <c r="D11" s="1">
        <v>924</v>
      </c>
      <c r="E11" s="1">
        <v>1134</v>
      </c>
    </row>
    <row r="12" spans="1:11" ht="18.600000000000001" customHeight="1" x14ac:dyDescent="0.3">
      <c r="A12" s="1" t="s">
        <v>12</v>
      </c>
      <c r="B12" s="1">
        <v>261</v>
      </c>
      <c r="C12" s="1">
        <v>3</v>
      </c>
      <c r="D12" s="1">
        <v>953</v>
      </c>
      <c r="E12" s="1">
        <v>4</v>
      </c>
    </row>
    <row r="13" spans="1:11" ht="18.600000000000001" customHeight="1" x14ac:dyDescent="0.3">
      <c r="A13" s="1" t="s">
        <v>13</v>
      </c>
      <c r="B13" s="1">
        <v>241</v>
      </c>
      <c r="C13" s="1">
        <v>1</v>
      </c>
      <c r="D13" s="1">
        <v>2709</v>
      </c>
      <c r="E13" s="1">
        <v>1</v>
      </c>
    </row>
    <row r="14" spans="1:11" ht="18.600000000000001" customHeight="1" x14ac:dyDescent="0.3">
      <c r="A14" s="1" t="s">
        <v>14</v>
      </c>
      <c r="B14" s="1">
        <v>292</v>
      </c>
      <c r="C14" s="1">
        <v>19</v>
      </c>
      <c r="D14" s="1">
        <v>4936</v>
      </c>
      <c r="E14" s="1">
        <v>25</v>
      </c>
    </row>
    <row r="15" spans="1:11" ht="18.600000000000001" customHeight="1" x14ac:dyDescent="0.3">
      <c r="A15" s="1" t="s">
        <v>15</v>
      </c>
      <c r="B15" s="1">
        <v>336</v>
      </c>
      <c r="C15" s="1">
        <v>2</v>
      </c>
      <c r="D15" s="1">
        <v>6286</v>
      </c>
      <c r="E15" s="1">
        <v>9</v>
      </c>
    </row>
    <row r="16" spans="1:11" ht="18.600000000000001" customHeight="1" x14ac:dyDescent="0.3">
      <c r="A16" s="1" t="s">
        <v>16</v>
      </c>
      <c r="B16" s="1">
        <v>137</v>
      </c>
      <c r="C16" s="1">
        <v>5</v>
      </c>
      <c r="D16" s="1">
        <v>359</v>
      </c>
      <c r="E16" s="1">
        <v>9</v>
      </c>
    </row>
    <row r="17" spans="1:5" ht="18.600000000000001" customHeight="1" x14ac:dyDescent="0.3">
      <c r="A17" s="1" t="s">
        <v>17</v>
      </c>
      <c r="B17" s="1">
        <v>140</v>
      </c>
      <c r="C17" s="1">
        <v>2</v>
      </c>
      <c r="D17" s="1">
        <v>556</v>
      </c>
      <c r="E17" s="1">
        <v>2</v>
      </c>
    </row>
    <row r="18" spans="1:5" ht="18.600000000000001" customHeight="1" x14ac:dyDescent="0.3">
      <c r="A18" s="1" t="s">
        <v>18</v>
      </c>
      <c r="B18" s="1">
        <v>302</v>
      </c>
      <c r="C18" s="1">
        <v>34</v>
      </c>
      <c r="D18" s="1">
        <v>2860</v>
      </c>
      <c r="E18" s="1">
        <v>55</v>
      </c>
    </row>
    <row r="19" spans="1:5" ht="18.600000000000001" customHeight="1" x14ac:dyDescent="0.3">
      <c r="A19" s="1" t="s">
        <v>19</v>
      </c>
      <c r="B19" s="1">
        <v>213</v>
      </c>
      <c r="C19" s="1">
        <v>1</v>
      </c>
      <c r="D19" s="1">
        <v>1084</v>
      </c>
      <c r="E19" s="1">
        <v>1</v>
      </c>
    </row>
    <row r="20" spans="1:5" ht="18.600000000000001" customHeight="1" x14ac:dyDescent="0.3">
      <c r="A20" s="1" t="s">
        <v>20</v>
      </c>
      <c r="B20" s="1">
        <v>37</v>
      </c>
      <c r="C20" s="1">
        <v>1</v>
      </c>
      <c r="D20" s="1">
        <v>46</v>
      </c>
      <c r="E20" s="1">
        <v>6</v>
      </c>
    </row>
    <row r="21" spans="1:5" ht="18.600000000000001" customHeight="1" x14ac:dyDescent="0.3">
      <c r="A21" s="1" t="s">
        <v>21</v>
      </c>
      <c r="B21" s="1">
        <v>109</v>
      </c>
      <c r="C21" s="1">
        <v>31</v>
      </c>
      <c r="D21" s="1">
        <v>272</v>
      </c>
      <c r="E21" s="1">
        <v>122</v>
      </c>
    </row>
    <row r="22" spans="1:5" ht="18.600000000000001" customHeight="1" x14ac:dyDescent="0.3">
      <c r="A22" s="1" t="s">
        <v>22</v>
      </c>
      <c r="B22" s="1">
        <v>248</v>
      </c>
      <c r="C22" s="1">
        <v>1</v>
      </c>
      <c r="D22" s="1">
        <v>2499</v>
      </c>
      <c r="E22" s="1">
        <v>1</v>
      </c>
    </row>
    <row r="23" spans="1:5" ht="18.600000000000001" customHeight="1" x14ac:dyDescent="0.3">
      <c r="A23" s="1" t="s">
        <v>23</v>
      </c>
      <c r="B23" s="1">
        <v>273</v>
      </c>
      <c r="C23" s="1">
        <v>1</v>
      </c>
      <c r="D23" s="1">
        <v>2882</v>
      </c>
      <c r="E23" s="1">
        <v>1</v>
      </c>
    </row>
    <row r="24" spans="1:5" ht="18.600000000000001" customHeight="1" x14ac:dyDescent="0.3">
      <c r="A24" s="1" t="s">
        <v>24</v>
      </c>
      <c r="B24" s="1">
        <v>321</v>
      </c>
      <c r="C24" s="1">
        <v>103</v>
      </c>
      <c r="D24" s="1">
        <v>5215</v>
      </c>
      <c r="E24" s="1">
        <v>653</v>
      </c>
    </row>
    <row r="25" spans="1:5" ht="18.600000000000001" customHeight="1" x14ac:dyDescent="0.3">
      <c r="A25" s="1" t="s">
        <v>25</v>
      </c>
      <c r="B25" s="1">
        <v>160</v>
      </c>
      <c r="C25" s="1">
        <v>24</v>
      </c>
      <c r="D25" s="1">
        <v>463</v>
      </c>
      <c r="E25" s="1">
        <v>25</v>
      </c>
    </row>
    <row r="26" spans="1:5" ht="18.600000000000001" customHeight="1" x14ac:dyDescent="0.3">
      <c r="A26" s="1" t="s">
        <v>26</v>
      </c>
      <c r="B26" s="1">
        <v>192</v>
      </c>
      <c r="C26" s="1">
        <v>1</v>
      </c>
      <c r="D26" s="1">
        <v>1127</v>
      </c>
      <c r="E26" s="1">
        <v>3</v>
      </c>
    </row>
    <row r="27" spans="1:5" ht="18.600000000000001" customHeight="1" x14ac:dyDescent="0.3">
      <c r="A27" s="1" t="s">
        <v>27</v>
      </c>
      <c r="B27" s="1">
        <v>58</v>
      </c>
      <c r="C27" s="1">
        <v>4</v>
      </c>
      <c r="D27" s="1">
        <v>68</v>
      </c>
      <c r="E27" s="1">
        <v>5</v>
      </c>
    </row>
    <row r="28" spans="1:5" ht="18.600000000000001" customHeight="1" x14ac:dyDescent="0.3">
      <c r="A28" s="1" t="s">
        <v>28</v>
      </c>
      <c r="B28" s="1">
        <v>145</v>
      </c>
      <c r="C28" s="1">
        <v>46</v>
      </c>
      <c r="D28" s="1">
        <v>223</v>
      </c>
      <c r="E28" s="1">
        <v>65</v>
      </c>
    </row>
    <row r="29" spans="1:5" ht="18.600000000000001" customHeight="1" x14ac:dyDescent="0.3">
      <c r="A29" s="1" t="s">
        <v>29</v>
      </c>
      <c r="B29" s="1">
        <v>323</v>
      </c>
      <c r="C29" s="1">
        <v>32</v>
      </c>
      <c r="D29" s="1">
        <v>3890</v>
      </c>
      <c r="E29" s="1">
        <v>35</v>
      </c>
    </row>
    <row r="30" spans="1:5" ht="18.600000000000001" customHeight="1" x14ac:dyDescent="0.3">
      <c r="A30" s="1" t="s">
        <v>30</v>
      </c>
      <c r="B30" s="1">
        <v>274</v>
      </c>
      <c r="C30" s="1">
        <v>1</v>
      </c>
      <c r="D30" s="1">
        <v>2623</v>
      </c>
      <c r="E30" s="1">
        <v>1</v>
      </c>
    </row>
    <row r="31" spans="1:5" ht="18.600000000000001" customHeight="1" x14ac:dyDescent="0.3">
      <c r="A31" s="1" t="s">
        <v>31</v>
      </c>
      <c r="B31" s="1">
        <v>299</v>
      </c>
      <c r="C31" s="1">
        <v>55</v>
      </c>
      <c r="D31" s="1">
        <v>3731</v>
      </c>
      <c r="E31" s="1">
        <v>74</v>
      </c>
    </row>
    <row r="32" spans="1:5" ht="18.600000000000001" customHeight="1" x14ac:dyDescent="0.3">
      <c r="A32" s="1" t="s">
        <v>32</v>
      </c>
      <c r="B32" s="1">
        <v>161</v>
      </c>
      <c r="C32" s="1">
        <v>3</v>
      </c>
      <c r="D32" s="1">
        <v>244</v>
      </c>
      <c r="E32" s="1">
        <v>3</v>
      </c>
    </row>
    <row r="33" spans="1:5" ht="18.600000000000001" customHeight="1" x14ac:dyDescent="0.3">
      <c r="A33" s="1" t="s">
        <v>33</v>
      </c>
      <c r="B33" s="1">
        <v>56</v>
      </c>
      <c r="C33" s="1">
        <v>1</v>
      </c>
      <c r="D33" s="1">
        <v>74</v>
      </c>
      <c r="E33" s="1">
        <v>1</v>
      </c>
    </row>
    <row r="34" spans="1:5" ht="18.600000000000001" customHeight="1" x14ac:dyDescent="0.3">
      <c r="A34" s="1" t="s">
        <v>34</v>
      </c>
      <c r="B34" s="1">
        <v>233</v>
      </c>
      <c r="C34" s="1">
        <v>7</v>
      </c>
      <c r="D34" s="1">
        <v>996</v>
      </c>
      <c r="E34" s="1">
        <v>7</v>
      </c>
    </row>
    <row r="35" spans="1:5" ht="18.600000000000001" customHeight="1" x14ac:dyDescent="0.3">
      <c r="A35" s="1" t="s">
        <v>35</v>
      </c>
      <c r="B35" s="1">
        <v>58</v>
      </c>
      <c r="C35" s="1">
        <v>16</v>
      </c>
      <c r="D35" s="1">
        <v>83</v>
      </c>
      <c r="E35" s="1">
        <v>17</v>
      </c>
    </row>
    <row r="36" spans="1:5" ht="18.600000000000001" customHeight="1" x14ac:dyDescent="0.3">
      <c r="A36" s="1" t="s">
        <v>36</v>
      </c>
      <c r="B36" s="1">
        <v>141</v>
      </c>
      <c r="C36" s="1">
        <v>17</v>
      </c>
      <c r="D36" s="1">
        <v>289</v>
      </c>
      <c r="E36" s="1">
        <v>130</v>
      </c>
    </row>
    <row r="37" spans="1:5" ht="18.600000000000001" customHeight="1" x14ac:dyDescent="0.3">
      <c r="A37" s="1" t="s">
        <v>37</v>
      </c>
      <c r="B37" s="1">
        <v>331</v>
      </c>
      <c r="C37" s="1">
        <v>246</v>
      </c>
      <c r="D37" s="1">
        <v>14452</v>
      </c>
      <c r="E37" s="1">
        <v>1230</v>
      </c>
    </row>
    <row r="38" spans="1:5" ht="18.600000000000001" customHeight="1" x14ac:dyDescent="0.3">
      <c r="A38" s="1" t="s">
        <v>38</v>
      </c>
      <c r="B38" s="1">
        <v>307</v>
      </c>
      <c r="C38" s="1">
        <v>89</v>
      </c>
      <c r="D38" s="1">
        <v>16073</v>
      </c>
      <c r="E38" s="1">
        <v>344</v>
      </c>
    </row>
    <row r="39" spans="1:5" ht="18.600000000000001" customHeight="1" x14ac:dyDescent="0.3">
      <c r="A39" s="1" t="s">
        <v>39</v>
      </c>
      <c r="B39" s="1">
        <v>323</v>
      </c>
      <c r="C39" s="1">
        <v>124</v>
      </c>
      <c r="D39" s="1">
        <v>3712</v>
      </c>
      <c r="E39" s="1">
        <v>1108</v>
      </c>
    </row>
    <row r="40" spans="1:5" ht="18.600000000000001" customHeight="1" x14ac:dyDescent="0.3">
      <c r="A40" s="1" t="s">
        <v>40</v>
      </c>
      <c r="B40" s="1">
        <v>217</v>
      </c>
      <c r="C40" s="1">
        <v>74</v>
      </c>
      <c r="D40" s="1">
        <v>847</v>
      </c>
      <c r="E40" s="1">
        <v>119</v>
      </c>
    </row>
    <row r="41" spans="1:5" ht="18.600000000000001" customHeight="1" x14ac:dyDescent="0.3">
      <c r="A41" s="1" t="s">
        <v>41</v>
      </c>
      <c r="B41" s="1">
        <v>439</v>
      </c>
      <c r="C41" s="1">
        <v>82</v>
      </c>
      <c r="D41" s="1">
        <v>9080</v>
      </c>
      <c r="E41" s="1">
        <v>892</v>
      </c>
    </row>
    <row r="42" spans="1:5" ht="18.600000000000001" customHeight="1" x14ac:dyDescent="0.3">
      <c r="A42" s="1" t="s">
        <v>42</v>
      </c>
      <c r="B42" s="1">
        <v>190</v>
      </c>
      <c r="C42" s="1">
        <v>1</v>
      </c>
      <c r="D42" s="1">
        <v>492</v>
      </c>
      <c r="E42" s="1">
        <v>1</v>
      </c>
    </row>
    <row r="43" spans="1:5" ht="18.600000000000001" customHeight="1" x14ac:dyDescent="0.3">
      <c r="A43" s="1" t="s">
        <v>43</v>
      </c>
      <c r="B43" s="1">
        <v>94</v>
      </c>
      <c r="C43" s="1">
        <v>2</v>
      </c>
      <c r="D43" s="1">
        <v>181</v>
      </c>
      <c r="E43" s="1">
        <v>2</v>
      </c>
    </row>
    <row r="44" spans="1:5" ht="18.600000000000001" customHeight="1" x14ac:dyDescent="0.3">
      <c r="A44" s="1" t="s">
        <v>44</v>
      </c>
      <c r="B44" s="1">
        <v>105</v>
      </c>
      <c r="C44" s="1">
        <v>1</v>
      </c>
      <c r="D44" s="1">
        <v>218</v>
      </c>
      <c r="E44" s="1">
        <v>1</v>
      </c>
    </row>
    <row r="45" spans="1:5" ht="18.600000000000001" customHeight="1" x14ac:dyDescent="0.3">
      <c r="A45" s="1" t="s">
        <v>45</v>
      </c>
      <c r="B45" s="1">
        <v>186</v>
      </c>
      <c r="C45" s="1">
        <v>2</v>
      </c>
      <c r="D45" s="1">
        <v>726</v>
      </c>
      <c r="E45" s="1">
        <v>2</v>
      </c>
    </row>
    <row r="46" spans="1:5" ht="18.600000000000001" customHeight="1" x14ac:dyDescent="0.3">
      <c r="A46" s="1" t="s">
        <v>46</v>
      </c>
      <c r="B46" s="1">
        <v>113</v>
      </c>
      <c r="C46" s="1">
        <v>2</v>
      </c>
      <c r="D46" s="1">
        <v>371</v>
      </c>
      <c r="E46" s="1">
        <v>2</v>
      </c>
    </row>
    <row r="47" spans="1:5" ht="18.600000000000001" customHeight="1" x14ac:dyDescent="0.3">
      <c r="A47" s="1" t="s">
        <v>47</v>
      </c>
      <c r="B47" s="1">
        <v>322</v>
      </c>
      <c r="C47" s="1">
        <v>117</v>
      </c>
      <c r="D47" s="1">
        <v>3270</v>
      </c>
      <c r="E47" s="1">
        <v>545</v>
      </c>
    </row>
    <row r="48" spans="1:5" ht="18.600000000000001" customHeight="1" x14ac:dyDescent="0.3">
      <c r="A48" s="1" t="s">
        <v>48</v>
      </c>
      <c r="B48" s="1">
        <v>235</v>
      </c>
      <c r="C48" s="1">
        <v>6</v>
      </c>
      <c r="D48" s="1">
        <v>2127</v>
      </c>
      <c r="E48" s="1">
        <v>9</v>
      </c>
    </row>
    <row r="49" spans="1:5" ht="18.600000000000001" customHeight="1" x14ac:dyDescent="0.3">
      <c r="A49" s="1" t="s">
        <v>49</v>
      </c>
      <c r="B49" s="1">
        <v>326</v>
      </c>
      <c r="C49" s="1">
        <v>46</v>
      </c>
      <c r="D49" s="1">
        <v>1552</v>
      </c>
      <c r="E49" s="1">
        <v>66</v>
      </c>
    </row>
    <row r="50" spans="1:5" ht="18.600000000000001" customHeight="1" x14ac:dyDescent="0.3">
      <c r="A50" s="1" t="s">
        <v>50</v>
      </c>
      <c r="B50" s="1">
        <v>192</v>
      </c>
      <c r="C50" s="1">
        <v>6</v>
      </c>
      <c r="D50" s="1">
        <v>634</v>
      </c>
      <c r="E50" s="1">
        <v>6</v>
      </c>
    </row>
    <row r="51" spans="1:5" ht="18.600000000000001" customHeight="1" x14ac:dyDescent="0.3">
      <c r="A51" s="1" t="s">
        <v>51</v>
      </c>
      <c r="B51" s="1">
        <v>359</v>
      </c>
      <c r="C51" s="1">
        <v>18</v>
      </c>
      <c r="D51" s="1">
        <v>8844</v>
      </c>
      <c r="E51" s="1">
        <v>25</v>
      </c>
    </row>
    <row r="52" spans="1:5" ht="18.600000000000001" customHeight="1" x14ac:dyDescent="0.3">
      <c r="A52" s="1" t="s">
        <v>52</v>
      </c>
      <c r="B52" s="1">
        <v>268</v>
      </c>
      <c r="C52" s="1">
        <v>18</v>
      </c>
      <c r="D52" s="1">
        <v>1322</v>
      </c>
      <c r="E52" s="1">
        <v>79</v>
      </c>
    </row>
    <row r="53" spans="1:5" ht="18.600000000000001" customHeight="1" x14ac:dyDescent="0.3">
      <c r="A53" s="1" t="s">
        <v>53</v>
      </c>
      <c r="B53" s="1">
        <v>204</v>
      </c>
      <c r="C53" s="1">
        <v>5</v>
      </c>
      <c r="D53" s="1">
        <v>714</v>
      </c>
      <c r="E53" s="1">
        <v>7</v>
      </c>
    </row>
    <row r="54" spans="1:5" ht="18.600000000000001" customHeight="1" x14ac:dyDescent="0.3">
      <c r="A54" s="1" t="s">
        <v>54</v>
      </c>
      <c r="B54" s="1">
        <v>13</v>
      </c>
      <c r="C54" s="1">
        <v>1</v>
      </c>
      <c r="D54" s="1">
        <v>18</v>
      </c>
      <c r="E54" s="1">
        <v>2</v>
      </c>
    </row>
    <row r="55" spans="1:5" ht="18.600000000000001" customHeight="1" x14ac:dyDescent="0.3">
      <c r="A55" s="1" t="s">
        <v>55</v>
      </c>
      <c r="B55" s="1">
        <v>340</v>
      </c>
      <c r="C55" s="1">
        <v>1</v>
      </c>
      <c r="D55" s="1">
        <v>3029</v>
      </c>
      <c r="E55" s="1">
        <v>1</v>
      </c>
    </row>
    <row r="56" spans="1:5" ht="18.600000000000001" customHeight="1" x14ac:dyDescent="0.3">
      <c r="A56" s="1" t="s">
        <v>56</v>
      </c>
      <c r="B56" s="1">
        <v>221</v>
      </c>
      <c r="C56" s="1">
        <v>6</v>
      </c>
      <c r="D56" s="1">
        <v>1300</v>
      </c>
      <c r="E56" s="1">
        <v>6</v>
      </c>
    </row>
    <row r="57" spans="1:5" ht="18.600000000000001" customHeight="1" x14ac:dyDescent="0.3">
      <c r="A57" s="1" t="s">
        <v>57</v>
      </c>
      <c r="B57" s="1">
        <v>190</v>
      </c>
      <c r="C57" s="1">
        <v>34</v>
      </c>
      <c r="D57" s="1">
        <v>679</v>
      </c>
      <c r="E57" s="1">
        <v>50</v>
      </c>
    </row>
    <row r="58" spans="1:5" ht="18.600000000000001" customHeight="1" x14ac:dyDescent="0.3">
      <c r="A58" s="1" t="s">
        <v>58</v>
      </c>
      <c r="B58" s="1">
        <v>117</v>
      </c>
      <c r="C58" s="1">
        <v>3</v>
      </c>
      <c r="D58" s="1">
        <v>174</v>
      </c>
      <c r="E58" s="1">
        <v>4</v>
      </c>
    </row>
    <row r="59" spans="1:5" ht="18.600000000000001" customHeight="1" x14ac:dyDescent="0.3">
      <c r="A59" s="1" t="s">
        <v>59</v>
      </c>
      <c r="B59" s="1">
        <v>136</v>
      </c>
      <c r="C59" s="1">
        <v>1</v>
      </c>
      <c r="D59" s="1">
        <v>235</v>
      </c>
      <c r="E59" s="1">
        <v>1</v>
      </c>
    </row>
    <row r="60" spans="1:5" ht="18.600000000000001" customHeight="1" x14ac:dyDescent="0.3">
      <c r="A60" s="1" t="s">
        <v>60</v>
      </c>
      <c r="B60" s="1">
        <v>227</v>
      </c>
      <c r="C60" s="1">
        <v>33</v>
      </c>
      <c r="D60" s="1">
        <v>2267</v>
      </c>
      <c r="E60" s="1">
        <v>493</v>
      </c>
    </row>
    <row r="61" spans="1:5" ht="18.600000000000001" customHeight="1" x14ac:dyDescent="0.3">
      <c r="A61" s="1" t="s">
        <v>61</v>
      </c>
      <c r="B61" s="1">
        <v>334</v>
      </c>
      <c r="C61" s="1">
        <v>7</v>
      </c>
      <c r="D61" s="1">
        <v>5080</v>
      </c>
      <c r="E61" s="1">
        <v>9</v>
      </c>
    </row>
    <row r="62" spans="1:5" ht="18.600000000000001" customHeight="1" x14ac:dyDescent="0.3">
      <c r="A62" s="1" t="s">
        <v>62</v>
      </c>
      <c r="B62" s="1">
        <v>89</v>
      </c>
      <c r="C62" s="1">
        <v>2</v>
      </c>
      <c r="D62" s="1">
        <v>305</v>
      </c>
      <c r="E62" s="1">
        <v>3</v>
      </c>
    </row>
    <row r="63" spans="1:5" ht="18.600000000000001" customHeight="1" x14ac:dyDescent="0.3">
      <c r="A63" s="1" t="s">
        <v>63</v>
      </c>
      <c r="B63" s="1">
        <v>74</v>
      </c>
      <c r="C63" s="1">
        <v>5</v>
      </c>
      <c r="D63" s="1">
        <v>155</v>
      </c>
      <c r="E63" s="1">
        <v>5</v>
      </c>
    </row>
    <row r="64" spans="1:5" ht="18.600000000000001" customHeight="1" x14ac:dyDescent="0.3">
      <c r="A64" s="1" t="s">
        <v>64</v>
      </c>
      <c r="B64" s="1">
        <v>331</v>
      </c>
      <c r="C64" s="1">
        <v>79</v>
      </c>
      <c r="D64" s="1">
        <v>4282</v>
      </c>
      <c r="E64" s="1">
        <v>825</v>
      </c>
    </row>
    <row r="65" spans="1:12" ht="18.600000000000001" customHeight="1" x14ac:dyDescent="0.3">
      <c r="A65" s="1" t="s">
        <v>65</v>
      </c>
      <c r="B65" s="1">
        <v>143</v>
      </c>
      <c r="C65" s="1">
        <v>6</v>
      </c>
      <c r="D65" s="1">
        <v>275</v>
      </c>
      <c r="E65" s="1">
        <v>6</v>
      </c>
    </row>
    <row r="66" spans="1:12" ht="18.600000000000001" customHeight="1" x14ac:dyDescent="0.3">
      <c r="A66" s="1" t="s">
        <v>66</v>
      </c>
      <c r="B66" s="1">
        <v>262</v>
      </c>
      <c r="C66" s="1">
        <v>145</v>
      </c>
      <c r="D66" s="1">
        <v>1384</v>
      </c>
      <c r="E66" s="1">
        <v>2653</v>
      </c>
    </row>
    <row r="67" spans="1:12" ht="18.600000000000001" customHeight="1" x14ac:dyDescent="0.3">
      <c r="A67" s="1" t="s">
        <v>67</v>
      </c>
      <c r="B67" s="1">
        <v>282</v>
      </c>
      <c r="C67" s="1">
        <v>5</v>
      </c>
      <c r="D67" s="1">
        <v>3840</v>
      </c>
      <c r="E67" s="1">
        <v>184</v>
      </c>
    </row>
    <row r="68" spans="1:12" ht="18.600000000000001" customHeight="1" x14ac:dyDescent="0.3">
      <c r="A68" s="1" t="s">
        <v>68</v>
      </c>
      <c r="B68" s="1">
        <v>337</v>
      </c>
      <c r="C68" s="1">
        <v>6</v>
      </c>
      <c r="D68" s="1">
        <v>9328</v>
      </c>
      <c r="E68" s="1">
        <v>6</v>
      </c>
    </row>
    <row r="69" spans="1:12" ht="18.600000000000001" customHeight="1" x14ac:dyDescent="0.3">
      <c r="A69" s="1" t="s">
        <v>69</v>
      </c>
      <c r="B69" s="1">
        <v>251</v>
      </c>
      <c r="C69" s="1">
        <v>4</v>
      </c>
      <c r="D69" s="1">
        <v>3047</v>
      </c>
      <c r="E69" s="1">
        <v>8</v>
      </c>
    </row>
    <row r="70" spans="1:12" ht="18.600000000000001" customHeight="1" x14ac:dyDescent="0.3">
      <c r="A70" s="1" t="s">
        <v>70</v>
      </c>
      <c r="B70" s="1">
        <v>228</v>
      </c>
      <c r="C70" s="1">
        <v>36</v>
      </c>
      <c r="D70" s="1">
        <v>1321</v>
      </c>
      <c r="E70" s="1">
        <v>49</v>
      </c>
    </row>
    <row r="71" spans="1:12" ht="18.600000000000001" customHeight="1" x14ac:dyDescent="0.3">
      <c r="A71" s="1" t="s">
        <v>71</v>
      </c>
      <c r="B71" s="1">
        <v>388</v>
      </c>
      <c r="C71" s="1">
        <v>1</v>
      </c>
      <c r="D71" s="1">
        <v>7474</v>
      </c>
      <c r="E71" s="1">
        <v>1</v>
      </c>
    </row>
    <row r="72" spans="1:12" ht="18.600000000000001" customHeight="1" x14ac:dyDescent="0.3">
      <c r="A72" s="1" t="s">
        <v>72</v>
      </c>
      <c r="B72" s="1">
        <v>332</v>
      </c>
      <c r="C72" s="1">
        <v>37</v>
      </c>
      <c r="D72" s="1">
        <v>3945</v>
      </c>
      <c r="E72" s="1">
        <v>1546</v>
      </c>
    </row>
    <row r="73" spans="1:12" ht="18.600000000000001" customHeight="1" x14ac:dyDescent="0.3">
      <c r="A73" s="1" t="s">
        <v>73</v>
      </c>
      <c r="B73" s="1">
        <v>248</v>
      </c>
      <c r="C73" s="1">
        <v>194</v>
      </c>
      <c r="D73" s="1">
        <v>1432</v>
      </c>
      <c r="E73" s="1">
        <v>3338</v>
      </c>
    </row>
    <row r="74" spans="1:12" ht="18.600000000000001" customHeight="1" x14ac:dyDescent="0.3">
      <c r="A74" s="1" t="s">
        <v>74</v>
      </c>
      <c r="B74" s="1">
        <v>232</v>
      </c>
      <c r="C74" s="1">
        <v>1</v>
      </c>
      <c r="D74" s="1">
        <v>757</v>
      </c>
      <c r="E74" s="1">
        <v>1</v>
      </c>
    </row>
    <row r="75" spans="1:12" ht="18.600000000000001" customHeight="1" x14ac:dyDescent="0.3">
      <c r="A75" s="1" t="s">
        <v>75</v>
      </c>
      <c r="B75" s="1">
        <v>228</v>
      </c>
      <c r="C75" s="1">
        <v>4</v>
      </c>
      <c r="D75" s="1">
        <v>1380</v>
      </c>
      <c r="E75" s="1">
        <v>5</v>
      </c>
      <c r="G75" s="2" t="s">
        <v>197</v>
      </c>
      <c r="L75" s="2" t="s">
        <v>198</v>
      </c>
    </row>
    <row r="76" spans="1:12" ht="18.600000000000001" customHeight="1" x14ac:dyDescent="0.3">
      <c r="A76" s="1" t="s">
        <v>76</v>
      </c>
      <c r="B76" s="1">
        <v>307</v>
      </c>
      <c r="C76" s="1">
        <v>1</v>
      </c>
      <c r="D76" s="1">
        <v>3260</v>
      </c>
      <c r="E76" s="1">
        <v>1</v>
      </c>
    </row>
    <row r="77" spans="1:12" ht="18.600000000000001" customHeight="1" x14ac:dyDescent="0.3">
      <c r="A77" s="1" t="s">
        <v>77</v>
      </c>
      <c r="B77" s="1">
        <v>155</v>
      </c>
      <c r="C77" s="1">
        <v>1</v>
      </c>
      <c r="D77" s="1">
        <v>684</v>
      </c>
      <c r="E77" s="1">
        <v>1</v>
      </c>
    </row>
    <row r="78" spans="1:12" ht="18.600000000000001" customHeight="1" x14ac:dyDescent="0.3">
      <c r="A78" s="1" t="s">
        <v>78</v>
      </c>
      <c r="B78" s="1">
        <v>168</v>
      </c>
      <c r="C78" s="1">
        <v>31</v>
      </c>
      <c r="D78" s="1">
        <v>389</v>
      </c>
      <c r="E78" s="1">
        <v>50</v>
      </c>
    </row>
    <row r="79" spans="1:12" ht="18.600000000000001" customHeight="1" x14ac:dyDescent="0.3">
      <c r="A79" s="1" t="s">
        <v>79</v>
      </c>
      <c r="B79" s="1">
        <v>287</v>
      </c>
      <c r="C79" s="1">
        <v>67</v>
      </c>
      <c r="D79" s="1">
        <v>6022</v>
      </c>
      <c r="E79" s="1">
        <v>188</v>
      </c>
    </row>
    <row r="80" spans="1:12" ht="18.600000000000001" customHeight="1" x14ac:dyDescent="0.3">
      <c r="A80" s="1" t="s">
        <v>80</v>
      </c>
      <c r="B80" s="1">
        <v>270</v>
      </c>
      <c r="C80" s="1">
        <v>24</v>
      </c>
      <c r="D80" s="1">
        <v>3111</v>
      </c>
      <c r="E80" s="1">
        <v>58</v>
      </c>
    </row>
    <row r="81" spans="1:5" ht="18.600000000000001" customHeight="1" x14ac:dyDescent="0.3">
      <c r="A81" s="1" t="s">
        <v>81</v>
      </c>
      <c r="B81" s="1">
        <v>212</v>
      </c>
      <c r="C81" s="1">
        <v>5</v>
      </c>
      <c r="D81" s="1">
        <v>981</v>
      </c>
      <c r="E81" s="1">
        <v>6</v>
      </c>
    </row>
    <row r="82" spans="1:5" ht="18.600000000000001" customHeight="1" x14ac:dyDescent="0.3">
      <c r="A82" s="1" t="s">
        <v>82</v>
      </c>
      <c r="B82" s="1">
        <v>211</v>
      </c>
      <c r="C82" s="1">
        <v>52</v>
      </c>
      <c r="D82" s="1">
        <v>354</v>
      </c>
      <c r="E82" s="1">
        <v>488</v>
      </c>
    </row>
    <row r="83" spans="1:5" ht="18.600000000000001" customHeight="1" x14ac:dyDescent="0.3">
      <c r="A83" s="1" t="s">
        <v>83</v>
      </c>
      <c r="B83" s="1">
        <v>218</v>
      </c>
      <c r="C83" s="1">
        <v>3</v>
      </c>
      <c r="D83" s="1">
        <v>1663</v>
      </c>
      <c r="E83" s="1">
        <v>3</v>
      </c>
    </row>
    <row r="84" spans="1:5" ht="18.600000000000001" customHeight="1" x14ac:dyDescent="0.3">
      <c r="A84" s="1" t="s">
        <v>84</v>
      </c>
      <c r="B84" s="1">
        <v>296</v>
      </c>
      <c r="C84" s="1">
        <v>1</v>
      </c>
      <c r="D84" s="1">
        <v>4487</v>
      </c>
      <c r="E84" s="1">
        <v>1</v>
      </c>
    </row>
    <row r="85" spans="1:5" ht="18.600000000000001" customHeight="1" x14ac:dyDescent="0.3">
      <c r="A85" s="1" t="s">
        <v>85</v>
      </c>
      <c r="B85" s="1">
        <v>62</v>
      </c>
      <c r="C85" s="1">
        <v>27</v>
      </c>
      <c r="D85" s="1">
        <v>94</v>
      </c>
      <c r="E85" s="1">
        <v>41</v>
      </c>
    </row>
    <row r="86" spans="1:5" ht="18.600000000000001" customHeight="1" x14ac:dyDescent="0.3">
      <c r="A86" s="1" t="s">
        <v>86</v>
      </c>
      <c r="B86" s="1">
        <v>334</v>
      </c>
      <c r="C86" s="1">
        <v>78</v>
      </c>
      <c r="D86" s="1">
        <v>7352</v>
      </c>
      <c r="E86" s="1">
        <v>149</v>
      </c>
    </row>
    <row r="87" spans="1:5" ht="18.600000000000001" customHeight="1" x14ac:dyDescent="0.3">
      <c r="A87" s="1" t="s">
        <v>87</v>
      </c>
      <c r="B87" s="1">
        <v>194</v>
      </c>
      <c r="C87" s="1">
        <v>93</v>
      </c>
      <c r="D87" s="1">
        <v>511</v>
      </c>
      <c r="E87" s="1">
        <v>357</v>
      </c>
    </row>
    <row r="88" spans="1:5" ht="18.600000000000001" customHeight="1" x14ac:dyDescent="0.3">
      <c r="A88" s="1" t="s">
        <v>88</v>
      </c>
      <c r="B88" s="1">
        <v>260</v>
      </c>
      <c r="C88" s="1">
        <v>157</v>
      </c>
      <c r="D88" s="1">
        <v>1953</v>
      </c>
      <c r="E88" s="1">
        <v>217</v>
      </c>
    </row>
    <row r="89" spans="1:5" ht="18.600000000000001" customHeight="1" x14ac:dyDescent="0.3">
      <c r="A89" s="1" t="s">
        <v>89</v>
      </c>
      <c r="B89" s="1">
        <v>176</v>
      </c>
      <c r="C89" s="1">
        <v>162</v>
      </c>
      <c r="D89" s="1">
        <v>460</v>
      </c>
      <c r="E89" s="1">
        <v>555</v>
      </c>
    </row>
    <row r="90" spans="1:5" ht="18.600000000000001" customHeight="1" x14ac:dyDescent="0.3">
      <c r="A90" s="1" t="s">
        <v>90</v>
      </c>
      <c r="B90" s="1">
        <v>202</v>
      </c>
      <c r="C90" s="1">
        <v>1</v>
      </c>
      <c r="D90" s="1">
        <v>547</v>
      </c>
      <c r="E90" s="1">
        <v>1</v>
      </c>
    </row>
    <row r="91" spans="1:5" ht="18.600000000000001" customHeight="1" x14ac:dyDescent="0.3">
      <c r="A91" s="1" t="s">
        <v>91</v>
      </c>
      <c r="B91" s="1">
        <v>38</v>
      </c>
      <c r="C91" s="1">
        <v>2</v>
      </c>
      <c r="D91" s="1">
        <v>54</v>
      </c>
      <c r="E91" s="1">
        <v>2</v>
      </c>
    </row>
    <row r="92" spans="1:5" ht="18.600000000000001" customHeight="1" x14ac:dyDescent="0.3">
      <c r="A92" s="1" t="s">
        <v>92</v>
      </c>
      <c r="B92" s="1">
        <v>283</v>
      </c>
      <c r="C92" s="1">
        <v>14</v>
      </c>
      <c r="D92" s="1">
        <v>3711</v>
      </c>
      <c r="E92" s="1">
        <v>14</v>
      </c>
    </row>
    <row r="93" spans="1:5" ht="18.600000000000001" customHeight="1" x14ac:dyDescent="0.3">
      <c r="A93" s="1" t="s">
        <v>93</v>
      </c>
      <c r="B93" s="1">
        <v>321</v>
      </c>
      <c r="C93" s="1">
        <v>1</v>
      </c>
      <c r="D93" s="1">
        <v>1259</v>
      </c>
      <c r="E93" s="1">
        <v>2</v>
      </c>
    </row>
    <row r="94" spans="1:5" ht="18.600000000000001" customHeight="1" x14ac:dyDescent="0.3">
      <c r="A94" s="1" t="s">
        <v>94</v>
      </c>
      <c r="B94" s="1">
        <v>306</v>
      </c>
      <c r="C94" s="1">
        <v>24</v>
      </c>
      <c r="D94" s="1">
        <v>3448</v>
      </c>
      <c r="E94" s="1">
        <v>546</v>
      </c>
    </row>
    <row r="95" spans="1:5" ht="18.600000000000001" customHeight="1" x14ac:dyDescent="0.3">
      <c r="A95" s="1" t="s">
        <v>95</v>
      </c>
      <c r="B95" s="1">
        <v>147</v>
      </c>
      <c r="C95" s="1">
        <v>3</v>
      </c>
      <c r="D95" s="1">
        <v>363</v>
      </c>
      <c r="E95" s="1">
        <v>3</v>
      </c>
    </row>
    <row r="96" spans="1:5" ht="18.600000000000001" customHeight="1" x14ac:dyDescent="0.3">
      <c r="A96" s="1" t="s">
        <v>96</v>
      </c>
      <c r="B96" s="1">
        <v>158</v>
      </c>
      <c r="C96" s="1">
        <v>2</v>
      </c>
      <c r="D96" s="1">
        <v>383</v>
      </c>
      <c r="E96" s="1">
        <v>2</v>
      </c>
    </row>
    <row r="97" spans="1:5" ht="18.600000000000001" customHeight="1" x14ac:dyDescent="0.3">
      <c r="A97" s="1" t="s">
        <v>97</v>
      </c>
      <c r="B97" s="1">
        <v>238</v>
      </c>
      <c r="C97" s="1">
        <v>19</v>
      </c>
      <c r="D97" s="1">
        <v>505</v>
      </c>
      <c r="E97" s="1">
        <v>22</v>
      </c>
    </row>
    <row r="98" spans="1:5" ht="18.600000000000001" customHeight="1" x14ac:dyDescent="0.3">
      <c r="A98" s="1" t="s">
        <v>98</v>
      </c>
      <c r="B98" s="1">
        <v>392</v>
      </c>
      <c r="C98" s="1">
        <v>20</v>
      </c>
      <c r="D98" s="1">
        <v>8554</v>
      </c>
      <c r="E98" s="1">
        <v>38</v>
      </c>
    </row>
    <row r="99" spans="1:5" ht="18.600000000000001" customHeight="1" x14ac:dyDescent="0.3">
      <c r="A99" s="1" t="s">
        <v>99</v>
      </c>
      <c r="B99" s="1">
        <v>221</v>
      </c>
      <c r="C99" s="1">
        <v>34</v>
      </c>
      <c r="D99" s="1">
        <v>954</v>
      </c>
      <c r="E99" s="1">
        <v>43</v>
      </c>
    </row>
    <row r="100" spans="1:5" ht="18.600000000000001" customHeight="1" x14ac:dyDescent="0.3">
      <c r="A100" s="1" t="s">
        <v>100</v>
      </c>
      <c r="B100" s="1">
        <v>188</v>
      </c>
      <c r="C100" s="1">
        <v>2</v>
      </c>
      <c r="D100" s="1">
        <v>1248</v>
      </c>
      <c r="E100" s="1">
        <v>4</v>
      </c>
    </row>
    <row r="101" spans="1:5" ht="18.600000000000001" customHeight="1" x14ac:dyDescent="0.3">
      <c r="A101" s="1" t="s">
        <v>101</v>
      </c>
      <c r="B101" s="1">
        <v>273</v>
      </c>
      <c r="C101" s="1">
        <v>1</v>
      </c>
      <c r="D101" s="1">
        <v>3572</v>
      </c>
      <c r="E101" s="1">
        <v>1</v>
      </c>
    </row>
    <row r="102" spans="1:5" ht="18.600000000000001" customHeight="1" x14ac:dyDescent="0.3">
      <c r="A102" s="1" t="s">
        <v>102</v>
      </c>
      <c r="B102" s="1">
        <v>286</v>
      </c>
      <c r="C102" s="1">
        <v>2</v>
      </c>
      <c r="D102" s="1">
        <v>7838</v>
      </c>
      <c r="E102" s="1">
        <v>2</v>
      </c>
    </row>
    <row r="103" spans="1:5" ht="18.600000000000001" customHeight="1" x14ac:dyDescent="0.3">
      <c r="A103" s="1" t="s">
        <v>103</v>
      </c>
      <c r="B103" s="1">
        <v>80</v>
      </c>
      <c r="C103" s="1">
        <v>8</v>
      </c>
      <c r="D103" s="1">
        <v>133</v>
      </c>
      <c r="E103" s="1">
        <v>9</v>
      </c>
    </row>
    <row r="104" spans="1:5" ht="18.600000000000001" customHeight="1" x14ac:dyDescent="0.3">
      <c r="A104" s="1" t="s">
        <v>104</v>
      </c>
      <c r="B104" s="1">
        <v>193</v>
      </c>
      <c r="C104" s="1">
        <v>1</v>
      </c>
      <c r="D104" s="1">
        <v>822</v>
      </c>
      <c r="E104" s="1">
        <v>1</v>
      </c>
    </row>
    <row r="105" spans="1:5" ht="18.600000000000001" customHeight="1" x14ac:dyDescent="0.3">
      <c r="A105" s="1" t="s">
        <v>105</v>
      </c>
      <c r="B105" s="1">
        <v>52</v>
      </c>
      <c r="C105" s="1">
        <v>2</v>
      </c>
      <c r="D105" s="1">
        <v>69</v>
      </c>
      <c r="E105" s="1">
        <v>2</v>
      </c>
    </row>
    <row r="106" spans="1:5" ht="18.600000000000001" customHeight="1" x14ac:dyDescent="0.3">
      <c r="A106" s="1" t="s">
        <v>106</v>
      </c>
      <c r="B106" s="1">
        <v>112</v>
      </c>
      <c r="C106" s="1">
        <v>3</v>
      </c>
      <c r="D106" s="1">
        <v>214</v>
      </c>
      <c r="E106" s="1">
        <v>3</v>
      </c>
    </row>
    <row r="107" spans="1:5" ht="18.600000000000001" customHeight="1" x14ac:dyDescent="0.3">
      <c r="A107" s="1" t="s">
        <v>107</v>
      </c>
      <c r="B107" s="1">
        <v>116</v>
      </c>
      <c r="C107" s="1">
        <v>16</v>
      </c>
      <c r="D107" s="1">
        <v>316</v>
      </c>
      <c r="E107" s="1">
        <v>18</v>
      </c>
    </row>
    <row r="108" spans="1:5" ht="18.600000000000001" customHeight="1" x14ac:dyDescent="0.3">
      <c r="A108" s="1" t="s">
        <v>108</v>
      </c>
      <c r="B108" s="1">
        <v>9</v>
      </c>
      <c r="C108" s="1">
        <v>1</v>
      </c>
      <c r="D108" s="1">
        <v>10</v>
      </c>
      <c r="E108" s="1">
        <v>1</v>
      </c>
    </row>
    <row r="109" spans="1:5" ht="18.600000000000001" customHeight="1" x14ac:dyDescent="0.3">
      <c r="A109" s="1" t="s">
        <v>109</v>
      </c>
      <c r="B109" s="1">
        <v>134</v>
      </c>
      <c r="C109" s="1">
        <v>1</v>
      </c>
      <c r="D109" s="1">
        <v>281</v>
      </c>
      <c r="E109" s="1">
        <v>1</v>
      </c>
    </row>
    <row r="110" spans="1:5" ht="18.600000000000001" customHeight="1" x14ac:dyDescent="0.3">
      <c r="A110" s="1" t="s">
        <v>110</v>
      </c>
      <c r="B110" s="1">
        <v>183</v>
      </c>
      <c r="C110" s="1">
        <v>38</v>
      </c>
      <c r="D110" s="1">
        <v>492</v>
      </c>
      <c r="E110" s="1">
        <v>1027</v>
      </c>
    </row>
    <row r="111" spans="1:5" ht="18.600000000000001" customHeight="1" x14ac:dyDescent="0.3">
      <c r="A111" s="1" t="s">
        <v>111</v>
      </c>
      <c r="B111" s="1">
        <v>90</v>
      </c>
      <c r="C111" s="1">
        <v>2</v>
      </c>
      <c r="D111" s="1">
        <v>118</v>
      </c>
      <c r="E111" s="1">
        <v>2</v>
      </c>
    </row>
    <row r="112" spans="1:5" ht="18.600000000000001" customHeight="1" x14ac:dyDescent="0.3">
      <c r="A112" s="1" t="s">
        <v>112</v>
      </c>
      <c r="B112" s="1">
        <v>222</v>
      </c>
      <c r="C112" s="1">
        <v>3</v>
      </c>
      <c r="D112" s="1">
        <v>2646</v>
      </c>
      <c r="E112" s="1">
        <v>3</v>
      </c>
    </row>
    <row r="113" spans="1:5" ht="18.600000000000001" customHeight="1" x14ac:dyDescent="0.3">
      <c r="A113" s="1" t="s">
        <v>113</v>
      </c>
      <c r="B113" s="1">
        <v>228</v>
      </c>
      <c r="C113" s="1">
        <v>1</v>
      </c>
      <c r="D113" s="1">
        <v>1929</v>
      </c>
      <c r="E113" s="1">
        <v>1</v>
      </c>
    </row>
    <row r="114" spans="1:5" ht="18.600000000000001" customHeight="1" x14ac:dyDescent="0.3">
      <c r="A114" s="1" t="s">
        <v>114</v>
      </c>
      <c r="B114" s="1">
        <v>64</v>
      </c>
      <c r="C114" s="1">
        <v>2</v>
      </c>
      <c r="D114" s="1">
        <v>102</v>
      </c>
      <c r="E114" s="1">
        <v>2</v>
      </c>
    </row>
    <row r="115" spans="1:5" ht="18.600000000000001" customHeight="1" x14ac:dyDescent="0.3">
      <c r="A115" s="1" t="s">
        <v>115</v>
      </c>
      <c r="B115" s="1">
        <v>66</v>
      </c>
      <c r="C115" s="1">
        <v>4</v>
      </c>
      <c r="D115" s="1">
        <v>132</v>
      </c>
      <c r="E115" s="1">
        <v>7</v>
      </c>
    </row>
    <row r="116" spans="1:5" ht="18.600000000000001" customHeight="1" x14ac:dyDescent="0.3">
      <c r="A116" s="1" t="s">
        <v>116</v>
      </c>
      <c r="B116" s="1">
        <v>438</v>
      </c>
      <c r="C116" s="1">
        <v>98</v>
      </c>
      <c r="D116" s="1">
        <v>17059</v>
      </c>
      <c r="E116" s="1">
        <v>879</v>
      </c>
    </row>
    <row r="117" spans="1:5" ht="18.600000000000001" customHeight="1" x14ac:dyDescent="0.3">
      <c r="A117" s="1" t="s">
        <v>117</v>
      </c>
      <c r="B117" s="1">
        <v>2</v>
      </c>
      <c r="C117" s="1">
        <v>1</v>
      </c>
      <c r="D117" s="1">
        <v>2</v>
      </c>
      <c r="E117" s="1">
        <v>1</v>
      </c>
    </row>
    <row r="118" spans="1:5" ht="18.600000000000001" customHeight="1" x14ac:dyDescent="0.3">
      <c r="A118" s="1" t="s">
        <v>118</v>
      </c>
      <c r="B118" s="1">
        <v>289</v>
      </c>
      <c r="C118" s="1">
        <v>6</v>
      </c>
      <c r="D118" s="1">
        <v>1235</v>
      </c>
      <c r="E118" s="1">
        <v>6</v>
      </c>
    </row>
    <row r="119" spans="1:5" ht="18.600000000000001" customHeight="1" x14ac:dyDescent="0.3">
      <c r="A119" s="1" t="s">
        <v>119</v>
      </c>
      <c r="B119" s="1">
        <v>385</v>
      </c>
      <c r="C119" s="1">
        <v>8</v>
      </c>
      <c r="D119" s="1">
        <v>4304</v>
      </c>
      <c r="E119" s="1">
        <v>9</v>
      </c>
    </row>
    <row r="120" spans="1:5" ht="18.600000000000001" customHeight="1" x14ac:dyDescent="0.3">
      <c r="A120" s="1" t="s">
        <v>120</v>
      </c>
      <c r="B120" s="1">
        <v>169</v>
      </c>
      <c r="C120" s="1">
        <v>4</v>
      </c>
      <c r="D120" s="1">
        <v>422</v>
      </c>
      <c r="E120" s="1">
        <v>4</v>
      </c>
    </row>
    <row r="121" spans="1:5" ht="18.600000000000001" customHeight="1" x14ac:dyDescent="0.3">
      <c r="A121" s="1" t="s">
        <v>121</v>
      </c>
      <c r="B121" s="1">
        <v>347</v>
      </c>
      <c r="C121" s="1">
        <v>28</v>
      </c>
      <c r="D121" s="1">
        <v>14240</v>
      </c>
      <c r="E121" s="1">
        <v>56</v>
      </c>
    </row>
    <row r="122" spans="1:5" ht="18.600000000000001" customHeight="1" x14ac:dyDescent="0.3">
      <c r="A122" s="1" t="s">
        <v>122</v>
      </c>
      <c r="B122" s="1">
        <v>352</v>
      </c>
      <c r="C122" s="1">
        <v>1</v>
      </c>
      <c r="D122" s="1">
        <v>12158</v>
      </c>
      <c r="E122" s="1">
        <v>1</v>
      </c>
    </row>
    <row r="123" spans="1:5" ht="18.600000000000001" customHeight="1" x14ac:dyDescent="0.3">
      <c r="A123" s="1" t="s">
        <v>123</v>
      </c>
      <c r="B123" s="1">
        <v>233</v>
      </c>
      <c r="C123" s="1">
        <v>7</v>
      </c>
      <c r="D123" s="1">
        <v>1307</v>
      </c>
      <c r="E123" s="1">
        <v>20</v>
      </c>
    </row>
    <row r="124" spans="1:5" ht="18.600000000000001" customHeight="1" x14ac:dyDescent="0.3">
      <c r="A124" s="1" t="s">
        <v>124</v>
      </c>
      <c r="B124" s="1">
        <v>110</v>
      </c>
      <c r="C124" s="1">
        <v>105</v>
      </c>
      <c r="D124" s="1">
        <v>141</v>
      </c>
      <c r="E124" s="1">
        <v>665</v>
      </c>
    </row>
    <row r="125" spans="1:5" ht="18.600000000000001" customHeight="1" x14ac:dyDescent="0.3">
      <c r="A125" s="1" t="s">
        <v>125</v>
      </c>
      <c r="B125" s="1">
        <v>189</v>
      </c>
      <c r="C125" s="1">
        <v>30</v>
      </c>
      <c r="D125" s="1">
        <v>608</v>
      </c>
      <c r="E125" s="1">
        <v>41</v>
      </c>
    </row>
    <row r="126" spans="1:5" ht="18.600000000000001" customHeight="1" x14ac:dyDescent="0.3">
      <c r="A126" s="1" t="s">
        <v>126</v>
      </c>
      <c r="B126" s="1">
        <v>223</v>
      </c>
      <c r="C126" s="1">
        <v>22</v>
      </c>
      <c r="D126" s="1">
        <v>1233</v>
      </c>
      <c r="E126" s="1">
        <v>435</v>
      </c>
    </row>
    <row r="127" spans="1:5" ht="18.600000000000001" customHeight="1" x14ac:dyDescent="0.3">
      <c r="A127" s="1" t="s">
        <v>127</v>
      </c>
      <c r="B127" s="1">
        <v>154</v>
      </c>
      <c r="C127" s="1">
        <v>1</v>
      </c>
      <c r="D127" s="1">
        <v>388</v>
      </c>
      <c r="E127" s="1">
        <v>1</v>
      </c>
    </row>
    <row r="128" spans="1:5" ht="18.600000000000001" customHeight="1" x14ac:dyDescent="0.3">
      <c r="A128" s="1" t="s">
        <v>128</v>
      </c>
      <c r="B128" s="1">
        <v>43</v>
      </c>
      <c r="C128" s="1">
        <v>3</v>
      </c>
      <c r="D128" s="1">
        <v>59</v>
      </c>
      <c r="E128" s="1">
        <v>6</v>
      </c>
    </row>
    <row r="129" spans="1:5" ht="18.600000000000001" customHeight="1" x14ac:dyDescent="0.3">
      <c r="A129" s="1" t="s">
        <v>129</v>
      </c>
      <c r="B129" s="1">
        <v>198</v>
      </c>
      <c r="C129" s="1">
        <v>34</v>
      </c>
      <c r="D129" s="1">
        <v>871</v>
      </c>
      <c r="E129" s="1">
        <v>863</v>
      </c>
    </row>
    <row r="130" spans="1:5" ht="18.600000000000001" customHeight="1" x14ac:dyDescent="0.3">
      <c r="A130" s="1" t="s">
        <v>130</v>
      </c>
      <c r="B130" s="1">
        <v>107</v>
      </c>
      <c r="C130" s="1">
        <v>4</v>
      </c>
      <c r="D130" s="1">
        <v>335</v>
      </c>
      <c r="E130" s="1">
        <v>7</v>
      </c>
    </row>
    <row r="131" spans="1:5" ht="18.600000000000001" customHeight="1" x14ac:dyDescent="0.3">
      <c r="A131" s="1" t="s">
        <v>131</v>
      </c>
      <c r="B131" s="1">
        <v>44</v>
      </c>
      <c r="C131" s="1">
        <v>8</v>
      </c>
      <c r="D131" s="1">
        <v>62</v>
      </c>
      <c r="E131" s="1">
        <v>9</v>
      </c>
    </row>
    <row r="132" spans="1:5" ht="18.600000000000001" customHeight="1" x14ac:dyDescent="0.3">
      <c r="A132" s="1" t="s">
        <v>132</v>
      </c>
      <c r="B132" s="1">
        <v>436</v>
      </c>
      <c r="C132" s="1">
        <v>143</v>
      </c>
      <c r="D132" s="1">
        <v>25900</v>
      </c>
      <c r="E132" s="1">
        <v>894</v>
      </c>
    </row>
    <row r="133" spans="1:5" ht="18.600000000000001" customHeight="1" x14ac:dyDescent="0.3">
      <c r="A133" s="1" t="s">
        <v>133</v>
      </c>
      <c r="B133" s="1">
        <v>122</v>
      </c>
      <c r="C133" s="1">
        <v>1</v>
      </c>
      <c r="D133" s="1">
        <v>199</v>
      </c>
      <c r="E133" s="1">
        <v>1</v>
      </c>
    </row>
    <row r="134" spans="1:5" ht="18.600000000000001" customHeight="1" x14ac:dyDescent="0.3">
      <c r="A134" s="1" t="s">
        <v>134</v>
      </c>
      <c r="B134" s="1">
        <v>344</v>
      </c>
      <c r="C134" s="1">
        <v>25</v>
      </c>
      <c r="D134" s="1">
        <v>9627</v>
      </c>
      <c r="E134" s="1">
        <v>29</v>
      </c>
    </row>
    <row r="135" spans="1:5" ht="18.600000000000001" customHeight="1" x14ac:dyDescent="0.3">
      <c r="A135" s="1" t="s">
        <v>135</v>
      </c>
      <c r="B135" s="1">
        <v>105</v>
      </c>
      <c r="C135" s="1">
        <v>1</v>
      </c>
      <c r="D135" s="1">
        <v>213</v>
      </c>
      <c r="E135" s="1">
        <v>1</v>
      </c>
    </row>
    <row r="136" spans="1:5" ht="18.600000000000001" customHeight="1" x14ac:dyDescent="0.3">
      <c r="A136" s="1" t="s">
        <v>136</v>
      </c>
      <c r="B136" s="1">
        <v>393</v>
      </c>
      <c r="C136" s="1">
        <v>188</v>
      </c>
      <c r="D136" s="1">
        <v>8027</v>
      </c>
      <c r="E136" s="1">
        <v>2779</v>
      </c>
    </row>
    <row r="137" spans="1:5" ht="18.600000000000001" customHeight="1" x14ac:dyDescent="0.3">
      <c r="A137" s="1" t="s">
        <v>137</v>
      </c>
      <c r="B137" s="1">
        <v>98</v>
      </c>
      <c r="C137" s="1">
        <v>25</v>
      </c>
      <c r="D137" s="1">
        <v>200</v>
      </c>
      <c r="E137" s="1">
        <v>25</v>
      </c>
    </row>
    <row r="138" spans="1:5" ht="18.600000000000001" customHeight="1" x14ac:dyDescent="0.3">
      <c r="A138" s="1" t="s">
        <v>138</v>
      </c>
      <c r="B138" s="1">
        <v>347</v>
      </c>
      <c r="C138" s="1">
        <v>59</v>
      </c>
      <c r="D138" s="1">
        <v>7495</v>
      </c>
      <c r="E138" s="1">
        <v>96</v>
      </c>
    </row>
    <row r="139" spans="1:5" ht="18.600000000000001" customHeight="1" x14ac:dyDescent="0.3">
      <c r="A139" s="1" t="s">
        <v>139</v>
      </c>
      <c r="B139" s="1">
        <v>140</v>
      </c>
      <c r="C139" s="1">
        <v>1</v>
      </c>
      <c r="D139" s="1">
        <v>386</v>
      </c>
      <c r="E139" s="1">
        <v>1</v>
      </c>
    </row>
    <row r="140" spans="1:5" ht="18.600000000000001" customHeight="1" x14ac:dyDescent="0.3">
      <c r="A140" s="1" t="s">
        <v>140</v>
      </c>
      <c r="B140" s="1">
        <v>98</v>
      </c>
      <c r="C140" s="1">
        <v>2</v>
      </c>
      <c r="D140" s="1">
        <v>142</v>
      </c>
      <c r="E140" s="1">
        <v>2</v>
      </c>
    </row>
    <row r="141" spans="1:5" ht="18.600000000000001" customHeight="1" x14ac:dyDescent="0.3">
      <c r="A141" s="1" t="s">
        <v>141</v>
      </c>
      <c r="B141" s="1">
        <v>192</v>
      </c>
      <c r="C141" s="1">
        <v>7</v>
      </c>
      <c r="D141" s="1">
        <v>1476</v>
      </c>
      <c r="E141" s="1">
        <v>7</v>
      </c>
    </row>
    <row r="142" spans="1:5" ht="18.600000000000001" customHeight="1" x14ac:dyDescent="0.3">
      <c r="A142" s="1" t="s">
        <v>142</v>
      </c>
      <c r="B142" s="1">
        <v>303</v>
      </c>
      <c r="C142" s="1">
        <v>4</v>
      </c>
      <c r="D142" s="1">
        <v>2917</v>
      </c>
      <c r="E142" s="1">
        <v>4</v>
      </c>
    </row>
    <row r="143" spans="1:5" ht="18.600000000000001" customHeight="1" x14ac:dyDescent="0.3">
      <c r="A143" s="1" t="s">
        <v>143</v>
      </c>
      <c r="B143" s="1">
        <v>68</v>
      </c>
      <c r="C143" s="1">
        <v>1</v>
      </c>
      <c r="D143" s="1">
        <v>265</v>
      </c>
      <c r="E143" s="1">
        <v>6</v>
      </c>
    </row>
    <row r="144" spans="1:5" ht="18.600000000000001" customHeight="1" x14ac:dyDescent="0.3">
      <c r="A144" s="1" t="s">
        <v>144</v>
      </c>
      <c r="B144" s="1">
        <v>315</v>
      </c>
      <c r="C144" s="1">
        <v>4</v>
      </c>
      <c r="D144" s="1">
        <v>6463</v>
      </c>
      <c r="E144" s="1">
        <v>24</v>
      </c>
    </row>
    <row r="145" spans="1:5" ht="18.600000000000001" customHeight="1" x14ac:dyDescent="0.3">
      <c r="A145" s="1" t="s">
        <v>145</v>
      </c>
      <c r="B145" s="1">
        <v>264</v>
      </c>
      <c r="C145" s="1">
        <v>17</v>
      </c>
      <c r="D145" s="1">
        <v>1089</v>
      </c>
      <c r="E145" s="1">
        <v>28</v>
      </c>
    </row>
    <row r="146" spans="1:5" ht="18.600000000000001" customHeight="1" x14ac:dyDescent="0.3">
      <c r="A146" s="1" t="s">
        <v>146</v>
      </c>
      <c r="B146" s="1">
        <v>208</v>
      </c>
      <c r="C146" s="1">
        <v>1</v>
      </c>
      <c r="D146" s="1">
        <v>1351</v>
      </c>
      <c r="E146" s="1">
        <v>1</v>
      </c>
    </row>
    <row r="147" spans="1:5" ht="18.600000000000001" customHeight="1" x14ac:dyDescent="0.3">
      <c r="A147" s="1" t="s">
        <v>147</v>
      </c>
      <c r="B147" s="1">
        <v>230</v>
      </c>
      <c r="C147" s="1">
        <v>2</v>
      </c>
      <c r="D147" s="1">
        <v>2481</v>
      </c>
      <c r="E147" s="1">
        <v>8</v>
      </c>
    </row>
    <row r="148" spans="1:5" ht="18.600000000000001" customHeight="1" x14ac:dyDescent="0.3">
      <c r="A148" s="1" t="s">
        <v>148</v>
      </c>
      <c r="B148" s="1">
        <v>398</v>
      </c>
      <c r="C148" s="1">
        <v>66</v>
      </c>
      <c r="D148" s="1">
        <v>10169</v>
      </c>
      <c r="E148" s="1">
        <v>77</v>
      </c>
    </row>
    <row r="149" spans="1:5" ht="18.600000000000001" customHeight="1" x14ac:dyDescent="0.3">
      <c r="A149" s="1" t="s">
        <v>149</v>
      </c>
      <c r="B149" s="1">
        <v>406</v>
      </c>
      <c r="C149" s="1">
        <v>110</v>
      </c>
      <c r="D149" s="1">
        <v>19720</v>
      </c>
      <c r="E149" s="1">
        <v>300</v>
      </c>
    </row>
    <row r="150" spans="1:5" ht="18.600000000000001" customHeight="1" x14ac:dyDescent="0.3">
      <c r="A150" s="1" t="s">
        <v>150</v>
      </c>
      <c r="B150" s="1">
        <v>281</v>
      </c>
      <c r="C150" s="1">
        <v>1</v>
      </c>
      <c r="D150" s="1">
        <v>1253</v>
      </c>
      <c r="E150" s="1">
        <v>2</v>
      </c>
    </row>
    <row r="151" spans="1:5" ht="18.600000000000001" customHeight="1" x14ac:dyDescent="0.3">
      <c r="A151" s="1" t="s">
        <v>151</v>
      </c>
      <c r="B151" s="1">
        <v>376</v>
      </c>
      <c r="C151" s="1">
        <v>23</v>
      </c>
      <c r="D151" s="1">
        <v>4465</v>
      </c>
      <c r="E151" s="1">
        <v>27</v>
      </c>
    </row>
    <row r="152" spans="1:5" ht="18.600000000000001" customHeight="1" x14ac:dyDescent="0.3">
      <c r="A152" s="1" t="s">
        <v>152</v>
      </c>
      <c r="B152" s="1">
        <v>464</v>
      </c>
      <c r="C152" s="1">
        <v>281</v>
      </c>
      <c r="D152" s="1">
        <v>41840</v>
      </c>
      <c r="E152" s="1">
        <v>5680</v>
      </c>
    </row>
    <row r="153" spans="1:5" ht="18.600000000000001" customHeight="1" x14ac:dyDescent="0.3">
      <c r="A153" s="1" t="s">
        <v>153</v>
      </c>
      <c r="B153" s="1">
        <v>272</v>
      </c>
      <c r="C153" s="1">
        <v>46</v>
      </c>
      <c r="D153" s="1">
        <v>2791</v>
      </c>
      <c r="E153" s="1">
        <v>68</v>
      </c>
    </row>
    <row r="154" spans="1:5" ht="18.600000000000001" customHeight="1" x14ac:dyDescent="0.3">
      <c r="A154" s="1" t="s">
        <v>154</v>
      </c>
      <c r="B154" s="1">
        <v>344</v>
      </c>
      <c r="C154" s="1">
        <v>66</v>
      </c>
      <c r="D154" s="1">
        <v>5619</v>
      </c>
      <c r="E154" s="1">
        <v>457</v>
      </c>
    </row>
    <row r="155" spans="1:5" ht="18.600000000000001" customHeight="1" x14ac:dyDescent="0.3">
      <c r="A155" s="1" t="s">
        <v>155</v>
      </c>
      <c r="B155" s="1">
        <v>298</v>
      </c>
      <c r="C155" s="1">
        <v>6</v>
      </c>
      <c r="D155" s="1">
        <v>2326</v>
      </c>
      <c r="E155" s="1">
        <v>6</v>
      </c>
    </row>
    <row r="156" spans="1:5" ht="18.600000000000001" customHeight="1" x14ac:dyDescent="0.3">
      <c r="A156" s="1" t="s">
        <v>156</v>
      </c>
      <c r="B156" s="1">
        <v>120</v>
      </c>
      <c r="C156" s="1">
        <v>1</v>
      </c>
      <c r="D156" s="1">
        <v>198</v>
      </c>
      <c r="E156" s="1">
        <v>2</v>
      </c>
    </row>
    <row r="157" spans="1:5" ht="18.600000000000001" customHeight="1" x14ac:dyDescent="0.3">
      <c r="A157" s="1" t="s">
        <v>157</v>
      </c>
      <c r="B157" s="1">
        <v>193</v>
      </c>
      <c r="C157" s="1">
        <v>5</v>
      </c>
      <c r="D157" s="1">
        <v>955</v>
      </c>
      <c r="E157" s="1">
        <v>240</v>
      </c>
    </row>
    <row r="158" spans="1:5" ht="18.600000000000001" customHeight="1" x14ac:dyDescent="0.3">
      <c r="A158" s="1" t="s">
        <v>158</v>
      </c>
      <c r="B158" s="1">
        <v>144</v>
      </c>
      <c r="C158" s="1">
        <v>7</v>
      </c>
      <c r="D158" s="1">
        <v>340</v>
      </c>
      <c r="E158" s="1">
        <v>7</v>
      </c>
    </row>
    <row r="159" spans="1:5" ht="18.600000000000001" customHeight="1" x14ac:dyDescent="0.3">
      <c r="A159" s="1" t="s">
        <v>159</v>
      </c>
      <c r="B159" s="1">
        <v>221</v>
      </c>
      <c r="C159" s="1">
        <v>146</v>
      </c>
      <c r="D159" s="1">
        <v>640</v>
      </c>
      <c r="E159" s="1">
        <v>729</v>
      </c>
    </row>
    <row r="160" spans="1:5" ht="18.600000000000001" customHeight="1" x14ac:dyDescent="0.3">
      <c r="A160" s="1" t="s">
        <v>160</v>
      </c>
      <c r="B160" s="1">
        <v>195</v>
      </c>
      <c r="C160" s="1">
        <v>1</v>
      </c>
      <c r="D160" s="1">
        <v>1580</v>
      </c>
      <c r="E160" s="1">
        <v>2</v>
      </c>
    </row>
    <row r="161" spans="1:5" ht="18.600000000000001" customHeight="1" x14ac:dyDescent="0.3">
      <c r="A161" s="1" t="s">
        <v>161</v>
      </c>
      <c r="B161" s="1">
        <v>245</v>
      </c>
      <c r="C161" s="1">
        <v>8</v>
      </c>
      <c r="D161" s="1">
        <v>5155</v>
      </c>
      <c r="E161" s="1">
        <v>8</v>
      </c>
    </row>
    <row r="162" spans="1:5" ht="18.600000000000001" customHeight="1" x14ac:dyDescent="0.3">
      <c r="A162" s="1" t="s">
        <v>162</v>
      </c>
      <c r="B162" s="1">
        <v>90</v>
      </c>
      <c r="C162" s="1">
        <v>18</v>
      </c>
      <c r="D162" s="1">
        <v>195</v>
      </c>
      <c r="E162" s="1">
        <v>19</v>
      </c>
    </row>
    <row r="163" spans="1:5" ht="18.600000000000001" customHeight="1" x14ac:dyDescent="0.3">
      <c r="A163" s="1" t="s">
        <v>163</v>
      </c>
      <c r="B163" s="1">
        <v>355</v>
      </c>
      <c r="C163" s="1">
        <v>28</v>
      </c>
      <c r="D163" s="1">
        <v>31244</v>
      </c>
      <c r="E163" s="1">
        <v>44</v>
      </c>
    </row>
    <row r="164" spans="1:5" ht="18.600000000000001" customHeight="1" x14ac:dyDescent="0.3">
      <c r="A164" s="1" t="s">
        <v>164</v>
      </c>
      <c r="B164" s="1">
        <v>121</v>
      </c>
      <c r="C164" s="1">
        <v>6</v>
      </c>
      <c r="D164" s="1">
        <v>314</v>
      </c>
      <c r="E164" s="1">
        <v>6</v>
      </c>
    </row>
    <row r="165" spans="1:5" ht="18.600000000000001" customHeight="1" x14ac:dyDescent="0.3">
      <c r="A165" s="1" t="s">
        <v>165</v>
      </c>
      <c r="B165" s="1">
        <v>273</v>
      </c>
      <c r="C165" s="1">
        <v>4</v>
      </c>
      <c r="D165" s="1">
        <v>2817</v>
      </c>
      <c r="E165" s="1">
        <v>4</v>
      </c>
    </row>
    <row r="166" spans="1:5" ht="18.600000000000001" customHeight="1" x14ac:dyDescent="0.3">
      <c r="A166" s="1" t="s">
        <v>166</v>
      </c>
      <c r="B166" s="1">
        <v>325</v>
      </c>
      <c r="C166" s="1">
        <v>39</v>
      </c>
      <c r="D166" s="1">
        <v>4055</v>
      </c>
      <c r="E166" s="1">
        <v>60</v>
      </c>
    </row>
    <row r="167" spans="1:5" ht="18.600000000000001" customHeight="1" x14ac:dyDescent="0.3">
      <c r="A167" s="1" t="s">
        <v>167</v>
      </c>
      <c r="B167" s="1">
        <v>110</v>
      </c>
      <c r="C167" s="1">
        <v>3</v>
      </c>
      <c r="D167" s="1">
        <v>209</v>
      </c>
      <c r="E167" s="1">
        <v>3</v>
      </c>
    </row>
    <row r="168" spans="1:5" ht="18.600000000000001" customHeight="1" x14ac:dyDescent="0.3">
      <c r="A168" s="1" t="s">
        <v>168</v>
      </c>
      <c r="B168" s="1">
        <v>500</v>
      </c>
      <c r="C168" s="1">
        <v>190</v>
      </c>
      <c r="D168" s="1">
        <v>31495</v>
      </c>
      <c r="E168" s="1">
        <v>1349</v>
      </c>
    </row>
    <row r="169" spans="1:5" ht="18.600000000000001" customHeight="1" x14ac:dyDescent="0.3">
      <c r="A169" s="1" t="s">
        <v>169</v>
      </c>
      <c r="B169" s="1">
        <v>5</v>
      </c>
      <c r="C169" s="1">
        <v>1</v>
      </c>
      <c r="D169" s="1">
        <v>5</v>
      </c>
      <c r="E169" s="1">
        <v>1</v>
      </c>
    </row>
    <row r="170" spans="1:5" ht="18.600000000000001" customHeight="1" x14ac:dyDescent="0.3">
      <c r="A170" s="1" t="s">
        <v>170</v>
      </c>
      <c r="B170" s="1">
        <v>182</v>
      </c>
      <c r="C170" s="1">
        <v>35</v>
      </c>
      <c r="D170" s="1">
        <v>1376</v>
      </c>
      <c r="E170" s="1">
        <v>71</v>
      </c>
    </row>
    <row r="171" spans="1:5" ht="18.600000000000001" customHeight="1" x14ac:dyDescent="0.3">
      <c r="A171" s="1" t="s">
        <v>171</v>
      </c>
      <c r="B171" s="1">
        <v>23</v>
      </c>
      <c r="C171" s="1">
        <v>3</v>
      </c>
      <c r="D171" s="1">
        <v>29</v>
      </c>
      <c r="E171" s="1">
        <v>3</v>
      </c>
    </row>
    <row r="172" spans="1:5" ht="18.600000000000001" customHeight="1" x14ac:dyDescent="0.3">
      <c r="A172" s="1" t="s">
        <v>172</v>
      </c>
      <c r="B172" s="1">
        <v>66</v>
      </c>
      <c r="C172" s="1">
        <v>1</v>
      </c>
      <c r="D172" s="1">
        <v>94</v>
      </c>
      <c r="E172" s="1">
        <v>2</v>
      </c>
    </row>
    <row r="173" spans="1:5" ht="18.600000000000001" customHeight="1" x14ac:dyDescent="0.3">
      <c r="A173" s="1" t="s">
        <v>173</v>
      </c>
      <c r="B173" s="1">
        <v>66</v>
      </c>
      <c r="C173" s="1">
        <v>1</v>
      </c>
      <c r="D173" s="1">
        <v>69</v>
      </c>
      <c r="E173" s="1">
        <v>1</v>
      </c>
    </row>
    <row r="174" spans="1:5" ht="18.600000000000001" customHeight="1" x14ac:dyDescent="0.3">
      <c r="A174" s="1" t="s">
        <v>174</v>
      </c>
      <c r="B174" s="1">
        <v>182</v>
      </c>
      <c r="C174" s="1">
        <v>6</v>
      </c>
      <c r="D174" s="1">
        <v>787</v>
      </c>
      <c r="E174" s="1">
        <v>9</v>
      </c>
    </row>
    <row r="175" spans="1:5" ht="18.600000000000001" customHeight="1" x14ac:dyDescent="0.3">
      <c r="A175" s="1" t="s">
        <v>176</v>
      </c>
      <c r="B175" s="1">
        <f>SUM(B2:B174)</f>
        <v>37069</v>
      </c>
      <c r="C175" s="1">
        <f>SUM(C2:C174)</f>
        <v>5164</v>
      </c>
      <c r="D175" s="1">
        <f>SUM(D2:D174)</f>
        <v>535711</v>
      </c>
      <c r="E175" s="1">
        <f>SUM(E2:E174)</f>
        <v>36318</v>
      </c>
    </row>
    <row r="176" spans="1:5" ht="18.600000000000001" customHeight="1" x14ac:dyDescent="0.3">
      <c r="A176" s="5"/>
      <c r="B176" s="6"/>
      <c r="C176" s="6"/>
      <c r="D176" s="6"/>
      <c r="E176" s="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3620-9F41-47ED-9F0D-B4A97FCE95E8}">
  <dimension ref="A1:AO632"/>
  <sheetViews>
    <sheetView topLeftCell="A2" zoomScale="70" zoomScaleNormal="70" workbookViewId="0">
      <selection activeCell="AE2" sqref="AE2:AE174"/>
    </sheetView>
  </sheetViews>
  <sheetFormatPr defaultRowHeight="14.4" x14ac:dyDescent="0.3"/>
  <cols>
    <col min="11" max="11" width="10.109375" customWidth="1"/>
    <col min="13" max="14" width="9.6640625" customWidth="1"/>
    <col min="17" max="18" width="10.6640625" customWidth="1"/>
    <col min="19" max="19" width="9.109375" customWidth="1"/>
    <col min="21" max="22" width="10.6640625" customWidth="1"/>
    <col min="25" max="26" width="10.6640625" customWidth="1"/>
    <col min="29" max="30" width="11.6640625" customWidth="1"/>
    <col min="31" max="31" width="9" customWidth="1"/>
    <col min="32" max="32" width="10.88671875" customWidth="1"/>
    <col min="33" max="34" width="11.6640625" customWidth="1"/>
  </cols>
  <sheetData>
    <row r="1" spans="1:41" x14ac:dyDescent="0.3">
      <c r="A1" t="s">
        <v>308</v>
      </c>
      <c r="B1" t="s">
        <v>307</v>
      </c>
      <c r="C1" t="s">
        <v>311</v>
      </c>
      <c r="D1" t="s">
        <v>312</v>
      </c>
      <c r="E1" t="s">
        <v>309</v>
      </c>
      <c r="F1" t="s">
        <v>310</v>
      </c>
      <c r="G1" t="s">
        <v>325</v>
      </c>
      <c r="H1" t="s">
        <v>326</v>
      </c>
      <c r="I1" t="s">
        <v>327</v>
      </c>
      <c r="K1" t="s">
        <v>325</v>
      </c>
      <c r="L1" t="s">
        <v>308</v>
      </c>
      <c r="M1" t="s">
        <v>249</v>
      </c>
      <c r="N1" t="s">
        <v>250</v>
      </c>
      <c r="O1" t="s">
        <v>327</v>
      </c>
      <c r="P1" t="s">
        <v>310</v>
      </c>
      <c r="Q1" t="s">
        <v>293</v>
      </c>
      <c r="R1" t="s">
        <v>296</v>
      </c>
      <c r="S1" t="s">
        <v>326</v>
      </c>
      <c r="T1" t="s">
        <v>312</v>
      </c>
      <c r="U1" t="s">
        <v>331</v>
      </c>
      <c r="V1" t="s">
        <v>332</v>
      </c>
      <c r="W1" t="s">
        <v>309</v>
      </c>
      <c r="X1" t="s">
        <v>333</v>
      </c>
      <c r="Y1" t="s">
        <v>334</v>
      </c>
      <c r="Z1" t="s">
        <v>335</v>
      </c>
      <c r="AA1" t="s">
        <v>311</v>
      </c>
      <c r="AB1" t="s">
        <v>336</v>
      </c>
      <c r="AC1" t="s">
        <v>337</v>
      </c>
      <c r="AD1" t="s">
        <v>338</v>
      </c>
      <c r="AE1" t="s">
        <v>307</v>
      </c>
      <c r="AF1" t="s">
        <v>339</v>
      </c>
      <c r="AG1" t="s">
        <v>340</v>
      </c>
      <c r="AH1" t="s">
        <v>341</v>
      </c>
    </row>
    <row r="2" spans="1:41" x14ac:dyDescent="0.3">
      <c r="A2">
        <v>2.0644579892269186</v>
      </c>
      <c r="B2">
        <v>5.3927024528345004</v>
      </c>
      <c r="C2">
        <v>1.9542362678459768</v>
      </c>
      <c r="D2">
        <v>1.3010299956639813</v>
      </c>
      <c r="E2">
        <v>0</v>
      </c>
      <c r="F2">
        <v>0</v>
      </c>
      <c r="G2">
        <f>2*SQRT(B2)</f>
        <v>4.6444385894678382</v>
      </c>
      <c r="H2">
        <f>2*SQRT(C2)</f>
        <v>2.7958800173440754</v>
      </c>
      <c r="I2">
        <f>2*SQRT(E2)</f>
        <v>0</v>
      </c>
      <c r="K2">
        <v>4.6444000000000001</v>
      </c>
      <c r="L2">
        <v>2.0644999999999998</v>
      </c>
      <c r="M2">
        <v>1.9737</v>
      </c>
      <c r="N2">
        <v>9.0745999999999993E-2</v>
      </c>
      <c r="O2">
        <v>0</v>
      </c>
      <c r="P2">
        <v>0</v>
      </c>
      <c r="Q2">
        <v>7.9039999999999999E-2</v>
      </c>
      <c r="R2">
        <v>-7.9039999999999999E-2</v>
      </c>
      <c r="S2">
        <v>2.7959000000000001</v>
      </c>
      <c r="T2">
        <v>1.3009999999999999</v>
      </c>
      <c r="U2">
        <v>1.3217000000000001</v>
      </c>
      <c r="V2">
        <v>-2.0718E-2</v>
      </c>
      <c r="W2">
        <v>0</v>
      </c>
      <c r="X2">
        <v>0</v>
      </c>
      <c r="Y2">
        <v>0.41102</v>
      </c>
      <c r="Z2">
        <v>-0.41102</v>
      </c>
      <c r="AA2">
        <v>1.9541999999999999</v>
      </c>
      <c r="AB2">
        <v>1.3009999999999999</v>
      </c>
      <c r="AC2">
        <v>1.3755999999999999</v>
      </c>
      <c r="AD2">
        <v>-7.4524999999999994E-2</v>
      </c>
      <c r="AE2">
        <v>5.3926999999999996</v>
      </c>
      <c r="AF2">
        <v>2.0644999999999998</v>
      </c>
      <c r="AG2">
        <v>1.9832000000000001</v>
      </c>
      <c r="AH2">
        <v>8.1214999999999996E-2</v>
      </c>
      <c r="AJ2" t="s">
        <v>342</v>
      </c>
      <c r="AK2" t="s">
        <v>343</v>
      </c>
      <c r="AL2" t="s">
        <v>344</v>
      </c>
      <c r="AM2" t="s">
        <v>345</v>
      </c>
      <c r="AN2" t="s">
        <v>346</v>
      </c>
      <c r="AO2" t="s">
        <v>347</v>
      </c>
    </row>
    <row r="3" spans="1:41" x14ac:dyDescent="0.3">
      <c r="A3">
        <v>2.2278867046136734</v>
      </c>
      <c r="B3">
        <v>7.2466761145172836</v>
      </c>
      <c r="C3">
        <v>2.8567627889437537</v>
      </c>
      <c r="D3">
        <v>1.6334684555795864</v>
      </c>
      <c r="E3">
        <v>9.0619058289456544E-2</v>
      </c>
      <c r="F3">
        <v>0</v>
      </c>
      <c r="G3">
        <f t="shared" ref="G3:G66" si="0">2*SQRT(B3)</f>
        <v>5.3839302055347202</v>
      </c>
      <c r="H3">
        <f t="shared" ref="H3:H66" si="1">2*SQRT(C3)</f>
        <v>3.3803921600570273</v>
      </c>
      <c r="I3">
        <f t="shared" ref="I3:I66" si="2">2*SQRT(E3)</f>
        <v>0.6020599913279624</v>
      </c>
      <c r="K3">
        <v>5.3838999999999997</v>
      </c>
      <c r="L3">
        <v>2.2279</v>
      </c>
      <c r="M3">
        <v>2.1278000000000001</v>
      </c>
      <c r="N3">
        <v>0.10008</v>
      </c>
      <c r="O3">
        <v>0.60206000000000004</v>
      </c>
      <c r="P3">
        <v>0</v>
      </c>
      <c r="Q3">
        <v>0.28737000000000001</v>
      </c>
      <c r="R3">
        <v>-0.28737000000000001</v>
      </c>
      <c r="S3">
        <v>3.3803999999999998</v>
      </c>
      <c r="T3">
        <v>1.6335</v>
      </c>
      <c r="U3">
        <v>1.5019</v>
      </c>
      <c r="V3">
        <v>0.13155</v>
      </c>
      <c r="W3">
        <v>9.0619000000000005E-2</v>
      </c>
      <c r="X3">
        <v>0</v>
      </c>
      <c r="Y3">
        <v>0.42909000000000003</v>
      </c>
      <c r="Z3">
        <v>-0.42909000000000003</v>
      </c>
      <c r="AA3">
        <v>2.8567999999999998</v>
      </c>
      <c r="AB3">
        <v>1.6335</v>
      </c>
      <c r="AC3">
        <v>1.4844999999999999</v>
      </c>
      <c r="AD3">
        <v>0.14901</v>
      </c>
      <c r="AE3">
        <v>7.2466999999999997</v>
      </c>
      <c r="AF3">
        <v>2.2279</v>
      </c>
      <c r="AG3">
        <v>2.1046</v>
      </c>
      <c r="AH3">
        <v>0.12331</v>
      </c>
      <c r="AJ3">
        <f>_xlfn.QUARTILE.INC(N2:N174,1)</f>
        <v>-5.0443000000000002E-2</v>
      </c>
      <c r="AK3">
        <f>_xlfn.QUARTILE.INC(R2:R175,1)</f>
        <v>-7.9039999999999999E-2</v>
      </c>
      <c r="AL3">
        <f>_xlfn.QUARTILE.INC(Tabela9[Residual5],1)</f>
        <v>-9.4690999999999997E-2</v>
      </c>
      <c r="AM3">
        <f>_xlfn.QUARTILE.INC(Z2:Z175,1)</f>
        <v>-0.41102</v>
      </c>
      <c r="AN3">
        <f>_xlfn.QUARTILE.INC(Tabela9[Residual11],1)</f>
        <v>-0.12576000000000001</v>
      </c>
      <c r="AO3">
        <f>_xlfn.QUARTILE.INC(AH2:AH174,1)</f>
        <v>-4.8925000000000003E-2</v>
      </c>
    </row>
    <row r="4" spans="1:41" x14ac:dyDescent="0.3">
      <c r="A4">
        <v>2.2922560713564759</v>
      </c>
      <c r="B4">
        <v>8.5904622233018397</v>
      </c>
      <c r="C4">
        <v>5.3927024528345004</v>
      </c>
      <c r="D4">
        <v>2.0644579892269186</v>
      </c>
      <c r="E4">
        <v>9.0619058289456544E-2</v>
      </c>
      <c r="F4">
        <v>0.3010299956639812</v>
      </c>
      <c r="G4">
        <f t="shared" si="0"/>
        <v>5.8618980623350456</v>
      </c>
      <c r="H4">
        <f t="shared" si="1"/>
        <v>4.6444385894678382</v>
      </c>
      <c r="I4">
        <f t="shared" si="2"/>
        <v>0.6020599913279624</v>
      </c>
      <c r="K4">
        <v>5.8619000000000003</v>
      </c>
      <c r="L4">
        <v>2.2923</v>
      </c>
      <c r="M4">
        <v>2.2273999999999998</v>
      </c>
      <c r="N4">
        <v>6.4854999999999996E-2</v>
      </c>
      <c r="O4">
        <v>0.60206000000000004</v>
      </c>
      <c r="P4">
        <v>0.30103000000000002</v>
      </c>
      <c r="Q4">
        <v>0.28737000000000001</v>
      </c>
      <c r="R4">
        <v>1.3663E-2</v>
      </c>
      <c r="S4">
        <v>4.6444000000000001</v>
      </c>
      <c r="T4">
        <v>2.0644999999999998</v>
      </c>
      <c r="U4">
        <v>1.8915</v>
      </c>
      <c r="V4">
        <v>0.17291999999999999</v>
      </c>
      <c r="W4">
        <v>9.0619000000000005E-2</v>
      </c>
      <c r="X4">
        <v>0.30103000000000002</v>
      </c>
      <c r="Y4">
        <v>0.42909000000000003</v>
      </c>
      <c r="Z4">
        <v>-0.12806000000000001</v>
      </c>
      <c r="AA4">
        <v>5.3926999999999996</v>
      </c>
      <c r="AB4">
        <v>2.0644999999999998</v>
      </c>
      <c r="AC4">
        <v>1.7905</v>
      </c>
      <c r="AD4">
        <v>0.27399000000000001</v>
      </c>
      <c r="AE4">
        <v>8.5905000000000005</v>
      </c>
      <c r="AF4">
        <v>2.2923</v>
      </c>
      <c r="AG4">
        <v>2.1924999999999999</v>
      </c>
      <c r="AH4">
        <v>9.9739999999999995E-2</v>
      </c>
      <c r="AJ4">
        <f>_xlfn.QUARTILE.INC(N2:N174,3)</f>
        <v>9.4548999999999994E-2</v>
      </c>
      <c r="AK4">
        <f>_xlfn.QUARTILE.INC(R2:R175,3)</f>
        <v>0.16367000000000001</v>
      </c>
      <c r="AL4">
        <f>_xlfn.QUARTILE.INC(Tabela9[Residual5],3)</f>
        <v>0.126475</v>
      </c>
      <c r="AM4">
        <f>_xlfn.QUARTILE.INC(Z2:Z175,3)</f>
        <v>0.31051000000000001</v>
      </c>
      <c r="AN4">
        <f>_xlfn.QUARTILE.INC(Tabela9[Residual11],3)</f>
        <v>0.21398499999999998</v>
      </c>
      <c r="AO4">
        <f>_xlfn.QUARTILE.INC(AH2:AH174,3)</f>
        <v>0.10877000000000001</v>
      </c>
    </row>
    <row r="5" spans="1:41" x14ac:dyDescent="0.3">
      <c r="A5">
        <v>2.2833012287035497</v>
      </c>
      <c r="B5">
        <v>9.903971984778444</v>
      </c>
      <c r="C5">
        <v>7.2466761145172836</v>
      </c>
      <c r="D5">
        <v>2.2278867046136734</v>
      </c>
      <c r="E5">
        <v>2.5314865837323879</v>
      </c>
      <c r="F5">
        <v>1.5185139398778875</v>
      </c>
      <c r="G5">
        <f t="shared" si="0"/>
        <v>6.2941153420567195</v>
      </c>
      <c r="H5">
        <f t="shared" si="1"/>
        <v>5.3839302055347202</v>
      </c>
      <c r="I5">
        <f t="shared" si="2"/>
        <v>3.1821292140529982</v>
      </c>
      <c r="K5">
        <v>6.2941000000000003</v>
      </c>
      <c r="L5">
        <v>2.2833000000000001</v>
      </c>
      <c r="M5">
        <v>2.3174999999999999</v>
      </c>
      <c r="N5">
        <v>-3.4164E-2</v>
      </c>
      <c r="O5">
        <v>3.1821000000000002</v>
      </c>
      <c r="P5">
        <v>1.5185</v>
      </c>
      <c r="Q5">
        <v>1.1800999999999999</v>
      </c>
      <c r="R5" s="18">
        <v>0.33838000000000001</v>
      </c>
      <c r="S5">
        <v>5.3838999999999997</v>
      </c>
      <c r="T5">
        <v>2.2279</v>
      </c>
      <c r="U5">
        <v>2.1194999999999999</v>
      </c>
      <c r="V5">
        <v>0.10842</v>
      </c>
      <c r="W5">
        <v>2.5314999999999999</v>
      </c>
      <c r="X5">
        <v>1.5185</v>
      </c>
      <c r="Y5">
        <v>0.91576000000000002</v>
      </c>
      <c r="Z5">
        <v>0.60275000000000001</v>
      </c>
      <c r="AA5">
        <v>7.2466999999999997</v>
      </c>
      <c r="AB5">
        <v>2.2279</v>
      </c>
      <c r="AC5">
        <v>2.0142000000000002</v>
      </c>
      <c r="AD5">
        <v>0.2137</v>
      </c>
      <c r="AE5">
        <v>9.9039999999999999</v>
      </c>
      <c r="AF5">
        <v>2.2833000000000001</v>
      </c>
      <c r="AG5">
        <v>2.2785000000000002</v>
      </c>
      <c r="AH5">
        <v>4.8244999999999998E-3</v>
      </c>
      <c r="AJ5">
        <f>AJ4-AJ3</f>
        <v>0.14499200000000001</v>
      </c>
      <c r="AK5">
        <f t="shared" ref="AK5:AO5" si="3">AK4-AK3</f>
        <v>0.24271000000000001</v>
      </c>
      <c r="AL5">
        <f t="shared" si="3"/>
        <v>0.221166</v>
      </c>
      <c r="AM5">
        <f t="shared" si="3"/>
        <v>0.72153</v>
      </c>
      <c r="AN5">
        <f t="shared" si="3"/>
        <v>0.33974499999999996</v>
      </c>
      <c r="AO5">
        <f t="shared" si="3"/>
        <v>0.157695</v>
      </c>
    </row>
    <row r="6" spans="1:41" x14ac:dyDescent="0.3">
      <c r="A6">
        <v>2.2041199826559246</v>
      </c>
      <c r="B6">
        <v>6.362724911149285</v>
      </c>
      <c r="C6">
        <v>9.3095317152370178</v>
      </c>
      <c r="D6">
        <v>2.3443922736851106</v>
      </c>
      <c r="E6">
        <v>1.5757090620683294</v>
      </c>
      <c r="F6">
        <v>1.1760912590556813</v>
      </c>
      <c r="G6">
        <f t="shared" si="0"/>
        <v>5.0448884670126395</v>
      </c>
      <c r="H6">
        <f t="shared" si="1"/>
        <v>6.1023050448947629</v>
      </c>
      <c r="I6">
        <f t="shared" si="2"/>
        <v>2.510545010206612</v>
      </c>
      <c r="K6">
        <v>5.0449000000000002</v>
      </c>
      <c r="L6">
        <v>2.2040999999999999</v>
      </c>
      <c r="M6">
        <v>2.0571999999999999</v>
      </c>
      <c r="N6">
        <v>0.14696000000000001</v>
      </c>
      <c r="O6">
        <v>2.5105</v>
      </c>
      <c r="P6">
        <v>1.1760999999999999</v>
      </c>
      <c r="Q6">
        <v>0.94774999999999998</v>
      </c>
      <c r="R6">
        <v>0.22833999999999999</v>
      </c>
      <c r="S6">
        <v>6.1022999999999996</v>
      </c>
      <c r="T6">
        <v>2.3443999999999998</v>
      </c>
      <c r="U6">
        <v>2.3409</v>
      </c>
      <c r="V6">
        <v>3.4937000000000002E-3</v>
      </c>
      <c r="W6">
        <v>1.5757000000000001</v>
      </c>
      <c r="X6">
        <v>1.1760999999999999</v>
      </c>
      <c r="Y6">
        <v>0.72519</v>
      </c>
      <c r="Z6">
        <v>0.45090000000000002</v>
      </c>
      <c r="AA6">
        <v>9.3094999999999999</v>
      </c>
      <c r="AB6">
        <v>2.3443999999999998</v>
      </c>
      <c r="AC6">
        <v>2.2631000000000001</v>
      </c>
      <c r="AD6">
        <v>8.1289E-2</v>
      </c>
      <c r="AE6">
        <v>6.3627000000000002</v>
      </c>
      <c r="AF6">
        <v>2.2040999999999999</v>
      </c>
      <c r="AG6">
        <v>2.0467</v>
      </c>
      <c r="AH6">
        <v>0.15739</v>
      </c>
      <c r="AJ6">
        <f>AJ3-1.5*AJ5</f>
        <v>-0.26793100000000003</v>
      </c>
      <c r="AK6">
        <f t="shared" ref="AK6:AO6" si="4">AK3-1.5*AK5</f>
        <v>-0.44310500000000003</v>
      </c>
      <c r="AL6">
        <f t="shared" si="4"/>
        <v>-0.42644000000000004</v>
      </c>
      <c r="AM6">
        <f t="shared" si="4"/>
        <v>-1.4933149999999999</v>
      </c>
      <c r="AN6">
        <f t="shared" si="4"/>
        <v>-0.63537749999999993</v>
      </c>
      <c r="AO6">
        <f t="shared" si="4"/>
        <v>-0.28546749999999999</v>
      </c>
    </row>
    <row r="7" spans="1:41" x14ac:dyDescent="0.3">
      <c r="A7">
        <v>2.3541084391474008</v>
      </c>
      <c r="B7">
        <v>13.345961670804764</v>
      </c>
      <c r="C7">
        <v>8.5904622233018397</v>
      </c>
      <c r="D7">
        <v>2.2922560713564759</v>
      </c>
      <c r="E7">
        <v>0.227644691705265</v>
      </c>
      <c r="F7">
        <v>0.47712125471966244</v>
      </c>
      <c r="G7">
        <f t="shared" si="0"/>
        <v>7.306425027550687</v>
      </c>
      <c r="H7">
        <f t="shared" si="1"/>
        <v>5.8618980623350456</v>
      </c>
      <c r="I7">
        <f t="shared" si="2"/>
        <v>0.95424250943932487</v>
      </c>
      <c r="K7">
        <v>7.3064</v>
      </c>
      <c r="L7">
        <v>2.3540999999999999</v>
      </c>
      <c r="M7">
        <v>2.5284</v>
      </c>
      <c r="N7">
        <v>-0.17430000000000001</v>
      </c>
      <c r="O7">
        <v>0.95423999999999998</v>
      </c>
      <c r="P7">
        <v>0.47711999999999999</v>
      </c>
      <c r="Q7">
        <v>0.40922999999999998</v>
      </c>
      <c r="R7">
        <v>6.7891000000000007E-2</v>
      </c>
      <c r="S7">
        <v>5.8619000000000003</v>
      </c>
      <c r="T7">
        <v>2.2923</v>
      </c>
      <c r="U7">
        <v>2.2667999999999999</v>
      </c>
      <c r="V7">
        <v>2.5458999999999999E-2</v>
      </c>
      <c r="W7">
        <v>0.22764000000000001</v>
      </c>
      <c r="X7">
        <v>0.47711999999999999</v>
      </c>
      <c r="Y7">
        <v>0.45640999999999998</v>
      </c>
      <c r="Z7">
        <v>2.0708000000000001E-2</v>
      </c>
      <c r="AA7">
        <v>8.5905000000000005</v>
      </c>
      <c r="AB7">
        <v>2.2923</v>
      </c>
      <c r="AC7">
        <v>2.1762999999999999</v>
      </c>
      <c r="AD7">
        <v>0.11592</v>
      </c>
      <c r="AE7">
        <v>13.346</v>
      </c>
      <c r="AF7">
        <v>2.3540999999999999</v>
      </c>
      <c r="AG7">
        <v>2.5036999999999998</v>
      </c>
      <c r="AH7">
        <v>-0.14962</v>
      </c>
      <c r="AJ7">
        <f>AJ4+1.5*AJ5</f>
        <v>0.31203700000000001</v>
      </c>
      <c r="AK7">
        <f t="shared" ref="AK7:AO7" si="5">AK4+1.5*AK5</f>
        <v>0.52773500000000007</v>
      </c>
      <c r="AL7">
        <f t="shared" si="5"/>
        <v>0.45822400000000002</v>
      </c>
      <c r="AM7">
        <f t="shared" si="5"/>
        <v>1.3928050000000001</v>
      </c>
      <c r="AN7">
        <f t="shared" si="5"/>
        <v>0.72360249999999993</v>
      </c>
      <c r="AO7">
        <f t="shared" si="5"/>
        <v>0.34531250000000002</v>
      </c>
    </row>
    <row r="8" spans="1:41" x14ac:dyDescent="0.3">
      <c r="A8">
        <v>2.2253092817258628</v>
      </c>
      <c r="B8">
        <v>7.2703377750630551</v>
      </c>
      <c r="C8">
        <v>9.903971984778444</v>
      </c>
      <c r="D8">
        <v>2.2833012287035497</v>
      </c>
      <c r="E8">
        <v>4.4687564967622677</v>
      </c>
      <c r="F8">
        <v>1.6627578316815741</v>
      </c>
      <c r="G8">
        <f t="shared" si="0"/>
        <v>5.3927127774666639</v>
      </c>
      <c r="H8">
        <f t="shared" si="1"/>
        <v>6.2941153420567195</v>
      </c>
      <c r="I8">
        <f t="shared" si="2"/>
        <v>4.2278867046136739</v>
      </c>
      <c r="K8">
        <v>5.3926999999999996</v>
      </c>
      <c r="L8">
        <v>2.2252999999999998</v>
      </c>
      <c r="M8">
        <v>2.1295999999999999</v>
      </c>
      <c r="N8">
        <v>9.5674999999999996E-2</v>
      </c>
      <c r="O8">
        <v>4.2279</v>
      </c>
      <c r="P8">
        <v>1.6628000000000001</v>
      </c>
      <c r="Q8">
        <v>1.542</v>
      </c>
      <c r="R8">
        <v>0.12077</v>
      </c>
      <c r="S8">
        <v>6.2941000000000003</v>
      </c>
      <c r="T8">
        <v>2.2833000000000001</v>
      </c>
      <c r="U8">
        <v>2.4</v>
      </c>
      <c r="V8">
        <v>-0.11672</v>
      </c>
      <c r="W8">
        <v>4.4687999999999999</v>
      </c>
      <c r="X8">
        <v>1.6628000000000001</v>
      </c>
      <c r="Y8">
        <v>1.302</v>
      </c>
      <c r="Z8">
        <v>0.36074000000000001</v>
      </c>
      <c r="AA8">
        <v>9.9039999999999999</v>
      </c>
      <c r="AB8">
        <v>2.2833000000000001</v>
      </c>
      <c r="AC8">
        <v>2.3348</v>
      </c>
      <c r="AD8">
        <v>-5.1531E-2</v>
      </c>
      <c r="AE8">
        <v>7.2702999999999998</v>
      </c>
      <c r="AF8">
        <v>2.2252999999999998</v>
      </c>
      <c r="AG8">
        <v>2.1061000000000001</v>
      </c>
      <c r="AH8">
        <v>0.11919</v>
      </c>
    </row>
    <row r="9" spans="1:41" x14ac:dyDescent="0.3">
      <c r="A9">
        <v>2.4183012913197452</v>
      </c>
      <c r="B9">
        <v>10.838950039383578</v>
      </c>
      <c r="C9">
        <v>6.362724911149285</v>
      </c>
      <c r="D9">
        <v>2.2041199826559246</v>
      </c>
      <c r="E9">
        <v>0</v>
      </c>
      <c r="F9">
        <v>0</v>
      </c>
      <c r="G9">
        <f t="shared" si="0"/>
        <v>6.5845121427129518</v>
      </c>
      <c r="H9">
        <f t="shared" si="1"/>
        <v>5.0448884670126395</v>
      </c>
      <c r="I9">
        <f t="shared" si="2"/>
        <v>0</v>
      </c>
      <c r="K9">
        <v>6.5845000000000002</v>
      </c>
      <c r="L9">
        <v>2.4182999999999999</v>
      </c>
      <c r="M9">
        <v>2.3780000000000001</v>
      </c>
      <c r="N9">
        <v>4.0323999999999999E-2</v>
      </c>
      <c r="O9">
        <v>0</v>
      </c>
      <c r="P9">
        <v>0</v>
      </c>
      <c r="Q9">
        <v>7.9039999999999999E-2</v>
      </c>
      <c r="R9">
        <v>-7.9039999999999999E-2</v>
      </c>
      <c r="S9">
        <v>5.0449000000000002</v>
      </c>
      <c r="T9">
        <v>2.2040999999999999</v>
      </c>
      <c r="U9">
        <v>2.0150000000000001</v>
      </c>
      <c r="V9">
        <v>0.18915000000000001</v>
      </c>
      <c r="W9">
        <v>0</v>
      </c>
      <c r="X9">
        <v>0</v>
      </c>
      <c r="Y9">
        <v>0.41102</v>
      </c>
      <c r="Z9">
        <v>-0.41102</v>
      </c>
      <c r="AA9">
        <v>6.3627000000000002</v>
      </c>
      <c r="AB9">
        <v>2.2040999999999999</v>
      </c>
      <c r="AC9">
        <v>1.9075</v>
      </c>
      <c r="AD9">
        <v>0.29659999999999997</v>
      </c>
      <c r="AE9">
        <v>10.839</v>
      </c>
      <c r="AF9">
        <v>2.4182999999999999</v>
      </c>
      <c r="AG9">
        <v>2.3397000000000001</v>
      </c>
      <c r="AH9">
        <v>7.8635999999999998E-2</v>
      </c>
    </row>
    <row r="10" spans="1:41" x14ac:dyDescent="0.3">
      <c r="A10">
        <v>2.2430380486862944</v>
      </c>
      <c r="B10">
        <v>6.362724911149285</v>
      </c>
      <c r="C10">
        <v>4.6844232843422482</v>
      </c>
      <c r="D10">
        <v>1.9777236052888478</v>
      </c>
      <c r="E10">
        <v>4.619142794203178</v>
      </c>
      <c r="F10">
        <v>2.1461280356782382</v>
      </c>
      <c r="G10">
        <f t="shared" si="0"/>
        <v>5.0448884670126395</v>
      </c>
      <c r="H10">
        <f t="shared" si="1"/>
        <v>4.3287057115688743</v>
      </c>
      <c r="I10">
        <f t="shared" si="2"/>
        <v>4.2984382253107594</v>
      </c>
      <c r="K10">
        <v>5.0449000000000002</v>
      </c>
      <c r="L10">
        <v>2.2429999999999999</v>
      </c>
      <c r="M10">
        <v>2.0571999999999999</v>
      </c>
      <c r="N10">
        <v>0.18587999999999999</v>
      </c>
      <c r="O10">
        <v>4.2984</v>
      </c>
      <c r="P10">
        <v>2.1461000000000001</v>
      </c>
      <c r="Q10">
        <v>1.5664</v>
      </c>
      <c r="R10">
        <v>0.57972999999999997</v>
      </c>
      <c r="S10">
        <v>4.3287000000000004</v>
      </c>
      <c r="T10">
        <v>1.9777</v>
      </c>
      <c r="U10">
        <v>1.7942</v>
      </c>
      <c r="V10">
        <v>0.18351000000000001</v>
      </c>
      <c r="W10">
        <v>4.6191000000000004</v>
      </c>
      <c r="X10">
        <v>2.1461000000000001</v>
      </c>
      <c r="Y10">
        <v>1.3320000000000001</v>
      </c>
      <c r="Z10">
        <v>0.81411999999999995</v>
      </c>
      <c r="AA10">
        <v>4.6844000000000001</v>
      </c>
      <c r="AB10">
        <v>1.9777</v>
      </c>
      <c r="AC10">
        <v>1.7050000000000001</v>
      </c>
      <c r="AD10">
        <v>0.27272000000000002</v>
      </c>
      <c r="AE10">
        <v>6.3627000000000002</v>
      </c>
      <c r="AF10">
        <v>2.2429999999999999</v>
      </c>
      <c r="AG10">
        <v>2.0467</v>
      </c>
      <c r="AH10">
        <v>0.19631000000000001</v>
      </c>
    </row>
    <row r="11" spans="1:41" x14ac:dyDescent="0.3">
      <c r="A11">
        <v>2.357934847000454</v>
      </c>
      <c r="B11">
        <v>8.7952102408805519</v>
      </c>
      <c r="C11">
        <v>4.4545889252210671</v>
      </c>
      <c r="D11">
        <v>1.8976270912904414</v>
      </c>
      <c r="E11">
        <v>9.3306609130693605</v>
      </c>
      <c r="F11">
        <v>2.3201462861110542</v>
      </c>
      <c r="G11">
        <f t="shared" si="0"/>
        <v>5.931343942440213</v>
      </c>
      <c r="H11">
        <f t="shared" si="1"/>
        <v>4.2211794205984976</v>
      </c>
      <c r="I11">
        <f t="shared" si="2"/>
        <v>6.1092261091137754</v>
      </c>
      <c r="K11">
        <v>5.9313000000000002</v>
      </c>
      <c r="L11">
        <v>2.3578999999999999</v>
      </c>
      <c r="M11">
        <v>2.2418999999999998</v>
      </c>
      <c r="N11">
        <v>0.11606</v>
      </c>
      <c r="O11">
        <v>6.1092000000000004</v>
      </c>
      <c r="P11">
        <v>2.3201000000000001</v>
      </c>
      <c r="Q11">
        <v>2.1930000000000001</v>
      </c>
      <c r="R11">
        <v>0.12717000000000001</v>
      </c>
      <c r="S11">
        <v>4.2211999999999996</v>
      </c>
      <c r="T11">
        <v>1.8976</v>
      </c>
      <c r="U11">
        <v>1.7611000000000001</v>
      </c>
      <c r="V11">
        <v>0.13655</v>
      </c>
      <c r="W11">
        <v>9.3307000000000002</v>
      </c>
      <c r="X11">
        <v>2.3201000000000001</v>
      </c>
      <c r="Y11">
        <v>2.2713999999999999</v>
      </c>
      <c r="Z11">
        <v>4.8744000000000003E-2</v>
      </c>
      <c r="AA11">
        <v>4.4546000000000001</v>
      </c>
      <c r="AB11">
        <v>1.8976</v>
      </c>
      <c r="AC11">
        <v>1.6773</v>
      </c>
      <c r="AD11">
        <v>0.22036</v>
      </c>
      <c r="AE11">
        <v>8.7951999999999995</v>
      </c>
      <c r="AF11">
        <v>2.3578999999999999</v>
      </c>
      <c r="AG11">
        <v>2.2059000000000002</v>
      </c>
      <c r="AH11">
        <v>0.15201999999999999</v>
      </c>
    </row>
    <row r="12" spans="1:41" x14ac:dyDescent="0.3">
      <c r="A12">
        <v>2.4166405073382808</v>
      </c>
      <c r="B12">
        <v>8.8749945106336767</v>
      </c>
      <c r="C12">
        <v>1.5757090620683294</v>
      </c>
      <c r="D12">
        <v>1.0413926851582251</v>
      </c>
      <c r="E12">
        <v>0.36247623315782618</v>
      </c>
      <c r="F12">
        <v>0.47712125471966244</v>
      </c>
      <c r="G12">
        <f t="shared" si="0"/>
        <v>5.9581858012766524</v>
      </c>
      <c r="H12">
        <f t="shared" si="1"/>
        <v>2.510545010206612</v>
      </c>
      <c r="I12">
        <f t="shared" si="2"/>
        <v>1.2041199826559248</v>
      </c>
      <c r="K12">
        <v>5.9581999999999997</v>
      </c>
      <c r="L12">
        <v>2.4165999999999999</v>
      </c>
      <c r="M12">
        <v>2.2475000000000001</v>
      </c>
      <c r="N12">
        <v>0.16916999999999999</v>
      </c>
      <c r="O12">
        <v>1.2040999999999999</v>
      </c>
      <c r="P12">
        <v>0.47711999999999999</v>
      </c>
      <c r="Q12">
        <v>0.49569000000000002</v>
      </c>
      <c r="R12">
        <v>-1.8572999999999999E-2</v>
      </c>
      <c r="S12">
        <v>2.5105</v>
      </c>
      <c r="T12">
        <v>1.0414000000000001</v>
      </c>
      <c r="U12">
        <v>1.2338</v>
      </c>
      <c r="V12">
        <v>-0.19241</v>
      </c>
      <c r="W12">
        <v>0.36248000000000002</v>
      </c>
      <c r="X12">
        <v>0.47711999999999999</v>
      </c>
      <c r="Y12">
        <v>0.48330000000000001</v>
      </c>
      <c r="Z12">
        <v>-6.1748999999999997E-3</v>
      </c>
      <c r="AA12">
        <v>1.5757000000000001</v>
      </c>
      <c r="AB12">
        <v>1.0414000000000001</v>
      </c>
      <c r="AC12">
        <v>1.3299000000000001</v>
      </c>
      <c r="AD12">
        <v>-0.28849000000000002</v>
      </c>
      <c r="AE12">
        <v>8.875</v>
      </c>
      <c r="AF12">
        <v>2.4165999999999999</v>
      </c>
      <c r="AG12">
        <v>2.2111000000000001</v>
      </c>
      <c r="AH12">
        <v>0.20549999999999999</v>
      </c>
    </row>
    <row r="13" spans="1:41" x14ac:dyDescent="0.3">
      <c r="A13">
        <v>2.3820170425748683</v>
      </c>
      <c r="B13">
        <v>11.784177665036811</v>
      </c>
      <c r="C13">
        <v>10.573151116679615</v>
      </c>
      <c r="D13">
        <v>2.4712917110589387</v>
      </c>
      <c r="E13">
        <v>0</v>
      </c>
      <c r="F13">
        <v>0</v>
      </c>
      <c r="G13">
        <f t="shared" si="0"/>
        <v>6.8656180100663367</v>
      </c>
      <c r="H13">
        <f t="shared" si="1"/>
        <v>6.5032764408964239</v>
      </c>
      <c r="I13">
        <f t="shared" si="2"/>
        <v>0</v>
      </c>
      <c r="K13">
        <v>6.8655999999999997</v>
      </c>
      <c r="L13">
        <v>2.3820000000000001</v>
      </c>
      <c r="M13">
        <v>2.4365999999999999</v>
      </c>
      <c r="N13">
        <v>-5.4536000000000001E-2</v>
      </c>
      <c r="O13">
        <v>0</v>
      </c>
      <c r="P13">
        <v>0</v>
      </c>
      <c r="Q13">
        <v>7.9039999999999999E-2</v>
      </c>
      <c r="R13">
        <v>-7.9039999999999999E-2</v>
      </c>
      <c r="S13">
        <v>6.5033000000000003</v>
      </c>
      <c r="T13">
        <v>2.4712999999999998</v>
      </c>
      <c r="U13">
        <v>2.4645000000000001</v>
      </c>
      <c r="V13">
        <v>6.8003999999999998E-3</v>
      </c>
      <c r="W13">
        <v>0</v>
      </c>
      <c r="X13">
        <v>0</v>
      </c>
      <c r="Y13">
        <v>0.41102</v>
      </c>
      <c r="Z13">
        <v>-0.41102</v>
      </c>
      <c r="AA13">
        <v>10.573</v>
      </c>
      <c r="AB13">
        <v>2.4712999999999998</v>
      </c>
      <c r="AC13">
        <v>2.4156</v>
      </c>
      <c r="AD13">
        <v>5.5710999999999997E-2</v>
      </c>
      <c r="AE13">
        <v>11.784000000000001</v>
      </c>
      <c r="AF13">
        <v>2.3820000000000001</v>
      </c>
      <c r="AG13">
        <v>2.4015</v>
      </c>
      <c r="AH13">
        <v>-1.9507E-2</v>
      </c>
    </row>
    <row r="14" spans="1:41" x14ac:dyDescent="0.3">
      <c r="A14">
        <v>2.4653828514484184</v>
      </c>
      <c r="B14">
        <v>13.64102000621031</v>
      </c>
      <c r="C14">
        <v>4.7479405368350589</v>
      </c>
      <c r="D14">
        <v>1.9867717342662448</v>
      </c>
      <c r="E14">
        <v>1.9542362678459768</v>
      </c>
      <c r="F14">
        <v>1.2787536009528289</v>
      </c>
      <c r="G14">
        <f t="shared" si="0"/>
        <v>7.3867503020503706</v>
      </c>
      <c r="H14">
        <f t="shared" si="1"/>
        <v>4.3579538945863385</v>
      </c>
      <c r="I14">
        <f t="shared" si="2"/>
        <v>2.7958800173440754</v>
      </c>
      <c r="K14">
        <v>7.3868</v>
      </c>
      <c r="L14">
        <v>2.4653999999999998</v>
      </c>
      <c r="M14">
        <v>2.5451000000000001</v>
      </c>
      <c r="N14">
        <v>-7.9760999999999999E-2</v>
      </c>
      <c r="O14">
        <v>2.7959000000000001</v>
      </c>
      <c r="P14">
        <v>1.2787999999999999</v>
      </c>
      <c r="Q14">
        <v>1.0465</v>
      </c>
      <c r="R14">
        <v>0.23227</v>
      </c>
      <c r="S14">
        <v>4.3579999999999997</v>
      </c>
      <c r="T14">
        <v>1.9867999999999999</v>
      </c>
      <c r="U14">
        <v>1.8031999999999999</v>
      </c>
      <c r="V14">
        <v>0.18354000000000001</v>
      </c>
      <c r="W14">
        <v>1.9541999999999999</v>
      </c>
      <c r="X14">
        <v>1.2787999999999999</v>
      </c>
      <c r="Y14">
        <v>0.80066999999999999</v>
      </c>
      <c r="Z14">
        <v>0.47809000000000001</v>
      </c>
      <c r="AA14">
        <v>4.7478999999999996</v>
      </c>
      <c r="AB14">
        <v>1.9867999999999999</v>
      </c>
      <c r="AC14">
        <v>1.7126999999999999</v>
      </c>
      <c r="AD14">
        <v>0.27411000000000002</v>
      </c>
      <c r="AE14">
        <v>13.641</v>
      </c>
      <c r="AF14">
        <v>2.4653999999999998</v>
      </c>
      <c r="AG14">
        <v>2.5230000000000001</v>
      </c>
      <c r="AH14">
        <v>-5.7659000000000002E-2</v>
      </c>
    </row>
    <row r="15" spans="1:41" x14ac:dyDescent="0.3">
      <c r="A15">
        <v>2.5263392773898441</v>
      </c>
      <c r="B15">
        <v>14.427647905431041</v>
      </c>
      <c r="C15">
        <v>2.3454276733449184</v>
      </c>
      <c r="D15">
        <v>1.3802112417116059</v>
      </c>
      <c r="E15">
        <v>0.91057876682105998</v>
      </c>
      <c r="F15">
        <v>0.3010299956639812</v>
      </c>
      <c r="G15">
        <f t="shared" si="0"/>
        <v>7.5967487533631228</v>
      </c>
      <c r="H15">
        <f t="shared" si="1"/>
        <v>3.0629578340845103</v>
      </c>
      <c r="I15">
        <f t="shared" si="2"/>
        <v>1.9084850188786497</v>
      </c>
      <c r="K15">
        <v>7.5967000000000002</v>
      </c>
      <c r="L15">
        <v>2.5263</v>
      </c>
      <c r="M15">
        <v>2.5889000000000002</v>
      </c>
      <c r="N15">
        <v>-6.2562999999999994E-2</v>
      </c>
      <c r="O15">
        <v>1.9085000000000001</v>
      </c>
      <c r="P15">
        <v>0.30103000000000002</v>
      </c>
      <c r="Q15">
        <v>0.73941999999999997</v>
      </c>
      <c r="R15">
        <v>-0.43839</v>
      </c>
      <c r="S15">
        <v>3.0630000000000002</v>
      </c>
      <c r="T15">
        <v>1.3802000000000001</v>
      </c>
      <c r="U15">
        <v>1.4040999999999999</v>
      </c>
      <c r="V15">
        <v>-2.3859000000000002E-2</v>
      </c>
      <c r="W15">
        <v>0.91057999999999995</v>
      </c>
      <c r="X15">
        <v>0.30103000000000002</v>
      </c>
      <c r="Y15">
        <v>0.59258</v>
      </c>
      <c r="Z15">
        <v>-0.29154999999999998</v>
      </c>
      <c r="AA15">
        <v>2.3454000000000002</v>
      </c>
      <c r="AB15">
        <v>1.3802000000000001</v>
      </c>
      <c r="AC15">
        <v>1.4228000000000001</v>
      </c>
      <c r="AD15">
        <v>-4.2548000000000002E-2</v>
      </c>
      <c r="AE15">
        <v>14.428000000000001</v>
      </c>
      <c r="AF15">
        <v>2.5263</v>
      </c>
      <c r="AG15">
        <v>2.5745</v>
      </c>
      <c r="AH15">
        <v>-4.8182999999999997E-2</v>
      </c>
    </row>
    <row r="16" spans="1:41" x14ac:dyDescent="0.3">
      <c r="A16">
        <v>2.1367205671564067</v>
      </c>
      <c r="B16">
        <v>6.5285076411557457</v>
      </c>
      <c r="C16">
        <v>4.7227385572156644</v>
      </c>
      <c r="D16">
        <v>2.0043213737826426</v>
      </c>
      <c r="E16">
        <v>0.91057876682105998</v>
      </c>
      <c r="F16">
        <v>0.69897000433601886</v>
      </c>
      <c r="G16">
        <f t="shared" si="0"/>
        <v>5.1101888971566387</v>
      </c>
      <c r="H16">
        <f t="shared" si="1"/>
        <v>4.346372536824548</v>
      </c>
      <c r="I16">
        <f t="shared" si="2"/>
        <v>1.9084850188786497</v>
      </c>
      <c r="K16">
        <v>5.1101999999999999</v>
      </c>
      <c r="L16">
        <v>2.1366999999999998</v>
      </c>
      <c r="M16">
        <v>2.0708000000000002</v>
      </c>
      <c r="N16">
        <v>6.5957000000000002E-2</v>
      </c>
      <c r="O16" s="18">
        <v>1.9085000000000001</v>
      </c>
      <c r="P16">
        <v>0.69896999999999998</v>
      </c>
      <c r="Q16">
        <v>0.73941999999999997</v>
      </c>
      <c r="R16">
        <v>-4.0451000000000001E-2</v>
      </c>
      <c r="S16">
        <v>4.3464</v>
      </c>
      <c r="T16">
        <v>2.0043000000000002</v>
      </c>
      <c r="U16">
        <v>1.7997000000000001</v>
      </c>
      <c r="V16">
        <v>0.20466000000000001</v>
      </c>
      <c r="W16">
        <v>0.91057999999999995</v>
      </c>
      <c r="X16">
        <v>0.69896999999999998</v>
      </c>
      <c r="Y16">
        <v>0.59258</v>
      </c>
      <c r="Z16">
        <v>0.10639</v>
      </c>
      <c r="AA16">
        <v>4.7226999999999997</v>
      </c>
      <c r="AB16">
        <v>2.0043000000000002</v>
      </c>
      <c r="AC16">
        <v>1.7096</v>
      </c>
      <c r="AD16">
        <v>0.29470000000000002</v>
      </c>
      <c r="AE16">
        <v>6.5285000000000002</v>
      </c>
      <c r="AF16">
        <v>2.1366999999999998</v>
      </c>
      <c r="AG16">
        <v>2.0575999999999999</v>
      </c>
      <c r="AH16">
        <v>7.9145999999999994E-2</v>
      </c>
    </row>
    <row r="17" spans="1:34" x14ac:dyDescent="0.3">
      <c r="A17">
        <v>2.1461280356782382</v>
      </c>
      <c r="B17">
        <v>7.5354356113792766</v>
      </c>
      <c r="C17">
        <v>9.0619058289456544E-2</v>
      </c>
      <c r="D17">
        <v>0.3010299956639812</v>
      </c>
      <c r="E17">
        <v>9.0619058289456544E-2</v>
      </c>
      <c r="F17">
        <v>0.3010299956639812</v>
      </c>
      <c r="G17">
        <f t="shared" si="0"/>
        <v>5.4901495831641149</v>
      </c>
      <c r="H17">
        <f t="shared" si="1"/>
        <v>0.6020599913279624</v>
      </c>
      <c r="I17">
        <f t="shared" si="2"/>
        <v>0.6020599913279624</v>
      </c>
      <c r="K17">
        <v>5.4901</v>
      </c>
      <c r="L17">
        <v>2.1461000000000001</v>
      </c>
      <c r="M17">
        <v>2.1499000000000001</v>
      </c>
      <c r="N17">
        <v>-3.81E-3</v>
      </c>
      <c r="O17">
        <v>0.60206000000000004</v>
      </c>
      <c r="P17">
        <v>0.30103000000000002</v>
      </c>
      <c r="Q17">
        <v>0.28737000000000001</v>
      </c>
      <c r="R17">
        <v>1.3663E-2</v>
      </c>
      <c r="S17">
        <v>0.60206000000000004</v>
      </c>
      <c r="T17">
        <v>0.30103000000000002</v>
      </c>
      <c r="U17">
        <v>0.64554</v>
      </c>
      <c r="V17">
        <v>-0.34450999999999998</v>
      </c>
      <c r="W17">
        <v>9.0619000000000005E-2</v>
      </c>
      <c r="X17">
        <v>0.30103000000000002</v>
      </c>
      <c r="Y17">
        <v>0.42909000000000003</v>
      </c>
      <c r="Z17">
        <v>-0.12806000000000001</v>
      </c>
      <c r="AA17">
        <v>9.0619000000000005E-2</v>
      </c>
      <c r="AB17">
        <v>0.30103000000000002</v>
      </c>
      <c r="AC17">
        <v>1.1507000000000001</v>
      </c>
      <c r="AD17">
        <v>-0.84965000000000002</v>
      </c>
      <c r="AE17">
        <v>7.5354000000000001</v>
      </c>
      <c r="AF17">
        <v>2.1461000000000001</v>
      </c>
      <c r="AG17">
        <v>2.1234999999999999</v>
      </c>
      <c r="AH17">
        <v>2.2657E-2</v>
      </c>
    </row>
    <row r="18" spans="1:34" x14ac:dyDescent="0.3">
      <c r="A18">
        <v>2.4800069429571505</v>
      </c>
      <c r="B18">
        <v>11.946466154968197</v>
      </c>
      <c r="C18">
        <v>4.0515136931588192</v>
      </c>
      <c r="D18">
        <v>1.919078092376074</v>
      </c>
      <c r="E18">
        <v>3.0288622909836378</v>
      </c>
      <c r="F18">
        <v>1.5314789170422551</v>
      </c>
      <c r="G18">
        <f t="shared" si="0"/>
        <v>6.9127320662580862</v>
      </c>
      <c r="H18">
        <f t="shared" si="1"/>
        <v>4.025674449410344</v>
      </c>
      <c r="I18">
        <f t="shared" si="2"/>
        <v>3.4807253789884878</v>
      </c>
      <c r="K18">
        <v>6.9127000000000001</v>
      </c>
      <c r="L18">
        <v>2.48</v>
      </c>
      <c r="M18">
        <v>2.4464000000000001</v>
      </c>
      <c r="N18">
        <v>3.3637E-2</v>
      </c>
      <c r="O18">
        <v>3.4807000000000001</v>
      </c>
      <c r="P18">
        <v>1.5315000000000001</v>
      </c>
      <c r="Q18">
        <v>1.2835000000000001</v>
      </c>
      <c r="R18">
        <v>0.24801999999999999</v>
      </c>
      <c r="S18">
        <v>4.0256999999999996</v>
      </c>
      <c r="T18">
        <v>1.9191</v>
      </c>
      <c r="U18">
        <v>1.7008000000000001</v>
      </c>
      <c r="V18">
        <v>0.21826999999999999</v>
      </c>
      <c r="W18">
        <v>3.0289000000000001</v>
      </c>
      <c r="X18">
        <v>1.5315000000000001</v>
      </c>
      <c r="Y18">
        <v>1.0148999999999999</v>
      </c>
      <c r="Z18">
        <v>0.51654999999999995</v>
      </c>
      <c r="AA18">
        <v>4.0514999999999999</v>
      </c>
      <c r="AB18">
        <v>1.9191</v>
      </c>
      <c r="AC18">
        <v>1.6286</v>
      </c>
      <c r="AD18">
        <v>0.29044999999999999</v>
      </c>
      <c r="AE18">
        <v>11.946</v>
      </c>
      <c r="AF18">
        <v>2.48</v>
      </c>
      <c r="AG18">
        <v>2.4121000000000001</v>
      </c>
      <c r="AH18">
        <v>6.7862000000000006E-2</v>
      </c>
    </row>
    <row r="19" spans="1:34" x14ac:dyDescent="0.3">
      <c r="A19">
        <v>2.3283796034387376</v>
      </c>
      <c r="B19">
        <v>9.2114027438258237</v>
      </c>
      <c r="C19">
        <v>13.345961670804764</v>
      </c>
      <c r="D19">
        <v>2.3541084391474008</v>
      </c>
      <c r="E19">
        <v>0</v>
      </c>
      <c r="F19">
        <v>0</v>
      </c>
      <c r="G19">
        <f t="shared" si="0"/>
        <v>6.0700585644047367</v>
      </c>
      <c r="H19">
        <f t="shared" si="1"/>
        <v>7.306425027550687</v>
      </c>
      <c r="I19">
        <f t="shared" si="2"/>
        <v>0</v>
      </c>
      <c r="K19">
        <v>6.0701000000000001</v>
      </c>
      <c r="L19">
        <v>2.3283999999999998</v>
      </c>
      <c r="M19">
        <v>2.2707999999999999</v>
      </c>
      <c r="N19">
        <v>5.7602E-2</v>
      </c>
      <c r="O19">
        <v>0</v>
      </c>
      <c r="P19">
        <v>0</v>
      </c>
      <c r="Q19">
        <v>7.9039999999999999E-2</v>
      </c>
      <c r="R19">
        <v>-7.9039999999999999E-2</v>
      </c>
      <c r="S19">
        <v>7.3064</v>
      </c>
      <c r="T19">
        <v>2.3540999999999999</v>
      </c>
      <c r="U19">
        <v>2.7120000000000002</v>
      </c>
      <c r="V19">
        <v>-0.35793999999999998</v>
      </c>
      <c r="W19">
        <v>0</v>
      </c>
      <c r="X19">
        <v>0</v>
      </c>
      <c r="Y19">
        <v>0.41102</v>
      </c>
      <c r="Z19">
        <v>-0.41102</v>
      </c>
      <c r="AA19">
        <v>13.346</v>
      </c>
      <c r="AB19">
        <v>2.3540999999999999</v>
      </c>
      <c r="AC19">
        <v>2.7502</v>
      </c>
      <c r="AD19">
        <v>-0.39606000000000002</v>
      </c>
      <c r="AE19">
        <v>9.2113999999999994</v>
      </c>
      <c r="AF19">
        <v>2.3283999999999998</v>
      </c>
      <c r="AG19">
        <v>2.2332000000000001</v>
      </c>
      <c r="AH19">
        <v>9.5227000000000006E-2</v>
      </c>
    </row>
    <row r="20" spans="1:34" x14ac:dyDescent="0.3">
      <c r="A20">
        <v>1.568201724066995</v>
      </c>
      <c r="B20">
        <v>2.76476360681841</v>
      </c>
      <c r="C20">
        <v>7.2703377750630551</v>
      </c>
      <c r="D20">
        <v>2.2253092817258628</v>
      </c>
      <c r="E20">
        <v>0.60551936847362808</v>
      </c>
      <c r="F20">
        <v>0</v>
      </c>
      <c r="G20">
        <f t="shared" si="0"/>
        <v>3.3255156633631482</v>
      </c>
      <c r="H20">
        <f t="shared" si="1"/>
        <v>5.3927127774666639</v>
      </c>
      <c r="I20">
        <f t="shared" si="2"/>
        <v>1.5563025007672873</v>
      </c>
      <c r="K20">
        <v>3.3254999999999999</v>
      </c>
      <c r="L20">
        <v>1.5682</v>
      </c>
      <c r="M20">
        <v>1.6989000000000001</v>
      </c>
      <c r="N20">
        <v>-0.13067999999999999</v>
      </c>
      <c r="O20">
        <v>1.5563</v>
      </c>
      <c r="P20">
        <v>0</v>
      </c>
      <c r="Q20">
        <v>0.61756</v>
      </c>
      <c r="R20">
        <v>-0.61756</v>
      </c>
      <c r="S20">
        <v>5.3926999999999996</v>
      </c>
      <c r="T20">
        <v>2.2252999999999998</v>
      </c>
      <c r="U20">
        <v>2.1221999999999999</v>
      </c>
      <c r="V20">
        <v>0.10313</v>
      </c>
      <c r="W20">
        <v>0.60551999999999995</v>
      </c>
      <c r="X20">
        <v>0</v>
      </c>
      <c r="Y20">
        <v>0.53174999999999994</v>
      </c>
      <c r="Z20">
        <v>-0.53174999999999994</v>
      </c>
      <c r="AA20">
        <v>7.2702999999999998</v>
      </c>
      <c r="AB20">
        <v>2.2252999999999998</v>
      </c>
      <c r="AC20">
        <v>2.0169999999999999</v>
      </c>
      <c r="AD20">
        <v>0.20827000000000001</v>
      </c>
      <c r="AE20">
        <v>2.7648000000000001</v>
      </c>
      <c r="AF20">
        <v>1.5682</v>
      </c>
      <c r="AG20">
        <v>1.8112999999999999</v>
      </c>
      <c r="AH20">
        <v>-0.24306</v>
      </c>
    </row>
    <row r="21" spans="1:34" x14ac:dyDescent="0.3">
      <c r="A21">
        <v>2.0374264979406238</v>
      </c>
      <c r="B21">
        <v>5.9271257484902797</v>
      </c>
      <c r="C21">
        <v>4.3970316026534464</v>
      </c>
      <c r="D21">
        <v>1.8750612633917001</v>
      </c>
      <c r="E21">
        <v>4.352897343053165</v>
      </c>
      <c r="F21">
        <v>1.4913616938342726</v>
      </c>
      <c r="G21">
        <f t="shared" si="0"/>
        <v>4.8691378080683974</v>
      </c>
      <c r="H21">
        <f t="shared" si="1"/>
        <v>4.1938200260161125</v>
      </c>
      <c r="I21">
        <f t="shared" si="2"/>
        <v>4.1727196613494968</v>
      </c>
      <c r="K21">
        <v>4.8691000000000004</v>
      </c>
      <c r="L21">
        <v>2.0373999999999999</v>
      </c>
      <c r="M21">
        <v>2.0205000000000002</v>
      </c>
      <c r="N21">
        <v>1.6892000000000001E-2</v>
      </c>
      <c r="O21">
        <v>4.1726999999999999</v>
      </c>
      <c r="P21">
        <v>1.4914000000000001</v>
      </c>
      <c r="Q21">
        <v>1.5228999999999999</v>
      </c>
      <c r="R21">
        <v>-3.1538999999999998E-2</v>
      </c>
      <c r="S21">
        <v>4.1938000000000004</v>
      </c>
      <c r="T21">
        <v>1.8751</v>
      </c>
      <c r="U21">
        <v>1.7525999999999999</v>
      </c>
      <c r="V21">
        <v>0.12242</v>
      </c>
      <c r="W21">
        <v>4.3529</v>
      </c>
      <c r="X21">
        <v>1.4914000000000001</v>
      </c>
      <c r="Y21">
        <v>1.2788999999999999</v>
      </c>
      <c r="Z21">
        <v>0.21243999999999999</v>
      </c>
      <c r="AA21">
        <v>4.3970000000000002</v>
      </c>
      <c r="AB21">
        <v>1.8751</v>
      </c>
      <c r="AC21">
        <v>1.6702999999999999</v>
      </c>
      <c r="AD21">
        <v>0.20474000000000001</v>
      </c>
      <c r="AE21">
        <v>5.9271000000000003</v>
      </c>
      <c r="AF21">
        <v>2.0373999999999999</v>
      </c>
      <c r="AG21">
        <v>2.0182000000000002</v>
      </c>
      <c r="AH21">
        <v>1.9209E-2</v>
      </c>
    </row>
    <row r="22" spans="1:34" x14ac:dyDescent="0.3">
      <c r="A22">
        <v>2.3944516808262164</v>
      </c>
      <c r="B22">
        <v>11.544815531271553</v>
      </c>
      <c r="C22">
        <v>10.838950039383578</v>
      </c>
      <c r="D22">
        <v>2.4183012913197452</v>
      </c>
      <c r="E22">
        <v>0</v>
      </c>
      <c r="F22">
        <v>0</v>
      </c>
      <c r="G22">
        <f t="shared" si="0"/>
        <v>6.7955325122529002</v>
      </c>
      <c r="H22">
        <f t="shared" si="1"/>
        <v>6.5845121427129518</v>
      </c>
      <c r="I22">
        <f t="shared" si="2"/>
        <v>0</v>
      </c>
      <c r="K22">
        <v>6.7954999999999997</v>
      </c>
      <c r="L22">
        <v>2.3944999999999999</v>
      </c>
      <c r="M22">
        <v>2.4218999999999999</v>
      </c>
      <c r="N22">
        <v>-2.7497000000000001E-2</v>
      </c>
      <c r="O22">
        <v>0</v>
      </c>
      <c r="P22">
        <v>0</v>
      </c>
      <c r="Q22">
        <v>7.9039999999999999E-2</v>
      </c>
      <c r="R22" s="18">
        <v>-7.9039999999999999E-2</v>
      </c>
      <c r="S22">
        <v>6.5845000000000002</v>
      </c>
      <c r="T22">
        <v>2.4182999999999999</v>
      </c>
      <c r="U22">
        <v>2.4895</v>
      </c>
      <c r="V22">
        <v>-7.1230000000000002E-2</v>
      </c>
      <c r="W22">
        <v>0</v>
      </c>
      <c r="X22">
        <v>0</v>
      </c>
      <c r="Y22" s="18">
        <v>0.41102</v>
      </c>
      <c r="Z22">
        <v>-0.41102</v>
      </c>
      <c r="AA22">
        <v>10.839</v>
      </c>
      <c r="AB22">
        <v>2.4182999999999999</v>
      </c>
      <c r="AC22">
        <v>2.4477000000000002</v>
      </c>
      <c r="AD22">
        <v>-2.9353000000000001E-2</v>
      </c>
      <c r="AE22">
        <v>11.545</v>
      </c>
      <c r="AF22">
        <v>2.3944999999999999</v>
      </c>
      <c r="AG22">
        <v>2.3858999999999999</v>
      </c>
      <c r="AH22">
        <v>8.5924E-3</v>
      </c>
    </row>
    <row r="23" spans="1:34" x14ac:dyDescent="0.3">
      <c r="A23">
        <v>2.436162647040756</v>
      </c>
      <c r="B23">
        <v>11.969482410877953</v>
      </c>
      <c r="C23">
        <v>8.2492816550873656</v>
      </c>
      <c r="D23">
        <v>2.3222192947339191</v>
      </c>
      <c r="E23">
        <v>0</v>
      </c>
      <c r="F23">
        <v>0</v>
      </c>
      <c r="G23">
        <f t="shared" si="0"/>
        <v>6.9193879529559412</v>
      </c>
      <c r="H23">
        <f t="shared" si="1"/>
        <v>5.7443125454965855</v>
      </c>
      <c r="I23">
        <f t="shared" si="2"/>
        <v>0</v>
      </c>
      <c r="K23">
        <v>6.9194000000000004</v>
      </c>
      <c r="L23">
        <v>2.4361999999999999</v>
      </c>
      <c r="M23">
        <v>2.4478</v>
      </c>
      <c r="N23">
        <v>-1.1594E-2</v>
      </c>
      <c r="O23">
        <v>0</v>
      </c>
      <c r="P23">
        <v>0</v>
      </c>
      <c r="Q23">
        <v>7.9039999999999999E-2</v>
      </c>
      <c r="R23">
        <v>-7.9039999999999999E-2</v>
      </c>
      <c r="S23">
        <v>5.7443</v>
      </c>
      <c r="T23">
        <v>2.3222</v>
      </c>
      <c r="U23">
        <v>2.2305999999999999</v>
      </c>
      <c r="V23">
        <v>9.1665999999999997E-2</v>
      </c>
      <c r="W23">
        <v>0</v>
      </c>
      <c r="X23">
        <v>0</v>
      </c>
      <c r="Y23">
        <v>0.41102</v>
      </c>
      <c r="Z23">
        <v>-0.41102</v>
      </c>
      <c r="AA23">
        <v>8.2492999999999999</v>
      </c>
      <c r="AB23">
        <v>2.3222</v>
      </c>
      <c r="AC23">
        <v>2.1352000000000002</v>
      </c>
      <c r="AD23">
        <v>0.18704999999999999</v>
      </c>
      <c r="AE23">
        <v>11.968999999999999</v>
      </c>
      <c r="AF23">
        <v>2.4361999999999999</v>
      </c>
      <c r="AG23">
        <v>2.4137</v>
      </c>
      <c r="AH23">
        <v>2.2512000000000001E-2</v>
      </c>
    </row>
    <row r="24" spans="1:34" x14ac:dyDescent="0.3">
      <c r="A24">
        <v>2.5065050324048719</v>
      </c>
      <c r="B24">
        <v>13.817979625751775</v>
      </c>
      <c r="C24">
        <v>4.3824143519074923</v>
      </c>
      <c r="D24">
        <v>1.8450980400142569</v>
      </c>
      <c r="E24">
        <v>7.923736218116157</v>
      </c>
      <c r="F24">
        <v>2.012837224705172</v>
      </c>
      <c r="G24">
        <f t="shared" si="0"/>
        <v>7.4345086255250994</v>
      </c>
      <c r="H24">
        <f t="shared" si="1"/>
        <v>4.1868433703244703</v>
      </c>
      <c r="I24">
        <f t="shared" si="2"/>
        <v>5.6298263625501477</v>
      </c>
      <c r="K24">
        <v>7.4344999999999999</v>
      </c>
      <c r="L24">
        <v>2.5065</v>
      </c>
      <c r="M24">
        <v>2.5550999999999999</v>
      </c>
      <c r="N24">
        <v>-4.8591000000000002E-2</v>
      </c>
      <c r="O24">
        <v>5.6298000000000004</v>
      </c>
      <c r="P24">
        <v>2.0127999999999999</v>
      </c>
      <c r="Q24">
        <v>2.0270999999999999</v>
      </c>
      <c r="R24">
        <v>-1.4258E-2</v>
      </c>
      <c r="S24">
        <v>4.1867999999999999</v>
      </c>
      <c r="T24">
        <v>1.8451</v>
      </c>
      <c r="U24">
        <v>1.7504999999999999</v>
      </c>
      <c r="V24">
        <v>9.4608999999999999E-2</v>
      </c>
      <c r="W24">
        <v>7.9237000000000002</v>
      </c>
      <c r="X24">
        <v>2.0127999999999999</v>
      </c>
      <c r="Y24">
        <v>1.9908999999999999</v>
      </c>
      <c r="Z24">
        <v>2.1951999999999999E-2</v>
      </c>
      <c r="AA24">
        <v>4.3823999999999996</v>
      </c>
      <c r="AB24">
        <v>1.8451</v>
      </c>
      <c r="AC24">
        <v>1.6686000000000001</v>
      </c>
      <c r="AD24">
        <v>0.17654</v>
      </c>
      <c r="AE24">
        <v>13.818</v>
      </c>
      <c r="AF24">
        <v>2.5065</v>
      </c>
      <c r="AG24">
        <v>2.5346000000000002</v>
      </c>
      <c r="AH24">
        <v>-2.8118000000000001E-2</v>
      </c>
    </row>
    <row r="25" spans="1:34" x14ac:dyDescent="0.3">
      <c r="A25">
        <v>2.2041199826559246</v>
      </c>
      <c r="B25">
        <v>7.1053220196762545</v>
      </c>
      <c r="C25">
        <v>6.362724911149285</v>
      </c>
      <c r="D25">
        <v>2.2430380486862944</v>
      </c>
      <c r="E25">
        <v>1.9542362678459768</v>
      </c>
      <c r="F25">
        <v>1.3802112417116059</v>
      </c>
      <c r="G25">
        <f t="shared" si="0"/>
        <v>5.3311619820359066</v>
      </c>
      <c r="H25">
        <f t="shared" si="1"/>
        <v>5.0448884670126395</v>
      </c>
      <c r="I25">
        <f t="shared" si="2"/>
        <v>2.7958800173440754</v>
      </c>
      <c r="K25">
        <v>5.3311999999999999</v>
      </c>
      <c r="L25">
        <v>2.2040999999999999</v>
      </c>
      <c r="M25">
        <v>2.1168</v>
      </c>
      <c r="N25">
        <v>8.7311E-2</v>
      </c>
      <c r="O25">
        <v>2.7959000000000001</v>
      </c>
      <c r="P25">
        <v>1.3802000000000001</v>
      </c>
      <c r="Q25">
        <v>1.0465</v>
      </c>
      <c r="R25">
        <v>0.33373000000000003</v>
      </c>
      <c r="S25">
        <v>5.0449000000000002</v>
      </c>
      <c r="T25">
        <v>2.2429999999999999</v>
      </c>
      <c r="U25">
        <v>2.0150000000000001</v>
      </c>
      <c r="V25">
        <v>0.22806999999999999</v>
      </c>
      <c r="W25">
        <v>1.9541999999999999</v>
      </c>
      <c r="X25">
        <v>1.3802000000000001</v>
      </c>
      <c r="Y25">
        <v>0.80066999999999999</v>
      </c>
      <c r="Z25">
        <v>0.57954000000000006</v>
      </c>
      <c r="AA25">
        <v>6.3627000000000002</v>
      </c>
      <c r="AB25">
        <v>2.2429999999999999</v>
      </c>
      <c r="AC25">
        <v>1.9075</v>
      </c>
      <c r="AD25">
        <v>0.33551999999999998</v>
      </c>
      <c r="AE25">
        <v>7.1052999999999997</v>
      </c>
      <c r="AF25">
        <v>2.2040999999999999</v>
      </c>
      <c r="AG25">
        <v>2.0952999999999999</v>
      </c>
      <c r="AH25">
        <v>0.10879999999999999</v>
      </c>
    </row>
    <row r="26" spans="1:34" x14ac:dyDescent="0.3">
      <c r="A26">
        <v>2.2833012287035497</v>
      </c>
      <c r="B26">
        <v>9.3142395893342016</v>
      </c>
      <c r="C26">
        <v>8.7952102408805519</v>
      </c>
      <c r="D26">
        <v>2.357934847000454</v>
      </c>
      <c r="E26">
        <v>0.227644691705265</v>
      </c>
      <c r="F26">
        <v>0</v>
      </c>
      <c r="G26">
        <f t="shared" si="0"/>
        <v>6.1038478320922129</v>
      </c>
      <c r="H26">
        <f t="shared" si="1"/>
        <v>5.931343942440213</v>
      </c>
      <c r="I26">
        <f t="shared" si="2"/>
        <v>0.95424250943932487</v>
      </c>
      <c r="K26">
        <v>6.1037999999999997</v>
      </c>
      <c r="L26">
        <v>2.2833000000000001</v>
      </c>
      <c r="M26">
        <v>2.2778</v>
      </c>
      <c r="N26">
        <v>5.4831999999999997E-3</v>
      </c>
      <c r="O26">
        <v>0.95423999999999998</v>
      </c>
      <c r="P26">
        <v>0</v>
      </c>
      <c r="Q26">
        <v>0.40922999999999998</v>
      </c>
      <c r="R26">
        <v>-0.40922999999999998</v>
      </c>
      <c r="S26">
        <v>5.9313000000000002</v>
      </c>
      <c r="T26">
        <v>2.3578999999999999</v>
      </c>
      <c r="U26">
        <v>2.2881999999999998</v>
      </c>
      <c r="V26">
        <v>6.9732000000000002E-2</v>
      </c>
      <c r="W26">
        <v>0.22764000000000001</v>
      </c>
      <c r="X26">
        <v>0</v>
      </c>
      <c r="Y26">
        <v>0.45640999999999998</v>
      </c>
      <c r="Z26">
        <v>-0.45640999999999998</v>
      </c>
      <c r="AA26">
        <v>8.7951999999999995</v>
      </c>
      <c r="AB26">
        <v>2.3578999999999999</v>
      </c>
      <c r="AC26">
        <v>2.2010000000000001</v>
      </c>
      <c r="AD26">
        <v>0.15689</v>
      </c>
      <c r="AE26">
        <v>9.3141999999999996</v>
      </c>
      <c r="AF26">
        <v>2.2833000000000001</v>
      </c>
      <c r="AG26">
        <v>2.2399</v>
      </c>
      <c r="AH26">
        <v>4.3418999999999999E-2</v>
      </c>
    </row>
    <row r="27" spans="1:34" x14ac:dyDescent="0.3">
      <c r="A27">
        <v>1.7634279935629373</v>
      </c>
      <c r="B27">
        <v>3.3580889151477926</v>
      </c>
      <c r="C27">
        <v>0.81557152460510873</v>
      </c>
      <c r="D27">
        <v>0.77815125038364363</v>
      </c>
      <c r="E27">
        <v>0.4885590669614942</v>
      </c>
      <c r="F27">
        <v>0.6020599913279624</v>
      </c>
      <c r="G27">
        <f t="shared" si="0"/>
        <v>3.6650178254124728</v>
      </c>
      <c r="H27">
        <f t="shared" si="1"/>
        <v>1.8061799739838871</v>
      </c>
      <c r="I27">
        <f t="shared" si="2"/>
        <v>1.3979400086720377</v>
      </c>
      <c r="K27">
        <v>3.665</v>
      </c>
      <c r="L27">
        <v>1.7634000000000001</v>
      </c>
      <c r="M27">
        <v>1.7696000000000001</v>
      </c>
      <c r="N27">
        <v>-6.1964000000000003E-3</v>
      </c>
      <c r="O27">
        <v>1.3978999999999999</v>
      </c>
      <c r="P27">
        <v>0.60206000000000004</v>
      </c>
      <c r="Q27">
        <v>0.56276000000000004</v>
      </c>
      <c r="R27">
        <v>3.9300000000000002E-2</v>
      </c>
      <c r="S27">
        <v>1.8062</v>
      </c>
      <c r="T27">
        <v>0.77815000000000001</v>
      </c>
      <c r="U27">
        <v>1.0166999999999999</v>
      </c>
      <c r="V27">
        <v>-0.23854</v>
      </c>
      <c r="W27">
        <v>0.48855999999999999</v>
      </c>
      <c r="X27">
        <v>0.60206000000000004</v>
      </c>
      <c r="Y27">
        <v>0.50843000000000005</v>
      </c>
      <c r="Z27">
        <v>9.3625E-2</v>
      </c>
      <c r="AA27">
        <v>0.81557000000000002</v>
      </c>
      <c r="AB27">
        <v>0.77815000000000001</v>
      </c>
      <c r="AC27">
        <v>1.2382</v>
      </c>
      <c r="AD27">
        <v>-0.46</v>
      </c>
      <c r="AE27">
        <v>3.3580999999999999</v>
      </c>
      <c r="AF27">
        <v>1.7634000000000001</v>
      </c>
      <c r="AG27">
        <v>1.8501000000000001</v>
      </c>
      <c r="AH27">
        <v>-8.6663000000000004E-2</v>
      </c>
    </row>
    <row r="28" spans="1:34" x14ac:dyDescent="0.3">
      <c r="A28">
        <v>2.1613680022349748</v>
      </c>
      <c r="B28">
        <v>5.5145357298156403</v>
      </c>
      <c r="C28">
        <v>8.2792658620324335</v>
      </c>
      <c r="D28">
        <v>2.255272505103306</v>
      </c>
      <c r="E28">
        <v>3.2866548386940653</v>
      </c>
      <c r="F28">
        <v>1.6627578316815741</v>
      </c>
      <c r="G28">
        <f t="shared" si="0"/>
        <v>4.6966097260963213</v>
      </c>
      <c r="H28">
        <f t="shared" si="1"/>
        <v>5.7547426917395477</v>
      </c>
      <c r="I28">
        <f t="shared" si="2"/>
        <v>3.6258267132857109</v>
      </c>
      <c r="K28">
        <v>4.6966000000000001</v>
      </c>
      <c r="L28">
        <v>2.1614</v>
      </c>
      <c r="M28">
        <v>1.9845999999999999</v>
      </c>
      <c r="N28">
        <v>0.17677999999999999</v>
      </c>
      <c r="O28">
        <v>3.6257999999999999</v>
      </c>
      <c r="P28">
        <v>1.6628000000000001</v>
      </c>
      <c r="Q28">
        <v>1.3337000000000001</v>
      </c>
      <c r="R28">
        <v>0.32908999999999999</v>
      </c>
      <c r="S28">
        <v>5.7546999999999997</v>
      </c>
      <c r="T28">
        <v>2.2553000000000001</v>
      </c>
      <c r="U28">
        <v>2.2338</v>
      </c>
      <c r="V28">
        <v>2.1503999999999999E-2</v>
      </c>
      <c r="W28">
        <v>3.2867000000000002</v>
      </c>
      <c r="X28">
        <v>1.6628000000000001</v>
      </c>
      <c r="Y28">
        <v>1.0663</v>
      </c>
      <c r="Z28">
        <v>0.59643000000000002</v>
      </c>
      <c r="AA28">
        <v>8.2792999999999992</v>
      </c>
      <c r="AB28">
        <v>2.2553000000000001</v>
      </c>
      <c r="AC28">
        <v>2.1387999999999998</v>
      </c>
      <c r="AD28">
        <v>0.11649</v>
      </c>
      <c r="AE28">
        <v>5.5145</v>
      </c>
      <c r="AF28">
        <v>2.1614</v>
      </c>
      <c r="AG28">
        <v>1.9912000000000001</v>
      </c>
      <c r="AH28">
        <v>0.17015</v>
      </c>
    </row>
    <row r="29" spans="1:34" x14ac:dyDescent="0.3">
      <c r="A29">
        <v>2.509202522331103</v>
      </c>
      <c r="B29">
        <v>12.887738140058607</v>
      </c>
      <c r="C29">
        <v>0</v>
      </c>
      <c r="D29">
        <v>0</v>
      </c>
      <c r="E29">
        <v>2.3841461255836847</v>
      </c>
      <c r="F29">
        <v>1.505149978319906</v>
      </c>
      <c r="G29">
        <f t="shared" si="0"/>
        <v>7.1798992026514155</v>
      </c>
      <c r="H29">
        <f t="shared" si="1"/>
        <v>0</v>
      </c>
      <c r="I29">
        <f t="shared" si="2"/>
        <v>3.0881360887005513</v>
      </c>
      <c r="K29">
        <v>7.1798999999999999</v>
      </c>
      <c r="L29">
        <v>2.5091999999999999</v>
      </c>
      <c r="M29">
        <v>2.5019999999999998</v>
      </c>
      <c r="N29">
        <v>7.1612999999999998E-3</v>
      </c>
      <c r="O29">
        <v>3.0880999999999998</v>
      </c>
      <c r="P29">
        <v>1.5051000000000001</v>
      </c>
      <c r="Q29">
        <v>1.1476</v>
      </c>
      <c r="R29">
        <v>0.35754000000000002</v>
      </c>
      <c r="S29">
        <v>0</v>
      </c>
      <c r="T29">
        <v>0</v>
      </c>
      <c r="U29">
        <v>0.45995999999999998</v>
      </c>
      <c r="V29">
        <v>-0.45995999999999998</v>
      </c>
      <c r="W29">
        <v>2.3841000000000001</v>
      </c>
      <c r="X29">
        <v>1.5051000000000001</v>
      </c>
      <c r="Y29">
        <v>0.88637999999999995</v>
      </c>
      <c r="Z29">
        <v>0.61877000000000004</v>
      </c>
      <c r="AA29">
        <v>0</v>
      </c>
      <c r="AB29">
        <v>0</v>
      </c>
      <c r="AC29">
        <v>1.1396999999999999</v>
      </c>
      <c r="AD29">
        <v>-1.1396999999999999</v>
      </c>
      <c r="AE29">
        <v>12.888</v>
      </c>
      <c r="AF29">
        <v>2.5091999999999999</v>
      </c>
      <c r="AG29">
        <v>2.4737</v>
      </c>
      <c r="AH29">
        <v>3.5458000000000003E-2</v>
      </c>
    </row>
    <row r="30" spans="1:34" x14ac:dyDescent="0.3">
      <c r="A30">
        <v>2.4377505628203879</v>
      </c>
      <c r="B30">
        <v>11.688181751743523</v>
      </c>
      <c r="C30">
        <v>8.8749945106336767</v>
      </c>
      <c r="D30">
        <v>2.4166405073382808</v>
      </c>
      <c r="E30">
        <v>0</v>
      </c>
      <c r="F30">
        <v>0</v>
      </c>
      <c r="G30">
        <f t="shared" si="0"/>
        <v>6.8375965811807067</v>
      </c>
      <c r="H30">
        <f t="shared" si="1"/>
        <v>5.9581858012766524</v>
      </c>
      <c r="I30">
        <f t="shared" si="2"/>
        <v>0</v>
      </c>
      <c r="K30">
        <v>6.8376000000000001</v>
      </c>
      <c r="L30">
        <v>2.4378000000000002</v>
      </c>
      <c r="M30">
        <v>2.4306999999999999</v>
      </c>
      <c r="N30">
        <v>7.0369999999999999E-3</v>
      </c>
      <c r="O30">
        <v>0</v>
      </c>
      <c r="P30">
        <v>0</v>
      </c>
      <c r="Q30">
        <v>7.9039999999999999E-2</v>
      </c>
      <c r="R30">
        <v>-7.9039999999999999E-2</v>
      </c>
      <c r="S30">
        <v>5.9581999999999997</v>
      </c>
      <c r="T30">
        <v>2.4165999999999999</v>
      </c>
      <c r="U30">
        <v>2.2965</v>
      </c>
      <c r="V30">
        <v>0.12016</v>
      </c>
      <c r="W30">
        <v>0</v>
      </c>
      <c r="X30">
        <v>0</v>
      </c>
      <c r="Y30">
        <v>0.41102</v>
      </c>
      <c r="Z30">
        <v>-0.41102</v>
      </c>
      <c r="AA30">
        <v>8.875</v>
      </c>
      <c r="AB30">
        <v>2.4165999999999999</v>
      </c>
      <c r="AC30">
        <v>2.2107000000000001</v>
      </c>
      <c r="AD30">
        <v>0.20596999999999999</v>
      </c>
      <c r="AE30">
        <v>11.688000000000001</v>
      </c>
      <c r="AF30">
        <v>2.4378000000000002</v>
      </c>
      <c r="AG30">
        <v>2.3952</v>
      </c>
      <c r="AH30">
        <v>4.2508999999999998E-2</v>
      </c>
    </row>
    <row r="31" spans="1:34" x14ac:dyDescent="0.3">
      <c r="A31">
        <v>2.4756711883244296</v>
      </c>
      <c r="B31">
        <v>12.75793560968558</v>
      </c>
      <c r="C31">
        <v>6.157557518548427</v>
      </c>
      <c r="D31">
        <v>2.1367205671564067</v>
      </c>
      <c r="E31">
        <v>3.4940272220484228</v>
      </c>
      <c r="F31">
        <v>1.7403626894942439</v>
      </c>
      <c r="G31">
        <f t="shared" si="0"/>
        <v>7.1436504980816578</v>
      </c>
      <c r="H31">
        <f t="shared" si="1"/>
        <v>4.9628852570046096</v>
      </c>
      <c r="I31">
        <f t="shared" si="2"/>
        <v>3.7384634394619525</v>
      </c>
      <c r="K31">
        <v>7.1436999999999999</v>
      </c>
      <c r="L31">
        <v>2.4756999999999998</v>
      </c>
      <c r="M31">
        <v>2.4944999999999999</v>
      </c>
      <c r="N31">
        <v>-1.8817E-2</v>
      </c>
      <c r="O31">
        <v>3.7385000000000002</v>
      </c>
      <c r="P31">
        <v>1.7403999999999999</v>
      </c>
      <c r="Q31">
        <v>1.3726</v>
      </c>
      <c r="R31">
        <v>0.36771999999999999</v>
      </c>
      <c r="S31">
        <v>4.9629000000000003</v>
      </c>
      <c r="T31">
        <v>2.1366999999999998</v>
      </c>
      <c r="U31">
        <v>1.9897</v>
      </c>
      <c r="V31">
        <v>0.14702999999999999</v>
      </c>
      <c r="W31">
        <v>3.4940000000000002</v>
      </c>
      <c r="X31">
        <v>1.7403999999999999</v>
      </c>
      <c r="Y31">
        <v>1.1076999999999999</v>
      </c>
      <c r="Z31">
        <v>0.63268999999999997</v>
      </c>
      <c r="AA31">
        <v>6.1576000000000004</v>
      </c>
      <c r="AB31">
        <v>2.1366999999999998</v>
      </c>
      <c r="AC31">
        <v>1.8828</v>
      </c>
      <c r="AD31">
        <v>0.25396000000000002</v>
      </c>
      <c r="AE31">
        <v>12.757999999999999</v>
      </c>
      <c r="AF31">
        <v>2.4756999999999998</v>
      </c>
      <c r="AG31">
        <v>2.4653</v>
      </c>
      <c r="AH31">
        <v>1.0421E-2</v>
      </c>
    </row>
    <row r="32" spans="1:34" x14ac:dyDescent="0.3">
      <c r="A32">
        <v>2.2068258760318495</v>
      </c>
      <c r="B32">
        <v>5.6996301829056675</v>
      </c>
      <c r="C32">
        <v>11.784177665036811</v>
      </c>
      <c r="D32">
        <v>2.3820170425748683</v>
      </c>
      <c r="E32">
        <v>0.227644691705265</v>
      </c>
      <c r="F32">
        <v>0.47712125471966244</v>
      </c>
      <c r="G32">
        <f t="shared" si="0"/>
        <v>4.7747796526774584</v>
      </c>
      <c r="H32">
        <f t="shared" si="1"/>
        <v>6.8656180100663367</v>
      </c>
      <c r="I32">
        <f t="shared" si="2"/>
        <v>0.95424250943932487</v>
      </c>
      <c r="K32">
        <v>4.7747999999999999</v>
      </c>
      <c r="L32">
        <v>2.2067999999999999</v>
      </c>
      <c r="M32">
        <v>2.0009000000000001</v>
      </c>
      <c r="N32">
        <v>0.20594999999999999</v>
      </c>
      <c r="O32">
        <v>0.95423999999999998</v>
      </c>
      <c r="P32">
        <v>0.47711999999999999</v>
      </c>
      <c r="Q32">
        <v>0.40922999999999998</v>
      </c>
      <c r="R32">
        <v>6.7891000000000007E-2</v>
      </c>
      <c r="S32">
        <v>6.8655999999999997</v>
      </c>
      <c r="T32">
        <v>2.3820000000000001</v>
      </c>
      <c r="U32">
        <v>2.5762</v>
      </c>
      <c r="V32">
        <v>-0.19416</v>
      </c>
      <c r="W32">
        <v>0.22764000000000001</v>
      </c>
      <c r="X32">
        <v>0.47711999999999999</v>
      </c>
      <c r="Y32">
        <v>0.45640999999999998</v>
      </c>
      <c r="Z32">
        <v>2.0708000000000001E-2</v>
      </c>
      <c r="AA32">
        <v>11.784000000000001</v>
      </c>
      <c r="AB32">
        <v>2.3820000000000001</v>
      </c>
      <c r="AC32">
        <v>2.5617000000000001</v>
      </c>
      <c r="AD32">
        <v>-0.1797</v>
      </c>
      <c r="AE32">
        <v>5.6996000000000002</v>
      </c>
      <c r="AF32">
        <v>2.2067999999999999</v>
      </c>
      <c r="AG32">
        <v>2.0032999999999999</v>
      </c>
      <c r="AH32">
        <v>0.20349999999999999</v>
      </c>
    </row>
    <row r="33" spans="1:34" x14ac:dyDescent="0.3">
      <c r="A33">
        <v>1.7481880270062005</v>
      </c>
      <c r="B33">
        <v>3.4940272220484228</v>
      </c>
      <c r="C33">
        <v>9.2596607816273497</v>
      </c>
      <c r="D33">
        <v>2.271841606536499</v>
      </c>
      <c r="E33">
        <v>0</v>
      </c>
      <c r="F33">
        <v>0</v>
      </c>
      <c r="G33">
        <f t="shared" si="0"/>
        <v>3.7384634394619525</v>
      </c>
      <c r="H33">
        <f t="shared" si="1"/>
        <v>6.0859381467863605</v>
      </c>
      <c r="I33">
        <f t="shared" si="2"/>
        <v>0</v>
      </c>
      <c r="K33">
        <v>3.7385000000000002</v>
      </c>
      <c r="L33">
        <v>1.7482</v>
      </c>
      <c r="M33">
        <v>1.7848999999999999</v>
      </c>
      <c r="N33">
        <v>-3.6741000000000003E-2</v>
      </c>
      <c r="O33" s="18">
        <v>0</v>
      </c>
      <c r="P33">
        <v>0</v>
      </c>
      <c r="Q33">
        <v>7.9039999999999999E-2</v>
      </c>
      <c r="R33">
        <v>-7.9039999999999999E-2</v>
      </c>
      <c r="S33">
        <v>6.0858999999999996</v>
      </c>
      <c r="T33">
        <v>2.2717999999999998</v>
      </c>
      <c r="U33">
        <v>2.3359000000000001</v>
      </c>
      <c r="V33" s="18">
        <v>-6.4011999999999999E-2</v>
      </c>
      <c r="W33">
        <v>0</v>
      </c>
      <c r="X33">
        <v>0</v>
      </c>
      <c r="Y33">
        <v>0.41102</v>
      </c>
      <c r="Z33">
        <v>-0.41102</v>
      </c>
      <c r="AA33">
        <v>9.2597000000000005</v>
      </c>
      <c r="AB33">
        <v>2.2717999999999998</v>
      </c>
      <c r="AC33">
        <v>2.2570999999999999</v>
      </c>
      <c r="AD33">
        <v>1.4756999999999999E-2</v>
      </c>
      <c r="AE33">
        <v>3.4940000000000002</v>
      </c>
      <c r="AF33">
        <v>1.7482</v>
      </c>
      <c r="AG33">
        <v>1.859</v>
      </c>
      <c r="AH33">
        <v>-0.1108</v>
      </c>
    </row>
    <row r="34" spans="1:34" x14ac:dyDescent="0.3">
      <c r="A34">
        <v>2.3673559210260189</v>
      </c>
      <c r="B34">
        <v>8.9895590604449165</v>
      </c>
      <c r="C34">
        <v>0.91057876682105998</v>
      </c>
      <c r="D34">
        <v>0.90308998699194354</v>
      </c>
      <c r="E34">
        <v>0.71419069723593842</v>
      </c>
      <c r="F34">
        <v>0.84509804001425681</v>
      </c>
      <c r="G34">
        <f t="shared" si="0"/>
        <v>5.9965186768473977</v>
      </c>
      <c r="H34">
        <f t="shared" si="1"/>
        <v>1.9084850188786497</v>
      </c>
      <c r="I34">
        <f t="shared" si="2"/>
        <v>1.6901960800285136</v>
      </c>
      <c r="K34">
        <v>5.9965000000000002</v>
      </c>
      <c r="L34">
        <v>2.3673999999999999</v>
      </c>
      <c r="M34">
        <v>2.2555000000000001</v>
      </c>
      <c r="N34">
        <v>0.1119</v>
      </c>
      <c r="O34">
        <v>1.6901999999999999</v>
      </c>
      <c r="P34">
        <v>0.84509999999999996</v>
      </c>
      <c r="Q34">
        <v>0.66388999999999998</v>
      </c>
      <c r="R34">
        <v>0.18121000000000001</v>
      </c>
      <c r="S34">
        <v>1.9085000000000001</v>
      </c>
      <c r="T34">
        <v>0.90308999999999995</v>
      </c>
      <c r="U34">
        <v>1.0482</v>
      </c>
      <c r="V34">
        <v>-0.14513000000000001</v>
      </c>
      <c r="W34">
        <v>0.71418999999999999</v>
      </c>
      <c r="X34">
        <v>0.84509999999999996</v>
      </c>
      <c r="Y34">
        <v>0.55342000000000002</v>
      </c>
      <c r="Z34">
        <v>0.29167999999999999</v>
      </c>
      <c r="AA34">
        <v>0.91057999999999995</v>
      </c>
      <c r="AB34">
        <v>0.90308999999999995</v>
      </c>
      <c r="AC34">
        <v>1.2496</v>
      </c>
      <c r="AD34">
        <v>-0.34653</v>
      </c>
      <c r="AE34">
        <v>8.9895999999999994</v>
      </c>
      <c r="AF34">
        <v>2.3673999999999999</v>
      </c>
      <c r="AG34">
        <v>2.2185999999999999</v>
      </c>
      <c r="AH34">
        <v>0.14871999999999999</v>
      </c>
    </row>
    <row r="35" spans="1:34" x14ac:dyDescent="0.3">
      <c r="A35">
        <v>1.7634279935629373</v>
      </c>
      <c r="B35">
        <v>3.6828607246377909</v>
      </c>
      <c r="C35">
        <v>4.8937739970785215</v>
      </c>
      <c r="D35">
        <v>1.9084850188786497</v>
      </c>
      <c r="E35">
        <v>1.5140045481209576</v>
      </c>
      <c r="F35">
        <v>1.2041199826559248</v>
      </c>
      <c r="G35">
        <f t="shared" si="0"/>
        <v>3.8381561847521479</v>
      </c>
      <c r="H35">
        <f t="shared" si="1"/>
        <v>4.4243752088079153</v>
      </c>
      <c r="I35">
        <f t="shared" si="2"/>
        <v>2.4608978427565478</v>
      </c>
      <c r="K35">
        <v>3.8382000000000001</v>
      </c>
      <c r="L35">
        <v>1.7634000000000001</v>
      </c>
      <c r="M35">
        <v>1.8057000000000001</v>
      </c>
      <c r="N35">
        <v>-4.2273999999999999E-2</v>
      </c>
      <c r="O35">
        <v>2.4609000000000001</v>
      </c>
      <c r="P35">
        <v>1.2040999999999999</v>
      </c>
      <c r="Q35">
        <v>0.93057000000000001</v>
      </c>
      <c r="R35">
        <v>0.27355000000000002</v>
      </c>
      <c r="S35">
        <v>4.4244000000000003</v>
      </c>
      <c r="T35">
        <v>1.9085000000000001</v>
      </c>
      <c r="U35">
        <v>1.8237000000000001</v>
      </c>
      <c r="V35">
        <v>8.4779999999999994E-2</v>
      </c>
      <c r="W35">
        <v>1.514</v>
      </c>
      <c r="X35">
        <v>1.2040999999999999</v>
      </c>
      <c r="Y35">
        <v>0.71289000000000002</v>
      </c>
      <c r="Z35">
        <v>0.49123</v>
      </c>
      <c r="AA35">
        <v>4.8937999999999997</v>
      </c>
      <c r="AB35">
        <v>1.9085000000000001</v>
      </c>
      <c r="AC35">
        <v>1.7302999999999999</v>
      </c>
      <c r="AD35">
        <v>0.17821999999999999</v>
      </c>
      <c r="AE35">
        <v>3.6829000000000001</v>
      </c>
      <c r="AF35">
        <v>1.7634000000000001</v>
      </c>
      <c r="AG35">
        <v>1.8713</v>
      </c>
      <c r="AH35">
        <v>-0.10792</v>
      </c>
    </row>
    <row r="36" spans="1:34" x14ac:dyDescent="0.3">
      <c r="A36">
        <v>2.1492191126553797</v>
      </c>
      <c r="B36">
        <v>6.0560181924838306</v>
      </c>
      <c r="C36">
        <v>5.4961751329144422</v>
      </c>
      <c r="D36">
        <v>1.954242509439325</v>
      </c>
      <c r="E36">
        <v>4.4687564967622677</v>
      </c>
      <c r="F36">
        <v>1.2304489213782739</v>
      </c>
      <c r="G36">
        <f t="shared" si="0"/>
        <v>4.9217956855130955</v>
      </c>
      <c r="H36">
        <f t="shared" si="1"/>
        <v>4.6887845473702212</v>
      </c>
      <c r="I36">
        <f t="shared" si="2"/>
        <v>4.2278867046136739</v>
      </c>
      <c r="K36">
        <v>4.9218000000000002</v>
      </c>
      <c r="L36">
        <v>2.1492</v>
      </c>
      <c r="M36">
        <v>2.0314999999999999</v>
      </c>
      <c r="N36">
        <v>0.11771</v>
      </c>
      <c r="O36">
        <v>4.2279</v>
      </c>
      <c r="P36">
        <v>1.2303999999999999</v>
      </c>
      <c r="Q36">
        <v>1.542</v>
      </c>
      <c r="R36">
        <v>-0.31153999999999998</v>
      </c>
      <c r="S36">
        <v>4.6887999999999996</v>
      </c>
      <c r="T36">
        <v>1.9541999999999999</v>
      </c>
      <c r="U36">
        <v>1.9052</v>
      </c>
      <c r="V36">
        <v>4.9037999999999998E-2</v>
      </c>
      <c r="W36">
        <v>4.4687999999999999</v>
      </c>
      <c r="X36">
        <v>1.2303999999999999</v>
      </c>
      <c r="Y36">
        <v>1.302</v>
      </c>
      <c r="Z36">
        <v>-7.1570999999999996E-2</v>
      </c>
      <c r="AA36">
        <v>5.4962</v>
      </c>
      <c r="AB36">
        <v>1.9541999999999999</v>
      </c>
      <c r="AC36">
        <v>1.8029999999999999</v>
      </c>
      <c r="AD36">
        <v>0.15129000000000001</v>
      </c>
      <c r="AE36">
        <v>6.056</v>
      </c>
      <c r="AF36">
        <v>2.1492</v>
      </c>
      <c r="AG36">
        <v>2.0266999999999999</v>
      </c>
      <c r="AH36">
        <v>0.12257</v>
      </c>
    </row>
    <row r="37" spans="1:34" x14ac:dyDescent="0.3">
      <c r="A37">
        <v>2.5198279937757189</v>
      </c>
      <c r="B37">
        <v>17.30500057328538</v>
      </c>
      <c r="C37">
        <v>13.64102000621031</v>
      </c>
      <c r="D37">
        <v>2.4653828514484184</v>
      </c>
      <c r="E37">
        <v>9.5475135976993197</v>
      </c>
      <c r="F37">
        <v>2.3909351071033793</v>
      </c>
      <c r="G37">
        <f t="shared" si="0"/>
        <v>8.3198559057919699</v>
      </c>
      <c r="H37">
        <f t="shared" si="1"/>
        <v>7.3867503020503706</v>
      </c>
      <c r="I37">
        <f t="shared" si="2"/>
        <v>6.1798102228787961</v>
      </c>
      <c r="K37">
        <v>8.3199000000000005</v>
      </c>
      <c r="L37">
        <v>2.5198</v>
      </c>
      <c r="M37">
        <v>2.7395999999999998</v>
      </c>
      <c r="N37">
        <v>-0.21975</v>
      </c>
      <c r="O37">
        <v>6.1798000000000002</v>
      </c>
      <c r="P37">
        <v>2.3908999999999998</v>
      </c>
      <c r="Q37">
        <v>2.2174</v>
      </c>
      <c r="R37">
        <v>0.17352999999999999</v>
      </c>
      <c r="S37">
        <v>7.3868</v>
      </c>
      <c r="T37">
        <v>2.4653999999999998</v>
      </c>
      <c r="U37">
        <v>2.7368000000000001</v>
      </c>
      <c r="V37">
        <v>-0.27141999999999999</v>
      </c>
      <c r="W37">
        <v>9.5474999999999994</v>
      </c>
      <c r="X37">
        <v>2.3908999999999998</v>
      </c>
      <c r="Y37">
        <v>2.3146</v>
      </c>
      <c r="Z37">
        <v>7.6296000000000003E-2</v>
      </c>
      <c r="AA37">
        <v>13.641</v>
      </c>
      <c r="AB37">
        <v>2.4653999999999998</v>
      </c>
      <c r="AC37">
        <v>2.7858000000000001</v>
      </c>
      <c r="AD37">
        <v>-0.32039000000000001</v>
      </c>
      <c r="AE37">
        <v>17.305</v>
      </c>
      <c r="AF37">
        <v>2.5198</v>
      </c>
      <c r="AG37">
        <v>2.7627999999999999</v>
      </c>
      <c r="AH37">
        <v>-0.24299999999999999</v>
      </c>
    </row>
    <row r="38" spans="1:34" x14ac:dyDescent="0.3">
      <c r="A38">
        <v>2.4871383754771865</v>
      </c>
      <c r="B38">
        <v>17.691251508269914</v>
      </c>
      <c r="C38">
        <v>14.427647905431041</v>
      </c>
      <c r="D38">
        <v>2.5263392773898441</v>
      </c>
      <c r="E38">
        <v>6.4341287325809056</v>
      </c>
      <c r="F38">
        <v>1.9493900066449128</v>
      </c>
      <c r="G38">
        <f t="shared" si="0"/>
        <v>8.4121938894131336</v>
      </c>
      <c r="H38">
        <f t="shared" si="1"/>
        <v>7.5967487533631228</v>
      </c>
      <c r="I38">
        <f t="shared" si="2"/>
        <v>5.0731168851430599</v>
      </c>
      <c r="K38">
        <v>8.4122000000000003</v>
      </c>
      <c r="L38">
        <v>2.4870999999999999</v>
      </c>
      <c r="M38">
        <v>2.7587999999999999</v>
      </c>
      <c r="N38">
        <v>-0.27167999999999998</v>
      </c>
      <c r="O38">
        <v>5.0731000000000002</v>
      </c>
      <c r="P38">
        <v>1.9494</v>
      </c>
      <c r="Q38">
        <v>1.8345</v>
      </c>
      <c r="R38">
        <v>0.11493</v>
      </c>
      <c r="S38">
        <v>7.5967000000000002</v>
      </c>
      <c r="T38">
        <v>2.5263</v>
      </c>
      <c r="U38">
        <v>2.8014999999999999</v>
      </c>
      <c r="V38">
        <v>-0.2752</v>
      </c>
      <c r="W38">
        <v>6.4340999999999999</v>
      </c>
      <c r="X38">
        <v>1.9494</v>
      </c>
      <c r="Y38">
        <v>1.6939</v>
      </c>
      <c r="Z38">
        <v>0.25551000000000001</v>
      </c>
      <c r="AA38">
        <v>14.428000000000001</v>
      </c>
      <c r="AB38">
        <v>2.5263</v>
      </c>
      <c r="AC38">
        <v>2.8807</v>
      </c>
      <c r="AD38">
        <v>-0.35436000000000001</v>
      </c>
      <c r="AE38">
        <v>17.690999999999999</v>
      </c>
      <c r="AF38">
        <v>2.4870999999999999</v>
      </c>
      <c r="AG38">
        <v>2.7881</v>
      </c>
      <c r="AH38">
        <v>-0.30097000000000002</v>
      </c>
    </row>
    <row r="39" spans="1:34" x14ac:dyDescent="0.3">
      <c r="A39">
        <v>2.509202522331103</v>
      </c>
      <c r="B39">
        <v>12.74210104197377</v>
      </c>
      <c r="C39">
        <v>2.3841461255836847</v>
      </c>
      <c r="D39">
        <v>1.505149978319906</v>
      </c>
      <c r="E39">
        <v>9.2692223526102797</v>
      </c>
      <c r="F39">
        <v>2.0934216851622351</v>
      </c>
      <c r="G39">
        <f t="shared" si="0"/>
        <v>7.1392159350936488</v>
      </c>
      <c r="H39">
        <f t="shared" si="1"/>
        <v>3.0881360887005513</v>
      </c>
      <c r="I39">
        <f t="shared" si="2"/>
        <v>6.0890795207848223</v>
      </c>
      <c r="K39">
        <v>7.1391999999999998</v>
      </c>
      <c r="L39">
        <v>2.5091999999999999</v>
      </c>
      <c r="M39">
        <v>2.4935999999999998</v>
      </c>
      <c r="N39">
        <v>1.5639E-2</v>
      </c>
      <c r="O39">
        <v>6.0891000000000002</v>
      </c>
      <c r="P39">
        <v>2.0933999999999999</v>
      </c>
      <c r="Q39">
        <v>2.1859999999999999</v>
      </c>
      <c r="R39">
        <v>-9.2586000000000002E-2</v>
      </c>
      <c r="S39">
        <v>3.0880999999999998</v>
      </c>
      <c r="T39">
        <v>1.5051000000000001</v>
      </c>
      <c r="U39">
        <v>1.4117999999999999</v>
      </c>
      <c r="V39">
        <v>9.3318999999999999E-2</v>
      </c>
      <c r="W39">
        <v>9.2691999999999997</v>
      </c>
      <c r="X39">
        <v>2.0933999999999999</v>
      </c>
      <c r="Y39">
        <v>2.2591999999999999</v>
      </c>
      <c r="Z39">
        <v>-0.16572999999999999</v>
      </c>
      <c r="AA39">
        <v>2.3841000000000001</v>
      </c>
      <c r="AB39">
        <v>1.5051000000000001</v>
      </c>
      <c r="AC39">
        <v>1.4274</v>
      </c>
      <c r="AD39">
        <v>7.7718999999999996E-2</v>
      </c>
      <c r="AE39">
        <v>12.742000000000001</v>
      </c>
      <c r="AF39">
        <v>2.5091999999999999</v>
      </c>
      <c r="AG39">
        <v>2.4641999999999999</v>
      </c>
      <c r="AH39">
        <v>4.4989000000000001E-2</v>
      </c>
    </row>
    <row r="40" spans="1:34" x14ac:dyDescent="0.3">
      <c r="A40">
        <v>2.3364597338485296</v>
      </c>
      <c r="B40">
        <v>8.5725012644897696</v>
      </c>
      <c r="C40">
        <v>4.7604414422557184</v>
      </c>
      <c r="D40">
        <v>1.9493900066449128</v>
      </c>
      <c r="E40">
        <v>4.3078951889457668</v>
      </c>
      <c r="F40">
        <v>1.8692317197309762</v>
      </c>
      <c r="G40">
        <f t="shared" si="0"/>
        <v>5.8557668206614135</v>
      </c>
      <c r="H40">
        <f t="shared" si="1"/>
        <v>4.3636871758895452</v>
      </c>
      <c r="I40">
        <f t="shared" si="2"/>
        <v>4.1510939227850612</v>
      </c>
      <c r="K40">
        <v>5.8558000000000003</v>
      </c>
      <c r="L40">
        <v>2.3365</v>
      </c>
      <c r="M40">
        <v>2.2261000000000002</v>
      </c>
      <c r="N40">
        <v>0.11033999999999999</v>
      </c>
      <c r="O40">
        <v>4.1510999999999996</v>
      </c>
      <c r="P40">
        <v>1.8692</v>
      </c>
      <c r="Q40">
        <v>1.5154000000000001</v>
      </c>
      <c r="R40" s="18">
        <v>0.35381000000000001</v>
      </c>
      <c r="S40">
        <v>4.3636999999999997</v>
      </c>
      <c r="T40">
        <v>1.9494</v>
      </c>
      <c r="U40">
        <v>1.8049999999999999</v>
      </c>
      <c r="V40">
        <v>0.14438999999999999</v>
      </c>
      <c r="W40">
        <v>4.3079000000000001</v>
      </c>
      <c r="X40">
        <v>1.8692</v>
      </c>
      <c r="Y40" s="18">
        <v>1.2699</v>
      </c>
      <c r="Z40">
        <v>0.59928000000000003</v>
      </c>
      <c r="AA40">
        <v>4.7603999999999997</v>
      </c>
      <c r="AB40">
        <v>1.9494</v>
      </c>
      <c r="AC40">
        <v>1.7141999999999999</v>
      </c>
      <c r="AD40">
        <v>0.23522000000000001</v>
      </c>
      <c r="AE40">
        <v>8.5724999999999998</v>
      </c>
      <c r="AF40">
        <v>2.3365</v>
      </c>
      <c r="AG40">
        <v>2.1913</v>
      </c>
      <c r="AH40">
        <v>0.14512</v>
      </c>
    </row>
    <row r="41" spans="1:34" x14ac:dyDescent="0.3">
      <c r="A41">
        <v>2.6424645202421213</v>
      </c>
      <c r="B41">
        <v>15.666443584262877</v>
      </c>
      <c r="C41">
        <v>6.5408430877993071</v>
      </c>
      <c r="D41">
        <v>2.2405492482825999</v>
      </c>
      <c r="E41">
        <v>8.704652773937843</v>
      </c>
      <c r="F41">
        <v>1.9138138523837167</v>
      </c>
      <c r="G41">
        <f t="shared" si="0"/>
        <v>7.9161716970421701</v>
      </c>
      <c r="H41">
        <f t="shared" si="1"/>
        <v>5.1150144038113154</v>
      </c>
      <c r="I41">
        <f t="shared" si="2"/>
        <v>5.9007297087522463</v>
      </c>
      <c r="K41">
        <v>7.9161999999999999</v>
      </c>
      <c r="L41">
        <v>2.6425000000000001</v>
      </c>
      <c r="M41">
        <v>2.6555</v>
      </c>
      <c r="N41">
        <v>-1.2997999999999999E-2</v>
      </c>
      <c r="O41">
        <v>5.9006999999999996</v>
      </c>
      <c r="P41">
        <v>1.9137999999999999</v>
      </c>
      <c r="Q41">
        <v>2.1208</v>
      </c>
      <c r="R41">
        <v>-0.20702000000000001</v>
      </c>
      <c r="S41">
        <v>5.1150000000000002</v>
      </c>
      <c r="T41">
        <v>2.2404999999999999</v>
      </c>
      <c r="U41">
        <v>2.0366</v>
      </c>
      <c r="V41">
        <v>0.20397000000000001</v>
      </c>
      <c r="W41">
        <v>8.7047000000000008</v>
      </c>
      <c r="X41">
        <v>1.9137999999999999</v>
      </c>
      <c r="Y41">
        <v>2.1465999999999998</v>
      </c>
      <c r="Z41">
        <v>-0.23277</v>
      </c>
      <c r="AA41">
        <v>6.5407999999999999</v>
      </c>
      <c r="AB41">
        <v>2.2404999999999999</v>
      </c>
      <c r="AC41">
        <v>1.929</v>
      </c>
      <c r="AD41">
        <v>0.31153999999999998</v>
      </c>
      <c r="AE41">
        <v>15.666</v>
      </c>
      <c r="AF41">
        <v>2.6425000000000001</v>
      </c>
      <c r="AG41">
        <v>2.6556000000000002</v>
      </c>
      <c r="AH41">
        <v>-1.3129E-2</v>
      </c>
    </row>
    <row r="42" spans="1:34" x14ac:dyDescent="0.3">
      <c r="A42">
        <v>2.2787536009528289</v>
      </c>
      <c r="B42">
        <v>7.2466761145172836</v>
      </c>
      <c r="C42">
        <v>0.81557152460510873</v>
      </c>
      <c r="D42">
        <v>0.90308998699194354</v>
      </c>
      <c r="E42">
        <v>0</v>
      </c>
      <c r="F42">
        <v>0</v>
      </c>
      <c r="G42">
        <f t="shared" si="0"/>
        <v>5.3839302055347202</v>
      </c>
      <c r="H42">
        <f t="shared" si="1"/>
        <v>1.8061799739838871</v>
      </c>
      <c r="I42">
        <f t="shared" si="2"/>
        <v>0</v>
      </c>
      <c r="K42">
        <v>5.3838999999999997</v>
      </c>
      <c r="L42">
        <v>2.2787999999999999</v>
      </c>
      <c r="M42">
        <v>2.1278000000000001</v>
      </c>
      <c r="N42">
        <v>0.15095</v>
      </c>
      <c r="O42">
        <v>0</v>
      </c>
      <c r="P42">
        <v>0</v>
      </c>
      <c r="Q42">
        <v>7.9039999999999999E-2</v>
      </c>
      <c r="R42">
        <v>-7.9039999999999999E-2</v>
      </c>
      <c r="S42">
        <v>1.8062</v>
      </c>
      <c r="T42">
        <v>0.90308999999999995</v>
      </c>
      <c r="U42">
        <v>1.0166999999999999</v>
      </c>
      <c r="V42">
        <v>-0.11360000000000001</v>
      </c>
      <c r="W42">
        <v>0</v>
      </c>
      <c r="X42">
        <v>0</v>
      </c>
      <c r="Y42">
        <v>0.41102</v>
      </c>
      <c r="Z42">
        <v>-0.41102</v>
      </c>
      <c r="AA42">
        <v>0.81557000000000002</v>
      </c>
      <c r="AB42">
        <v>0.90308999999999995</v>
      </c>
      <c r="AC42">
        <v>1.2382</v>
      </c>
      <c r="AD42">
        <v>-0.33506000000000002</v>
      </c>
      <c r="AE42">
        <v>7.2466999999999997</v>
      </c>
      <c r="AF42">
        <v>2.2787999999999999</v>
      </c>
      <c r="AG42">
        <v>2.1046</v>
      </c>
      <c r="AH42">
        <v>0.17418</v>
      </c>
    </row>
    <row r="43" spans="1:34" x14ac:dyDescent="0.3">
      <c r="A43">
        <v>1.9731278535996986</v>
      </c>
      <c r="B43">
        <v>5.0971125474233521</v>
      </c>
      <c r="C43">
        <v>1</v>
      </c>
      <c r="D43">
        <v>1</v>
      </c>
      <c r="E43">
        <v>9.0619058289456544E-2</v>
      </c>
      <c r="F43">
        <v>0.3010299956639812</v>
      </c>
      <c r="G43">
        <f t="shared" si="0"/>
        <v>4.5153571497383691</v>
      </c>
      <c r="H43">
        <f t="shared" si="1"/>
        <v>2</v>
      </c>
      <c r="I43">
        <f t="shared" si="2"/>
        <v>0.6020599913279624</v>
      </c>
      <c r="K43">
        <v>4.5153999999999996</v>
      </c>
      <c r="L43">
        <v>1.9731000000000001</v>
      </c>
      <c r="M43">
        <v>1.9468000000000001</v>
      </c>
      <c r="N43">
        <v>2.6313E-2</v>
      </c>
      <c r="O43">
        <v>0.60206000000000004</v>
      </c>
      <c r="P43">
        <v>0.30103000000000002</v>
      </c>
      <c r="Q43">
        <v>0.28737000000000001</v>
      </c>
      <c r="R43">
        <v>1.3663E-2</v>
      </c>
      <c r="S43">
        <v>2</v>
      </c>
      <c r="T43">
        <v>1</v>
      </c>
      <c r="U43">
        <v>1.0764</v>
      </c>
      <c r="V43">
        <v>-7.6430999999999999E-2</v>
      </c>
      <c r="W43">
        <v>9.0619000000000005E-2</v>
      </c>
      <c r="X43">
        <v>0.30103000000000002</v>
      </c>
      <c r="Y43">
        <v>0.42909000000000003</v>
      </c>
      <c r="Z43">
        <v>-0.12806000000000001</v>
      </c>
      <c r="AA43">
        <v>1</v>
      </c>
      <c r="AB43">
        <v>1</v>
      </c>
      <c r="AC43">
        <v>1.2604</v>
      </c>
      <c r="AD43">
        <v>-0.26040999999999997</v>
      </c>
      <c r="AE43">
        <v>5.0971000000000002</v>
      </c>
      <c r="AF43">
        <v>1.9731000000000001</v>
      </c>
      <c r="AG43">
        <v>1.9639</v>
      </c>
      <c r="AH43">
        <v>9.2289999999999994E-3</v>
      </c>
    </row>
    <row r="44" spans="1:34" x14ac:dyDescent="0.3">
      <c r="A44">
        <v>2.0211892990699383</v>
      </c>
      <c r="B44">
        <v>5.4683787724815422</v>
      </c>
      <c r="C44">
        <v>6.5285076411557457</v>
      </c>
      <c r="D44">
        <v>2.1367205671564067</v>
      </c>
      <c r="E44">
        <v>0</v>
      </c>
      <c r="F44">
        <v>0</v>
      </c>
      <c r="G44">
        <f t="shared" si="0"/>
        <v>4.6769129872092092</v>
      </c>
      <c r="H44">
        <f t="shared" si="1"/>
        <v>5.1101888971566387</v>
      </c>
      <c r="I44">
        <f t="shared" si="2"/>
        <v>0</v>
      </c>
      <c r="K44">
        <v>4.6768999999999998</v>
      </c>
      <c r="L44">
        <v>2.0211999999999999</v>
      </c>
      <c r="M44">
        <v>1.9804999999999999</v>
      </c>
      <c r="N44">
        <v>4.0710000000000003E-2</v>
      </c>
      <c r="O44">
        <v>0</v>
      </c>
      <c r="P44">
        <v>0</v>
      </c>
      <c r="Q44">
        <v>7.9039999999999999E-2</v>
      </c>
      <c r="R44">
        <v>-7.9039999999999999E-2</v>
      </c>
      <c r="S44">
        <v>5.1101999999999999</v>
      </c>
      <c r="T44">
        <v>2.1366999999999998</v>
      </c>
      <c r="U44">
        <v>2.0350999999999999</v>
      </c>
      <c r="V44">
        <v>0.10163</v>
      </c>
      <c r="W44">
        <v>0</v>
      </c>
      <c r="X44">
        <v>0</v>
      </c>
      <c r="Y44">
        <v>0.41102</v>
      </c>
      <c r="Z44">
        <v>-0.41102</v>
      </c>
      <c r="AA44">
        <v>6.5285000000000002</v>
      </c>
      <c r="AB44">
        <v>2.1366999999999998</v>
      </c>
      <c r="AC44">
        <v>1.9275</v>
      </c>
      <c r="AD44">
        <v>0.2092</v>
      </c>
      <c r="AE44">
        <v>5.4683999999999999</v>
      </c>
      <c r="AF44">
        <v>2.0211999999999999</v>
      </c>
      <c r="AG44">
        <v>1.9882</v>
      </c>
      <c r="AH44">
        <v>3.2993000000000001E-2</v>
      </c>
    </row>
    <row r="45" spans="1:34" x14ac:dyDescent="0.3">
      <c r="A45">
        <v>2.2695129442179165</v>
      </c>
      <c r="B45">
        <v>8.1849583476628709</v>
      </c>
      <c r="C45">
        <v>6.3095580191625267</v>
      </c>
      <c r="D45">
        <v>2.1003705451175629</v>
      </c>
      <c r="E45">
        <v>9.0619058289456544E-2</v>
      </c>
      <c r="F45">
        <v>0.3010299956639812</v>
      </c>
      <c r="G45">
        <f t="shared" si="0"/>
        <v>5.7218732414001874</v>
      </c>
      <c r="H45">
        <f t="shared" si="1"/>
        <v>5.0237667219577489</v>
      </c>
      <c r="I45">
        <f t="shared" si="2"/>
        <v>0.6020599913279624</v>
      </c>
      <c r="K45">
        <v>5.7218999999999998</v>
      </c>
      <c r="L45">
        <v>2.2694999999999999</v>
      </c>
      <c r="M45">
        <v>2.1981999999999999</v>
      </c>
      <c r="N45">
        <v>7.1289000000000005E-2</v>
      </c>
      <c r="O45">
        <v>0.60206000000000004</v>
      </c>
      <c r="P45">
        <v>0.30103000000000002</v>
      </c>
      <c r="Q45">
        <v>0.28737000000000001</v>
      </c>
      <c r="R45">
        <v>1.3663E-2</v>
      </c>
      <c r="S45">
        <v>5.0237999999999996</v>
      </c>
      <c r="T45">
        <v>2.1004</v>
      </c>
      <c r="U45">
        <v>2.0085000000000002</v>
      </c>
      <c r="V45">
        <v>9.1912999999999995E-2</v>
      </c>
      <c r="W45">
        <v>9.0619000000000005E-2</v>
      </c>
      <c r="X45">
        <v>0.30103000000000002</v>
      </c>
      <c r="Y45">
        <v>0.42909000000000003</v>
      </c>
      <c r="Z45">
        <v>-0.12806000000000001</v>
      </c>
      <c r="AA45">
        <v>6.3095999999999997</v>
      </c>
      <c r="AB45">
        <v>2.1004</v>
      </c>
      <c r="AC45">
        <v>1.9011</v>
      </c>
      <c r="AD45">
        <v>0.19927</v>
      </c>
      <c r="AE45">
        <v>8.1850000000000005</v>
      </c>
      <c r="AF45">
        <v>2.2694999999999999</v>
      </c>
      <c r="AG45">
        <v>2.1659999999999999</v>
      </c>
      <c r="AH45">
        <v>0.10353</v>
      </c>
    </row>
    <row r="46" spans="1:34" x14ac:dyDescent="0.3">
      <c r="A46">
        <v>2.0530784434834195</v>
      </c>
      <c r="B46">
        <v>6.6016822874105072</v>
      </c>
      <c r="C46">
        <v>1.4499049326313047</v>
      </c>
      <c r="D46">
        <v>1.1760912590556813</v>
      </c>
      <c r="E46">
        <v>9.0619058289456544E-2</v>
      </c>
      <c r="F46">
        <v>0.3010299956639812</v>
      </c>
      <c r="G46">
        <f t="shared" si="0"/>
        <v>5.1387478192300922</v>
      </c>
      <c r="H46">
        <f t="shared" si="1"/>
        <v>2.4082399653118496</v>
      </c>
      <c r="I46">
        <f t="shared" si="2"/>
        <v>0.6020599913279624</v>
      </c>
      <c r="K46">
        <v>5.1387</v>
      </c>
      <c r="L46">
        <v>2.0531000000000001</v>
      </c>
      <c r="M46">
        <v>2.0767000000000002</v>
      </c>
      <c r="N46">
        <v>-2.3636000000000001E-2</v>
      </c>
      <c r="O46">
        <v>0.60206000000000004</v>
      </c>
      <c r="P46">
        <v>0.30103000000000002</v>
      </c>
      <c r="Q46">
        <v>0.28737000000000001</v>
      </c>
      <c r="R46">
        <v>1.3663E-2</v>
      </c>
      <c r="S46">
        <v>2.4081999999999999</v>
      </c>
      <c r="T46">
        <v>1.1760999999999999</v>
      </c>
      <c r="U46">
        <v>1.2022999999999999</v>
      </c>
      <c r="V46">
        <v>-2.6172999999999998E-2</v>
      </c>
      <c r="W46">
        <v>9.0619000000000005E-2</v>
      </c>
      <c r="X46">
        <v>0.30103000000000002</v>
      </c>
      <c r="Y46">
        <v>0.42909000000000003</v>
      </c>
      <c r="Z46">
        <v>-0.12806000000000001</v>
      </c>
      <c r="AA46">
        <v>1.4499</v>
      </c>
      <c r="AB46">
        <v>1.1760999999999999</v>
      </c>
      <c r="AC46">
        <v>1.3147</v>
      </c>
      <c r="AD46">
        <v>-0.13861000000000001</v>
      </c>
      <c r="AE46">
        <v>6.6017000000000001</v>
      </c>
      <c r="AF46">
        <v>2.0531000000000001</v>
      </c>
      <c r="AG46">
        <v>2.0623999999999998</v>
      </c>
      <c r="AH46">
        <v>-9.2847999999999993E-3</v>
      </c>
    </row>
    <row r="47" spans="1:34" x14ac:dyDescent="0.3">
      <c r="A47">
        <v>2.5078558716958308</v>
      </c>
      <c r="B47">
        <v>12.352045905729467</v>
      </c>
      <c r="C47">
        <v>7.5354356113792766</v>
      </c>
      <c r="D47">
        <v>2.1461280356782382</v>
      </c>
      <c r="E47">
        <v>7.4878658176718433</v>
      </c>
      <c r="F47">
        <v>2.0681858617461617</v>
      </c>
      <c r="G47">
        <f t="shared" si="0"/>
        <v>7.0290955053205719</v>
      </c>
      <c r="H47">
        <f t="shared" si="1"/>
        <v>5.4901495831641149</v>
      </c>
      <c r="I47">
        <f t="shared" si="2"/>
        <v>5.4727930045532851</v>
      </c>
      <c r="K47">
        <v>7.0290999999999997</v>
      </c>
      <c r="L47">
        <v>2.5078999999999998</v>
      </c>
      <c r="M47">
        <v>2.4706000000000001</v>
      </c>
      <c r="N47">
        <v>3.7238E-2</v>
      </c>
      <c r="O47">
        <v>5.4728000000000003</v>
      </c>
      <c r="P47">
        <v>2.0682</v>
      </c>
      <c r="Q47">
        <v>1.9728000000000001</v>
      </c>
      <c r="R47">
        <v>9.5427999999999999E-2</v>
      </c>
      <c r="S47">
        <v>5.4901</v>
      </c>
      <c r="T47">
        <v>2.1461000000000001</v>
      </c>
      <c r="U47">
        <v>2.1522000000000001</v>
      </c>
      <c r="V47">
        <v>-6.0838000000000003E-3</v>
      </c>
      <c r="W47">
        <v>7.4878999999999998</v>
      </c>
      <c r="X47">
        <v>2.0682</v>
      </c>
      <c r="Y47">
        <v>1.9039999999999999</v>
      </c>
      <c r="Z47">
        <v>0.16420999999999999</v>
      </c>
      <c r="AA47">
        <v>7.5354000000000001</v>
      </c>
      <c r="AB47">
        <v>2.1461000000000001</v>
      </c>
      <c r="AC47">
        <v>2.0489999999999999</v>
      </c>
      <c r="AD47">
        <v>9.7101999999999994E-2</v>
      </c>
      <c r="AE47">
        <v>12.352</v>
      </c>
      <c r="AF47">
        <v>2.5078999999999998</v>
      </c>
      <c r="AG47">
        <v>2.4386999999999999</v>
      </c>
      <c r="AH47">
        <v>6.9168999999999994E-2</v>
      </c>
    </row>
    <row r="48" spans="1:34" x14ac:dyDescent="0.3">
      <c r="A48">
        <v>2.3710678622717363</v>
      </c>
      <c r="B48">
        <v>11.07403646685351</v>
      </c>
      <c r="C48">
        <v>11.946466154968197</v>
      </c>
      <c r="D48">
        <v>2.4800069429571505</v>
      </c>
      <c r="E48">
        <v>0.91057876682105998</v>
      </c>
      <c r="F48">
        <v>0.77815125038364363</v>
      </c>
      <c r="G48">
        <f t="shared" si="0"/>
        <v>6.6555349798054584</v>
      </c>
      <c r="H48">
        <f t="shared" si="1"/>
        <v>6.9127320662580862</v>
      </c>
      <c r="I48">
        <f t="shared" si="2"/>
        <v>1.9084850188786497</v>
      </c>
      <c r="K48">
        <v>6.6555</v>
      </c>
      <c r="L48">
        <v>2.3711000000000002</v>
      </c>
      <c r="M48">
        <v>2.3927999999999998</v>
      </c>
      <c r="N48">
        <v>-2.1708000000000002E-2</v>
      </c>
      <c r="O48">
        <v>1.9085000000000001</v>
      </c>
      <c r="P48">
        <v>0.77815000000000001</v>
      </c>
      <c r="Q48">
        <v>0.73941999999999997</v>
      </c>
      <c r="R48">
        <v>3.8730000000000001E-2</v>
      </c>
      <c r="S48">
        <v>6.9127000000000001</v>
      </c>
      <c r="T48">
        <v>2.48</v>
      </c>
      <c r="U48">
        <v>2.5907</v>
      </c>
      <c r="V48">
        <v>-0.11069</v>
      </c>
      <c r="W48">
        <v>0.91057999999999995</v>
      </c>
      <c r="X48">
        <v>0.77815000000000001</v>
      </c>
      <c r="Y48">
        <v>0.59258</v>
      </c>
      <c r="Z48">
        <v>0.18557000000000001</v>
      </c>
      <c r="AA48">
        <v>11.946</v>
      </c>
      <c r="AB48">
        <v>2.48</v>
      </c>
      <c r="AC48">
        <v>2.5813000000000001</v>
      </c>
      <c r="AD48">
        <v>-0.10129000000000001</v>
      </c>
      <c r="AE48">
        <v>11.074</v>
      </c>
      <c r="AF48">
        <v>2.3711000000000002</v>
      </c>
      <c r="AG48">
        <v>2.355</v>
      </c>
      <c r="AH48">
        <v>1.6018000000000001E-2</v>
      </c>
    </row>
    <row r="49" spans="1:34" x14ac:dyDescent="0.3">
      <c r="A49">
        <v>2.5132176000679389</v>
      </c>
      <c r="B49">
        <v>10.181789949122512</v>
      </c>
      <c r="C49">
        <v>6.4722822142842364</v>
      </c>
      <c r="D49">
        <v>2.1172712956557644</v>
      </c>
      <c r="E49">
        <v>3.3107401333671924</v>
      </c>
      <c r="F49">
        <v>1.6627578316815741</v>
      </c>
      <c r="G49">
        <f t="shared" si="0"/>
        <v>6.3817834338443395</v>
      </c>
      <c r="H49">
        <f t="shared" si="1"/>
        <v>5.0881360887005513</v>
      </c>
      <c r="I49">
        <f t="shared" si="2"/>
        <v>3.6390878710837375</v>
      </c>
      <c r="K49">
        <v>6.3818000000000001</v>
      </c>
      <c r="L49">
        <v>2.5131999999999999</v>
      </c>
      <c r="M49">
        <v>2.3357000000000001</v>
      </c>
      <c r="N49">
        <v>0.17748</v>
      </c>
      <c r="O49">
        <v>3.6391</v>
      </c>
      <c r="P49">
        <v>1.6628000000000001</v>
      </c>
      <c r="Q49">
        <v>1.3383</v>
      </c>
      <c r="R49">
        <v>0.32451000000000002</v>
      </c>
      <c r="S49">
        <v>5.0880999999999998</v>
      </c>
      <c r="T49">
        <v>2.1173000000000002</v>
      </c>
      <c r="U49">
        <v>2.0283000000000002</v>
      </c>
      <c r="V49">
        <v>8.8972999999999997E-2</v>
      </c>
      <c r="W49">
        <v>3.3107000000000002</v>
      </c>
      <c r="X49">
        <v>1.6628000000000001</v>
      </c>
      <c r="Y49">
        <v>1.0710999999999999</v>
      </c>
      <c r="Z49">
        <v>0.59162999999999999</v>
      </c>
      <c r="AA49">
        <v>6.4722999999999997</v>
      </c>
      <c r="AB49">
        <v>2.1173000000000002</v>
      </c>
      <c r="AC49">
        <v>1.9207000000000001</v>
      </c>
      <c r="AD49">
        <v>0.19653000000000001</v>
      </c>
      <c r="AE49">
        <v>10.182</v>
      </c>
      <c r="AF49">
        <v>2.5131999999999999</v>
      </c>
      <c r="AG49">
        <v>2.2967</v>
      </c>
      <c r="AH49">
        <v>0.21656</v>
      </c>
    </row>
    <row r="50" spans="1:34" x14ac:dyDescent="0.3">
      <c r="A50">
        <v>2.2833012287035497</v>
      </c>
      <c r="B50">
        <v>7.8517042091362006</v>
      </c>
      <c r="C50">
        <v>1.5140045481209576</v>
      </c>
      <c r="D50">
        <v>1.2304489213782739</v>
      </c>
      <c r="E50">
        <v>0.60551936847362808</v>
      </c>
      <c r="F50">
        <v>0.77815125038364363</v>
      </c>
      <c r="G50">
        <f t="shared" si="0"/>
        <v>5.6041785157634658</v>
      </c>
      <c r="H50">
        <f t="shared" si="1"/>
        <v>2.4608978427565478</v>
      </c>
      <c r="I50">
        <f t="shared" si="2"/>
        <v>1.5563025007672873</v>
      </c>
      <c r="K50">
        <v>5.6041999999999996</v>
      </c>
      <c r="L50">
        <v>2.2833000000000001</v>
      </c>
      <c r="M50">
        <v>2.1737000000000002</v>
      </c>
      <c r="N50">
        <v>0.1096</v>
      </c>
      <c r="O50">
        <v>1.5563</v>
      </c>
      <c r="P50">
        <v>0.77815000000000001</v>
      </c>
      <c r="Q50">
        <v>0.61756</v>
      </c>
      <c r="R50">
        <v>0.16059000000000001</v>
      </c>
      <c r="S50">
        <v>2.4609000000000001</v>
      </c>
      <c r="T50">
        <v>1.2303999999999999</v>
      </c>
      <c r="U50">
        <v>1.2184999999999999</v>
      </c>
      <c r="V50">
        <v>1.1953E-2</v>
      </c>
      <c r="W50">
        <v>0.60551999999999995</v>
      </c>
      <c r="X50">
        <v>0.77815000000000001</v>
      </c>
      <c r="Y50">
        <v>0.53174999999999994</v>
      </c>
      <c r="Z50">
        <v>0.24640000000000001</v>
      </c>
      <c r="AA50">
        <v>1.514</v>
      </c>
      <c r="AB50">
        <v>1.2303999999999999</v>
      </c>
      <c r="AC50">
        <v>1.3224</v>
      </c>
      <c r="AD50">
        <v>-9.1983999999999996E-2</v>
      </c>
      <c r="AE50">
        <v>7.8517000000000001</v>
      </c>
      <c r="AF50">
        <v>2.2833000000000001</v>
      </c>
      <c r="AG50">
        <v>2.1442000000000001</v>
      </c>
      <c r="AH50">
        <v>0.13913</v>
      </c>
    </row>
    <row r="51" spans="1:34" x14ac:dyDescent="0.3">
      <c r="A51">
        <v>2.5550944485783194</v>
      </c>
      <c r="B51">
        <v>15.576036228847173</v>
      </c>
      <c r="C51">
        <v>1.4499049326313047</v>
      </c>
      <c r="D51">
        <v>1.2041199826559248</v>
      </c>
      <c r="E51">
        <v>1.9542362678459768</v>
      </c>
      <c r="F51">
        <v>1.255272505103306</v>
      </c>
      <c r="G51">
        <f t="shared" si="0"/>
        <v>7.893297467813353</v>
      </c>
      <c r="H51">
        <f t="shared" si="1"/>
        <v>2.4082399653118496</v>
      </c>
      <c r="I51">
        <f t="shared" si="2"/>
        <v>2.7958800173440754</v>
      </c>
      <c r="K51">
        <v>7.8933</v>
      </c>
      <c r="L51">
        <v>2.5550999999999999</v>
      </c>
      <c r="M51">
        <v>2.6507000000000001</v>
      </c>
      <c r="N51">
        <v>-9.5602000000000006E-2</v>
      </c>
      <c r="O51" s="18">
        <v>2.7959000000000001</v>
      </c>
      <c r="P51">
        <v>1.2553000000000001</v>
      </c>
      <c r="Q51">
        <v>1.0465</v>
      </c>
      <c r="R51">
        <v>0.20879</v>
      </c>
      <c r="S51">
        <v>2.4081999999999999</v>
      </c>
      <c r="T51">
        <v>1.2040999999999999</v>
      </c>
      <c r="U51">
        <v>1.2022999999999999</v>
      </c>
      <c r="V51" s="18">
        <v>1.8554999999999999E-3</v>
      </c>
      <c r="W51">
        <v>1.9541999999999999</v>
      </c>
      <c r="X51">
        <v>1.2553000000000001</v>
      </c>
      <c r="Y51">
        <v>0.80066999999999999</v>
      </c>
      <c r="Z51">
        <v>0.45461000000000001</v>
      </c>
      <c r="AA51">
        <v>1.4499</v>
      </c>
      <c r="AB51">
        <v>1.2040999999999999</v>
      </c>
      <c r="AC51">
        <v>1.3147</v>
      </c>
      <c r="AD51">
        <v>-0.11058</v>
      </c>
      <c r="AE51">
        <v>15.576000000000001</v>
      </c>
      <c r="AF51">
        <v>2.5550999999999999</v>
      </c>
      <c r="AG51">
        <v>2.6497000000000002</v>
      </c>
      <c r="AH51">
        <v>-9.4581999999999999E-2</v>
      </c>
    </row>
    <row r="52" spans="1:34" x14ac:dyDescent="0.3">
      <c r="A52">
        <v>2.428134794028789</v>
      </c>
      <c r="B52">
        <v>9.7420857966154237</v>
      </c>
      <c r="C52">
        <v>9.2114027438258237</v>
      </c>
      <c r="D52">
        <v>2.3283796034387376</v>
      </c>
      <c r="E52">
        <v>3.6009885775994213</v>
      </c>
      <c r="F52">
        <v>1.255272505103306</v>
      </c>
      <c r="G52">
        <f t="shared" si="0"/>
        <v>6.2424629102992428</v>
      </c>
      <c r="H52">
        <f t="shared" si="1"/>
        <v>6.0700585644047367</v>
      </c>
      <c r="I52">
        <f t="shared" si="2"/>
        <v>3.7952541825808828</v>
      </c>
      <c r="K52">
        <v>6.2424999999999997</v>
      </c>
      <c r="L52">
        <v>2.4281000000000001</v>
      </c>
      <c r="M52">
        <v>2.3067000000000002</v>
      </c>
      <c r="N52">
        <v>0.12143</v>
      </c>
      <c r="O52">
        <v>3.7953000000000001</v>
      </c>
      <c r="P52">
        <v>1.2553000000000001</v>
      </c>
      <c r="Q52">
        <v>1.3923000000000001</v>
      </c>
      <c r="R52">
        <v>-0.13702</v>
      </c>
      <c r="S52">
        <v>6.0701000000000001</v>
      </c>
      <c r="T52">
        <v>2.3283999999999998</v>
      </c>
      <c r="U52">
        <v>2.331</v>
      </c>
      <c r="V52">
        <v>-2.5795000000000002E-3</v>
      </c>
      <c r="W52">
        <v>3.601</v>
      </c>
      <c r="X52">
        <v>1.2553000000000001</v>
      </c>
      <c r="Y52">
        <v>1.129</v>
      </c>
      <c r="Z52">
        <v>0.12626999999999999</v>
      </c>
      <c r="AA52">
        <v>9.2113999999999994</v>
      </c>
      <c r="AB52">
        <v>2.3283999999999998</v>
      </c>
      <c r="AC52">
        <v>2.2513000000000001</v>
      </c>
      <c r="AD52">
        <v>7.7118000000000006E-2</v>
      </c>
      <c r="AE52">
        <v>9.7421000000000006</v>
      </c>
      <c r="AF52">
        <v>2.4281000000000001</v>
      </c>
      <c r="AG52">
        <v>2.2679</v>
      </c>
      <c r="AH52">
        <v>0.16025</v>
      </c>
    </row>
    <row r="53" spans="1:34" x14ac:dyDescent="0.3">
      <c r="A53">
        <v>2.3096301674258988</v>
      </c>
      <c r="B53">
        <v>8.1435934838945361</v>
      </c>
      <c r="C53">
        <v>4.9055332712347344</v>
      </c>
      <c r="D53">
        <v>1.8061799739838871</v>
      </c>
      <c r="E53">
        <v>0.71419069723593842</v>
      </c>
      <c r="F53">
        <v>0.69897000433601886</v>
      </c>
      <c r="G53">
        <f t="shared" si="0"/>
        <v>5.7073964235523489</v>
      </c>
      <c r="H53">
        <f t="shared" si="1"/>
        <v>4.4296876960953959</v>
      </c>
      <c r="I53">
        <f t="shared" si="2"/>
        <v>1.6901960800285136</v>
      </c>
      <c r="K53">
        <v>5.7073999999999998</v>
      </c>
      <c r="L53">
        <v>2.3096000000000001</v>
      </c>
      <c r="M53">
        <v>2.1951999999999998</v>
      </c>
      <c r="N53">
        <v>0.11441999999999999</v>
      </c>
      <c r="O53">
        <v>1.6901999999999999</v>
      </c>
      <c r="P53">
        <v>0.69896999999999998</v>
      </c>
      <c r="Q53">
        <v>0.66388999999999998</v>
      </c>
      <c r="R53">
        <v>3.5082000000000002E-2</v>
      </c>
      <c r="S53">
        <v>4.4297000000000004</v>
      </c>
      <c r="T53">
        <v>1.8062</v>
      </c>
      <c r="U53">
        <v>1.8252999999999999</v>
      </c>
      <c r="V53">
        <v>-1.9161999999999998E-2</v>
      </c>
      <c r="W53">
        <v>0.71418999999999999</v>
      </c>
      <c r="X53">
        <v>0.69896999999999998</v>
      </c>
      <c r="Y53">
        <v>0.55342000000000002</v>
      </c>
      <c r="Z53">
        <v>0.14555000000000001</v>
      </c>
      <c r="AA53">
        <v>4.9055</v>
      </c>
      <c r="AB53">
        <v>1.8062</v>
      </c>
      <c r="AC53">
        <v>1.7317</v>
      </c>
      <c r="AD53">
        <v>7.4497999999999995E-2</v>
      </c>
      <c r="AE53">
        <v>8.1435999999999993</v>
      </c>
      <c r="AF53">
        <v>2.3096000000000001</v>
      </c>
      <c r="AG53">
        <v>2.1633</v>
      </c>
      <c r="AH53">
        <v>0.14635999999999999</v>
      </c>
    </row>
    <row r="54" spans="1:34" x14ac:dyDescent="0.3">
      <c r="A54">
        <v>1.1139433523068367</v>
      </c>
      <c r="B54">
        <v>1.5757090620683294</v>
      </c>
      <c r="C54">
        <v>1.3831906496271777</v>
      </c>
      <c r="D54">
        <v>1.0791812460476249</v>
      </c>
      <c r="E54">
        <v>9.0619058289456544E-2</v>
      </c>
      <c r="F54">
        <v>0</v>
      </c>
      <c r="G54">
        <f t="shared" si="0"/>
        <v>2.510545010206612</v>
      </c>
      <c r="H54">
        <f t="shared" si="1"/>
        <v>2.3521825181113627</v>
      </c>
      <c r="I54">
        <f t="shared" si="2"/>
        <v>0.6020599913279624</v>
      </c>
      <c r="K54">
        <v>2.5105</v>
      </c>
      <c r="L54">
        <v>1.1138999999999999</v>
      </c>
      <c r="M54">
        <v>1.5290999999999999</v>
      </c>
      <c r="N54">
        <v>-0.41511999999999999</v>
      </c>
      <c r="O54">
        <v>0.60206000000000004</v>
      </c>
      <c r="P54">
        <v>0</v>
      </c>
      <c r="Q54">
        <v>0.28737000000000001</v>
      </c>
      <c r="R54">
        <v>-0.28737000000000001</v>
      </c>
      <c r="S54">
        <v>2.3521999999999998</v>
      </c>
      <c r="T54">
        <v>1.0791999999999999</v>
      </c>
      <c r="U54">
        <v>1.1850000000000001</v>
      </c>
      <c r="V54">
        <v>-0.10580000000000001</v>
      </c>
      <c r="W54">
        <v>9.0619000000000005E-2</v>
      </c>
      <c r="X54">
        <v>0</v>
      </c>
      <c r="Y54">
        <v>0.42909000000000003</v>
      </c>
      <c r="Z54">
        <v>-0.42909000000000003</v>
      </c>
      <c r="AA54">
        <v>1.3832</v>
      </c>
      <c r="AB54">
        <v>1.0791999999999999</v>
      </c>
      <c r="AC54">
        <v>1.3066</v>
      </c>
      <c r="AD54">
        <v>-0.22747000000000001</v>
      </c>
      <c r="AE54">
        <v>1.5757000000000001</v>
      </c>
      <c r="AF54">
        <v>1.1138999999999999</v>
      </c>
      <c r="AG54">
        <v>1.7334000000000001</v>
      </c>
      <c r="AH54">
        <v>-0.61950000000000005</v>
      </c>
    </row>
    <row r="55" spans="1:34" x14ac:dyDescent="0.3">
      <c r="A55">
        <v>2.5314789170422549</v>
      </c>
      <c r="B55">
        <v>12.11944463050787</v>
      </c>
      <c r="C55">
        <v>2.1818872011445896</v>
      </c>
      <c r="D55">
        <v>1.3424226808222062</v>
      </c>
      <c r="E55">
        <v>0</v>
      </c>
      <c r="F55">
        <v>0</v>
      </c>
      <c r="G55">
        <f t="shared" si="0"/>
        <v>6.9625985466657117</v>
      </c>
      <c r="H55">
        <f t="shared" si="1"/>
        <v>2.9542425094393248</v>
      </c>
      <c r="I55">
        <f t="shared" si="2"/>
        <v>0</v>
      </c>
      <c r="K55">
        <v>6.9626000000000001</v>
      </c>
      <c r="L55">
        <v>2.5314999999999999</v>
      </c>
      <c r="M55">
        <v>2.4567999999999999</v>
      </c>
      <c r="N55">
        <v>7.4718000000000007E-2</v>
      </c>
      <c r="O55">
        <v>0</v>
      </c>
      <c r="P55">
        <v>0</v>
      </c>
      <c r="Q55">
        <v>7.9039999999999999E-2</v>
      </c>
      <c r="R55">
        <v>-7.9039999999999999E-2</v>
      </c>
      <c r="S55">
        <v>2.9542000000000002</v>
      </c>
      <c r="T55">
        <v>1.3424</v>
      </c>
      <c r="U55">
        <v>1.3706</v>
      </c>
      <c r="V55">
        <v>-2.8138E-2</v>
      </c>
      <c r="W55">
        <v>0</v>
      </c>
      <c r="X55">
        <v>0</v>
      </c>
      <c r="Y55">
        <v>0.41102</v>
      </c>
      <c r="Z55">
        <v>-0.41102</v>
      </c>
      <c r="AA55">
        <v>2.1819000000000002</v>
      </c>
      <c r="AB55">
        <v>1.3424</v>
      </c>
      <c r="AC55">
        <v>1.403</v>
      </c>
      <c r="AD55">
        <v>-6.0602000000000003E-2</v>
      </c>
      <c r="AE55">
        <v>12.119</v>
      </c>
      <c r="AF55">
        <v>2.5314999999999999</v>
      </c>
      <c r="AG55">
        <v>2.4235000000000002</v>
      </c>
      <c r="AH55">
        <v>0.10800999999999999</v>
      </c>
    </row>
    <row r="56" spans="1:34" x14ac:dyDescent="0.3">
      <c r="A56">
        <v>2.3443922736851106</v>
      </c>
      <c r="B56">
        <v>9.6966432013759416</v>
      </c>
      <c r="C56">
        <v>9.1918856485894214</v>
      </c>
      <c r="D56">
        <v>2.4377505628203879</v>
      </c>
      <c r="E56">
        <v>0.60551936847362808</v>
      </c>
      <c r="F56">
        <v>0.77815125038364363</v>
      </c>
      <c r="G56">
        <f t="shared" si="0"/>
        <v>6.2278867046136739</v>
      </c>
      <c r="H56">
        <f t="shared" si="1"/>
        <v>6.0636245426607411</v>
      </c>
      <c r="I56">
        <f t="shared" si="2"/>
        <v>1.5563025007672873</v>
      </c>
      <c r="K56">
        <v>6.2279</v>
      </c>
      <c r="L56">
        <v>2.3443999999999998</v>
      </c>
      <c r="M56">
        <v>2.3037000000000001</v>
      </c>
      <c r="N56">
        <v>4.0728E-2</v>
      </c>
      <c r="O56">
        <v>1.5563</v>
      </c>
      <c r="P56">
        <v>0.77815000000000001</v>
      </c>
      <c r="Q56">
        <v>0.61756</v>
      </c>
      <c r="R56">
        <v>0.16059000000000001</v>
      </c>
      <c r="S56">
        <v>6.0636000000000001</v>
      </c>
      <c r="T56">
        <v>2.4378000000000002</v>
      </c>
      <c r="U56">
        <v>2.3290000000000002</v>
      </c>
      <c r="V56">
        <v>0.10877000000000001</v>
      </c>
      <c r="W56">
        <v>0.60551999999999995</v>
      </c>
      <c r="X56">
        <v>0.77815000000000001</v>
      </c>
      <c r="Y56">
        <v>0.53174999999999994</v>
      </c>
      <c r="Z56">
        <v>0.24640000000000001</v>
      </c>
      <c r="AA56">
        <v>9.1919000000000004</v>
      </c>
      <c r="AB56">
        <v>2.4378000000000002</v>
      </c>
      <c r="AC56">
        <v>2.2488999999999999</v>
      </c>
      <c r="AD56">
        <v>0.18884000000000001</v>
      </c>
      <c r="AE56">
        <v>9.6966000000000001</v>
      </c>
      <c r="AF56">
        <v>2.3443999999999998</v>
      </c>
      <c r="AG56">
        <v>2.2648999999999999</v>
      </c>
      <c r="AH56">
        <v>7.9483999999999999E-2</v>
      </c>
    </row>
    <row r="57" spans="1:34" x14ac:dyDescent="0.3">
      <c r="A57">
        <v>2.2787536009528289</v>
      </c>
      <c r="B57">
        <v>8.0194864184834991</v>
      </c>
      <c r="C57">
        <v>4.1018638478758804</v>
      </c>
      <c r="D57">
        <v>1.8129133566428555</v>
      </c>
      <c r="E57">
        <v>2.8864990756335316</v>
      </c>
      <c r="F57">
        <v>1.5314789170422551</v>
      </c>
      <c r="G57">
        <f t="shared" si="0"/>
        <v>5.6637395485610034</v>
      </c>
      <c r="H57">
        <f t="shared" si="1"/>
        <v>4.0506117305295408</v>
      </c>
      <c r="I57">
        <f t="shared" si="2"/>
        <v>3.3979400086720375</v>
      </c>
      <c r="K57">
        <v>5.6637000000000004</v>
      </c>
      <c r="L57">
        <v>2.2787999999999999</v>
      </c>
      <c r="M57">
        <v>2.1861000000000002</v>
      </c>
      <c r="N57">
        <v>9.2644000000000004E-2</v>
      </c>
      <c r="O57">
        <v>3.3978999999999999</v>
      </c>
      <c r="P57">
        <v>1.5315000000000001</v>
      </c>
      <c r="Q57">
        <v>1.2547999999999999</v>
      </c>
      <c r="R57">
        <v>0.27667000000000003</v>
      </c>
      <c r="S57">
        <v>4.0506000000000002</v>
      </c>
      <c r="T57">
        <v>1.8129</v>
      </c>
      <c r="U57">
        <v>1.7084999999999999</v>
      </c>
      <c r="V57">
        <v>0.10442</v>
      </c>
      <c r="W57">
        <v>2.8864999999999998</v>
      </c>
      <c r="X57">
        <v>1.5315000000000001</v>
      </c>
      <c r="Y57">
        <v>0.98653999999999997</v>
      </c>
      <c r="Z57">
        <v>0.54493000000000003</v>
      </c>
      <c r="AA57">
        <v>4.1018999999999997</v>
      </c>
      <c r="AB57">
        <v>1.8129</v>
      </c>
      <c r="AC57">
        <v>1.6347</v>
      </c>
      <c r="AD57">
        <v>0.17821000000000001</v>
      </c>
      <c r="AE57">
        <v>8.0195000000000007</v>
      </c>
      <c r="AF57">
        <v>2.2787999999999999</v>
      </c>
      <c r="AG57">
        <v>2.1551</v>
      </c>
      <c r="AH57">
        <v>0.1236</v>
      </c>
    </row>
    <row r="58" spans="1:34" x14ac:dyDescent="0.3">
      <c r="A58">
        <v>2.0681858617461617</v>
      </c>
      <c r="B58">
        <v>5.0200609339797237</v>
      </c>
      <c r="C58">
        <v>3.4719720810474759</v>
      </c>
      <c r="D58">
        <v>1.6334684555795864</v>
      </c>
      <c r="E58">
        <v>0.36247623315782618</v>
      </c>
      <c r="F58">
        <v>0.47712125471966244</v>
      </c>
      <c r="G58">
        <f t="shared" si="0"/>
        <v>4.4810984965651999</v>
      </c>
      <c r="H58">
        <f t="shared" si="1"/>
        <v>3.7266457202409118</v>
      </c>
      <c r="I58">
        <f t="shared" si="2"/>
        <v>1.2041199826559248</v>
      </c>
      <c r="K58">
        <v>4.4810999999999996</v>
      </c>
      <c r="L58">
        <v>2.0682</v>
      </c>
      <c r="M58">
        <v>1.9397</v>
      </c>
      <c r="N58">
        <v>0.12851000000000001</v>
      </c>
      <c r="O58">
        <v>1.2040999999999999</v>
      </c>
      <c r="P58">
        <v>0.47711999999999999</v>
      </c>
      <c r="Q58">
        <v>0.49569000000000002</v>
      </c>
      <c r="R58">
        <v>-1.8572999999999999E-2</v>
      </c>
      <c r="S58">
        <v>3.7265999999999999</v>
      </c>
      <c r="T58">
        <v>1.6335</v>
      </c>
      <c r="U58">
        <v>1.6086</v>
      </c>
      <c r="V58">
        <v>2.4826999999999998E-2</v>
      </c>
      <c r="W58">
        <v>0.36248000000000002</v>
      </c>
      <c r="X58">
        <v>0.47711999999999999</v>
      </c>
      <c r="Y58">
        <v>0.48330000000000001</v>
      </c>
      <c r="Z58">
        <v>-6.1748999999999997E-3</v>
      </c>
      <c r="AA58">
        <v>3.472</v>
      </c>
      <c r="AB58">
        <v>1.6335</v>
      </c>
      <c r="AC58">
        <v>1.5587</v>
      </c>
      <c r="AD58">
        <v>7.4772000000000005E-2</v>
      </c>
      <c r="AE58">
        <v>5.0201000000000002</v>
      </c>
      <c r="AF58">
        <v>2.0682</v>
      </c>
      <c r="AG58">
        <v>1.9589000000000001</v>
      </c>
      <c r="AH58">
        <v>0.10933</v>
      </c>
    </row>
    <row r="59" spans="1:34" x14ac:dyDescent="0.3">
      <c r="A59">
        <v>2.1335389083702174</v>
      </c>
      <c r="B59">
        <v>5.6219628074978614</v>
      </c>
      <c r="C59">
        <v>10.964906053024242</v>
      </c>
      <c r="D59">
        <v>2.374748346010104</v>
      </c>
      <c r="E59">
        <v>0</v>
      </c>
      <c r="F59">
        <v>0</v>
      </c>
      <c r="G59">
        <f t="shared" si="0"/>
        <v>4.7421357245434725</v>
      </c>
      <c r="H59">
        <f t="shared" si="1"/>
        <v>6.6226599046075867</v>
      </c>
      <c r="I59">
        <f t="shared" si="2"/>
        <v>0</v>
      </c>
      <c r="K59">
        <v>4.7420999999999998</v>
      </c>
      <c r="L59">
        <v>2.1335000000000002</v>
      </c>
      <c r="M59">
        <v>1.9941</v>
      </c>
      <c r="N59">
        <v>0.13947000000000001</v>
      </c>
      <c r="O59">
        <v>0</v>
      </c>
      <c r="P59">
        <v>0</v>
      </c>
      <c r="Q59">
        <v>7.9039999999999999E-2</v>
      </c>
      <c r="R59">
        <v>-7.9039999999999999E-2</v>
      </c>
      <c r="S59">
        <v>6.6227</v>
      </c>
      <c r="T59">
        <v>2.3746999999999998</v>
      </c>
      <c r="U59">
        <v>2.5013000000000001</v>
      </c>
      <c r="V59">
        <v>-0.12654000000000001</v>
      </c>
      <c r="W59">
        <v>0</v>
      </c>
      <c r="X59">
        <v>0</v>
      </c>
      <c r="Y59">
        <v>0.41102</v>
      </c>
      <c r="Z59">
        <v>-0.41102</v>
      </c>
      <c r="AA59">
        <v>10.965</v>
      </c>
      <c r="AB59">
        <v>2.3746999999999998</v>
      </c>
      <c r="AC59">
        <v>2.4628999999999999</v>
      </c>
      <c r="AD59">
        <v>-8.8105000000000003E-2</v>
      </c>
      <c r="AE59">
        <v>5.6219999999999999</v>
      </c>
      <c r="AF59">
        <v>2.1335000000000002</v>
      </c>
      <c r="AG59">
        <v>1.9982</v>
      </c>
      <c r="AH59">
        <v>0.13528999999999999</v>
      </c>
    </row>
    <row r="60" spans="1:34" x14ac:dyDescent="0.3">
      <c r="A60">
        <v>2.3560258571931225</v>
      </c>
      <c r="B60">
        <v>11.259054903919356</v>
      </c>
      <c r="C60">
        <v>7.4127354761318518</v>
      </c>
      <c r="D60">
        <v>2.1335389083702174</v>
      </c>
      <c r="E60">
        <v>7.2514245306608691</v>
      </c>
      <c r="F60">
        <v>1.5185139398778875</v>
      </c>
      <c r="G60">
        <f t="shared" si="0"/>
        <v>6.7109030402530347</v>
      </c>
      <c r="H60">
        <f t="shared" si="1"/>
        <v>5.4452678450676242</v>
      </c>
      <c r="I60">
        <f t="shared" si="2"/>
        <v>5.3856938385544604</v>
      </c>
      <c r="K60">
        <v>6.7108999999999996</v>
      </c>
      <c r="L60">
        <v>2.3559999999999999</v>
      </c>
      <c r="M60">
        <v>2.4043000000000001</v>
      </c>
      <c r="N60">
        <v>-4.8287999999999998E-2</v>
      </c>
      <c r="O60">
        <v>5.3856999999999999</v>
      </c>
      <c r="P60">
        <v>1.5185</v>
      </c>
      <c r="Q60">
        <v>1.9426000000000001</v>
      </c>
      <c r="R60">
        <v>-0.42410999999999999</v>
      </c>
      <c r="S60">
        <v>5.4452999999999996</v>
      </c>
      <c r="T60">
        <v>2.1335000000000002</v>
      </c>
      <c r="U60">
        <v>2.1383999999999999</v>
      </c>
      <c r="V60">
        <v>-4.8389000000000001E-3</v>
      </c>
      <c r="W60">
        <v>7.2514000000000003</v>
      </c>
      <c r="X60">
        <v>1.5185</v>
      </c>
      <c r="Y60">
        <v>1.8568</v>
      </c>
      <c r="Z60">
        <v>-0.33832000000000001</v>
      </c>
      <c r="AA60">
        <v>7.4127000000000001</v>
      </c>
      <c r="AB60">
        <v>2.1335000000000002</v>
      </c>
      <c r="AC60">
        <v>2.0341999999999998</v>
      </c>
      <c r="AD60">
        <v>9.9319000000000005E-2</v>
      </c>
      <c r="AE60">
        <v>11.259</v>
      </c>
      <c r="AF60">
        <v>2.3559999999999999</v>
      </c>
      <c r="AG60">
        <v>2.3672</v>
      </c>
      <c r="AH60">
        <v>-1.1132E-2</v>
      </c>
    </row>
    <row r="61" spans="1:34" x14ac:dyDescent="0.3">
      <c r="A61">
        <v>2.5237464668115646</v>
      </c>
      <c r="B61">
        <v>13.733425854022752</v>
      </c>
      <c r="C61">
        <v>2.76476360681841</v>
      </c>
      <c r="D61">
        <v>1.568201724066995</v>
      </c>
      <c r="E61">
        <v>0.91057876682105998</v>
      </c>
      <c r="F61">
        <v>0.84509804001425681</v>
      </c>
      <c r="G61">
        <f t="shared" si="0"/>
        <v>7.4117274245678386</v>
      </c>
      <c r="H61">
        <f t="shared" si="1"/>
        <v>3.3255156633631482</v>
      </c>
      <c r="I61">
        <f t="shared" si="2"/>
        <v>1.9084850188786497</v>
      </c>
      <c r="K61">
        <v>7.4116999999999997</v>
      </c>
      <c r="L61">
        <v>2.5236999999999998</v>
      </c>
      <c r="M61">
        <v>2.5503</v>
      </c>
      <c r="N61">
        <v>-2.6602000000000001E-2</v>
      </c>
      <c r="O61">
        <v>1.9085000000000001</v>
      </c>
      <c r="P61">
        <v>0.84509999999999996</v>
      </c>
      <c r="Q61">
        <v>0.73941999999999997</v>
      </c>
      <c r="R61">
        <v>0.10568</v>
      </c>
      <c r="S61">
        <v>3.3254999999999999</v>
      </c>
      <c r="T61">
        <v>1.5682</v>
      </c>
      <c r="U61">
        <v>1.4850000000000001</v>
      </c>
      <c r="V61">
        <v>8.3201999999999998E-2</v>
      </c>
      <c r="W61">
        <v>0.91057999999999995</v>
      </c>
      <c r="X61">
        <v>0.84509999999999996</v>
      </c>
      <c r="Y61">
        <v>0.59258</v>
      </c>
      <c r="Z61">
        <v>0.25252000000000002</v>
      </c>
      <c r="AA61">
        <v>2.7648000000000001</v>
      </c>
      <c r="AB61">
        <v>1.5682</v>
      </c>
      <c r="AC61">
        <v>1.4734</v>
      </c>
      <c r="AD61">
        <v>9.4841999999999996E-2</v>
      </c>
      <c r="AE61">
        <v>13.733000000000001</v>
      </c>
      <c r="AF61">
        <v>2.5236999999999998</v>
      </c>
      <c r="AG61">
        <v>2.5291000000000001</v>
      </c>
      <c r="AH61">
        <v>-5.3432000000000002E-3</v>
      </c>
    </row>
    <row r="62" spans="1:34" x14ac:dyDescent="0.3">
      <c r="A62">
        <v>1.9493900066449128</v>
      </c>
      <c r="B62">
        <v>6.1717456917784661</v>
      </c>
      <c r="C62">
        <v>5.9271257484902797</v>
      </c>
      <c r="D62">
        <v>2.0374264979406238</v>
      </c>
      <c r="E62">
        <v>0.227644691705265</v>
      </c>
      <c r="F62">
        <v>0.3010299956639812</v>
      </c>
      <c r="G62">
        <f t="shared" si="0"/>
        <v>4.9685996786935718</v>
      </c>
      <c r="H62">
        <f t="shared" si="1"/>
        <v>4.8691378080683974</v>
      </c>
      <c r="I62">
        <f t="shared" si="2"/>
        <v>0.95424250943932487</v>
      </c>
      <c r="K62">
        <v>4.9686000000000003</v>
      </c>
      <c r="L62">
        <v>1.9494</v>
      </c>
      <c r="M62">
        <v>2.0413000000000001</v>
      </c>
      <c r="N62">
        <v>-9.1869999999999993E-2</v>
      </c>
      <c r="O62">
        <v>0.95423999999999998</v>
      </c>
      <c r="P62">
        <v>0.30103000000000002</v>
      </c>
      <c r="Q62">
        <v>0.40922999999999998</v>
      </c>
      <c r="R62">
        <v>-0.1082</v>
      </c>
      <c r="S62">
        <v>4.8691000000000004</v>
      </c>
      <c r="T62">
        <v>2.0373999999999999</v>
      </c>
      <c r="U62">
        <v>1.9608000000000001</v>
      </c>
      <c r="V62">
        <v>7.6631000000000005E-2</v>
      </c>
      <c r="W62">
        <v>0.22764000000000001</v>
      </c>
      <c r="X62">
        <v>0.30103000000000002</v>
      </c>
      <c r="Y62">
        <v>0.45640999999999998</v>
      </c>
      <c r="Z62">
        <v>-0.15537999999999999</v>
      </c>
      <c r="AA62">
        <v>5.9271000000000003</v>
      </c>
      <c r="AB62">
        <v>2.0373999999999999</v>
      </c>
      <c r="AC62">
        <v>1.855</v>
      </c>
      <c r="AD62">
        <v>0.18246999999999999</v>
      </c>
      <c r="AE62">
        <v>6.1717000000000004</v>
      </c>
      <c r="AF62">
        <v>1.9494</v>
      </c>
      <c r="AG62">
        <v>2.0341999999999998</v>
      </c>
      <c r="AH62">
        <v>-8.4836999999999996E-2</v>
      </c>
    </row>
    <row r="63" spans="1:34" x14ac:dyDescent="0.3">
      <c r="A63">
        <v>1.8692317197309762</v>
      </c>
      <c r="B63">
        <v>4.7975529480095522</v>
      </c>
      <c r="C63">
        <v>11.670019544831813</v>
      </c>
      <c r="D63">
        <v>2.4563660331290431</v>
      </c>
      <c r="E63">
        <v>0.4885590669614942</v>
      </c>
      <c r="F63">
        <v>0.69897000433601886</v>
      </c>
      <c r="G63">
        <f t="shared" si="0"/>
        <v>4.3806633963405828</v>
      </c>
      <c r="H63">
        <f t="shared" si="1"/>
        <v>6.8322820623366578</v>
      </c>
      <c r="I63">
        <f t="shared" si="2"/>
        <v>1.3979400086720377</v>
      </c>
      <c r="K63">
        <v>4.3807</v>
      </c>
      <c r="L63">
        <v>1.8692</v>
      </c>
      <c r="M63">
        <v>1.9187000000000001</v>
      </c>
      <c r="N63">
        <v>-4.9515999999999998E-2</v>
      </c>
      <c r="O63">
        <v>1.3978999999999999</v>
      </c>
      <c r="P63">
        <v>0.69896999999999998</v>
      </c>
      <c r="Q63">
        <v>0.56276000000000004</v>
      </c>
      <c r="R63">
        <v>0.13621</v>
      </c>
      <c r="S63">
        <v>6.8323</v>
      </c>
      <c r="T63">
        <v>2.4563999999999999</v>
      </c>
      <c r="U63">
        <v>2.5659000000000001</v>
      </c>
      <c r="V63">
        <v>-0.10954</v>
      </c>
      <c r="W63">
        <v>0.48855999999999999</v>
      </c>
      <c r="X63">
        <v>0.69896999999999998</v>
      </c>
      <c r="Y63">
        <v>0.50843000000000005</v>
      </c>
      <c r="Z63">
        <v>0.19053999999999999</v>
      </c>
      <c r="AA63">
        <v>11.67</v>
      </c>
      <c r="AB63">
        <v>2.4563999999999999</v>
      </c>
      <c r="AC63">
        <v>2.5478999999999998</v>
      </c>
      <c r="AD63">
        <v>-9.1572000000000001E-2</v>
      </c>
      <c r="AE63">
        <v>4.7976000000000001</v>
      </c>
      <c r="AF63">
        <v>1.8692</v>
      </c>
      <c r="AG63">
        <v>1.9442999999999999</v>
      </c>
      <c r="AH63">
        <v>-7.5063000000000005E-2</v>
      </c>
    </row>
    <row r="64" spans="1:34" x14ac:dyDescent="0.3">
      <c r="A64">
        <v>2.5198279937757189</v>
      </c>
      <c r="B64">
        <v>13.188857484577026</v>
      </c>
      <c r="C64">
        <v>5.9503439911892073</v>
      </c>
      <c r="D64">
        <v>2.1846914308175989</v>
      </c>
      <c r="E64">
        <v>8.5057036340124483</v>
      </c>
      <c r="F64">
        <v>1.8976270912904414</v>
      </c>
      <c r="G64">
        <f t="shared" si="0"/>
        <v>7.2632933259168393</v>
      </c>
      <c r="H64">
        <f t="shared" si="1"/>
        <v>4.8786653876605257</v>
      </c>
      <c r="I64">
        <f t="shared" si="2"/>
        <v>5.83290789709985</v>
      </c>
      <c r="K64">
        <v>7.2633000000000001</v>
      </c>
      <c r="L64">
        <v>2.5198</v>
      </c>
      <c r="M64">
        <v>2.5194000000000001</v>
      </c>
      <c r="N64">
        <v>4.0939999999999998E-4</v>
      </c>
      <c r="O64">
        <v>5.8329000000000004</v>
      </c>
      <c r="P64">
        <v>1.8976</v>
      </c>
      <c r="Q64">
        <v>2.0973999999999999</v>
      </c>
      <c r="R64">
        <v>-0.19974</v>
      </c>
      <c r="S64">
        <v>4.8787000000000003</v>
      </c>
      <c r="T64">
        <v>2.1846999999999999</v>
      </c>
      <c r="U64">
        <v>1.9637</v>
      </c>
      <c r="V64">
        <v>0.22095999999999999</v>
      </c>
      <c r="W64">
        <v>8.5056999999999992</v>
      </c>
      <c r="X64">
        <v>1.8976</v>
      </c>
      <c r="Y64">
        <v>2.1069</v>
      </c>
      <c r="Z64">
        <v>-0.20929</v>
      </c>
      <c r="AA64">
        <v>5.9503000000000004</v>
      </c>
      <c r="AB64">
        <v>2.1846999999999999</v>
      </c>
      <c r="AC64">
        <v>1.8577999999999999</v>
      </c>
      <c r="AD64">
        <v>0.32693</v>
      </c>
      <c r="AE64">
        <v>13.189</v>
      </c>
      <c r="AF64">
        <v>2.5198</v>
      </c>
      <c r="AG64">
        <v>2.4935</v>
      </c>
      <c r="AH64">
        <v>2.6377000000000001E-2</v>
      </c>
    </row>
    <row r="65" spans="1:34" x14ac:dyDescent="0.3">
      <c r="A65">
        <v>2.1553360374650619</v>
      </c>
      <c r="B65">
        <v>5.9503439911892073</v>
      </c>
      <c r="C65">
        <v>9.1918856485894214</v>
      </c>
      <c r="D65">
        <v>2.2430380486862944</v>
      </c>
      <c r="E65">
        <v>0.60551936847362808</v>
      </c>
      <c r="F65">
        <v>0.77815125038364363</v>
      </c>
      <c r="G65">
        <f t="shared" si="0"/>
        <v>4.8786653876605257</v>
      </c>
      <c r="H65">
        <f t="shared" si="1"/>
        <v>6.0636245426607411</v>
      </c>
      <c r="I65">
        <f t="shared" si="2"/>
        <v>1.5563025007672873</v>
      </c>
      <c r="K65">
        <v>4.8787000000000003</v>
      </c>
      <c r="L65">
        <v>2.1553</v>
      </c>
      <c r="M65">
        <v>2.0225</v>
      </c>
      <c r="N65">
        <v>0.13281999999999999</v>
      </c>
      <c r="O65">
        <v>1.5563</v>
      </c>
      <c r="P65">
        <v>0.77815000000000001</v>
      </c>
      <c r="Q65">
        <v>0.61756</v>
      </c>
      <c r="R65">
        <v>0.16059000000000001</v>
      </c>
      <c r="S65">
        <v>6.0636000000000001</v>
      </c>
      <c r="T65">
        <v>2.2429999999999999</v>
      </c>
      <c r="U65">
        <v>2.3290000000000002</v>
      </c>
      <c r="V65">
        <v>-8.5938000000000001E-2</v>
      </c>
      <c r="W65">
        <v>0.60551999999999995</v>
      </c>
      <c r="X65">
        <v>0.77815000000000001</v>
      </c>
      <c r="Y65">
        <v>0.53174999999999994</v>
      </c>
      <c r="Z65">
        <v>0.24640000000000001</v>
      </c>
      <c r="AA65">
        <v>9.1919000000000004</v>
      </c>
      <c r="AB65">
        <v>2.2429999999999999</v>
      </c>
      <c r="AC65">
        <v>2.2488999999999999</v>
      </c>
      <c r="AD65">
        <v>-5.8685999999999999E-3</v>
      </c>
      <c r="AE65">
        <v>5.9503000000000004</v>
      </c>
      <c r="AF65">
        <v>2.1553</v>
      </c>
      <c r="AG65">
        <v>2.0196999999999998</v>
      </c>
      <c r="AH65">
        <v>0.1356</v>
      </c>
    </row>
    <row r="66" spans="1:34" x14ac:dyDescent="0.3">
      <c r="A66">
        <v>2.4183012913197452</v>
      </c>
      <c r="B66">
        <v>9.8667359366590013</v>
      </c>
      <c r="C66">
        <v>0.81557152460510873</v>
      </c>
      <c r="D66">
        <v>0.77815125038364363</v>
      </c>
      <c r="E66">
        <v>11.721976756916561</v>
      </c>
      <c r="F66">
        <v>2.1613680022349748</v>
      </c>
      <c r="G66">
        <f t="shared" si="0"/>
        <v>6.2822721802414776</v>
      </c>
      <c r="H66">
        <f t="shared" si="1"/>
        <v>1.8061799739838871</v>
      </c>
      <c r="I66">
        <f t="shared" si="2"/>
        <v>6.8474744999646582</v>
      </c>
      <c r="K66">
        <v>6.2823000000000002</v>
      </c>
      <c r="L66">
        <v>2.4182999999999999</v>
      </c>
      <c r="M66">
        <v>2.3149999999999999</v>
      </c>
      <c r="N66">
        <v>0.1033</v>
      </c>
      <c r="O66">
        <v>6.8475000000000001</v>
      </c>
      <c r="P66">
        <v>2.1614</v>
      </c>
      <c r="Q66">
        <v>2.4483999999999999</v>
      </c>
      <c r="R66">
        <v>-0.28705999999999998</v>
      </c>
      <c r="S66">
        <v>1.8062</v>
      </c>
      <c r="T66">
        <v>0.77815000000000001</v>
      </c>
      <c r="U66">
        <v>1.0166999999999999</v>
      </c>
      <c r="V66">
        <v>-0.23854</v>
      </c>
      <c r="W66">
        <v>11.722</v>
      </c>
      <c r="X66">
        <v>2.1614</v>
      </c>
      <c r="Y66">
        <v>2.7482000000000002</v>
      </c>
      <c r="Z66">
        <v>-0.58682000000000001</v>
      </c>
      <c r="AA66">
        <v>0.81557000000000002</v>
      </c>
      <c r="AB66">
        <v>0.77815000000000001</v>
      </c>
      <c r="AC66">
        <v>1.2382</v>
      </c>
      <c r="AD66">
        <v>-0.46</v>
      </c>
      <c r="AE66">
        <v>9.8666999999999998</v>
      </c>
      <c r="AF66">
        <v>2.4182999999999999</v>
      </c>
      <c r="AG66">
        <v>2.2759999999999998</v>
      </c>
      <c r="AH66">
        <v>0.14226</v>
      </c>
    </row>
    <row r="67" spans="1:34" x14ac:dyDescent="0.3">
      <c r="A67">
        <v>2.4502491083193609</v>
      </c>
      <c r="B67">
        <v>12.847430325976044</v>
      </c>
      <c r="C67">
        <v>11.544815531271553</v>
      </c>
      <c r="D67">
        <v>2.3944516808262164</v>
      </c>
      <c r="E67">
        <v>5.1293997714216557</v>
      </c>
      <c r="F67">
        <v>0.69897000433601886</v>
      </c>
      <c r="G67">
        <f t="shared" ref="G67:G130" si="6">2*SQRT(B67)</f>
        <v>7.1686624487350619</v>
      </c>
      <c r="H67">
        <f t="shared" ref="H67:H130" si="7">2*SQRT(C67)</f>
        <v>6.7955325122529002</v>
      </c>
      <c r="I67">
        <f t="shared" ref="I67:I130" si="8">2*SQRT(E67)</f>
        <v>4.5296356460190728</v>
      </c>
      <c r="K67">
        <v>7.1687000000000003</v>
      </c>
      <c r="L67">
        <v>2.4502000000000002</v>
      </c>
      <c r="M67">
        <v>2.4996999999999998</v>
      </c>
      <c r="N67">
        <v>-4.9451000000000002E-2</v>
      </c>
      <c r="O67">
        <v>4.5296000000000003</v>
      </c>
      <c r="P67">
        <v>0.69896999999999998</v>
      </c>
      <c r="Q67">
        <v>1.6464000000000001</v>
      </c>
      <c r="R67">
        <v>-0.94742999999999999</v>
      </c>
      <c r="S67">
        <v>6.7954999999999997</v>
      </c>
      <c r="T67">
        <v>2.3944999999999999</v>
      </c>
      <c r="U67">
        <v>2.5546000000000002</v>
      </c>
      <c r="V67">
        <v>-0.16012000000000001</v>
      </c>
      <c r="W67">
        <v>5.1294000000000004</v>
      </c>
      <c r="X67">
        <v>0.69896999999999998</v>
      </c>
      <c r="Y67">
        <v>1.4337</v>
      </c>
      <c r="Z67">
        <v>-0.73477000000000003</v>
      </c>
      <c r="AA67">
        <v>11.545</v>
      </c>
      <c r="AB67">
        <v>2.3944999999999999</v>
      </c>
      <c r="AC67">
        <v>2.5327999999999999</v>
      </c>
      <c r="AD67">
        <v>-0.13838</v>
      </c>
      <c r="AE67">
        <v>12.847</v>
      </c>
      <c r="AF67">
        <v>2.4502000000000002</v>
      </c>
      <c r="AG67">
        <v>2.4710999999999999</v>
      </c>
      <c r="AH67">
        <v>-2.0858000000000002E-2</v>
      </c>
    </row>
    <row r="68" spans="1:34" x14ac:dyDescent="0.3">
      <c r="A68">
        <v>2.5276299008713385</v>
      </c>
      <c r="B68">
        <v>15.759221031791041</v>
      </c>
      <c r="C68">
        <v>11.969482410877953</v>
      </c>
      <c r="D68">
        <v>2.436162647040756</v>
      </c>
      <c r="E68">
        <v>0.60551936847362808</v>
      </c>
      <c r="F68">
        <v>0.77815125038364363</v>
      </c>
      <c r="G68">
        <f t="shared" si="6"/>
        <v>7.9395770748298782</v>
      </c>
      <c r="H68">
        <f t="shared" si="7"/>
        <v>6.9193879529559412</v>
      </c>
      <c r="I68">
        <f t="shared" si="8"/>
        <v>1.5563025007672873</v>
      </c>
      <c r="K68">
        <v>7.9396000000000004</v>
      </c>
      <c r="L68">
        <v>2.5276000000000001</v>
      </c>
      <c r="M68">
        <v>2.6602999999999999</v>
      </c>
      <c r="N68">
        <v>-0.13270999999999999</v>
      </c>
      <c r="O68">
        <v>1.5563</v>
      </c>
      <c r="P68">
        <v>0.77815000000000001</v>
      </c>
      <c r="Q68">
        <v>0.61756</v>
      </c>
      <c r="R68">
        <v>0.16059000000000001</v>
      </c>
      <c r="S68">
        <v>6.9194000000000004</v>
      </c>
      <c r="T68">
        <v>2.4361999999999999</v>
      </c>
      <c r="U68">
        <v>2.5928</v>
      </c>
      <c r="V68">
        <v>-0.15659000000000001</v>
      </c>
      <c r="W68">
        <v>0.60551999999999995</v>
      </c>
      <c r="X68">
        <v>0.77815000000000001</v>
      </c>
      <c r="Y68">
        <v>0.53174999999999994</v>
      </c>
      <c r="Z68">
        <v>0.24640000000000001</v>
      </c>
      <c r="AA68">
        <v>11.968999999999999</v>
      </c>
      <c r="AB68">
        <v>2.4361999999999999</v>
      </c>
      <c r="AC68">
        <v>2.5840999999999998</v>
      </c>
      <c r="AD68">
        <v>-0.14791000000000001</v>
      </c>
      <c r="AE68">
        <v>15.759</v>
      </c>
      <c r="AF68">
        <v>2.5276000000000001</v>
      </c>
      <c r="AG68">
        <v>2.6617000000000002</v>
      </c>
      <c r="AH68">
        <v>-0.13403999999999999</v>
      </c>
    </row>
    <row r="69" spans="1:34" x14ac:dyDescent="0.3">
      <c r="A69">
        <v>2.399673721481038</v>
      </c>
      <c r="B69">
        <v>12.137367277291515</v>
      </c>
      <c r="C69">
        <v>8.9421264664524234</v>
      </c>
      <c r="D69">
        <v>2.3783979009481375</v>
      </c>
      <c r="E69">
        <v>0.81557152460510873</v>
      </c>
      <c r="F69">
        <v>0.6020599913279624</v>
      </c>
      <c r="G69">
        <f t="shared" si="6"/>
        <v>6.9677449084453471</v>
      </c>
      <c r="H69">
        <f t="shared" si="7"/>
        <v>5.9806777095752031</v>
      </c>
      <c r="I69">
        <f t="shared" si="8"/>
        <v>1.8061799739838871</v>
      </c>
      <c r="K69">
        <v>6.9676999999999998</v>
      </c>
      <c r="L69">
        <v>2.3997000000000002</v>
      </c>
      <c r="M69">
        <v>2.4578000000000002</v>
      </c>
      <c r="N69">
        <v>-5.8160000000000003E-2</v>
      </c>
      <c r="O69">
        <v>1.8062</v>
      </c>
      <c r="P69">
        <v>0.60206000000000004</v>
      </c>
      <c r="Q69">
        <v>0.70401999999999998</v>
      </c>
      <c r="R69">
        <v>-0.10196</v>
      </c>
      <c r="S69">
        <v>5.9806999999999997</v>
      </c>
      <c r="T69">
        <v>2.3784000000000001</v>
      </c>
      <c r="U69">
        <v>2.3033999999999999</v>
      </c>
      <c r="V69">
        <v>7.4989E-2</v>
      </c>
      <c r="W69">
        <v>0.81557000000000002</v>
      </c>
      <c r="X69">
        <v>0.60206000000000004</v>
      </c>
      <c r="Y69">
        <v>0.57364000000000004</v>
      </c>
      <c r="Z69">
        <v>2.8424000000000001E-2</v>
      </c>
      <c r="AA69">
        <v>8.9420999999999999</v>
      </c>
      <c r="AB69">
        <v>2.3784000000000001</v>
      </c>
      <c r="AC69">
        <v>2.2187999999999999</v>
      </c>
      <c r="AD69">
        <v>0.15962999999999999</v>
      </c>
      <c r="AE69">
        <v>12.137</v>
      </c>
      <c r="AF69">
        <v>2.3997000000000002</v>
      </c>
      <c r="AG69">
        <v>2.4245999999999999</v>
      </c>
      <c r="AH69">
        <v>-2.4964E-2</v>
      </c>
    </row>
    <row r="70" spans="1:34" x14ac:dyDescent="0.3">
      <c r="A70">
        <v>2.357934847000454</v>
      </c>
      <c r="B70">
        <v>9.7400343969942949</v>
      </c>
      <c r="C70">
        <v>0.227644691705265</v>
      </c>
      <c r="D70">
        <v>0.47712125471966244</v>
      </c>
      <c r="E70">
        <v>2.8567627889437537</v>
      </c>
      <c r="F70">
        <v>1.5563025007672873</v>
      </c>
      <c r="G70">
        <f t="shared" si="6"/>
        <v>6.2418056352290545</v>
      </c>
      <c r="H70">
        <f t="shared" si="7"/>
        <v>0.95424250943932487</v>
      </c>
      <c r="I70">
        <f t="shared" si="8"/>
        <v>3.3803921600570273</v>
      </c>
      <c r="K70">
        <v>6.2417999999999996</v>
      </c>
      <c r="L70">
        <v>2.3578999999999999</v>
      </c>
      <c r="M70">
        <v>2.3066</v>
      </c>
      <c r="N70">
        <v>5.1369999999999999E-2</v>
      </c>
      <c r="O70">
        <v>3.3803999999999998</v>
      </c>
      <c r="P70">
        <v>1.5563</v>
      </c>
      <c r="Q70">
        <v>1.2486999999999999</v>
      </c>
      <c r="R70">
        <v>0.30757000000000001</v>
      </c>
      <c r="S70">
        <v>0.95423999999999998</v>
      </c>
      <c r="T70">
        <v>0.47711999999999999</v>
      </c>
      <c r="U70">
        <v>0.75409000000000004</v>
      </c>
      <c r="V70">
        <v>-0.27696999999999999</v>
      </c>
      <c r="W70">
        <v>2.8567999999999998</v>
      </c>
      <c r="X70">
        <v>1.5563</v>
      </c>
      <c r="Y70">
        <v>0.98062000000000005</v>
      </c>
      <c r="Z70">
        <v>0.57569000000000004</v>
      </c>
      <c r="AA70">
        <v>0.22764000000000001</v>
      </c>
      <c r="AB70">
        <v>0.47711999999999999</v>
      </c>
      <c r="AC70">
        <v>1.1672</v>
      </c>
      <c r="AD70">
        <v>-0.69008999999999998</v>
      </c>
      <c r="AE70">
        <v>9.74</v>
      </c>
      <c r="AF70">
        <v>2.3578999999999999</v>
      </c>
      <c r="AG70">
        <v>2.2677</v>
      </c>
      <c r="AH70">
        <v>9.0187000000000003E-2</v>
      </c>
    </row>
    <row r="71" spans="1:34" x14ac:dyDescent="0.3">
      <c r="A71">
        <v>2.5888317255942073</v>
      </c>
      <c r="B71">
        <v>15.004413568268927</v>
      </c>
      <c r="C71">
        <v>3.7810128622922603</v>
      </c>
      <c r="D71">
        <v>1.8061799739838871</v>
      </c>
      <c r="E71">
        <v>0</v>
      </c>
      <c r="F71">
        <v>0</v>
      </c>
      <c r="G71">
        <f t="shared" si="6"/>
        <v>7.7471061870272377</v>
      </c>
      <c r="H71">
        <f t="shared" si="7"/>
        <v>3.8889653443003374</v>
      </c>
      <c r="I71">
        <f t="shared" si="8"/>
        <v>0</v>
      </c>
      <c r="K71">
        <v>7.7470999999999997</v>
      </c>
      <c r="L71">
        <v>2.5888</v>
      </c>
      <c r="M71">
        <v>2.6202000000000001</v>
      </c>
      <c r="N71">
        <v>-3.1401999999999999E-2</v>
      </c>
      <c r="O71">
        <v>0</v>
      </c>
      <c r="P71">
        <v>0</v>
      </c>
      <c r="Q71">
        <v>7.9039999999999999E-2</v>
      </c>
      <c r="R71">
        <v>-7.9039999999999999E-2</v>
      </c>
      <c r="S71">
        <v>3.8889999999999998</v>
      </c>
      <c r="T71">
        <v>1.8062</v>
      </c>
      <c r="U71">
        <v>1.6587000000000001</v>
      </c>
      <c r="V71">
        <v>0.14751</v>
      </c>
      <c r="W71">
        <v>0</v>
      </c>
      <c r="X71">
        <v>0</v>
      </c>
      <c r="Y71">
        <v>0.41102</v>
      </c>
      <c r="Z71">
        <v>-0.41102</v>
      </c>
      <c r="AA71">
        <v>3.7810000000000001</v>
      </c>
      <c r="AB71">
        <v>1.8062</v>
      </c>
      <c r="AC71">
        <v>1.5960000000000001</v>
      </c>
      <c r="AD71">
        <v>0.21018999999999999</v>
      </c>
      <c r="AE71">
        <v>15.004</v>
      </c>
      <c r="AF71">
        <v>2.5888</v>
      </c>
      <c r="AG71">
        <v>2.6122999999999998</v>
      </c>
      <c r="AH71">
        <v>-2.3435999999999998E-2</v>
      </c>
    </row>
    <row r="72" spans="1:34" x14ac:dyDescent="0.3">
      <c r="A72">
        <v>2.5211380837040362</v>
      </c>
      <c r="B72">
        <v>12.931554080476506</v>
      </c>
      <c r="C72">
        <v>13.817979625751775</v>
      </c>
      <c r="D72">
        <v>2.5065050324048719</v>
      </c>
      <c r="E72">
        <v>10.171057168441834</v>
      </c>
      <c r="F72">
        <v>1.568201724066995</v>
      </c>
      <c r="G72">
        <f t="shared" si="6"/>
        <v>7.1920940150908779</v>
      </c>
      <c r="H72">
        <f t="shared" si="7"/>
        <v>7.4345086255250994</v>
      </c>
      <c r="I72">
        <f t="shared" si="8"/>
        <v>6.3784189791646124</v>
      </c>
      <c r="K72">
        <v>7.1920999999999999</v>
      </c>
      <c r="L72">
        <v>2.5211000000000001</v>
      </c>
      <c r="M72">
        <v>2.5045999999999999</v>
      </c>
      <c r="N72">
        <v>1.6556000000000001E-2</v>
      </c>
      <c r="O72">
        <v>6.3784000000000001</v>
      </c>
      <c r="P72">
        <v>1.5682</v>
      </c>
      <c r="Q72">
        <v>2.2860999999999998</v>
      </c>
      <c r="R72">
        <v>-0.71792</v>
      </c>
      <c r="S72">
        <v>7.4344999999999999</v>
      </c>
      <c r="T72">
        <v>2.5065</v>
      </c>
      <c r="U72">
        <v>2.7515000000000001</v>
      </c>
      <c r="V72">
        <v>-0.24501999999999999</v>
      </c>
      <c r="W72">
        <v>10.170999999999999</v>
      </c>
      <c r="X72">
        <v>1.5682</v>
      </c>
      <c r="Y72">
        <v>2.4390000000000001</v>
      </c>
      <c r="Z72">
        <v>-0.87075999999999998</v>
      </c>
      <c r="AA72">
        <v>13.818</v>
      </c>
      <c r="AB72">
        <v>2.5065</v>
      </c>
      <c r="AC72">
        <v>2.8071000000000002</v>
      </c>
      <c r="AD72">
        <v>-0.30062</v>
      </c>
      <c r="AE72">
        <v>12.932</v>
      </c>
      <c r="AF72">
        <v>2.5211000000000001</v>
      </c>
      <c r="AG72">
        <v>2.4765999999999999</v>
      </c>
      <c r="AH72">
        <v>4.4526000000000003E-2</v>
      </c>
    </row>
    <row r="73" spans="1:34" x14ac:dyDescent="0.3">
      <c r="A73">
        <v>2.3944516808262164</v>
      </c>
      <c r="B73">
        <v>9.9599763326851836</v>
      </c>
      <c r="C73">
        <v>1.748263863366663</v>
      </c>
      <c r="D73">
        <v>1.2787536009528289</v>
      </c>
      <c r="E73">
        <v>12.41495593420953</v>
      </c>
      <c r="F73">
        <v>2.287801729930226</v>
      </c>
      <c r="G73">
        <f t="shared" si="6"/>
        <v>6.3118860359436733</v>
      </c>
      <c r="H73">
        <f t="shared" si="7"/>
        <v>2.6444385894678386</v>
      </c>
      <c r="I73">
        <f t="shared" si="8"/>
        <v>7.0469726646864554</v>
      </c>
      <c r="K73">
        <v>6.3118999999999996</v>
      </c>
      <c r="L73">
        <v>2.3944999999999999</v>
      </c>
      <c r="M73">
        <v>2.3212000000000002</v>
      </c>
      <c r="N73">
        <v>7.3284000000000002E-2</v>
      </c>
      <c r="O73">
        <v>7.0469999999999997</v>
      </c>
      <c r="P73">
        <v>2.2877999999999998</v>
      </c>
      <c r="Q73">
        <v>2.5175000000000001</v>
      </c>
      <c r="R73">
        <v>-0.22966</v>
      </c>
      <c r="S73">
        <v>2.6444000000000001</v>
      </c>
      <c r="T73">
        <v>1.2787999999999999</v>
      </c>
      <c r="U73">
        <v>1.2750999999999999</v>
      </c>
      <c r="V73">
        <v>3.6847999999999998E-3</v>
      </c>
      <c r="W73">
        <v>12.414999999999999</v>
      </c>
      <c r="X73">
        <v>2.2877999999999998</v>
      </c>
      <c r="Y73">
        <v>2.8864000000000001</v>
      </c>
      <c r="Z73">
        <v>-0.59855999999999998</v>
      </c>
      <c r="AA73">
        <v>1.7483</v>
      </c>
      <c r="AB73">
        <v>1.2787999999999999</v>
      </c>
      <c r="AC73">
        <v>1.3507</v>
      </c>
      <c r="AD73">
        <v>-7.1946999999999997E-2</v>
      </c>
      <c r="AE73">
        <v>9.9600000000000009</v>
      </c>
      <c r="AF73">
        <v>2.3944999999999999</v>
      </c>
      <c r="AG73">
        <v>2.2820999999999998</v>
      </c>
      <c r="AH73">
        <v>0.11230999999999999</v>
      </c>
    </row>
    <row r="74" spans="1:34" x14ac:dyDescent="0.3">
      <c r="A74">
        <v>2.3654879848908998</v>
      </c>
      <c r="B74">
        <v>8.2891930833542968</v>
      </c>
      <c r="C74">
        <v>5.2746709961590339</v>
      </c>
      <c r="D74">
        <v>2.0606978403536118</v>
      </c>
      <c r="E74">
        <v>0</v>
      </c>
      <c r="F74">
        <v>0</v>
      </c>
      <c r="G74">
        <f t="shared" si="6"/>
        <v>5.7581917590001455</v>
      </c>
      <c r="H74">
        <f t="shared" si="7"/>
        <v>4.5933303805230619</v>
      </c>
      <c r="I74">
        <f t="shared" si="8"/>
        <v>0</v>
      </c>
      <c r="K74">
        <v>5.7582000000000004</v>
      </c>
      <c r="L74">
        <v>2.3654999999999999</v>
      </c>
      <c r="M74">
        <v>2.2058</v>
      </c>
      <c r="N74">
        <v>0.15970000000000001</v>
      </c>
      <c r="O74">
        <v>0</v>
      </c>
      <c r="P74">
        <v>0</v>
      </c>
      <c r="Q74">
        <v>7.9039999999999999E-2</v>
      </c>
      <c r="R74">
        <v>-7.9039999999999999E-2</v>
      </c>
      <c r="S74">
        <v>4.5933000000000002</v>
      </c>
      <c r="T74">
        <v>2.0607000000000002</v>
      </c>
      <c r="U74">
        <v>1.8757999999999999</v>
      </c>
      <c r="V74">
        <v>0.18492</v>
      </c>
      <c r="W74">
        <v>0</v>
      </c>
      <c r="X74">
        <v>0</v>
      </c>
      <c r="Y74">
        <v>0.41102</v>
      </c>
      <c r="Z74">
        <v>-0.41102</v>
      </c>
      <c r="AA74">
        <v>5.2747000000000002</v>
      </c>
      <c r="AB74">
        <v>2.0607000000000002</v>
      </c>
      <c r="AC74">
        <v>1.7762</v>
      </c>
      <c r="AD74">
        <v>0.28447</v>
      </c>
      <c r="AE74">
        <v>8.2891999999999992</v>
      </c>
      <c r="AF74">
        <v>2.3654999999999999</v>
      </c>
      <c r="AG74">
        <v>2.1728000000000001</v>
      </c>
      <c r="AH74">
        <v>0.19269</v>
      </c>
    </row>
    <row r="75" spans="1:34" x14ac:dyDescent="0.3">
      <c r="A75">
        <v>2.357934847000454</v>
      </c>
      <c r="B75">
        <v>9.8588406772198631</v>
      </c>
      <c r="C75">
        <v>7.1053220196762545</v>
      </c>
      <c r="D75">
        <v>2.2041199826559246</v>
      </c>
      <c r="E75">
        <v>0.4885590669614942</v>
      </c>
      <c r="F75">
        <v>0.6020599913279624</v>
      </c>
      <c r="G75">
        <f t="shared" si="6"/>
        <v>6.2797581728024729</v>
      </c>
      <c r="H75">
        <f t="shared" si="7"/>
        <v>5.3311619820359066</v>
      </c>
      <c r="I75">
        <f t="shared" si="8"/>
        <v>1.3979400086720377</v>
      </c>
      <c r="K75">
        <v>6.2797999999999998</v>
      </c>
      <c r="L75">
        <v>2.3578999999999999</v>
      </c>
      <c r="M75">
        <v>2.3144999999999998</v>
      </c>
      <c r="N75">
        <v>4.3461E-2</v>
      </c>
      <c r="O75">
        <v>1.3978999999999999</v>
      </c>
      <c r="P75">
        <v>0.60206000000000004</v>
      </c>
      <c r="Q75">
        <v>0.56276000000000004</v>
      </c>
      <c r="R75">
        <v>3.9300000000000002E-2</v>
      </c>
      <c r="S75">
        <v>5.3311999999999999</v>
      </c>
      <c r="T75">
        <v>2.2040999999999999</v>
      </c>
      <c r="U75">
        <v>2.1032000000000002</v>
      </c>
      <c r="V75">
        <v>0.10091</v>
      </c>
      <c r="W75">
        <v>0.48855999999999999</v>
      </c>
      <c r="X75">
        <v>0.60206000000000004</v>
      </c>
      <c r="Y75">
        <v>0.50843000000000005</v>
      </c>
      <c r="Z75">
        <v>9.3625E-2</v>
      </c>
      <c r="AA75">
        <v>7.1052999999999997</v>
      </c>
      <c r="AB75">
        <v>2.2040999999999999</v>
      </c>
      <c r="AC75">
        <v>1.9971000000000001</v>
      </c>
      <c r="AD75">
        <v>0.20699000000000001</v>
      </c>
      <c r="AE75">
        <v>9.8588000000000005</v>
      </c>
      <c r="AF75">
        <v>2.3578999999999999</v>
      </c>
      <c r="AG75">
        <v>2.2755000000000001</v>
      </c>
      <c r="AH75">
        <v>8.2411999999999999E-2</v>
      </c>
    </row>
    <row r="76" spans="1:34" x14ac:dyDescent="0.3">
      <c r="A76">
        <v>2.4871383754771865</v>
      </c>
      <c r="B76">
        <v>12.342697905427128</v>
      </c>
      <c r="C76">
        <v>9.3142395893342016</v>
      </c>
      <c r="D76">
        <v>2.2833012287035497</v>
      </c>
      <c r="E76">
        <v>0</v>
      </c>
      <c r="F76">
        <v>0</v>
      </c>
      <c r="G76">
        <f t="shared" si="6"/>
        <v>7.0264352001358779</v>
      </c>
      <c r="H76">
        <f t="shared" si="7"/>
        <v>6.1038478320922129</v>
      </c>
      <c r="I76">
        <f t="shared" si="8"/>
        <v>0</v>
      </c>
      <c r="K76">
        <v>7.0263999999999998</v>
      </c>
      <c r="L76">
        <v>2.4870999999999999</v>
      </c>
      <c r="M76">
        <v>2.4701</v>
      </c>
      <c r="N76">
        <v>1.7075E-2</v>
      </c>
      <c r="O76">
        <v>0</v>
      </c>
      <c r="P76">
        <v>0</v>
      </c>
      <c r="Q76">
        <v>7.9039999999999999E-2</v>
      </c>
      <c r="R76">
        <v>-7.9039999999999999E-2</v>
      </c>
      <c r="S76">
        <v>6.1037999999999997</v>
      </c>
      <c r="T76">
        <v>2.2833000000000001</v>
      </c>
      <c r="U76">
        <v>2.3414000000000001</v>
      </c>
      <c r="V76">
        <v>-5.8073E-2</v>
      </c>
      <c r="W76">
        <v>0</v>
      </c>
      <c r="X76">
        <v>0</v>
      </c>
      <c r="Y76">
        <v>0.41102</v>
      </c>
      <c r="Z76">
        <v>-0.41102</v>
      </c>
      <c r="AA76">
        <v>9.3141999999999996</v>
      </c>
      <c r="AB76">
        <v>2.2833000000000001</v>
      </c>
      <c r="AC76">
        <v>2.2637</v>
      </c>
      <c r="AD76">
        <v>1.9630000000000002E-2</v>
      </c>
      <c r="AE76">
        <v>12.343</v>
      </c>
      <c r="AF76">
        <v>2.4870999999999999</v>
      </c>
      <c r="AG76">
        <v>2.4380999999999999</v>
      </c>
      <c r="AH76">
        <v>4.9063000000000002E-2</v>
      </c>
    </row>
    <row r="77" spans="1:34" x14ac:dyDescent="0.3">
      <c r="A77">
        <v>2.1903316981702914</v>
      </c>
      <c r="B77">
        <v>8.0375430999004607</v>
      </c>
      <c r="C77">
        <v>6.8044080678499697</v>
      </c>
      <c r="D77">
        <v>2.1702617153949575</v>
      </c>
      <c r="E77">
        <v>0</v>
      </c>
      <c r="F77">
        <v>0</v>
      </c>
      <c r="G77">
        <f t="shared" si="6"/>
        <v>5.6701122034402323</v>
      </c>
      <c r="H77">
        <f t="shared" si="7"/>
        <v>5.2170520671543885</v>
      </c>
      <c r="I77">
        <f t="shared" si="8"/>
        <v>0</v>
      </c>
      <c r="K77">
        <v>5.6700999999999997</v>
      </c>
      <c r="L77">
        <v>2.1903000000000001</v>
      </c>
      <c r="M77">
        <v>2.1873999999999998</v>
      </c>
      <c r="N77">
        <v>2.8938000000000002E-3</v>
      </c>
      <c r="O77">
        <v>0</v>
      </c>
      <c r="P77">
        <v>0</v>
      </c>
      <c r="Q77">
        <v>7.9039999999999999E-2</v>
      </c>
      <c r="R77">
        <v>-7.9039999999999999E-2</v>
      </c>
      <c r="S77">
        <v>5.2171000000000003</v>
      </c>
      <c r="T77">
        <v>2.1703000000000001</v>
      </c>
      <c r="U77">
        <v>2.0680000000000001</v>
      </c>
      <c r="V77">
        <v>0.10223</v>
      </c>
      <c r="W77">
        <v>0</v>
      </c>
      <c r="X77">
        <v>0</v>
      </c>
      <c r="Y77">
        <v>0.41102</v>
      </c>
      <c r="Z77">
        <v>-0.41102</v>
      </c>
      <c r="AA77">
        <v>6.8044000000000002</v>
      </c>
      <c r="AB77">
        <v>2.1703000000000001</v>
      </c>
      <c r="AC77">
        <v>1.9608000000000001</v>
      </c>
      <c r="AD77">
        <v>0.20945</v>
      </c>
      <c r="AE77">
        <v>8.0374999999999996</v>
      </c>
      <c r="AF77">
        <v>2.1903000000000001</v>
      </c>
      <c r="AG77">
        <v>2.1562999999999999</v>
      </c>
      <c r="AH77">
        <v>3.4001000000000003E-2</v>
      </c>
    </row>
    <row r="78" spans="1:34" x14ac:dyDescent="0.3">
      <c r="A78">
        <v>2.2253092817258628</v>
      </c>
      <c r="B78">
        <v>6.7078389374071925</v>
      </c>
      <c r="C78">
        <v>9.135073258946953</v>
      </c>
      <c r="D78">
        <v>2.4409090820652177</v>
      </c>
      <c r="E78">
        <v>2.8864990756335316</v>
      </c>
      <c r="F78">
        <v>1.4913616938342726</v>
      </c>
      <c r="G78">
        <f t="shared" si="6"/>
        <v>5.1798992026514155</v>
      </c>
      <c r="H78">
        <f t="shared" si="7"/>
        <v>6.0448567423709729</v>
      </c>
      <c r="I78">
        <f t="shared" si="8"/>
        <v>3.3979400086720375</v>
      </c>
      <c r="K78">
        <v>5.1798999999999999</v>
      </c>
      <c r="L78">
        <v>2.2252999999999998</v>
      </c>
      <c r="M78">
        <v>2.0853000000000002</v>
      </c>
      <c r="N78">
        <v>0.14002000000000001</v>
      </c>
      <c r="O78">
        <v>3.3978999999999999</v>
      </c>
      <c r="P78">
        <v>1.4914000000000001</v>
      </c>
      <c r="Q78">
        <v>1.2547999999999999</v>
      </c>
      <c r="R78">
        <v>0.23655000000000001</v>
      </c>
      <c r="S78">
        <v>6.0449000000000002</v>
      </c>
      <c r="T78">
        <v>2.4409000000000001</v>
      </c>
      <c r="U78">
        <v>2.3231999999999999</v>
      </c>
      <c r="V78">
        <v>0.11772000000000001</v>
      </c>
      <c r="W78">
        <v>2.8864999999999998</v>
      </c>
      <c r="X78">
        <v>1.4914000000000001</v>
      </c>
      <c r="Y78">
        <v>0.98653999999999997</v>
      </c>
      <c r="Z78">
        <v>0.50482000000000005</v>
      </c>
      <c r="AA78">
        <v>9.1350999999999996</v>
      </c>
      <c r="AB78">
        <v>2.4409000000000001</v>
      </c>
      <c r="AC78">
        <v>2.2421000000000002</v>
      </c>
      <c r="AD78">
        <v>0.19886000000000001</v>
      </c>
      <c r="AE78">
        <v>6.7077999999999998</v>
      </c>
      <c r="AF78">
        <v>2.2252999999999998</v>
      </c>
      <c r="AG78">
        <v>2.0693000000000001</v>
      </c>
      <c r="AH78">
        <v>0.156</v>
      </c>
    </row>
    <row r="79" spans="1:34" x14ac:dyDescent="0.3">
      <c r="A79">
        <v>2.4578818967339924</v>
      </c>
      <c r="B79">
        <v>14.286440146106113</v>
      </c>
      <c r="C79">
        <v>8.380270329544377</v>
      </c>
      <c r="D79">
        <v>2.2504200023088941</v>
      </c>
      <c r="E79">
        <v>5.1717939233676065</v>
      </c>
      <c r="F79">
        <v>1.8260748027008264</v>
      </c>
      <c r="G79">
        <f t="shared" si="6"/>
        <v>7.5594815023534814</v>
      </c>
      <c r="H79">
        <f t="shared" si="7"/>
        <v>5.7897393134905055</v>
      </c>
      <c r="I79">
        <f t="shared" si="8"/>
        <v>4.5483156985273601</v>
      </c>
      <c r="K79">
        <v>7.5594999999999999</v>
      </c>
      <c r="L79">
        <v>2.4579</v>
      </c>
      <c r="M79">
        <v>2.5811000000000002</v>
      </c>
      <c r="N79">
        <v>-0.12325999999999999</v>
      </c>
      <c r="O79">
        <v>4.5483000000000002</v>
      </c>
      <c r="P79">
        <v>1.8261000000000001</v>
      </c>
      <c r="Q79">
        <v>1.6529</v>
      </c>
      <c r="R79">
        <v>0.17321</v>
      </c>
      <c r="S79">
        <v>5.7896999999999998</v>
      </c>
      <c r="T79">
        <v>2.2504</v>
      </c>
      <c r="U79">
        <v>2.2446000000000002</v>
      </c>
      <c r="V79">
        <v>5.8646000000000002E-3</v>
      </c>
      <c r="W79">
        <v>5.1718000000000002</v>
      </c>
      <c r="X79">
        <v>1.8261000000000001</v>
      </c>
      <c r="Y79">
        <v>1.4421999999999999</v>
      </c>
      <c r="Z79">
        <v>0.38388</v>
      </c>
      <c r="AA79">
        <v>8.3803000000000001</v>
      </c>
      <c r="AB79">
        <v>2.2504</v>
      </c>
      <c r="AC79">
        <v>2.1509999999999998</v>
      </c>
      <c r="AD79">
        <v>9.9448999999999996E-2</v>
      </c>
      <c r="AE79">
        <v>14.286</v>
      </c>
      <c r="AF79">
        <v>2.4579</v>
      </c>
      <c r="AG79">
        <v>2.5653000000000001</v>
      </c>
      <c r="AH79">
        <v>-0.1074</v>
      </c>
    </row>
    <row r="80" spans="1:34" x14ac:dyDescent="0.3">
      <c r="A80">
        <v>2.4313637641589874</v>
      </c>
      <c r="B80">
        <v>12.200350487603181</v>
      </c>
      <c r="C80">
        <v>4.592512434108099</v>
      </c>
      <c r="D80">
        <v>1.954242509439325</v>
      </c>
      <c r="E80">
        <v>3.1096782884814069</v>
      </c>
      <c r="F80">
        <v>1.3802112417116059</v>
      </c>
      <c r="G80">
        <f t="shared" si="6"/>
        <v>6.9858000222174068</v>
      </c>
      <c r="H80">
        <f t="shared" si="7"/>
        <v>4.2860296005081899</v>
      </c>
      <c r="I80">
        <f t="shared" si="8"/>
        <v>3.5268559871258747</v>
      </c>
      <c r="K80">
        <v>6.9858000000000002</v>
      </c>
      <c r="L80">
        <v>2.4314</v>
      </c>
      <c r="M80">
        <v>2.4615999999999998</v>
      </c>
      <c r="N80">
        <v>-3.0231999999999998E-2</v>
      </c>
      <c r="O80">
        <v>3.5268999999999999</v>
      </c>
      <c r="P80">
        <v>1.3802000000000001</v>
      </c>
      <c r="Q80">
        <v>1.2994000000000001</v>
      </c>
      <c r="R80">
        <v>8.0795000000000006E-2</v>
      </c>
      <c r="S80">
        <v>4.2859999999999996</v>
      </c>
      <c r="T80">
        <v>1.9541999999999999</v>
      </c>
      <c r="U80">
        <v>1.7810999999999999</v>
      </c>
      <c r="V80">
        <v>0.17318</v>
      </c>
      <c r="W80">
        <v>3.1097000000000001</v>
      </c>
      <c r="X80">
        <v>1.3802000000000001</v>
      </c>
      <c r="Y80">
        <v>1.0309999999999999</v>
      </c>
      <c r="Z80">
        <v>0.34916999999999998</v>
      </c>
      <c r="AA80">
        <v>4.5925000000000002</v>
      </c>
      <c r="AB80">
        <v>1.9541999999999999</v>
      </c>
      <c r="AC80">
        <v>1.6939</v>
      </c>
      <c r="AD80">
        <v>0.26033000000000001</v>
      </c>
      <c r="AE80">
        <v>12.2</v>
      </c>
      <c r="AF80">
        <v>2.4314</v>
      </c>
      <c r="AG80">
        <v>2.4287999999999998</v>
      </c>
      <c r="AH80">
        <v>2.6039000000000001E-3</v>
      </c>
    </row>
    <row r="81" spans="1:34" x14ac:dyDescent="0.3">
      <c r="A81">
        <v>2.3263358609287512</v>
      </c>
      <c r="B81">
        <v>8.9500834497177273</v>
      </c>
      <c r="C81">
        <v>3.3580889151477926</v>
      </c>
      <c r="D81">
        <v>1.7634279935629373</v>
      </c>
      <c r="E81">
        <v>0.60551936847362808</v>
      </c>
      <c r="F81">
        <v>0.69897000433601886</v>
      </c>
      <c r="G81">
        <f t="shared" si="6"/>
        <v>5.9833380147598971</v>
      </c>
      <c r="H81">
        <f t="shared" si="7"/>
        <v>3.6650178254124728</v>
      </c>
      <c r="I81">
        <f t="shared" si="8"/>
        <v>1.5563025007672873</v>
      </c>
      <c r="K81">
        <v>5.9832999999999998</v>
      </c>
      <c r="L81">
        <v>2.3262999999999998</v>
      </c>
      <c r="M81">
        <v>2.2526999999999999</v>
      </c>
      <c r="N81">
        <v>7.3629E-2</v>
      </c>
      <c r="O81">
        <v>1.5563</v>
      </c>
      <c r="P81">
        <v>0.69896999999999998</v>
      </c>
      <c r="Q81">
        <v>0.61756</v>
      </c>
      <c r="R81">
        <v>8.1411999999999998E-2</v>
      </c>
      <c r="S81">
        <v>3.665</v>
      </c>
      <c r="T81">
        <v>1.7634000000000001</v>
      </c>
      <c r="U81">
        <v>1.5895999999999999</v>
      </c>
      <c r="V81">
        <v>0.17377999999999999</v>
      </c>
      <c r="W81">
        <v>0.60551999999999995</v>
      </c>
      <c r="X81">
        <v>0.69896999999999998</v>
      </c>
      <c r="Y81">
        <v>0.53174999999999994</v>
      </c>
      <c r="Z81">
        <v>0.16722000000000001</v>
      </c>
      <c r="AA81">
        <v>3.3580999999999999</v>
      </c>
      <c r="AB81">
        <v>1.7634000000000001</v>
      </c>
      <c r="AC81">
        <v>1.5449999999999999</v>
      </c>
      <c r="AD81">
        <v>0.21847</v>
      </c>
      <c r="AE81">
        <v>8.9501000000000008</v>
      </c>
      <c r="AF81">
        <v>2.3262999999999998</v>
      </c>
      <c r="AG81">
        <v>2.2161</v>
      </c>
      <c r="AH81">
        <v>0.11028</v>
      </c>
    </row>
    <row r="82" spans="1:34" x14ac:dyDescent="0.3">
      <c r="A82">
        <v>2.3242824552976926</v>
      </c>
      <c r="B82">
        <v>6.4974176298181066</v>
      </c>
      <c r="C82">
        <v>2.9446674753658106</v>
      </c>
      <c r="D82">
        <v>1.5440680443502757</v>
      </c>
      <c r="E82">
        <v>7.2276011393370858</v>
      </c>
      <c r="F82">
        <v>1.7160033436347992</v>
      </c>
      <c r="G82">
        <f t="shared" si="6"/>
        <v>5.0980065240515753</v>
      </c>
      <c r="H82">
        <f t="shared" si="7"/>
        <v>3.4320066872695985</v>
      </c>
      <c r="I82">
        <f t="shared" si="8"/>
        <v>5.3768396440054209</v>
      </c>
      <c r="K82">
        <v>5.0979999999999999</v>
      </c>
      <c r="L82">
        <v>2.3243</v>
      </c>
      <c r="M82">
        <v>2.0682</v>
      </c>
      <c r="N82">
        <v>0.25606000000000001</v>
      </c>
      <c r="O82">
        <v>5.3768000000000002</v>
      </c>
      <c r="P82">
        <v>1.716</v>
      </c>
      <c r="Q82">
        <v>1.9396</v>
      </c>
      <c r="R82">
        <v>-0.22355</v>
      </c>
      <c r="S82">
        <v>3.4319999999999999</v>
      </c>
      <c r="T82">
        <v>1.5441</v>
      </c>
      <c r="U82">
        <v>1.5178</v>
      </c>
      <c r="V82">
        <v>2.6244E-2</v>
      </c>
      <c r="W82">
        <v>7.2275999999999998</v>
      </c>
      <c r="X82">
        <v>1.716</v>
      </c>
      <c r="Y82">
        <v>1.8521000000000001</v>
      </c>
      <c r="Z82">
        <v>-0.13608000000000001</v>
      </c>
      <c r="AA82">
        <v>2.9447000000000001</v>
      </c>
      <c r="AB82">
        <v>1.5441</v>
      </c>
      <c r="AC82">
        <v>1.4951000000000001</v>
      </c>
      <c r="AD82">
        <v>4.9000000000000002E-2</v>
      </c>
      <c r="AE82">
        <v>6.4973999999999998</v>
      </c>
      <c r="AF82">
        <v>2.3243</v>
      </c>
      <c r="AG82">
        <v>2.0554999999999999</v>
      </c>
      <c r="AH82">
        <v>0.26873999999999998</v>
      </c>
    </row>
    <row r="83" spans="1:34" x14ac:dyDescent="0.3">
      <c r="A83">
        <v>2.3384564936046046</v>
      </c>
      <c r="B83">
        <v>10.374146881082375</v>
      </c>
      <c r="C83">
        <v>5.5145357298156403</v>
      </c>
      <c r="D83">
        <v>2.1613680022349748</v>
      </c>
      <c r="E83">
        <v>0.227644691705265</v>
      </c>
      <c r="F83">
        <v>0.47712125471966244</v>
      </c>
      <c r="G83">
        <f t="shared" si="6"/>
        <v>6.4417844984390387</v>
      </c>
      <c r="H83">
        <f t="shared" si="7"/>
        <v>4.6966097260963213</v>
      </c>
      <c r="I83">
        <f t="shared" si="8"/>
        <v>0.95424250943932487</v>
      </c>
      <c r="K83">
        <v>6.4417999999999997</v>
      </c>
      <c r="L83">
        <v>2.3384999999999998</v>
      </c>
      <c r="M83">
        <v>2.3481999999999998</v>
      </c>
      <c r="N83">
        <v>-9.7794000000000006E-3</v>
      </c>
      <c r="O83">
        <v>0.95423999999999998</v>
      </c>
      <c r="P83">
        <v>0.47711999999999999</v>
      </c>
      <c r="Q83">
        <v>0.40922999999999998</v>
      </c>
      <c r="R83">
        <v>6.7891000000000007E-2</v>
      </c>
      <c r="S83">
        <v>4.6966000000000001</v>
      </c>
      <c r="T83">
        <v>2.1614</v>
      </c>
      <c r="U83">
        <v>1.9076</v>
      </c>
      <c r="V83">
        <v>0.25374999999999998</v>
      </c>
      <c r="W83">
        <v>0.22764000000000001</v>
      </c>
      <c r="X83">
        <v>0.47711999999999999</v>
      </c>
      <c r="Y83">
        <v>0.45640999999999998</v>
      </c>
      <c r="Z83">
        <v>2.0708000000000001E-2</v>
      </c>
      <c r="AA83">
        <v>5.5145</v>
      </c>
      <c r="AB83">
        <v>2.1614</v>
      </c>
      <c r="AC83">
        <v>1.8051999999999999</v>
      </c>
      <c r="AD83">
        <v>0.35620000000000002</v>
      </c>
      <c r="AE83">
        <v>10.374000000000001</v>
      </c>
      <c r="AF83">
        <v>2.3384999999999998</v>
      </c>
      <c r="AG83">
        <v>2.3092000000000001</v>
      </c>
      <c r="AH83">
        <v>2.921E-2</v>
      </c>
    </row>
    <row r="84" spans="1:34" x14ac:dyDescent="0.3">
      <c r="A84">
        <v>2.4712917110589387</v>
      </c>
      <c r="B84">
        <v>13.336783133799459</v>
      </c>
      <c r="C84">
        <v>5.5236657476836593</v>
      </c>
      <c r="D84">
        <v>1.9590413923210936</v>
      </c>
      <c r="E84">
        <v>0</v>
      </c>
      <c r="F84">
        <v>0</v>
      </c>
      <c r="G84">
        <f t="shared" si="6"/>
        <v>7.3039121390661483</v>
      </c>
      <c r="H84">
        <f t="shared" si="7"/>
        <v>4.7004960366683255</v>
      </c>
      <c r="I84">
        <f t="shared" si="8"/>
        <v>0</v>
      </c>
      <c r="K84">
        <v>7.3038999999999996</v>
      </c>
      <c r="L84">
        <v>2.4712999999999998</v>
      </c>
      <c r="M84">
        <v>2.5278999999999998</v>
      </c>
      <c r="N84">
        <v>-5.6591000000000002E-2</v>
      </c>
      <c r="O84">
        <v>0</v>
      </c>
      <c r="P84">
        <v>0</v>
      </c>
      <c r="Q84">
        <v>7.9039999999999999E-2</v>
      </c>
      <c r="R84">
        <v>-7.9039999999999999E-2</v>
      </c>
      <c r="S84">
        <v>4.7004999999999999</v>
      </c>
      <c r="T84">
        <v>1.9590000000000001</v>
      </c>
      <c r="U84">
        <v>1.9088000000000001</v>
      </c>
      <c r="V84">
        <v>5.0227000000000001E-2</v>
      </c>
      <c r="W84">
        <v>0</v>
      </c>
      <c r="X84">
        <v>0</v>
      </c>
      <c r="Y84">
        <v>0.41102</v>
      </c>
      <c r="Z84">
        <v>-0.41102</v>
      </c>
      <c r="AA84">
        <v>5.5236999999999998</v>
      </c>
      <c r="AB84">
        <v>1.9590000000000001</v>
      </c>
      <c r="AC84">
        <v>1.8063</v>
      </c>
      <c r="AD84">
        <v>0.15276999999999999</v>
      </c>
      <c r="AE84">
        <v>13.337</v>
      </c>
      <c r="AF84">
        <v>2.4712999999999998</v>
      </c>
      <c r="AG84">
        <v>2.5030999999999999</v>
      </c>
      <c r="AH84">
        <v>-3.184E-2</v>
      </c>
    </row>
    <row r="85" spans="1:34" x14ac:dyDescent="0.3">
      <c r="A85">
        <v>1.7923916894982539</v>
      </c>
      <c r="B85">
        <v>3.8932335266509535</v>
      </c>
      <c r="C85">
        <v>3.6828607246377909</v>
      </c>
      <c r="D85">
        <v>1.8195439355418688</v>
      </c>
      <c r="E85">
        <v>2.601071768495784</v>
      </c>
      <c r="F85">
        <v>1.4313637641589874</v>
      </c>
      <c r="G85">
        <f t="shared" si="6"/>
        <v>3.9462557071993971</v>
      </c>
      <c r="H85">
        <f t="shared" si="7"/>
        <v>3.8381561847521479</v>
      </c>
      <c r="I85">
        <f t="shared" si="8"/>
        <v>3.2255677134394709</v>
      </c>
      <c r="K85">
        <v>3.9462999999999999</v>
      </c>
      <c r="L85">
        <v>1.7924</v>
      </c>
      <c r="M85">
        <v>1.8282</v>
      </c>
      <c r="N85">
        <v>-3.5836E-2</v>
      </c>
      <c r="O85">
        <v>3.2256</v>
      </c>
      <c r="P85">
        <v>1.4314</v>
      </c>
      <c r="Q85">
        <v>1.1952</v>
      </c>
      <c r="R85">
        <v>0.23619999999999999</v>
      </c>
      <c r="S85">
        <v>3.8382000000000001</v>
      </c>
      <c r="T85">
        <v>1.8194999999999999</v>
      </c>
      <c r="U85">
        <v>1.643</v>
      </c>
      <c r="V85">
        <v>0.17652999999999999</v>
      </c>
      <c r="W85">
        <v>2.6011000000000002</v>
      </c>
      <c r="X85">
        <v>1.4314</v>
      </c>
      <c r="Y85">
        <v>0.92962999999999996</v>
      </c>
      <c r="Z85">
        <v>0.50173000000000001</v>
      </c>
      <c r="AA85">
        <v>3.6829000000000001</v>
      </c>
      <c r="AB85">
        <v>1.8194999999999999</v>
      </c>
      <c r="AC85">
        <v>1.5841000000000001</v>
      </c>
      <c r="AD85">
        <v>0.2354</v>
      </c>
      <c r="AE85">
        <v>3.8932000000000002</v>
      </c>
      <c r="AF85">
        <v>1.7924</v>
      </c>
      <c r="AG85">
        <v>1.8851</v>
      </c>
      <c r="AH85">
        <v>-9.2720999999999998E-2</v>
      </c>
    </row>
    <row r="86" spans="1:34" x14ac:dyDescent="0.3">
      <c r="A86">
        <v>2.5237464668115646</v>
      </c>
      <c r="B86">
        <v>14.949091477888054</v>
      </c>
      <c r="C86">
        <v>12.887738140058607</v>
      </c>
      <c r="D86">
        <v>2.509202522331103</v>
      </c>
      <c r="E86">
        <v>4.7227385572156644</v>
      </c>
      <c r="F86">
        <v>1.8920946026904804</v>
      </c>
      <c r="G86">
        <f t="shared" si="6"/>
        <v>7.7328109967561094</v>
      </c>
      <c r="H86">
        <f t="shared" si="7"/>
        <v>7.1798992026514155</v>
      </c>
      <c r="I86">
        <f t="shared" si="8"/>
        <v>4.346372536824548</v>
      </c>
      <c r="K86">
        <v>7.7328000000000001</v>
      </c>
      <c r="L86">
        <v>2.5236999999999998</v>
      </c>
      <c r="M86">
        <v>2.6173000000000002</v>
      </c>
      <c r="N86">
        <v>-9.3507999999999994E-2</v>
      </c>
      <c r="O86">
        <v>4.3464</v>
      </c>
      <c r="P86">
        <v>1.8920999999999999</v>
      </c>
      <c r="Q86">
        <v>1.583</v>
      </c>
      <c r="R86">
        <v>0.30911</v>
      </c>
      <c r="S86">
        <v>7.1798999999999999</v>
      </c>
      <c r="T86">
        <v>2.5091999999999999</v>
      </c>
      <c r="U86">
        <v>2.673</v>
      </c>
      <c r="V86">
        <v>-0.16385</v>
      </c>
      <c r="W86">
        <v>4.7226999999999997</v>
      </c>
      <c r="X86">
        <v>1.8920999999999999</v>
      </c>
      <c r="Y86">
        <v>1.3527</v>
      </c>
      <c r="Z86">
        <v>0.53942999999999997</v>
      </c>
      <c r="AA86">
        <v>12.888</v>
      </c>
      <c r="AB86">
        <v>2.5091999999999999</v>
      </c>
      <c r="AC86">
        <v>2.6949000000000001</v>
      </c>
      <c r="AD86">
        <v>-0.18567</v>
      </c>
      <c r="AE86">
        <v>14.949</v>
      </c>
      <c r="AF86">
        <v>2.5236999999999998</v>
      </c>
      <c r="AG86">
        <v>2.6086</v>
      </c>
      <c r="AH86">
        <v>-8.4901000000000004E-2</v>
      </c>
    </row>
    <row r="87" spans="1:34" x14ac:dyDescent="0.3">
      <c r="A87">
        <v>2.287801729930226</v>
      </c>
      <c r="B87">
        <v>7.3355437722865284</v>
      </c>
      <c r="C87">
        <v>11.688181751743523</v>
      </c>
      <c r="D87">
        <v>2.4377505628203879</v>
      </c>
      <c r="E87">
        <v>6.5161150215494068</v>
      </c>
      <c r="F87">
        <v>1.968482948553935</v>
      </c>
      <c r="G87">
        <f t="shared" si="6"/>
        <v>5.4168418002694256</v>
      </c>
      <c r="H87">
        <f t="shared" si="7"/>
        <v>6.8375965811807067</v>
      </c>
      <c r="I87">
        <f t="shared" si="8"/>
        <v>5.1053364322243864</v>
      </c>
      <c r="K87">
        <v>5.4168000000000003</v>
      </c>
      <c r="L87">
        <v>2.2877999999999998</v>
      </c>
      <c r="M87">
        <v>2.1347</v>
      </c>
      <c r="N87">
        <v>0.15314</v>
      </c>
      <c r="O87">
        <v>5.1052999999999997</v>
      </c>
      <c r="P87">
        <v>1.9684999999999999</v>
      </c>
      <c r="Q87">
        <v>1.8455999999999999</v>
      </c>
      <c r="R87">
        <v>0.12286999999999999</v>
      </c>
      <c r="S87">
        <v>6.8376000000000001</v>
      </c>
      <c r="T87">
        <v>2.4378000000000002</v>
      </c>
      <c r="U87">
        <v>2.5674999999999999</v>
      </c>
      <c r="V87">
        <v>-0.12978999999999999</v>
      </c>
      <c r="W87">
        <v>6.5160999999999998</v>
      </c>
      <c r="X87">
        <v>1.9684999999999999</v>
      </c>
      <c r="Y87">
        <v>1.7101999999999999</v>
      </c>
      <c r="Z87">
        <v>0.25824999999999998</v>
      </c>
      <c r="AA87">
        <v>11.688000000000001</v>
      </c>
      <c r="AB87">
        <v>2.4378000000000002</v>
      </c>
      <c r="AC87">
        <v>2.5501</v>
      </c>
      <c r="AD87">
        <v>-0.11237999999999999</v>
      </c>
      <c r="AE87">
        <v>7.3354999999999997</v>
      </c>
      <c r="AF87">
        <v>2.2877999999999998</v>
      </c>
      <c r="AG87">
        <v>2.1103999999999998</v>
      </c>
      <c r="AH87">
        <v>0.17741000000000001</v>
      </c>
    </row>
    <row r="88" spans="1:34" x14ac:dyDescent="0.3">
      <c r="A88">
        <v>2.4149733479708178</v>
      </c>
      <c r="B88">
        <v>10.828721253979717</v>
      </c>
      <c r="C88">
        <v>0.36247623315782618</v>
      </c>
      <c r="D88">
        <v>0.3010299956639812</v>
      </c>
      <c r="E88">
        <v>5.459044087895542</v>
      </c>
      <c r="F88">
        <v>2.1958996524092336</v>
      </c>
      <c r="G88">
        <f t="shared" si="6"/>
        <v>6.5814044865757086</v>
      </c>
      <c r="H88">
        <f t="shared" si="7"/>
        <v>1.2041199826559248</v>
      </c>
      <c r="I88">
        <f t="shared" si="8"/>
        <v>4.6729194676970591</v>
      </c>
      <c r="K88">
        <v>6.5814000000000004</v>
      </c>
      <c r="L88">
        <v>2.415</v>
      </c>
      <c r="M88">
        <v>2.3773</v>
      </c>
      <c r="N88">
        <v>3.7643999999999997E-2</v>
      </c>
      <c r="O88">
        <v>4.6729000000000003</v>
      </c>
      <c r="P88">
        <v>2.1959</v>
      </c>
      <c r="Q88">
        <v>1.696</v>
      </c>
      <c r="R88">
        <v>0.49991999999999998</v>
      </c>
      <c r="S88">
        <v>1.2040999999999999</v>
      </c>
      <c r="T88">
        <v>0.30103000000000002</v>
      </c>
      <c r="U88">
        <v>0.83111000000000002</v>
      </c>
      <c r="V88">
        <v>-0.53008</v>
      </c>
      <c r="W88">
        <v>5.4589999999999996</v>
      </c>
      <c r="X88">
        <v>2.1959</v>
      </c>
      <c r="Y88">
        <v>1.4995000000000001</v>
      </c>
      <c r="Z88">
        <v>0.69642999999999999</v>
      </c>
      <c r="AA88">
        <v>0.36248000000000002</v>
      </c>
      <c r="AB88">
        <v>0.30103000000000002</v>
      </c>
      <c r="AC88">
        <v>1.1835</v>
      </c>
      <c r="AD88">
        <v>-0.88244999999999996</v>
      </c>
      <c r="AE88">
        <v>10.829000000000001</v>
      </c>
      <c r="AF88">
        <v>2.415</v>
      </c>
      <c r="AG88">
        <v>2.339</v>
      </c>
      <c r="AH88">
        <v>7.5978000000000004E-2</v>
      </c>
    </row>
    <row r="89" spans="1:34" x14ac:dyDescent="0.3">
      <c r="A89">
        <v>2.2455126678141499</v>
      </c>
      <c r="B89">
        <v>7.0902792701815569</v>
      </c>
      <c r="C89">
        <v>0</v>
      </c>
      <c r="D89">
        <v>0</v>
      </c>
      <c r="E89">
        <v>7.5311439772163578</v>
      </c>
      <c r="F89">
        <v>2.2095150145426308</v>
      </c>
      <c r="G89">
        <f t="shared" si="6"/>
        <v>5.3255156633631477</v>
      </c>
      <c r="H89">
        <f t="shared" si="7"/>
        <v>0</v>
      </c>
      <c r="I89">
        <f t="shared" si="8"/>
        <v>5.4885859662453527</v>
      </c>
      <c r="K89">
        <v>5.3254999999999999</v>
      </c>
      <c r="L89">
        <v>2.2454999999999998</v>
      </c>
      <c r="M89">
        <v>2.1156000000000001</v>
      </c>
      <c r="N89">
        <v>0.12988</v>
      </c>
      <c r="O89">
        <v>5.4885999999999999</v>
      </c>
      <c r="P89">
        <v>2.2094999999999998</v>
      </c>
      <c r="Q89">
        <v>1.9782</v>
      </c>
      <c r="R89">
        <v>0.23129</v>
      </c>
      <c r="S89">
        <v>0</v>
      </c>
      <c r="T89">
        <v>0</v>
      </c>
      <c r="U89">
        <v>0.45995999999999998</v>
      </c>
      <c r="V89">
        <v>-0.45995999999999998</v>
      </c>
      <c r="W89">
        <v>7.5311000000000003</v>
      </c>
      <c r="X89">
        <v>2.2094999999999998</v>
      </c>
      <c r="Y89">
        <v>1.9126000000000001</v>
      </c>
      <c r="Z89">
        <v>0.29691000000000001</v>
      </c>
      <c r="AA89">
        <v>0</v>
      </c>
      <c r="AB89">
        <v>0</v>
      </c>
      <c r="AC89">
        <v>1.1396999999999999</v>
      </c>
      <c r="AD89">
        <v>-1.1396999999999999</v>
      </c>
      <c r="AE89">
        <v>7.0903</v>
      </c>
      <c r="AF89">
        <v>2.2454999999999998</v>
      </c>
      <c r="AG89">
        <v>2.0943000000000001</v>
      </c>
      <c r="AH89">
        <v>0.15117</v>
      </c>
    </row>
    <row r="90" spans="1:34" x14ac:dyDescent="0.3">
      <c r="A90">
        <v>2.3053513694466239</v>
      </c>
      <c r="B90">
        <v>7.4965745991624892</v>
      </c>
      <c r="C90">
        <v>7.7381629644078984</v>
      </c>
      <c r="D90">
        <v>2.2764618041732443</v>
      </c>
      <c r="E90">
        <v>0</v>
      </c>
      <c r="F90">
        <v>0</v>
      </c>
      <c r="G90">
        <f t="shared" si="6"/>
        <v>5.4759746526668618</v>
      </c>
      <c r="H90">
        <f t="shared" si="7"/>
        <v>5.5635107493049381</v>
      </c>
      <c r="I90">
        <f t="shared" si="8"/>
        <v>0</v>
      </c>
      <c r="K90">
        <v>5.476</v>
      </c>
      <c r="L90">
        <v>2.3054000000000001</v>
      </c>
      <c r="M90">
        <v>2.1469999999999998</v>
      </c>
      <c r="N90">
        <v>0.15837000000000001</v>
      </c>
      <c r="O90">
        <v>0</v>
      </c>
      <c r="P90">
        <v>0</v>
      </c>
      <c r="Q90">
        <v>7.9039999999999999E-2</v>
      </c>
      <c r="R90">
        <v>-7.9039999999999999E-2</v>
      </c>
      <c r="S90">
        <v>5.5635000000000003</v>
      </c>
      <c r="T90">
        <v>2.2765</v>
      </c>
      <c r="U90">
        <v>2.1747999999999998</v>
      </c>
      <c r="V90">
        <v>0.10163999999999999</v>
      </c>
      <c r="W90">
        <v>0</v>
      </c>
      <c r="X90">
        <v>0</v>
      </c>
      <c r="Y90">
        <v>0.41102</v>
      </c>
      <c r="Z90">
        <v>-0.41102</v>
      </c>
      <c r="AA90">
        <v>7.7382</v>
      </c>
      <c r="AB90">
        <v>2.2765</v>
      </c>
      <c r="AC90">
        <v>2.0735000000000001</v>
      </c>
      <c r="AD90">
        <v>0.20297000000000001</v>
      </c>
      <c r="AE90">
        <v>7.4965999999999999</v>
      </c>
      <c r="AF90">
        <v>2.3054000000000001</v>
      </c>
      <c r="AG90">
        <v>2.1208999999999998</v>
      </c>
      <c r="AH90">
        <v>0.18442</v>
      </c>
    </row>
    <row r="91" spans="1:34" x14ac:dyDescent="0.3">
      <c r="A91">
        <v>1.5797835966168101</v>
      </c>
      <c r="B91">
        <v>3.0011881390735615</v>
      </c>
      <c r="C91">
        <v>12.75793560968558</v>
      </c>
      <c r="D91">
        <v>2.4756711883244296</v>
      </c>
      <c r="E91">
        <v>9.0619058289456544E-2</v>
      </c>
      <c r="F91">
        <v>0.3010299956639812</v>
      </c>
      <c r="G91">
        <f t="shared" si="6"/>
        <v>3.4647875196459372</v>
      </c>
      <c r="H91">
        <f t="shared" si="7"/>
        <v>7.1436504980816578</v>
      </c>
      <c r="I91">
        <f t="shared" si="8"/>
        <v>0.6020599913279624</v>
      </c>
      <c r="K91">
        <v>3.4647999999999999</v>
      </c>
      <c r="L91">
        <v>1.5798000000000001</v>
      </c>
      <c r="M91">
        <v>1.7279</v>
      </c>
      <c r="N91">
        <v>-0.14812</v>
      </c>
      <c r="O91">
        <v>0.60206000000000004</v>
      </c>
      <c r="P91">
        <v>0.30103000000000002</v>
      </c>
      <c r="Q91">
        <v>0.28737000000000001</v>
      </c>
      <c r="R91">
        <v>1.3663E-2</v>
      </c>
      <c r="S91">
        <v>7.1436999999999999</v>
      </c>
      <c r="T91">
        <v>2.4756999999999998</v>
      </c>
      <c r="U91">
        <v>2.6619000000000002</v>
      </c>
      <c r="V91">
        <v>-0.1862</v>
      </c>
      <c r="W91">
        <v>9.0619000000000005E-2</v>
      </c>
      <c r="X91">
        <v>0.30103000000000002</v>
      </c>
      <c r="Y91">
        <v>0.42909000000000003</v>
      </c>
      <c r="Z91">
        <v>-0.12806000000000001</v>
      </c>
      <c r="AA91">
        <v>12.757999999999999</v>
      </c>
      <c r="AB91">
        <v>2.4756999999999998</v>
      </c>
      <c r="AC91">
        <v>2.6791999999999998</v>
      </c>
      <c r="AD91">
        <v>-0.20354</v>
      </c>
      <c r="AE91">
        <v>3.0011999999999999</v>
      </c>
      <c r="AF91">
        <v>1.5798000000000001</v>
      </c>
      <c r="AG91">
        <v>1.8267</v>
      </c>
      <c r="AH91">
        <v>-0.24695</v>
      </c>
    </row>
    <row r="92" spans="1:34" x14ac:dyDescent="0.3">
      <c r="A92">
        <v>2.4517864355242902</v>
      </c>
      <c r="B92">
        <v>12.741265673177788</v>
      </c>
      <c r="C92">
        <v>5.6996301829056675</v>
      </c>
      <c r="D92">
        <v>2.2068258760318495</v>
      </c>
      <c r="E92">
        <v>1.3136094741676563</v>
      </c>
      <c r="F92">
        <v>1.146128035678238</v>
      </c>
      <c r="G92">
        <f t="shared" si="6"/>
        <v>7.1389819086975663</v>
      </c>
      <c r="H92">
        <f t="shared" si="7"/>
        <v>4.7747796526774584</v>
      </c>
      <c r="I92">
        <f t="shared" si="8"/>
        <v>2.2922560713564759</v>
      </c>
      <c r="K92">
        <v>7.1390000000000002</v>
      </c>
      <c r="L92">
        <v>2.4518</v>
      </c>
      <c r="M92">
        <v>2.4935</v>
      </c>
      <c r="N92">
        <v>-4.1729000000000002E-2</v>
      </c>
      <c r="O92">
        <v>2.2923</v>
      </c>
      <c r="P92">
        <v>1.1460999999999999</v>
      </c>
      <c r="Q92">
        <v>0.87222</v>
      </c>
      <c r="R92">
        <v>0.27390999999999999</v>
      </c>
      <c r="S92">
        <v>4.7747999999999999</v>
      </c>
      <c r="T92">
        <v>2.2067999999999999</v>
      </c>
      <c r="U92">
        <v>1.9317</v>
      </c>
      <c r="V92">
        <v>0.27511000000000002</v>
      </c>
      <c r="W92">
        <v>1.3136000000000001</v>
      </c>
      <c r="X92">
        <v>1.1460999999999999</v>
      </c>
      <c r="Y92">
        <v>0.67293999999999998</v>
      </c>
      <c r="Z92">
        <v>0.47319</v>
      </c>
      <c r="AA92">
        <v>5.6996000000000002</v>
      </c>
      <c r="AB92">
        <v>2.2067999999999999</v>
      </c>
      <c r="AC92">
        <v>1.8274999999999999</v>
      </c>
      <c r="AD92">
        <v>0.37931999999999999</v>
      </c>
      <c r="AE92">
        <v>12.741</v>
      </c>
      <c r="AF92">
        <v>2.4518</v>
      </c>
      <c r="AG92">
        <v>2.4641999999999999</v>
      </c>
      <c r="AH92">
        <v>-1.2373E-2</v>
      </c>
    </row>
    <row r="93" spans="1:34" x14ac:dyDescent="0.3">
      <c r="A93">
        <v>2.5065050324048719</v>
      </c>
      <c r="B93">
        <v>9.6101595273307865</v>
      </c>
      <c r="C93">
        <v>3.4940272220484228</v>
      </c>
      <c r="D93">
        <v>1.7481880270062005</v>
      </c>
      <c r="E93">
        <v>9.0619058289456544E-2</v>
      </c>
      <c r="F93">
        <v>0</v>
      </c>
      <c r="G93">
        <f t="shared" si="6"/>
        <v>6.2000514602157253</v>
      </c>
      <c r="H93">
        <f t="shared" si="7"/>
        <v>3.7384634394619525</v>
      </c>
      <c r="I93">
        <f t="shared" si="8"/>
        <v>0.6020599913279624</v>
      </c>
      <c r="K93">
        <v>6.2000999999999999</v>
      </c>
      <c r="L93">
        <v>2.5065</v>
      </c>
      <c r="M93">
        <v>2.2978999999999998</v>
      </c>
      <c r="N93">
        <v>0.20863999999999999</v>
      </c>
      <c r="O93">
        <v>0.60206000000000004</v>
      </c>
      <c r="P93">
        <v>0</v>
      </c>
      <c r="Q93">
        <v>0.28737000000000001</v>
      </c>
      <c r="R93">
        <v>-0.28737000000000001</v>
      </c>
      <c r="S93">
        <v>3.7385000000000002</v>
      </c>
      <c r="T93">
        <v>1.7482</v>
      </c>
      <c r="U93">
        <v>1.6123000000000001</v>
      </c>
      <c r="V93">
        <v>0.13589999999999999</v>
      </c>
      <c r="W93">
        <v>9.0619000000000005E-2</v>
      </c>
      <c r="X93">
        <v>0</v>
      </c>
      <c r="Y93">
        <v>0.42909000000000003</v>
      </c>
      <c r="Z93">
        <v>-0.42909000000000003</v>
      </c>
      <c r="AA93">
        <v>3.4940000000000002</v>
      </c>
      <c r="AB93">
        <v>1.7482</v>
      </c>
      <c r="AC93">
        <v>1.5613999999999999</v>
      </c>
      <c r="AD93">
        <v>0.18683</v>
      </c>
      <c r="AE93">
        <v>9.6102000000000007</v>
      </c>
      <c r="AF93">
        <v>2.5065</v>
      </c>
      <c r="AG93">
        <v>2.2591999999999999</v>
      </c>
      <c r="AH93">
        <v>0.24726000000000001</v>
      </c>
    </row>
    <row r="94" spans="1:34" x14ac:dyDescent="0.3">
      <c r="A94">
        <v>2.4857214264815801</v>
      </c>
      <c r="B94">
        <v>12.514382098878702</v>
      </c>
      <c r="C94">
        <v>6.8321690697884092</v>
      </c>
      <c r="D94">
        <v>2.2405492482825999</v>
      </c>
      <c r="E94">
        <v>7.4922235632769434</v>
      </c>
      <c r="F94">
        <v>1.3802112417116059</v>
      </c>
      <c r="G94">
        <f t="shared" si="6"/>
        <v>7.0751345143053506</v>
      </c>
      <c r="H94">
        <f t="shared" si="7"/>
        <v>5.2276836437521386</v>
      </c>
      <c r="I94">
        <f t="shared" si="8"/>
        <v>5.4743852854094746</v>
      </c>
      <c r="K94">
        <v>7.0750999999999999</v>
      </c>
      <c r="L94">
        <v>2.4857</v>
      </c>
      <c r="M94">
        <v>2.4802</v>
      </c>
      <c r="N94">
        <v>5.5106E-3</v>
      </c>
      <c r="O94">
        <v>5.4744000000000002</v>
      </c>
      <c r="P94">
        <v>1.3802000000000001</v>
      </c>
      <c r="Q94">
        <v>1.9733000000000001</v>
      </c>
      <c r="R94">
        <v>-0.59309999999999996</v>
      </c>
      <c r="S94">
        <v>5.2276999999999996</v>
      </c>
      <c r="T94">
        <v>2.2404999999999999</v>
      </c>
      <c r="U94">
        <v>2.0712999999999999</v>
      </c>
      <c r="V94">
        <v>0.16924</v>
      </c>
      <c r="W94">
        <v>7.4922000000000004</v>
      </c>
      <c r="X94">
        <v>1.3802000000000001</v>
      </c>
      <c r="Y94">
        <v>1.9048</v>
      </c>
      <c r="Z94">
        <v>-0.52464</v>
      </c>
      <c r="AA94">
        <v>6.8322000000000003</v>
      </c>
      <c r="AB94">
        <v>2.2404999999999999</v>
      </c>
      <c r="AC94">
        <v>1.9641999999999999</v>
      </c>
      <c r="AD94">
        <v>0.27638000000000001</v>
      </c>
      <c r="AE94">
        <v>12.513999999999999</v>
      </c>
      <c r="AF94">
        <v>2.4857</v>
      </c>
      <c r="AG94">
        <v>2.4493</v>
      </c>
      <c r="AH94">
        <v>3.6409999999999998E-2</v>
      </c>
    </row>
    <row r="95" spans="1:34" x14ac:dyDescent="0.3">
      <c r="A95">
        <v>2.167317334748176</v>
      </c>
      <c r="B95">
        <v>6.5531219289037796</v>
      </c>
      <c r="C95">
        <v>2.733111615703391</v>
      </c>
      <c r="D95">
        <v>1.505149978319906</v>
      </c>
      <c r="E95">
        <v>0.227644691705265</v>
      </c>
      <c r="F95">
        <v>0.47712125471966244</v>
      </c>
      <c r="G95">
        <f t="shared" si="6"/>
        <v>5.1198132500722249</v>
      </c>
      <c r="H95">
        <f t="shared" si="7"/>
        <v>3.3064250275506875</v>
      </c>
      <c r="I95">
        <f t="shared" si="8"/>
        <v>0.95424250943932487</v>
      </c>
      <c r="K95">
        <v>5.1197999999999997</v>
      </c>
      <c r="L95">
        <v>2.1673</v>
      </c>
      <c r="M95">
        <v>2.0728</v>
      </c>
      <c r="N95">
        <v>9.4548999999999994E-2</v>
      </c>
      <c r="O95">
        <v>0.95423999999999998</v>
      </c>
      <c r="P95">
        <v>0.47711999999999999</v>
      </c>
      <c r="Q95">
        <v>0.40922999999999998</v>
      </c>
      <c r="R95">
        <v>6.7891000000000007E-2</v>
      </c>
      <c r="S95">
        <v>3.3064</v>
      </c>
      <c r="T95">
        <v>1.5051000000000001</v>
      </c>
      <c r="U95">
        <v>1.4791000000000001</v>
      </c>
      <c r="V95">
        <v>2.6034999999999999E-2</v>
      </c>
      <c r="W95">
        <v>0.22764000000000001</v>
      </c>
      <c r="X95">
        <v>0.47711999999999999</v>
      </c>
      <c r="Y95">
        <v>0.45640999999999998</v>
      </c>
      <c r="Z95">
        <v>2.0708000000000001E-2</v>
      </c>
      <c r="AA95">
        <v>2.7330999999999999</v>
      </c>
      <c r="AB95">
        <v>1.5051000000000001</v>
      </c>
      <c r="AC95">
        <v>1.4695</v>
      </c>
      <c r="AD95">
        <v>3.5610000000000003E-2</v>
      </c>
      <c r="AE95">
        <v>6.5530999999999997</v>
      </c>
      <c r="AF95">
        <v>2.1673</v>
      </c>
      <c r="AG95">
        <v>2.0592000000000001</v>
      </c>
      <c r="AH95">
        <v>0.10813</v>
      </c>
    </row>
    <row r="96" spans="1:34" x14ac:dyDescent="0.3">
      <c r="A96">
        <v>2.1986570869544226</v>
      </c>
      <c r="B96">
        <v>6.6729159058329959</v>
      </c>
      <c r="C96">
        <v>8.9895590604449165</v>
      </c>
      <c r="D96">
        <v>2.3673559210260189</v>
      </c>
      <c r="E96">
        <v>9.0619058289456544E-2</v>
      </c>
      <c r="F96">
        <v>0.3010299956639812</v>
      </c>
      <c r="G96">
        <f t="shared" si="6"/>
        <v>5.1663975479372457</v>
      </c>
      <c r="H96">
        <f t="shared" si="7"/>
        <v>5.9965186768473977</v>
      </c>
      <c r="I96">
        <f t="shared" si="8"/>
        <v>0.6020599913279624</v>
      </c>
      <c r="K96">
        <v>5.1664000000000003</v>
      </c>
      <c r="L96">
        <v>2.1987000000000001</v>
      </c>
      <c r="M96">
        <v>2.0825</v>
      </c>
      <c r="N96">
        <v>0.11618000000000001</v>
      </c>
      <c r="O96">
        <v>0.60206000000000004</v>
      </c>
      <c r="P96">
        <v>0.30103000000000002</v>
      </c>
      <c r="Q96">
        <v>0.28737000000000001</v>
      </c>
      <c r="R96">
        <v>1.3663E-2</v>
      </c>
      <c r="S96">
        <v>5.9965000000000002</v>
      </c>
      <c r="T96">
        <v>2.3673999999999999</v>
      </c>
      <c r="U96">
        <v>2.3083</v>
      </c>
      <c r="V96">
        <v>5.9063999999999998E-2</v>
      </c>
      <c r="W96">
        <v>9.0619000000000005E-2</v>
      </c>
      <c r="X96">
        <v>0.30103000000000002</v>
      </c>
      <c r="Y96">
        <v>0.42909000000000003</v>
      </c>
      <c r="Z96">
        <v>-0.12806000000000001</v>
      </c>
      <c r="AA96">
        <v>8.9895999999999994</v>
      </c>
      <c r="AB96">
        <v>2.3673999999999999</v>
      </c>
      <c r="AC96">
        <v>2.2244999999999999</v>
      </c>
      <c r="AD96">
        <v>0.14285999999999999</v>
      </c>
      <c r="AE96">
        <v>6.6729000000000003</v>
      </c>
      <c r="AF96">
        <v>2.1987000000000001</v>
      </c>
      <c r="AG96">
        <v>2.0670000000000002</v>
      </c>
      <c r="AH96">
        <v>0.13163</v>
      </c>
    </row>
    <row r="97" spans="1:34" x14ac:dyDescent="0.3">
      <c r="A97">
        <v>2.3765769570565118</v>
      </c>
      <c r="B97">
        <v>7.3077842750106914</v>
      </c>
      <c r="C97">
        <v>9.0822653178651347</v>
      </c>
      <c r="D97">
        <v>2.4116197059632301</v>
      </c>
      <c r="E97">
        <v>1.8020986539858788</v>
      </c>
      <c r="F97">
        <v>1.2787536009528289</v>
      </c>
      <c r="G97">
        <f t="shared" si="6"/>
        <v>5.4065827562373228</v>
      </c>
      <c r="H97">
        <f t="shared" si="7"/>
        <v>6.0273593945823851</v>
      </c>
      <c r="I97">
        <f t="shared" si="8"/>
        <v>2.6848453616444123</v>
      </c>
      <c r="K97">
        <v>5.4066000000000001</v>
      </c>
      <c r="L97">
        <v>2.3765999999999998</v>
      </c>
      <c r="M97">
        <v>2.1324999999999998</v>
      </c>
      <c r="N97">
        <v>0.24404999999999999</v>
      </c>
      <c r="O97">
        <v>2.6848000000000001</v>
      </c>
      <c r="P97">
        <v>1.2787999999999999</v>
      </c>
      <c r="Q97">
        <v>1.0081</v>
      </c>
      <c r="R97">
        <v>0.27068999999999999</v>
      </c>
      <c r="S97">
        <v>6.0274000000000001</v>
      </c>
      <c r="T97">
        <v>2.4116</v>
      </c>
      <c r="U97">
        <v>2.3178000000000001</v>
      </c>
      <c r="V97">
        <v>9.3822000000000003E-2</v>
      </c>
      <c r="W97">
        <v>1.8021</v>
      </c>
      <c r="X97">
        <v>1.2787999999999999</v>
      </c>
      <c r="Y97">
        <v>0.77032999999999996</v>
      </c>
      <c r="Z97">
        <v>0.50841999999999998</v>
      </c>
      <c r="AA97">
        <v>9.0823</v>
      </c>
      <c r="AB97">
        <v>2.4116</v>
      </c>
      <c r="AC97">
        <v>2.2357</v>
      </c>
      <c r="AD97">
        <v>0.17594000000000001</v>
      </c>
      <c r="AE97">
        <v>7.3078000000000003</v>
      </c>
      <c r="AF97">
        <v>2.3765999999999998</v>
      </c>
      <c r="AG97">
        <v>2.1086</v>
      </c>
      <c r="AH97">
        <v>0.26800000000000002</v>
      </c>
    </row>
    <row r="98" spans="1:34" x14ac:dyDescent="0.3">
      <c r="A98">
        <v>2.5932860670204572</v>
      </c>
      <c r="B98">
        <v>15.461954978565291</v>
      </c>
      <c r="C98">
        <v>9.2380381878472537</v>
      </c>
      <c r="D98">
        <v>2.2227164711475833</v>
      </c>
      <c r="E98">
        <v>2.4957162121395444</v>
      </c>
      <c r="F98">
        <v>1.3010299956639813</v>
      </c>
      <c r="G98">
        <f t="shared" si="6"/>
        <v>7.8643384918415844</v>
      </c>
      <c r="H98">
        <f t="shared" si="7"/>
        <v>6.0788282383522745</v>
      </c>
      <c r="I98">
        <f t="shared" si="8"/>
        <v>3.1595671932336202</v>
      </c>
      <c r="K98">
        <v>7.8643000000000001</v>
      </c>
      <c r="L98">
        <v>2.5933000000000002</v>
      </c>
      <c r="M98">
        <v>2.6446999999999998</v>
      </c>
      <c r="N98">
        <v>-5.1375999999999998E-2</v>
      </c>
      <c r="O98">
        <v>3.1596000000000002</v>
      </c>
      <c r="P98">
        <v>1.3009999999999999</v>
      </c>
      <c r="Q98">
        <v>1.1722999999999999</v>
      </c>
      <c r="R98">
        <v>0.12870000000000001</v>
      </c>
      <c r="S98">
        <v>6.0788000000000002</v>
      </c>
      <c r="T98">
        <v>2.2227000000000001</v>
      </c>
      <c r="U98">
        <v>2.3336999999999999</v>
      </c>
      <c r="V98">
        <v>-0.11094999999999999</v>
      </c>
      <c r="W98">
        <v>2.4956999999999998</v>
      </c>
      <c r="X98">
        <v>1.3009999999999999</v>
      </c>
      <c r="Y98">
        <v>0.90863000000000005</v>
      </c>
      <c r="Z98">
        <v>0.39240000000000003</v>
      </c>
      <c r="AA98">
        <v>9.2379999999999995</v>
      </c>
      <c r="AB98">
        <v>2.2227000000000001</v>
      </c>
      <c r="AC98">
        <v>2.2545000000000002</v>
      </c>
      <c r="AD98">
        <v>-3.1759000000000003E-2</v>
      </c>
      <c r="AE98">
        <v>15.462</v>
      </c>
      <c r="AF98">
        <v>2.5933000000000002</v>
      </c>
      <c r="AG98">
        <v>2.6421999999999999</v>
      </c>
      <c r="AH98">
        <v>-4.8925000000000003E-2</v>
      </c>
    </row>
    <row r="99" spans="1:34" x14ac:dyDescent="0.3">
      <c r="A99">
        <v>2.3443922736851106</v>
      </c>
      <c r="B99">
        <v>8.8777085172018158</v>
      </c>
      <c r="C99">
        <v>11.371566160285214</v>
      </c>
      <c r="D99">
        <v>2.4842998393467859</v>
      </c>
      <c r="E99">
        <v>2.6682191953735592</v>
      </c>
      <c r="F99">
        <v>1.5314789170422551</v>
      </c>
      <c r="G99">
        <f t="shared" si="6"/>
        <v>5.9590967494081903</v>
      </c>
      <c r="H99">
        <f t="shared" si="7"/>
        <v>6.744350572230128</v>
      </c>
      <c r="I99">
        <f t="shared" si="8"/>
        <v>3.2669369111591728</v>
      </c>
      <c r="K99">
        <v>5.9591000000000003</v>
      </c>
      <c r="L99">
        <v>2.3443999999999998</v>
      </c>
      <c r="M99">
        <v>2.2477</v>
      </c>
      <c r="N99">
        <v>9.6737000000000004E-2</v>
      </c>
      <c r="O99">
        <v>3.2669000000000001</v>
      </c>
      <c r="P99">
        <v>1.5315000000000001</v>
      </c>
      <c r="Q99">
        <v>1.2095</v>
      </c>
      <c r="R99">
        <v>0.32200000000000001</v>
      </c>
      <c r="S99">
        <v>6.7443999999999997</v>
      </c>
      <c r="T99">
        <v>2.4843000000000002</v>
      </c>
      <c r="U99">
        <v>2.5388000000000002</v>
      </c>
      <c r="V99">
        <v>-5.4498999999999999E-2</v>
      </c>
      <c r="W99">
        <v>2.6682000000000001</v>
      </c>
      <c r="X99">
        <v>1.5315000000000001</v>
      </c>
      <c r="Y99">
        <v>0.94301999999999997</v>
      </c>
      <c r="Z99">
        <v>0.58845999999999998</v>
      </c>
      <c r="AA99">
        <v>11.372</v>
      </c>
      <c r="AB99">
        <v>2.4843000000000002</v>
      </c>
      <c r="AC99">
        <v>2.5118999999999998</v>
      </c>
      <c r="AD99">
        <v>-2.7623999999999999E-2</v>
      </c>
      <c r="AE99">
        <v>8.8777000000000008</v>
      </c>
      <c r="AF99">
        <v>2.3443999999999998</v>
      </c>
      <c r="AG99">
        <v>2.2113</v>
      </c>
      <c r="AH99">
        <v>0.13308</v>
      </c>
    </row>
    <row r="100" spans="1:34" x14ac:dyDescent="0.3">
      <c r="A100">
        <v>2.27415784926368</v>
      </c>
      <c r="B100">
        <v>9.5865447585118133</v>
      </c>
      <c r="C100">
        <v>3.6828607246377909</v>
      </c>
      <c r="D100">
        <v>1.7634279935629373</v>
      </c>
      <c r="E100">
        <v>0.36247623315782618</v>
      </c>
      <c r="F100">
        <v>0.3010299956639812</v>
      </c>
      <c r="G100">
        <f t="shared" si="6"/>
        <v>6.1924291706928107</v>
      </c>
      <c r="H100">
        <f t="shared" si="7"/>
        <v>3.8381561847521479</v>
      </c>
      <c r="I100">
        <f t="shared" si="8"/>
        <v>1.2041199826559248</v>
      </c>
      <c r="K100">
        <v>6.1924000000000001</v>
      </c>
      <c r="L100">
        <v>2.2742</v>
      </c>
      <c r="M100">
        <v>2.2963</v>
      </c>
      <c r="N100">
        <v>-2.2117999999999999E-2</v>
      </c>
      <c r="O100">
        <v>1.2040999999999999</v>
      </c>
      <c r="P100">
        <v>0.30103000000000002</v>
      </c>
      <c r="Q100">
        <v>0.49569000000000002</v>
      </c>
      <c r="R100">
        <v>-0.19466</v>
      </c>
      <c r="S100">
        <v>3.8382000000000001</v>
      </c>
      <c r="T100">
        <v>1.7634000000000001</v>
      </c>
      <c r="U100">
        <v>1.643</v>
      </c>
      <c r="V100">
        <v>0.12042</v>
      </c>
      <c r="W100">
        <v>0.36248000000000002</v>
      </c>
      <c r="X100">
        <v>0.30103000000000002</v>
      </c>
      <c r="Y100">
        <v>0.48330000000000001</v>
      </c>
      <c r="Z100">
        <v>-0.18226999999999999</v>
      </c>
      <c r="AA100">
        <v>3.6829000000000001</v>
      </c>
      <c r="AB100">
        <v>1.7634000000000001</v>
      </c>
      <c r="AC100">
        <v>1.5841000000000001</v>
      </c>
      <c r="AD100">
        <v>0.17927999999999999</v>
      </c>
      <c r="AE100">
        <v>9.5864999999999991</v>
      </c>
      <c r="AF100">
        <v>2.2742</v>
      </c>
      <c r="AG100">
        <v>2.2576999999999998</v>
      </c>
      <c r="AH100">
        <v>1.6455000000000001E-2</v>
      </c>
    </row>
    <row r="101" spans="1:34" x14ac:dyDescent="0.3">
      <c r="A101">
        <v>2.436162647040756</v>
      </c>
      <c r="B101">
        <v>12.623179773079576</v>
      </c>
      <c r="C101">
        <v>7.2797465542932338</v>
      </c>
      <c r="D101">
        <v>2.1760912590556813</v>
      </c>
      <c r="E101">
        <v>0</v>
      </c>
      <c r="F101">
        <v>0</v>
      </c>
      <c r="G101">
        <f t="shared" si="6"/>
        <v>7.1058229004330178</v>
      </c>
      <c r="H101">
        <f t="shared" si="7"/>
        <v>5.3962010912467795</v>
      </c>
      <c r="I101">
        <f t="shared" si="8"/>
        <v>0</v>
      </c>
      <c r="K101">
        <v>7.1058000000000003</v>
      </c>
      <c r="L101">
        <v>2.4361999999999999</v>
      </c>
      <c r="M101">
        <v>2.4866000000000001</v>
      </c>
      <c r="N101">
        <v>-5.0443000000000002E-2</v>
      </c>
      <c r="O101">
        <v>0</v>
      </c>
      <c r="P101">
        <v>0</v>
      </c>
      <c r="Q101">
        <v>7.9039999999999999E-2</v>
      </c>
      <c r="R101">
        <v>-7.9039999999999999E-2</v>
      </c>
      <c r="S101">
        <v>5.3962000000000003</v>
      </c>
      <c r="T101">
        <v>2.1760999999999999</v>
      </c>
      <c r="U101">
        <v>2.1233</v>
      </c>
      <c r="V101">
        <v>5.2837000000000002E-2</v>
      </c>
      <c r="W101">
        <v>0</v>
      </c>
      <c r="X101">
        <v>0</v>
      </c>
      <c r="Y101">
        <v>0.41102</v>
      </c>
      <c r="Z101">
        <v>-0.41102</v>
      </c>
      <c r="AA101">
        <v>7.2797000000000001</v>
      </c>
      <c r="AB101">
        <v>2.1760999999999999</v>
      </c>
      <c r="AC101">
        <v>2.0182000000000002</v>
      </c>
      <c r="AD101">
        <v>0.15792</v>
      </c>
      <c r="AE101">
        <v>12.622999999999999</v>
      </c>
      <c r="AF101">
        <v>2.4361999999999999</v>
      </c>
      <c r="AG101">
        <v>2.4563999999999999</v>
      </c>
      <c r="AH101">
        <v>-2.0268999999999999E-2</v>
      </c>
    </row>
    <row r="102" spans="1:34" x14ac:dyDescent="0.3">
      <c r="A102">
        <v>2.4563660331290431</v>
      </c>
      <c r="B102">
        <v>15.164834600329863</v>
      </c>
      <c r="C102">
        <v>1</v>
      </c>
      <c r="D102">
        <v>1</v>
      </c>
      <c r="E102">
        <v>9.0619058289456544E-2</v>
      </c>
      <c r="F102">
        <v>0.3010299956639812</v>
      </c>
      <c r="G102">
        <f t="shared" si="6"/>
        <v>7.7884105182841674</v>
      </c>
      <c r="H102">
        <f t="shared" si="7"/>
        <v>2</v>
      </c>
      <c r="I102">
        <f t="shared" si="8"/>
        <v>0.6020599913279624</v>
      </c>
      <c r="K102">
        <v>7.7884000000000002</v>
      </c>
      <c r="L102">
        <v>2.4563999999999999</v>
      </c>
      <c r="M102">
        <v>2.6288</v>
      </c>
      <c r="N102">
        <v>-0.17247000000000001</v>
      </c>
      <c r="O102">
        <v>0.60206000000000004</v>
      </c>
      <c r="P102">
        <v>0.30103000000000002</v>
      </c>
      <c r="Q102">
        <v>0.28737000000000001</v>
      </c>
      <c r="R102">
        <v>1.3663E-2</v>
      </c>
      <c r="S102">
        <v>2</v>
      </c>
      <c r="T102">
        <v>1</v>
      </c>
      <c r="U102">
        <v>1.0764</v>
      </c>
      <c r="V102">
        <v>-7.6430999999999999E-2</v>
      </c>
      <c r="W102">
        <v>9.0619000000000005E-2</v>
      </c>
      <c r="X102">
        <v>0.30103000000000002</v>
      </c>
      <c r="Y102">
        <v>0.42909000000000003</v>
      </c>
      <c r="Z102">
        <v>-0.12806000000000001</v>
      </c>
      <c r="AA102">
        <v>1</v>
      </c>
      <c r="AB102">
        <v>1</v>
      </c>
      <c r="AC102">
        <v>1.2604</v>
      </c>
      <c r="AD102">
        <v>-0.26040999999999997</v>
      </c>
      <c r="AE102">
        <v>15.164999999999999</v>
      </c>
      <c r="AF102">
        <v>2.4563999999999999</v>
      </c>
      <c r="AG102">
        <v>2.6227999999999998</v>
      </c>
      <c r="AH102">
        <v>-0.16639999999999999</v>
      </c>
    </row>
    <row r="103" spans="1:34" x14ac:dyDescent="0.3">
      <c r="A103">
        <v>1.9030899869919435</v>
      </c>
      <c r="B103">
        <v>4.5107457928385832</v>
      </c>
      <c r="C103">
        <v>3.3107401333671924</v>
      </c>
      <c r="D103">
        <v>1.6532125137753437</v>
      </c>
      <c r="E103">
        <v>0.91057876682105998</v>
      </c>
      <c r="F103">
        <v>0.90308998699194354</v>
      </c>
      <c r="G103">
        <f t="shared" si="6"/>
        <v>4.2477032819341716</v>
      </c>
      <c r="H103">
        <f t="shared" si="7"/>
        <v>3.6390878710837375</v>
      </c>
      <c r="I103">
        <f t="shared" si="8"/>
        <v>1.9084850188786497</v>
      </c>
      <c r="K103">
        <v>4.2477</v>
      </c>
      <c r="L103">
        <v>1.9031</v>
      </c>
      <c r="M103">
        <v>1.891</v>
      </c>
      <c r="N103">
        <v>1.2048E-2</v>
      </c>
      <c r="O103">
        <v>1.9085000000000001</v>
      </c>
      <c r="P103">
        <v>0.90308999999999995</v>
      </c>
      <c r="Q103">
        <v>0.73941999999999997</v>
      </c>
      <c r="R103">
        <v>0.16367000000000001</v>
      </c>
      <c r="S103">
        <v>3.6391</v>
      </c>
      <c r="T103">
        <v>1.6532</v>
      </c>
      <c r="U103">
        <v>1.5817000000000001</v>
      </c>
      <c r="V103">
        <v>7.1559999999999999E-2</v>
      </c>
      <c r="W103">
        <v>0.91057999999999995</v>
      </c>
      <c r="X103">
        <v>0.90308999999999995</v>
      </c>
      <c r="Y103">
        <v>0.59258</v>
      </c>
      <c r="Z103">
        <v>0.31051000000000001</v>
      </c>
      <c r="AA103">
        <v>3.3107000000000002</v>
      </c>
      <c r="AB103">
        <v>1.6532</v>
      </c>
      <c r="AC103">
        <v>1.5391999999999999</v>
      </c>
      <c r="AD103">
        <v>0.11397</v>
      </c>
      <c r="AE103">
        <v>4.5106999999999999</v>
      </c>
      <c r="AF103">
        <v>1.9031</v>
      </c>
      <c r="AG103">
        <v>1.9255</v>
      </c>
      <c r="AH103">
        <v>-2.2435E-2</v>
      </c>
    </row>
    <row r="104" spans="1:34" x14ac:dyDescent="0.3">
      <c r="A104">
        <v>2.2855573090077739</v>
      </c>
      <c r="B104">
        <v>8.4964777126892379</v>
      </c>
      <c r="C104">
        <v>6.0560181924838306</v>
      </c>
      <c r="D104">
        <v>2.1492191126553797</v>
      </c>
      <c r="E104">
        <v>0</v>
      </c>
      <c r="F104">
        <v>0</v>
      </c>
      <c r="G104">
        <f t="shared" si="6"/>
        <v>5.8297436350801011</v>
      </c>
      <c r="H104">
        <f t="shared" si="7"/>
        <v>4.9217956855130955</v>
      </c>
      <c r="I104">
        <f t="shared" si="8"/>
        <v>0</v>
      </c>
      <c r="K104">
        <v>5.8296999999999999</v>
      </c>
      <c r="L104">
        <v>2.2856000000000001</v>
      </c>
      <c r="M104">
        <v>2.2206999999999999</v>
      </c>
      <c r="N104">
        <v>6.4855999999999997E-2</v>
      </c>
      <c r="O104">
        <v>0</v>
      </c>
      <c r="P104">
        <v>0</v>
      </c>
      <c r="Q104">
        <v>7.9039999999999999E-2</v>
      </c>
      <c r="R104">
        <v>-7.9039999999999999E-2</v>
      </c>
      <c r="S104">
        <v>4.9218000000000002</v>
      </c>
      <c r="T104">
        <v>2.1492</v>
      </c>
      <c r="U104">
        <v>1.9770000000000001</v>
      </c>
      <c r="V104">
        <v>0.17219000000000001</v>
      </c>
      <c r="W104">
        <v>0</v>
      </c>
      <c r="X104">
        <v>0</v>
      </c>
      <c r="Y104">
        <v>0.41102</v>
      </c>
      <c r="Z104">
        <v>-0.41102</v>
      </c>
      <c r="AA104">
        <v>6.056</v>
      </c>
      <c r="AB104">
        <v>2.1492</v>
      </c>
      <c r="AC104">
        <v>1.8705000000000001</v>
      </c>
      <c r="AD104">
        <v>0.27871000000000001</v>
      </c>
      <c r="AE104">
        <v>8.4964999999999993</v>
      </c>
      <c r="AF104">
        <v>2.2856000000000001</v>
      </c>
      <c r="AG104">
        <v>2.1863999999999999</v>
      </c>
      <c r="AH104">
        <v>9.9192000000000002E-2</v>
      </c>
    </row>
    <row r="105" spans="1:34" x14ac:dyDescent="0.3">
      <c r="A105">
        <v>1.7160033436347992</v>
      </c>
      <c r="B105">
        <v>3.3813659785052304</v>
      </c>
      <c r="C105">
        <v>4.0852061826748285</v>
      </c>
      <c r="D105">
        <v>1.8750612633917001</v>
      </c>
      <c r="E105">
        <v>9.0619058289456544E-2</v>
      </c>
      <c r="F105">
        <v>0.3010299956639812</v>
      </c>
      <c r="G105">
        <f t="shared" si="6"/>
        <v>3.6776981814745104</v>
      </c>
      <c r="H105">
        <f t="shared" si="7"/>
        <v>4.0423785981398765</v>
      </c>
      <c r="I105">
        <f t="shared" si="8"/>
        <v>0.6020599913279624</v>
      </c>
      <c r="K105">
        <v>3.6777000000000002</v>
      </c>
      <c r="L105">
        <v>1.716</v>
      </c>
      <c r="M105">
        <v>1.7723</v>
      </c>
      <c r="N105">
        <v>-5.6263000000000001E-2</v>
      </c>
      <c r="O105">
        <v>0.60206000000000004</v>
      </c>
      <c r="P105">
        <v>0.30103000000000002</v>
      </c>
      <c r="Q105">
        <v>0.28737000000000001</v>
      </c>
      <c r="R105">
        <v>1.3663E-2</v>
      </c>
      <c r="S105">
        <v>4.0423999999999998</v>
      </c>
      <c r="T105">
        <v>1.8751</v>
      </c>
      <c r="U105">
        <v>1.706</v>
      </c>
      <c r="V105">
        <v>0.1691</v>
      </c>
      <c r="W105">
        <v>9.0619000000000005E-2</v>
      </c>
      <c r="X105">
        <v>0.30103000000000002</v>
      </c>
      <c r="Y105">
        <v>0.42909000000000003</v>
      </c>
      <c r="Z105">
        <v>-0.12806000000000001</v>
      </c>
      <c r="AA105">
        <v>4.0852000000000004</v>
      </c>
      <c r="AB105">
        <v>1.8751</v>
      </c>
      <c r="AC105">
        <v>1.6327</v>
      </c>
      <c r="AD105">
        <v>0.24237</v>
      </c>
      <c r="AE105">
        <v>3.3814000000000002</v>
      </c>
      <c r="AF105">
        <v>1.716</v>
      </c>
      <c r="AG105">
        <v>1.8515999999999999</v>
      </c>
      <c r="AH105">
        <v>-0.13561000000000001</v>
      </c>
    </row>
    <row r="106" spans="1:34" x14ac:dyDescent="0.3">
      <c r="A106">
        <v>2.0492180226701815</v>
      </c>
      <c r="B106">
        <v>5.4308283550156142</v>
      </c>
      <c r="C106">
        <v>8.563480114923026</v>
      </c>
      <c r="D106">
        <v>2.3117538610557542</v>
      </c>
      <c r="E106">
        <v>0.227644691705265</v>
      </c>
      <c r="F106">
        <v>0.47712125471966244</v>
      </c>
      <c r="G106">
        <f t="shared" si="6"/>
        <v>4.660827546698382</v>
      </c>
      <c r="H106">
        <f t="shared" si="7"/>
        <v>5.8526848932513102</v>
      </c>
      <c r="I106">
        <f t="shared" si="8"/>
        <v>0.95424250943932487</v>
      </c>
      <c r="K106">
        <v>4.6608000000000001</v>
      </c>
      <c r="L106">
        <v>2.0491999999999999</v>
      </c>
      <c r="M106">
        <v>1.9771000000000001</v>
      </c>
      <c r="N106">
        <v>7.2091000000000002E-2</v>
      </c>
      <c r="O106">
        <v>0.95423999999999998</v>
      </c>
      <c r="P106">
        <v>0.47711999999999999</v>
      </c>
      <c r="Q106">
        <v>0.40922999999999998</v>
      </c>
      <c r="R106">
        <v>6.7891000000000007E-2</v>
      </c>
      <c r="S106">
        <v>5.8526999999999996</v>
      </c>
      <c r="T106">
        <v>2.3117999999999999</v>
      </c>
      <c r="U106">
        <v>2.2639999999999998</v>
      </c>
      <c r="V106">
        <v>4.7796999999999999E-2</v>
      </c>
      <c r="W106">
        <v>0.22764000000000001</v>
      </c>
      <c r="X106">
        <v>0.47711999999999999</v>
      </c>
      <c r="Y106">
        <v>0.45640999999999998</v>
      </c>
      <c r="Z106">
        <v>2.0708000000000001E-2</v>
      </c>
      <c r="AA106">
        <v>8.5634999999999994</v>
      </c>
      <c r="AB106">
        <v>2.3117999999999999</v>
      </c>
      <c r="AC106">
        <v>2.1730999999999998</v>
      </c>
      <c r="AD106">
        <v>0.13868</v>
      </c>
      <c r="AE106">
        <v>5.4307999999999996</v>
      </c>
      <c r="AF106">
        <v>2.0491999999999999</v>
      </c>
      <c r="AG106">
        <v>1.9857</v>
      </c>
      <c r="AH106">
        <v>6.3479999999999995E-2</v>
      </c>
    </row>
    <row r="107" spans="1:34" x14ac:dyDescent="0.3">
      <c r="A107">
        <v>2.0644579892269186</v>
      </c>
      <c r="B107">
        <v>6.2484355110093075</v>
      </c>
      <c r="C107">
        <v>4.592512434108099</v>
      </c>
      <c r="D107">
        <v>1.9030899869919435</v>
      </c>
      <c r="E107">
        <v>1.5757090620683294</v>
      </c>
      <c r="F107">
        <v>1.2041199826559248</v>
      </c>
      <c r="G107">
        <f t="shared" si="6"/>
        <v>4.9993741652368078</v>
      </c>
      <c r="H107">
        <f t="shared" si="7"/>
        <v>4.2860296005081899</v>
      </c>
      <c r="I107">
        <f t="shared" si="8"/>
        <v>2.510545010206612</v>
      </c>
      <c r="K107">
        <v>4.9993999999999996</v>
      </c>
      <c r="L107">
        <v>2.0644999999999998</v>
      </c>
      <c r="M107">
        <v>2.0476999999999999</v>
      </c>
      <c r="N107">
        <v>1.6785999999999999E-2</v>
      </c>
      <c r="O107">
        <v>2.5105</v>
      </c>
      <c r="P107">
        <v>1.2040999999999999</v>
      </c>
      <c r="Q107">
        <v>0.94774999999999998</v>
      </c>
      <c r="R107">
        <v>0.25636999999999999</v>
      </c>
      <c r="S107">
        <v>4.2859999999999996</v>
      </c>
      <c r="T107">
        <v>1.9031</v>
      </c>
      <c r="U107">
        <v>1.7810999999999999</v>
      </c>
      <c r="V107">
        <v>0.12203</v>
      </c>
      <c r="W107">
        <v>1.5757000000000001</v>
      </c>
      <c r="X107">
        <v>1.2040999999999999</v>
      </c>
      <c r="Y107">
        <v>0.72519</v>
      </c>
      <c r="Z107">
        <v>0.47893000000000002</v>
      </c>
      <c r="AA107">
        <v>4.5925000000000002</v>
      </c>
      <c r="AB107">
        <v>1.9031</v>
      </c>
      <c r="AC107">
        <v>1.6939</v>
      </c>
      <c r="AD107">
        <v>0.20918</v>
      </c>
      <c r="AE107">
        <v>6.2484000000000002</v>
      </c>
      <c r="AF107">
        <v>2.0644999999999998</v>
      </c>
      <c r="AG107">
        <v>2.0392000000000001</v>
      </c>
      <c r="AH107">
        <v>2.5211999999999998E-2</v>
      </c>
    </row>
    <row r="108" spans="1:34" x14ac:dyDescent="0.3">
      <c r="A108">
        <v>0.95424250943932487</v>
      </c>
      <c r="B108">
        <v>1</v>
      </c>
      <c r="C108">
        <v>17.30500057328538</v>
      </c>
      <c r="D108">
        <v>2.5198279937757189</v>
      </c>
      <c r="E108">
        <v>0</v>
      </c>
      <c r="F108">
        <v>0</v>
      </c>
      <c r="G108">
        <f t="shared" si="6"/>
        <v>2</v>
      </c>
      <c r="H108">
        <f t="shared" si="7"/>
        <v>8.3198559057919699</v>
      </c>
      <c r="I108">
        <f t="shared" si="8"/>
        <v>0</v>
      </c>
      <c r="K108">
        <v>2</v>
      </c>
      <c r="L108">
        <v>0.95423999999999998</v>
      </c>
      <c r="M108">
        <v>1.4227000000000001</v>
      </c>
      <c r="N108">
        <v>-0.46843000000000001</v>
      </c>
      <c r="O108">
        <v>0</v>
      </c>
      <c r="P108">
        <v>0</v>
      </c>
      <c r="Q108">
        <v>7.9039999999999999E-2</v>
      </c>
      <c r="R108">
        <v>-7.9039999999999999E-2</v>
      </c>
      <c r="S108">
        <v>8.3199000000000005</v>
      </c>
      <c r="T108">
        <v>2.5198</v>
      </c>
      <c r="U108">
        <v>3.0244</v>
      </c>
      <c r="V108">
        <v>-0.50458999999999998</v>
      </c>
      <c r="W108">
        <v>0</v>
      </c>
      <c r="X108">
        <v>0</v>
      </c>
      <c r="Y108">
        <v>0.41102</v>
      </c>
      <c r="Z108">
        <v>-0.41102</v>
      </c>
      <c r="AA108">
        <v>17.305</v>
      </c>
      <c r="AB108">
        <v>2.5198</v>
      </c>
      <c r="AC108">
        <v>3.2279</v>
      </c>
      <c r="AD108">
        <v>-0.70806999999999998</v>
      </c>
      <c r="AE108">
        <v>1</v>
      </c>
      <c r="AF108">
        <v>0.95423999999999998</v>
      </c>
      <c r="AG108">
        <v>1.6958</v>
      </c>
      <c r="AH108">
        <v>-0.74153000000000002</v>
      </c>
    </row>
    <row r="109" spans="1:34" x14ac:dyDescent="0.3">
      <c r="A109">
        <v>2.1271047983648077</v>
      </c>
      <c r="B109">
        <v>5.9961626411430791</v>
      </c>
      <c r="C109">
        <v>7.4571718370937035</v>
      </c>
      <c r="D109">
        <v>2.1139433523068369</v>
      </c>
      <c r="E109">
        <v>0</v>
      </c>
      <c r="F109">
        <v>0</v>
      </c>
      <c r="G109">
        <f t="shared" si="6"/>
        <v>4.8974126398101596</v>
      </c>
      <c r="H109">
        <f t="shared" si="7"/>
        <v>5.4615645513327786</v>
      </c>
      <c r="I109">
        <f t="shared" si="8"/>
        <v>0</v>
      </c>
      <c r="K109">
        <v>4.8974000000000002</v>
      </c>
      <c r="L109">
        <v>2.1271</v>
      </c>
      <c r="M109">
        <v>2.0264000000000002</v>
      </c>
      <c r="N109">
        <v>0.10068000000000001</v>
      </c>
      <c r="O109">
        <v>0</v>
      </c>
      <c r="P109">
        <v>0</v>
      </c>
      <c r="Q109">
        <v>7.9039999999999999E-2</v>
      </c>
      <c r="R109">
        <v>-7.9039999999999999E-2</v>
      </c>
      <c r="S109">
        <v>5.4615999999999998</v>
      </c>
      <c r="T109">
        <v>2.1139000000000001</v>
      </c>
      <c r="U109">
        <v>2.1434000000000002</v>
      </c>
      <c r="V109">
        <v>-2.9458000000000002E-2</v>
      </c>
      <c r="W109">
        <v>0</v>
      </c>
      <c r="X109">
        <v>0</v>
      </c>
      <c r="Y109">
        <v>0.41102</v>
      </c>
      <c r="Z109">
        <v>-0.41102</v>
      </c>
      <c r="AA109">
        <v>7.4572000000000003</v>
      </c>
      <c r="AB109">
        <v>2.1139000000000001</v>
      </c>
      <c r="AC109">
        <v>2.0396000000000001</v>
      </c>
      <c r="AD109">
        <v>7.4360999999999997E-2</v>
      </c>
      <c r="AE109">
        <v>5.9962</v>
      </c>
      <c r="AF109">
        <v>2.1271</v>
      </c>
      <c r="AG109">
        <v>2.0226999999999999</v>
      </c>
      <c r="AH109">
        <v>0.10437</v>
      </c>
    </row>
    <row r="110" spans="1:34" x14ac:dyDescent="0.3">
      <c r="A110">
        <v>2.2624510897304293</v>
      </c>
      <c r="B110">
        <v>7.2466761145172836</v>
      </c>
      <c r="C110">
        <v>17.691251508269914</v>
      </c>
      <c r="D110">
        <v>2.4871383754771865</v>
      </c>
      <c r="E110">
        <v>9.0695565367487081</v>
      </c>
      <c r="F110">
        <v>1.5797835966168101</v>
      </c>
      <c r="G110">
        <f t="shared" si="6"/>
        <v>5.3839302055347202</v>
      </c>
      <c r="H110">
        <f t="shared" si="7"/>
        <v>8.4121938894131336</v>
      </c>
      <c r="I110">
        <f t="shared" si="8"/>
        <v>6.0231408871945566</v>
      </c>
      <c r="K110">
        <v>5.3838999999999997</v>
      </c>
      <c r="L110">
        <v>2.2625000000000002</v>
      </c>
      <c r="M110">
        <v>2.1278000000000001</v>
      </c>
      <c r="N110">
        <v>0.13464999999999999</v>
      </c>
      <c r="O110">
        <v>6.0231000000000003</v>
      </c>
      <c r="P110">
        <v>1.5798000000000001</v>
      </c>
      <c r="Q110">
        <v>2.1631999999999998</v>
      </c>
      <c r="R110">
        <v>-0.58340999999999998</v>
      </c>
      <c r="S110">
        <v>8.4122000000000003</v>
      </c>
      <c r="T110">
        <v>2.4870999999999999</v>
      </c>
      <c r="U110">
        <v>3.0529000000000002</v>
      </c>
      <c r="V110">
        <v>-0.56574000000000002</v>
      </c>
      <c r="W110">
        <v>9.0695999999999994</v>
      </c>
      <c r="X110">
        <v>1.5798000000000001</v>
      </c>
      <c r="Y110">
        <v>2.2193000000000001</v>
      </c>
      <c r="Z110">
        <v>-0.63956000000000002</v>
      </c>
      <c r="AA110">
        <v>17.690999999999999</v>
      </c>
      <c r="AB110">
        <v>2.4870999999999999</v>
      </c>
      <c r="AC110">
        <v>3.2745000000000002</v>
      </c>
      <c r="AD110">
        <v>-0.78737000000000001</v>
      </c>
      <c r="AE110">
        <v>7.2466999999999997</v>
      </c>
      <c r="AF110">
        <v>2.2625000000000002</v>
      </c>
      <c r="AG110">
        <v>2.1046</v>
      </c>
      <c r="AH110">
        <v>0.15787999999999999</v>
      </c>
    </row>
    <row r="111" spans="1:34" x14ac:dyDescent="0.3">
      <c r="A111">
        <v>1.954242509439325</v>
      </c>
      <c r="B111">
        <v>4.2926950521988596</v>
      </c>
      <c r="C111">
        <v>0.91057876682105998</v>
      </c>
      <c r="D111">
        <v>0.95424250943932487</v>
      </c>
      <c r="E111">
        <v>9.0619058289456544E-2</v>
      </c>
      <c r="F111">
        <v>0.3010299956639812</v>
      </c>
      <c r="G111">
        <f t="shared" si="6"/>
        <v>4.143764014612251</v>
      </c>
      <c r="H111">
        <f t="shared" si="7"/>
        <v>1.9084850188786497</v>
      </c>
      <c r="I111">
        <f t="shared" si="8"/>
        <v>0.6020599913279624</v>
      </c>
      <c r="K111">
        <v>4.1437999999999997</v>
      </c>
      <c r="L111">
        <v>1.9541999999999999</v>
      </c>
      <c r="M111">
        <v>1.8694</v>
      </c>
      <c r="N111">
        <v>8.4859000000000004E-2</v>
      </c>
      <c r="O111">
        <v>0.60206000000000004</v>
      </c>
      <c r="P111">
        <v>0.30103000000000002</v>
      </c>
      <c r="Q111">
        <v>0.28737000000000001</v>
      </c>
      <c r="R111">
        <v>1.3663E-2</v>
      </c>
      <c r="S111">
        <v>1.9085000000000001</v>
      </c>
      <c r="T111">
        <v>0.95423999999999998</v>
      </c>
      <c r="U111">
        <v>1.0482</v>
      </c>
      <c r="V111">
        <v>-9.3980999999999995E-2</v>
      </c>
      <c r="W111">
        <v>9.0619000000000005E-2</v>
      </c>
      <c r="X111">
        <v>0.30103000000000002</v>
      </c>
      <c r="Y111">
        <v>0.42909000000000003</v>
      </c>
      <c r="Z111">
        <v>-0.12806000000000001</v>
      </c>
      <c r="AA111">
        <v>0.91057999999999995</v>
      </c>
      <c r="AB111">
        <v>0.95423999999999998</v>
      </c>
      <c r="AC111">
        <v>1.2496</v>
      </c>
      <c r="AD111">
        <v>-0.29537999999999998</v>
      </c>
      <c r="AE111">
        <v>4.2927</v>
      </c>
      <c r="AF111">
        <v>1.9541999999999999</v>
      </c>
      <c r="AG111">
        <v>1.9113</v>
      </c>
      <c r="AH111">
        <v>4.2987999999999998E-2</v>
      </c>
    </row>
    <row r="112" spans="1:34" x14ac:dyDescent="0.3">
      <c r="A112">
        <v>2.3463529744506388</v>
      </c>
      <c r="B112">
        <v>11.714121211854593</v>
      </c>
      <c r="C112">
        <v>12.74210104197377</v>
      </c>
      <c r="D112">
        <v>2.509202522331103</v>
      </c>
      <c r="E112">
        <v>0.227644691705265</v>
      </c>
      <c r="F112">
        <v>0.47712125471966244</v>
      </c>
      <c r="G112">
        <f t="shared" si="6"/>
        <v>6.845179679702964</v>
      </c>
      <c r="H112">
        <f t="shared" si="7"/>
        <v>7.1392159350936488</v>
      </c>
      <c r="I112">
        <f t="shared" si="8"/>
        <v>0.95424250943932487</v>
      </c>
      <c r="K112">
        <v>6.8452000000000002</v>
      </c>
      <c r="L112">
        <v>2.3464</v>
      </c>
      <c r="M112">
        <v>2.4323000000000001</v>
      </c>
      <c r="N112">
        <v>-8.5941000000000004E-2</v>
      </c>
      <c r="O112">
        <v>0.95423999999999998</v>
      </c>
      <c r="P112">
        <v>0.47711999999999999</v>
      </c>
      <c r="Q112">
        <v>0.40922999999999998</v>
      </c>
      <c r="R112">
        <v>6.7891000000000007E-2</v>
      </c>
      <c r="S112">
        <v>7.1391999999999998</v>
      </c>
      <c r="T112">
        <v>2.5091999999999999</v>
      </c>
      <c r="U112">
        <v>2.6604999999999999</v>
      </c>
      <c r="V112">
        <v>-0.15131</v>
      </c>
      <c r="W112">
        <v>0.22764000000000001</v>
      </c>
      <c r="X112">
        <v>0.47711999999999999</v>
      </c>
      <c r="Y112">
        <v>0.45640999999999998</v>
      </c>
      <c r="Z112">
        <v>2.0708000000000001E-2</v>
      </c>
      <c r="AA112">
        <v>12.742000000000001</v>
      </c>
      <c r="AB112">
        <v>2.5091999999999999</v>
      </c>
      <c r="AC112">
        <v>2.6772999999999998</v>
      </c>
      <c r="AD112">
        <v>-0.1681</v>
      </c>
      <c r="AE112">
        <v>11.714</v>
      </c>
      <c r="AF112">
        <v>2.3464</v>
      </c>
      <c r="AG112">
        <v>2.3969</v>
      </c>
      <c r="AH112">
        <v>-5.0585999999999999E-2</v>
      </c>
    </row>
    <row r="113" spans="1:34" x14ac:dyDescent="0.3">
      <c r="A113">
        <v>2.357934847000454</v>
      </c>
      <c r="B113">
        <v>10.793407845995528</v>
      </c>
      <c r="C113">
        <v>3.800121398007053</v>
      </c>
      <c r="D113">
        <v>1.7993405494535817</v>
      </c>
      <c r="E113">
        <v>0</v>
      </c>
      <c r="F113">
        <v>0</v>
      </c>
      <c r="G113">
        <f t="shared" si="6"/>
        <v>6.5706644552877691</v>
      </c>
      <c r="H113">
        <f t="shared" si="7"/>
        <v>3.8987800132898256</v>
      </c>
      <c r="I113">
        <f t="shared" si="8"/>
        <v>0</v>
      </c>
      <c r="K113">
        <v>6.5707000000000004</v>
      </c>
      <c r="L113">
        <v>2.3578999999999999</v>
      </c>
      <c r="M113">
        <v>2.3751000000000002</v>
      </c>
      <c r="N113">
        <v>-1.7156999999999999E-2</v>
      </c>
      <c r="O113">
        <v>0</v>
      </c>
      <c r="P113">
        <v>0</v>
      </c>
      <c r="Q113">
        <v>7.9039999999999999E-2</v>
      </c>
      <c r="R113">
        <v>-7.9039999999999999E-2</v>
      </c>
      <c r="S113">
        <v>3.8988</v>
      </c>
      <c r="T113">
        <v>1.7992999999999999</v>
      </c>
      <c r="U113">
        <v>1.6617</v>
      </c>
      <c r="V113">
        <v>0.13764000000000001</v>
      </c>
      <c r="W113">
        <v>0</v>
      </c>
      <c r="X113">
        <v>0</v>
      </c>
      <c r="Y113">
        <v>0.41102</v>
      </c>
      <c r="Z113">
        <v>-0.41102</v>
      </c>
      <c r="AA113">
        <v>3.8001</v>
      </c>
      <c r="AB113">
        <v>1.7992999999999999</v>
      </c>
      <c r="AC113">
        <v>1.5983000000000001</v>
      </c>
      <c r="AD113">
        <v>0.20105000000000001</v>
      </c>
      <c r="AE113">
        <v>10.792999999999999</v>
      </c>
      <c r="AF113">
        <v>2.3578999999999999</v>
      </c>
      <c r="AG113">
        <v>2.3367</v>
      </c>
      <c r="AH113">
        <v>2.1250000000000002E-2</v>
      </c>
    </row>
    <row r="114" spans="1:34" x14ac:dyDescent="0.3">
      <c r="A114">
        <v>1.8061799739838871</v>
      </c>
      <c r="B114">
        <v>4.0344746500020046</v>
      </c>
      <c r="C114">
        <v>4.2773927587267133</v>
      </c>
      <c r="D114">
        <v>1.8512583487190752</v>
      </c>
      <c r="E114">
        <v>9.0619058289456544E-2</v>
      </c>
      <c r="F114">
        <v>0.3010299956639812</v>
      </c>
      <c r="G114">
        <f t="shared" si="6"/>
        <v>4.017200343523835</v>
      </c>
      <c r="H114">
        <f t="shared" si="7"/>
        <v>4.1363717234923234</v>
      </c>
      <c r="I114">
        <f t="shared" si="8"/>
        <v>0.6020599913279624</v>
      </c>
      <c r="K114">
        <v>4.0171999999999999</v>
      </c>
      <c r="L114">
        <v>1.8062</v>
      </c>
      <c r="M114">
        <v>1.843</v>
      </c>
      <c r="N114">
        <v>-3.6831000000000003E-2</v>
      </c>
      <c r="O114">
        <v>0.60206000000000004</v>
      </c>
      <c r="P114">
        <v>0.30103000000000002</v>
      </c>
      <c r="Q114">
        <v>0.28737000000000001</v>
      </c>
      <c r="R114">
        <v>1.3663E-2</v>
      </c>
      <c r="S114">
        <v>4.1364000000000001</v>
      </c>
      <c r="T114">
        <v>1.8512999999999999</v>
      </c>
      <c r="U114">
        <v>1.7349000000000001</v>
      </c>
      <c r="V114">
        <v>0.11633</v>
      </c>
      <c r="W114">
        <v>9.0619000000000005E-2</v>
      </c>
      <c r="X114">
        <v>0.30103000000000002</v>
      </c>
      <c r="Y114">
        <v>0.42909000000000003</v>
      </c>
      <c r="Z114">
        <v>-0.12806000000000001</v>
      </c>
      <c r="AA114">
        <v>4.2774000000000001</v>
      </c>
      <c r="AB114">
        <v>1.8512999999999999</v>
      </c>
      <c r="AC114">
        <v>1.6558999999999999</v>
      </c>
      <c r="AD114">
        <v>0.19536999999999999</v>
      </c>
      <c r="AE114">
        <v>4.0345000000000004</v>
      </c>
      <c r="AF114">
        <v>1.8062</v>
      </c>
      <c r="AG114">
        <v>1.8944000000000001</v>
      </c>
      <c r="AH114">
        <v>-8.8176000000000004E-2</v>
      </c>
    </row>
    <row r="115" spans="1:34" x14ac:dyDescent="0.3">
      <c r="A115">
        <v>1.8195439355418688</v>
      </c>
      <c r="B115">
        <v>4.4968337977098329</v>
      </c>
      <c r="C115">
        <v>5.7832252045920649</v>
      </c>
      <c r="D115">
        <v>2.12057393120585</v>
      </c>
      <c r="E115">
        <v>0.71419069723593842</v>
      </c>
      <c r="F115">
        <v>0.6020599913279624</v>
      </c>
      <c r="G115">
        <f t="shared" si="6"/>
        <v>4.2411478624117001</v>
      </c>
      <c r="H115">
        <f t="shared" si="7"/>
        <v>4.8096674332398761</v>
      </c>
      <c r="I115">
        <f t="shared" si="8"/>
        <v>1.6901960800285136</v>
      </c>
      <c r="K115">
        <v>4.2411000000000003</v>
      </c>
      <c r="L115">
        <v>1.8194999999999999</v>
      </c>
      <c r="M115">
        <v>1.8896999999999999</v>
      </c>
      <c r="N115">
        <v>-7.0132E-2</v>
      </c>
      <c r="O115">
        <v>1.6901999999999999</v>
      </c>
      <c r="P115">
        <v>0.60206000000000004</v>
      </c>
      <c r="Q115">
        <v>0.66388999999999998</v>
      </c>
      <c r="R115">
        <v>-6.1828000000000001E-2</v>
      </c>
      <c r="S115">
        <v>4.8097000000000003</v>
      </c>
      <c r="T115">
        <v>2.1206</v>
      </c>
      <c r="U115">
        <v>1.9424999999999999</v>
      </c>
      <c r="V115">
        <v>0.17810999999999999</v>
      </c>
      <c r="W115">
        <v>0.71418999999999999</v>
      </c>
      <c r="X115">
        <v>0.60206000000000004</v>
      </c>
      <c r="Y115">
        <v>0.55342000000000002</v>
      </c>
      <c r="Z115">
        <v>4.8638000000000001E-2</v>
      </c>
      <c r="AA115">
        <v>5.7831999999999999</v>
      </c>
      <c r="AB115">
        <v>2.1206</v>
      </c>
      <c r="AC115">
        <v>1.8375999999999999</v>
      </c>
      <c r="AD115">
        <v>0.28298000000000001</v>
      </c>
      <c r="AE115">
        <v>4.4968000000000004</v>
      </c>
      <c r="AF115">
        <v>1.8194999999999999</v>
      </c>
      <c r="AG115">
        <v>1.9246000000000001</v>
      </c>
      <c r="AH115">
        <v>-0.10507</v>
      </c>
    </row>
    <row r="116" spans="1:34" x14ac:dyDescent="0.3">
      <c r="A116">
        <v>2.6414741105040997</v>
      </c>
      <c r="B116">
        <v>17.909431011855997</v>
      </c>
      <c r="C116">
        <v>0.91057876682105998</v>
      </c>
      <c r="D116">
        <v>0.90308998699194354</v>
      </c>
      <c r="E116">
        <v>8.6670704965581322</v>
      </c>
      <c r="F116">
        <v>1.9912260756924949</v>
      </c>
      <c r="G116">
        <f t="shared" si="6"/>
        <v>8.4639071383979623</v>
      </c>
      <c r="H116">
        <f t="shared" si="7"/>
        <v>1.9084850188786497</v>
      </c>
      <c r="I116">
        <f t="shared" si="8"/>
        <v>5.8879777501475434</v>
      </c>
      <c r="K116">
        <v>8.4639000000000006</v>
      </c>
      <c r="L116">
        <v>2.6415000000000002</v>
      </c>
      <c r="M116">
        <v>2.7696000000000001</v>
      </c>
      <c r="N116">
        <v>-0.12812000000000001</v>
      </c>
      <c r="O116">
        <v>5.8879999999999999</v>
      </c>
      <c r="P116">
        <v>1.9912000000000001</v>
      </c>
      <c r="Q116">
        <v>2.1164000000000001</v>
      </c>
      <c r="R116">
        <v>-0.12520000000000001</v>
      </c>
      <c r="S116">
        <v>1.9085000000000001</v>
      </c>
      <c r="T116">
        <v>0.90308999999999995</v>
      </c>
      <c r="U116">
        <v>1.0482</v>
      </c>
      <c r="V116">
        <v>-0.14513000000000001</v>
      </c>
      <c r="W116">
        <v>8.6670999999999996</v>
      </c>
      <c r="X116">
        <v>1.9912000000000001</v>
      </c>
      <c r="Y116">
        <v>2.1391</v>
      </c>
      <c r="Z116">
        <v>-0.14787</v>
      </c>
      <c r="AA116">
        <v>0.91057999999999995</v>
      </c>
      <c r="AB116">
        <v>0.90308999999999995</v>
      </c>
      <c r="AC116">
        <v>1.2496</v>
      </c>
      <c r="AD116">
        <v>-0.34653</v>
      </c>
      <c r="AE116">
        <v>17.908999999999999</v>
      </c>
      <c r="AF116">
        <v>2.6415000000000002</v>
      </c>
      <c r="AG116">
        <v>2.8024</v>
      </c>
      <c r="AH116">
        <v>-0.16091</v>
      </c>
    </row>
    <row r="117" spans="1:34" x14ac:dyDescent="0.3">
      <c r="A117">
        <v>0.3010299956639812</v>
      </c>
      <c r="B117">
        <v>9.0619058289456544E-2</v>
      </c>
      <c r="C117">
        <v>8.5725012644897696</v>
      </c>
      <c r="D117">
        <v>2.3364597338485296</v>
      </c>
      <c r="E117">
        <v>0</v>
      </c>
      <c r="F117">
        <v>0</v>
      </c>
      <c r="G117">
        <f t="shared" si="6"/>
        <v>0.6020599913279624</v>
      </c>
      <c r="H117">
        <f t="shared" si="7"/>
        <v>5.8557668206614135</v>
      </c>
      <c r="I117">
        <f t="shared" si="8"/>
        <v>0</v>
      </c>
      <c r="K117">
        <v>0.60206000000000004</v>
      </c>
      <c r="L117">
        <v>0.30103000000000002</v>
      </c>
      <c r="M117">
        <v>1.1314</v>
      </c>
      <c r="N117">
        <v>-0.83035000000000003</v>
      </c>
      <c r="O117">
        <v>0</v>
      </c>
      <c r="P117">
        <v>0</v>
      </c>
      <c r="Q117">
        <v>7.9039999999999999E-2</v>
      </c>
      <c r="R117">
        <v>-7.9039999999999999E-2</v>
      </c>
      <c r="S117">
        <v>5.8558000000000003</v>
      </c>
      <c r="T117">
        <v>2.3365</v>
      </c>
      <c r="U117">
        <v>2.2648999999999999</v>
      </c>
      <c r="V117">
        <v>7.1552000000000004E-2</v>
      </c>
      <c r="W117">
        <v>0</v>
      </c>
      <c r="X117">
        <v>0</v>
      </c>
      <c r="Y117">
        <v>0.41102</v>
      </c>
      <c r="Z117">
        <v>-0.41102</v>
      </c>
      <c r="AA117">
        <v>8.5724999999999998</v>
      </c>
      <c r="AB117">
        <v>2.3365</v>
      </c>
      <c r="AC117">
        <v>2.1741999999999999</v>
      </c>
      <c r="AD117">
        <v>0.16228999999999999</v>
      </c>
      <c r="AE117">
        <v>9.0619000000000005E-2</v>
      </c>
      <c r="AF117">
        <v>0.30103000000000002</v>
      </c>
      <c r="AG117">
        <v>1.6363000000000001</v>
      </c>
      <c r="AH117">
        <v>-1.3351999999999999</v>
      </c>
    </row>
    <row r="118" spans="1:34" x14ac:dyDescent="0.3">
      <c r="A118">
        <v>2.4608978427565478</v>
      </c>
      <c r="B118">
        <v>9.5584045766889556</v>
      </c>
      <c r="C118">
        <v>4.671511641085206</v>
      </c>
      <c r="D118">
        <v>2</v>
      </c>
      <c r="E118">
        <v>0.60551936847362808</v>
      </c>
      <c r="F118">
        <v>0.77815125038364363</v>
      </c>
      <c r="G118">
        <f t="shared" si="6"/>
        <v>6.1833339151913691</v>
      </c>
      <c r="H118">
        <f t="shared" si="7"/>
        <v>4.3227360044699497</v>
      </c>
      <c r="I118">
        <f t="shared" si="8"/>
        <v>1.5563025007672873</v>
      </c>
      <c r="K118">
        <v>6.1833</v>
      </c>
      <c r="L118">
        <v>2.4609000000000001</v>
      </c>
      <c r="M118">
        <v>2.2944</v>
      </c>
      <c r="N118">
        <v>0.16652</v>
      </c>
      <c r="O118">
        <v>1.5563</v>
      </c>
      <c r="P118">
        <v>0.77815000000000001</v>
      </c>
      <c r="Q118">
        <v>0.61756</v>
      </c>
      <c r="R118">
        <v>0.16059000000000001</v>
      </c>
      <c r="S118">
        <v>4.3227000000000002</v>
      </c>
      <c r="T118">
        <v>2</v>
      </c>
      <c r="U118">
        <v>1.7924</v>
      </c>
      <c r="V118">
        <v>0.20762</v>
      </c>
      <c r="W118">
        <v>0.60551999999999995</v>
      </c>
      <c r="X118">
        <v>0.77815000000000001</v>
      </c>
      <c r="Y118">
        <v>0.53174999999999994</v>
      </c>
      <c r="Z118">
        <v>0.24640000000000001</v>
      </c>
      <c r="AA118">
        <v>4.6715</v>
      </c>
      <c r="AB118">
        <v>2</v>
      </c>
      <c r="AC118">
        <v>1.7034</v>
      </c>
      <c r="AD118">
        <v>0.29655999999999999</v>
      </c>
      <c r="AE118">
        <v>9.5584000000000007</v>
      </c>
      <c r="AF118">
        <v>2.4609000000000001</v>
      </c>
      <c r="AG118">
        <v>2.2559</v>
      </c>
      <c r="AH118">
        <v>0.20504</v>
      </c>
    </row>
    <row r="119" spans="1:34" x14ac:dyDescent="0.3">
      <c r="A119">
        <v>2.5854607295085006</v>
      </c>
      <c r="B119">
        <v>13.205027621317591</v>
      </c>
      <c r="C119">
        <v>10.212005997579238</v>
      </c>
      <c r="D119">
        <v>2.3654879848908998</v>
      </c>
      <c r="E119">
        <v>0.91057876682105998</v>
      </c>
      <c r="F119">
        <v>0.90308998699194354</v>
      </c>
      <c r="G119">
        <f t="shared" si="6"/>
        <v>7.2677445253166653</v>
      </c>
      <c r="H119">
        <f t="shared" si="7"/>
        <v>6.3912458871738735</v>
      </c>
      <c r="I119">
        <f t="shared" si="8"/>
        <v>1.9084850188786497</v>
      </c>
      <c r="K119">
        <v>7.2676999999999996</v>
      </c>
      <c r="L119">
        <v>2.5855000000000001</v>
      </c>
      <c r="M119">
        <v>2.5203000000000002</v>
      </c>
      <c r="N119">
        <v>6.5115000000000006E-2</v>
      </c>
      <c r="O119">
        <v>1.9085000000000001</v>
      </c>
      <c r="P119">
        <v>0.90308999999999995</v>
      </c>
      <c r="Q119">
        <v>0.73941999999999997</v>
      </c>
      <c r="R119">
        <v>0.16367000000000001</v>
      </c>
      <c r="S119">
        <v>6.3912000000000004</v>
      </c>
      <c r="T119">
        <v>2.3654999999999999</v>
      </c>
      <c r="U119">
        <v>2.4300000000000002</v>
      </c>
      <c r="V119">
        <v>-6.4472000000000002E-2</v>
      </c>
      <c r="W119">
        <v>0.91057999999999995</v>
      </c>
      <c r="X119">
        <v>0.90308999999999995</v>
      </c>
      <c r="Y119">
        <v>0.59258</v>
      </c>
      <c r="Z119">
        <v>0.31051000000000001</v>
      </c>
      <c r="AA119">
        <v>10.212</v>
      </c>
      <c r="AB119">
        <v>2.3654999999999999</v>
      </c>
      <c r="AC119">
        <v>2.3719999999999999</v>
      </c>
      <c r="AD119">
        <v>-6.5145000000000003E-3</v>
      </c>
      <c r="AE119">
        <v>13.205</v>
      </c>
      <c r="AF119">
        <v>2.5855000000000001</v>
      </c>
      <c r="AG119">
        <v>2.4944999999999999</v>
      </c>
      <c r="AH119">
        <v>9.0951000000000004E-2</v>
      </c>
    </row>
    <row r="120" spans="1:34" x14ac:dyDescent="0.3">
      <c r="A120">
        <v>2.2278867046136734</v>
      </c>
      <c r="B120">
        <v>6.8922654651743915</v>
      </c>
      <c r="C120">
        <v>15.666443584262877</v>
      </c>
      <c r="D120">
        <v>2.6424645202421213</v>
      </c>
      <c r="E120">
        <v>0.36247623315782618</v>
      </c>
      <c r="F120">
        <v>0.6020599913279624</v>
      </c>
      <c r="G120">
        <f t="shared" si="6"/>
        <v>5.2506249019233477</v>
      </c>
      <c r="H120">
        <f t="shared" si="7"/>
        <v>7.9161716970421701</v>
      </c>
      <c r="I120">
        <f t="shared" si="8"/>
        <v>1.2041199826559248</v>
      </c>
      <c r="K120">
        <v>5.2506000000000004</v>
      </c>
      <c r="L120">
        <v>2.2279</v>
      </c>
      <c r="M120">
        <v>2.1</v>
      </c>
      <c r="N120">
        <v>0.12786</v>
      </c>
      <c r="O120">
        <v>1.2040999999999999</v>
      </c>
      <c r="P120">
        <v>0.60206000000000004</v>
      </c>
      <c r="Q120">
        <v>0.49569000000000002</v>
      </c>
      <c r="R120">
        <v>0.10637000000000001</v>
      </c>
      <c r="S120">
        <v>7.9161999999999999</v>
      </c>
      <c r="T120">
        <v>2.6425000000000001</v>
      </c>
      <c r="U120">
        <v>2.9</v>
      </c>
      <c r="V120">
        <v>-0.25752999999999998</v>
      </c>
      <c r="W120">
        <v>0.36248000000000002</v>
      </c>
      <c r="X120">
        <v>0.60206000000000004</v>
      </c>
      <c r="Y120">
        <v>0.48330000000000001</v>
      </c>
      <c r="Z120">
        <v>0.11876</v>
      </c>
      <c r="AA120">
        <v>15.666</v>
      </c>
      <c r="AB120">
        <v>2.6425000000000001</v>
      </c>
      <c r="AC120">
        <v>3.0301999999999998</v>
      </c>
      <c r="AD120">
        <v>-0.38771</v>
      </c>
      <c r="AE120">
        <v>6.8922999999999996</v>
      </c>
      <c r="AF120">
        <v>2.2279</v>
      </c>
      <c r="AG120">
        <v>2.0813999999999999</v>
      </c>
      <c r="AH120">
        <v>0.14651</v>
      </c>
    </row>
    <row r="121" spans="1:34" x14ac:dyDescent="0.3">
      <c r="A121">
        <v>2.5403294747908736</v>
      </c>
      <c r="B121">
        <v>17.251645231221843</v>
      </c>
      <c r="C121">
        <v>5.7249987101380873</v>
      </c>
      <c r="D121">
        <v>2.143014800254095</v>
      </c>
      <c r="E121">
        <v>3.056161377767832</v>
      </c>
      <c r="F121">
        <v>1.4471580313422192</v>
      </c>
      <c r="G121">
        <f t="shared" si="6"/>
        <v>8.3070199786016747</v>
      </c>
      <c r="H121">
        <f t="shared" si="7"/>
        <v>4.7853939065193316</v>
      </c>
      <c r="I121">
        <f t="shared" si="8"/>
        <v>3.4963760540124009</v>
      </c>
      <c r="K121">
        <v>8.3070000000000004</v>
      </c>
      <c r="L121">
        <v>2.5402999999999998</v>
      </c>
      <c r="M121">
        <v>2.7368999999999999</v>
      </c>
      <c r="N121">
        <v>-0.19658</v>
      </c>
      <c r="O121">
        <v>3.4964</v>
      </c>
      <c r="P121">
        <v>1.4472</v>
      </c>
      <c r="Q121">
        <v>1.2888999999999999</v>
      </c>
      <c r="R121">
        <v>0.15828999999999999</v>
      </c>
      <c r="S121">
        <v>4.7854000000000001</v>
      </c>
      <c r="T121">
        <v>2.1429999999999998</v>
      </c>
      <c r="U121">
        <v>1.9350000000000001</v>
      </c>
      <c r="V121">
        <v>0.20802999999999999</v>
      </c>
      <c r="W121">
        <v>3.0562</v>
      </c>
      <c r="X121">
        <v>1.4472</v>
      </c>
      <c r="Y121">
        <v>1.0204</v>
      </c>
      <c r="Z121">
        <v>0.42679</v>
      </c>
      <c r="AA121">
        <v>5.7249999999999996</v>
      </c>
      <c r="AB121">
        <v>2.1429999999999998</v>
      </c>
      <c r="AC121">
        <v>1.8306</v>
      </c>
      <c r="AD121">
        <v>0.31245000000000001</v>
      </c>
      <c r="AE121">
        <v>17.251999999999999</v>
      </c>
      <c r="AF121">
        <v>2.5402999999999998</v>
      </c>
      <c r="AG121">
        <v>2.7593000000000001</v>
      </c>
      <c r="AH121">
        <v>-0.219</v>
      </c>
    </row>
    <row r="122" spans="1:34" x14ac:dyDescent="0.3">
      <c r="A122">
        <v>2.5465426634781312</v>
      </c>
      <c r="B122">
        <v>16.686098695031248</v>
      </c>
      <c r="C122">
        <v>6.2277415406601415</v>
      </c>
      <c r="D122">
        <v>2.1072099696478683</v>
      </c>
      <c r="E122">
        <v>0</v>
      </c>
      <c r="F122">
        <v>0</v>
      </c>
      <c r="G122">
        <f t="shared" si="6"/>
        <v>8.1697242780968438</v>
      </c>
      <c r="H122">
        <f t="shared" si="7"/>
        <v>4.9910886750928967</v>
      </c>
      <c r="I122">
        <f t="shared" si="8"/>
        <v>0</v>
      </c>
      <c r="K122">
        <v>8.1697000000000006</v>
      </c>
      <c r="L122">
        <v>2.5465</v>
      </c>
      <c r="M122">
        <v>2.7082999999999999</v>
      </c>
      <c r="N122">
        <v>-0.16175</v>
      </c>
      <c r="O122">
        <v>0</v>
      </c>
      <c r="P122">
        <v>0</v>
      </c>
      <c r="Q122">
        <v>7.9039999999999999E-2</v>
      </c>
      <c r="R122">
        <v>-7.9039999999999999E-2</v>
      </c>
      <c r="S122">
        <v>4.9911000000000003</v>
      </c>
      <c r="T122">
        <v>2.1072000000000002</v>
      </c>
      <c r="U122">
        <v>1.9984</v>
      </c>
      <c r="V122">
        <v>0.10883</v>
      </c>
      <c r="W122">
        <v>0</v>
      </c>
      <c r="X122">
        <v>0</v>
      </c>
      <c r="Y122">
        <v>0.41102</v>
      </c>
      <c r="Z122">
        <v>-0.41102</v>
      </c>
      <c r="AA122">
        <v>6.2276999999999996</v>
      </c>
      <c r="AB122">
        <v>2.1072000000000002</v>
      </c>
      <c r="AC122">
        <v>1.8912</v>
      </c>
      <c r="AD122">
        <v>0.21598000000000001</v>
      </c>
      <c r="AE122">
        <v>16.686</v>
      </c>
      <c r="AF122">
        <v>2.5465</v>
      </c>
      <c r="AG122">
        <v>2.7223000000000002</v>
      </c>
      <c r="AH122">
        <v>-0.17577999999999999</v>
      </c>
    </row>
    <row r="123" spans="1:34" x14ac:dyDescent="0.3">
      <c r="A123">
        <v>2.3673559210260189</v>
      </c>
      <c r="B123">
        <v>9.7111735377504651</v>
      </c>
      <c r="C123">
        <v>6.5956600955006852</v>
      </c>
      <c r="D123">
        <v>2.1038037209559568</v>
      </c>
      <c r="E123">
        <v>1.6926790496174191</v>
      </c>
      <c r="F123">
        <v>0.84509804001425681</v>
      </c>
      <c r="G123">
        <f t="shared" si="6"/>
        <v>6.2325511751610883</v>
      </c>
      <c r="H123">
        <f t="shared" si="7"/>
        <v>5.13640344813399</v>
      </c>
      <c r="I123">
        <f t="shared" si="8"/>
        <v>2.6020599913279625</v>
      </c>
      <c r="K123">
        <v>6.2325999999999997</v>
      </c>
      <c r="L123">
        <v>2.3673999999999999</v>
      </c>
      <c r="M123">
        <v>2.3046000000000002</v>
      </c>
      <c r="N123">
        <v>6.2718999999999997E-2</v>
      </c>
      <c r="O123">
        <v>2.6021000000000001</v>
      </c>
      <c r="P123">
        <v>0.84509999999999996</v>
      </c>
      <c r="Q123">
        <v>0.97941999999999996</v>
      </c>
      <c r="R123">
        <v>-0.13431999999999999</v>
      </c>
      <c r="S123">
        <v>5.1364000000000001</v>
      </c>
      <c r="T123">
        <v>2.1038000000000001</v>
      </c>
      <c r="U123">
        <v>2.0432000000000001</v>
      </c>
      <c r="V123">
        <v>6.0628000000000001E-2</v>
      </c>
      <c r="W123">
        <v>1.6927000000000001</v>
      </c>
      <c r="X123">
        <v>0.84509999999999996</v>
      </c>
      <c r="Y123">
        <v>0.74851999999999996</v>
      </c>
      <c r="Z123">
        <v>9.6582000000000001E-2</v>
      </c>
      <c r="AA123">
        <v>6.5956999999999999</v>
      </c>
      <c r="AB123">
        <v>2.1038000000000001</v>
      </c>
      <c r="AC123">
        <v>1.9356</v>
      </c>
      <c r="AD123">
        <v>0.16818</v>
      </c>
      <c r="AE123">
        <v>9.7111999999999998</v>
      </c>
      <c r="AF123">
        <v>2.3673999999999999</v>
      </c>
      <c r="AG123">
        <v>2.2658999999999998</v>
      </c>
      <c r="AH123">
        <v>0.10150000000000001</v>
      </c>
    </row>
    <row r="124" spans="1:34" x14ac:dyDescent="0.3">
      <c r="A124">
        <v>2.0413926851582249</v>
      </c>
      <c r="B124">
        <v>4.619142794203178</v>
      </c>
      <c r="C124">
        <v>5.4683787724815422</v>
      </c>
      <c r="D124">
        <v>2.143014800254095</v>
      </c>
      <c r="E124">
        <v>7.9683220411917262</v>
      </c>
      <c r="F124">
        <v>2.0211892990699383</v>
      </c>
      <c r="G124">
        <f t="shared" si="6"/>
        <v>4.2984382253107594</v>
      </c>
      <c r="H124">
        <f t="shared" si="7"/>
        <v>4.6769129872092092</v>
      </c>
      <c r="I124">
        <f t="shared" si="8"/>
        <v>5.6456432906062091</v>
      </c>
      <c r="K124">
        <v>4.2984</v>
      </c>
      <c r="L124">
        <v>2.0413999999999999</v>
      </c>
      <c r="M124">
        <v>1.9016</v>
      </c>
      <c r="N124">
        <v>0.13977999999999999</v>
      </c>
      <c r="O124">
        <v>5.6456</v>
      </c>
      <c r="P124">
        <v>2.0211999999999999</v>
      </c>
      <c r="Q124">
        <v>2.0326</v>
      </c>
      <c r="R124">
        <v>-1.1379E-2</v>
      </c>
      <c r="S124">
        <v>4.6768999999999998</v>
      </c>
      <c r="T124">
        <v>2.1429999999999998</v>
      </c>
      <c r="U124">
        <v>1.9015</v>
      </c>
      <c r="V124">
        <v>0.24146999999999999</v>
      </c>
      <c r="W124">
        <v>7.9683000000000002</v>
      </c>
      <c r="X124">
        <v>2.0211999999999999</v>
      </c>
      <c r="Y124">
        <v>1.9998</v>
      </c>
      <c r="Z124">
        <v>2.1413999999999999E-2</v>
      </c>
      <c r="AA124">
        <v>5.4683999999999999</v>
      </c>
      <c r="AB124">
        <v>2.1429999999999998</v>
      </c>
      <c r="AC124">
        <v>1.7996000000000001</v>
      </c>
      <c r="AD124">
        <v>0.34342</v>
      </c>
      <c r="AE124">
        <v>4.6191000000000004</v>
      </c>
      <c r="AF124">
        <v>2.0413999999999999</v>
      </c>
      <c r="AG124">
        <v>1.9326000000000001</v>
      </c>
      <c r="AH124">
        <v>0.10877000000000001</v>
      </c>
    </row>
    <row r="125" spans="1:34" x14ac:dyDescent="0.3">
      <c r="A125">
        <v>2.2764618041732443</v>
      </c>
      <c r="B125">
        <v>7.7501191386875457</v>
      </c>
      <c r="C125">
        <v>7.2466761145172836</v>
      </c>
      <c r="D125">
        <v>2.2787536009528289</v>
      </c>
      <c r="E125">
        <v>2.601071768495784</v>
      </c>
      <c r="F125">
        <v>1.4771212547196624</v>
      </c>
      <c r="G125">
        <f t="shared" si="6"/>
        <v>5.5678071585454703</v>
      </c>
      <c r="H125">
        <f t="shared" si="7"/>
        <v>5.3839302055347202</v>
      </c>
      <c r="I125">
        <f t="shared" si="8"/>
        <v>3.2255677134394709</v>
      </c>
      <c r="K125">
        <v>5.5678000000000001</v>
      </c>
      <c r="L125">
        <v>2.2765</v>
      </c>
      <c r="M125">
        <v>2.1661000000000001</v>
      </c>
      <c r="N125">
        <v>0.11033999999999999</v>
      </c>
      <c r="O125">
        <v>3.2256</v>
      </c>
      <c r="P125">
        <v>1.4771000000000001</v>
      </c>
      <c r="Q125">
        <v>1.1952</v>
      </c>
      <c r="R125">
        <v>0.28195999999999999</v>
      </c>
      <c r="S125">
        <v>5.3838999999999997</v>
      </c>
      <c r="T125">
        <v>2.2787999999999999</v>
      </c>
      <c r="U125">
        <v>2.1194999999999999</v>
      </c>
      <c r="V125">
        <v>0.15928</v>
      </c>
      <c r="W125">
        <v>2.6011000000000002</v>
      </c>
      <c r="X125">
        <v>1.4771000000000001</v>
      </c>
      <c r="Y125">
        <v>0.92962999999999996</v>
      </c>
      <c r="Z125">
        <v>0.54749000000000003</v>
      </c>
      <c r="AA125">
        <v>7.2466999999999997</v>
      </c>
      <c r="AB125">
        <v>2.2787999999999999</v>
      </c>
      <c r="AC125">
        <v>2.0142000000000002</v>
      </c>
      <c r="AD125">
        <v>0.26457000000000003</v>
      </c>
      <c r="AE125">
        <v>7.7500999999999998</v>
      </c>
      <c r="AF125">
        <v>2.2765</v>
      </c>
      <c r="AG125">
        <v>2.1375000000000002</v>
      </c>
      <c r="AH125">
        <v>0.13894000000000001</v>
      </c>
    </row>
    <row r="126" spans="1:34" x14ac:dyDescent="0.3">
      <c r="A126">
        <v>2.3483048630481607</v>
      </c>
      <c r="B126">
        <v>9.5540527408781504</v>
      </c>
      <c r="C126">
        <v>6.1072827211486169</v>
      </c>
      <c r="D126">
        <v>2</v>
      </c>
      <c r="E126">
        <v>6.9616255590650349</v>
      </c>
      <c r="F126">
        <v>1.3424226808222062</v>
      </c>
      <c r="G126">
        <f t="shared" si="6"/>
        <v>6.1819261531914629</v>
      </c>
      <c r="H126">
        <f t="shared" si="7"/>
        <v>4.9425834221178775</v>
      </c>
      <c r="I126">
        <f t="shared" si="8"/>
        <v>5.2769785139092749</v>
      </c>
      <c r="K126">
        <v>6.1818999999999997</v>
      </c>
      <c r="L126">
        <v>2.3483000000000001</v>
      </c>
      <c r="M126">
        <v>2.2940999999999998</v>
      </c>
      <c r="N126">
        <v>5.4217000000000001E-2</v>
      </c>
      <c r="O126">
        <v>5.2770000000000001</v>
      </c>
      <c r="P126">
        <v>1.3424</v>
      </c>
      <c r="Q126">
        <v>1.905</v>
      </c>
      <c r="R126">
        <v>-0.56257999999999997</v>
      </c>
      <c r="S126">
        <v>4.9425999999999997</v>
      </c>
      <c r="T126">
        <v>2</v>
      </c>
      <c r="U126">
        <v>1.9834000000000001</v>
      </c>
      <c r="V126">
        <v>1.6566000000000001E-2</v>
      </c>
      <c r="W126">
        <v>6.9615999999999998</v>
      </c>
      <c r="X126">
        <v>1.3424</v>
      </c>
      <c r="Y126">
        <v>1.7990999999999999</v>
      </c>
      <c r="Z126">
        <v>-0.45662999999999998</v>
      </c>
      <c r="AA126">
        <v>6.1073000000000004</v>
      </c>
      <c r="AB126">
        <v>2</v>
      </c>
      <c r="AC126">
        <v>1.8767</v>
      </c>
      <c r="AD126">
        <v>0.12331</v>
      </c>
      <c r="AE126">
        <v>9.5541</v>
      </c>
      <c r="AF126">
        <v>2.3483000000000001</v>
      </c>
      <c r="AG126">
        <v>2.2555999999999998</v>
      </c>
      <c r="AH126">
        <v>9.2728000000000005E-2</v>
      </c>
    </row>
    <row r="127" spans="1:34" x14ac:dyDescent="0.3">
      <c r="A127">
        <v>2.1875207208364631</v>
      </c>
      <c r="B127">
        <v>6.7020497034430813</v>
      </c>
      <c r="C127">
        <v>3.4043867772644525</v>
      </c>
      <c r="D127">
        <v>1.6627578316815741</v>
      </c>
      <c r="E127">
        <v>0</v>
      </c>
      <c r="F127">
        <v>0</v>
      </c>
      <c r="G127">
        <f t="shared" si="6"/>
        <v>5.1776634511884145</v>
      </c>
      <c r="H127">
        <f t="shared" si="7"/>
        <v>3.6901960800285138</v>
      </c>
      <c r="I127">
        <f t="shared" si="8"/>
        <v>0</v>
      </c>
      <c r="K127">
        <v>5.1776999999999997</v>
      </c>
      <c r="L127">
        <v>2.1875</v>
      </c>
      <c r="M127">
        <v>2.0848</v>
      </c>
      <c r="N127">
        <v>0.1027</v>
      </c>
      <c r="O127">
        <v>0</v>
      </c>
      <c r="P127">
        <v>0</v>
      </c>
      <c r="Q127">
        <v>7.9039999999999999E-2</v>
      </c>
      <c r="R127">
        <v>-7.9039999999999999E-2</v>
      </c>
      <c r="S127">
        <v>3.6901999999999999</v>
      </c>
      <c r="T127">
        <v>1.6628000000000001</v>
      </c>
      <c r="U127">
        <v>1.5973999999999999</v>
      </c>
      <c r="V127">
        <v>6.5351999999999993E-2</v>
      </c>
      <c r="W127">
        <v>0</v>
      </c>
      <c r="X127">
        <v>0</v>
      </c>
      <c r="Y127">
        <v>0.41102</v>
      </c>
      <c r="Z127">
        <v>-0.41102</v>
      </c>
      <c r="AA127">
        <v>3.4043999999999999</v>
      </c>
      <c r="AB127">
        <v>1.6628000000000001</v>
      </c>
      <c r="AC127">
        <v>1.5505</v>
      </c>
      <c r="AD127">
        <v>0.11222</v>
      </c>
      <c r="AE127">
        <v>6.702</v>
      </c>
      <c r="AF127">
        <v>2.1875</v>
      </c>
      <c r="AG127">
        <v>2.0689000000000002</v>
      </c>
      <c r="AH127">
        <v>0.11859</v>
      </c>
    </row>
    <row r="128" spans="1:34" x14ac:dyDescent="0.3">
      <c r="A128">
        <v>1.6334684555795864</v>
      </c>
      <c r="B128">
        <v>3.1359168471370289</v>
      </c>
      <c r="C128">
        <v>3.6828607246377909</v>
      </c>
      <c r="D128">
        <v>1.7781512503836436</v>
      </c>
      <c r="E128">
        <v>0.60551936847362808</v>
      </c>
      <c r="F128">
        <v>0.47712125471966244</v>
      </c>
      <c r="G128">
        <f t="shared" si="6"/>
        <v>3.5417040232842885</v>
      </c>
      <c r="H128">
        <f t="shared" si="7"/>
        <v>3.8381561847521479</v>
      </c>
      <c r="I128">
        <f t="shared" si="8"/>
        <v>1.5563025007672873</v>
      </c>
      <c r="K128">
        <v>3.5417000000000001</v>
      </c>
      <c r="L128">
        <v>1.6335</v>
      </c>
      <c r="M128">
        <v>1.7439</v>
      </c>
      <c r="N128">
        <v>-0.11046</v>
      </c>
      <c r="O128">
        <v>1.5563</v>
      </c>
      <c r="P128">
        <v>0.47711999999999999</v>
      </c>
      <c r="Q128">
        <v>0.61756</v>
      </c>
      <c r="R128">
        <v>-0.14044000000000001</v>
      </c>
      <c r="S128">
        <v>3.8382000000000001</v>
      </c>
      <c r="T128">
        <v>1.7782</v>
      </c>
      <c r="U128">
        <v>1.643</v>
      </c>
      <c r="V128">
        <v>0.13514000000000001</v>
      </c>
      <c r="W128">
        <v>0.60551999999999995</v>
      </c>
      <c r="X128">
        <v>0.47711999999999999</v>
      </c>
      <c r="Y128">
        <v>0.53174999999999994</v>
      </c>
      <c r="Z128">
        <v>-5.4634000000000002E-2</v>
      </c>
      <c r="AA128">
        <v>3.6829000000000001</v>
      </c>
      <c r="AB128">
        <v>1.7782</v>
      </c>
      <c r="AC128">
        <v>1.5841000000000001</v>
      </c>
      <c r="AD128">
        <v>0.19400999999999999</v>
      </c>
      <c r="AE128">
        <v>3.1358999999999999</v>
      </c>
      <c r="AF128">
        <v>1.6335</v>
      </c>
      <c r="AG128">
        <v>1.8355999999999999</v>
      </c>
      <c r="AH128">
        <v>-0.20208000000000001</v>
      </c>
    </row>
    <row r="129" spans="1:34" x14ac:dyDescent="0.3">
      <c r="A129">
        <v>2.2966651902615309</v>
      </c>
      <c r="B129">
        <v>8.6437067517746655</v>
      </c>
      <c r="C129">
        <v>4.9975874369328768</v>
      </c>
      <c r="D129">
        <v>1.9822712330395684</v>
      </c>
      <c r="E129">
        <v>8.6201593925562587</v>
      </c>
      <c r="F129">
        <v>1.5314789170422551</v>
      </c>
      <c r="G129">
        <f t="shared" si="6"/>
        <v>5.8800363100153268</v>
      </c>
      <c r="H129">
        <f t="shared" si="7"/>
        <v>4.4710568938150974</v>
      </c>
      <c r="I129">
        <f t="shared" si="8"/>
        <v>5.8720215914304195</v>
      </c>
      <c r="K129">
        <v>5.88</v>
      </c>
      <c r="L129">
        <v>2.2967</v>
      </c>
      <c r="M129">
        <v>2.2311999999999999</v>
      </c>
      <c r="N129">
        <v>6.5484000000000001E-2</v>
      </c>
      <c r="O129">
        <v>5.8719999999999999</v>
      </c>
      <c r="P129">
        <v>1.5315000000000001</v>
      </c>
      <c r="Q129">
        <v>2.1109</v>
      </c>
      <c r="R129">
        <v>-0.57942000000000005</v>
      </c>
      <c r="S129">
        <v>4.4710999999999999</v>
      </c>
      <c r="T129">
        <v>1.9823</v>
      </c>
      <c r="U129">
        <v>1.8381000000000001</v>
      </c>
      <c r="V129">
        <v>0.14418</v>
      </c>
      <c r="W129">
        <v>8.6202000000000005</v>
      </c>
      <c r="X129">
        <v>1.5315000000000001</v>
      </c>
      <c r="Y129">
        <v>2.1297000000000001</v>
      </c>
      <c r="Z129">
        <v>-0.59826000000000001</v>
      </c>
      <c r="AA129">
        <v>4.9976000000000003</v>
      </c>
      <c r="AB129">
        <v>1.9823</v>
      </c>
      <c r="AC129">
        <v>1.7427999999999999</v>
      </c>
      <c r="AD129">
        <v>0.23948</v>
      </c>
      <c r="AE129">
        <v>8.6437000000000008</v>
      </c>
      <c r="AF129">
        <v>2.2967</v>
      </c>
      <c r="AG129">
        <v>2.1960000000000002</v>
      </c>
      <c r="AH129">
        <v>0.10066</v>
      </c>
    </row>
    <row r="130" spans="1:34" x14ac:dyDescent="0.3">
      <c r="A130">
        <v>2.0293837776852097</v>
      </c>
      <c r="B130">
        <v>6.375851277543739</v>
      </c>
      <c r="C130">
        <v>5.0971125474233521</v>
      </c>
      <c r="D130">
        <v>1.9731278535996986</v>
      </c>
      <c r="E130">
        <v>0.71419069723593842</v>
      </c>
      <c r="F130">
        <v>0.6020599913279624</v>
      </c>
      <c r="G130">
        <f t="shared" si="6"/>
        <v>5.0500896140736904</v>
      </c>
      <c r="H130">
        <f t="shared" si="7"/>
        <v>4.5153571497383691</v>
      </c>
      <c r="I130">
        <f t="shared" si="8"/>
        <v>1.6901960800285136</v>
      </c>
      <c r="K130">
        <v>5.0500999999999996</v>
      </c>
      <c r="L130">
        <v>2.0293999999999999</v>
      </c>
      <c r="M130">
        <v>2.0581999999999998</v>
      </c>
      <c r="N130">
        <v>-2.8856E-2</v>
      </c>
      <c r="O130">
        <v>1.6901999999999999</v>
      </c>
      <c r="P130">
        <v>0.60206000000000004</v>
      </c>
      <c r="Q130">
        <v>0.66388999999999998</v>
      </c>
      <c r="R130">
        <v>-6.1828000000000001E-2</v>
      </c>
      <c r="S130">
        <v>4.5153999999999996</v>
      </c>
      <c r="T130">
        <v>1.9731000000000001</v>
      </c>
      <c r="U130">
        <v>1.8516999999999999</v>
      </c>
      <c r="V130">
        <v>0.12138</v>
      </c>
      <c r="W130">
        <v>0.71418999999999999</v>
      </c>
      <c r="X130">
        <v>0.60206000000000004</v>
      </c>
      <c r="Y130">
        <v>0.55342000000000002</v>
      </c>
      <c r="Z130">
        <v>4.8638000000000001E-2</v>
      </c>
      <c r="AA130">
        <v>5.0971000000000002</v>
      </c>
      <c r="AB130">
        <v>1.9731000000000001</v>
      </c>
      <c r="AC130">
        <v>1.7547999999999999</v>
      </c>
      <c r="AD130">
        <v>0.21833</v>
      </c>
      <c r="AE130">
        <v>6.3758999999999997</v>
      </c>
      <c r="AF130">
        <v>2.0293999999999999</v>
      </c>
      <c r="AG130">
        <v>2.0476000000000001</v>
      </c>
      <c r="AH130">
        <v>-1.8200000000000001E-2</v>
      </c>
    </row>
    <row r="131" spans="1:34" x14ac:dyDescent="0.3">
      <c r="A131">
        <v>1.6434526764861874</v>
      </c>
      <c r="B131">
        <v>3.2126679685824051</v>
      </c>
      <c r="C131">
        <v>9.3794084101189128</v>
      </c>
      <c r="D131">
        <v>2.1846914308175989</v>
      </c>
      <c r="E131">
        <v>0.91057876682105998</v>
      </c>
      <c r="F131">
        <v>0.90308998699194354</v>
      </c>
      <c r="G131">
        <f t="shared" ref="G131:G194" si="9">2*SQRT(B131)</f>
        <v>3.5847833789965078</v>
      </c>
      <c r="H131">
        <f t="shared" ref="H131:H194" si="10">2*SQRT(C131)</f>
        <v>6.1251639684563264</v>
      </c>
      <c r="I131">
        <f t="shared" ref="I131:I194" si="11">2*SQRT(E131)</f>
        <v>1.9084850188786497</v>
      </c>
      <c r="K131">
        <v>3.5848</v>
      </c>
      <c r="L131">
        <v>1.6435</v>
      </c>
      <c r="M131">
        <v>1.7528999999999999</v>
      </c>
      <c r="N131">
        <v>-0.10945000000000001</v>
      </c>
      <c r="O131">
        <v>1.9085000000000001</v>
      </c>
      <c r="P131">
        <v>0.90308999999999995</v>
      </c>
      <c r="Q131">
        <v>0.73941999999999997</v>
      </c>
      <c r="R131">
        <v>0.16367000000000001</v>
      </c>
      <c r="S131">
        <v>6.1252000000000004</v>
      </c>
      <c r="T131">
        <v>2.1846999999999999</v>
      </c>
      <c r="U131">
        <v>2.3479000000000001</v>
      </c>
      <c r="V131">
        <v>-0.16325000000000001</v>
      </c>
      <c r="W131">
        <v>0.91057999999999995</v>
      </c>
      <c r="X131">
        <v>0.90308999999999995</v>
      </c>
      <c r="Y131">
        <v>0.59258</v>
      </c>
      <c r="Z131">
        <v>0.31051000000000001</v>
      </c>
      <c r="AA131">
        <v>9.3794000000000004</v>
      </c>
      <c r="AB131">
        <v>2.1846999999999999</v>
      </c>
      <c r="AC131">
        <v>2.2715000000000001</v>
      </c>
      <c r="AD131">
        <v>-8.6843000000000004E-2</v>
      </c>
      <c r="AE131">
        <v>3.2126999999999999</v>
      </c>
      <c r="AF131">
        <v>1.6435</v>
      </c>
      <c r="AG131">
        <v>1.8406</v>
      </c>
      <c r="AH131">
        <v>-0.19711999999999999</v>
      </c>
    </row>
    <row r="132" spans="1:34" x14ac:dyDescent="0.3">
      <c r="A132">
        <v>2.6394864892685859</v>
      </c>
      <c r="B132">
        <v>19.477214807639633</v>
      </c>
      <c r="C132">
        <v>5.4683787724815422</v>
      </c>
      <c r="D132">
        <v>2.0211892990699383</v>
      </c>
      <c r="E132">
        <v>8.7103931498524449</v>
      </c>
      <c r="F132">
        <v>2.1553360374650619</v>
      </c>
      <c r="G132">
        <f t="shared" si="9"/>
        <v>8.8265995281625038</v>
      </c>
      <c r="H132">
        <f t="shared" si="10"/>
        <v>4.6769129872092092</v>
      </c>
      <c r="I132">
        <f t="shared" si="11"/>
        <v>5.9026750375918358</v>
      </c>
      <c r="K132">
        <v>8.8265999999999991</v>
      </c>
      <c r="L132">
        <v>2.6395</v>
      </c>
      <c r="M132">
        <v>2.8452000000000002</v>
      </c>
      <c r="N132">
        <v>-0.20569000000000001</v>
      </c>
      <c r="O132">
        <v>5.9027000000000003</v>
      </c>
      <c r="P132">
        <v>2.1553</v>
      </c>
      <c r="Q132">
        <v>2.1215000000000002</v>
      </c>
      <c r="R132">
        <v>3.3828999999999998E-2</v>
      </c>
      <c r="S132">
        <v>4.6768999999999998</v>
      </c>
      <c r="T132">
        <v>2.0211999999999999</v>
      </c>
      <c r="U132">
        <v>1.9015</v>
      </c>
      <c r="V132">
        <v>0.11964</v>
      </c>
      <c r="W132">
        <v>8.7103999999999999</v>
      </c>
      <c r="X132">
        <v>2.1553</v>
      </c>
      <c r="Y132">
        <v>2.1476999999999999</v>
      </c>
      <c r="Z132">
        <v>7.6046000000000004E-3</v>
      </c>
      <c r="AA132">
        <v>5.4683999999999999</v>
      </c>
      <c r="AB132">
        <v>2.0211999999999999</v>
      </c>
      <c r="AC132">
        <v>1.7996000000000001</v>
      </c>
      <c r="AD132">
        <v>0.22159000000000001</v>
      </c>
      <c r="AE132">
        <v>19.477</v>
      </c>
      <c r="AF132">
        <v>2.6395</v>
      </c>
      <c r="AG132">
        <v>2.9049999999999998</v>
      </c>
      <c r="AH132">
        <v>-0.26550000000000001</v>
      </c>
    </row>
    <row r="133" spans="1:34" x14ac:dyDescent="0.3">
      <c r="A133">
        <v>2.0863598306747484</v>
      </c>
      <c r="B133">
        <v>5.2847254669183732</v>
      </c>
      <c r="C133">
        <v>2.0021495754677456</v>
      </c>
      <c r="D133">
        <v>1.2304489213782739</v>
      </c>
      <c r="E133">
        <v>0</v>
      </c>
      <c r="F133">
        <v>0</v>
      </c>
      <c r="G133">
        <f t="shared" si="9"/>
        <v>4.5977061528194136</v>
      </c>
      <c r="H133">
        <f t="shared" si="10"/>
        <v>2.8299466959416359</v>
      </c>
      <c r="I133">
        <f t="shared" si="11"/>
        <v>0</v>
      </c>
      <c r="K133">
        <v>4.5976999999999997</v>
      </c>
      <c r="L133">
        <v>2.0863999999999998</v>
      </c>
      <c r="M133">
        <v>1.964</v>
      </c>
      <c r="N133">
        <v>0.12239</v>
      </c>
      <c r="O133">
        <v>0</v>
      </c>
      <c r="P133">
        <v>0</v>
      </c>
      <c r="Q133">
        <v>7.9039999999999999E-2</v>
      </c>
      <c r="R133">
        <v>-7.9039999999999999E-2</v>
      </c>
      <c r="S133">
        <v>2.8298999999999999</v>
      </c>
      <c r="T133">
        <v>1.2303999999999999</v>
      </c>
      <c r="U133">
        <v>1.3322000000000001</v>
      </c>
      <c r="V133">
        <v>-0.1018</v>
      </c>
      <c r="W133">
        <v>0</v>
      </c>
      <c r="X133">
        <v>0</v>
      </c>
      <c r="Y133">
        <v>0.41102</v>
      </c>
      <c r="Z133">
        <v>-0.41102</v>
      </c>
      <c r="AA133">
        <v>2.0021</v>
      </c>
      <c r="AB133">
        <v>1.2303999999999999</v>
      </c>
      <c r="AC133">
        <v>1.3813</v>
      </c>
      <c r="AD133">
        <v>-0.15089</v>
      </c>
      <c r="AE133">
        <v>5.2847</v>
      </c>
      <c r="AF133">
        <v>2.0863999999999998</v>
      </c>
      <c r="AG133">
        <v>1.9762</v>
      </c>
      <c r="AH133">
        <v>0.11018</v>
      </c>
    </row>
    <row r="134" spans="1:34" x14ac:dyDescent="0.3">
      <c r="A134">
        <v>2.53655844257153</v>
      </c>
      <c r="B134">
        <v>15.868200322532939</v>
      </c>
      <c r="C134">
        <v>0</v>
      </c>
      <c r="D134">
        <v>0</v>
      </c>
      <c r="E134">
        <v>2.1386079042588753</v>
      </c>
      <c r="F134">
        <v>1.3979400086720377</v>
      </c>
      <c r="G134">
        <f t="shared" si="9"/>
        <v>7.9669819436303326</v>
      </c>
      <c r="H134">
        <f t="shared" si="10"/>
        <v>0</v>
      </c>
      <c r="I134">
        <f t="shared" si="11"/>
        <v>2.9247959957979122</v>
      </c>
      <c r="K134">
        <v>7.9669999999999996</v>
      </c>
      <c r="L134">
        <v>2.5366</v>
      </c>
      <c r="M134">
        <v>2.6661000000000001</v>
      </c>
      <c r="N134">
        <v>-0.12948999999999999</v>
      </c>
      <c r="O134">
        <v>2.9247999999999998</v>
      </c>
      <c r="P134">
        <v>1.3978999999999999</v>
      </c>
      <c r="Q134">
        <v>1.0911</v>
      </c>
      <c r="R134">
        <v>0.30685000000000001</v>
      </c>
      <c r="S134">
        <v>0</v>
      </c>
      <c r="T134">
        <v>0</v>
      </c>
      <c r="U134">
        <v>0.45995999999999998</v>
      </c>
      <c r="V134">
        <v>-0.45995999999999998</v>
      </c>
      <c r="W134">
        <v>2.1385999999999998</v>
      </c>
      <c r="X134">
        <v>1.3978999999999999</v>
      </c>
      <c r="Y134">
        <v>0.83743000000000001</v>
      </c>
      <c r="Z134">
        <v>0.56050999999999995</v>
      </c>
      <c r="AA134">
        <v>0</v>
      </c>
      <c r="AB134">
        <v>0</v>
      </c>
      <c r="AC134">
        <v>1.1396999999999999</v>
      </c>
      <c r="AD134">
        <v>-1.1396999999999999</v>
      </c>
      <c r="AE134">
        <v>15.868</v>
      </c>
      <c r="AF134">
        <v>2.5366</v>
      </c>
      <c r="AG134">
        <v>2.6688000000000001</v>
      </c>
      <c r="AH134">
        <v>-0.13224</v>
      </c>
    </row>
    <row r="135" spans="1:34" x14ac:dyDescent="0.3">
      <c r="A135">
        <v>2.0211892990699383</v>
      </c>
      <c r="B135">
        <v>5.4213515777095331</v>
      </c>
      <c r="C135">
        <v>5.8721205655517643</v>
      </c>
      <c r="D135">
        <v>2.0569048513364727</v>
      </c>
      <c r="E135">
        <v>0</v>
      </c>
      <c r="F135">
        <v>0</v>
      </c>
      <c r="G135">
        <f t="shared" si="9"/>
        <v>4.6567592068774752</v>
      </c>
      <c r="H135">
        <f t="shared" si="10"/>
        <v>4.8464917478736158</v>
      </c>
      <c r="I135">
        <f t="shared" si="11"/>
        <v>0</v>
      </c>
      <c r="K135">
        <v>4.6567999999999996</v>
      </c>
      <c r="L135">
        <v>2.0211999999999999</v>
      </c>
      <c r="M135">
        <v>1.9762999999999999</v>
      </c>
      <c r="N135">
        <v>4.4909999999999999E-2</v>
      </c>
      <c r="O135">
        <v>0</v>
      </c>
      <c r="P135">
        <v>0</v>
      </c>
      <c r="Q135">
        <v>7.9039999999999999E-2</v>
      </c>
      <c r="R135">
        <v>-7.9039999999999999E-2</v>
      </c>
      <c r="S135">
        <v>4.8464999999999998</v>
      </c>
      <c r="T135">
        <v>2.0569000000000002</v>
      </c>
      <c r="U135">
        <v>1.9538</v>
      </c>
      <c r="V135">
        <v>0.10309</v>
      </c>
      <c r="W135">
        <v>0</v>
      </c>
      <c r="X135">
        <v>0</v>
      </c>
      <c r="Y135">
        <v>0.41102</v>
      </c>
      <c r="Z135">
        <v>-0.41102</v>
      </c>
      <c r="AA135">
        <v>5.8720999999999997</v>
      </c>
      <c r="AB135">
        <v>2.0569000000000002</v>
      </c>
      <c r="AC135">
        <v>1.8483000000000001</v>
      </c>
      <c r="AD135">
        <v>0.20859</v>
      </c>
      <c r="AE135">
        <v>5.4214000000000002</v>
      </c>
      <c r="AF135">
        <v>2.0211999999999999</v>
      </c>
      <c r="AG135">
        <v>1.9851000000000001</v>
      </c>
      <c r="AH135">
        <v>3.6070999999999999E-2</v>
      </c>
    </row>
    <row r="136" spans="1:34" x14ac:dyDescent="0.3">
      <c r="A136">
        <v>2.5943925503754266</v>
      </c>
      <c r="B136">
        <v>15.245536183422564</v>
      </c>
      <c r="C136">
        <v>5.1186849334224069</v>
      </c>
      <c r="D136">
        <v>2.0569048513364727</v>
      </c>
      <c r="E136">
        <v>11.86036832262436</v>
      </c>
      <c r="F136">
        <v>2.27415784926368</v>
      </c>
      <c r="G136">
        <f t="shared" si="9"/>
        <v>7.8091065259535455</v>
      </c>
      <c r="H136">
        <f t="shared" si="10"/>
        <v>4.5249021794608586</v>
      </c>
      <c r="I136">
        <f t="shared" si="11"/>
        <v>6.8877770935547442</v>
      </c>
      <c r="K136">
        <v>7.8090999999999999</v>
      </c>
      <c r="L136">
        <v>2.5943999999999998</v>
      </c>
      <c r="M136">
        <v>2.6332</v>
      </c>
      <c r="N136">
        <v>-3.8760000000000003E-2</v>
      </c>
      <c r="O136">
        <v>6.8878000000000004</v>
      </c>
      <c r="P136">
        <v>2.2742</v>
      </c>
      <c r="Q136">
        <v>2.4624000000000001</v>
      </c>
      <c r="R136">
        <v>-0.18822</v>
      </c>
      <c r="S136">
        <v>4.5248999999999997</v>
      </c>
      <c r="T136">
        <v>2.0569000000000002</v>
      </c>
      <c r="U136">
        <v>1.8547</v>
      </c>
      <c r="V136">
        <v>0.20221</v>
      </c>
      <c r="W136">
        <v>11.86</v>
      </c>
      <c r="X136">
        <v>2.2742</v>
      </c>
      <c r="Y136">
        <v>2.7757999999999998</v>
      </c>
      <c r="Z136">
        <v>-0.50163000000000002</v>
      </c>
      <c r="AA136">
        <v>5.1186999999999996</v>
      </c>
      <c r="AB136">
        <v>2.0569000000000002</v>
      </c>
      <c r="AC136">
        <v>1.7574000000000001</v>
      </c>
      <c r="AD136">
        <v>0.29949999999999999</v>
      </c>
      <c r="AE136">
        <v>15.246</v>
      </c>
      <c r="AF136">
        <v>2.5943999999999998</v>
      </c>
      <c r="AG136">
        <v>2.6280000000000001</v>
      </c>
      <c r="AH136">
        <v>-3.3654999999999997E-2</v>
      </c>
    </row>
    <row r="137" spans="1:34" x14ac:dyDescent="0.3">
      <c r="A137">
        <v>1.9912260756924949</v>
      </c>
      <c r="B137">
        <v>5.2947390409453812</v>
      </c>
      <c r="C137">
        <v>8.1849583476628709</v>
      </c>
      <c r="D137">
        <v>2.2695129442179165</v>
      </c>
      <c r="E137">
        <v>9.0619058289456544E-2</v>
      </c>
      <c r="F137">
        <v>0</v>
      </c>
      <c r="G137">
        <f t="shared" si="9"/>
        <v>4.6020599913279625</v>
      </c>
      <c r="H137">
        <f t="shared" si="10"/>
        <v>5.7218732414001874</v>
      </c>
      <c r="I137">
        <f t="shared" si="11"/>
        <v>0.6020599913279624</v>
      </c>
      <c r="K137">
        <v>4.6021000000000001</v>
      </c>
      <c r="L137">
        <v>1.9912000000000001</v>
      </c>
      <c r="M137">
        <v>1.9649000000000001</v>
      </c>
      <c r="N137">
        <v>2.6345E-2</v>
      </c>
      <c r="O137">
        <v>0.60206000000000004</v>
      </c>
      <c r="P137">
        <v>0</v>
      </c>
      <c r="Q137">
        <v>0.28737000000000001</v>
      </c>
      <c r="R137">
        <v>-0.28737000000000001</v>
      </c>
      <c r="S137">
        <v>5.7218999999999998</v>
      </c>
      <c r="T137">
        <v>2.2694999999999999</v>
      </c>
      <c r="U137">
        <v>2.2235999999999998</v>
      </c>
      <c r="V137">
        <v>4.5876E-2</v>
      </c>
      <c r="W137">
        <v>9.0619000000000005E-2</v>
      </c>
      <c r="X137">
        <v>0</v>
      </c>
      <c r="Y137">
        <v>0.42909000000000003</v>
      </c>
      <c r="Z137">
        <v>-0.42909000000000003</v>
      </c>
      <c r="AA137">
        <v>8.1850000000000005</v>
      </c>
      <c r="AB137">
        <v>2.2694999999999999</v>
      </c>
      <c r="AC137">
        <v>2.1274000000000002</v>
      </c>
      <c r="AD137">
        <v>0.14210999999999999</v>
      </c>
      <c r="AE137">
        <v>5.2946999999999997</v>
      </c>
      <c r="AF137">
        <v>1.9912000000000001</v>
      </c>
      <c r="AG137">
        <v>1.9767999999999999</v>
      </c>
      <c r="AH137">
        <v>1.4394000000000001E-2</v>
      </c>
    </row>
    <row r="138" spans="1:34" x14ac:dyDescent="0.3">
      <c r="A138">
        <v>2.5403294747908736</v>
      </c>
      <c r="B138">
        <v>15.013855240327887</v>
      </c>
      <c r="C138">
        <v>8.6495647816790431</v>
      </c>
      <c r="D138">
        <v>2.419955748489758</v>
      </c>
      <c r="E138">
        <v>1.9542362678459768</v>
      </c>
      <c r="F138">
        <v>1.3979400086720377</v>
      </c>
      <c r="G138">
        <f t="shared" si="9"/>
        <v>7.7495432743685964</v>
      </c>
      <c r="H138">
        <f t="shared" si="10"/>
        <v>5.882028487411139</v>
      </c>
      <c r="I138">
        <f t="shared" si="11"/>
        <v>2.7958800173440754</v>
      </c>
      <c r="K138">
        <v>7.7495000000000003</v>
      </c>
      <c r="L138">
        <v>2.5402999999999998</v>
      </c>
      <c r="M138">
        <v>2.6206999999999998</v>
      </c>
      <c r="N138">
        <v>-8.0411999999999997E-2</v>
      </c>
      <c r="O138">
        <v>2.7959000000000001</v>
      </c>
      <c r="P138">
        <v>1.3978999999999999</v>
      </c>
      <c r="Q138">
        <v>1.0465</v>
      </c>
      <c r="R138">
        <v>0.35145999999999999</v>
      </c>
      <c r="S138">
        <v>5.8819999999999997</v>
      </c>
      <c r="T138">
        <v>2.42</v>
      </c>
      <c r="U138">
        <v>2.2730000000000001</v>
      </c>
      <c r="V138">
        <v>0.14695</v>
      </c>
      <c r="W138">
        <v>1.9541999999999999</v>
      </c>
      <c r="X138">
        <v>1.3978999999999999</v>
      </c>
      <c r="Y138">
        <v>0.80066999999999999</v>
      </c>
      <c r="Z138">
        <v>0.59726999999999997</v>
      </c>
      <c r="AA138">
        <v>8.6495999999999995</v>
      </c>
      <c r="AB138">
        <v>2.42</v>
      </c>
      <c r="AC138">
        <v>2.1835</v>
      </c>
      <c r="AD138">
        <v>0.23649000000000001</v>
      </c>
      <c r="AE138">
        <v>15.013999999999999</v>
      </c>
      <c r="AF138">
        <v>2.5402999999999998</v>
      </c>
      <c r="AG138">
        <v>2.6128999999999998</v>
      </c>
      <c r="AH138">
        <v>-7.2555999999999995E-2</v>
      </c>
    </row>
    <row r="139" spans="1:34" x14ac:dyDescent="0.3">
      <c r="A139">
        <v>2.1461280356782382</v>
      </c>
      <c r="B139">
        <v>6.6904338846890949</v>
      </c>
      <c r="C139">
        <v>4.6844232843422482</v>
      </c>
      <c r="D139">
        <v>1.9344984512435677</v>
      </c>
      <c r="E139">
        <v>3.9293992413362111</v>
      </c>
      <c r="F139">
        <v>1.7708520116421442</v>
      </c>
      <c r="G139">
        <f t="shared" si="9"/>
        <v>5.1731746093435103</v>
      </c>
      <c r="H139">
        <f t="shared" si="10"/>
        <v>4.3287057115688743</v>
      </c>
      <c r="I139">
        <f t="shared" si="11"/>
        <v>3.9645424660791369</v>
      </c>
      <c r="K139">
        <v>5.1731999999999996</v>
      </c>
      <c r="L139">
        <v>2.1461000000000001</v>
      </c>
      <c r="M139">
        <v>2.0838999999999999</v>
      </c>
      <c r="N139">
        <v>6.2239999999999997E-2</v>
      </c>
      <c r="O139">
        <v>3.9645000000000001</v>
      </c>
      <c r="P139">
        <v>1.7708999999999999</v>
      </c>
      <c r="Q139">
        <v>1.4509000000000001</v>
      </c>
      <c r="R139">
        <v>0.31999</v>
      </c>
      <c r="S139">
        <v>4.3287000000000004</v>
      </c>
      <c r="T139">
        <v>1.9345000000000001</v>
      </c>
      <c r="U139">
        <v>1.7942</v>
      </c>
      <c r="V139">
        <v>0.14027999999999999</v>
      </c>
      <c r="W139">
        <v>3.9293999999999998</v>
      </c>
      <c r="X139">
        <v>1.7708999999999999</v>
      </c>
      <c r="Y139">
        <v>1.1944999999999999</v>
      </c>
      <c r="Z139">
        <v>0.57637000000000005</v>
      </c>
      <c r="AA139">
        <v>4.6844000000000001</v>
      </c>
      <c r="AB139">
        <v>1.9345000000000001</v>
      </c>
      <c r="AC139">
        <v>1.7050000000000001</v>
      </c>
      <c r="AD139">
        <v>0.22950000000000001</v>
      </c>
      <c r="AE139">
        <v>6.6904000000000003</v>
      </c>
      <c r="AF139">
        <v>2.1461000000000001</v>
      </c>
      <c r="AG139">
        <v>2.0682</v>
      </c>
      <c r="AH139">
        <v>7.7956999999999999E-2</v>
      </c>
    </row>
    <row r="140" spans="1:34" x14ac:dyDescent="0.3">
      <c r="A140">
        <v>1.9912260756924949</v>
      </c>
      <c r="B140">
        <v>4.6323451173671577</v>
      </c>
      <c r="C140">
        <v>1.1646321618209043</v>
      </c>
      <c r="D140">
        <v>1.0413926851582251</v>
      </c>
      <c r="E140">
        <v>0</v>
      </c>
      <c r="F140">
        <v>0</v>
      </c>
      <c r="G140">
        <f t="shared" si="9"/>
        <v>4.3045766887661125</v>
      </c>
      <c r="H140">
        <f t="shared" si="10"/>
        <v>2.1583624920952498</v>
      </c>
      <c r="I140">
        <f t="shared" si="11"/>
        <v>0</v>
      </c>
      <c r="K140">
        <v>4.3045999999999998</v>
      </c>
      <c r="L140">
        <v>1.9912000000000001</v>
      </c>
      <c r="M140">
        <v>1.9029</v>
      </c>
      <c r="N140">
        <v>8.8332999999999995E-2</v>
      </c>
      <c r="O140">
        <v>0</v>
      </c>
      <c r="P140">
        <v>0</v>
      </c>
      <c r="Q140">
        <v>7.9039999999999999E-2</v>
      </c>
      <c r="R140">
        <v>-7.9039999999999999E-2</v>
      </c>
      <c r="S140">
        <v>2.1583999999999999</v>
      </c>
      <c r="T140">
        <v>1.0414000000000001</v>
      </c>
      <c r="U140">
        <v>1.1252</v>
      </c>
      <c r="V140">
        <v>-8.3850999999999995E-2</v>
      </c>
      <c r="W140">
        <v>0</v>
      </c>
      <c r="X140">
        <v>0</v>
      </c>
      <c r="Y140">
        <v>0.41102</v>
      </c>
      <c r="Z140">
        <v>-0.41102</v>
      </c>
      <c r="AA140">
        <v>1.1646000000000001</v>
      </c>
      <c r="AB140">
        <v>1.0414000000000001</v>
      </c>
      <c r="AC140">
        <v>1.2803</v>
      </c>
      <c r="AD140">
        <v>-0.23888000000000001</v>
      </c>
      <c r="AE140">
        <v>4.6322999999999999</v>
      </c>
      <c r="AF140">
        <v>1.9912000000000001</v>
      </c>
      <c r="AG140">
        <v>1.9335</v>
      </c>
      <c r="AH140">
        <v>5.7743000000000003E-2</v>
      </c>
    </row>
    <row r="141" spans="1:34" x14ac:dyDescent="0.3">
      <c r="A141">
        <v>2.2833012287035497</v>
      </c>
      <c r="B141">
        <v>10.043108341210365</v>
      </c>
      <c r="C141">
        <v>9.0619058289456544E-2</v>
      </c>
      <c r="D141">
        <v>0.3010299956639812</v>
      </c>
      <c r="E141">
        <v>9.0619058289456544E-2</v>
      </c>
      <c r="F141">
        <v>0.3010299956639812</v>
      </c>
      <c r="G141">
        <f t="shared" si="9"/>
        <v>6.3381727149740454</v>
      </c>
      <c r="H141">
        <f t="shared" si="10"/>
        <v>0.6020599913279624</v>
      </c>
      <c r="I141">
        <f t="shared" si="11"/>
        <v>0.6020599913279624</v>
      </c>
      <c r="K141">
        <v>6.3381999999999996</v>
      </c>
      <c r="L141">
        <v>2.2833000000000001</v>
      </c>
      <c r="M141">
        <v>2.3266</v>
      </c>
      <c r="N141">
        <v>-4.3344000000000001E-2</v>
      </c>
      <c r="O141">
        <v>0.60206000000000004</v>
      </c>
      <c r="P141">
        <v>0.30103000000000002</v>
      </c>
      <c r="Q141">
        <v>0.28737000000000001</v>
      </c>
      <c r="R141">
        <v>1.3663E-2</v>
      </c>
      <c r="S141">
        <v>0.60206000000000004</v>
      </c>
      <c r="T141">
        <v>0.30103000000000002</v>
      </c>
      <c r="U141">
        <v>0.64554</v>
      </c>
      <c r="V141">
        <v>-0.34450999999999998</v>
      </c>
      <c r="W141">
        <v>9.0619000000000005E-2</v>
      </c>
      <c r="X141">
        <v>0.30103000000000002</v>
      </c>
      <c r="Y141">
        <v>0.42909000000000003</v>
      </c>
      <c r="Z141">
        <v>-0.12806000000000001</v>
      </c>
      <c r="AA141">
        <v>9.0619000000000005E-2</v>
      </c>
      <c r="AB141">
        <v>0.30103000000000002</v>
      </c>
      <c r="AC141">
        <v>1.1507000000000001</v>
      </c>
      <c r="AD141">
        <v>-0.84965000000000002</v>
      </c>
      <c r="AE141">
        <v>10.042999999999999</v>
      </c>
      <c r="AF141">
        <v>2.2833000000000001</v>
      </c>
      <c r="AG141">
        <v>2.2875999999999999</v>
      </c>
      <c r="AH141">
        <v>-4.2811000000000004E-3</v>
      </c>
    </row>
    <row r="142" spans="1:34" x14ac:dyDescent="0.3">
      <c r="A142">
        <v>2.4814426285023048</v>
      </c>
      <c r="B142">
        <v>12.005784457854864</v>
      </c>
      <c r="C142">
        <v>7.5906436004405862</v>
      </c>
      <c r="D142">
        <v>2.3096301674258988</v>
      </c>
      <c r="E142">
        <v>0.71419069723593842</v>
      </c>
      <c r="F142">
        <v>0.84509804001425681</v>
      </c>
      <c r="G142">
        <f t="shared" si="9"/>
        <v>6.9298728582434652</v>
      </c>
      <c r="H142">
        <f t="shared" si="10"/>
        <v>5.5102245327901427</v>
      </c>
      <c r="I142">
        <f t="shared" si="11"/>
        <v>1.6901960800285136</v>
      </c>
      <c r="K142">
        <v>6.9298999999999999</v>
      </c>
      <c r="L142">
        <v>2.4813999999999998</v>
      </c>
      <c r="M142">
        <v>2.4499</v>
      </c>
      <c r="N142">
        <v>3.1501000000000001E-2</v>
      </c>
      <c r="O142">
        <v>1.6901999999999999</v>
      </c>
      <c r="P142">
        <v>0.84509999999999996</v>
      </c>
      <c r="Q142">
        <v>0.66388999999999998</v>
      </c>
      <c r="R142">
        <v>0.18121000000000001</v>
      </c>
      <c r="S142">
        <v>5.5102000000000002</v>
      </c>
      <c r="T142">
        <v>2.3096000000000001</v>
      </c>
      <c r="U142">
        <v>2.1583999999999999</v>
      </c>
      <c r="V142">
        <v>0.15123</v>
      </c>
      <c r="W142">
        <v>0.71418999999999999</v>
      </c>
      <c r="X142">
        <v>0.84509999999999996</v>
      </c>
      <c r="Y142">
        <v>0.55342000000000002</v>
      </c>
      <c r="Z142">
        <v>0.29167999999999999</v>
      </c>
      <c r="AA142">
        <v>7.5906000000000002</v>
      </c>
      <c r="AB142">
        <v>2.3096000000000001</v>
      </c>
      <c r="AC142">
        <v>2.0556999999999999</v>
      </c>
      <c r="AD142">
        <v>0.25394</v>
      </c>
      <c r="AE142">
        <v>12.006</v>
      </c>
      <c r="AF142">
        <v>2.4813999999999998</v>
      </c>
      <c r="AG142">
        <v>2.4159999999999999</v>
      </c>
      <c r="AH142">
        <v>6.5416000000000002E-2</v>
      </c>
    </row>
    <row r="143" spans="1:34" x14ac:dyDescent="0.3">
      <c r="A143">
        <v>1.8325089127062364</v>
      </c>
      <c r="B143">
        <v>5.8721205655517643</v>
      </c>
      <c r="C143">
        <v>6.6016822874105072</v>
      </c>
      <c r="D143">
        <v>2.0530784434834195</v>
      </c>
      <c r="E143">
        <v>0.36247623315782618</v>
      </c>
      <c r="F143">
        <v>0.6020599913279624</v>
      </c>
      <c r="G143">
        <f t="shared" si="9"/>
        <v>4.8464917478736158</v>
      </c>
      <c r="H143">
        <f t="shared" si="10"/>
        <v>5.1387478192300922</v>
      </c>
      <c r="I143">
        <f t="shared" si="11"/>
        <v>1.2041199826559248</v>
      </c>
      <c r="K143">
        <v>4.8464999999999998</v>
      </c>
      <c r="L143">
        <v>1.8325</v>
      </c>
      <c r="M143">
        <v>2.0158</v>
      </c>
      <c r="N143">
        <v>-0.18331</v>
      </c>
      <c r="O143">
        <v>1.2040999999999999</v>
      </c>
      <c r="P143">
        <v>0.60206000000000004</v>
      </c>
      <c r="Q143">
        <v>0.49569000000000002</v>
      </c>
      <c r="R143">
        <v>0.10637000000000001</v>
      </c>
      <c r="S143">
        <v>5.1387</v>
      </c>
      <c r="T143">
        <v>2.0531000000000001</v>
      </c>
      <c r="U143">
        <v>2.0438999999999998</v>
      </c>
      <c r="V143">
        <v>9.1804E-3</v>
      </c>
      <c r="W143">
        <v>0.36248000000000002</v>
      </c>
      <c r="X143">
        <v>0.60206000000000004</v>
      </c>
      <c r="Y143">
        <v>0.48330000000000001</v>
      </c>
      <c r="Z143">
        <v>0.11876</v>
      </c>
      <c r="AA143">
        <v>6.6017000000000001</v>
      </c>
      <c r="AB143">
        <v>2.0531000000000001</v>
      </c>
      <c r="AC143">
        <v>1.9363999999999999</v>
      </c>
      <c r="AD143">
        <v>0.11673</v>
      </c>
      <c r="AE143">
        <v>5.8720999999999997</v>
      </c>
      <c r="AF143">
        <v>1.8325</v>
      </c>
      <c r="AG143">
        <v>2.0146000000000002</v>
      </c>
      <c r="AH143">
        <v>-0.18210999999999999</v>
      </c>
    </row>
    <row r="144" spans="1:34" x14ac:dyDescent="0.3">
      <c r="A144">
        <v>2.4983105537896004</v>
      </c>
      <c r="B144">
        <v>14.519408456622132</v>
      </c>
      <c r="C144">
        <v>3.6009885775994213</v>
      </c>
      <c r="D144">
        <v>1.7708520116421442</v>
      </c>
      <c r="E144">
        <v>0.60551936847362808</v>
      </c>
      <c r="F144">
        <v>0</v>
      </c>
      <c r="G144">
        <f t="shared" si="9"/>
        <v>7.6208683118453457</v>
      </c>
      <c r="H144">
        <f t="shared" si="10"/>
        <v>3.7952541825808828</v>
      </c>
      <c r="I144">
        <f t="shared" si="11"/>
        <v>1.5563025007672873</v>
      </c>
      <c r="K144">
        <v>7.6208999999999998</v>
      </c>
      <c r="L144">
        <v>2.4983</v>
      </c>
      <c r="M144">
        <v>2.5939000000000001</v>
      </c>
      <c r="N144">
        <v>-9.5617999999999995E-2</v>
      </c>
      <c r="O144">
        <v>1.5563</v>
      </c>
      <c r="P144">
        <v>0</v>
      </c>
      <c r="Q144">
        <v>0.61756</v>
      </c>
      <c r="R144">
        <v>-0.61756</v>
      </c>
      <c r="S144">
        <v>3.7953000000000001</v>
      </c>
      <c r="T144">
        <v>1.7708999999999999</v>
      </c>
      <c r="U144">
        <v>1.6297999999999999</v>
      </c>
      <c r="V144">
        <v>0.14105999999999999</v>
      </c>
      <c r="W144">
        <v>0.60551999999999995</v>
      </c>
      <c r="X144">
        <v>0</v>
      </c>
      <c r="Y144">
        <v>0.53174999999999994</v>
      </c>
      <c r="Z144">
        <v>-0.53174999999999994</v>
      </c>
      <c r="AA144">
        <v>3.601</v>
      </c>
      <c r="AB144">
        <v>1.7708999999999999</v>
      </c>
      <c r="AC144">
        <v>1.5743</v>
      </c>
      <c r="AD144">
        <v>0.19658999999999999</v>
      </c>
      <c r="AE144">
        <v>14.519</v>
      </c>
      <c r="AF144">
        <v>2.4983</v>
      </c>
      <c r="AG144">
        <v>2.5804999999999998</v>
      </c>
      <c r="AH144">
        <v>-8.2216999999999998E-2</v>
      </c>
    </row>
    <row r="145" spans="1:34" x14ac:dyDescent="0.3">
      <c r="A145">
        <v>2.4216039268698313</v>
      </c>
      <c r="B145">
        <v>9.2235383424138586</v>
      </c>
      <c r="C145">
        <v>12.352045905729467</v>
      </c>
      <c r="D145">
        <v>2.5078558716958308</v>
      </c>
      <c r="E145">
        <v>1.904983071747093</v>
      </c>
      <c r="F145">
        <v>0.6020599913279624</v>
      </c>
      <c r="G145">
        <f t="shared" si="9"/>
        <v>6.0740557595115501</v>
      </c>
      <c r="H145">
        <f t="shared" si="10"/>
        <v>7.0290955053205719</v>
      </c>
      <c r="I145">
        <f t="shared" si="11"/>
        <v>2.7604224834232118</v>
      </c>
      <c r="K145">
        <v>6.0740999999999996</v>
      </c>
      <c r="L145">
        <v>2.4216000000000002</v>
      </c>
      <c r="M145">
        <v>2.2715999999999998</v>
      </c>
      <c r="N145">
        <v>0.14999000000000001</v>
      </c>
      <c r="O145">
        <v>2.7604000000000002</v>
      </c>
      <c r="P145">
        <v>0.60206000000000004</v>
      </c>
      <c r="Q145">
        <v>1.0342</v>
      </c>
      <c r="R145">
        <v>-0.43214999999999998</v>
      </c>
      <c r="S145">
        <v>7.0290999999999997</v>
      </c>
      <c r="T145">
        <v>2.5078999999999998</v>
      </c>
      <c r="U145">
        <v>2.6265999999999998</v>
      </c>
      <c r="V145">
        <v>-0.11871</v>
      </c>
      <c r="W145">
        <v>1.905</v>
      </c>
      <c r="X145">
        <v>0.60206000000000004</v>
      </c>
      <c r="Y145">
        <v>0.79085000000000005</v>
      </c>
      <c r="Z145">
        <v>-0.18879000000000001</v>
      </c>
      <c r="AA145">
        <v>12.352</v>
      </c>
      <c r="AB145">
        <v>2.5078999999999998</v>
      </c>
      <c r="AC145">
        <v>2.6301999999999999</v>
      </c>
      <c r="AD145">
        <v>-0.12238</v>
      </c>
      <c r="AE145">
        <v>9.2234999999999996</v>
      </c>
      <c r="AF145">
        <v>2.4216000000000002</v>
      </c>
      <c r="AG145">
        <v>2.2339000000000002</v>
      </c>
      <c r="AH145">
        <v>0.18765999999999999</v>
      </c>
    </row>
    <row r="146" spans="1:34" x14ac:dyDescent="0.3">
      <c r="A146">
        <v>2.3180633349627615</v>
      </c>
      <c r="B146">
        <v>9.8010029143602537</v>
      </c>
      <c r="C146">
        <v>6.9668889270314045</v>
      </c>
      <c r="D146">
        <v>2.2528530309798933</v>
      </c>
      <c r="E146">
        <v>2.0942663676782876</v>
      </c>
      <c r="F146">
        <v>1.2304489213782739</v>
      </c>
      <c r="G146">
        <f t="shared" si="9"/>
        <v>6.2613106980440616</v>
      </c>
      <c r="H146">
        <f t="shared" si="10"/>
        <v>5.2789729785371717</v>
      </c>
      <c r="I146">
        <f t="shared" si="11"/>
        <v>2.8943160626844384</v>
      </c>
      <c r="K146">
        <v>6.2613000000000003</v>
      </c>
      <c r="L146">
        <v>2.3180999999999998</v>
      </c>
      <c r="M146">
        <v>2.3106</v>
      </c>
      <c r="N146">
        <v>7.4339000000000002E-3</v>
      </c>
      <c r="O146">
        <v>2.8942999999999999</v>
      </c>
      <c r="P146">
        <v>1.2303999999999999</v>
      </c>
      <c r="Q146">
        <v>1.0805</v>
      </c>
      <c r="R146">
        <v>0.14990999999999999</v>
      </c>
      <c r="S146">
        <v>5.2789999999999999</v>
      </c>
      <c r="T146">
        <v>2.2528999999999999</v>
      </c>
      <c r="U146">
        <v>2.0871</v>
      </c>
      <c r="V146">
        <v>0.16572999999999999</v>
      </c>
      <c r="W146">
        <v>2.0943000000000001</v>
      </c>
      <c r="X146">
        <v>1.2303999999999999</v>
      </c>
      <c r="Y146">
        <v>0.82859000000000005</v>
      </c>
      <c r="Z146">
        <v>0.40185999999999999</v>
      </c>
      <c r="AA146">
        <v>6.9668999999999999</v>
      </c>
      <c r="AB146">
        <v>2.2528999999999999</v>
      </c>
      <c r="AC146">
        <v>1.9803999999999999</v>
      </c>
      <c r="AD146">
        <v>0.27243000000000001</v>
      </c>
      <c r="AE146">
        <v>9.8010000000000002</v>
      </c>
      <c r="AF146">
        <v>2.3180999999999998</v>
      </c>
      <c r="AG146">
        <v>2.2717000000000001</v>
      </c>
      <c r="AH146">
        <v>4.6324999999999998E-2</v>
      </c>
    </row>
    <row r="147" spans="1:34" x14ac:dyDescent="0.3">
      <c r="A147">
        <v>2.3617278360175931</v>
      </c>
      <c r="B147">
        <v>11.523490868713209</v>
      </c>
      <c r="C147">
        <v>5.9733549644542308</v>
      </c>
      <c r="D147">
        <v>2.1367205671564067</v>
      </c>
      <c r="E147">
        <v>0</v>
      </c>
      <c r="F147">
        <v>0</v>
      </c>
      <c r="G147">
        <f t="shared" si="9"/>
        <v>6.7892535285444184</v>
      </c>
      <c r="H147">
        <f t="shared" si="10"/>
        <v>4.8880895918361524</v>
      </c>
      <c r="I147">
        <f t="shared" si="11"/>
        <v>0</v>
      </c>
      <c r="K147">
        <v>6.7892999999999999</v>
      </c>
      <c r="L147">
        <v>2.3616999999999999</v>
      </c>
      <c r="M147">
        <v>2.4205999999999999</v>
      </c>
      <c r="N147">
        <v>-5.8911999999999999E-2</v>
      </c>
      <c r="O147">
        <v>0</v>
      </c>
      <c r="P147">
        <v>0</v>
      </c>
      <c r="Q147">
        <v>7.9039999999999999E-2</v>
      </c>
      <c r="R147">
        <v>-7.9039999999999999E-2</v>
      </c>
      <c r="S147">
        <v>4.8880999999999997</v>
      </c>
      <c r="T147">
        <v>2.1366999999999998</v>
      </c>
      <c r="U147">
        <v>1.9665999999999999</v>
      </c>
      <c r="V147">
        <v>0.17008000000000001</v>
      </c>
      <c r="W147">
        <v>0</v>
      </c>
      <c r="X147">
        <v>0</v>
      </c>
      <c r="Y147">
        <v>0.41102</v>
      </c>
      <c r="Z147">
        <v>-0.41102</v>
      </c>
      <c r="AA147">
        <v>5.9733999999999998</v>
      </c>
      <c r="AB147">
        <v>2.1366999999999998</v>
      </c>
      <c r="AC147">
        <v>1.8605</v>
      </c>
      <c r="AD147">
        <v>0.27618999999999999</v>
      </c>
      <c r="AE147">
        <v>11.523</v>
      </c>
      <c r="AF147">
        <v>2.3616999999999999</v>
      </c>
      <c r="AG147">
        <v>2.3845000000000001</v>
      </c>
      <c r="AH147">
        <v>-2.2735999999999999E-2</v>
      </c>
    </row>
    <row r="148" spans="1:34" x14ac:dyDescent="0.3">
      <c r="A148">
        <v>2.5998830720736876</v>
      </c>
      <c r="B148">
        <v>16.058278951558211</v>
      </c>
      <c r="C148">
        <v>1.5757090620683294</v>
      </c>
      <c r="D148">
        <v>1.2304489213782739</v>
      </c>
      <c r="E148">
        <v>0.81557152460510873</v>
      </c>
      <c r="F148">
        <v>0.3010299956639812</v>
      </c>
      <c r="G148">
        <f t="shared" si="9"/>
        <v>8.0145564946684882</v>
      </c>
      <c r="H148">
        <f t="shared" si="10"/>
        <v>2.510545010206612</v>
      </c>
      <c r="I148">
        <f t="shared" si="11"/>
        <v>1.8061799739838871</v>
      </c>
      <c r="K148">
        <v>8.0145999999999997</v>
      </c>
      <c r="L148">
        <v>2.5998999999999999</v>
      </c>
      <c r="M148">
        <v>2.6760000000000002</v>
      </c>
      <c r="N148">
        <v>-7.6080999999999996E-2</v>
      </c>
      <c r="O148">
        <v>1.8062</v>
      </c>
      <c r="P148">
        <v>0.30103000000000002</v>
      </c>
      <c r="Q148">
        <v>0.70401999999999998</v>
      </c>
      <c r="R148">
        <v>-0.40299000000000001</v>
      </c>
      <c r="S148">
        <v>2.5105</v>
      </c>
      <c r="T148">
        <v>1.2303999999999999</v>
      </c>
      <c r="U148">
        <v>1.2338</v>
      </c>
      <c r="V148">
        <v>-3.3494000000000002E-3</v>
      </c>
      <c r="W148">
        <v>0.81557000000000002</v>
      </c>
      <c r="X148">
        <v>0.30103000000000002</v>
      </c>
      <c r="Y148">
        <v>0.57364000000000004</v>
      </c>
      <c r="Z148">
        <v>-0.27261000000000002</v>
      </c>
      <c r="AA148">
        <v>1.5757000000000001</v>
      </c>
      <c r="AB148">
        <v>1.2303999999999999</v>
      </c>
      <c r="AC148">
        <v>1.3299000000000001</v>
      </c>
      <c r="AD148">
        <v>-9.9430000000000004E-2</v>
      </c>
      <c r="AE148">
        <v>16.058</v>
      </c>
      <c r="AF148">
        <v>2.5998999999999999</v>
      </c>
      <c r="AG148">
        <v>2.6812</v>
      </c>
      <c r="AH148">
        <v>-8.1352999999999995E-2</v>
      </c>
    </row>
    <row r="149" spans="1:34" x14ac:dyDescent="0.3">
      <c r="A149">
        <v>2.6085260335771943</v>
      </c>
      <c r="B149">
        <v>18.446225370764235</v>
      </c>
      <c r="C149">
        <v>5.5508578397625881</v>
      </c>
      <c r="D149">
        <v>2.0211892990699383</v>
      </c>
      <c r="E149">
        <v>3.5588472561617963</v>
      </c>
      <c r="F149">
        <v>1.8195439355418688</v>
      </c>
      <c r="G149">
        <f t="shared" si="9"/>
        <v>8.5898138212103845</v>
      </c>
      <c r="H149">
        <f t="shared" si="10"/>
        <v>4.712051714386245</v>
      </c>
      <c r="I149">
        <f t="shared" si="11"/>
        <v>3.7729814503449637</v>
      </c>
      <c r="K149">
        <v>8.5898000000000003</v>
      </c>
      <c r="L149">
        <v>2.6084999999999998</v>
      </c>
      <c r="M149">
        <v>2.7957999999999998</v>
      </c>
      <c r="N149">
        <v>-0.18731</v>
      </c>
      <c r="O149">
        <v>3.7730000000000001</v>
      </c>
      <c r="P149">
        <v>1.8194999999999999</v>
      </c>
      <c r="Q149">
        <v>1.3846000000000001</v>
      </c>
      <c r="R149">
        <v>0.43496000000000001</v>
      </c>
      <c r="S149">
        <v>4.7121000000000004</v>
      </c>
      <c r="T149">
        <v>2.0211999999999999</v>
      </c>
      <c r="U149">
        <v>1.9124000000000001</v>
      </c>
      <c r="V149">
        <v>0.10881</v>
      </c>
      <c r="W149">
        <v>3.5588000000000002</v>
      </c>
      <c r="X149">
        <v>1.8194999999999999</v>
      </c>
      <c r="Y149">
        <v>1.1206</v>
      </c>
      <c r="Z149">
        <v>0.69894000000000001</v>
      </c>
      <c r="AA149">
        <v>5.5509000000000004</v>
      </c>
      <c r="AB149">
        <v>2.0211999999999999</v>
      </c>
      <c r="AC149">
        <v>1.8096000000000001</v>
      </c>
      <c r="AD149">
        <v>0.21163999999999999</v>
      </c>
      <c r="AE149">
        <v>18.446000000000002</v>
      </c>
      <c r="AF149">
        <v>2.6084999999999998</v>
      </c>
      <c r="AG149">
        <v>2.8374999999999999</v>
      </c>
      <c r="AH149">
        <v>-0.22899</v>
      </c>
    </row>
    <row r="150" spans="1:34" x14ac:dyDescent="0.3">
      <c r="A150">
        <v>2.4487063199050798</v>
      </c>
      <c r="B150">
        <v>9.5973008382737994</v>
      </c>
      <c r="C150">
        <v>11.07403646685351</v>
      </c>
      <c r="D150">
        <v>2.3710678622717363</v>
      </c>
      <c r="E150">
        <v>6.1361297105839157</v>
      </c>
      <c r="F150">
        <v>2.0413926851582249</v>
      </c>
      <c r="G150">
        <f t="shared" si="9"/>
        <v>6.1959021419882996</v>
      </c>
      <c r="H150">
        <f t="shared" si="10"/>
        <v>6.6555349798054584</v>
      </c>
      <c r="I150">
        <f t="shared" si="11"/>
        <v>4.9542425094393252</v>
      </c>
      <c r="K150">
        <v>6.1959</v>
      </c>
      <c r="L150">
        <v>2.4487000000000001</v>
      </c>
      <c r="M150">
        <v>2.2970000000000002</v>
      </c>
      <c r="N150">
        <v>0.15171000000000001</v>
      </c>
      <c r="O150">
        <v>4.9542000000000002</v>
      </c>
      <c r="P150">
        <v>2.0413999999999999</v>
      </c>
      <c r="Q150">
        <v>1.7932999999999999</v>
      </c>
      <c r="R150">
        <v>0.24807000000000001</v>
      </c>
      <c r="S150">
        <v>6.6555</v>
      </c>
      <c r="T150">
        <v>2.3711000000000002</v>
      </c>
      <c r="U150">
        <v>2.5114000000000001</v>
      </c>
      <c r="V150">
        <v>-0.14035</v>
      </c>
      <c r="W150">
        <v>6.1360999999999999</v>
      </c>
      <c r="X150">
        <v>2.0413999999999999</v>
      </c>
      <c r="Y150">
        <v>1.6345000000000001</v>
      </c>
      <c r="Z150">
        <v>0.40693000000000001</v>
      </c>
      <c r="AA150">
        <v>11.074</v>
      </c>
      <c r="AB150">
        <v>2.3711000000000002</v>
      </c>
      <c r="AC150">
        <v>2.476</v>
      </c>
      <c r="AD150">
        <v>-0.10495</v>
      </c>
      <c r="AE150">
        <v>9.5973000000000006</v>
      </c>
      <c r="AF150">
        <v>2.4487000000000001</v>
      </c>
      <c r="AG150">
        <v>2.2584</v>
      </c>
      <c r="AH150">
        <v>0.1903</v>
      </c>
    </row>
    <row r="151" spans="1:34" x14ac:dyDescent="0.3">
      <c r="A151">
        <v>2.5751878449276608</v>
      </c>
      <c r="B151">
        <v>13.321196713414706</v>
      </c>
      <c r="C151">
        <v>10.181789949122512</v>
      </c>
      <c r="D151">
        <v>2.5132176000679389</v>
      </c>
      <c r="E151">
        <v>9.0619058289456544E-2</v>
      </c>
      <c r="F151">
        <v>0</v>
      </c>
      <c r="G151">
        <f t="shared" si="9"/>
        <v>7.2996429264491303</v>
      </c>
      <c r="H151">
        <f t="shared" si="10"/>
        <v>6.3817834338443395</v>
      </c>
      <c r="I151">
        <f t="shared" si="11"/>
        <v>0.6020599913279624</v>
      </c>
      <c r="K151">
        <v>7.2995999999999999</v>
      </c>
      <c r="L151">
        <v>2.5752000000000002</v>
      </c>
      <c r="M151">
        <v>2.5270000000000001</v>
      </c>
      <c r="N151">
        <v>4.8195000000000002E-2</v>
      </c>
      <c r="O151">
        <v>0.60206000000000004</v>
      </c>
      <c r="P151">
        <v>0</v>
      </c>
      <c r="Q151">
        <v>0.28737000000000001</v>
      </c>
      <c r="R151">
        <v>-0.28737000000000001</v>
      </c>
      <c r="S151">
        <v>6.3818000000000001</v>
      </c>
      <c r="T151">
        <v>2.5131999999999999</v>
      </c>
      <c r="U151">
        <v>2.427</v>
      </c>
      <c r="V151">
        <v>8.6174000000000001E-2</v>
      </c>
      <c r="W151">
        <v>9.0619000000000005E-2</v>
      </c>
      <c r="X151">
        <v>0</v>
      </c>
      <c r="Y151">
        <v>0.42909000000000003</v>
      </c>
      <c r="Z151">
        <v>-0.42909000000000003</v>
      </c>
      <c r="AA151">
        <v>10.182</v>
      </c>
      <c r="AB151">
        <v>2.5131999999999999</v>
      </c>
      <c r="AC151">
        <v>2.3683999999999998</v>
      </c>
      <c r="AD151">
        <v>0.14485999999999999</v>
      </c>
      <c r="AE151">
        <v>13.321</v>
      </c>
      <c r="AF151">
        <v>2.5752000000000002</v>
      </c>
      <c r="AG151">
        <v>2.5021</v>
      </c>
      <c r="AH151">
        <v>7.3076000000000002E-2</v>
      </c>
    </row>
    <row r="152" spans="1:34" x14ac:dyDescent="0.3">
      <c r="A152">
        <v>2.6665179805548807</v>
      </c>
      <c r="B152">
        <v>21.359109618371214</v>
      </c>
      <c r="C152">
        <v>5.6307113738396035</v>
      </c>
      <c r="D152">
        <v>2.0681858617461617</v>
      </c>
      <c r="E152">
        <v>2.048802225347385</v>
      </c>
      <c r="F152">
        <v>1.3617278360175928</v>
      </c>
      <c r="G152">
        <f t="shared" si="9"/>
        <v>9.2431833517184359</v>
      </c>
      <c r="H152">
        <f t="shared" si="10"/>
        <v>4.7458240059402135</v>
      </c>
      <c r="I152">
        <f t="shared" si="11"/>
        <v>2.8627275283179747</v>
      </c>
      <c r="K152">
        <v>9.2431999999999999</v>
      </c>
      <c r="L152">
        <v>2.6665000000000001</v>
      </c>
      <c r="M152">
        <v>2.9319999999999999</v>
      </c>
      <c r="N152">
        <v>-0.26545999999999997</v>
      </c>
      <c r="O152">
        <v>2.8626999999999998</v>
      </c>
      <c r="P152">
        <v>1.3616999999999999</v>
      </c>
      <c r="Q152">
        <v>1.0696000000000001</v>
      </c>
      <c r="R152">
        <v>0.29211999999999999</v>
      </c>
      <c r="S152">
        <v>4.7458</v>
      </c>
      <c r="T152">
        <v>2.0682</v>
      </c>
      <c r="U152">
        <v>1.9228000000000001</v>
      </c>
      <c r="V152">
        <v>0.1454</v>
      </c>
      <c r="W152">
        <v>2.0488</v>
      </c>
      <c r="X152">
        <v>1.3616999999999999</v>
      </c>
      <c r="Y152">
        <v>0.81952000000000003</v>
      </c>
      <c r="Z152">
        <v>0.54220999999999997</v>
      </c>
      <c r="AA152">
        <v>5.6307</v>
      </c>
      <c r="AB152">
        <v>2.0682</v>
      </c>
      <c r="AC152">
        <v>1.8191999999999999</v>
      </c>
      <c r="AD152">
        <v>0.249</v>
      </c>
      <c r="AE152">
        <v>21.359000000000002</v>
      </c>
      <c r="AF152">
        <v>2.6665000000000001</v>
      </c>
      <c r="AG152">
        <v>3.0280999999999998</v>
      </c>
      <c r="AH152">
        <v>-0.36162</v>
      </c>
    </row>
    <row r="153" spans="1:34" x14ac:dyDescent="0.3">
      <c r="A153">
        <v>2.4345689040341987</v>
      </c>
      <c r="B153">
        <v>11.873260850758157</v>
      </c>
      <c r="C153">
        <v>5.4308283550156142</v>
      </c>
      <c r="D153">
        <v>2.0755469613925306</v>
      </c>
      <c r="E153">
        <v>14.095131425856097</v>
      </c>
      <c r="F153">
        <v>2.4487063199050798</v>
      </c>
      <c r="G153">
        <f t="shared" si="9"/>
        <v>6.8915196729772621</v>
      </c>
      <c r="H153">
        <f t="shared" si="10"/>
        <v>4.660827546698382</v>
      </c>
      <c r="I153">
        <f t="shared" si="11"/>
        <v>7.5086966714220376</v>
      </c>
      <c r="K153">
        <v>6.8914999999999997</v>
      </c>
      <c r="L153">
        <v>2.4346000000000001</v>
      </c>
      <c r="M153">
        <v>2.4419</v>
      </c>
      <c r="N153">
        <v>-7.3810000000000004E-3</v>
      </c>
      <c r="O153">
        <v>7.5087000000000002</v>
      </c>
      <c r="P153">
        <v>2.4487000000000001</v>
      </c>
      <c r="Q153">
        <v>2.6772</v>
      </c>
      <c r="R153">
        <v>-0.22852</v>
      </c>
      <c r="S153">
        <v>4.6608000000000001</v>
      </c>
      <c r="T153">
        <v>2.0754999999999999</v>
      </c>
      <c r="U153">
        <v>1.8966000000000001</v>
      </c>
      <c r="V153">
        <v>0.17896000000000001</v>
      </c>
      <c r="W153">
        <v>14.095000000000001</v>
      </c>
      <c r="X153">
        <v>2.4487000000000001</v>
      </c>
      <c r="Y153">
        <v>3.2214</v>
      </c>
      <c r="Z153">
        <v>-0.77264999999999995</v>
      </c>
      <c r="AA153">
        <v>5.4307999999999996</v>
      </c>
      <c r="AB153">
        <v>2.0754999999999999</v>
      </c>
      <c r="AC153">
        <v>1.7950999999999999</v>
      </c>
      <c r="AD153">
        <v>0.28048000000000001</v>
      </c>
      <c r="AE153">
        <v>11.872999999999999</v>
      </c>
      <c r="AF153">
        <v>2.4346000000000001</v>
      </c>
      <c r="AG153">
        <v>2.4074</v>
      </c>
      <c r="AH153">
        <v>2.7215E-2</v>
      </c>
    </row>
    <row r="154" spans="1:34" x14ac:dyDescent="0.3">
      <c r="A154">
        <v>2.53655844257153</v>
      </c>
      <c r="B154">
        <v>14.059942856970862</v>
      </c>
      <c r="C154">
        <v>9.0619058289456544E-2</v>
      </c>
      <c r="D154">
        <v>0.3010299956639812</v>
      </c>
      <c r="E154">
        <v>3.3580889151477926</v>
      </c>
      <c r="F154">
        <v>1.6627578316815741</v>
      </c>
      <c r="G154">
        <f t="shared" si="9"/>
        <v>7.4993180641897998</v>
      </c>
      <c r="H154">
        <f t="shared" si="10"/>
        <v>0.6020599913279624</v>
      </c>
      <c r="I154">
        <f t="shared" si="11"/>
        <v>3.6650178254124728</v>
      </c>
      <c r="K154">
        <v>7.4992999999999999</v>
      </c>
      <c r="L154">
        <v>2.5366</v>
      </c>
      <c r="M154">
        <v>2.5686</v>
      </c>
      <c r="N154">
        <v>-3.2042000000000001E-2</v>
      </c>
      <c r="O154">
        <v>3.665</v>
      </c>
      <c r="P154">
        <v>1.6628000000000001</v>
      </c>
      <c r="Q154">
        <v>1.3472</v>
      </c>
      <c r="R154">
        <v>0.31552999999999998</v>
      </c>
      <c r="S154">
        <v>0.60206000000000004</v>
      </c>
      <c r="T154">
        <v>0.30103000000000002</v>
      </c>
      <c r="U154">
        <v>0.64554</v>
      </c>
      <c r="V154">
        <v>-0.34450999999999998</v>
      </c>
      <c r="W154">
        <v>3.3580999999999999</v>
      </c>
      <c r="X154">
        <v>1.6628000000000001</v>
      </c>
      <c r="Y154">
        <v>1.0806</v>
      </c>
      <c r="Z154">
        <v>0.58218999999999999</v>
      </c>
      <c r="AA154">
        <v>9.0619000000000005E-2</v>
      </c>
      <c r="AB154">
        <v>0.30103000000000002</v>
      </c>
      <c r="AC154">
        <v>1.1507000000000001</v>
      </c>
      <c r="AD154">
        <v>-0.84965000000000002</v>
      </c>
      <c r="AE154">
        <v>14.06</v>
      </c>
      <c r="AF154">
        <v>2.5366</v>
      </c>
      <c r="AG154">
        <v>2.5505</v>
      </c>
      <c r="AH154">
        <v>-1.3899999999999999E-2</v>
      </c>
    </row>
    <row r="155" spans="1:34" x14ac:dyDescent="0.3">
      <c r="A155">
        <v>2.4742162640762553</v>
      </c>
      <c r="B155">
        <v>11.3340609421086</v>
      </c>
      <c r="C155">
        <v>7.8517042091362006</v>
      </c>
      <c r="D155">
        <v>2.2833012287035497</v>
      </c>
      <c r="E155">
        <v>7.0751541913940326</v>
      </c>
      <c r="F155">
        <v>1.8195439355418688</v>
      </c>
      <c r="G155">
        <f t="shared" si="9"/>
        <v>6.7332194207848595</v>
      </c>
      <c r="H155">
        <f t="shared" si="10"/>
        <v>5.6041785157634658</v>
      </c>
      <c r="I155">
        <f t="shared" si="11"/>
        <v>5.3198324001397008</v>
      </c>
      <c r="K155">
        <v>6.7332000000000001</v>
      </c>
      <c r="L155">
        <v>2.4742000000000002</v>
      </c>
      <c r="M155">
        <v>2.4089999999999998</v>
      </c>
      <c r="N155">
        <v>6.5252000000000004E-2</v>
      </c>
      <c r="O155">
        <v>5.3197999999999999</v>
      </c>
      <c r="P155">
        <v>1.8194999999999999</v>
      </c>
      <c r="Q155">
        <v>1.9198</v>
      </c>
      <c r="R155">
        <v>-0.10029</v>
      </c>
      <c r="S155">
        <v>5.6041999999999996</v>
      </c>
      <c r="T155">
        <v>2.2833000000000001</v>
      </c>
      <c r="U155">
        <v>2.1873999999999998</v>
      </c>
      <c r="V155">
        <v>9.5942E-2</v>
      </c>
      <c r="W155">
        <v>7.0751999999999997</v>
      </c>
      <c r="X155">
        <v>1.8194999999999999</v>
      </c>
      <c r="Y155">
        <v>1.8217000000000001</v>
      </c>
      <c r="Z155">
        <v>-2.1481999999999998E-3</v>
      </c>
      <c r="AA155">
        <v>7.8517000000000001</v>
      </c>
      <c r="AB155">
        <v>2.2833000000000001</v>
      </c>
      <c r="AC155">
        <v>2.0872000000000002</v>
      </c>
      <c r="AD155">
        <v>0.19611000000000001</v>
      </c>
      <c r="AE155">
        <v>11.334</v>
      </c>
      <c r="AF155">
        <v>2.4742000000000002</v>
      </c>
      <c r="AG155">
        <v>2.3721000000000001</v>
      </c>
      <c r="AH155">
        <v>0.10215</v>
      </c>
    </row>
    <row r="156" spans="1:34" x14ac:dyDescent="0.3">
      <c r="A156">
        <v>2.0791812460476247</v>
      </c>
      <c r="B156">
        <v>5.2746709961590339</v>
      </c>
      <c r="C156">
        <v>1.4499049326313047</v>
      </c>
      <c r="D156">
        <v>1.1760912590556813</v>
      </c>
      <c r="E156">
        <v>0.60551936847362808</v>
      </c>
      <c r="F156">
        <v>0.77815125038364363</v>
      </c>
      <c r="G156">
        <f t="shared" si="9"/>
        <v>4.5933303805230619</v>
      </c>
      <c r="H156">
        <f t="shared" si="10"/>
        <v>2.4082399653118496</v>
      </c>
      <c r="I156">
        <f t="shared" si="11"/>
        <v>1.5563025007672873</v>
      </c>
      <c r="K156">
        <v>4.5933000000000002</v>
      </c>
      <c r="L156">
        <v>2.0792000000000002</v>
      </c>
      <c r="M156">
        <v>1.9631000000000001</v>
      </c>
      <c r="N156">
        <v>0.11612</v>
      </c>
      <c r="O156">
        <v>1.5563</v>
      </c>
      <c r="P156">
        <v>0.77815000000000001</v>
      </c>
      <c r="Q156">
        <v>0.61756</v>
      </c>
      <c r="R156">
        <v>0.16059000000000001</v>
      </c>
      <c r="S156">
        <v>2.4081999999999999</v>
      </c>
      <c r="T156">
        <v>1.1760999999999999</v>
      </c>
      <c r="U156">
        <v>1.2022999999999999</v>
      </c>
      <c r="V156">
        <v>-2.6172999999999998E-2</v>
      </c>
      <c r="W156">
        <v>0.60551999999999995</v>
      </c>
      <c r="X156">
        <v>0.77815000000000001</v>
      </c>
      <c r="Y156">
        <v>0.53174999999999994</v>
      </c>
      <c r="Z156">
        <v>0.24640000000000001</v>
      </c>
      <c r="AA156">
        <v>1.4499</v>
      </c>
      <c r="AB156">
        <v>1.1760999999999999</v>
      </c>
      <c r="AC156">
        <v>1.3147</v>
      </c>
      <c r="AD156">
        <v>-0.13861000000000001</v>
      </c>
      <c r="AE156">
        <v>5.2747000000000002</v>
      </c>
      <c r="AF156">
        <v>2.0792000000000002</v>
      </c>
      <c r="AG156">
        <v>1.9755</v>
      </c>
      <c r="AH156">
        <v>0.10366</v>
      </c>
    </row>
    <row r="157" spans="1:34" x14ac:dyDescent="0.3">
      <c r="A157">
        <v>2.2855573090077739</v>
      </c>
      <c r="B157">
        <v>8.8804200946504963</v>
      </c>
      <c r="C157">
        <v>9.0644581936395792</v>
      </c>
      <c r="D157">
        <v>2.3159703454569178</v>
      </c>
      <c r="E157">
        <v>9.0619058289456544E-2</v>
      </c>
      <c r="F157">
        <v>0</v>
      </c>
      <c r="G157">
        <f t="shared" si="9"/>
        <v>5.9600067431674928</v>
      </c>
      <c r="H157">
        <f t="shared" si="10"/>
        <v>6.0214477307835459</v>
      </c>
      <c r="I157">
        <f t="shared" si="11"/>
        <v>0.6020599913279624</v>
      </c>
      <c r="K157">
        <v>5.96</v>
      </c>
      <c r="L157">
        <v>2.2856000000000001</v>
      </c>
      <c r="M157">
        <v>2.2477999999999998</v>
      </c>
      <c r="N157">
        <v>3.7712000000000002E-2</v>
      </c>
      <c r="O157">
        <v>0.60206000000000004</v>
      </c>
      <c r="P157">
        <v>0</v>
      </c>
      <c r="Q157">
        <v>0.28737000000000001</v>
      </c>
      <c r="R157">
        <v>-0.28737000000000001</v>
      </c>
      <c r="S157">
        <v>6.0213999999999999</v>
      </c>
      <c r="T157">
        <v>2.3159999999999998</v>
      </c>
      <c r="U157">
        <v>2.3159999999999998</v>
      </c>
      <c r="V157" s="18">
        <v>-5.2773999999999997E-6</v>
      </c>
      <c r="W157">
        <v>9.0619000000000005E-2</v>
      </c>
      <c r="X157">
        <v>0</v>
      </c>
      <c r="Y157">
        <v>0.42909000000000003</v>
      </c>
      <c r="Z157">
        <v>-0.42909000000000003</v>
      </c>
      <c r="AA157">
        <v>9.0645000000000007</v>
      </c>
      <c r="AB157">
        <v>2.3159999999999998</v>
      </c>
      <c r="AC157">
        <v>2.2334999999999998</v>
      </c>
      <c r="AD157">
        <v>8.2439999999999999E-2</v>
      </c>
      <c r="AE157">
        <v>8.8803999999999998</v>
      </c>
      <c r="AF157">
        <v>2.2856000000000001</v>
      </c>
      <c r="AG157">
        <v>2.2115</v>
      </c>
      <c r="AH157">
        <v>7.4065000000000006E-2</v>
      </c>
    </row>
    <row r="158" spans="1:34" x14ac:dyDescent="0.3">
      <c r="A158">
        <v>2.1583624920952498</v>
      </c>
      <c r="B158">
        <v>6.4083855074294274</v>
      </c>
      <c r="C158">
        <v>1</v>
      </c>
      <c r="D158">
        <v>1</v>
      </c>
      <c r="E158">
        <v>5.6654055551703051</v>
      </c>
      <c r="F158">
        <v>0.69897000433601886</v>
      </c>
      <c r="G158">
        <f t="shared" si="9"/>
        <v>5.0629578340845098</v>
      </c>
      <c r="H158">
        <f t="shared" si="10"/>
        <v>2</v>
      </c>
      <c r="I158">
        <f t="shared" si="11"/>
        <v>4.7604224834232118</v>
      </c>
      <c r="K158">
        <v>5.0629999999999997</v>
      </c>
      <c r="L158">
        <v>2.1583999999999999</v>
      </c>
      <c r="M158">
        <v>2.0609000000000002</v>
      </c>
      <c r="N158">
        <v>9.7441E-2</v>
      </c>
      <c r="O158">
        <v>4.7603999999999997</v>
      </c>
      <c r="P158">
        <v>0.69896999999999998</v>
      </c>
      <c r="Q158">
        <v>1.7262999999999999</v>
      </c>
      <c r="R158">
        <v>-1.0273000000000001</v>
      </c>
      <c r="S158">
        <v>2</v>
      </c>
      <c r="T158">
        <v>1</v>
      </c>
      <c r="U158">
        <v>1.0764</v>
      </c>
      <c r="V158">
        <v>-7.6430999999999999E-2</v>
      </c>
      <c r="W158">
        <v>5.6654</v>
      </c>
      <c r="X158">
        <v>0.69896999999999998</v>
      </c>
      <c r="Y158">
        <v>1.5406</v>
      </c>
      <c r="Z158">
        <v>-0.84164000000000005</v>
      </c>
      <c r="AA158">
        <v>1</v>
      </c>
      <c r="AB158">
        <v>1</v>
      </c>
      <c r="AC158">
        <v>1.2604</v>
      </c>
      <c r="AD158">
        <v>-0.26040999999999997</v>
      </c>
      <c r="AE158">
        <v>6.4084000000000003</v>
      </c>
      <c r="AF158">
        <v>2.1583999999999999</v>
      </c>
      <c r="AG158">
        <v>2.0497000000000001</v>
      </c>
      <c r="AH158">
        <v>0.10865</v>
      </c>
    </row>
    <row r="159" spans="1:34" x14ac:dyDescent="0.3">
      <c r="A159">
        <v>2.3443922736851106</v>
      </c>
      <c r="B159">
        <v>7.8746460463882091</v>
      </c>
      <c r="C159">
        <v>15.576036228847173</v>
      </c>
      <c r="D159">
        <v>2.5550944485783194</v>
      </c>
      <c r="E159">
        <v>0.71419069723593842</v>
      </c>
      <c r="F159">
        <v>0.84509804001425681</v>
      </c>
      <c r="G159">
        <f t="shared" si="9"/>
        <v>5.6123599479677742</v>
      </c>
      <c r="H159">
        <f t="shared" si="10"/>
        <v>7.893297467813353</v>
      </c>
      <c r="I159">
        <f t="shared" si="11"/>
        <v>1.6901960800285136</v>
      </c>
      <c r="K159">
        <v>5.6124000000000001</v>
      </c>
      <c r="L159">
        <v>2.3443999999999998</v>
      </c>
      <c r="M159">
        <v>2.1753999999999998</v>
      </c>
      <c r="N159">
        <v>0.16899</v>
      </c>
      <c r="O159">
        <v>1.6901999999999999</v>
      </c>
      <c r="P159">
        <v>0.84509999999999996</v>
      </c>
      <c r="Q159">
        <v>0.66388999999999998</v>
      </c>
      <c r="R159">
        <v>0.18121000000000001</v>
      </c>
      <c r="S159">
        <v>7.8933</v>
      </c>
      <c r="T159">
        <v>2.5550999999999999</v>
      </c>
      <c r="U159">
        <v>2.8929</v>
      </c>
      <c r="V159">
        <v>-0.33784999999999998</v>
      </c>
      <c r="W159">
        <v>0.71418999999999999</v>
      </c>
      <c r="X159">
        <v>0.84509999999999996</v>
      </c>
      <c r="Y159">
        <v>0.55342000000000002</v>
      </c>
      <c r="Z159">
        <v>0.29167999999999999</v>
      </c>
      <c r="AA159">
        <v>15.576000000000001</v>
      </c>
      <c r="AB159">
        <v>2.5550999999999999</v>
      </c>
      <c r="AC159">
        <v>3.0192999999999999</v>
      </c>
      <c r="AD159">
        <v>-0.46417000000000003</v>
      </c>
      <c r="AE159">
        <v>7.8746</v>
      </c>
      <c r="AF159">
        <v>2.3443999999999998</v>
      </c>
      <c r="AG159">
        <v>2.1457000000000002</v>
      </c>
      <c r="AH159">
        <v>0.19872000000000001</v>
      </c>
    </row>
    <row r="160" spans="1:34" x14ac:dyDescent="0.3">
      <c r="A160">
        <v>2.2900346113625178</v>
      </c>
      <c r="B160">
        <v>10.231407159923753</v>
      </c>
      <c r="C160">
        <v>3.8749251187475942</v>
      </c>
      <c r="D160">
        <v>1.7708520116421442</v>
      </c>
      <c r="E160">
        <v>8.1952089013895399</v>
      </c>
      <c r="F160">
        <v>2.1643528557844371</v>
      </c>
      <c r="G160">
        <f t="shared" si="9"/>
        <v>6.3973141739088453</v>
      </c>
      <c r="H160">
        <f t="shared" si="10"/>
        <v>3.93696589710787</v>
      </c>
      <c r="I160">
        <f t="shared" si="11"/>
        <v>5.7254550566359494</v>
      </c>
      <c r="K160">
        <v>6.3973000000000004</v>
      </c>
      <c r="L160">
        <v>2.29</v>
      </c>
      <c r="M160">
        <v>2.339</v>
      </c>
      <c r="N160">
        <v>-4.8934999999999999E-2</v>
      </c>
      <c r="O160">
        <v>5.7255000000000003</v>
      </c>
      <c r="P160">
        <v>2.1644000000000001</v>
      </c>
      <c r="Q160">
        <v>2.0602</v>
      </c>
      <c r="R160">
        <v>0.10417</v>
      </c>
      <c r="S160">
        <v>3.9369999999999998</v>
      </c>
      <c r="T160">
        <v>1.7708999999999999</v>
      </c>
      <c r="U160">
        <v>1.6735</v>
      </c>
      <c r="V160">
        <v>9.7382999999999997E-2</v>
      </c>
      <c r="W160">
        <v>8.1951999999999998</v>
      </c>
      <c r="X160">
        <v>2.1644000000000001</v>
      </c>
      <c r="Y160">
        <v>2.0449999999999999</v>
      </c>
      <c r="Z160">
        <v>0.11934</v>
      </c>
      <c r="AA160">
        <v>3.8748999999999998</v>
      </c>
      <c r="AB160">
        <v>1.7708999999999999</v>
      </c>
      <c r="AC160">
        <v>1.6073</v>
      </c>
      <c r="AD160">
        <v>0.16353000000000001</v>
      </c>
      <c r="AE160">
        <v>10.231</v>
      </c>
      <c r="AF160">
        <v>2.29</v>
      </c>
      <c r="AG160">
        <v>2.2999000000000001</v>
      </c>
      <c r="AH160">
        <v>-9.8706000000000002E-3</v>
      </c>
    </row>
    <row r="161" spans="1:34" x14ac:dyDescent="0.3">
      <c r="A161">
        <v>2.3891660843645326</v>
      </c>
      <c r="B161">
        <v>13.780641695545226</v>
      </c>
      <c r="C161">
        <v>5.2746709961590339</v>
      </c>
      <c r="D161">
        <v>1.9777236052888478</v>
      </c>
      <c r="E161">
        <v>9.0619058289456544E-2</v>
      </c>
      <c r="F161">
        <v>0</v>
      </c>
      <c r="G161">
        <f t="shared" si="9"/>
        <v>7.4244573392390709</v>
      </c>
      <c r="H161">
        <f t="shared" si="10"/>
        <v>4.5933303805230619</v>
      </c>
      <c r="I161">
        <f t="shared" si="11"/>
        <v>0.6020599913279624</v>
      </c>
      <c r="K161">
        <v>7.4245000000000001</v>
      </c>
      <c r="L161">
        <v>2.3892000000000002</v>
      </c>
      <c r="M161">
        <v>2.5529999999999999</v>
      </c>
      <c r="N161">
        <v>-0.16384000000000001</v>
      </c>
      <c r="O161">
        <v>0.60206000000000004</v>
      </c>
      <c r="P161">
        <v>0</v>
      </c>
      <c r="Q161">
        <v>0.28737000000000001</v>
      </c>
      <c r="R161">
        <v>-0.28737000000000001</v>
      </c>
      <c r="S161">
        <v>4.5933000000000002</v>
      </c>
      <c r="T161">
        <v>1.9777</v>
      </c>
      <c r="U161">
        <v>1.8757999999999999</v>
      </c>
      <c r="V161">
        <v>0.10194</v>
      </c>
      <c r="W161">
        <v>9.0619000000000005E-2</v>
      </c>
      <c r="X161">
        <v>0</v>
      </c>
      <c r="Y161">
        <v>0.42909000000000003</v>
      </c>
      <c r="Z161">
        <v>-0.42909000000000003</v>
      </c>
      <c r="AA161">
        <v>5.2747000000000002</v>
      </c>
      <c r="AB161">
        <v>1.9777</v>
      </c>
      <c r="AC161">
        <v>1.7762</v>
      </c>
      <c r="AD161">
        <v>0.20150000000000001</v>
      </c>
      <c r="AE161">
        <v>13.781000000000001</v>
      </c>
      <c r="AF161">
        <v>2.3892000000000002</v>
      </c>
      <c r="AG161">
        <v>2.5322</v>
      </c>
      <c r="AH161">
        <v>-0.14301</v>
      </c>
    </row>
    <row r="162" spans="1:34" x14ac:dyDescent="0.3">
      <c r="A162">
        <v>1.954242509439325</v>
      </c>
      <c r="B162">
        <v>5.2442585212382777</v>
      </c>
      <c r="C162">
        <v>5.4869440156302911</v>
      </c>
      <c r="D162">
        <v>2.1038037209559568</v>
      </c>
      <c r="E162">
        <v>0.81557152460510873</v>
      </c>
      <c r="F162">
        <v>0.90308998699194354</v>
      </c>
      <c r="G162">
        <f t="shared" si="9"/>
        <v>4.5800692227250357</v>
      </c>
      <c r="H162">
        <f t="shared" si="10"/>
        <v>4.6848453616444123</v>
      </c>
      <c r="I162">
        <f t="shared" si="11"/>
        <v>1.8061799739838871</v>
      </c>
      <c r="K162">
        <v>4.5800999999999998</v>
      </c>
      <c r="L162">
        <v>1.9541999999999999</v>
      </c>
      <c r="M162">
        <v>1.9602999999999999</v>
      </c>
      <c r="N162">
        <v>-6.0565999999999997E-3</v>
      </c>
      <c r="O162">
        <v>1.8062</v>
      </c>
      <c r="P162">
        <v>0.90308999999999995</v>
      </c>
      <c r="Q162">
        <v>0.70401999999999998</v>
      </c>
      <c r="R162">
        <v>0.19907</v>
      </c>
      <c r="S162">
        <v>4.6848000000000001</v>
      </c>
      <c r="T162">
        <v>2.1038000000000001</v>
      </c>
      <c r="U162">
        <v>1.9039999999999999</v>
      </c>
      <c r="V162">
        <v>0.19980999999999999</v>
      </c>
      <c r="W162">
        <v>0.81557000000000002</v>
      </c>
      <c r="X162">
        <v>0.90308999999999995</v>
      </c>
      <c r="Y162">
        <v>0.57364000000000004</v>
      </c>
      <c r="Z162">
        <v>0.32945000000000002</v>
      </c>
      <c r="AA162">
        <v>5.4869000000000003</v>
      </c>
      <c r="AB162">
        <v>2.1038000000000001</v>
      </c>
      <c r="AC162">
        <v>1.8018000000000001</v>
      </c>
      <c r="AD162">
        <v>0.30196000000000001</v>
      </c>
      <c r="AE162">
        <v>5.2443</v>
      </c>
      <c r="AF162">
        <v>1.9541999999999999</v>
      </c>
      <c r="AG162">
        <v>1.9735</v>
      </c>
      <c r="AH162">
        <v>-1.9286000000000001E-2</v>
      </c>
    </row>
    <row r="163" spans="1:34" x14ac:dyDescent="0.3">
      <c r="A163">
        <v>2.5502283530550942</v>
      </c>
      <c r="B163">
        <v>20.20292705037328</v>
      </c>
      <c r="C163">
        <v>1.2408697921485934</v>
      </c>
      <c r="D163">
        <v>0.95424250943932487</v>
      </c>
      <c r="E163">
        <v>1.6352107719498268</v>
      </c>
      <c r="F163">
        <v>1.255272505103306</v>
      </c>
      <c r="G163">
        <f t="shared" si="9"/>
        <v>8.9895332582672562</v>
      </c>
      <c r="H163">
        <f t="shared" si="10"/>
        <v>2.2278867046136734</v>
      </c>
      <c r="I163">
        <f t="shared" si="11"/>
        <v>2.5575072019056577</v>
      </c>
      <c r="K163">
        <v>8.9894999999999996</v>
      </c>
      <c r="L163">
        <v>2.5501999999999998</v>
      </c>
      <c r="M163">
        <v>2.8791000000000002</v>
      </c>
      <c r="N163">
        <v>-0.32890000000000003</v>
      </c>
      <c r="O163">
        <v>2.5575000000000001</v>
      </c>
      <c r="P163">
        <v>1.2553000000000001</v>
      </c>
      <c r="Q163">
        <v>0.96399999999999997</v>
      </c>
      <c r="R163">
        <v>0.29126999999999997</v>
      </c>
      <c r="S163">
        <v>2.2279</v>
      </c>
      <c r="T163">
        <v>0.95423999999999998</v>
      </c>
      <c r="U163">
        <v>1.1467000000000001</v>
      </c>
      <c r="V163">
        <v>-0.19242999999999999</v>
      </c>
      <c r="W163">
        <v>1.6352</v>
      </c>
      <c r="X163">
        <v>1.2553000000000001</v>
      </c>
      <c r="Y163">
        <v>0.73706000000000005</v>
      </c>
      <c r="Z163">
        <v>0.51820999999999995</v>
      </c>
      <c r="AA163">
        <v>1.2408999999999999</v>
      </c>
      <c r="AB163">
        <v>0.95423999999999998</v>
      </c>
      <c r="AC163">
        <v>1.2895000000000001</v>
      </c>
      <c r="AD163">
        <v>-0.33522999999999997</v>
      </c>
      <c r="AE163">
        <v>20.202999999999999</v>
      </c>
      <c r="AF163">
        <v>2.5501999999999998</v>
      </c>
      <c r="AG163">
        <v>2.9525000000000001</v>
      </c>
      <c r="AH163">
        <v>-0.40225</v>
      </c>
    </row>
    <row r="164" spans="1:34" x14ac:dyDescent="0.3">
      <c r="A164">
        <v>2.0827853703164503</v>
      </c>
      <c r="B164">
        <v>6.2346576674270286</v>
      </c>
      <c r="C164">
        <v>9.7420857966154237</v>
      </c>
      <c r="D164">
        <v>2.428134794028789</v>
      </c>
      <c r="E164">
        <v>2.7009366998496129</v>
      </c>
      <c r="F164">
        <v>1.4471580313422192</v>
      </c>
      <c r="G164">
        <f t="shared" si="9"/>
        <v>4.9938592961464296</v>
      </c>
      <c r="H164">
        <f t="shared" si="10"/>
        <v>6.2424629102992428</v>
      </c>
      <c r="I164">
        <f t="shared" si="11"/>
        <v>3.2869053529723748</v>
      </c>
      <c r="K164">
        <v>4.9939</v>
      </c>
      <c r="L164">
        <v>2.0828000000000002</v>
      </c>
      <c r="M164">
        <v>2.0465</v>
      </c>
      <c r="N164">
        <v>3.6262000000000003E-2</v>
      </c>
      <c r="O164">
        <v>3.2869000000000002</v>
      </c>
      <c r="P164">
        <v>1.4472</v>
      </c>
      <c r="Q164">
        <v>1.2163999999999999</v>
      </c>
      <c r="R164">
        <v>0.23077</v>
      </c>
      <c r="S164">
        <v>6.2424999999999997</v>
      </c>
      <c r="T164">
        <v>2.4281000000000001</v>
      </c>
      <c r="U164">
        <v>2.3841000000000001</v>
      </c>
      <c r="V164">
        <v>4.4034999999999998E-2</v>
      </c>
      <c r="W164">
        <v>2.7008999999999999</v>
      </c>
      <c r="X164">
        <v>1.4472</v>
      </c>
      <c r="Y164">
        <v>0.94955000000000001</v>
      </c>
      <c r="Z164">
        <v>0.49761</v>
      </c>
      <c r="AA164">
        <v>9.7421000000000006</v>
      </c>
      <c r="AB164">
        <v>2.4281000000000001</v>
      </c>
      <c r="AC164">
        <v>2.3153000000000001</v>
      </c>
      <c r="AD164">
        <v>0.11284</v>
      </c>
      <c r="AE164">
        <v>6.2347000000000001</v>
      </c>
      <c r="AF164">
        <v>2.0828000000000002</v>
      </c>
      <c r="AG164">
        <v>2.0383</v>
      </c>
      <c r="AH164">
        <v>4.4442000000000002E-2</v>
      </c>
    </row>
    <row r="165" spans="1:34" x14ac:dyDescent="0.3">
      <c r="A165">
        <v>2.436162647040756</v>
      </c>
      <c r="B165">
        <v>11.901029289636044</v>
      </c>
      <c r="C165">
        <v>4.8700804471237404</v>
      </c>
      <c r="D165">
        <v>1.8920946026904804</v>
      </c>
      <c r="E165">
        <v>0.60551936847362808</v>
      </c>
      <c r="F165">
        <v>0.77815125038364363</v>
      </c>
      <c r="G165">
        <f t="shared" si="9"/>
        <v>6.8995736939715471</v>
      </c>
      <c r="H165">
        <f t="shared" si="10"/>
        <v>4.4136517520636991</v>
      </c>
      <c r="I165">
        <f t="shared" si="11"/>
        <v>1.5563025007672873</v>
      </c>
      <c r="K165">
        <v>6.8996000000000004</v>
      </c>
      <c r="L165">
        <v>2.4361999999999999</v>
      </c>
      <c r="M165">
        <v>2.4436</v>
      </c>
      <c r="N165">
        <v>-7.4654999999999999E-3</v>
      </c>
      <c r="O165">
        <v>1.5563</v>
      </c>
      <c r="P165">
        <v>0.77815000000000001</v>
      </c>
      <c r="Q165">
        <v>0.61756</v>
      </c>
      <c r="R165">
        <v>0.16059000000000001</v>
      </c>
      <c r="S165">
        <v>4.4137000000000004</v>
      </c>
      <c r="T165">
        <v>1.8920999999999999</v>
      </c>
      <c r="U165">
        <v>1.8204</v>
      </c>
      <c r="V165">
        <v>7.1694999999999995E-2</v>
      </c>
      <c r="W165">
        <v>0.60551999999999995</v>
      </c>
      <c r="X165">
        <v>0.77815000000000001</v>
      </c>
      <c r="Y165">
        <v>0.53174999999999994</v>
      </c>
      <c r="Z165">
        <v>0.24640000000000001</v>
      </c>
      <c r="AA165">
        <v>4.8700999999999999</v>
      </c>
      <c r="AB165">
        <v>1.8920999999999999</v>
      </c>
      <c r="AC165">
        <v>1.7274</v>
      </c>
      <c r="AD165">
        <v>0.16469</v>
      </c>
      <c r="AE165">
        <v>11.901</v>
      </c>
      <c r="AF165">
        <v>2.4361999999999999</v>
      </c>
      <c r="AG165">
        <v>2.4091999999999998</v>
      </c>
      <c r="AH165">
        <v>2.6991000000000001E-2</v>
      </c>
    </row>
    <row r="166" spans="1:34" x14ac:dyDescent="0.3">
      <c r="A166">
        <v>2.5118833609788744</v>
      </c>
      <c r="B166">
        <v>13.017598035359979</v>
      </c>
      <c r="C166">
        <v>1.6352107719498268</v>
      </c>
      <c r="D166">
        <v>1.146128035678238</v>
      </c>
      <c r="E166">
        <v>0.36247623315782618</v>
      </c>
      <c r="F166">
        <v>0.6020599913279624</v>
      </c>
      <c r="G166">
        <f t="shared" si="9"/>
        <v>7.2159817170943494</v>
      </c>
      <c r="H166">
        <f t="shared" si="10"/>
        <v>2.5575072019056577</v>
      </c>
      <c r="I166">
        <f t="shared" si="11"/>
        <v>1.2041199826559248</v>
      </c>
      <c r="K166">
        <v>7.2160000000000002</v>
      </c>
      <c r="L166">
        <v>2.5118999999999998</v>
      </c>
      <c r="M166">
        <v>2.5095999999999998</v>
      </c>
      <c r="N166">
        <v>2.3234000000000002E-3</v>
      </c>
      <c r="O166">
        <v>1.2040999999999999</v>
      </c>
      <c r="P166">
        <v>0.60206000000000004</v>
      </c>
      <c r="Q166">
        <v>0.49569000000000002</v>
      </c>
      <c r="R166">
        <v>0.10637000000000001</v>
      </c>
      <c r="S166">
        <v>2.5575000000000001</v>
      </c>
      <c r="T166">
        <v>1.1460999999999999</v>
      </c>
      <c r="U166">
        <v>1.2483</v>
      </c>
      <c r="V166">
        <v>-0.10215</v>
      </c>
      <c r="W166">
        <v>0.36248000000000002</v>
      </c>
      <c r="X166">
        <v>0.60206000000000004</v>
      </c>
      <c r="Y166">
        <v>0.48330000000000001</v>
      </c>
      <c r="Z166">
        <v>0.11876</v>
      </c>
      <c r="AA166">
        <v>1.6352</v>
      </c>
      <c r="AB166">
        <v>1.1460999999999999</v>
      </c>
      <c r="AC166">
        <v>1.3371</v>
      </c>
      <c r="AD166">
        <v>-0.19092999999999999</v>
      </c>
      <c r="AE166">
        <v>13.018000000000001</v>
      </c>
      <c r="AF166">
        <v>2.5118999999999998</v>
      </c>
      <c r="AG166">
        <v>2.4822000000000002</v>
      </c>
      <c r="AH166">
        <v>2.964E-2</v>
      </c>
    </row>
    <row r="167" spans="1:34" x14ac:dyDescent="0.3">
      <c r="A167">
        <v>2.0413926851582249</v>
      </c>
      <c r="B167">
        <v>5.3830787889549176</v>
      </c>
      <c r="C167">
        <v>1</v>
      </c>
      <c r="D167">
        <v>0.90308998699194354</v>
      </c>
      <c r="E167">
        <v>3.1618218692409155</v>
      </c>
      <c r="F167">
        <v>1.5910646070264991</v>
      </c>
      <c r="G167">
        <f t="shared" si="9"/>
        <v>4.6402925722221084</v>
      </c>
      <c r="H167">
        <f t="shared" si="10"/>
        <v>2</v>
      </c>
      <c r="I167">
        <f t="shared" si="11"/>
        <v>3.5563025007672873</v>
      </c>
      <c r="K167">
        <v>4.6402999999999999</v>
      </c>
      <c r="L167">
        <v>2.0413999999999999</v>
      </c>
      <c r="M167">
        <v>1.9728000000000001</v>
      </c>
      <c r="N167">
        <v>6.8543999999999994E-2</v>
      </c>
      <c r="O167">
        <v>3.5562999999999998</v>
      </c>
      <c r="P167">
        <v>1.5911</v>
      </c>
      <c r="Q167">
        <v>1.3096000000000001</v>
      </c>
      <c r="R167">
        <v>0.28145999999999999</v>
      </c>
      <c r="S167">
        <v>2</v>
      </c>
      <c r="T167">
        <v>0.90308999999999995</v>
      </c>
      <c r="U167">
        <v>1.0764</v>
      </c>
      <c r="V167">
        <v>-0.17333999999999999</v>
      </c>
      <c r="W167">
        <v>3.1617999999999999</v>
      </c>
      <c r="X167">
        <v>1.5911</v>
      </c>
      <c r="Y167">
        <v>1.0414000000000001</v>
      </c>
      <c r="Z167">
        <v>0.54962999999999995</v>
      </c>
      <c r="AA167">
        <v>1</v>
      </c>
      <c r="AB167">
        <v>0.90308999999999995</v>
      </c>
      <c r="AC167">
        <v>1.2604</v>
      </c>
      <c r="AD167">
        <v>-0.35732000000000003</v>
      </c>
      <c r="AE167">
        <v>5.3830999999999998</v>
      </c>
      <c r="AF167">
        <v>2.0413999999999999</v>
      </c>
      <c r="AG167">
        <v>1.9825999999999999</v>
      </c>
      <c r="AH167">
        <v>5.8778999999999998E-2</v>
      </c>
    </row>
    <row r="168" spans="1:34" x14ac:dyDescent="0.3">
      <c r="A168">
        <v>2.6989700043360187</v>
      </c>
      <c r="B168">
        <v>20.234177606098971</v>
      </c>
      <c r="C168">
        <v>7.6406696908763667</v>
      </c>
      <c r="D168">
        <v>2.1818435879447726</v>
      </c>
      <c r="E168">
        <v>0.227644691705265</v>
      </c>
      <c r="F168">
        <v>0.47712125471966244</v>
      </c>
      <c r="G168">
        <f t="shared" si="9"/>
        <v>8.996483225371783</v>
      </c>
      <c r="H168">
        <f t="shared" si="10"/>
        <v>5.5283522647806613</v>
      </c>
      <c r="I168">
        <f t="shared" si="11"/>
        <v>0.95424250943932487</v>
      </c>
      <c r="K168">
        <v>8.9964999999999993</v>
      </c>
      <c r="L168">
        <v>2.6989999999999998</v>
      </c>
      <c r="M168">
        <v>2.8805999999999998</v>
      </c>
      <c r="N168">
        <v>-0.18160000000000001</v>
      </c>
      <c r="O168">
        <v>0.95423999999999998</v>
      </c>
      <c r="P168">
        <v>0.47711999999999999</v>
      </c>
      <c r="Q168">
        <v>0.40922999999999998</v>
      </c>
      <c r="R168">
        <v>6.7891000000000007E-2</v>
      </c>
      <c r="S168">
        <v>5.5284000000000004</v>
      </c>
      <c r="T168">
        <v>2.1818</v>
      </c>
      <c r="U168">
        <v>2.1640000000000001</v>
      </c>
      <c r="V168">
        <v>1.7856E-2</v>
      </c>
      <c r="W168">
        <v>0.22764000000000001</v>
      </c>
      <c r="X168">
        <v>0.47711999999999999</v>
      </c>
      <c r="Y168">
        <v>0.45640999999999998</v>
      </c>
      <c r="Z168">
        <v>2.0708000000000001E-2</v>
      </c>
      <c r="AA168">
        <v>7.6406999999999998</v>
      </c>
      <c r="AB168">
        <v>2.1818</v>
      </c>
      <c r="AC168">
        <v>2.0617000000000001</v>
      </c>
      <c r="AD168">
        <v>0.12012</v>
      </c>
      <c r="AE168">
        <v>20.234000000000002</v>
      </c>
      <c r="AF168">
        <v>2.6989999999999998</v>
      </c>
      <c r="AG168">
        <v>2.9544999999999999</v>
      </c>
      <c r="AH168">
        <v>-0.25555</v>
      </c>
    </row>
    <row r="169" spans="1:34" x14ac:dyDescent="0.3">
      <c r="A169">
        <v>0.69897000433601886</v>
      </c>
      <c r="B169">
        <v>0.4885590669614942</v>
      </c>
      <c r="C169">
        <v>8.1435934838945361</v>
      </c>
      <c r="D169">
        <v>2.3096301674258988</v>
      </c>
      <c r="E169">
        <v>9.7969748050889152</v>
      </c>
      <c r="F169">
        <v>2.2787536009528289</v>
      </c>
      <c r="G169">
        <f t="shared" si="9"/>
        <v>1.3979400086720377</v>
      </c>
      <c r="H169">
        <f t="shared" si="10"/>
        <v>5.7073964235523489</v>
      </c>
      <c r="I169">
        <f t="shared" si="11"/>
        <v>6.2600238993438087</v>
      </c>
      <c r="K169">
        <v>1.3978999999999999</v>
      </c>
      <c r="L169">
        <v>0.69896999999999998</v>
      </c>
      <c r="M169">
        <v>1.2971999999999999</v>
      </c>
      <c r="N169">
        <v>-0.59824999999999995</v>
      </c>
      <c r="O169">
        <v>6.26</v>
      </c>
      <c r="P169">
        <v>2.2787999999999999</v>
      </c>
      <c r="Q169">
        <v>2.2452000000000001</v>
      </c>
      <c r="R169">
        <v>3.3595E-2</v>
      </c>
      <c r="S169">
        <v>5.7073999999999998</v>
      </c>
      <c r="T169">
        <v>2.3096000000000001</v>
      </c>
      <c r="U169">
        <v>2.2191999999999998</v>
      </c>
      <c r="V169">
        <v>9.0455999999999995E-2</v>
      </c>
      <c r="W169">
        <v>9.7970000000000006</v>
      </c>
      <c r="X169">
        <v>2.2787999999999999</v>
      </c>
      <c r="Y169">
        <v>2.3643999999999998</v>
      </c>
      <c r="Z169">
        <v>-8.5624000000000006E-2</v>
      </c>
      <c r="AA169">
        <v>8.1435999999999993</v>
      </c>
      <c r="AB169">
        <v>2.3096000000000001</v>
      </c>
      <c r="AC169">
        <v>2.1223999999999998</v>
      </c>
      <c r="AD169">
        <v>0.18722</v>
      </c>
      <c r="AE169">
        <v>0.48855999999999999</v>
      </c>
      <c r="AF169">
        <v>0.69896999999999998</v>
      </c>
      <c r="AG169">
        <v>1.6623000000000001</v>
      </c>
      <c r="AH169">
        <v>-0.96333000000000002</v>
      </c>
    </row>
    <row r="170" spans="1:34" x14ac:dyDescent="0.3">
      <c r="A170">
        <v>2.2600713879850747</v>
      </c>
      <c r="B170">
        <v>9.8509256736137036</v>
      </c>
      <c r="C170">
        <v>2.5665962158137505</v>
      </c>
      <c r="D170">
        <v>1.414973347970818</v>
      </c>
      <c r="E170">
        <v>0</v>
      </c>
      <c r="F170">
        <v>0</v>
      </c>
      <c r="G170">
        <f t="shared" si="9"/>
        <v>6.2772368677989849</v>
      </c>
      <c r="H170">
        <f t="shared" si="10"/>
        <v>3.2041199826559246</v>
      </c>
      <c r="I170">
        <f t="shared" si="11"/>
        <v>0</v>
      </c>
      <c r="K170">
        <v>6.2771999999999997</v>
      </c>
      <c r="L170">
        <v>2.2601</v>
      </c>
      <c r="M170">
        <v>2.3138999999999998</v>
      </c>
      <c r="N170">
        <v>-5.3877000000000001E-2</v>
      </c>
      <c r="O170">
        <v>0</v>
      </c>
      <c r="P170">
        <v>0</v>
      </c>
      <c r="Q170">
        <v>7.9039999999999999E-2</v>
      </c>
      <c r="R170">
        <v>-7.9039999999999999E-2</v>
      </c>
      <c r="S170">
        <v>3.2040999999999999</v>
      </c>
      <c r="T170">
        <v>1.415</v>
      </c>
      <c r="U170">
        <v>1.4476</v>
      </c>
      <c r="V170">
        <v>-3.2607999999999998E-2</v>
      </c>
      <c r="W170">
        <v>0</v>
      </c>
      <c r="X170">
        <v>0</v>
      </c>
      <c r="Y170">
        <v>0.41102</v>
      </c>
      <c r="Z170">
        <v>-0.41102</v>
      </c>
      <c r="AA170">
        <v>2.5666000000000002</v>
      </c>
      <c r="AB170">
        <v>1.415</v>
      </c>
      <c r="AC170">
        <v>1.4494</v>
      </c>
      <c r="AD170">
        <v>-3.4473999999999998E-2</v>
      </c>
      <c r="AE170">
        <v>9.8508999999999993</v>
      </c>
      <c r="AF170">
        <v>2.2601</v>
      </c>
      <c r="AG170">
        <v>2.2749999999999999</v>
      </c>
      <c r="AH170">
        <v>-1.4933999999999999E-2</v>
      </c>
    </row>
    <row r="171" spans="1:34" x14ac:dyDescent="0.3">
      <c r="A171">
        <v>1.3617278360175928</v>
      </c>
      <c r="B171">
        <v>2.1386079042588753</v>
      </c>
      <c r="C171">
        <v>3.4940272220484228</v>
      </c>
      <c r="D171">
        <v>1.7160033436347992</v>
      </c>
      <c r="E171">
        <v>3.4271574737020774</v>
      </c>
      <c r="F171">
        <v>1.5440680443502757</v>
      </c>
      <c r="G171">
        <f t="shared" si="9"/>
        <v>2.9247959957979122</v>
      </c>
      <c r="H171">
        <f t="shared" si="10"/>
        <v>3.7384634394619525</v>
      </c>
      <c r="I171">
        <f t="shared" si="11"/>
        <v>3.7025166974381505</v>
      </c>
      <c r="K171">
        <v>2.9247999999999998</v>
      </c>
      <c r="L171">
        <v>1.3616999999999999</v>
      </c>
      <c r="M171">
        <v>1.6153999999999999</v>
      </c>
      <c r="N171">
        <v>-0.25364999999999999</v>
      </c>
      <c r="O171">
        <v>3.7025000000000001</v>
      </c>
      <c r="P171">
        <v>1.5441</v>
      </c>
      <c r="Q171">
        <v>1.3602000000000001</v>
      </c>
      <c r="R171">
        <v>0.18387000000000001</v>
      </c>
      <c r="S171">
        <v>3.7385000000000002</v>
      </c>
      <c r="T171">
        <v>1.716</v>
      </c>
      <c r="U171">
        <v>1.6123000000000001</v>
      </c>
      <c r="V171">
        <v>0.10372000000000001</v>
      </c>
      <c r="W171">
        <v>3.4272</v>
      </c>
      <c r="X171">
        <v>1.5441</v>
      </c>
      <c r="Y171">
        <v>1.0943000000000001</v>
      </c>
      <c r="Z171">
        <v>0.44973000000000002</v>
      </c>
      <c r="AA171">
        <v>3.4940000000000002</v>
      </c>
      <c r="AB171">
        <v>1.716</v>
      </c>
      <c r="AC171">
        <v>1.5613999999999999</v>
      </c>
      <c r="AD171">
        <v>0.15465000000000001</v>
      </c>
      <c r="AE171">
        <v>2.1385999999999998</v>
      </c>
      <c r="AF171">
        <v>1.3616999999999999</v>
      </c>
      <c r="AG171">
        <v>1.7703</v>
      </c>
      <c r="AH171">
        <v>-0.40855999999999998</v>
      </c>
    </row>
    <row r="172" spans="1:34" x14ac:dyDescent="0.3">
      <c r="A172">
        <v>1.8195439355418688</v>
      </c>
      <c r="B172">
        <v>3.8932335266509535</v>
      </c>
      <c r="C172">
        <v>8.9314846387394002</v>
      </c>
      <c r="D172">
        <v>2.2966651902615309</v>
      </c>
      <c r="E172">
        <v>0.227644691705265</v>
      </c>
      <c r="F172">
        <v>0.47712125471966244</v>
      </c>
      <c r="G172">
        <f t="shared" si="9"/>
        <v>3.9462557071993971</v>
      </c>
      <c r="H172">
        <f t="shared" si="10"/>
        <v>5.9771179137572314</v>
      </c>
      <c r="I172">
        <f t="shared" si="11"/>
        <v>0.95424250943932487</v>
      </c>
      <c r="K172">
        <v>3.9462999999999999</v>
      </c>
      <c r="L172">
        <v>1.8194999999999999</v>
      </c>
      <c r="M172">
        <v>1.8282</v>
      </c>
      <c r="N172">
        <v>-8.6837000000000008E-3</v>
      </c>
      <c r="O172">
        <v>0.95423999999999998</v>
      </c>
      <c r="P172">
        <v>0.47711999999999999</v>
      </c>
      <c r="Q172">
        <v>0.40922999999999998</v>
      </c>
      <c r="R172">
        <v>6.7891000000000007E-2</v>
      </c>
      <c r="S172">
        <v>5.9771000000000001</v>
      </c>
      <c r="T172">
        <v>2.2967</v>
      </c>
      <c r="U172">
        <v>2.3022999999999998</v>
      </c>
      <c r="V172">
        <v>-5.6464999999999996E-3</v>
      </c>
      <c r="W172">
        <v>0.22764000000000001</v>
      </c>
      <c r="X172">
        <v>0.47711999999999999</v>
      </c>
      <c r="Y172">
        <v>0.45640999999999998</v>
      </c>
      <c r="Z172">
        <v>2.0708000000000001E-2</v>
      </c>
      <c r="AA172">
        <v>8.9314999999999998</v>
      </c>
      <c r="AB172">
        <v>2.2967</v>
      </c>
      <c r="AC172">
        <v>2.2174999999999998</v>
      </c>
      <c r="AD172">
        <v>7.9181000000000001E-2</v>
      </c>
      <c r="AE172">
        <v>3.8932000000000002</v>
      </c>
      <c r="AF172">
        <v>1.8194999999999999</v>
      </c>
      <c r="AG172">
        <v>1.8851</v>
      </c>
      <c r="AH172">
        <v>-6.5569000000000002E-2</v>
      </c>
    </row>
    <row r="173" spans="1:34" x14ac:dyDescent="0.3">
      <c r="A173">
        <v>1.8195439355418688</v>
      </c>
      <c r="B173">
        <v>3.3813659785052304</v>
      </c>
      <c r="C173">
        <v>0.4885590669614942</v>
      </c>
      <c r="D173">
        <v>0.6020599913279624</v>
      </c>
      <c r="E173">
        <v>9.0619058289456544E-2</v>
      </c>
      <c r="F173">
        <v>0</v>
      </c>
      <c r="G173">
        <f t="shared" si="9"/>
        <v>3.6776981814745104</v>
      </c>
      <c r="H173">
        <f t="shared" si="10"/>
        <v>1.3979400086720377</v>
      </c>
      <c r="I173">
        <f t="shared" si="11"/>
        <v>0.6020599913279624</v>
      </c>
      <c r="K173">
        <v>3.6777000000000002</v>
      </c>
      <c r="L173">
        <v>1.8194999999999999</v>
      </c>
      <c r="M173">
        <v>1.7723</v>
      </c>
      <c r="N173">
        <v>4.7277E-2</v>
      </c>
      <c r="O173">
        <v>0.60206000000000004</v>
      </c>
      <c r="P173">
        <v>0</v>
      </c>
      <c r="Q173">
        <v>0.28737000000000001</v>
      </c>
      <c r="R173">
        <v>-0.28737000000000001</v>
      </c>
      <c r="S173">
        <v>1.3978999999999999</v>
      </c>
      <c r="T173">
        <v>0.60206000000000004</v>
      </c>
      <c r="U173">
        <v>0.89085999999999999</v>
      </c>
      <c r="V173">
        <v>-0.2888</v>
      </c>
      <c r="W173">
        <v>9.0619000000000005E-2</v>
      </c>
      <c r="X173">
        <v>0</v>
      </c>
      <c r="Y173">
        <v>0.42909000000000003</v>
      </c>
      <c r="Z173">
        <v>-0.42909000000000003</v>
      </c>
      <c r="AA173">
        <v>0.48855999999999999</v>
      </c>
      <c r="AB173">
        <v>0.60206000000000004</v>
      </c>
      <c r="AC173">
        <v>1.1987000000000001</v>
      </c>
      <c r="AD173">
        <v>-0.59662999999999999</v>
      </c>
      <c r="AE173">
        <v>3.3814000000000002</v>
      </c>
      <c r="AF173">
        <v>1.8194999999999999</v>
      </c>
      <c r="AG173">
        <v>1.8515999999999999</v>
      </c>
      <c r="AH173">
        <v>-3.2070000000000001E-2</v>
      </c>
    </row>
    <row r="174" spans="1:34" x14ac:dyDescent="0.3">
      <c r="A174">
        <v>2.2600713879850747</v>
      </c>
      <c r="B174">
        <v>8.3866696504621565</v>
      </c>
      <c r="C174">
        <v>2.3454276733449184</v>
      </c>
      <c r="D174">
        <v>1.4913616938342726</v>
      </c>
      <c r="E174">
        <v>0</v>
      </c>
      <c r="F174">
        <v>0</v>
      </c>
      <c r="G174">
        <f t="shared" si="9"/>
        <v>5.7919494647181295</v>
      </c>
      <c r="H174">
        <f t="shared" si="10"/>
        <v>3.0629578340845103</v>
      </c>
      <c r="I174">
        <f t="shared" si="11"/>
        <v>0</v>
      </c>
      <c r="K174">
        <v>5.7919</v>
      </c>
      <c r="L174">
        <v>2.2601</v>
      </c>
      <c r="M174">
        <v>2.2128000000000001</v>
      </c>
      <c r="N174">
        <v>4.7246000000000003E-2</v>
      </c>
      <c r="O174">
        <v>0</v>
      </c>
      <c r="P174">
        <v>0</v>
      </c>
      <c r="Q174">
        <v>7.9039999999999999E-2</v>
      </c>
      <c r="R174">
        <v>-7.9039999999999999E-2</v>
      </c>
      <c r="S174">
        <v>3.0630000000000002</v>
      </c>
      <c r="T174">
        <v>1.4914000000000001</v>
      </c>
      <c r="U174">
        <v>1.4040999999999999</v>
      </c>
      <c r="V174">
        <v>8.7290999999999994E-2</v>
      </c>
      <c r="W174">
        <v>0</v>
      </c>
      <c r="X174">
        <v>0</v>
      </c>
      <c r="Y174">
        <v>0.41102</v>
      </c>
      <c r="Z174">
        <v>-0.41102</v>
      </c>
      <c r="AA174">
        <v>2.3454000000000002</v>
      </c>
      <c r="AB174">
        <v>1.4914000000000001</v>
      </c>
      <c r="AC174">
        <v>1.4228000000000001</v>
      </c>
      <c r="AD174">
        <v>6.8602999999999997E-2</v>
      </c>
      <c r="AE174">
        <v>8.3866999999999994</v>
      </c>
      <c r="AF174">
        <v>2.2601</v>
      </c>
      <c r="AG174">
        <v>2.1791999999999998</v>
      </c>
      <c r="AH174">
        <v>8.0892000000000006E-2</v>
      </c>
    </row>
    <row r="175" spans="1:34" x14ac:dyDescent="0.3">
      <c r="C175">
        <v>0.4885590669614942</v>
      </c>
      <c r="D175">
        <v>0.69897000433601886</v>
      </c>
      <c r="E175">
        <v>0.91057876682105998</v>
      </c>
      <c r="F175">
        <v>0.77815125038364363</v>
      </c>
      <c r="H175">
        <f t="shared" si="10"/>
        <v>1.3979400086720377</v>
      </c>
      <c r="I175">
        <f t="shared" si="11"/>
        <v>1.9084850188786497</v>
      </c>
      <c r="O175">
        <v>1.9085000000000001</v>
      </c>
      <c r="P175">
        <v>0.77815000000000001</v>
      </c>
      <c r="Q175">
        <v>0.73941999999999997</v>
      </c>
      <c r="R175">
        <v>3.8730000000000001E-2</v>
      </c>
      <c r="S175">
        <v>1.3978999999999999</v>
      </c>
      <c r="T175">
        <v>0.69896999999999998</v>
      </c>
      <c r="U175">
        <v>0.89085999999999999</v>
      </c>
      <c r="V175">
        <v>-0.19189000000000001</v>
      </c>
      <c r="W175">
        <v>0.91057999999999995</v>
      </c>
      <c r="X175">
        <v>0.77815000000000001</v>
      </c>
      <c r="Y175">
        <v>0.59258</v>
      </c>
      <c r="Z175">
        <v>0.18557000000000001</v>
      </c>
      <c r="AA175">
        <v>0.48855999999999999</v>
      </c>
      <c r="AB175">
        <v>0.69896999999999998</v>
      </c>
      <c r="AC175">
        <v>1.1987000000000001</v>
      </c>
      <c r="AD175">
        <v>-0.49972</v>
      </c>
    </row>
    <row r="176" spans="1:34" x14ac:dyDescent="0.3">
      <c r="C176">
        <v>2.7009366998496129</v>
      </c>
      <c r="D176">
        <v>1.568201724066995</v>
      </c>
      <c r="H176">
        <f t="shared" si="10"/>
        <v>3.2869053529723748</v>
      </c>
      <c r="S176">
        <v>3.2869000000000002</v>
      </c>
      <c r="T176">
        <v>1.5682</v>
      </c>
      <c r="U176">
        <v>1.4731000000000001</v>
      </c>
      <c r="V176">
        <v>9.5102999999999993E-2</v>
      </c>
      <c r="AA176">
        <v>2.7008999999999999</v>
      </c>
      <c r="AB176">
        <v>1.5682</v>
      </c>
      <c r="AC176">
        <v>1.4657</v>
      </c>
      <c r="AD176">
        <v>0.10254000000000001</v>
      </c>
    </row>
    <row r="177" spans="3:30" x14ac:dyDescent="0.3">
      <c r="C177">
        <v>1.5757090620683294</v>
      </c>
      <c r="D177">
        <v>1.1139433523068367</v>
      </c>
      <c r="H177">
        <f t="shared" si="10"/>
        <v>2.510545010206612</v>
      </c>
      <c r="S177">
        <v>2.5105</v>
      </c>
      <c r="T177">
        <v>1.1138999999999999</v>
      </c>
      <c r="U177">
        <v>1.2338</v>
      </c>
      <c r="V177">
        <v>-0.11985</v>
      </c>
      <c r="AA177">
        <v>1.5757000000000001</v>
      </c>
      <c r="AB177">
        <v>1.1138999999999999</v>
      </c>
      <c r="AC177">
        <v>1.3299000000000001</v>
      </c>
      <c r="AD177">
        <v>-0.21593999999999999</v>
      </c>
    </row>
    <row r="178" spans="3:30" x14ac:dyDescent="0.3">
      <c r="C178">
        <v>7.9011828750816253</v>
      </c>
      <c r="D178">
        <v>2.2504200023088941</v>
      </c>
      <c r="H178">
        <f t="shared" si="10"/>
        <v>5.6218085613374011</v>
      </c>
      <c r="S178">
        <v>5.6218000000000004</v>
      </c>
      <c r="T178">
        <v>2.2504</v>
      </c>
      <c r="U178">
        <v>2.1928000000000001</v>
      </c>
      <c r="V178">
        <v>5.7625999999999997E-2</v>
      </c>
      <c r="AA178">
        <v>7.9012000000000002</v>
      </c>
      <c r="AB178">
        <v>2.2504</v>
      </c>
      <c r="AC178">
        <v>2.0931999999999999</v>
      </c>
      <c r="AD178">
        <v>0.15726000000000001</v>
      </c>
    </row>
    <row r="179" spans="3:30" x14ac:dyDescent="0.3">
      <c r="C179">
        <v>1.5757090620683294</v>
      </c>
      <c r="D179">
        <v>1.1139433523068367</v>
      </c>
      <c r="H179">
        <f t="shared" si="10"/>
        <v>2.510545010206612</v>
      </c>
      <c r="S179">
        <v>2.5105</v>
      </c>
      <c r="T179">
        <v>1.1138999999999999</v>
      </c>
      <c r="U179">
        <v>1.2338</v>
      </c>
      <c r="V179">
        <v>-0.11985</v>
      </c>
      <c r="AA179">
        <v>1.5757000000000001</v>
      </c>
      <c r="AB179">
        <v>1.1138999999999999</v>
      </c>
      <c r="AC179">
        <v>1.3299000000000001</v>
      </c>
      <c r="AD179">
        <v>-0.21593999999999999</v>
      </c>
    </row>
    <row r="180" spans="3:30" x14ac:dyDescent="0.3">
      <c r="C180">
        <v>5.5508578397625881</v>
      </c>
      <c r="D180">
        <v>2.0863598306747484</v>
      </c>
      <c r="H180">
        <f t="shared" si="10"/>
        <v>4.712051714386245</v>
      </c>
      <c r="S180">
        <v>4.7121000000000004</v>
      </c>
      <c r="T180">
        <v>2.0863999999999998</v>
      </c>
      <c r="U180">
        <v>1.9124000000000001</v>
      </c>
      <c r="V180">
        <v>0.17398</v>
      </c>
      <c r="AA180">
        <v>5.5509000000000004</v>
      </c>
      <c r="AB180">
        <v>2.0863999999999998</v>
      </c>
      <c r="AC180">
        <v>1.8096000000000001</v>
      </c>
      <c r="AD180">
        <v>0.27681</v>
      </c>
    </row>
    <row r="181" spans="3:30" x14ac:dyDescent="0.3">
      <c r="C181">
        <v>1.904983071747093</v>
      </c>
      <c r="D181">
        <v>1.255272505103306</v>
      </c>
      <c r="H181">
        <f t="shared" si="10"/>
        <v>2.7604224834232118</v>
      </c>
      <c r="S181">
        <v>2.7604000000000002</v>
      </c>
      <c r="T181">
        <v>1.2553000000000001</v>
      </c>
      <c r="U181">
        <v>1.3108</v>
      </c>
      <c r="V181">
        <v>-5.5545999999999998E-2</v>
      </c>
      <c r="AA181">
        <v>1.905</v>
      </c>
      <c r="AB181">
        <v>1.2553000000000001</v>
      </c>
      <c r="AC181">
        <v>1.3695999999999999</v>
      </c>
      <c r="AD181">
        <v>-0.11434</v>
      </c>
    </row>
    <row r="182" spans="3:30" x14ac:dyDescent="0.3">
      <c r="C182">
        <v>3.2376264129079173</v>
      </c>
      <c r="D182">
        <v>1.6532125137753437</v>
      </c>
      <c r="H182">
        <f t="shared" si="10"/>
        <v>3.5986810989071634</v>
      </c>
      <c r="S182">
        <v>3.5987</v>
      </c>
      <c r="T182">
        <v>1.6532</v>
      </c>
      <c r="U182">
        <v>1.5691999999999999</v>
      </c>
      <c r="V182">
        <v>8.4014000000000005E-2</v>
      </c>
      <c r="AA182">
        <v>3.2376</v>
      </c>
      <c r="AB182">
        <v>1.6532</v>
      </c>
      <c r="AC182">
        <v>1.5304</v>
      </c>
      <c r="AD182">
        <v>0.12279</v>
      </c>
    </row>
    <row r="183" spans="3:30" x14ac:dyDescent="0.3">
      <c r="C183">
        <v>9.0619058289456544E-2</v>
      </c>
      <c r="D183">
        <v>0.3010299956639812</v>
      </c>
      <c r="H183">
        <f t="shared" si="10"/>
        <v>0.6020599913279624</v>
      </c>
      <c r="S183">
        <v>0.60206000000000004</v>
      </c>
      <c r="T183">
        <v>0.30103000000000002</v>
      </c>
      <c r="U183">
        <v>0.64554</v>
      </c>
      <c r="V183">
        <v>-0.34450999999999998</v>
      </c>
      <c r="AA183">
        <v>9.0619000000000005E-2</v>
      </c>
      <c r="AB183">
        <v>0.30103000000000002</v>
      </c>
      <c r="AC183">
        <v>1.1507000000000001</v>
      </c>
      <c r="AD183">
        <v>-0.84965000000000002</v>
      </c>
    </row>
    <row r="184" spans="3:30" x14ac:dyDescent="0.3">
      <c r="C184">
        <v>1.5140045481209576</v>
      </c>
      <c r="D184">
        <v>1.146128035678238</v>
      </c>
      <c r="H184">
        <f t="shared" si="10"/>
        <v>2.4608978427565478</v>
      </c>
      <c r="S184">
        <v>2.4609000000000001</v>
      </c>
      <c r="T184">
        <v>1.1460999999999999</v>
      </c>
      <c r="U184">
        <v>1.2184999999999999</v>
      </c>
      <c r="V184">
        <v>-7.2367000000000001E-2</v>
      </c>
      <c r="AA184">
        <v>1.514</v>
      </c>
      <c r="AB184">
        <v>1.1460999999999999</v>
      </c>
      <c r="AC184">
        <v>1.3224</v>
      </c>
      <c r="AD184">
        <v>-0.17630000000000001</v>
      </c>
    </row>
    <row r="185" spans="3:30" x14ac:dyDescent="0.3">
      <c r="C185">
        <v>1.5140045481209576</v>
      </c>
      <c r="D185">
        <v>1.2304489213782739</v>
      </c>
      <c r="H185">
        <f t="shared" si="10"/>
        <v>2.4608978427565478</v>
      </c>
      <c r="S185">
        <v>2.4609000000000001</v>
      </c>
      <c r="T185">
        <v>1.2303999999999999</v>
      </c>
      <c r="U185">
        <v>1.2184999999999999</v>
      </c>
      <c r="V185">
        <v>1.1953E-2</v>
      </c>
      <c r="AA185">
        <v>1.514</v>
      </c>
      <c r="AB185">
        <v>1.2303999999999999</v>
      </c>
      <c r="AC185">
        <v>1.3224</v>
      </c>
      <c r="AD185">
        <v>-9.1983999999999996E-2</v>
      </c>
    </row>
    <row r="186" spans="3:30" x14ac:dyDescent="0.3">
      <c r="C186">
        <v>3.1874026197795731</v>
      </c>
      <c r="D186">
        <v>1.7403626894942439</v>
      </c>
      <c r="H186">
        <f t="shared" si="10"/>
        <v>3.5706596700215343</v>
      </c>
      <c r="S186">
        <v>3.5707</v>
      </c>
      <c r="T186">
        <v>1.7403999999999999</v>
      </c>
      <c r="U186">
        <v>1.5606</v>
      </c>
      <c r="V186">
        <v>0.17979999999999999</v>
      </c>
      <c r="AA186">
        <v>3.1873999999999998</v>
      </c>
      <c r="AB186">
        <v>1.7403999999999999</v>
      </c>
      <c r="AC186">
        <v>1.5244</v>
      </c>
      <c r="AD186">
        <v>0.216</v>
      </c>
    </row>
    <row r="187" spans="3:30" x14ac:dyDescent="0.3">
      <c r="C187">
        <v>12.11944463050787</v>
      </c>
      <c r="D187">
        <v>2.5314789170422549</v>
      </c>
      <c r="H187">
        <f t="shared" si="10"/>
        <v>6.9625985466657117</v>
      </c>
      <c r="S187">
        <v>6.9626000000000001</v>
      </c>
      <c r="T187">
        <v>2.5314999999999999</v>
      </c>
      <c r="U187">
        <v>2.6061000000000001</v>
      </c>
      <c r="V187">
        <v>-7.4591000000000005E-2</v>
      </c>
      <c r="AA187">
        <v>12.119</v>
      </c>
      <c r="AB187">
        <v>2.5314999999999999</v>
      </c>
      <c r="AC187">
        <v>2.6021999999999998</v>
      </c>
      <c r="AD187">
        <v>-7.0690000000000003E-2</v>
      </c>
    </row>
    <row r="188" spans="3:30" x14ac:dyDescent="0.3">
      <c r="C188">
        <v>3.6626834615758028</v>
      </c>
      <c r="D188">
        <v>1.4771212547196624</v>
      </c>
      <c r="H188">
        <f t="shared" si="10"/>
        <v>3.8276277047674334</v>
      </c>
      <c r="S188">
        <v>3.8275999999999999</v>
      </c>
      <c r="T188">
        <v>1.4771000000000001</v>
      </c>
      <c r="U188">
        <v>1.6397999999999999</v>
      </c>
      <c r="V188">
        <v>-0.16264999999999999</v>
      </c>
      <c r="AA188">
        <v>3.6627000000000001</v>
      </c>
      <c r="AB188">
        <v>1.4771000000000001</v>
      </c>
      <c r="AC188">
        <v>1.5817000000000001</v>
      </c>
      <c r="AD188">
        <v>-0.10459</v>
      </c>
    </row>
    <row r="189" spans="3:30" x14ac:dyDescent="0.3">
      <c r="C189">
        <v>10.547736076656488</v>
      </c>
      <c r="D189">
        <v>2.3463529744506388</v>
      </c>
      <c r="H189">
        <f t="shared" si="10"/>
        <v>6.4954556658194464</v>
      </c>
      <c r="S189">
        <v>6.4954999999999998</v>
      </c>
      <c r="T189">
        <v>2.3464</v>
      </c>
      <c r="U189">
        <v>2.4621</v>
      </c>
      <c r="V189">
        <v>-0.11573</v>
      </c>
      <c r="AA189">
        <v>10.548</v>
      </c>
      <c r="AB189">
        <v>2.3464</v>
      </c>
      <c r="AC189">
        <v>2.4125000000000001</v>
      </c>
      <c r="AD189">
        <v>-6.6160999999999998E-2</v>
      </c>
    </row>
    <row r="190" spans="3:30" x14ac:dyDescent="0.3">
      <c r="C190">
        <v>0.4885590669614942</v>
      </c>
      <c r="D190">
        <v>0.6020599913279624</v>
      </c>
      <c r="H190">
        <f t="shared" si="10"/>
        <v>1.3979400086720377</v>
      </c>
      <c r="S190">
        <v>1.3978999999999999</v>
      </c>
      <c r="T190">
        <v>0.60206000000000004</v>
      </c>
      <c r="U190">
        <v>0.89085999999999999</v>
      </c>
      <c r="V190">
        <v>-0.2888</v>
      </c>
      <c r="AA190">
        <v>0.48855999999999999</v>
      </c>
      <c r="AB190">
        <v>0.60206000000000004</v>
      </c>
      <c r="AC190">
        <v>1.1987000000000001</v>
      </c>
      <c r="AD190">
        <v>-0.59662999999999999</v>
      </c>
    </row>
    <row r="191" spans="3:30" x14ac:dyDescent="0.3">
      <c r="C191">
        <v>9.6966432013759416</v>
      </c>
      <c r="D191">
        <v>2.3443922736851106</v>
      </c>
      <c r="H191">
        <f t="shared" si="10"/>
        <v>6.2278867046136739</v>
      </c>
      <c r="S191">
        <v>6.2279</v>
      </c>
      <c r="T191">
        <v>2.3443999999999998</v>
      </c>
      <c r="U191">
        <v>2.3795999999999999</v>
      </c>
      <c r="V191">
        <v>-3.5215000000000003E-2</v>
      </c>
      <c r="AA191">
        <v>9.6966000000000001</v>
      </c>
      <c r="AB191">
        <v>2.3443999999999998</v>
      </c>
      <c r="AC191">
        <v>2.3098000000000001</v>
      </c>
      <c r="AD191">
        <v>3.4577999999999998E-2</v>
      </c>
    </row>
    <row r="192" spans="3:30" x14ac:dyDescent="0.3">
      <c r="C192">
        <v>8.0194864184834991</v>
      </c>
      <c r="D192">
        <v>2.2787536009528289</v>
      </c>
      <c r="H192">
        <f t="shared" si="10"/>
        <v>5.6637395485610034</v>
      </c>
      <c r="S192">
        <v>5.6637000000000004</v>
      </c>
      <c r="T192">
        <v>2.2787999999999999</v>
      </c>
      <c r="U192">
        <v>2.2057000000000002</v>
      </c>
      <c r="V192">
        <v>7.3036000000000004E-2</v>
      </c>
      <c r="AA192">
        <v>8.0195000000000007</v>
      </c>
      <c r="AB192">
        <v>2.2787999999999999</v>
      </c>
      <c r="AC192">
        <v>2.1074000000000002</v>
      </c>
      <c r="AD192">
        <v>0.17132</v>
      </c>
    </row>
    <row r="193" spans="3:30" x14ac:dyDescent="0.3">
      <c r="C193">
        <v>3.2866548386940653</v>
      </c>
      <c r="D193">
        <v>1.6720978579357175</v>
      </c>
      <c r="H193">
        <f t="shared" si="10"/>
        <v>3.6258267132857109</v>
      </c>
      <c r="S193">
        <v>3.6257999999999999</v>
      </c>
      <c r="T193">
        <v>1.6720999999999999</v>
      </c>
      <c r="U193">
        <v>1.5775999999999999</v>
      </c>
      <c r="V193">
        <v>9.4533000000000006E-2</v>
      </c>
      <c r="AA193">
        <v>3.2867000000000002</v>
      </c>
      <c r="AB193">
        <v>1.6720999999999999</v>
      </c>
      <c r="AC193">
        <v>1.5363</v>
      </c>
      <c r="AD193">
        <v>0.13575999999999999</v>
      </c>
    </row>
    <row r="194" spans="3:30" x14ac:dyDescent="0.3">
      <c r="C194">
        <v>2.2654764572364137</v>
      </c>
      <c r="D194">
        <v>1.414973347970818</v>
      </c>
      <c r="H194">
        <f t="shared" si="10"/>
        <v>3.0102999566398121</v>
      </c>
      <c r="S194">
        <v>3.0103</v>
      </c>
      <c r="T194">
        <v>1.415</v>
      </c>
      <c r="U194">
        <v>1.3877999999999999</v>
      </c>
      <c r="V194">
        <v>2.7133999999999998E-2</v>
      </c>
      <c r="AA194">
        <v>2.2654999999999998</v>
      </c>
      <c r="AB194">
        <v>1.415</v>
      </c>
      <c r="AC194">
        <v>1.4131</v>
      </c>
      <c r="AD194">
        <v>1.8618E-3</v>
      </c>
    </row>
    <row r="195" spans="3:30" x14ac:dyDescent="0.3">
      <c r="C195">
        <v>2.3841461255836847</v>
      </c>
      <c r="D195">
        <v>1.4771212547196624</v>
      </c>
      <c r="H195">
        <f t="shared" ref="H195:H258" si="12">2*SQRT(C195)</f>
        <v>3.0881360887005513</v>
      </c>
      <c r="S195">
        <v>3.0880999999999998</v>
      </c>
      <c r="T195">
        <v>1.4771000000000001</v>
      </c>
      <c r="U195">
        <v>1.4117999999999999</v>
      </c>
      <c r="V195">
        <v>6.5290000000000001E-2</v>
      </c>
      <c r="AA195">
        <v>2.3841000000000001</v>
      </c>
      <c r="AB195">
        <v>1.4771000000000001</v>
      </c>
      <c r="AC195">
        <v>1.4274</v>
      </c>
      <c r="AD195">
        <v>4.9689999999999998E-2</v>
      </c>
    </row>
    <row r="196" spans="3:30" x14ac:dyDescent="0.3">
      <c r="C196">
        <v>4.151106734510595</v>
      </c>
      <c r="D196">
        <v>2.0043213737826426</v>
      </c>
      <c r="H196">
        <f t="shared" si="12"/>
        <v>4.0748529958812476</v>
      </c>
      <c r="S196">
        <v>4.0749000000000004</v>
      </c>
      <c r="T196">
        <v>2.0043000000000002</v>
      </c>
      <c r="U196">
        <v>1.716</v>
      </c>
      <c r="V196">
        <v>0.28835</v>
      </c>
      <c r="AA196">
        <v>4.1510999999999996</v>
      </c>
      <c r="AB196">
        <v>2.0043000000000002</v>
      </c>
      <c r="AC196">
        <v>1.6406000000000001</v>
      </c>
      <c r="AD196">
        <v>0.36366999999999999</v>
      </c>
    </row>
    <row r="197" spans="3:30" x14ac:dyDescent="0.3">
      <c r="C197">
        <v>1.9542362678459768</v>
      </c>
      <c r="D197">
        <v>1.3222192947339193</v>
      </c>
      <c r="H197">
        <f t="shared" si="12"/>
        <v>2.7958800173440754</v>
      </c>
      <c r="S197">
        <v>2.7959000000000001</v>
      </c>
      <c r="T197">
        <v>1.3222</v>
      </c>
      <c r="U197">
        <v>1.3217000000000001</v>
      </c>
      <c r="V197">
        <v>4.7119000000000002E-4</v>
      </c>
      <c r="AA197">
        <v>1.9541999999999999</v>
      </c>
      <c r="AB197">
        <v>1.3222</v>
      </c>
      <c r="AC197">
        <v>1.3755999999999999</v>
      </c>
      <c r="AD197">
        <v>-5.3336000000000001E-2</v>
      </c>
    </row>
    <row r="198" spans="3:30" x14ac:dyDescent="0.3">
      <c r="C198">
        <v>0.4885590669614942</v>
      </c>
      <c r="D198">
        <v>0.6020599913279624</v>
      </c>
      <c r="H198">
        <f t="shared" si="12"/>
        <v>1.3979400086720377</v>
      </c>
      <c r="S198">
        <v>1.3978999999999999</v>
      </c>
      <c r="T198">
        <v>0.60206000000000004</v>
      </c>
      <c r="U198">
        <v>0.89085999999999999</v>
      </c>
      <c r="V198">
        <v>-0.2888</v>
      </c>
      <c r="AA198">
        <v>0.48855999999999999</v>
      </c>
      <c r="AB198">
        <v>0.60206000000000004</v>
      </c>
      <c r="AC198">
        <v>1.1987000000000001</v>
      </c>
      <c r="AD198">
        <v>-0.59662999999999999</v>
      </c>
    </row>
    <row r="199" spans="3:30" x14ac:dyDescent="0.3">
      <c r="C199">
        <v>1.6352107719498268</v>
      </c>
      <c r="D199">
        <v>1.2304489213782739</v>
      </c>
      <c r="H199">
        <f t="shared" si="12"/>
        <v>2.5575072019056577</v>
      </c>
      <c r="S199">
        <v>2.5575000000000001</v>
      </c>
      <c r="T199">
        <v>1.2303999999999999</v>
      </c>
      <c r="U199">
        <v>1.2483</v>
      </c>
      <c r="V199">
        <v>-1.7825000000000001E-2</v>
      </c>
      <c r="AA199">
        <v>1.6352</v>
      </c>
      <c r="AB199">
        <v>1.2303999999999999</v>
      </c>
      <c r="AC199">
        <v>1.3371</v>
      </c>
      <c r="AD199">
        <v>-0.10661</v>
      </c>
    </row>
    <row r="200" spans="3:30" x14ac:dyDescent="0.3">
      <c r="C200">
        <v>4.1992945044362884</v>
      </c>
      <c r="D200">
        <v>1.9030899869919435</v>
      </c>
      <c r="H200">
        <f t="shared" si="12"/>
        <v>4.098436045340363</v>
      </c>
      <c r="S200">
        <v>4.0983999999999998</v>
      </c>
      <c r="T200">
        <v>1.9031</v>
      </c>
      <c r="U200">
        <v>1.7232000000000001</v>
      </c>
      <c r="V200">
        <v>0.17985000000000001</v>
      </c>
      <c r="AA200">
        <v>4.1993</v>
      </c>
      <c r="AB200">
        <v>1.9031</v>
      </c>
      <c r="AC200">
        <v>1.6465000000000001</v>
      </c>
      <c r="AD200">
        <v>0.25663000000000002</v>
      </c>
    </row>
    <row r="201" spans="3:30" x14ac:dyDescent="0.3">
      <c r="C201">
        <v>5.7832252045920649</v>
      </c>
      <c r="D201">
        <v>2.0718820073061255</v>
      </c>
      <c r="H201">
        <f t="shared" si="12"/>
        <v>4.8096674332398761</v>
      </c>
      <c r="S201">
        <v>4.8097000000000003</v>
      </c>
      <c r="T201">
        <v>2.0718999999999999</v>
      </c>
      <c r="U201">
        <v>1.9424999999999999</v>
      </c>
      <c r="V201">
        <v>0.12942000000000001</v>
      </c>
      <c r="AA201">
        <v>5.7831999999999999</v>
      </c>
      <c r="AB201">
        <v>2.0718999999999999</v>
      </c>
      <c r="AC201">
        <v>1.8375999999999999</v>
      </c>
      <c r="AD201">
        <v>0.23429</v>
      </c>
    </row>
    <row r="202" spans="3:30" x14ac:dyDescent="0.3">
      <c r="C202">
        <v>5.0200609339797237</v>
      </c>
      <c r="D202">
        <v>2.0681858617461617</v>
      </c>
      <c r="H202">
        <f t="shared" si="12"/>
        <v>4.4810984965651999</v>
      </c>
      <c r="S202">
        <v>4.4810999999999996</v>
      </c>
      <c r="T202">
        <v>2.0682</v>
      </c>
      <c r="U202">
        <v>1.8411999999999999</v>
      </c>
      <c r="V202">
        <v>0.22700000000000001</v>
      </c>
      <c r="AA202">
        <v>5.0201000000000002</v>
      </c>
      <c r="AB202">
        <v>2.0682</v>
      </c>
      <c r="AC202">
        <v>1.7455000000000001</v>
      </c>
      <c r="AD202">
        <v>0.32268000000000002</v>
      </c>
    </row>
    <row r="203" spans="3:30" x14ac:dyDescent="0.3">
      <c r="C203">
        <v>5.6131837790036787</v>
      </c>
      <c r="D203">
        <v>2.0934216851622351</v>
      </c>
      <c r="H203">
        <f t="shared" si="12"/>
        <v>4.7384317148202859</v>
      </c>
      <c r="S203">
        <v>4.7384000000000004</v>
      </c>
      <c r="T203">
        <v>2.0933999999999999</v>
      </c>
      <c r="U203">
        <v>1.9205000000000001</v>
      </c>
      <c r="V203">
        <v>0.17291000000000001</v>
      </c>
      <c r="AA203">
        <v>5.6132</v>
      </c>
      <c r="AB203">
        <v>2.0933999999999999</v>
      </c>
      <c r="AC203">
        <v>1.8170999999999999</v>
      </c>
      <c r="AD203">
        <v>0.27634999999999998</v>
      </c>
    </row>
    <row r="204" spans="3:30" x14ac:dyDescent="0.3">
      <c r="C204">
        <v>3.2376264129079173</v>
      </c>
      <c r="D204">
        <v>1.6127838567197355</v>
      </c>
      <c r="H204">
        <f t="shared" si="12"/>
        <v>3.5986810989071634</v>
      </c>
      <c r="S204">
        <v>3.5987</v>
      </c>
      <c r="T204">
        <v>1.6128</v>
      </c>
      <c r="U204">
        <v>1.5691999999999999</v>
      </c>
      <c r="V204">
        <v>4.3586E-2</v>
      </c>
      <c r="AA204">
        <v>3.2376</v>
      </c>
      <c r="AB204">
        <v>1.6128</v>
      </c>
      <c r="AC204">
        <v>1.5304</v>
      </c>
      <c r="AD204">
        <v>8.2364999999999994E-2</v>
      </c>
    </row>
    <row r="205" spans="3:30" x14ac:dyDescent="0.3">
      <c r="C205">
        <v>5.477678654689746</v>
      </c>
      <c r="D205">
        <v>2.0569048513364727</v>
      </c>
      <c r="H205">
        <f t="shared" si="12"/>
        <v>4.680888229680237</v>
      </c>
      <c r="S205">
        <v>4.6809000000000003</v>
      </c>
      <c r="T205">
        <v>2.0569000000000002</v>
      </c>
      <c r="U205">
        <v>1.9028</v>
      </c>
      <c r="V205">
        <v>0.15412999999999999</v>
      </c>
      <c r="AA205">
        <v>5.4776999999999996</v>
      </c>
      <c r="AB205">
        <v>2.0569000000000002</v>
      </c>
      <c r="AC205">
        <v>1.8007</v>
      </c>
      <c r="AD205">
        <v>0.25618000000000002</v>
      </c>
    </row>
    <row r="206" spans="3:30" x14ac:dyDescent="0.3">
      <c r="C206">
        <v>1.3831906496271777</v>
      </c>
      <c r="D206">
        <v>1.1139433523068367</v>
      </c>
      <c r="H206">
        <f t="shared" si="12"/>
        <v>2.3521825181113627</v>
      </c>
      <c r="S206">
        <v>2.3521999999999998</v>
      </c>
      <c r="T206">
        <v>1.1138999999999999</v>
      </c>
      <c r="U206">
        <v>1.1850000000000001</v>
      </c>
      <c r="V206">
        <v>-7.1041999999999994E-2</v>
      </c>
      <c r="AA206">
        <v>1.3832</v>
      </c>
      <c r="AB206">
        <v>1.1138999999999999</v>
      </c>
      <c r="AC206">
        <v>1.3066</v>
      </c>
      <c r="AD206">
        <v>-0.19270000000000001</v>
      </c>
    </row>
    <row r="207" spans="3:30" x14ac:dyDescent="0.3">
      <c r="C207">
        <v>5.6219628074978614</v>
      </c>
      <c r="D207">
        <v>2.1335389083702174</v>
      </c>
      <c r="H207">
        <f t="shared" si="12"/>
        <v>4.7421357245434725</v>
      </c>
      <c r="S207">
        <v>4.7420999999999998</v>
      </c>
      <c r="T207">
        <v>2.1335000000000002</v>
      </c>
      <c r="U207">
        <v>1.9216</v>
      </c>
      <c r="V207">
        <v>0.21189</v>
      </c>
      <c r="AA207">
        <v>5.6219999999999999</v>
      </c>
      <c r="AB207">
        <v>2.1335000000000002</v>
      </c>
      <c r="AC207">
        <v>1.8181</v>
      </c>
      <c r="AD207">
        <v>0.31541000000000002</v>
      </c>
    </row>
    <row r="208" spans="3:30" x14ac:dyDescent="0.3">
      <c r="C208">
        <v>11.478025418069311</v>
      </c>
      <c r="D208">
        <v>2.4232458739368079</v>
      </c>
      <c r="H208">
        <f t="shared" si="12"/>
        <v>6.7758469339468732</v>
      </c>
      <c r="S208">
        <v>6.7758000000000003</v>
      </c>
      <c r="T208">
        <v>2.4232</v>
      </c>
      <c r="U208">
        <v>2.5485000000000002</v>
      </c>
      <c r="V208">
        <v>-0.12526000000000001</v>
      </c>
      <c r="AA208">
        <v>11.478</v>
      </c>
      <c r="AB208">
        <v>2.4232</v>
      </c>
      <c r="AC208">
        <v>2.5247999999999999</v>
      </c>
      <c r="AD208">
        <v>-0.10152</v>
      </c>
    </row>
    <row r="209" spans="3:30" x14ac:dyDescent="0.3">
      <c r="C209">
        <v>12.683991428423154</v>
      </c>
      <c r="D209">
        <v>2.510545010206612</v>
      </c>
      <c r="H209">
        <f t="shared" si="12"/>
        <v>7.1229183424838318</v>
      </c>
      <c r="S209">
        <v>7.1228999999999996</v>
      </c>
      <c r="T209">
        <v>2.5105</v>
      </c>
      <c r="U209">
        <v>2.6555</v>
      </c>
      <c r="V209">
        <v>-0.14494000000000001</v>
      </c>
      <c r="AA209">
        <v>12.683999999999999</v>
      </c>
      <c r="AB209">
        <v>2.5105</v>
      </c>
      <c r="AC209">
        <v>2.6703000000000001</v>
      </c>
      <c r="AD209">
        <v>-0.15975</v>
      </c>
    </row>
    <row r="210" spans="3:30" x14ac:dyDescent="0.3">
      <c r="C210">
        <v>4.5383219651901339</v>
      </c>
      <c r="D210">
        <v>1.9294189257142926</v>
      </c>
      <c r="H210">
        <f t="shared" si="12"/>
        <v>4.2606675369900122</v>
      </c>
      <c r="S210">
        <v>4.2606999999999999</v>
      </c>
      <c r="T210">
        <v>1.9294</v>
      </c>
      <c r="U210">
        <v>1.7732000000000001</v>
      </c>
      <c r="V210">
        <v>0.15617</v>
      </c>
      <c r="AA210">
        <v>4.5382999999999996</v>
      </c>
      <c r="AB210">
        <v>1.9294</v>
      </c>
      <c r="AC210">
        <v>1.6874</v>
      </c>
      <c r="AD210">
        <v>0.24204999999999999</v>
      </c>
    </row>
    <row r="211" spans="3:30" x14ac:dyDescent="0.3">
      <c r="C211">
        <v>4.4828377394078398</v>
      </c>
      <c r="D211">
        <v>1.9867717342662448</v>
      </c>
      <c r="H211">
        <f t="shared" si="12"/>
        <v>4.2345425913115289</v>
      </c>
      <c r="S211">
        <v>4.2344999999999997</v>
      </c>
      <c r="T211">
        <v>1.9867999999999999</v>
      </c>
      <c r="U211">
        <v>1.7652000000000001</v>
      </c>
      <c r="V211">
        <v>0.22158</v>
      </c>
      <c r="AA211">
        <v>4.4828000000000001</v>
      </c>
      <c r="AB211">
        <v>1.9867999999999999</v>
      </c>
      <c r="AC211">
        <v>1.6807000000000001</v>
      </c>
      <c r="AD211">
        <v>0.30609999999999998</v>
      </c>
    </row>
    <row r="212" spans="3:30" x14ac:dyDescent="0.3">
      <c r="C212">
        <v>11.259054903919356</v>
      </c>
      <c r="D212">
        <v>2.3560258571931225</v>
      </c>
      <c r="H212">
        <f t="shared" si="12"/>
        <v>6.7109030402530347</v>
      </c>
      <c r="S212">
        <v>6.7108999999999996</v>
      </c>
      <c r="T212">
        <v>2.3559999999999999</v>
      </c>
      <c r="U212">
        <v>2.5285000000000002</v>
      </c>
      <c r="V212">
        <v>-0.17246</v>
      </c>
      <c r="AA212">
        <v>11.259</v>
      </c>
      <c r="AB212">
        <v>2.3559999999999999</v>
      </c>
      <c r="AC212">
        <v>2.4983</v>
      </c>
      <c r="AD212">
        <v>-0.14232</v>
      </c>
    </row>
    <row r="213" spans="3:30" x14ac:dyDescent="0.3">
      <c r="C213">
        <v>13.733425854022752</v>
      </c>
      <c r="D213">
        <v>2.5237464668115646</v>
      </c>
      <c r="H213">
        <f t="shared" si="12"/>
        <v>7.4117274245678386</v>
      </c>
      <c r="S213">
        <v>7.4116999999999997</v>
      </c>
      <c r="T213">
        <v>2.5236999999999998</v>
      </c>
      <c r="U213">
        <v>2.7444999999999999</v>
      </c>
      <c r="V213">
        <v>-0.22076000000000001</v>
      </c>
      <c r="AA213">
        <v>13.733000000000001</v>
      </c>
      <c r="AB213">
        <v>2.5236999999999998</v>
      </c>
      <c r="AC213">
        <v>2.7968999999999999</v>
      </c>
      <c r="AD213">
        <v>-0.27317999999999998</v>
      </c>
    </row>
    <row r="214" spans="3:30" x14ac:dyDescent="0.3">
      <c r="C214">
        <v>9.1024901704403494</v>
      </c>
      <c r="D214">
        <v>2.287801729930226</v>
      </c>
      <c r="H214">
        <f t="shared" si="12"/>
        <v>6.0340666785975605</v>
      </c>
      <c r="S214">
        <v>6.0340999999999996</v>
      </c>
      <c r="T214">
        <v>2.2877999999999998</v>
      </c>
      <c r="U214">
        <v>2.3199000000000001</v>
      </c>
      <c r="V214">
        <v>-3.2063000000000001E-2</v>
      </c>
      <c r="AA214">
        <v>9.1024999999999991</v>
      </c>
      <c r="AB214">
        <v>2.2877999999999998</v>
      </c>
      <c r="AC214">
        <v>2.2381000000000002</v>
      </c>
      <c r="AD214">
        <v>4.9681999999999997E-2</v>
      </c>
    </row>
    <row r="215" spans="3:30" x14ac:dyDescent="0.3">
      <c r="C215">
        <v>9.0619058289456544E-2</v>
      </c>
      <c r="D215">
        <v>0.3010299956639812</v>
      </c>
      <c r="H215">
        <f t="shared" si="12"/>
        <v>0.6020599913279624</v>
      </c>
      <c r="S215">
        <v>0.60206000000000004</v>
      </c>
      <c r="T215">
        <v>0.30103000000000002</v>
      </c>
      <c r="U215">
        <v>0.64554</v>
      </c>
      <c r="V215">
        <v>-0.34450999999999998</v>
      </c>
      <c r="AA215">
        <v>9.0619000000000005E-2</v>
      </c>
      <c r="AB215">
        <v>0.30103000000000002</v>
      </c>
      <c r="AC215">
        <v>1.1507000000000001</v>
      </c>
      <c r="AD215">
        <v>-0.84965000000000002</v>
      </c>
    </row>
    <row r="216" spans="3:30" x14ac:dyDescent="0.3">
      <c r="C216">
        <v>0</v>
      </c>
      <c r="D216">
        <v>0</v>
      </c>
      <c r="H216">
        <f t="shared" si="12"/>
        <v>0</v>
      </c>
      <c r="S216">
        <v>0</v>
      </c>
      <c r="T216">
        <v>0</v>
      </c>
      <c r="U216">
        <v>0.45995999999999998</v>
      </c>
      <c r="V216">
        <v>-0.45995999999999998</v>
      </c>
      <c r="AA216">
        <v>0</v>
      </c>
      <c r="AB216">
        <v>0</v>
      </c>
      <c r="AC216">
        <v>1.1396999999999999</v>
      </c>
      <c r="AD216">
        <v>-1.1396999999999999</v>
      </c>
    </row>
    <row r="217" spans="3:30" x14ac:dyDescent="0.3">
      <c r="C217">
        <v>5.7333988518114927</v>
      </c>
      <c r="D217">
        <v>2</v>
      </c>
      <c r="H217">
        <f t="shared" si="12"/>
        <v>4.7889033616524328</v>
      </c>
      <c r="S217">
        <v>4.7888999999999999</v>
      </c>
      <c r="T217">
        <v>2</v>
      </c>
      <c r="U217">
        <v>1.9360999999999999</v>
      </c>
      <c r="V217">
        <v>6.3936000000000007E-2</v>
      </c>
      <c r="AA217">
        <v>5.7333999999999996</v>
      </c>
      <c r="AB217">
        <v>2</v>
      </c>
      <c r="AC217">
        <v>1.8315999999999999</v>
      </c>
      <c r="AD217">
        <v>0.16841999999999999</v>
      </c>
    </row>
    <row r="218" spans="3:30" x14ac:dyDescent="0.3">
      <c r="C218">
        <v>6.1717456917784661</v>
      </c>
      <c r="D218">
        <v>1.9493900066449128</v>
      </c>
      <c r="H218">
        <f t="shared" si="12"/>
        <v>4.9685996786935718</v>
      </c>
      <c r="S218">
        <v>4.9686000000000003</v>
      </c>
      <c r="T218">
        <v>1.9494</v>
      </c>
      <c r="U218">
        <v>1.9915</v>
      </c>
      <c r="V218">
        <v>-4.2063000000000003E-2</v>
      </c>
      <c r="AA218">
        <v>6.1717000000000004</v>
      </c>
      <c r="AB218">
        <v>1.9494</v>
      </c>
      <c r="AC218">
        <v>1.8845000000000001</v>
      </c>
      <c r="AD218">
        <v>6.4917000000000002E-2</v>
      </c>
    </row>
    <row r="219" spans="3:30" x14ac:dyDescent="0.3">
      <c r="C219">
        <v>2.5665962158137505</v>
      </c>
      <c r="D219">
        <v>1.5185139398778875</v>
      </c>
      <c r="H219">
        <f t="shared" si="12"/>
        <v>3.2041199826559246</v>
      </c>
      <c r="S219">
        <v>3.2040999999999999</v>
      </c>
      <c r="T219">
        <v>1.5185</v>
      </c>
      <c r="U219">
        <v>1.4476</v>
      </c>
      <c r="V219">
        <v>7.0932999999999996E-2</v>
      </c>
      <c r="AA219">
        <v>2.5666000000000002</v>
      </c>
      <c r="AB219">
        <v>1.5185</v>
      </c>
      <c r="AC219">
        <v>1.4494</v>
      </c>
      <c r="AD219">
        <v>6.9067000000000003E-2</v>
      </c>
    </row>
    <row r="220" spans="3:30" x14ac:dyDescent="0.3">
      <c r="C220">
        <v>4.7975529480095522</v>
      </c>
      <c r="D220">
        <v>1.8692317197309762</v>
      </c>
      <c r="H220">
        <f t="shared" si="12"/>
        <v>4.3806633963405828</v>
      </c>
      <c r="S220">
        <v>4.3807</v>
      </c>
      <c r="T220">
        <v>1.8692</v>
      </c>
      <c r="U220">
        <v>1.8102</v>
      </c>
      <c r="V220">
        <v>5.9000999999999998E-2</v>
      </c>
      <c r="AA220">
        <v>4.7976000000000001</v>
      </c>
      <c r="AB220">
        <v>1.8692</v>
      </c>
      <c r="AC220">
        <v>1.7186999999999999</v>
      </c>
      <c r="AD220">
        <v>0.15057999999999999</v>
      </c>
    </row>
    <row r="221" spans="3:30" x14ac:dyDescent="0.3">
      <c r="C221">
        <v>2.1386079042588753</v>
      </c>
      <c r="D221">
        <v>1.3617278360175928</v>
      </c>
      <c r="H221">
        <f t="shared" si="12"/>
        <v>2.9247959957979122</v>
      </c>
      <c r="S221">
        <v>2.9247999999999998</v>
      </c>
      <c r="T221">
        <v>1.3616999999999999</v>
      </c>
      <c r="U221">
        <v>1.3614999999999999</v>
      </c>
      <c r="V221">
        <v>2.4352999999999999E-4</v>
      </c>
      <c r="AA221">
        <v>2.1385999999999998</v>
      </c>
      <c r="AB221">
        <v>1.3616999999999999</v>
      </c>
      <c r="AC221">
        <v>1.3977999999999999</v>
      </c>
      <c r="AD221">
        <v>-3.6075000000000003E-2</v>
      </c>
    </row>
    <row r="222" spans="3:30" x14ac:dyDescent="0.3">
      <c r="C222">
        <v>7.3675860446386148</v>
      </c>
      <c r="D222">
        <v>2.3031960574204891</v>
      </c>
      <c r="H222">
        <f t="shared" si="12"/>
        <v>5.4286595194904663</v>
      </c>
      <c r="S222">
        <v>5.4287000000000001</v>
      </c>
      <c r="T222">
        <v>2.3031999999999999</v>
      </c>
      <c r="U222">
        <v>2.1333000000000002</v>
      </c>
      <c r="V222">
        <v>0.16994000000000001</v>
      </c>
      <c r="AA222">
        <v>7.3676000000000004</v>
      </c>
      <c r="AB222">
        <v>2.3031999999999999</v>
      </c>
      <c r="AC222">
        <v>2.0287999999999999</v>
      </c>
      <c r="AD222">
        <v>0.27442</v>
      </c>
    </row>
    <row r="223" spans="3:30" x14ac:dyDescent="0.3">
      <c r="C223">
        <v>4.9520013993352752</v>
      </c>
      <c r="D223">
        <v>1.8573324964312685</v>
      </c>
      <c r="H223">
        <f t="shared" si="12"/>
        <v>4.4506185634517257</v>
      </c>
      <c r="S223">
        <v>4.4505999999999997</v>
      </c>
      <c r="T223">
        <v>1.8573</v>
      </c>
      <c r="U223">
        <v>1.8318000000000001</v>
      </c>
      <c r="V223">
        <v>2.5538999999999999E-2</v>
      </c>
      <c r="AA223">
        <v>4.952</v>
      </c>
      <c r="AB223">
        <v>1.8573</v>
      </c>
      <c r="AC223">
        <v>1.7373000000000001</v>
      </c>
      <c r="AD223">
        <v>0.12003999999999999</v>
      </c>
    </row>
    <row r="224" spans="3:30" x14ac:dyDescent="0.3">
      <c r="C224">
        <v>1.3831906496271777</v>
      </c>
      <c r="D224">
        <v>1.1139433523068367</v>
      </c>
      <c r="H224">
        <f t="shared" si="12"/>
        <v>2.3521825181113627</v>
      </c>
      <c r="S224">
        <v>2.3521999999999998</v>
      </c>
      <c r="T224">
        <v>1.1138999999999999</v>
      </c>
      <c r="U224">
        <v>1.1850000000000001</v>
      </c>
      <c r="V224">
        <v>-7.1041999999999994E-2</v>
      </c>
      <c r="AA224">
        <v>1.3832</v>
      </c>
      <c r="AB224">
        <v>1.1138999999999999</v>
      </c>
      <c r="AC224">
        <v>1.3066</v>
      </c>
      <c r="AD224">
        <v>-0.19270000000000001</v>
      </c>
    </row>
    <row r="225" spans="3:30" x14ac:dyDescent="0.3">
      <c r="C225">
        <v>8.0662026277704193</v>
      </c>
      <c r="D225">
        <v>2.2671717284030137</v>
      </c>
      <c r="H225">
        <f t="shared" si="12"/>
        <v>5.680212188913516</v>
      </c>
      <c r="S225">
        <v>5.6802000000000001</v>
      </c>
      <c r="T225">
        <v>2.2671999999999999</v>
      </c>
      <c r="U225">
        <v>2.2107999999999999</v>
      </c>
      <c r="V225">
        <v>5.6376000000000002E-2</v>
      </c>
      <c r="AA225">
        <v>8.0662000000000003</v>
      </c>
      <c r="AB225">
        <v>2.2671999999999999</v>
      </c>
      <c r="AC225">
        <v>2.1131000000000002</v>
      </c>
      <c r="AD225">
        <v>0.15409999999999999</v>
      </c>
    </row>
    <row r="226" spans="3:30" x14ac:dyDescent="0.3">
      <c r="C226">
        <v>13.188857484577026</v>
      </c>
      <c r="D226">
        <v>2.5198279937757189</v>
      </c>
      <c r="H226">
        <f t="shared" si="12"/>
        <v>7.2632933259168393</v>
      </c>
      <c r="S226">
        <v>7.2633000000000001</v>
      </c>
      <c r="T226">
        <v>2.5198</v>
      </c>
      <c r="U226">
        <v>2.6987999999999999</v>
      </c>
      <c r="V226">
        <v>-0.17893000000000001</v>
      </c>
      <c r="AA226">
        <v>13.189</v>
      </c>
      <c r="AB226">
        <v>2.5198</v>
      </c>
      <c r="AC226">
        <v>2.7311999999999999</v>
      </c>
      <c r="AD226">
        <v>-0.21138000000000001</v>
      </c>
    </row>
    <row r="227" spans="3:30" x14ac:dyDescent="0.3">
      <c r="C227">
        <v>3.8749251187475942</v>
      </c>
      <c r="D227">
        <v>1.7242758696007889</v>
      </c>
      <c r="H227">
        <f t="shared" si="12"/>
        <v>3.93696589710787</v>
      </c>
      <c r="S227">
        <v>3.9369999999999998</v>
      </c>
      <c r="T227">
        <v>1.7242999999999999</v>
      </c>
      <c r="U227">
        <v>1.6735</v>
      </c>
      <c r="V227">
        <v>5.0806999999999998E-2</v>
      </c>
      <c r="AA227">
        <v>3.8748999999999998</v>
      </c>
      <c r="AB227">
        <v>1.7242999999999999</v>
      </c>
      <c r="AC227">
        <v>1.6073</v>
      </c>
      <c r="AD227">
        <v>0.11695999999999999</v>
      </c>
    </row>
    <row r="228" spans="3:30" x14ac:dyDescent="0.3">
      <c r="C228">
        <v>2.6349382587772876</v>
      </c>
      <c r="D228">
        <v>1.5563025007672873</v>
      </c>
      <c r="H228">
        <f t="shared" si="12"/>
        <v>3.2464985807958011</v>
      </c>
      <c r="S228">
        <v>3.2465000000000002</v>
      </c>
      <c r="T228">
        <v>1.5563</v>
      </c>
      <c r="U228">
        <v>1.4605999999999999</v>
      </c>
      <c r="V228">
        <v>9.5658999999999994E-2</v>
      </c>
      <c r="AA228">
        <v>2.6349</v>
      </c>
      <c r="AB228">
        <v>1.5563</v>
      </c>
      <c r="AC228">
        <v>1.4577</v>
      </c>
      <c r="AD228">
        <v>9.8609000000000002E-2</v>
      </c>
    </row>
    <row r="229" spans="3:30" x14ac:dyDescent="0.3">
      <c r="C229">
        <v>4.9288799225808688</v>
      </c>
      <c r="D229">
        <v>1.8129133566428555</v>
      </c>
      <c r="H229">
        <f t="shared" si="12"/>
        <v>4.44021617608011</v>
      </c>
      <c r="S229">
        <v>4.4401999999999999</v>
      </c>
      <c r="T229">
        <v>1.8129</v>
      </c>
      <c r="U229">
        <v>1.8286</v>
      </c>
      <c r="V229">
        <v>-1.5674E-2</v>
      </c>
      <c r="AA229">
        <v>4.9288999999999996</v>
      </c>
      <c r="AB229">
        <v>1.8129</v>
      </c>
      <c r="AC229">
        <v>1.7344999999999999</v>
      </c>
      <c r="AD229">
        <v>7.8414999999999999E-2</v>
      </c>
    </row>
    <row r="230" spans="3:30" x14ac:dyDescent="0.3">
      <c r="C230">
        <v>6.8705651001399977</v>
      </c>
      <c r="D230">
        <v>2.2455126678141499</v>
      </c>
      <c r="H230">
        <f t="shared" si="12"/>
        <v>5.2423525635500701</v>
      </c>
      <c r="S230">
        <v>5.2423999999999999</v>
      </c>
      <c r="T230">
        <v>2.2454999999999998</v>
      </c>
      <c r="U230">
        <v>2.0758000000000001</v>
      </c>
      <c r="V230">
        <v>0.16968</v>
      </c>
      <c r="AA230">
        <v>6.8705999999999996</v>
      </c>
      <c r="AB230">
        <v>2.2454999999999998</v>
      </c>
      <c r="AC230">
        <v>1.9688000000000001</v>
      </c>
      <c r="AD230">
        <v>0.27671000000000001</v>
      </c>
    </row>
    <row r="231" spans="3:30" x14ac:dyDescent="0.3">
      <c r="C231">
        <v>5.9503439911892073</v>
      </c>
      <c r="D231">
        <v>2.1553360374650619</v>
      </c>
      <c r="H231">
        <f t="shared" si="12"/>
        <v>4.8786653876605257</v>
      </c>
      <c r="S231">
        <v>4.8787000000000003</v>
      </c>
      <c r="T231">
        <v>2.1553</v>
      </c>
      <c r="U231">
        <v>1.9637</v>
      </c>
      <c r="V231">
        <v>0.19159999999999999</v>
      </c>
      <c r="AA231">
        <v>5.9503000000000004</v>
      </c>
      <c r="AB231">
        <v>2.1553</v>
      </c>
      <c r="AC231">
        <v>1.8577999999999999</v>
      </c>
      <c r="AD231">
        <v>0.29758000000000001</v>
      </c>
    </row>
    <row r="232" spans="3:30" x14ac:dyDescent="0.3">
      <c r="C232">
        <v>9.8667359366590013</v>
      </c>
      <c r="D232">
        <v>2.4183012913197452</v>
      </c>
      <c r="H232">
        <f t="shared" si="12"/>
        <v>6.2822721802414776</v>
      </c>
      <c r="S232">
        <v>6.2823000000000002</v>
      </c>
      <c r="T232">
        <v>2.4182999999999999</v>
      </c>
      <c r="U232">
        <v>2.3963999999999999</v>
      </c>
      <c r="V232">
        <v>2.1930999999999999E-2</v>
      </c>
      <c r="AA232">
        <v>9.8666999999999998</v>
      </c>
      <c r="AB232">
        <v>2.4182999999999999</v>
      </c>
      <c r="AC232">
        <v>2.3302999999999998</v>
      </c>
      <c r="AD232">
        <v>8.7961999999999999E-2</v>
      </c>
    </row>
    <row r="233" spans="3:30" x14ac:dyDescent="0.3">
      <c r="C233">
        <v>12.847430325976044</v>
      </c>
      <c r="D233">
        <v>2.4502491083193609</v>
      </c>
      <c r="H233">
        <f t="shared" si="12"/>
        <v>7.1686624487350619</v>
      </c>
      <c r="S233">
        <v>7.1687000000000003</v>
      </c>
      <c r="T233">
        <v>2.4502000000000002</v>
      </c>
      <c r="U233">
        <v>2.6696</v>
      </c>
      <c r="V233">
        <v>-0.21934000000000001</v>
      </c>
      <c r="AA233">
        <v>12.847</v>
      </c>
      <c r="AB233">
        <v>2.4502000000000002</v>
      </c>
      <c r="AC233">
        <v>2.69</v>
      </c>
      <c r="AD233">
        <v>-0.23976</v>
      </c>
    </row>
    <row r="234" spans="3:30" x14ac:dyDescent="0.3">
      <c r="C234">
        <v>7.6816971641777041</v>
      </c>
      <c r="D234">
        <v>2.3096301674258988</v>
      </c>
      <c r="H234">
        <f t="shared" si="12"/>
        <v>5.543174961762511</v>
      </c>
      <c r="S234">
        <v>5.5431999999999997</v>
      </c>
      <c r="T234">
        <v>2.3096000000000001</v>
      </c>
      <c r="U234">
        <v>2.1686000000000001</v>
      </c>
      <c r="V234">
        <v>0.14107</v>
      </c>
      <c r="AA234">
        <v>7.6817000000000002</v>
      </c>
      <c r="AB234">
        <v>2.3096000000000001</v>
      </c>
      <c r="AC234">
        <v>2.0667</v>
      </c>
      <c r="AD234">
        <v>0.24295</v>
      </c>
    </row>
    <row r="235" spans="3:30" x14ac:dyDescent="0.3">
      <c r="C235">
        <v>15.759221031791041</v>
      </c>
      <c r="D235">
        <v>2.5276299008713385</v>
      </c>
      <c r="H235">
        <f t="shared" si="12"/>
        <v>7.9395770748298782</v>
      </c>
      <c r="S235">
        <v>7.9396000000000004</v>
      </c>
      <c r="T235">
        <v>2.5276000000000001</v>
      </c>
      <c r="U235">
        <v>2.9072</v>
      </c>
      <c r="V235">
        <v>-0.37957999999999997</v>
      </c>
      <c r="AA235">
        <v>15.759</v>
      </c>
      <c r="AB235">
        <v>2.5276000000000001</v>
      </c>
      <c r="AC235">
        <v>3.0413999999999999</v>
      </c>
      <c r="AD235">
        <v>-0.51373999999999997</v>
      </c>
    </row>
    <row r="236" spans="3:30" x14ac:dyDescent="0.3">
      <c r="C236">
        <v>12.137367277291515</v>
      </c>
      <c r="D236">
        <v>2.399673721481038</v>
      </c>
      <c r="H236">
        <f t="shared" si="12"/>
        <v>6.9677449084453471</v>
      </c>
      <c r="S236">
        <v>6.9676999999999998</v>
      </c>
      <c r="T236">
        <v>2.3997000000000002</v>
      </c>
      <c r="U236">
        <v>2.6076999999999999</v>
      </c>
      <c r="V236">
        <v>-0.20798</v>
      </c>
      <c r="AA236">
        <v>12.137</v>
      </c>
      <c r="AB236">
        <v>2.3997000000000002</v>
      </c>
      <c r="AC236">
        <v>2.6042999999999998</v>
      </c>
      <c r="AD236">
        <v>-0.20466000000000001</v>
      </c>
    </row>
    <row r="237" spans="3:30" x14ac:dyDescent="0.3">
      <c r="C237">
        <v>1.3136094741676563</v>
      </c>
      <c r="D237">
        <v>1.1139433523068367</v>
      </c>
      <c r="H237">
        <f t="shared" si="12"/>
        <v>2.2922560713564759</v>
      </c>
      <c r="S237">
        <v>2.2923</v>
      </c>
      <c r="T237">
        <v>1.1138999999999999</v>
      </c>
      <c r="U237">
        <v>1.1665000000000001</v>
      </c>
      <c r="V237">
        <v>-5.2571E-2</v>
      </c>
      <c r="AA237">
        <v>1.3136000000000001</v>
      </c>
      <c r="AB237">
        <v>1.1138999999999999</v>
      </c>
      <c r="AC237">
        <v>1.2983</v>
      </c>
      <c r="AD237">
        <v>-0.18431</v>
      </c>
    </row>
    <row r="238" spans="3:30" x14ac:dyDescent="0.3">
      <c r="C238">
        <v>0.60551936847362808</v>
      </c>
      <c r="D238">
        <v>0.77815125038364363</v>
      </c>
      <c r="H238">
        <f t="shared" si="12"/>
        <v>1.5563025007672873</v>
      </c>
      <c r="S238">
        <v>1.5563</v>
      </c>
      <c r="T238">
        <v>0.77815000000000001</v>
      </c>
      <c r="U238">
        <v>0.93967000000000001</v>
      </c>
      <c r="V238">
        <v>-0.16152</v>
      </c>
      <c r="AA238">
        <v>0.60551999999999995</v>
      </c>
      <c r="AB238">
        <v>0.77815000000000001</v>
      </c>
      <c r="AC238">
        <v>1.2128000000000001</v>
      </c>
      <c r="AD238">
        <v>-0.43465999999999999</v>
      </c>
    </row>
    <row r="239" spans="3:30" x14ac:dyDescent="0.3">
      <c r="C239">
        <v>4.592512434108099</v>
      </c>
      <c r="D239">
        <v>1.8920946026904804</v>
      </c>
      <c r="H239">
        <f t="shared" si="12"/>
        <v>4.2860296005081899</v>
      </c>
      <c r="S239">
        <v>4.2859999999999996</v>
      </c>
      <c r="T239">
        <v>1.8920999999999999</v>
      </c>
      <c r="U239">
        <v>1.7810999999999999</v>
      </c>
      <c r="V239">
        <v>0.11103</v>
      </c>
      <c r="AA239">
        <v>4.5925000000000002</v>
      </c>
      <c r="AB239">
        <v>1.8920999999999999</v>
      </c>
      <c r="AC239">
        <v>1.6939</v>
      </c>
      <c r="AD239">
        <v>0.19818</v>
      </c>
    </row>
    <row r="240" spans="3:30" x14ac:dyDescent="0.3">
      <c r="C240">
        <v>9.7400343969942949</v>
      </c>
      <c r="D240">
        <v>2.357934847000454</v>
      </c>
      <c r="H240">
        <f t="shared" si="12"/>
        <v>6.2418056352290545</v>
      </c>
      <c r="S240">
        <v>6.2417999999999996</v>
      </c>
      <c r="T240">
        <v>2.3578999999999999</v>
      </c>
      <c r="U240">
        <v>2.3839000000000001</v>
      </c>
      <c r="V240">
        <v>-2.5961999999999999E-2</v>
      </c>
      <c r="AA240">
        <v>9.74</v>
      </c>
      <c r="AB240">
        <v>2.3578999999999999</v>
      </c>
      <c r="AC240">
        <v>2.3151000000000002</v>
      </c>
      <c r="AD240">
        <v>4.2883999999999999E-2</v>
      </c>
    </row>
    <row r="241" spans="3:30" x14ac:dyDescent="0.3">
      <c r="C241">
        <v>9.2211150481484196</v>
      </c>
      <c r="D241">
        <v>2.3443922736851106</v>
      </c>
      <c r="H241">
        <f t="shared" si="12"/>
        <v>6.0732577907243224</v>
      </c>
      <c r="S241">
        <v>6.0732999999999997</v>
      </c>
      <c r="T241">
        <v>2.3443999999999998</v>
      </c>
      <c r="U241">
        <v>2.3319000000000001</v>
      </c>
      <c r="V241">
        <v>1.2447E-2</v>
      </c>
      <c r="AA241">
        <v>9.2210999999999999</v>
      </c>
      <c r="AB241">
        <v>2.3443999999999998</v>
      </c>
      <c r="AC241">
        <v>2.2524000000000002</v>
      </c>
      <c r="AD241">
        <v>9.1958999999999999E-2</v>
      </c>
    </row>
    <row r="242" spans="3:30" x14ac:dyDescent="0.3">
      <c r="C242">
        <v>9.0619058289456544E-2</v>
      </c>
      <c r="D242">
        <v>0</v>
      </c>
      <c r="H242">
        <f t="shared" si="12"/>
        <v>0.6020599913279624</v>
      </c>
      <c r="S242">
        <v>0.60206000000000004</v>
      </c>
      <c r="T242">
        <v>0</v>
      </c>
      <c r="U242">
        <v>0.64554</v>
      </c>
      <c r="V242">
        <v>-0.64554</v>
      </c>
      <c r="AA242">
        <v>9.0619000000000005E-2</v>
      </c>
      <c r="AB242">
        <v>0</v>
      </c>
      <c r="AC242">
        <v>1.1507000000000001</v>
      </c>
      <c r="AD242">
        <v>-1.1507000000000001</v>
      </c>
    </row>
    <row r="243" spans="3:30" x14ac:dyDescent="0.3">
      <c r="C243">
        <v>15.004413568268927</v>
      </c>
      <c r="D243">
        <v>2.5888317255942073</v>
      </c>
      <c r="H243">
        <f t="shared" si="12"/>
        <v>7.7471061870272377</v>
      </c>
      <c r="S243">
        <v>7.7470999999999997</v>
      </c>
      <c r="T243">
        <v>2.5888</v>
      </c>
      <c r="U243">
        <v>2.8479000000000001</v>
      </c>
      <c r="V243">
        <v>-0.25905</v>
      </c>
      <c r="AA243">
        <v>15.004</v>
      </c>
      <c r="AB243">
        <v>2.5888</v>
      </c>
      <c r="AC243">
        <v>2.9502999999999999</v>
      </c>
      <c r="AD243">
        <v>-0.36146</v>
      </c>
    </row>
    <row r="244" spans="3:30" x14ac:dyDescent="0.3">
      <c r="C244">
        <v>3.7810128622922603</v>
      </c>
      <c r="D244">
        <v>1.8195439355418688</v>
      </c>
      <c r="H244">
        <f t="shared" si="12"/>
        <v>3.8889653443003374</v>
      </c>
      <c r="S244">
        <v>3.8889999999999998</v>
      </c>
      <c r="T244">
        <v>1.8194999999999999</v>
      </c>
      <c r="U244">
        <v>1.6587000000000001</v>
      </c>
      <c r="V244">
        <v>0.16087000000000001</v>
      </c>
      <c r="AA244">
        <v>3.7810000000000001</v>
      </c>
      <c r="AB244">
        <v>1.8194999999999999</v>
      </c>
      <c r="AC244">
        <v>1.5960000000000001</v>
      </c>
      <c r="AD244">
        <v>0.22356000000000001</v>
      </c>
    </row>
    <row r="245" spans="3:30" x14ac:dyDescent="0.3">
      <c r="C245">
        <v>8.9738302191115018</v>
      </c>
      <c r="D245">
        <v>2.3502480183341627</v>
      </c>
      <c r="H245">
        <f t="shared" si="12"/>
        <v>5.9912703891951002</v>
      </c>
      <c r="S245">
        <v>5.9912999999999998</v>
      </c>
      <c r="T245">
        <v>2.3502000000000001</v>
      </c>
      <c r="U245">
        <v>2.3067000000000002</v>
      </c>
      <c r="V245">
        <v>4.3574000000000002E-2</v>
      </c>
      <c r="AA245">
        <v>8.9738000000000007</v>
      </c>
      <c r="AB245">
        <v>2.3502000000000001</v>
      </c>
      <c r="AC245">
        <v>2.2225999999999999</v>
      </c>
      <c r="AD245">
        <v>0.12765000000000001</v>
      </c>
    </row>
    <row r="246" spans="3:30" x14ac:dyDescent="0.3">
      <c r="C246">
        <v>2.733111615703391</v>
      </c>
      <c r="D246">
        <v>1.5797835966168101</v>
      </c>
      <c r="H246">
        <f t="shared" si="12"/>
        <v>3.3064250275506875</v>
      </c>
      <c r="S246">
        <v>3.3064</v>
      </c>
      <c r="T246">
        <v>1.5798000000000001</v>
      </c>
      <c r="U246">
        <v>1.4791000000000001</v>
      </c>
      <c r="V246">
        <v>0.10067</v>
      </c>
      <c r="AA246">
        <v>2.7330999999999999</v>
      </c>
      <c r="AB246">
        <v>1.5798000000000001</v>
      </c>
      <c r="AC246">
        <v>1.4695</v>
      </c>
      <c r="AD246">
        <v>0.11024</v>
      </c>
    </row>
    <row r="247" spans="3:30" x14ac:dyDescent="0.3">
      <c r="C247">
        <v>2.2241597018362307</v>
      </c>
      <c r="D247">
        <v>1.4471580313422192</v>
      </c>
      <c r="H247">
        <f t="shared" si="12"/>
        <v>2.9827233876685453</v>
      </c>
      <c r="S247">
        <v>2.9826999999999999</v>
      </c>
      <c r="T247">
        <v>1.4472</v>
      </c>
      <c r="U247">
        <v>1.3793</v>
      </c>
      <c r="V247">
        <v>6.7819000000000004E-2</v>
      </c>
      <c r="AA247">
        <v>2.2242000000000002</v>
      </c>
      <c r="AB247">
        <v>1.4472</v>
      </c>
      <c r="AC247">
        <v>1.4080999999999999</v>
      </c>
      <c r="AD247">
        <v>3.9031999999999997E-2</v>
      </c>
    </row>
    <row r="248" spans="3:30" x14ac:dyDescent="0.3">
      <c r="C248">
        <v>4.4687564967622677</v>
      </c>
      <c r="D248">
        <v>1.9344984512435677</v>
      </c>
      <c r="H248">
        <f t="shared" si="12"/>
        <v>4.2278867046136739</v>
      </c>
      <c r="S248">
        <v>4.2279</v>
      </c>
      <c r="T248">
        <v>1.9345000000000001</v>
      </c>
      <c r="U248">
        <v>1.7630999999999999</v>
      </c>
      <c r="V248">
        <v>0.17136000000000001</v>
      </c>
      <c r="AA248">
        <v>4.4687999999999999</v>
      </c>
      <c r="AB248">
        <v>1.9345000000000001</v>
      </c>
      <c r="AC248">
        <v>1.679</v>
      </c>
      <c r="AD248">
        <v>0.25552000000000002</v>
      </c>
    </row>
    <row r="249" spans="3:30" x14ac:dyDescent="0.3">
      <c r="C249">
        <v>4.9288799225808688</v>
      </c>
      <c r="D249">
        <v>2.0170333392987803</v>
      </c>
      <c r="H249">
        <f t="shared" si="12"/>
        <v>4.44021617608011</v>
      </c>
      <c r="S249">
        <v>4.4401999999999999</v>
      </c>
      <c r="T249">
        <v>2.0169999999999999</v>
      </c>
      <c r="U249">
        <v>1.8286</v>
      </c>
      <c r="V249">
        <v>0.18845000000000001</v>
      </c>
      <c r="AA249">
        <v>4.9288999999999996</v>
      </c>
      <c r="AB249">
        <v>2.0169999999999999</v>
      </c>
      <c r="AC249">
        <v>1.7344999999999999</v>
      </c>
      <c r="AD249">
        <v>0.28253</v>
      </c>
    </row>
    <row r="250" spans="3:30" x14ac:dyDescent="0.3">
      <c r="C250">
        <v>1</v>
      </c>
      <c r="D250">
        <v>1</v>
      </c>
      <c r="H250">
        <f t="shared" si="12"/>
        <v>2</v>
      </c>
      <c r="S250">
        <v>2</v>
      </c>
      <c r="T250">
        <v>1</v>
      </c>
      <c r="U250">
        <v>1.0764</v>
      </c>
      <c r="V250">
        <v>-7.6430999999999999E-2</v>
      </c>
      <c r="AA250">
        <v>1</v>
      </c>
      <c r="AB250">
        <v>1</v>
      </c>
      <c r="AC250">
        <v>1.2604</v>
      </c>
      <c r="AD250">
        <v>-0.26040999999999997</v>
      </c>
    </row>
    <row r="251" spans="3:30" x14ac:dyDescent="0.3">
      <c r="C251">
        <v>4.2308575674515172</v>
      </c>
      <c r="D251">
        <v>1.8512583487190752</v>
      </c>
      <c r="H251">
        <f t="shared" si="12"/>
        <v>4.1138097026729454</v>
      </c>
      <c r="S251">
        <v>4.1138000000000003</v>
      </c>
      <c r="T251">
        <v>1.8512999999999999</v>
      </c>
      <c r="U251">
        <v>1.728</v>
      </c>
      <c r="V251">
        <v>0.12328</v>
      </c>
      <c r="AA251">
        <v>4.2309000000000001</v>
      </c>
      <c r="AB251">
        <v>1.8512999999999999</v>
      </c>
      <c r="AC251">
        <v>1.6503000000000001</v>
      </c>
      <c r="AD251">
        <v>0.20099</v>
      </c>
    </row>
    <row r="252" spans="3:30" x14ac:dyDescent="0.3">
      <c r="C252">
        <v>12.931554080476506</v>
      </c>
      <c r="D252">
        <v>2.5211380837040362</v>
      </c>
      <c r="H252">
        <f t="shared" si="12"/>
        <v>7.1920940150908779</v>
      </c>
      <c r="S252">
        <v>7.1920999999999999</v>
      </c>
      <c r="T252">
        <v>2.5211000000000001</v>
      </c>
      <c r="U252">
        <v>2.6768000000000001</v>
      </c>
      <c r="V252">
        <v>-0.15567</v>
      </c>
      <c r="AA252">
        <v>12.932</v>
      </c>
      <c r="AB252">
        <v>2.5211000000000001</v>
      </c>
      <c r="AC252">
        <v>2.7002000000000002</v>
      </c>
      <c r="AD252">
        <v>-0.17902999999999999</v>
      </c>
    </row>
    <row r="253" spans="3:30" x14ac:dyDescent="0.3">
      <c r="C253">
        <v>1.0844987247010582</v>
      </c>
      <c r="D253">
        <v>1.0413926851582251</v>
      </c>
      <c r="H253">
        <f t="shared" si="12"/>
        <v>2.0827853703164503</v>
      </c>
      <c r="S253">
        <v>2.0828000000000002</v>
      </c>
      <c r="T253">
        <v>1.0414000000000001</v>
      </c>
      <c r="U253">
        <v>1.1019000000000001</v>
      </c>
      <c r="V253">
        <v>-6.0555999999999999E-2</v>
      </c>
      <c r="AA253">
        <v>1.0845</v>
      </c>
      <c r="AB253">
        <v>1.0414000000000001</v>
      </c>
      <c r="AC253">
        <v>1.2706</v>
      </c>
      <c r="AD253">
        <v>-0.22921</v>
      </c>
    </row>
    <row r="254" spans="3:30" x14ac:dyDescent="0.3">
      <c r="C254">
        <v>8.5149010463968828</v>
      </c>
      <c r="D254">
        <v>2.2528530309798933</v>
      </c>
      <c r="H254">
        <f t="shared" si="12"/>
        <v>5.8360606735697607</v>
      </c>
      <c r="S254">
        <v>5.8361000000000001</v>
      </c>
      <c r="T254">
        <v>2.2528999999999999</v>
      </c>
      <c r="U254">
        <v>2.2587999999999999</v>
      </c>
      <c r="V254">
        <v>-5.9801000000000003E-3</v>
      </c>
      <c r="AA254">
        <v>8.5149000000000008</v>
      </c>
      <c r="AB254">
        <v>2.2528999999999999</v>
      </c>
      <c r="AC254">
        <v>2.1671999999999998</v>
      </c>
      <c r="AD254">
        <v>8.5637000000000005E-2</v>
      </c>
    </row>
    <row r="255" spans="3:30" x14ac:dyDescent="0.3">
      <c r="C255">
        <v>9.9599763326851836</v>
      </c>
      <c r="D255">
        <v>2.3944516808262164</v>
      </c>
      <c r="H255">
        <f t="shared" si="12"/>
        <v>6.3118860359436733</v>
      </c>
      <c r="S255">
        <v>6.3118999999999996</v>
      </c>
      <c r="T255">
        <v>2.3944999999999999</v>
      </c>
      <c r="U255">
        <v>2.4055</v>
      </c>
      <c r="V255">
        <v>-1.1047E-2</v>
      </c>
      <c r="AA255">
        <v>9.9600000000000009</v>
      </c>
      <c r="AB255">
        <v>2.3944999999999999</v>
      </c>
      <c r="AC255">
        <v>2.3416000000000001</v>
      </c>
      <c r="AD255">
        <v>5.2860999999999998E-2</v>
      </c>
    </row>
    <row r="256" spans="3:30" x14ac:dyDescent="0.3">
      <c r="C256">
        <v>8.2891930833542968</v>
      </c>
      <c r="D256">
        <v>2.3654879848908998</v>
      </c>
      <c r="H256">
        <f t="shared" si="12"/>
        <v>5.7581917590001455</v>
      </c>
      <c r="S256">
        <v>5.7582000000000004</v>
      </c>
      <c r="T256">
        <v>2.3654999999999999</v>
      </c>
      <c r="U256">
        <v>2.2347999999999999</v>
      </c>
      <c r="V256">
        <v>0.13066</v>
      </c>
      <c r="AA256">
        <v>8.2891999999999992</v>
      </c>
      <c r="AB256">
        <v>2.3654999999999999</v>
      </c>
      <c r="AC256">
        <v>2.14</v>
      </c>
      <c r="AD256">
        <v>0.22550999999999999</v>
      </c>
    </row>
    <row r="257" spans="3:30" x14ac:dyDescent="0.3">
      <c r="C257">
        <v>9.8588406772198631</v>
      </c>
      <c r="D257">
        <v>2.357934847000454</v>
      </c>
      <c r="H257">
        <f t="shared" si="12"/>
        <v>6.2797581728024729</v>
      </c>
      <c r="S257">
        <v>6.2797999999999998</v>
      </c>
      <c r="T257">
        <v>2.3578999999999999</v>
      </c>
      <c r="U257">
        <v>2.3956</v>
      </c>
      <c r="V257">
        <v>-3.7661E-2</v>
      </c>
      <c r="AA257">
        <v>9.8588000000000005</v>
      </c>
      <c r="AB257">
        <v>2.3578999999999999</v>
      </c>
      <c r="AC257">
        <v>2.3294000000000001</v>
      </c>
      <c r="AD257">
        <v>2.8548E-2</v>
      </c>
    </row>
    <row r="258" spans="3:30" x14ac:dyDescent="0.3">
      <c r="C258">
        <v>12.342697905427128</v>
      </c>
      <c r="D258">
        <v>2.4871383754771865</v>
      </c>
      <c r="H258">
        <f t="shared" si="12"/>
        <v>7.0264352001358779</v>
      </c>
      <c r="S258">
        <v>7.0263999999999998</v>
      </c>
      <c r="T258">
        <v>2.4870999999999999</v>
      </c>
      <c r="U258">
        <v>2.6257000000000001</v>
      </c>
      <c r="V258">
        <v>-0.13861000000000001</v>
      </c>
      <c r="AA258">
        <v>12.343</v>
      </c>
      <c r="AB258">
        <v>2.4870999999999999</v>
      </c>
      <c r="AC258">
        <v>2.6291000000000002</v>
      </c>
      <c r="AD258">
        <v>-0.14197000000000001</v>
      </c>
    </row>
    <row r="259" spans="3:30" x14ac:dyDescent="0.3">
      <c r="C259">
        <v>1.6352107719498268</v>
      </c>
      <c r="D259">
        <v>1.2041199826559248</v>
      </c>
      <c r="H259">
        <f t="shared" ref="H259:H322" si="13">2*SQRT(C259)</f>
        <v>2.5575072019056577</v>
      </c>
      <c r="S259">
        <v>2.5575000000000001</v>
      </c>
      <c r="T259">
        <v>1.2040999999999999</v>
      </c>
      <c r="U259">
        <v>1.2483</v>
      </c>
      <c r="V259">
        <v>-4.4153999999999999E-2</v>
      </c>
      <c r="AA259">
        <v>1.6352</v>
      </c>
      <c r="AB259">
        <v>1.2040999999999999</v>
      </c>
      <c r="AC259">
        <v>1.3371</v>
      </c>
      <c r="AD259">
        <v>-0.13294</v>
      </c>
    </row>
    <row r="260" spans="3:30" x14ac:dyDescent="0.3">
      <c r="C260">
        <v>4.9288799225808688</v>
      </c>
      <c r="D260">
        <v>1.9493900066449128</v>
      </c>
      <c r="H260">
        <f t="shared" si="13"/>
        <v>4.44021617608011</v>
      </c>
      <c r="S260">
        <v>4.4401999999999999</v>
      </c>
      <c r="T260">
        <v>1.9494</v>
      </c>
      <c r="U260">
        <v>1.8286</v>
      </c>
      <c r="V260">
        <v>0.1208</v>
      </c>
      <c r="AA260">
        <v>4.9288999999999996</v>
      </c>
      <c r="AB260">
        <v>1.9494</v>
      </c>
      <c r="AC260">
        <v>1.7344999999999999</v>
      </c>
      <c r="AD260">
        <v>0.21489</v>
      </c>
    </row>
    <row r="261" spans="3:30" x14ac:dyDescent="0.3">
      <c r="C261">
        <v>7.6612572127586303</v>
      </c>
      <c r="D261">
        <v>2.3424226808222062</v>
      </c>
      <c r="H261">
        <f t="shared" si="13"/>
        <v>5.5357952320361816</v>
      </c>
      <c r="S261">
        <v>5.5358000000000001</v>
      </c>
      <c r="T261">
        <v>2.3424</v>
      </c>
      <c r="U261">
        <v>2.1663000000000001</v>
      </c>
      <c r="V261">
        <v>0.17613999999999999</v>
      </c>
      <c r="AA261">
        <v>7.6612999999999998</v>
      </c>
      <c r="AB261">
        <v>2.3424</v>
      </c>
      <c r="AC261">
        <v>2.0642</v>
      </c>
      <c r="AD261">
        <v>0.27821000000000001</v>
      </c>
    </row>
    <row r="262" spans="3:30" x14ac:dyDescent="0.3">
      <c r="C262">
        <v>5.6219628074978614</v>
      </c>
      <c r="D262">
        <v>2.0530784434834195</v>
      </c>
      <c r="H262">
        <f t="shared" si="13"/>
        <v>4.7421357245434725</v>
      </c>
      <c r="S262">
        <v>4.7420999999999998</v>
      </c>
      <c r="T262">
        <v>2.0531000000000001</v>
      </c>
      <c r="U262">
        <v>1.9216</v>
      </c>
      <c r="V262">
        <v>0.13142999999999999</v>
      </c>
      <c r="AA262">
        <v>5.6219999999999999</v>
      </c>
      <c r="AB262">
        <v>2.0531000000000001</v>
      </c>
      <c r="AC262">
        <v>1.8181</v>
      </c>
      <c r="AD262">
        <v>0.23494999999999999</v>
      </c>
    </row>
    <row r="263" spans="3:30" x14ac:dyDescent="0.3">
      <c r="C263">
        <v>1.3831906496271777</v>
      </c>
      <c r="D263">
        <v>1</v>
      </c>
      <c r="H263">
        <f t="shared" si="13"/>
        <v>2.3521825181113627</v>
      </c>
      <c r="S263">
        <v>2.3521999999999998</v>
      </c>
      <c r="T263">
        <v>1</v>
      </c>
      <c r="U263">
        <v>1.1850000000000001</v>
      </c>
      <c r="V263">
        <v>-0.18498999999999999</v>
      </c>
      <c r="AA263">
        <v>1.3832</v>
      </c>
      <c r="AB263">
        <v>1</v>
      </c>
      <c r="AC263">
        <v>1.3066</v>
      </c>
      <c r="AD263">
        <v>-0.30664999999999998</v>
      </c>
    </row>
    <row r="264" spans="3:30" x14ac:dyDescent="0.3">
      <c r="C264">
        <v>8.0375430999004607</v>
      </c>
      <c r="D264">
        <v>2.1903316981702914</v>
      </c>
      <c r="H264">
        <f t="shared" si="13"/>
        <v>5.6701122034402323</v>
      </c>
      <c r="S264">
        <v>5.6700999999999997</v>
      </c>
      <c r="T264">
        <v>2.1903000000000001</v>
      </c>
      <c r="U264">
        <v>2.2077</v>
      </c>
      <c r="V264">
        <v>-1.7350999999999998E-2</v>
      </c>
      <c r="AA264">
        <v>8.0374999999999996</v>
      </c>
      <c r="AB264">
        <v>2.1903000000000001</v>
      </c>
      <c r="AC264">
        <v>2.1095999999999999</v>
      </c>
      <c r="AD264">
        <v>8.0716999999999997E-2</v>
      </c>
    </row>
    <row r="265" spans="3:30" x14ac:dyDescent="0.3">
      <c r="C265">
        <v>6.7078389374071925</v>
      </c>
      <c r="D265">
        <v>2.2253092817258628</v>
      </c>
      <c r="H265">
        <f t="shared" si="13"/>
        <v>5.1798992026514155</v>
      </c>
      <c r="S265">
        <v>5.1798999999999999</v>
      </c>
      <c r="T265">
        <v>2.2252999999999998</v>
      </c>
      <c r="U265">
        <v>2.0566</v>
      </c>
      <c r="V265">
        <v>0.16872999999999999</v>
      </c>
      <c r="AA265">
        <v>6.7077999999999998</v>
      </c>
      <c r="AB265">
        <v>2.2252999999999998</v>
      </c>
      <c r="AC265">
        <v>1.9492</v>
      </c>
      <c r="AD265">
        <v>0.27615000000000001</v>
      </c>
    </row>
    <row r="266" spans="3:30" x14ac:dyDescent="0.3">
      <c r="C266">
        <v>7.7421539042348178</v>
      </c>
      <c r="D266">
        <v>2.2624510897304293</v>
      </c>
      <c r="H266">
        <f t="shared" si="13"/>
        <v>5.5649452483325721</v>
      </c>
      <c r="S266">
        <v>5.5648999999999997</v>
      </c>
      <c r="T266">
        <v>2.2625000000000002</v>
      </c>
      <c r="U266">
        <v>2.1753</v>
      </c>
      <c r="V266">
        <v>8.7184999999999999E-2</v>
      </c>
      <c r="AA266">
        <v>7.7422000000000004</v>
      </c>
      <c r="AB266">
        <v>2.2625000000000002</v>
      </c>
      <c r="AC266">
        <v>2.0739999999999998</v>
      </c>
      <c r="AD266">
        <v>0.18848000000000001</v>
      </c>
    </row>
    <row r="267" spans="3:30" x14ac:dyDescent="0.3">
      <c r="C267">
        <v>14.286440146106113</v>
      </c>
      <c r="D267">
        <v>2.4578818967339924</v>
      </c>
      <c r="H267">
        <f t="shared" si="13"/>
        <v>7.5594815023534814</v>
      </c>
      <c r="S267">
        <v>7.5594999999999999</v>
      </c>
      <c r="T267">
        <v>2.4579</v>
      </c>
      <c r="U267">
        <v>2.79</v>
      </c>
      <c r="V267">
        <v>-0.33217000000000002</v>
      </c>
      <c r="AA267">
        <v>14.286</v>
      </c>
      <c r="AB267">
        <v>2.4579</v>
      </c>
      <c r="AC267">
        <v>2.8637000000000001</v>
      </c>
      <c r="AD267">
        <v>-0.40577000000000002</v>
      </c>
    </row>
    <row r="268" spans="3:30" x14ac:dyDescent="0.3">
      <c r="C268">
        <v>5.6996301829056675</v>
      </c>
      <c r="D268">
        <v>2.0530784434834195</v>
      </c>
      <c r="H268">
        <f t="shared" si="13"/>
        <v>4.7747796526774584</v>
      </c>
      <c r="S268">
        <v>4.7747999999999999</v>
      </c>
      <c r="T268">
        <v>2.0531000000000001</v>
      </c>
      <c r="U268">
        <v>1.9317</v>
      </c>
      <c r="V268">
        <v>0.12137000000000001</v>
      </c>
      <c r="AA268">
        <v>5.6996000000000002</v>
      </c>
      <c r="AB268">
        <v>2.0531000000000001</v>
      </c>
      <c r="AC268">
        <v>1.8274999999999999</v>
      </c>
      <c r="AD268">
        <v>0.22556999999999999</v>
      </c>
    </row>
    <row r="269" spans="3:30" x14ac:dyDescent="0.3">
      <c r="C269">
        <v>12.200350487603181</v>
      </c>
      <c r="D269">
        <v>2.4313637641589874</v>
      </c>
      <c r="H269">
        <f t="shared" si="13"/>
        <v>6.9858000222174068</v>
      </c>
      <c r="S269">
        <v>6.9858000000000002</v>
      </c>
      <c r="T269">
        <v>2.4314</v>
      </c>
      <c r="U269">
        <v>2.6132</v>
      </c>
      <c r="V269">
        <v>-0.18185999999999999</v>
      </c>
      <c r="AA269">
        <v>12.2</v>
      </c>
      <c r="AB269">
        <v>2.4314</v>
      </c>
      <c r="AC269">
        <v>2.6118999999999999</v>
      </c>
      <c r="AD269">
        <v>-0.18057000000000001</v>
      </c>
    </row>
    <row r="270" spans="3:30" x14ac:dyDescent="0.3">
      <c r="C270">
        <v>2.601071768495784</v>
      </c>
      <c r="D270">
        <v>1.5797835966168101</v>
      </c>
      <c r="H270">
        <f t="shared" si="13"/>
        <v>3.2255677134394709</v>
      </c>
      <c r="S270">
        <v>3.2256</v>
      </c>
      <c r="T270">
        <v>1.5798000000000001</v>
      </c>
      <c r="U270">
        <v>1.4541999999999999</v>
      </c>
      <c r="V270">
        <v>0.12559000000000001</v>
      </c>
      <c r="AA270">
        <v>2.6011000000000002</v>
      </c>
      <c r="AB270">
        <v>1.5798000000000001</v>
      </c>
      <c r="AC270">
        <v>1.4536</v>
      </c>
      <c r="AD270">
        <v>0.12617999999999999</v>
      </c>
    </row>
    <row r="271" spans="3:30" x14ac:dyDescent="0.3">
      <c r="C271">
        <v>3.0288622909836378</v>
      </c>
      <c r="D271">
        <v>1.5563025007672873</v>
      </c>
      <c r="H271">
        <f t="shared" si="13"/>
        <v>3.4807253789884878</v>
      </c>
      <c r="S271">
        <v>3.4807000000000001</v>
      </c>
      <c r="T271">
        <v>1.5563</v>
      </c>
      <c r="U271">
        <v>1.5327999999999999</v>
      </c>
      <c r="V271">
        <v>2.3462E-2</v>
      </c>
      <c r="AA271">
        <v>3.0289000000000001</v>
      </c>
      <c r="AB271">
        <v>1.5563</v>
      </c>
      <c r="AC271">
        <v>1.5052000000000001</v>
      </c>
      <c r="AD271">
        <v>5.1075000000000002E-2</v>
      </c>
    </row>
    <row r="272" spans="3:30" x14ac:dyDescent="0.3">
      <c r="C272">
        <v>12.582337832016297</v>
      </c>
      <c r="D272">
        <v>2.4517864355242902</v>
      </c>
      <c r="H272">
        <f t="shared" si="13"/>
        <v>7.0943182426548352</v>
      </c>
      <c r="S272">
        <v>7.0942999999999996</v>
      </c>
      <c r="T272">
        <v>2.4518</v>
      </c>
      <c r="U272">
        <v>2.6467000000000001</v>
      </c>
      <c r="V272">
        <v>-0.19488</v>
      </c>
      <c r="AA272">
        <v>12.582000000000001</v>
      </c>
      <c r="AB272">
        <v>2.4518</v>
      </c>
      <c r="AC272">
        <v>2.6579999999999999</v>
      </c>
      <c r="AD272">
        <v>-0.20624000000000001</v>
      </c>
    </row>
    <row r="273" spans="3:30" x14ac:dyDescent="0.3">
      <c r="C273">
        <v>8.9500834497177273</v>
      </c>
      <c r="D273">
        <v>2.3263358609287512</v>
      </c>
      <c r="H273">
        <f t="shared" si="13"/>
        <v>5.9833380147598971</v>
      </c>
      <c r="S273">
        <v>5.9832999999999998</v>
      </c>
      <c r="T273">
        <v>2.3262999999999998</v>
      </c>
      <c r="U273">
        <v>2.3041999999999998</v>
      </c>
      <c r="V273">
        <v>2.2107000000000002E-2</v>
      </c>
      <c r="AA273">
        <v>8.9501000000000008</v>
      </c>
      <c r="AB273">
        <v>2.3262999999999998</v>
      </c>
      <c r="AC273">
        <v>2.2197</v>
      </c>
      <c r="AD273">
        <v>0.10661</v>
      </c>
    </row>
    <row r="274" spans="3:30" x14ac:dyDescent="0.3">
      <c r="C274">
        <v>4.4828377394078398</v>
      </c>
      <c r="D274">
        <v>1.9294189257142926</v>
      </c>
      <c r="H274">
        <f t="shared" si="13"/>
        <v>4.2345425913115289</v>
      </c>
      <c r="S274">
        <v>4.2344999999999997</v>
      </c>
      <c r="T274">
        <v>1.9294</v>
      </c>
      <c r="U274">
        <v>1.7652000000000001</v>
      </c>
      <c r="V274">
        <v>0.16422999999999999</v>
      </c>
      <c r="AA274">
        <v>4.4828000000000001</v>
      </c>
      <c r="AB274">
        <v>1.9294</v>
      </c>
      <c r="AC274">
        <v>1.6807000000000001</v>
      </c>
      <c r="AD274">
        <v>0.24873999999999999</v>
      </c>
    </row>
    <row r="275" spans="3:30" x14ac:dyDescent="0.3">
      <c r="C275">
        <v>2.8567627889437537</v>
      </c>
      <c r="D275">
        <v>1.4913616938342726</v>
      </c>
      <c r="H275">
        <f t="shared" si="13"/>
        <v>3.3803921600570273</v>
      </c>
      <c r="S275">
        <v>3.3803999999999998</v>
      </c>
      <c r="T275">
        <v>1.4914000000000001</v>
      </c>
      <c r="U275">
        <v>1.5019</v>
      </c>
      <c r="V275">
        <v>-1.0553E-2</v>
      </c>
      <c r="AA275">
        <v>2.8567999999999998</v>
      </c>
      <c r="AB275">
        <v>1.4914000000000001</v>
      </c>
      <c r="AC275">
        <v>1.4844999999999999</v>
      </c>
      <c r="AD275">
        <v>6.9008999999999997E-3</v>
      </c>
    </row>
    <row r="276" spans="3:30" x14ac:dyDescent="0.3">
      <c r="C276">
        <v>9.5212191877737435</v>
      </c>
      <c r="D276">
        <v>2.3710678622717363</v>
      </c>
      <c r="H276">
        <f t="shared" si="13"/>
        <v>6.1712945765937128</v>
      </c>
      <c r="S276">
        <v>6.1712999999999996</v>
      </c>
      <c r="T276">
        <v>2.3711000000000002</v>
      </c>
      <c r="U276">
        <v>2.3622000000000001</v>
      </c>
      <c r="V276">
        <v>8.9043999999999998E-3</v>
      </c>
      <c r="AA276">
        <v>9.5212000000000003</v>
      </c>
      <c r="AB276">
        <v>2.3711000000000002</v>
      </c>
      <c r="AC276">
        <v>2.2886000000000002</v>
      </c>
      <c r="AD276">
        <v>8.2420999999999994E-2</v>
      </c>
    </row>
    <row r="277" spans="3:30" x14ac:dyDescent="0.3">
      <c r="C277">
        <v>10.987300348570983</v>
      </c>
      <c r="D277">
        <v>2.3926969532596658</v>
      </c>
      <c r="H277">
        <f t="shared" si="13"/>
        <v>6.6294193859103476</v>
      </c>
      <c r="S277">
        <v>6.6294000000000004</v>
      </c>
      <c r="T277">
        <v>2.3927</v>
      </c>
      <c r="U277">
        <v>2.5034000000000001</v>
      </c>
      <c r="V277">
        <v>-0.11068</v>
      </c>
      <c r="AA277">
        <v>10.987</v>
      </c>
      <c r="AB277">
        <v>2.3927</v>
      </c>
      <c r="AC277">
        <v>2.4655999999999998</v>
      </c>
      <c r="AD277">
        <v>-7.2858999999999993E-2</v>
      </c>
    </row>
    <row r="278" spans="3:30" x14ac:dyDescent="0.3">
      <c r="C278">
        <v>2.8567627889437537</v>
      </c>
      <c r="D278">
        <v>1.6434526764861874</v>
      </c>
      <c r="H278">
        <f t="shared" si="13"/>
        <v>3.3803921600570273</v>
      </c>
      <c r="S278">
        <v>3.3803999999999998</v>
      </c>
      <c r="T278">
        <v>1.6435</v>
      </c>
      <c r="U278">
        <v>1.5019</v>
      </c>
      <c r="V278">
        <v>0.14154</v>
      </c>
      <c r="AA278">
        <v>2.8567999999999998</v>
      </c>
      <c r="AB278">
        <v>1.6435</v>
      </c>
      <c r="AC278">
        <v>1.4844999999999999</v>
      </c>
      <c r="AD278">
        <v>0.15898999999999999</v>
      </c>
    </row>
    <row r="279" spans="3:30" x14ac:dyDescent="0.3">
      <c r="C279">
        <v>6.4974176298181066</v>
      </c>
      <c r="D279">
        <v>2.3242824552976926</v>
      </c>
      <c r="H279">
        <f t="shared" si="13"/>
        <v>5.0980065240515753</v>
      </c>
      <c r="S279">
        <v>5.0979999999999999</v>
      </c>
      <c r="T279">
        <v>2.3243</v>
      </c>
      <c r="U279">
        <v>2.0312999999999999</v>
      </c>
      <c r="V279">
        <v>0.29293999999999998</v>
      </c>
      <c r="AA279">
        <v>6.4973999999999998</v>
      </c>
      <c r="AB279">
        <v>2.3243</v>
      </c>
      <c r="AC279">
        <v>1.9238</v>
      </c>
      <c r="AD279">
        <v>0.40050999999999998</v>
      </c>
    </row>
    <row r="280" spans="3:30" x14ac:dyDescent="0.3">
      <c r="C280">
        <v>10.374146881082375</v>
      </c>
      <c r="D280">
        <v>2.3384564936046046</v>
      </c>
      <c r="H280">
        <f t="shared" si="13"/>
        <v>6.4417844984390387</v>
      </c>
      <c r="S280">
        <v>6.4417999999999997</v>
      </c>
      <c r="T280">
        <v>2.3384999999999998</v>
      </c>
      <c r="U280">
        <v>2.4455</v>
      </c>
      <c r="V280">
        <v>-0.10707999999999999</v>
      </c>
      <c r="AA280">
        <v>10.374000000000001</v>
      </c>
      <c r="AB280">
        <v>2.3384999999999998</v>
      </c>
      <c r="AC280">
        <v>2.3915999999999999</v>
      </c>
      <c r="AD280">
        <v>-5.3110999999999998E-2</v>
      </c>
    </row>
    <row r="281" spans="3:30" x14ac:dyDescent="0.3">
      <c r="C281">
        <v>5.682575699084417</v>
      </c>
      <c r="D281">
        <v>1.8976270912904414</v>
      </c>
      <c r="H281">
        <f t="shared" si="13"/>
        <v>4.7676307319608622</v>
      </c>
      <c r="S281">
        <v>4.7675999999999998</v>
      </c>
      <c r="T281">
        <v>1.8976</v>
      </c>
      <c r="U281">
        <v>1.9295</v>
      </c>
      <c r="V281">
        <v>-3.1879999999999999E-2</v>
      </c>
      <c r="AA281">
        <v>5.6825999999999999</v>
      </c>
      <c r="AB281">
        <v>1.8976</v>
      </c>
      <c r="AC281">
        <v>1.8253999999999999</v>
      </c>
      <c r="AD281">
        <v>7.2180999999999995E-2</v>
      </c>
    </row>
    <row r="282" spans="3:30" x14ac:dyDescent="0.3">
      <c r="C282">
        <v>6.4596250532600727</v>
      </c>
      <c r="D282">
        <v>2.1583624920952498</v>
      </c>
      <c r="H282">
        <f t="shared" si="13"/>
        <v>5.0831584878931615</v>
      </c>
      <c r="S282">
        <v>5.0831999999999997</v>
      </c>
      <c r="T282">
        <v>2.1583999999999999</v>
      </c>
      <c r="U282">
        <v>2.0268000000000002</v>
      </c>
      <c r="V282">
        <v>0.13159999999999999</v>
      </c>
      <c r="AA282">
        <v>6.4596</v>
      </c>
      <c r="AB282">
        <v>2.1583999999999999</v>
      </c>
      <c r="AC282">
        <v>1.9192</v>
      </c>
      <c r="AD282">
        <v>0.23915</v>
      </c>
    </row>
    <row r="283" spans="3:30" x14ac:dyDescent="0.3">
      <c r="C283">
        <v>4.7975529480095522</v>
      </c>
      <c r="D283">
        <v>1.9444826721501687</v>
      </c>
      <c r="H283">
        <f t="shared" si="13"/>
        <v>4.3806633963405828</v>
      </c>
      <c r="S283">
        <v>4.3807</v>
      </c>
      <c r="T283">
        <v>1.9444999999999999</v>
      </c>
      <c r="U283">
        <v>1.8102</v>
      </c>
      <c r="V283">
        <v>0.13425000000000001</v>
      </c>
      <c r="AA283">
        <v>4.7976000000000001</v>
      </c>
      <c r="AB283">
        <v>1.9444999999999999</v>
      </c>
      <c r="AC283">
        <v>1.7186999999999999</v>
      </c>
      <c r="AD283">
        <v>0.22583</v>
      </c>
    </row>
    <row r="284" spans="3:30" x14ac:dyDescent="0.3">
      <c r="C284">
        <v>8.0375430999004607</v>
      </c>
      <c r="D284">
        <v>2.3096301674258988</v>
      </c>
      <c r="H284">
        <f t="shared" si="13"/>
        <v>5.6701122034402323</v>
      </c>
      <c r="S284">
        <v>5.6700999999999997</v>
      </c>
      <c r="T284">
        <v>2.3096000000000001</v>
      </c>
      <c r="U284">
        <v>2.2077</v>
      </c>
      <c r="V284">
        <v>0.10195</v>
      </c>
      <c r="AA284">
        <v>8.0374999999999996</v>
      </c>
      <c r="AB284">
        <v>2.3096000000000001</v>
      </c>
      <c r="AC284">
        <v>2.1095999999999999</v>
      </c>
      <c r="AD284">
        <v>0.20002</v>
      </c>
    </row>
    <row r="285" spans="3:30" x14ac:dyDescent="0.3">
      <c r="C285">
        <v>6.5896243645557897</v>
      </c>
      <c r="D285">
        <v>2.1398790864012365</v>
      </c>
      <c r="H285">
        <f t="shared" si="13"/>
        <v>5.1340527323181204</v>
      </c>
      <c r="S285">
        <v>5.1341000000000001</v>
      </c>
      <c r="T285">
        <v>2.1398999999999999</v>
      </c>
      <c r="U285">
        <v>2.0425</v>
      </c>
      <c r="V285">
        <v>9.7428000000000001E-2</v>
      </c>
      <c r="AA285">
        <v>6.5895999999999999</v>
      </c>
      <c r="AB285">
        <v>2.1398999999999999</v>
      </c>
      <c r="AC285">
        <v>1.9349000000000001</v>
      </c>
      <c r="AD285">
        <v>0.20498</v>
      </c>
    </row>
    <row r="286" spans="3:30" x14ac:dyDescent="0.3">
      <c r="C286">
        <v>13.336783133799459</v>
      </c>
      <c r="D286">
        <v>2.4712917110589387</v>
      </c>
      <c r="H286">
        <f t="shared" si="13"/>
        <v>7.3039121390661483</v>
      </c>
      <c r="S286">
        <v>7.3038999999999996</v>
      </c>
      <c r="T286">
        <v>2.4712999999999998</v>
      </c>
      <c r="U286">
        <v>2.7113</v>
      </c>
      <c r="V286">
        <v>-0.23998</v>
      </c>
      <c r="AA286">
        <v>13.337</v>
      </c>
      <c r="AB286">
        <v>2.4712999999999998</v>
      </c>
      <c r="AC286">
        <v>2.7490999999999999</v>
      </c>
      <c r="AD286">
        <v>-0.27777000000000002</v>
      </c>
    </row>
    <row r="287" spans="3:30" x14ac:dyDescent="0.3">
      <c r="C287">
        <v>1.0844987247010582</v>
      </c>
      <c r="D287">
        <v>1</v>
      </c>
      <c r="H287">
        <f t="shared" si="13"/>
        <v>2.0827853703164503</v>
      </c>
      <c r="S287">
        <v>2.0828000000000002</v>
      </c>
      <c r="T287">
        <v>1</v>
      </c>
      <c r="U287">
        <v>1.1019000000000001</v>
      </c>
      <c r="V287">
        <v>-0.10195</v>
      </c>
      <c r="AA287">
        <v>1.0845</v>
      </c>
      <c r="AB287">
        <v>1</v>
      </c>
      <c r="AC287">
        <v>1.2706</v>
      </c>
      <c r="AD287">
        <v>-0.27061000000000002</v>
      </c>
    </row>
    <row r="288" spans="3:30" x14ac:dyDescent="0.3">
      <c r="C288">
        <v>11.623030919471555</v>
      </c>
      <c r="D288">
        <v>2.3463529744506388</v>
      </c>
      <c r="H288">
        <f t="shared" si="13"/>
        <v>6.8185133040778192</v>
      </c>
      <c r="S288">
        <v>6.8185000000000002</v>
      </c>
      <c r="T288">
        <v>2.3464</v>
      </c>
      <c r="U288">
        <v>2.5617000000000001</v>
      </c>
      <c r="V288">
        <v>-0.21529999999999999</v>
      </c>
      <c r="AA288">
        <v>11.622999999999999</v>
      </c>
      <c r="AB288">
        <v>2.3464</v>
      </c>
      <c r="AC288">
        <v>2.5423</v>
      </c>
      <c r="AD288">
        <v>-0.19591</v>
      </c>
    </row>
    <row r="289" spans="3:30" x14ac:dyDescent="0.3">
      <c r="C289">
        <v>1.0844987247010582</v>
      </c>
      <c r="D289">
        <v>0.95424250943932487</v>
      </c>
      <c r="H289">
        <f t="shared" si="13"/>
        <v>2.0827853703164503</v>
      </c>
      <c r="S289">
        <v>2.0828000000000002</v>
      </c>
      <c r="T289">
        <v>0.95423999999999998</v>
      </c>
      <c r="U289">
        <v>1.1019000000000001</v>
      </c>
      <c r="V289">
        <v>-0.14771000000000001</v>
      </c>
      <c r="AA289">
        <v>1.0845</v>
      </c>
      <c r="AB289">
        <v>0.95423999999999998</v>
      </c>
      <c r="AC289">
        <v>1.2706</v>
      </c>
      <c r="AD289">
        <v>-0.31635999999999997</v>
      </c>
    </row>
    <row r="290" spans="3:30" x14ac:dyDescent="0.3">
      <c r="C290">
        <v>3.8932335266509535</v>
      </c>
      <c r="D290">
        <v>1.7923916894982539</v>
      </c>
      <c r="H290">
        <f t="shared" si="13"/>
        <v>3.9462557071993971</v>
      </c>
      <c r="S290">
        <v>3.9462999999999999</v>
      </c>
      <c r="T290">
        <v>1.7924</v>
      </c>
      <c r="U290">
        <v>1.6762999999999999</v>
      </c>
      <c r="V290">
        <v>0.11606</v>
      </c>
      <c r="AA290">
        <v>3.8932000000000002</v>
      </c>
      <c r="AB290">
        <v>1.7924</v>
      </c>
      <c r="AC290">
        <v>1.6094999999999999</v>
      </c>
      <c r="AD290">
        <v>0.18285999999999999</v>
      </c>
    </row>
    <row r="291" spans="3:30" x14ac:dyDescent="0.3">
      <c r="C291">
        <v>9.0619058289456544E-2</v>
      </c>
      <c r="D291">
        <v>0</v>
      </c>
      <c r="H291">
        <f t="shared" si="13"/>
        <v>0.6020599913279624</v>
      </c>
      <c r="S291">
        <v>0.60206000000000004</v>
      </c>
      <c r="T291">
        <v>0</v>
      </c>
      <c r="U291">
        <v>0.64554</v>
      </c>
      <c r="V291">
        <v>-0.64554</v>
      </c>
      <c r="AA291">
        <v>9.0619000000000005E-2</v>
      </c>
      <c r="AB291">
        <v>0</v>
      </c>
      <c r="AC291">
        <v>1.1507000000000001</v>
      </c>
      <c r="AD291">
        <v>-1.1507000000000001</v>
      </c>
    </row>
    <row r="292" spans="3:30" x14ac:dyDescent="0.3">
      <c r="C292">
        <v>4.2308575674515172</v>
      </c>
      <c r="D292">
        <v>1.8808135922807914</v>
      </c>
      <c r="H292">
        <f t="shared" si="13"/>
        <v>4.1138097026729454</v>
      </c>
      <c r="S292">
        <v>4.1138000000000003</v>
      </c>
      <c r="T292">
        <v>1.8808</v>
      </c>
      <c r="U292">
        <v>1.728</v>
      </c>
      <c r="V292">
        <v>0.15284</v>
      </c>
      <c r="AA292">
        <v>4.2309000000000001</v>
      </c>
      <c r="AB292">
        <v>1.8808</v>
      </c>
      <c r="AC292">
        <v>1.6503000000000001</v>
      </c>
      <c r="AD292">
        <v>0.23053999999999999</v>
      </c>
    </row>
    <row r="293" spans="3:30" x14ac:dyDescent="0.3">
      <c r="C293">
        <v>14.949091477888054</v>
      </c>
      <c r="D293">
        <v>2.5237464668115646</v>
      </c>
      <c r="H293">
        <f t="shared" si="13"/>
        <v>7.7328109967561094</v>
      </c>
      <c r="S293">
        <v>7.7328000000000001</v>
      </c>
      <c r="T293">
        <v>2.5236999999999998</v>
      </c>
      <c r="U293">
        <v>2.8435000000000001</v>
      </c>
      <c r="V293">
        <v>-0.31973000000000001</v>
      </c>
      <c r="AA293">
        <v>14.949</v>
      </c>
      <c r="AB293">
        <v>2.5236999999999998</v>
      </c>
      <c r="AC293">
        <v>2.9436</v>
      </c>
      <c r="AD293">
        <v>-0.41987000000000002</v>
      </c>
    </row>
    <row r="294" spans="3:30" x14ac:dyDescent="0.3">
      <c r="C294">
        <v>5.4118385378431144</v>
      </c>
      <c r="D294">
        <v>2.0644579892269186</v>
      </c>
      <c r="H294">
        <f t="shared" si="13"/>
        <v>4.6526717218575024</v>
      </c>
      <c r="S294">
        <v>4.6527000000000003</v>
      </c>
      <c r="T294">
        <v>2.0644999999999998</v>
      </c>
      <c r="U294">
        <v>1.8940999999999999</v>
      </c>
      <c r="V294">
        <v>0.17038</v>
      </c>
      <c r="AA294">
        <v>5.4118000000000004</v>
      </c>
      <c r="AB294">
        <v>2.0644999999999998</v>
      </c>
      <c r="AC294">
        <v>1.7927999999999999</v>
      </c>
      <c r="AD294">
        <v>0.27167999999999998</v>
      </c>
    </row>
    <row r="295" spans="3:30" x14ac:dyDescent="0.3">
      <c r="C295">
        <v>7.3355437722865284</v>
      </c>
      <c r="D295">
        <v>2.287801729930226</v>
      </c>
      <c r="H295">
        <f t="shared" si="13"/>
        <v>5.4168418002694256</v>
      </c>
      <c r="S295">
        <v>5.4168000000000003</v>
      </c>
      <c r="T295">
        <v>2.2877999999999998</v>
      </c>
      <c r="U295">
        <v>2.1295999999999999</v>
      </c>
      <c r="V295">
        <v>0.15819</v>
      </c>
      <c r="AA295">
        <v>7.3354999999999997</v>
      </c>
      <c r="AB295">
        <v>2.2877999999999998</v>
      </c>
      <c r="AC295">
        <v>2.0249000000000001</v>
      </c>
      <c r="AD295">
        <v>0.26290000000000002</v>
      </c>
    </row>
    <row r="296" spans="3:30" x14ac:dyDescent="0.3">
      <c r="C296">
        <v>10.828721253979717</v>
      </c>
      <c r="D296">
        <v>2.4149733479708178</v>
      </c>
      <c r="H296">
        <f t="shared" si="13"/>
        <v>6.5814044865757086</v>
      </c>
      <c r="S296">
        <v>6.5814000000000004</v>
      </c>
      <c r="T296">
        <v>2.415</v>
      </c>
      <c r="U296">
        <v>2.4885999999999999</v>
      </c>
      <c r="V296">
        <v>-7.3599999999999999E-2</v>
      </c>
      <c r="AA296">
        <v>10.829000000000001</v>
      </c>
      <c r="AB296">
        <v>2.415</v>
      </c>
      <c r="AC296">
        <v>2.4464000000000001</v>
      </c>
      <c r="AD296">
        <v>-3.1447000000000003E-2</v>
      </c>
    </row>
    <row r="297" spans="3:30" x14ac:dyDescent="0.3">
      <c r="C297">
        <v>7.0138107477629195</v>
      </c>
      <c r="D297">
        <v>2.2013971243204513</v>
      </c>
      <c r="H297">
        <f t="shared" si="13"/>
        <v>5.2967200219618631</v>
      </c>
      <c r="S297">
        <v>5.2967000000000004</v>
      </c>
      <c r="T297">
        <v>2.2014</v>
      </c>
      <c r="U297">
        <v>2.0926</v>
      </c>
      <c r="V297">
        <v>0.10881</v>
      </c>
      <c r="AA297">
        <v>7.0137999999999998</v>
      </c>
      <c r="AB297">
        <v>2.2014</v>
      </c>
      <c r="AC297">
        <v>1.9861</v>
      </c>
      <c r="AD297">
        <v>0.21531</v>
      </c>
    </row>
    <row r="298" spans="3:30" x14ac:dyDescent="0.3">
      <c r="C298">
        <v>2.733111615703391</v>
      </c>
      <c r="D298">
        <v>1.5314789170422551</v>
      </c>
      <c r="H298">
        <f t="shared" si="13"/>
        <v>3.3064250275506875</v>
      </c>
      <c r="S298">
        <v>3.3064</v>
      </c>
      <c r="T298">
        <v>1.5315000000000001</v>
      </c>
      <c r="U298">
        <v>1.4791000000000001</v>
      </c>
      <c r="V298">
        <v>5.2364000000000001E-2</v>
      </c>
      <c r="AA298">
        <v>2.7330999999999999</v>
      </c>
      <c r="AB298">
        <v>1.5315000000000001</v>
      </c>
      <c r="AC298">
        <v>1.4695</v>
      </c>
      <c r="AD298">
        <v>6.1939000000000001E-2</v>
      </c>
    </row>
    <row r="299" spans="3:30" x14ac:dyDescent="0.3">
      <c r="C299">
        <v>0.71419069723593842</v>
      </c>
      <c r="D299">
        <v>0.69897000433601886</v>
      </c>
      <c r="H299">
        <f t="shared" si="13"/>
        <v>1.6901960800285136</v>
      </c>
      <c r="S299">
        <v>1.6901999999999999</v>
      </c>
      <c r="T299">
        <v>0.69896999999999998</v>
      </c>
      <c r="U299">
        <v>0.98094000000000003</v>
      </c>
      <c r="V299">
        <v>-0.28197</v>
      </c>
      <c r="AA299">
        <v>0.71418999999999999</v>
      </c>
      <c r="AB299">
        <v>0.69896999999999998</v>
      </c>
      <c r="AC299">
        <v>1.2259</v>
      </c>
      <c r="AD299">
        <v>-0.52695000000000003</v>
      </c>
    </row>
    <row r="300" spans="3:30" x14ac:dyDescent="0.3">
      <c r="C300">
        <v>4.7353731677385404</v>
      </c>
      <c r="D300">
        <v>1.968482948553935</v>
      </c>
      <c r="H300">
        <f t="shared" si="13"/>
        <v>4.3521825181113627</v>
      </c>
      <c r="S300">
        <v>4.3521999999999998</v>
      </c>
      <c r="T300">
        <v>1.9684999999999999</v>
      </c>
      <c r="U300">
        <v>1.8015000000000001</v>
      </c>
      <c r="V300">
        <v>0.16703000000000001</v>
      </c>
      <c r="AA300">
        <v>4.7354000000000003</v>
      </c>
      <c r="AB300">
        <v>1.9684999999999999</v>
      </c>
      <c r="AC300">
        <v>1.7111000000000001</v>
      </c>
      <c r="AD300">
        <v>0.25733</v>
      </c>
    </row>
    <row r="301" spans="3:30" x14ac:dyDescent="0.3">
      <c r="C301">
        <v>8.6407734365155218</v>
      </c>
      <c r="D301">
        <v>2.3521825181113627</v>
      </c>
      <c r="H301">
        <f t="shared" si="13"/>
        <v>5.8790385052372374</v>
      </c>
      <c r="S301">
        <v>5.8789999999999996</v>
      </c>
      <c r="T301">
        <v>2.3521999999999998</v>
      </c>
      <c r="U301">
        <v>2.2721</v>
      </c>
      <c r="V301">
        <v>8.0102000000000007E-2</v>
      </c>
      <c r="AA301">
        <v>8.6408000000000005</v>
      </c>
      <c r="AB301">
        <v>2.3521999999999998</v>
      </c>
      <c r="AC301">
        <v>2.1823999999999999</v>
      </c>
      <c r="AD301">
        <v>0.16977999999999999</v>
      </c>
    </row>
    <row r="302" spans="3:30" x14ac:dyDescent="0.3">
      <c r="C302">
        <v>7.0902792701815569</v>
      </c>
      <c r="D302">
        <v>2.2455126678141499</v>
      </c>
      <c r="H302">
        <f t="shared" si="13"/>
        <v>5.3255156633631477</v>
      </c>
      <c r="S302">
        <v>5.3254999999999999</v>
      </c>
      <c r="T302">
        <v>2.2454999999999998</v>
      </c>
      <c r="U302">
        <v>2.1015000000000001</v>
      </c>
      <c r="V302">
        <v>0.14405000000000001</v>
      </c>
      <c r="AA302">
        <v>7.0903</v>
      </c>
      <c r="AB302">
        <v>2.2454999999999998</v>
      </c>
      <c r="AC302">
        <v>1.9953000000000001</v>
      </c>
      <c r="AD302">
        <v>0.25019999999999998</v>
      </c>
    </row>
    <row r="303" spans="3:30" x14ac:dyDescent="0.3">
      <c r="C303">
        <v>12.06105282890492</v>
      </c>
      <c r="D303">
        <v>2.3856062735983121</v>
      </c>
      <c r="H303">
        <f t="shared" si="13"/>
        <v>6.9458053036073277</v>
      </c>
      <c r="S303">
        <v>6.9458000000000002</v>
      </c>
      <c r="T303">
        <v>2.3856000000000002</v>
      </c>
      <c r="U303">
        <v>2.6009000000000002</v>
      </c>
      <c r="V303">
        <v>-0.21529000000000001</v>
      </c>
      <c r="AA303">
        <v>12.061</v>
      </c>
      <c r="AB303">
        <v>2.3856000000000002</v>
      </c>
      <c r="AC303">
        <v>2.5951</v>
      </c>
      <c r="AD303">
        <v>-0.20952000000000001</v>
      </c>
    </row>
    <row r="304" spans="3:30" x14ac:dyDescent="0.3">
      <c r="C304">
        <v>7.8052647135908728</v>
      </c>
      <c r="D304">
        <v>2.2528530309798933</v>
      </c>
      <c r="H304">
        <f t="shared" si="13"/>
        <v>5.5875807693816375</v>
      </c>
      <c r="S304">
        <v>5.5876000000000001</v>
      </c>
      <c r="T304">
        <v>2.2528999999999999</v>
      </c>
      <c r="U304">
        <v>2.1821999999999999</v>
      </c>
      <c r="V304">
        <v>7.0610000000000006E-2</v>
      </c>
      <c r="AA304">
        <v>7.8052999999999999</v>
      </c>
      <c r="AB304">
        <v>2.2528999999999999</v>
      </c>
      <c r="AC304">
        <v>2.0815999999999999</v>
      </c>
      <c r="AD304">
        <v>0.17127000000000001</v>
      </c>
    </row>
    <row r="305" spans="3:30" x14ac:dyDescent="0.3">
      <c r="C305">
        <v>6.9616255590650349</v>
      </c>
      <c r="D305">
        <v>2.2121876044039577</v>
      </c>
      <c r="H305">
        <f t="shared" si="13"/>
        <v>5.2769785139092749</v>
      </c>
      <c r="S305">
        <v>5.2770000000000001</v>
      </c>
      <c r="T305">
        <v>2.2122000000000002</v>
      </c>
      <c r="U305">
        <v>2.0865</v>
      </c>
      <c r="V305">
        <v>0.12567999999999999</v>
      </c>
      <c r="AA305">
        <v>6.9615999999999998</v>
      </c>
      <c r="AB305">
        <v>2.2122000000000002</v>
      </c>
      <c r="AC305">
        <v>1.9798</v>
      </c>
      <c r="AD305">
        <v>0.2324</v>
      </c>
    </row>
    <row r="306" spans="3:30" x14ac:dyDescent="0.3">
      <c r="C306">
        <v>6.8651129465734453</v>
      </c>
      <c r="D306">
        <v>2.2068258760318495</v>
      </c>
      <c r="H306">
        <f t="shared" si="13"/>
        <v>5.2402721099475151</v>
      </c>
      <c r="S306">
        <v>5.2403000000000004</v>
      </c>
      <c r="T306">
        <v>2.2067999999999999</v>
      </c>
      <c r="U306">
        <v>2.0752000000000002</v>
      </c>
      <c r="V306">
        <v>0.13163</v>
      </c>
      <c r="AA306">
        <v>6.8651</v>
      </c>
      <c r="AB306">
        <v>2.2067999999999999</v>
      </c>
      <c r="AC306">
        <v>1.9681</v>
      </c>
      <c r="AD306">
        <v>0.23869000000000001</v>
      </c>
    </row>
    <row r="307" spans="3:30" x14ac:dyDescent="0.3">
      <c r="C307">
        <v>5.3343915102837851</v>
      </c>
      <c r="D307">
        <v>1.9912260756924949</v>
      </c>
      <c r="H307">
        <f t="shared" si="13"/>
        <v>4.6192603348517975</v>
      </c>
      <c r="S307">
        <v>4.6193</v>
      </c>
      <c r="T307">
        <v>1.9912000000000001</v>
      </c>
      <c r="U307">
        <v>1.8837999999999999</v>
      </c>
      <c r="V307">
        <v>0.10745</v>
      </c>
      <c r="AA307">
        <v>5.3343999999999996</v>
      </c>
      <c r="AB307">
        <v>1.9912000000000001</v>
      </c>
      <c r="AC307">
        <v>1.7834000000000001</v>
      </c>
      <c r="AD307">
        <v>0.20780000000000001</v>
      </c>
    </row>
    <row r="308" spans="3:30" x14ac:dyDescent="0.3">
      <c r="C308">
        <v>2.973127274487557</v>
      </c>
      <c r="D308">
        <v>1.6020599913279623</v>
      </c>
      <c r="H308">
        <f t="shared" si="13"/>
        <v>3.4485517392015779</v>
      </c>
      <c r="S308">
        <v>3.4485999999999999</v>
      </c>
      <c r="T308">
        <v>1.6021000000000001</v>
      </c>
      <c r="U308">
        <v>1.5228999999999999</v>
      </c>
      <c r="V308">
        <v>7.9136999999999999E-2</v>
      </c>
      <c r="AA308">
        <v>2.9731000000000001</v>
      </c>
      <c r="AB308">
        <v>1.6021000000000001</v>
      </c>
      <c r="AC308">
        <v>1.4984999999999999</v>
      </c>
      <c r="AD308">
        <v>0.10356</v>
      </c>
    </row>
    <row r="309" spans="3:30" x14ac:dyDescent="0.3">
      <c r="C309">
        <v>0.36247623315782618</v>
      </c>
      <c r="D309">
        <v>0.6020599913279624</v>
      </c>
      <c r="H309">
        <f t="shared" si="13"/>
        <v>1.2041199826559248</v>
      </c>
      <c r="S309">
        <v>1.2040999999999999</v>
      </c>
      <c r="T309">
        <v>0.60206000000000004</v>
      </c>
      <c r="U309">
        <v>0.83111000000000002</v>
      </c>
      <c r="V309">
        <v>-0.22905</v>
      </c>
      <c r="AA309">
        <v>0.36248000000000002</v>
      </c>
      <c r="AB309">
        <v>0.60206000000000004</v>
      </c>
      <c r="AC309">
        <v>1.1835</v>
      </c>
      <c r="AD309">
        <v>-0.58142000000000005</v>
      </c>
    </row>
    <row r="310" spans="3:30" x14ac:dyDescent="0.3">
      <c r="C310">
        <v>7.4965745991624892</v>
      </c>
      <c r="D310">
        <v>2.3053513694466239</v>
      </c>
      <c r="H310">
        <f t="shared" si="13"/>
        <v>5.4759746526668618</v>
      </c>
      <c r="S310">
        <v>5.476</v>
      </c>
      <c r="T310">
        <v>2.3054000000000001</v>
      </c>
      <c r="U310">
        <v>2.1478000000000002</v>
      </c>
      <c r="V310">
        <v>0.15751000000000001</v>
      </c>
      <c r="AA310">
        <v>7.4965999999999999</v>
      </c>
      <c r="AB310">
        <v>2.3054000000000001</v>
      </c>
      <c r="AC310">
        <v>2.0442999999999998</v>
      </c>
      <c r="AD310">
        <v>0.26101000000000002</v>
      </c>
    </row>
    <row r="311" spans="3:30" x14ac:dyDescent="0.3">
      <c r="C311">
        <v>1.5757090620683294</v>
      </c>
      <c r="D311">
        <v>1.2304489213782739</v>
      </c>
      <c r="H311">
        <f t="shared" si="13"/>
        <v>2.510545010206612</v>
      </c>
      <c r="S311">
        <v>2.5105</v>
      </c>
      <c r="T311">
        <v>1.2303999999999999</v>
      </c>
      <c r="U311">
        <v>1.2338</v>
      </c>
      <c r="V311">
        <v>-3.3494000000000002E-3</v>
      </c>
      <c r="AA311">
        <v>1.5757000000000001</v>
      </c>
      <c r="AB311">
        <v>1.2303999999999999</v>
      </c>
      <c r="AC311">
        <v>1.3299000000000001</v>
      </c>
      <c r="AD311">
        <v>-9.9430000000000004E-2</v>
      </c>
    </row>
    <row r="312" spans="3:30" x14ac:dyDescent="0.3">
      <c r="C312">
        <v>1.4499049326313047</v>
      </c>
      <c r="D312">
        <v>1.1139433523068367</v>
      </c>
      <c r="H312">
        <f t="shared" si="13"/>
        <v>2.4082399653118496</v>
      </c>
      <c r="S312">
        <v>2.4081999999999999</v>
      </c>
      <c r="T312">
        <v>1.1138999999999999</v>
      </c>
      <c r="U312">
        <v>1.2022999999999999</v>
      </c>
      <c r="V312">
        <v>-8.8320999999999997E-2</v>
      </c>
      <c r="AA312">
        <v>1.4499</v>
      </c>
      <c r="AB312">
        <v>1.1138999999999999</v>
      </c>
      <c r="AC312">
        <v>1.3147</v>
      </c>
      <c r="AD312">
        <v>-0.20075000000000001</v>
      </c>
    </row>
    <row r="313" spans="3:30" x14ac:dyDescent="0.3">
      <c r="C313">
        <v>3.0011881390735615</v>
      </c>
      <c r="D313">
        <v>1.5797835966168101</v>
      </c>
      <c r="H313">
        <f t="shared" si="13"/>
        <v>3.4647875196459372</v>
      </c>
      <c r="S313">
        <v>3.4647999999999999</v>
      </c>
      <c r="T313">
        <v>1.5798000000000001</v>
      </c>
      <c r="U313">
        <v>1.5279</v>
      </c>
      <c r="V313">
        <v>5.1855999999999999E-2</v>
      </c>
      <c r="AA313">
        <v>3.0011999999999999</v>
      </c>
      <c r="AB313">
        <v>1.5798000000000001</v>
      </c>
      <c r="AC313">
        <v>1.5019</v>
      </c>
      <c r="AD313">
        <v>7.7895000000000006E-2</v>
      </c>
    </row>
    <row r="314" spans="3:30" x14ac:dyDescent="0.3">
      <c r="C314">
        <v>5.1400676460699088</v>
      </c>
      <c r="D314">
        <v>2.0334237554869499</v>
      </c>
      <c r="H314">
        <f t="shared" si="13"/>
        <v>4.5343434568060275</v>
      </c>
      <c r="S314">
        <v>4.5343</v>
      </c>
      <c r="T314">
        <v>2.0333999999999999</v>
      </c>
      <c r="U314">
        <v>1.8575999999999999</v>
      </c>
      <c r="V314">
        <v>0.17582</v>
      </c>
      <c r="AA314">
        <v>5.1401000000000003</v>
      </c>
      <c r="AB314">
        <v>2.0333999999999999</v>
      </c>
      <c r="AC314">
        <v>1.76</v>
      </c>
      <c r="AD314">
        <v>0.27344000000000002</v>
      </c>
    </row>
    <row r="315" spans="3:30" x14ac:dyDescent="0.3">
      <c r="C315">
        <v>0.71419069723593842</v>
      </c>
      <c r="D315">
        <v>0.84509804001425681</v>
      </c>
      <c r="H315">
        <f t="shared" si="13"/>
        <v>1.6901960800285136</v>
      </c>
      <c r="S315">
        <v>1.6901999999999999</v>
      </c>
      <c r="T315">
        <v>0.84509999999999996</v>
      </c>
      <c r="U315">
        <v>0.98094000000000003</v>
      </c>
      <c r="V315">
        <v>-0.13583999999999999</v>
      </c>
      <c r="AA315">
        <v>0.71418999999999999</v>
      </c>
      <c r="AB315">
        <v>0.84509999999999996</v>
      </c>
      <c r="AC315">
        <v>1.2259</v>
      </c>
      <c r="AD315">
        <v>-0.38081999999999999</v>
      </c>
    </row>
    <row r="316" spans="3:30" x14ac:dyDescent="0.3">
      <c r="C316">
        <v>4.619142794203178</v>
      </c>
      <c r="D316">
        <v>1.9395192526186185</v>
      </c>
      <c r="H316">
        <f t="shared" si="13"/>
        <v>4.2984382253107594</v>
      </c>
      <c r="S316">
        <v>4.2984</v>
      </c>
      <c r="T316">
        <v>1.9395</v>
      </c>
      <c r="U316">
        <v>1.7848999999999999</v>
      </c>
      <c r="V316">
        <v>0.15462999999999999</v>
      </c>
      <c r="AA316">
        <v>4.6191000000000004</v>
      </c>
      <c r="AB316">
        <v>1.9395</v>
      </c>
      <c r="AC316">
        <v>1.6971000000000001</v>
      </c>
      <c r="AD316">
        <v>0.2424</v>
      </c>
    </row>
    <row r="317" spans="3:30" x14ac:dyDescent="0.3">
      <c r="C317">
        <v>8.9261497105785175</v>
      </c>
      <c r="D317">
        <v>2.2671717284030137</v>
      </c>
      <c r="H317">
        <f t="shared" si="13"/>
        <v>5.9753325298525493</v>
      </c>
      <c r="S317">
        <v>5.9752999999999998</v>
      </c>
      <c r="T317">
        <v>2.2671999999999999</v>
      </c>
      <c r="U317">
        <v>2.3018000000000001</v>
      </c>
      <c r="V317">
        <v>-3.4590000000000003E-2</v>
      </c>
      <c r="AA317">
        <v>8.9260999999999999</v>
      </c>
      <c r="AB317">
        <v>2.2671999999999999</v>
      </c>
      <c r="AC317">
        <v>2.2168000000000001</v>
      </c>
      <c r="AD317">
        <v>5.0331000000000001E-2</v>
      </c>
    </row>
    <row r="318" spans="3:30" x14ac:dyDescent="0.3">
      <c r="C318">
        <v>12.741265673177788</v>
      </c>
      <c r="D318">
        <v>2.4517864355242902</v>
      </c>
      <c r="H318">
        <f t="shared" si="13"/>
        <v>7.1389819086975663</v>
      </c>
      <c r="S318">
        <v>7.1390000000000002</v>
      </c>
      <c r="T318">
        <v>2.4518</v>
      </c>
      <c r="U318">
        <v>2.6604000000000001</v>
      </c>
      <c r="V318">
        <v>-0.20865</v>
      </c>
      <c r="AA318">
        <v>12.741</v>
      </c>
      <c r="AB318">
        <v>2.4518</v>
      </c>
      <c r="AC318">
        <v>2.6772</v>
      </c>
      <c r="AD318">
        <v>-0.22542000000000001</v>
      </c>
    </row>
    <row r="319" spans="3:30" x14ac:dyDescent="0.3">
      <c r="C319">
        <v>7.8247056949851235</v>
      </c>
      <c r="D319">
        <v>2.2405492482825999</v>
      </c>
      <c r="H319">
        <f t="shared" si="13"/>
        <v>5.5945350816614328</v>
      </c>
      <c r="S319">
        <v>5.5945</v>
      </c>
      <c r="T319">
        <v>2.2404999999999999</v>
      </c>
      <c r="U319">
        <v>2.1844000000000001</v>
      </c>
      <c r="V319">
        <v>5.6161999999999997E-2</v>
      </c>
      <c r="AA319">
        <v>7.8247</v>
      </c>
      <c r="AB319">
        <v>2.2404999999999999</v>
      </c>
      <c r="AC319">
        <v>2.0838999999999999</v>
      </c>
      <c r="AD319">
        <v>0.15662000000000001</v>
      </c>
    </row>
    <row r="320" spans="3:30" x14ac:dyDescent="0.3">
      <c r="C320">
        <v>0.81557152460510873</v>
      </c>
      <c r="D320">
        <v>0.90308998699194354</v>
      </c>
      <c r="H320">
        <f t="shared" si="13"/>
        <v>1.8061799739838871</v>
      </c>
      <c r="S320">
        <v>1.8062</v>
      </c>
      <c r="T320">
        <v>0.90308999999999995</v>
      </c>
      <c r="U320">
        <v>1.0166999999999999</v>
      </c>
      <c r="V320">
        <v>-0.11360000000000001</v>
      </c>
      <c r="AA320">
        <v>0.81557000000000002</v>
      </c>
      <c r="AB320">
        <v>0.90308999999999995</v>
      </c>
      <c r="AC320">
        <v>1.2382</v>
      </c>
      <c r="AD320">
        <v>-0.33506000000000002</v>
      </c>
    </row>
    <row r="321" spans="3:30" x14ac:dyDescent="0.3">
      <c r="C321">
        <v>1.0844987247010582</v>
      </c>
      <c r="D321">
        <v>1</v>
      </c>
      <c r="H321">
        <f t="shared" si="13"/>
        <v>2.0827853703164503</v>
      </c>
      <c r="S321">
        <v>2.0828000000000002</v>
      </c>
      <c r="T321">
        <v>1</v>
      </c>
      <c r="U321">
        <v>1.1019000000000001</v>
      </c>
      <c r="V321">
        <v>-0.10195</v>
      </c>
      <c r="AA321">
        <v>1.0845</v>
      </c>
      <c r="AB321">
        <v>1</v>
      </c>
      <c r="AC321">
        <v>1.2706</v>
      </c>
      <c r="AD321">
        <v>-0.27061000000000002</v>
      </c>
    </row>
    <row r="322" spans="3:30" x14ac:dyDescent="0.3">
      <c r="C322">
        <v>2.0942663676782876</v>
      </c>
      <c r="D322">
        <v>1.4471580313422192</v>
      </c>
      <c r="H322">
        <f t="shared" si="13"/>
        <v>2.8943160626844384</v>
      </c>
      <c r="S322">
        <v>2.8942999999999999</v>
      </c>
      <c r="T322">
        <v>1.4472</v>
      </c>
      <c r="U322">
        <v>1.3521000000000001</v>
      </c>
      <c r="V322">
        <v>9.5069000000000001E-2</v>
      </c>
      <c r="AA322">
        <v>2.0943000000000001</v>
      </c>
      <c r="AB322">
        <v>1.4472</v>
      </c>
      <c r="AC322">
        <v>1.3925000000000001</v>
      </c>
      <c r="AD322">
        <v>5.4705999999999998E-2</v>
      </c>
    </row>
    <row r="323" spans="3:30" x14ac:dyDescent="0.3">
      <c r="C323">
        <v>0</v>
      </c>
      <c r="D323">
        <v>0</v>
      </c>
      <c r="H323">
        <f t="shared" ref="H323:H386" si="14">2*SQRT(C323)</f>
        <v>0</v>
      </c>
      <c r="S323">
        <v>0</v>
      </c>
      <c r="T323">
        <v>0</v>
      </c>
      <c r="U323">
        <v>0.45995999999999998</v>
      </c>
      <c r="V323">
        <v>-0.45995999999999998</v>
      </c>
      <c r="AA323">
        <v>0</v>
      </c>
      <c r="AB323">
        <v>0</v>
      </c>
      <c r="AC323">
        <v>1.1396999999999999</v>
      </c>
      <c r="AD323">
        <v>-1.1396999999999999</v>
      </c>
    </row>
    <row r="324" spans="3:30" x14ac:dyDescent="0.3">
      <c r="C324">
        <v>9.3678712699452635</v>
      </c>
      <c r="D324">
        <v>2.3159703454569178</v>
      </c>
      <c r="H324">
        <f t="shared" si="14"/>
        <v>6.1213956807072236</v>
      </c>
      <c r="S324">
        <v>6.1214000000000004</v>
      </c>
      <c r="T324">
        <v>2.3159999999999998</v>
      </c>
      <c r="U324">
        <v>2.3468</v>
      </c>
      <c r="V324">
        <v>-3.0813E-2</v>
      </c>
      <c r="AA324">
        <v>9.3679000000000006</v>
      </c>
      <c r="AB324">
        <v>2.3159999999999998</v>
      </c>
      <c r="AC324">
        <v>2.2700999999999998</v>
      </c>
      <c r="AD324">
        <v>4.5828000000000001E-2</v>
      </c>
    </row>
    <row r="325" spans="3:30" x14ac:dyDescent="0.3">
      <c r="C325">
        <v>6.1717456917784661</v>
      </c>
      <c r="D325">
        <v>2.1461280356782382</v>
      </c>
      <c r="H325">
        <f t="shared" si="14"/>
        <v>4.9685996786935718</v>
      </c>
      <c r="S325">
        <v>4.9686000000000003</v>
      </c>
      <c r="T325">
        <v>2.1461000000000001</v>
      </c>
      <c r="U325">
        <v>1.9915</v>
      </c>
      <c r="V325">
        <v>0.15468000000000001</v>
      </c>
      <c r="AA325">
        <v>6.1717000000000004</v>
      </c>
      <c r="AB325">
        <v>2.1461000000000001</v>
      </c>
      <c r="AC325">
        <v>1.8845000000000001</v>
      </c>
      <c r="AD325">
        <v>0.26166</v>
      </c>
    </row>
    <row r="326" spans="3:30" x14ac:dyDescent="0.3">
      <c r="C326">
        <v>10.069111094040212</v>
      </c>
      <c r="D326">
        <v>2.3944516808262164</v>
      </c>
      <c r="H326">
        <f t="shared" si="14"/>
        <v>6.346372536824548</v>
      </c>
      <c r="S326">
        <v>6.3464</v>
      </c>
      <c r="T326">
        <v>2.3944999999999999</v>
      </c>
      <c r="U326">
        <v>2.4161000000000001</v>
      </c>
      <c r="V326">
        <v>-2.1676999999999998E-2</v>
      </c>
      <c r="AA326">
        <v>10.069000000000001</v>
      </c>
      <c r="AB326">
        <v>2.3944999999999999</v>
      </c>
      <c r="AC326">
        <v>2.3548</v>
      </c>
      <c r="AD326">
        <v>3.9691999999999998E-2</v>
      </c>
    </row>
    <row r="327" spans="3:30" x14ac:dyDescent="0.3">
      <c r="C327">
        <v>5.3734176248986802</v>
      </c>
      <c r="D327">
        <v>1.954242509439325</v>
      </c>
      <c r="H327">
        <f t="shared" si="14"/>
        <v>4.636126669925523</v>
      </c>
      <c r="S327">
        <v>4.6360999999999999</v>
      </c>
      <c r="T327">
        <v>1.9541999999999999</v>
      </c>
      <c r="U327">
        <v>1.889</v>
      </c>
      <c r="V327">
        <v>6.5268999999999994E-2</v>
      </c>
      <c r="AA327">
        <v>5.3734000000000002</v>
      </c>
      <c r="AB327">
        <v>1.9541999999999999</v>
      </c>
      <c r="AC327">
        <v>1.7881</v>
      </c>
      <c r="AD327">
        <v>0.1661</v>
      </c>
    </row>
    <row r="328" spans="3:30" x14ac:dyDescent="0.3">
      <c r="C328">
        <v>3.6423150672842399</v>
      </c>
      <c r="D328">
        <v>1.6901960800285136</v>
      </c>
      <c r="H328">
        <f t="shared" si="14"/>
        <v>3.8169700377572995</v>
      </c>
      <c r="S328">
        <v>3.8170000000000002</v>
      </c>
      <c r="T328">
        <v>1.6901999999999999</v>
      </c>
      <c r="U328">
        <v>1.6365000000000001</v>
      </c>
      <c r="V328">
        <v>5.3713999999999998E-2</v>
      </c>
      <c r="AA328">
        <v>3.6423000000000001</v>
      </c>
      <c r="AB328">
        <v>1.6901999999999999</v>
      </c>
      <c r="AC328">
        <v>1.5792999999999999</v>
      </c>
      <c r="AD328">
        <v>0.11094</v>
      </c>
    </row>
    <row r="329" spans="3:30" x14ac:dyDescent="0.3">
      <c r="C329">
        <v>5.3734176248986802</v>
      </c>
      <c r="D329">
        <v>2.0791812460476247</v>
      </c>
      <c r="H329">
        <f t="shared" si="14"/>
        <v>4.636126669925523</v>
      </c>
      <c r="S329">
        <v>4.6360999999999999</v>
      </c>
      <c r="T329">
        <v>2.0792000000000002</v>
      </c>
      <c r="U329">
        <v>1.889</v>
      </c>
      <c r="V329">
        <v>0.19020999999999999</v>
      </c>
      <c r="AA329">
        <v>5.3734000000000002</v>
      </c>
      <c r="AB329">
        <v>2.0792000000000002</v>
      </c>
      <c r="AC329">
        <v>1.7881</v>
      </c>
      <c r="AD329">
        <v>0.29104000000000002</v>
      </c>
    </row>
    <row r="330" spans="3:30" x14ac:dyDescent="0.3">
      <c r="C330">
        <v>1.4499049326313047</v>
      </c>
      <c r="D330">
        <v>1.1139433523068367</v>
      </c>
      <c r="H330">
        <f t="shared" si="14"/>
        <v>2.4082399653118496</v>
      </c>
      <c r="S330">
        <v>2.4081999999999999</v>
      </c>
      <c r="T330">
        <v>1.1138999999999999</v>
      </c>
      <c r="U330">
        <v>1.2022999999999999</v>
      </c>
      <c r="V330">
        <v>-8.8320999999999997E-2</v>
      </c>
      <c r="AA330">
        <v>1.4499</v>
      </c>
      <c r="AB330">
        <v>1.1138999999999999</v>
      </c>
      <c r="AC330">
        <v>1.3147</v>
      </c>
      <c r="AD330">
        <v>-0.20075000000000001</v>
      </c>
    </row>
    <row r="331" spans="3:30" x14ac:dyDescent="0.3">
      <c r="C331">
        <v>5.9809799190694868</v>
      </c>
      <c r="D331">
        <v>2.0718820073061255</v>
      </c>
      <c r="H331">
        <f t="shared" si="14"/>
        <v>4.8912084065471948</v>
      </c>
      <c r="S331">
        <v>4.8912000000000004</v>
      </c>
      <c r="T331">
        <v>2.0718999999999999</v>
      </c>
      <c r="U331">
        <v>1.9676</v>
      </c>
      <c r="V331">
        <v>0.10428</v>
      </c>
      <c r="AA331">
        <v>5.9809999999999999</v>
      </c>
      <c r="AB331">
        <v>2.0718999999999999</v>
      </c>
      <c r="AC331">
        <v>1.8614999999999999</v>
      </c>
      <c r="AD331">
        <v>0.21043000000000001</v>
      </c>
    </row>
    <row r="332" spans="3:30" x14ac:dyDescent="0.3">
      <c r="C332">
        <v>9.6101595273307865</v>
      </c>
      <c r="D332">
        <v>2.5065050324048719</v>
      </c>
      <c r="H332">
        <f t="shared" si="14"/>
        <v>6.2000514602157253</v>
      </c>
      <c r="S332">
        <v>6.2000999999999999</v>
      </c>
      <c r="T332">
        <v>2.5065</v>
      </c>
      <c r="U332">
        <v>2.371</v>
      </c>
      <c r="V332">
        <v>0.13547999999999999</v>
      </c>
      <c r="AA332">
        <v>9.6102000000000007</v>
      </c>
      <c r="AB332">
        <v>2.5065</v>
      </c>
      <c r="AC332">
        <v>2.2993999999999999</v>
      </c>
      <c r="AD332">
        <v>0.20713000000000001</v>
      </c>
    </row>
    <row r="333" spans="3:30" x14ac:dyDescent="0.3">
      <c r="C333">
        <v>6.2689677845639453</v>
      </c>
      <c r="D333">
        <v>2.0253058652647704</v>
      </c>
      <c r="H333">
        <f t="shared" si="14"/>
        <v>5.007581366114362</v>
      </c>
      <c r="S333">
        <v>5.0076000000000001</v>
      </c>
      <c r="T333">
        <v>2.0253000000000001</v>
      </c>
      <c r="U333">
        <v>2.0034999999999998</v>
      </c>
      <c r="V333">
        <v>2.1838E-2</v>
      </c>
      <c r="AA333">
        <v>6.2690000000000001</v>
      </c>
      <c r="AB333">
        <v>2.0253000000000001</v>
      </c>
      <c r="AC333">
        <v>1.8962000000000001</v>
      </c>
      <c r="AD333">
        <v>0.12909999999999999</v>
      </c>
    </row>
    <row r="334" spans="3:30" x14ac:dyDescent="0.3">
      <c r="C334">
        <v>12.514382098878702</v>
      </c>
      <c r="D334">
        <v>2.4857214264815801</v>
      </c>
      <c r="H334">
        <f t="shared" si="14"/>
        <v>7.0751345143053506</v>
      </c>
      <c r="S334">
        <v>7.0750999999999999</v>
      </c>
      <c r="T334">
        <v>2.4857</v>
      </c>
      <c r="U334">
        <v>2.6408</v>
      </c>
      <c r="V334">
        <v>-0.15504000000000001</v>
      </c>
      <c r="AA334">
        <v>12.513999999999999</v>
      </c>
      <c r="AB334">
        <v>2.4857</v>
      </c>
      <c r="AC334">
        <v>2.6497999999999999</v>
      </c>
      <c r="AD334">
        <v>-0.1641</v>
      </c>
    </row>
    <row r="335" spans="3:30" x14ac:dyDescent="0.3">
      <c r="C335">
        <v>6.5531219289037796</v>
      </c>
      <c r="D335">
        <v>2.167317334748176</v>
      </c>
      <c r="H335">
        <f t="shared" si="14"/>
        <v>5.1198132500722249</v>
      </c>
      <c r="S335">
        <v>5.1197999999999997</v>
      </c>
      <c r="T335">
        <v>2.1673</v>
      </c>
      <c r="U335">
        <v>2.0381</v>
      </c>
      <c r="V335">
        <v>0.12926000000000001</v>
      </c>
      <c r="AA335">
        <v>6.5530999999999997</v>
      </c>
      <c r="AB335">
        <v>2.1673</v>
      </c>
      <c r="AC335">
        <v>1.9305000000000001</v>
      </c>
      <c r="AD335">
        <v>0.23682</v>
      </c>
    </row>
    <row r="336" spans="3:30" x14ac:dyDescent="0.3">
      <c r="C336">
        <v>4.7100359133090635</v>
      </c>
      <c r="D336">
        <v>1.9637878273455553</v>
      </c>
      <c r="H336">
        <f t="shared" si="14"/>
        <v>4.340523430789915</v>
      </c>
      <c r="S336">
        <v>4.3404999999999996</v>
      </c>
      <c r="T336">
        <v>1.9638</v>
      </c>
      <c r="U336">
        <v>1.7979000000000001</v>
      </c>
      <c r="V336">
        <v>0.16592999999999999</v>
      </c>
      <c r="AA336">
        <v>4.71</v>
      </c>
      <c r="AB336">
        <v>1.9638</v>
      </c>
      <c r="AC336">
        <v>1.7081</v>
      </c>
      <c r="AD336">
        <v>0.25569999999999998</v>
      </c>
    </row>
    <row r="337" spans="3:30" x14ac:dyDescent="0.3">
      <c r="C337">
        <v>6.6729159058329959</v>
      </c>
      <c r="D337">
        <v>2.1986570869544226</v>
      </c>
      <c r="H337">
        <f t="shared" si="14"/>
        <v>5.1663975479372457</v>
      </c>
      <c r="S337">
        <v>5.1664000000000003</v>
      </c>
      <c r="T337">
        <v>2.1987000000000001</v>
      </c>
      <c r="U337">
        <v>2.0524</v>
      </c>
      <c r="V337">
        <v>0.14624000000000001</v>
      </c>
      <c r="AA337">
        <v>6.6729000000000003</v>
      </c>
      <c r="AB337">
        <v>2.1987000000000001</v>
      </c>
      <c r="AC337">
        <v>1.9449000000000001</v>
      </c>
      <c r="AD337">
        <v>0.25370999999999999</v>
      </c>
    </row>
    <row r="338" spans="3:30" x14ac:dyDescent="0.3">
      <c r="C338">
        <v>0.227644691705265</v>
      </c>
      <c r="D338">
        <v>0.47712125471966244</v>
      </c>
      <c r="H338">
        <f t="shared" si="14"/>
        <v>0.95424250943932487</v>
      </c>
      <c r="S338">
        <v>0.95423999999999998</v>
      </c>
      <c r="T338">
        <v>0.47711999999999999</v>
      </c>
      <c r="U338">
        <v>0.75409000000000004</v>
      </c>
      <c r="V338">
        <v>-0.27696999999999999</v>
      </c>
      <c r="AA338">
        <v>0.22764000000000001</v>
      </c>
      <c r="AB338">
        <v>0.47711999999999999</v>
      </c>
      <c r="AC338">
        <v>1.1672</v>
      </c>
      <c r="AD338">
        <v>-0.69008999999999998</v>
      </c>
    </row>
    <row r="339" spans="3:30" x14ac:dyDescent="0.3">
      <c r="C339">
        <v>7.3077842750106914</v>
      </c>
      <c r="D339">
        <v>2.3765769570565118</v>
      </c>
      <c r="H339">
        <f t="shared" si="14"/>
        <v>5.4065827562373228</v>
      </c>
      <c r="S339">
        <v>5.4066000000000001</v>
      </c>
      <c r="T339">
        <v>2.3765999999999998</v>
      </c>
      <c r="U339">
        <v>2.1265000000000001</v>
      </c>
      <c r="V339">
        <v>0.25012000000000001</v>
      </c>
      <c r="AA339">
        <v>7.3078000000000003</v>
      </c>
      <c r="AB339">
        <v>2.3765999999999998</v>
      </c>
      <c r="AC339">
        <v>2.0215999999999998</v>
      </c>
      <c r="AD339">
        <v>0.35502</v>
      </c>
    </row>
    <row r="340" spans="3:30" x14ac:dyDescent="0.3">
      <c r="C340">
        <v>15.461954978565291</v>
      </c>
      <c r="D340">
        <v>2.5932860670204572</v>
      </c>
      <c r="H340">
        <f t="shared" si="14"/>
        <v>7.8643384918415844</v>
      </c>
      <c r="S340">
        <v>7.8643000000000001</v>
      </c>
      <c r="T340">
        <v>2.5933000000000002</v>
      </c>
      <c r="U340">
        <v>2.8839999999999999</v>
      </c>
      <c r="V340">
        <v>-0.29072999999999999</v>
      </c>
      <c r="AA340">
        <v>15.462</v>
      </c>
      <c r="AB340">
        <v>2.5933000000000002</v>
      </c>
      <c r="AC340">
        <v>3.0055000000000001</v>
      </c>
      <c r="AD340">
        <v>-0.41221999999999998</v>
      </c>
    </row>
    <row r="341" spans="3:30" x14ac:dyDescent="0.3">
      <c r="C341">
        <v>8.8777085172018158</v>
      </c>
      <c r="D341">
        <v>2.3443922736851106</v>
      </c>
      <c r="H341">
        <f t="shared" si="14"/>
        <v>5.9590967494081903</v>
      </c>
      <c r="S341">
        <v>5.9591000000000003</v>
      </c>
      <c r="T341">
        <v>2.3443999999999998</v>
      </c>
      <c r="U341">
        <v>2.2968000000000002</v>
      </c>
      <c r="V341">
        <v>4.7634999999999997E-2</v>
      </c>
      <c r="AA341">
        <v>8.8777000000000008</v>
      </c>
      <c r="AB341">
        <v>2.3443999999999998</v>
      </c>
      <c r="AC341">
        <v>2.2109999999999999</v>
      </c>
      <c r="AD341">
        <v>0.13339999999999999</v>
      </c>
    </row>
    <row r="342" spans="3:30" x14ac:dyDescent="0.3">
      <c r="C342">
        <v>9.5865447585118133</v>
      </c>
      <c r="D342">
        <v>2.27415784926368</v>
      </c>
      <c r="H342">
        <f t="shared" si="14"/>
        <v>6.1924291706928107</v>
      </c>
      <c r="S342">
        <v>6.1924000000000001</v>
      </c>
      <c r="T342">
        <v>2.2742</v>
      </c>
      <c r="U342">
        <v>2.3687</v>
      </c>
      <c r="V342">
        <v>-9.4520000000000007E-2</v>
      </c>
      <c r="AA342">
        <v>9.5864999999999991</v>
      </c>
      <c r="AB342">
        <v>2.2742</v>
      </c>
      <c r="AC342">
        <v>2.2965</v>
      </c>
      <c r="AD342">
        <v>-2.2372E-2</v>
      </c>
    </row>
    <row r="343" spans="3:30" x14ac:dyDescent="0.3">
      <c r="C343">
        <v>4.0173041694019398</v>
      </c>
      <c r="D343">
        <v>1.8450980400142569</v>
      </c>
      <c r="H343">
        <f t="shared" si="14"/>
        <v>4.0086427475652853</v>
      </c>
      <c r="S343">
        <v>4.0086000000000004</v>
      </c>
      <c r="T343">
        <v>1.8451</v>
      </c>
      <c r="U343">
        <v>1.6956</v>
      </c>
      <c r="V343">
        <v>0.14954000000000001</v>
      </c>
      <c r="AA343">
        <v>4.0172999999999996</v>
      </c>
      <c r="AB343">
        <v>1.8451</v>
      </c>
      <c r="AC343">
        <v>1.6245000000000001</v>
      </c>
      <c r="AD343">
        <v>0.22059999999999999</v>
      </c>
    </row>
    <row r="344" spans="3:30" x14ac:dyDescent="0.3">
      <c r="C344">
        <v>1.9542362678459768</v>
      </c>
      <c r="D344">
        <v>1.3424226808222062</v>
      </c>
      <c r="H344">
        <f t="shared" si="14"/>
        <v>2.7958800173440754</v>
      </c>
      <c r="S344">
        <v>2.7959000000000001</v>
      </c>
      <c r="T344">
        <v>1.3424</v>
      </c>
      <c r="U344">
        <v>1.3217000000000001</v>
      </c>
      <c r="V344">
        <v>2.0674999999999999E-2</v>
      </c>
      <c r="AA344">
        <v>1.9541999999999999</v>
      </c>
      <c r="AB344">
        <v>1.3424</v>
      </c>
      <c r="AC344">
        <v>1.3755999999999999</v>
      </c>
      <c r="AD344">
        <v>-3.3132000000000002E-2</v>
      </c>
    </row>
    <row r="345" spans="3:30" x14ac:dyDescent="0.3">
      <c r="C345">
        <v>12.623179773079576</v>
      </c>
      <c r="D345">
        <v>2.436162647040756</v>
      </c>
      <c r="H345">
        <f t="shared" si="14"/>
        <v>7.1058229004330178</v>
      </c>
      <c r="S345">
        <v>7.1058000000000003</v>
      </c>
      <c r="T345">
        <v>2.4361999999999999</v>
      </c>
      <c r="U345">
        <v>2.6501999999999999</v>
      </c>
      <c r="V345">
        <v>-0.21404999999999999</v>
      </c>
      <c r="AA345">
        <v>12.622999999999999</v>
      </c>
      <c r="AB345">
        <v>2.4361999999999999</v>
      </c>
      <c r="AC345">
        <v>2.6629999999999998</v>
      </c>
      <c r="AD345">
        <v>-0.22678999999999999</v>
      </c>
    </row>
    <row r="346" spans="3:30" x14ac:dyDescent="0.3">
      <c r="C346">
        <v>15.164834600329863</v>
      </c>
      <c r="D346">
        <v>2.4563660331290431</v>
      </c>
      <c r="H346">
        <f t="shared" si="14"/>
        <v>7.7884105182841674</v>
      </c>
      <c r="S346">
        <v>7.7884000000000002</v>
      </c>
      <c r="T346">
        <v>2.4563999999999999</v>
      </c>
      <c r="U346">
        <v>2.8605999999999998</v>
      </c>
      <c r="V346">
        <v>-0.40425</v>
      </c>
      <c r="AA346">
        <v>15.164999999999999</v>
      </c>
      <c r="AB346">
        <v>2.4563999999999999</v>
      </c>
      <c r="AC346">
        <v>2.9695999999999998</v>
      </c>
      <c r="AD346">
        <v>-0.51327999999999996</v>
      </c>
    </row>
    <row r="347" spans="3:30" x14ac:dyDescent="0.3">
      <c r="C347">
        <v>9.0388380631977601</v>
      </c>
      <c r="D347">
        <v>2.369215857410143</v>
      </c>
      <c r="H347">
        <f t="shared" si="14"/>
        <v>6.0129320844984635</v>
      </c>
      <c r="S347">
        <v>6.0129000000000001</v>
      </c>
      <c r="T347">
        <v>2.3692000000000002</v>
      </c>
      <c r="U347">
        <v>2.3134000000000001</v>
      </c>
      <c r="V347">
        <v>5.5864999999999998E-2</v>
      </c>
      <c r="AA347">
        <v>9.0388000000000002</v>
      </c>
      <c r="AB347">
        <v>2.3692000000000002</v>
      </c>
      <c r="AC347">
        <v>2.2303999999999999</v>
      </c>
      <c r="AD347">
        <v>0.13877999999999999</v>
      </c>
    </row>
    <row r="348" spans="3:30" x14ac:dyDescent="0.3">
      <c r="C348">
        <v>3.2622860984204349</v>
      </c>
      <c r="D348">
        <v>1.7160033436347992</v>
      </c>
      <c r="H348">
        <f t="shared" si="14"/>
        <v>3.6123599479677742</v>
      </c>
      <c r="S348">
        <v>3.6124000000000001</v>
      </c>
      <c r="T348">
        <v>1.716</v>
      </c>
      <c r="U348">
        <v>1.5733999999999999</v>
      </c>
      <c r="V348">
        <v>0.14258999999999999</v>
      </c>
      <c r="AA348">
        <v>3.2623000000000002</v>
      </c>
      <c r="AB348">
        <v>1.716</v>
      </c>
      <c r="AC348">
        <v>1.5334000000000001</v>
      </c>
      <c r="AD348">
        <v>0.18260999999999999</v>
      </c>
    </row>
    <row r="349" spans="3:30" x14ac:dyDescent="0.3">
      <c r="C349">
        <v>0.60551936847362808</v>
      </c>
      <c r="D349">
        <v>0.77815125038364363</v>
      </c>
      <c r="H349">
        <f t="shared" si="14"/>
        <v>1.5563025007672873</v>
      </c>
      <c r="S349">
        <v>1.5563</v>
      </c>
      <c r="T349">
        <v>0.77815000000000001</v>
      </c>
      <c r="U349">
        <v>0.93967000000000001</v>
      </c>
      <c r="V349">
        <v>-0.16152</v>
      </c>
      <c r="AA349">
        <v>0.60551999999999995</v>
      </c>
      <c r="AB349">
        <v>0.77815000000000001</v>
      </c>
      <c r="AC349">
        <v>1.2128000000000001</v>
      </c>
      <c r="AD349">
        <v>-0.43465999999999999</v>
      </c>
    </row>
    <row r="350" spans="3:30" x14ac:dyDescent="0.3">
      <c r="C350">
        <v>2.3058845856034647</v>
      </c>
      <c r="D350">
        <v>1.4771212547196624</v>
      </c>
      <c r="H350">
        <f t="shared" si="14"/>
        <v>3.037027879755775</v>
      </c>
      <c r="S350">
        <v>3.0369999999999999</v>
      </c>
      <c r="T350">
        <v>1.4771000000000001</v>
      </c>
      <c r="U350">
        <v>1.3960999999999999</v>
      </c>
      <c r="V350">
        <v>8.1043000000000004E-2</v>
      </c>
      <c r="AA350">
        <v>2.3058999999999998</v>
      </c>
      <c r="AB350">
        <v>1.4771000000000001</v>
      </c>
      <c r="AC350">
        <v>1.4179999999999999</v>
      </c>
      <c r="AD350">
        <v>5.9133999999999999E-2</v>
      </c>
    </row>
    <row r="351" spans="3:30" x14ac:dyDescent="0.3">
      <c r="C351">
        <v>4.5107457928385832</v>
      </c>
      <c r="D351">
        <v>1.9030899869919435</v>
      </c>
      <c r="H351">
        <f t="shared" si="14"/>
        <v>4.2477032819341716</v>
      </c>
      <c r="S351">
        <v>4.2477</v>
      </c>
      <c r="T351">
        <v>1.9031</v>
      </c>
      <c r="U351">
        <v>1.7692000000000001</v>
      </c>
      <c r="V351">
        <v>0.13383999999999999</v>
      </c>
      <c r="AA351">
        <v>4.5106999999999999</v>
      </c>
      <c r="AB351">
        <v>1.9031</v>
      </c>
      <c r="AC351">
        <v>1.6839999999999999</v>
      </c>
      <c r="AD351">
        <v>0.21904999999999999</v>
      </c>
    </row>
    <row r="352" spans="3:30" x14ac:dyDescent="0.3">
      <c r="C352">
        <v>9.6568615937769575</v>
      </c>
      <c r="D352">
        <v>2.4132997640812519</v>
      </c>
      <c r="H352">
        <f t="shared" si="14"/>
        <v>6.2150982594893724</v>
      </c>
      <c r="S352">
        <v>6.2150999999999996</v>
      </c>
      <c r="T352">
        <v>2.4133</v>
      </c>
      <c r="U352">
        <v>2.3757000000000001</v>
      </c>
      <c r="V352">
        <v>3.7635000000000002E-2</v>
      </c>
      <c r="AA352">
        <v>9.6569000000000003</v>
      </c>
      <c r="AB352">
        <v>2.4133</v>
      </c>
      <c r="AC352">
        <v>2.3050000000000002</v>
      </c>
      <c r="AD352">
        <v>0.10829</v>
      </c>
    </row>
    <row r="353" spans="3:30" x14ac:dyDescent="0.3">
      <c r="C353">
        <v>8.4964777126892379</v>
      </c>
      <c r="D353">
        <v>2.2855573090077739</v>
      </c>
      <c r="H353">
        <f t="shared" si="14"/>
        <v>5.8297436350801011</v>
      </c>
      <c r="S353">
        <v>5.8296999999999999</v>
      </c>
      <c r="T353">
        <v>2.2856000000000001</v>
      </c>
      <c r="U353">
        <v>2.2568999999999999</v>
      </c>
      <c r="V353">
        <v>2.8670999999999999E-2</v>
      </c>
      <c r="AA353">
        <v>8.4964999999999993</v>
      </c>
      <c r="AB353">
        <v>2.2856000000000001</v>
      </c>
      <c r="AC353">
        <v>2.165</v>
      </c>
      <c r="AD353">
        <v>0.12056</v>
      </c>
    </row>
    <row r="354" spans="3:30" x14ac:dyDescent="0.3">
      <c r="C354">
        <v>8.3898641286043514</v>
      </c>
      <c r="D354">
        <v>2.3463529744506388</v>
      </c>
      <c r="H354">
        <f t="shared" si="14"/>
        <v>5.7930524349791108</v>
      </c>
      <c r="S354">
        <v>5.7930999999999999</v>
      </c>
      <c r="T354">
        <v>2.3464</v>
      </c>
      <c r="U354">
        <v>2.2456</v>
      </c>
      <c r="V354">
        <v>0.10077999999999999</v>
      </c>
      <c r="AA354">
        <v>8.3899000000000008</v>
      </c>
      <c r="AB354">
        <v>2.3464</v>
      </c>
      <c r="AC354">
        <v>2.1520999999999999</v>
      </c>
      <c r="AD354">
        <v>0.19422</v>
      </c>
    </row>
    <row r="355" spans="3:30" x14ac:dyDescent="0.3">
      <c r="C355">
        <v>3.4719720810474759</v>
      </c>
      <c r="D355">
        <v>1.7403626894942439</v>
      </c>
      <c r="H355">
        <f t="shared" si="14"/>
        <v>3.7266457202409118</v>
      </c>
      <c r="S355">
        <v>3.7265999999999999</v>
      </c>
      <c r="T355">
        <v>1.7403999999999999</v>
      </c>
      <c r="U355">
        <v>1.6086</v>
      </c>
      <c r="V355">
        <v>0.13172</v>
      </c>
      <c r="AA355">
        <v>3.472</v>
      </c>
      <c r="AB355">
        <v>1.7403999999999999</v>
      </c>
      <c r="AC355">
        <v>1.5587</v>
      </c>
      <c r="AD355">
        <v>0.18167</v>
      </c>
    </row>
    <row r="356" spans="3:30" x14ac:dyDescent="0.3">
      <c r="C356">
        <v>3.0288622909836378</v>
      </c>
      <c r="D356">
        <v>1.5563025007672873</v>
      </c>
      <c r="H356">
        <f t="shared" si="14"/>
        <v>3.4807253789884878</v>
      </c>
      <c r="S356">
        <v>3.4807000000000001</v>
      </c>
      <c r="T356">
        <v>1.5563</v>
      </c>
      <c r="U356">
        <v>1.5327999999999999</v>
      </c>
      <c r="V356">
        <v>2.3462E-2</v>
      </c>
      <c r="AA356">
        <v>3.0289000000000001</v>
      </c>
      <c r="AB356">
        <v>1.5563</v>
      </c>
      <c r="AC356">
        <v>1.5052000000000001</v>
      </c>
      <c r="AD356">
        <v>5.1075000000000002E-2</v>
      </c>
    </row>
    <row r="357" spans="3:30" x14ac:dyDescent="0.3">
      <c r="C357">
        <v>0.227644691705265</v>
      </c>
      <c r="D357">
        <v>0.47712125471966244</v>
      </c>
      <c r="H357">
        <f t="shared" si="14"/>
        <v>0.95424250943932487</v>
      </c>
      <c r="S357">
        <v>0.95423999999999998</v>
      </c>
      <c r="T357">
        <v>0.47711999999999999</v>
      </c>
      <c r="U357">
        <v>0.75409000000000004</v>
      </c>
      <c r="V357">
        <v>-0.27696999999999999</v>
      </c>
      <c r="AA357">
        <v>0.22764000000000001</v>
      </c>
      <c r="AB357">
        <v>0.47711999999999999</v>
      </c>
      <c r="AC357">
        <v>1.1672</v>
      </c>
      <c r="AD357">
        <v>-0.69008999999999998</v>
      </c>
    </row>
    <row r="358" spans="3:30" x14ac:dyDescent="0.3">
      <c r="C358">
        <v>3.3813659785052304</v>
      </c>
      <c r="D358">
        <v>1.7160033436347992</v>
      </c>
      <c r="H358">
        <f t="shared" si="14"/>
        <v>3.6776981814745104</v>
      </c>
      <c r="S358">
        <v>3.6777000000000002</v>
      </c>
      <c r="T358">
        <v>1.716</v>
      </c>
      <c r="U358">
        <v>1.5935999999999999</v>
      </c>
      <c r="V358">
        <v>0.12245</v>
      </c>
      <c r="AA358">
        <v>3.3814000000000002</v>
      </c>
      <c r="AB358">
        <v>1.716</v>
      </c>
      <c r="AC358">
        <v>1.5478000000000001</v>
      </c>
      <c r="AD358">
        <v>0.16824</v>
      </c>
    </row>
    <row r="359" spans="3:30" x14ac:dyDescent="0.3">
      <c r="C359">
        <v>8.1608999531482151</v>
      </c>
      <c r="D359">
        <v>2.374748346010104</v>
      </c>
      <c r="H359">
        <f t="shared" si="14"/>
        <v>5.7134577807657649</v>
      </c>
      <c r="S359">
        <v>5.7134999999999998</v>
      </c>
      <c r="T359">
        <v>2.3746999999999998</v>
      </c>
      <c r="U359">
        <v>2.2210000000000001</v>
      </c>
      <c r="V359">
        <v>0.15371000000000001</v>
      </c>
      <c r="AA359">
        <v>8.1608999999999998</v>
      </c>
      <c r="AB359">
        <v>2.3746999999999998</v>
      </c>
      <c r="AC359">
        <v>2.1244999999999998</v>
      </c>
      <c r="AD359">
        <v>0.25024999999999997</v>
      </c>
    </row>
    <row r="360" spans="3:30" x14ac:dyDescent="0.3">
      <c r="C360">
        <v>8.1746718030562704</v>
      </c>
      <c r="D360">
        <v>2.2695129442179165</v>
      </c>
      <c r="H360">
        <f t="shared" si="14"/>
        <v>5.7182765945890619</v>
      </c>
      <c r="S360">
        <v>5.7183000000000002</v>
      </c>
      <c r="T360">
        <v>2.2694999999999999</v>
      </c>
      <c r="U360">
        <v>2.2225000000000001</v>
      </c>
      <c r="V360">
        <v>4.6984999999999999E-2</v>
      </c>
      <c r="AA360">
        <v>8.1746999999999996</v>
      </c>
      <c r="AB360">
        <v>2.2694999999999999</v>
      </c>
      <c r="AC360">
        <v>2.1261999999999999</v>
      </c>
      <c r="AD360">
        <v>0.14335000000000001</v>
      </c>
    </row>
    <row r="361" spans="3:30" x14ac:dyDescent="0.3">
      <c r="C361">
        <v>4.6323451173671577</v>
      </c>
      <c r="D361">
        <v>1.9493900066449128</v>
      </c>
      <c r="H361">
        <f t="shared" si="14"/>
        <v>4.3045766887661125</v>
      </c>
      <c r="S361">
        <v>4.3045999999999998</v>
      </c>
      <c r="T361">
        <v>1.9494</v>
      </c>
      <c r="U361">
        <v>1.7867999999999999</v>
      </c>
      <c r="V361">
        <v>0.16261</v>
      </c>
      <c r="AA361">
        <v>4.6322999999999999</v>
      </c>
      <c r="AB361">
        <v>1.9494</v>
      </c>
      <c r="AC361">
        <v>1.6987000000000001</v>
      </c>
      <c r="AD361">
        <v>0.25067</v>
      </c>
    </row>
    <row r="362" spans="3:30" x14ac:dyDescent="0.3">
      <c r="C362">
        <v>3.6009885775994213</v>
      </c>
      <c r="D362">
        <v>1.7558748556724915</v>
      </c>
      <c r="H362">
        <f t="shared" si="14"/>
        <v>3.7952541825808828</v>
      </c>
      <c r="S362">
        <v>3.7953000000000001</v>
      </c>
      <c r="T362">
        <v>1.7559</v>
      </c>
      <c r="U362">
        <v>1.6297999999999999</v>
      </c>
      <c r="V362">
        <v>0.12609000000000001</v>
      </c>
      <c r="AA362">
        <v>3.601</v>
      </c>
      <c r="AB362">
        <v>1.7559</v>
      </c>
      <c r="AC362">
        <v>1.5743</v>
      </c>
      <c r="AD362">
        <v>0.18160999999999999</v>
      </c>
    </row>
    <row r="363" spans="3:30" x14ac:dyDescent="0.3">
      <c r="C363">
        <v>3.2376264129079173</v>
      </c>
      <c r="D363">
        <v>1.6812412373755872</v>
      </c>
      <c r="H363">
        <f t="shared" si="14"/>
        <v>3.5986810989071634</v>
      </c>
      <c r="S363">
        <v>3.5987</v>
      </c>
      <c r="T363">
        <v>1.6812</v>
      </c>
      <c r="U363">
        <v>1.5691999999999999</v>
      </c>
      <c r="V363">
        <v>0.11204</v>
      </c>
      <c r="AA363">
        <v>3.2376</v>
      </c>
      <c r="AB363">
        <v>1.6812</v>
      </c>
      <c r="AC363">
        <v>1.5304</v>
      </c>
      <c r="AD363">
        <v>0.15082000000000001</v>
      </c>
    </row>
    <row r="364" spans="3:30" x14ac:dyDescent="0.3">
      <c r="C364">
        <v>2.0942663676782876</v>
      </c>
      <c r="D364">
        <v>1.3424226808222062</v>
      </c>
      <c r="H364">
        <f t="shared" si="14"/>
        <v>2.8943160626844384</v>
      </c>
      <c r="S364">
        <v>2.8942999999999999</v>
      </c>
      <c r="T364">
        <v>1.3424</v>
      </c>
      <c r="U364">
        <v>1.3521000000000001</v>
      </c>
      <c r="V364">
        <v>-9.6667000000000003E-3</v>
      </c>
      <c r="AA364">
        <v>2.0943000000000001</v>
      </c>
      <c r="AB364">
        <v>1.3424</v>
      </c>
      <c r="AC364">
        <v>1.3925000000000001</v>
      </c>
      <c r="AD364">
        <v>-5.0028999999999997E-2</v>
      </c>
    </row>
    <row r="365" spans="3:30" x14ac:dyDescent="0.3">
      <c r="C365">
        <v>5.4308283550156142</v>
      </c>
      <c r="D365">
        <v>2.0492180226701815</v>
      </c>
      <c r="H365">
        <f t="shared" si="14"/>
        <v>4.660827546698382</v>
      </c>
      <c r="S365">
        <v>4.6608000000000001</v>
      </c>
      <c r="T365">
        <v>2.0491999999999999</v>
      </c>
      <c r="U365">
        <v>1.8966000000000001</v>
      </c>
      <c r="V365">
        <v>0.15262999999999999</v>
      </c>
      <c r="AA365">
        <v>5.4307999999999996</v>
      </c>
      <c r="AB365">
        <v>2.0491999999999999</v>
      </c>
      <c r="AC365">
        <v>1.7950999999999999</v>
      </c>
      <c r="AD365">
        <v>0.25414999999999999</v>
      </c>
    </row>
    <row r="366" spans="3:30" x14ac:dyDescent="0.3">
      <c r="C366">
        <v>3.3813659785052304</v>
      </c>
      <c r="D366">
        <v>1.6434526764861874</v>
      </c>
      <c r="H366">
        <f t="shared" si="14"/>
        <v>3.6776981814745104</v>
      </c>
      <c r="S366">
        <v>3.6777000000000002</v>
      </c>
      <c r="T366">
        <v>1.6435</v>
      </c>
      <c r="U366">
        <v>1.5935999999999999</v>
      </c>
      <c r="V366">
        <v>4.9898999999999999E-2</v>
      </c>
      <c r="AA366">
        <v>3.3814000000000002</v>
      </c>
      <c r="AB366">
        <v>1.6435</v>
      </c>
      <c r="AC366">
        <v>1.5478000000000001</v>
      </c>
      <c r="AD366">
        <v>9.5688999999999996E-2</v>
      </c>
    </row>
    <row r="367" spans="3:30" x14ac:dyDescent="0.3">
      <c r="C367">
        <v>1.904983071747093</v>
      </c>
      <c r="D367">
        <v>1.3424226808222062</v>
      </c>
      <c r="H367">
        <f t="shared" si="14"/>
        <v>2.7604224834232118</v>
      </c>
      <c r="S367">
        <v>2.7604000000000002</v>
      </c>
      <c r="T367">
        <v>1.3424</v>
      </c>
      <c r="U367">
        <v>1.3108</v>
      </c>
      <c r="V367">
        <v>3.1604E-2</v>
      </c>
      <c r="AA367">
        <v>1.905</v>
      </c>
      <c r="AB367">
        <v>1.3424</v>
      </c>
      <c r="AC367">
        <v>1.3695999999999999</v>
      </c>
      <c r="AD367">
        <v>-2.7189000000000001E-2</v>
      </c>
    </row>
    <row r="368" spans="3:30" x14ac:dyDescent="0.3">
      <c r="C368">
        <v>5.1506890039726754</v>
      </c>
      <c r="D368">
        <v>1.8450980400142569</v>
      </c>
      <c r="H368">
        <f t="shared" si="14"/>
        <v>4.539025888435833</v>
      </c>
      <c r="S368">
        <v>4.5389999999999997</v>
      </c>
      <c r="T368">
        <v>1.8451</v>
      </c>
      <c r="U368">
        <v>1.859</v>
      </c>
      <c r="V368">
        <v>-1.3946E-2</v>
      </c>
      <c r="AA368">
        <v>5.1506999999999996</v>
      </c>
      <c r="AB368">
        <v>1.8451</v>
      </c>
      <c r="AC368">
        <v>1.7613000000000001</v>
      </c>
      <c r="AD368">
        <v>8.3834000000000006E-2</v>
      </c>
    </row>
    <row r="369" spans="3:30" x14ac:dyDescent="0.3">
      <c r="C369">
        <v>6.1432918730803463</v>
      </c>
      <c r="D369">
        <v>2.1522883443830563</v>
      </c>
      <c r="H369">
        <f t="shared" si="14"/>
        <v>4.9571329911876871</v>
      </c>
      <c r="S369">
        <v>4.9570999999999996</v>
      </c>
      <c r="T369">
        <v>2.1522999999999999</v>
      </c>
      <c r="U369">
        <v>1.9879</v>
      </c>
      <c r="V369">
        <v>0.16436999999999999</v>
      </c>
      <c r="AA369">
        <v>6.1433</v>
      </c>
      <c r="AB369">
        <v>2.1522999999999999</v>
      </c>
      <c r="AC369">
        <v>1.881</v>
      </c>
      <c r="AD369">
        <v>0.27124999999999999</v>
      </c>
    </row>
    <row r="370" spans="3:30" x14ac:dyDescent="0.3">
      <c r="C370">
        <v>6.2484355110093075</v>
      </c>
      <c r="D370">
        <v>2.0644579892269186</v>
      </c>
      <c r="H370">
        <f t="shared" si="14"/>
        <v>4.9993741652368078</v>
      </c>
      <c r="S370">
        <v>4.9993999999999996</v>
      </c>
      <c r="T370">
        <v>2.0644999999999998</v>
      </c>
      <c r="U370">
        <v>2.0009000000000001</v>
      </c>
      <c r="V370">
        <v>6.3519999999999993E-2</v>
      </c>
      <c r="AA370">
        <v>6.2484000000000002</v>
      </c>
      <c r="AB370">
        <v>2.0644999999999998</v>
      </c>
      <c r="AC370">
        <v>1.8936999999999999</v>
      </c>
      <c r="AD370">
        <v>0.17072999999999999</v>
      </c>
    </row>
    <row r="371" spans="3:30" x14ac:dyDescent="0.3">
      <c r="C371">
        <v>2.4592566473666957</v>
      </c>
      <c r="D371">
        <v>1.4771212547196624</v>
      </c>
      <c r="H371">
        <f t="shared" si="14"/>
        <v>3.13640344813399</v>
      </c>
      <c r="S371">
        <v>3.1364000000000001</v>
      </c>
      <c r="T371">
        <v>1.4771000000000001</v>
      </c>
      <c r="U371">
        <v>1.4267000000000001</v>
      </c>
      <c r="V371">
        <v>5.0411999999999998E-2</v>
      </c>
      <c r="AA371">
        <v>2.4592999999999998</v>
      </c>
      <c r="AB371">
        <v>1.4771000000000001</v>
      </c>
      <c r="AC371">
        <v>1.4365000000000001</v>
      </c>
      <c r="AD371">
        <v>4.0627000000000003E-2</v>
      </c>
    </row>
    <row r="372" spans="3:30" x14ac:dyDescent="0.3">
      <c r="C372">
        <v>6.7876143834483296</v>
      </c>
      <c r="D372">
        <v>2.1702617153949575</v>
      </c>
      <c r="H372">
        <f t="shared" si="14"/>
        <v>5.2106100922822192</v>
      </c>
      <c r="S372">
        <v>5.2106000000000003</v>
      </c>
      <c r="T372">
        <v>2.1703000000000001</v>
      </c>
      <c r="U372">
        <v>2.0659999999999998</v>
      </c>
      <c r="V372">
        <v>0.10421</v>
      </c>
      <c r="AA372">
        <v>6.7876000000000003</v>
      </c>
      <c r="AB372">
        <v>2.1703000000000001</v>
      </c>
      <c r="AC372">
        <v>1.9588000000000001</v>
      </c>
      <c r="AD372">
        <v>0.21146999999999999</v>
      </c>
    </row>
    <row r="373" spans="3:30" x14ac:dyDescent="0.3">
      <c r="C373">
        <v>4.3379948988042329</v>
      </c>
      <c r="D373">
        <v>1.9956351945975499</v>
      </c>
      <c r="H373">
        <f t="shared" si="14"/>
        <v>4.1655707406329006</v>
      </c>
      <c r="S373">
        <v>4.1656000000000004</v>
      </c>
      <c r="T373">
        <v>1.9956</v>
      </c>
      <c r="U373">
        <v>1.7439</v>
      </c>
      <c r="V373">
        <v>0.25169999999999998</v>
      </c>
      <c r="AA373">
        <v>4.3380000000000001</v>
      </c>
      <c r="AB373">
        <v>1.9956</v>
      </c>
      <c r="AC373">
        <v>1.6632</v>
      </c>
      <c r="AD373">
        <v>0.33244000000000001</v>
      </c>
    </row>
    <row r="374" spans="3:30" x14ac:dyDescent="0.3">
      <c r="C374">
        <v>0.91057876682105998</v>
      </c>
      <c r="D374">
        <v>0.90308998699194354</v>
      </c>
      <c r="H374">
        <f t="shared" si="14"/>
        <v>1.9084850188786497</v>
      </c>
      <c r="S374">
        <v>1.9085000000000001</v>
      </c>
      <c r="T374">
        <v>0.90308999999999995</v>
      </c>
      <c r="U374">
        <v>1.0482</v>
      </c>
      <c r="V374">
        <v>-0.14513000000000001</v>
      </c>
      <c r="AA374">
        <v>0.91057999999999995</v>
      </c>
      <c r="AB374">
        <v>0.90308999999999995</v>
      </c>
      <c r="AC374">
        <v>1.2496</v>
      </c>
      <c r="AD374">
        <v>-0.34653</v>
      </c>
    </row>
    <row r="375" spans="3:30" x14ac:dyDescent="0.3">
      <c r="C375">
        <v>1</v>
      </c>
      <c r="D375">
        <v>0.95424250943932487</v>
      </c>
      <c r="H375">
        <f t="shared" si="14"/>
        <v>2</v>
      </c>
      <c r="S375">
        <v>2</v>
      </c>
      <c r="T375">
        <v>0.95423999999999998</v>
      </c>
      <c r="U375">
        <v>1.0764</v>
      </c>
      <c r="V375">
        <v>-0.12218999999999999</v>
      </c>
      <c r="AA375">
        <v>1</v>
      </c>
      <c r="AB375">
        <v>0.95423999999999998</v>
      </c>
      <c r="AC375">
        <v>1.2604</v>
      </c>
      <c r="AD375">
        <v>-0.30617</v>
      </c>
    </row>
    <row r="376" spans="3:30" x14ac:dyDescent="0.3">
      <c r="C376">
        <v>12.284173015237728</v>
      </c>
      <c r="D376">
        <v>2.3560258571931225</v>
      </c>
      <c r="H376">
        <f t="shared" si="14"/>
        <v>7.0097569188204316</v>
      </c>
      <c r="S376">
        <v>7.0098000000000003</v>
      </c>
      <c r="T376">
        <v>2.3559999999999999</v>
      </c>
      <c r="U376">
        <v>2.6206</v>
      </c>
      <c r="V376">
        <v>-0.26457999999999998</v>
      </c>
      <c r="AA376">
        <v>12.284000000000001</v>
      </c>
      <c r="AB376">
        <v>2.3559999999999999</v>
      </c>
      <c r="AC376">
        <v>2.6219999999999999</v>
      </c>
      <c r="AD376">
        <v>-0.26601999999999998</v>
      </c>
    </row>
    <row r="377" spans="3:30" x14ac:dyDescent="0.3">
      <c r="C377">
        <v>2.6682191953735592</v>
      </c>
      <c r="D377">
        <v>1.505149978319906</v>
      </c>
      <c r="H377">
        <f t="shared" si="14"/>
        <v>3.2669369111591728</v>
      </c>
      <c r="S377">
        <v>3.2669000000000001</v>
      </c>
      <c r="T377">
        <v>1.5051000000000001</v>
      </c>
      <c r="U377">
        <v>1.4669000000000001</v>
      </c>
      <c r="V377">
        <v>3.8205999999999997E-2</v>
      </c>
      <c r="AA377">
        <v>2.6682000000000001</v>
      </c>
      <c r="AB377">
        <v>1.5051000000000001</v>
      </c>
      <c r="AC377">
        <v>1.4617</v>
      </c>
      <c r="AD377">
        <v>4.3439999999999999E-2</v>
      </c>
    </row>
    <row r="378" spans="3:30" x14ac:dyDescent="0.3">
      <c r="C378">
        <v>0.36247623315782618</v>
      </c>
      <c r="D378">
        <v>0.6020599913279624</v>
      </c>
      <c r="H378">
        <f t="shared" si="14"/>
        <v>1.2041199826559248</v>
      </c>
      <c r="S378">
        <v>1.2040999999999999</v>
      </c>
      <c r="T378">
        <v>0.60206000000000004</v>
      </c>
      <c r="U378">
        <v>0.83111000000000002</v>
      </c>
      <c r="V378">
        <v>-0.22905</v>
      </c>
      <c r="AA378">
        <v>0.36248000000000002</v>
      </c>
      <c r="AB378">
        <v>0.60206000000000004</v>
      </c>
      <c r="AC378">
        <v>1.1835</v>
      </c>
      <c r="AD378">
        <v>-0.58142000000000005</v>
      </c>
    </row>
    <row r="379" spans="3:30" x14ac:dyDescent="0.3">
      <c r="C379">
        <v>2.6349382587772876</v>
      </c>
      <c r="D379">
        <v>1.5314789170422551</v>
      </c>
      <c r="H379">
        <f t="shared" si="14"/>
        <v>3.2464985807958011</v>
      </c>
      <c r="S379">
        <v>3.2465000000000002</v>
      </c>
      <c r="T379">
        <v>1.5315000000000001</v>
      </c>
      <c r="U379">
        <v>1.4605999999999999</v>
      </c>
      <c r="V379">
        <v>7.0834999999999995E-2</v>
      </c>
      <c r="AA379">
        <v>2.6349</v>
      </c>
      <c r="AB379">
        <v>1.5315000000000001</v>
      </c>
      <c r="AC379">
        <v>1.4577</v>
      </c>
      <c r="AD379">
        <v>7.3785000000000003E-2</v>
      </c>
    </row>
    <row r="380" spans="3:30" x14ac:dyDescent="0.3">
      <c r="C380">
        <v>4.3677033748205227</v>
      </c>
      <c r="D380">
        <v>1.9395192526186185</v>
      </c>
      <c r="H380">
        <f t="shared" si="14"/>
        <v>4.1798102228787961</v>
      </c>
      <c r="S380">
        <v>4.1798000000000002</v>
      </c>
      <c r="T380">
        <v>1.9395</v>
      </c>
      <c r="U380">
        <v>1.7483</v>
      </c>
      <c r="V380">
        <v>0.19120000000000001</v>
      </c>
      <c r="AA380">
        <v>4.3677000000000001</v>
      </c>
      <c r="AB380">
        <v>1.9395</v>
      </c>
      <c r="AC380">
        <v>1.6668000000000001</v>
      </c>
      <c r="AD380">
        <v>0.27273999999999998</v>
      </c>
    </row>
    <row r="381" spans="3:30" x14ac:dyDescent="0.3">
      <c r="C381">
        <v>7.363030927460259</v>
      </c>
      <c r="D381">
        <v>2.0334237554869499</v>
      </c>
      <c r="H381">
        <f t="shared" si="14"/>
        <v>5.4269810861878849</v>
      </c>
      <c r="S381">
        <v>5.4269999999999996</v>
      </c>
      <c r="T381">
        <v>2.0333999999999999</v>
      </c>
      <c r="U381">
        <v>2.1326999999999998</v>
      </c>
      <c r="V381">
        <v>-9.9317000000000003E-2</v>
      </c>
      <c r="AA381">
        <v>7.3630000000000004</v>
      </c>
      <c r="AB381">
        <v>2.0333999999999999</v>
      </c>
      <c r="AC381">
        <v>2.0282</v>
      </c>
      <c r="AD381">
        <v>5.2011000000000002E-3</v>
      </c>
    </row>
    <row r="382" spans="3:30" x14ac:dyDescent="0.3">
      <c r="C382">
        <v>2.3454276733449184</v>
      </c>
      <c r="D382">
        <v>1.3802112417116059</v>
      </c>
      <c r="H382">
        <f t="shared" si="14"/>
        <v>3.0629578340845103</v>
      </c>
      <c r="S382">
        <v>3.0630000000000002</v>
      </c>
      <c r="T382">
        <v>1.3802000000000001</v>
      </c>
      <c r="U382">
        <v>1.4040999999999999</v>
      </c>
      <c r="V382">
        <v>-2.3859000000000002E-2</v>
      </c>
      <c r="AA382">
        <v>2.3454000000000002</v>
      </c>
      <c r="AB382">
        <v>1.3802000000000001</v>
      </c>
      <c r="AC382">
        <v>1.4228000000000001</v>
      </c>
      <c r="AD382">
        <v>-4.2548000000000002E-2</v>
      </c>
    </row>
    <row r="383" spans="3:30" x14ac:dyDescent="0.3">
      <c r="C383">
        <v>4.5383219651901339</v>
      </c>
      <c r="D383">
        <v>2.0413926851582249</v>
      </c>
      <c r="H383">
        <f t="shared" si="14"/>
        <v>4.2606675369900122</v>
      </c>
      <c r="S383">
        <v>4.2606999999999999</v>
      </c>
      <c r="T383">
        <v>2.0413999999999999</v>
      </c>
      <c r="U383">
        <v>1.7732000000000001</v>
      </c>
      <c r="V383">
        <v>0.26815</v>
      </c>
      <c r="AA383">
        <v>4.5382999999999996</v>
      </c>
      <c r="AB383">
        <v>2.0413999999999999</v>
      </c>
      <c r="AC383">
        <v>1.6874</v>
      </c>
      <c r="AD383">
        <v>0.35402</v>
      </c>
    </row>
    <row r="384" spans="3:30" x14ac:dyDescent="0.3">
      <c r="C384">
        <v>9.0104052826141068</v>
      </c>
      <c r="D384">
        <v>2.3263358609287512</v>
      </c>
      <c r="H384">
        <f t="shared" si="14"/>
        <v>6.003467425618001</v>
      </c>
      <c r="S384">
        <v>6.0034999999999998</v>
      </c>
      <c r="T384">
        <v>2.3262999999999998</v>
      </c>
      <c r="U384">
        <v>2.3104</v>
      </c>
      <c r="V384">
        <v>1.5901999999999999E-2</v>
      </c>
      <c r="AA384">
        <v>9.0104000000000006</v>
      </c>
      <c r="AB384">
        <v>2.3262999999999998</v>
      </c>
      <c r="AC384">
        <v>2.2269999999999999</v>
      </c>
      <c r="AD384">
        <v>9.9328E-2</v>
      </c>
    </row>
    <row r="385" spans="3:30" x14ac:dyDescent="0.3">
      <c r="C385">
        <v>2.795911246513215</v>
      </c>
      <c r="D385">
        <v>1.5563025007672873</v>
      </c>
      <c r="H385">
        <f t="shared" si="14"/>
        <v>3.344195715871435</v>
      </c>
      <c r="S385">
        <v>3.3441999999999998</v>
      </c>
      <c r="T385">
        <v>1.5563</v>
      </c>
      <c r="U385">
        <v>1.4907999999999999</v>
      </c>
      <c r="V385">
        <v>6.5545000000000006E-2</v>
      </c>
      <c r="AA385">
        <v>2.7959000000000001</v>
      </c>
      <c r="AB385">
        <v>1.5563</v>
      </c>
      <c r="AC385">
        <v>1.4771000000000001</v>
      </c>
      <c r="AD385">
        <v>7.9184000000000004E-2</v>
      </c>
    </row>
    <row r="386" spans="3:30" x14ac:dyDescent="0.3">
      <c r="C386">
        <v>4.1183985171318929</v>
      </c>
      <c r="D386">
        <v>1.8450980400142569</v>
      </c>
      <c r="H386">
        <f t="shared" si="14"/>
        <v>4.0587675553704194</v>
      </c>
      <c r="S386">
        <v>4.0587999999999997</v>
      </c>
      <c r="T386">
        <v>1.8451</v>
      </c>
      <c r="U386">
        <v>1.7110000000000001</v>
      </c>
      <c r="V386">
        <v>0.13408999999999999</v>
      </c>
      <c r="AA386">
        <v>4.1184000000000003</v>
      </c>
      <c r="AB386">
        <v>1.8451</v>
      </c>
      <c r="AC386">
        <v>1.6367</v>
      </c>
      <c r="AD386">
        <v>0.2084</v>
      </c>
    </row>
    <row r="387" spans="3:30" x14ac:dyDescent="0.3">
      <c r="C387">
        <v>1.1646321618209043</v>
      </c>
      <c r="D387">
        <v>1.0791812460476249</v>
      </c>
      <c r="H387">
        <f t="shared" ref="H387:H450" si="15">2*SQRT(C387)</f>
        <v>2.1583624920952498</v>
      </c>
      <c r="S387">
        <v>2.1583999999999999</v>
      </c>
      <c r="T387">
        <v>1.0791999999999999</v>
      </c>
      <c r="U387">
        <v>1.1252</v>
      </c>
      <c r="V387">
        <v>-4.6063E-2</v>
      </c>
      <c r="AA387">
        <v>1.1646000000000001</v>
      </c>
      <c r="AB387">
        <v>1.0791999999999999</v>
      </c>
      <c r="AC387">
        <v>1.2803</v>
      </c>
      <c r="AD387">
        <v>-0.20108999999999999</v>
      </c>
    </row>
    <row r="388" spans="3:30" x14ac:dyDescent="0.3">
      <c r="C388">
        <v>1.748263863366663</v>
      </c>
      <c r="D388">
        <v>1.2787536009528289</v>
      </c>
      <c r="H388">
        <f t="shared" si="15"/>
        <v>2.6444385894678386</v>
      </c>
      <c r="S388">
        <v>2.6444000000000001</v>
      </c>
      <c r="T388">
        <v>1.2787999999999999</v>
      </c>
      <c r="U388">
        <v>1.2750999999999999</v>
      </c>
      <c r="V388">
        <v>3.6847999999999998E-3</v>
      </c>
      <c r="AA388">
        <v>1.7483</v>
      </c>
      <c r="AB388">
        <v>1.2787999999999999</v>
      </c>
      <c r="AC388">
        <v>1.3507</v>
      </c>
      <c r="AD388">
        <v>-7.1946999999999997E-2</v>
      </c>
    </row>
    <row r="389" spans="3:30" x14ac:dyDescent="0.3">
      <c r="C389">
        <v>1.9542362678459768</v>
      </c>
      <c r="D389">
        <v>1.1760912590556813</v>
      </c>
      <c r="H389">
        <f t="shared" si="15"/>
        <v>2.7958800173440754</v>
      </c>
      <c r="S389">
        <v>2.7959000000000001</v>
      </c>
      <c r="T389">
        <v>1.1760999999999999</v>
      </c>
      <c r="U389">
        <v>1.3217000000000001</v>
      </c>
      <c r="V389">
        <v>-0.14566000000000001</v>
      </c>
      <c r="AA389">
        <v>1.9541999999999999</v>
      </c>
      <c r="AB389">
        <v>1.1760999999999999</v>
      </c>
      <c r="AC389">
        <v>1.3755999999999999</v>
      </c>
      <c r="AD389">
        <v>-0.19946</v>
      </c>
    </row>
    <row r="390" spans="3:30" x14ac:dyDescent="0.3">
      <c r="C390">
        <v>2.3841461255836847</v>
      </c>
      <c r="D390">
        <v>1.4313637641589874</v>
      </c>
      <c r="H390">
        <f t="shared" si="15"/>
        <v>3.0881360887005513</v>
      </c>
      <c r="S390">
        <v>3.0880999999999998</v>
      </c>
      <c r="T390">
        <v>1.4314</v>
      </c>
      <c r="U390">
        <v>1.4117999999999999</v>
      </c>
      <c r="V390">
        <v>1.9532999999999998E-2</v>
      </c>
      <c r="AA390">
        <v>2.3841000000000001</v>
      </c>
      <c r="AB390">
        <v>1.4314</v>
      </c>
      <c r="AC390">
        <v>1.4274</v>
      </c>
      <c r="AD390">
        <v>3.9325999999999996E-3</v>
      </c>
    </row>
    <row r="391" spans="3:30" x14ac:dyDescent="0.3">
      <c r="C391">
        <v>1.5757090620683294</v>
      </c>
      <c r="D391">
        <v>1.2041199826559248</v>
      </c>
      <c r="H391">
        <f t="shared" si="15"/>
        <v>2.510545010206612</v>
      </c>
      <c r="S391">
        <v>2.5105</v>
      </c>
      <c r="T391">
        <v>1.2040999999999999</v>
      </c>
      <c r="U391">
        <v>1.2338</v>
      </c>
      <c r="V391">
        <v>-2.9678E-2</v>
      </c>
      <c r="AA391">
        <v>1.5757000000000001</v>
      </c>
      <c r="AB391">
        <v>1.2040999999999999</v>
      </c>
      <c r="AC391">
        <v>1.3299000000000001</v>
      </c>
      <c r="AD391">
        <v>-0.12576000000000001</v>
      </c>
    </row>
    <row r="392" spans="3:30" x14ac:dyDescent="0.3">
      <c r="C392">
        <v>7.0852467728870856</v>
      </c>
      <c r="D392">
        <v>2.2121876044039577</v>
      </c>
      <c r="H392">
        <f t="shared" si="15"/>
        <v>5.3236253710745221</v>
      </c>
      <c r="S392">
        <v>5.3235999999999999</v>
      </c>
      <c r="T392">
        <v>2.2122000000000002</v>
      </c>
      <c r="U392">
        <v>2.1009000000000002</v>
      </c>
      <c r="V392">
        <v>0.1113</v>
      </c>
      <c r="AA392">
        <v>7.0852000000000004</v>
      </c>
      <c r="AB392">
        <v>2.2122000000000002</v>
      </c>
      <c r="AC392">
        <v>1.9946999999999999</v>
      </c>
      <c r="AD392">
        <v>0.21748000000000001</v>
      </c>
    </row>
    <row r="393" spans="3:30" x14ac:dyDescent="0.3">
      <c r="C393">
        <v>6.3162627052912503</v>
      </c>
      <c r="D393">
        <v>2.1818435879447726</v>
      </c>
      <c r="H393">
        <f t="shared" si="15"/>
        <v>5.0264352001358779</v>
      </c>
      <c r="S393">
        <v>5.0263999999999998</v>
      </c>
      <c r="T393">
        <v>2.1818</v>
      </c>
      <c r="U393">
        <v>2.0093000000000001</v>
      </c>
      <c r="V393">
        <v>0.17255999999999999</v>
      </c>
      <c r="AA393">
        <v>6.3163</v>
      </c>
      <c r="AB393">
        <v>2.1818</v>
      </c>
      <c r="AC393">
        <v>1.9018999999999999</v>
      </c>
      <c r="AD393">
        <v>0.27993000000000001</v>
      </c>
    </row>
    <row r="394" spans="3:30" x14ac:dyDescent="0.3">
      <c r="C394">
        <v>11.22805682070056</v>
      </c>
      <c r="D394">
        <v>2.4913616938342726</v>
      </c>
      <c r="H394">
        <f t="shared" si="15"/>
        <v>6.7016585471659358</v>
      </c>
      <c r="S394">
        <v>6.7016999999999998</v>
      </c>
      <c r="T394">
        <v>2.4914000000000001</v>
      </c>
      <c r="U394">
        <v>2.5255999999999998</v>
      </c>
      <c r="V394">
        <v>-3.4278000000000003E-2</v>
      </c>
      <c r="AA394">
        <v>11.228</v>
      </c>
      <c r="AB394">
        <v>2.4914000000000001</v>
      </c>
      <c r="AC394">
        <v>2.4946000000000002</v>
      </c>
      <c r="AD394">
        <v>-3.2455000000000001E-3</v>
      </c>
    </row>
    <row r="395" spans="3:30" x14ac:dyDescent="0.3">
      <c r="C395">
        <v>2.8265720982521954</v>
      </c>
      <c r="D395">
        <v>1.4623979978989561</v>
      </c>
      <c r="H395">
        <f t="shared" si="15"/>
        <v>3.3624824747511743</v>
      </c>
      <c r="S395">
        <v>3.3624999999999998</v>
      </c>
      <c r="T395">
        <v>1.4623999999999999</v>
      </c>
      <c r="U395">
        <v>1.4964</v>
      </c>
      <c r="V395">
        <v>-3.3995999999999998E-2</v>
      </c>
      <c r="AA395">
        <v>2.8266</v>
      </c>
      <c r="AB395">
        <v>1.4623999999999999</v>
      </c>
      <c r="AC395">
        <v>1.4807999999999999</v>
      </c>
      <c r="AD395">
        <v>-1.8419999999999999E-2</v>
      </c>
    </row>
    <row r="396" spans="3:30" x14ac:dyDescent="0.3">
      <c r="C396">
        <v>5.9961626411430791</v>
      </c>
      <c r="D396">
        <v>2.1271047983648077</v>
      </c>
      <c r="H396">
        <f t="shared" si="15"/>
        <v>4.8974126398101596</v>
      </c>
      <c r="S396">
        <v>4.8974000000000002</v>
      </c>
      <c r="T396">
        <v>2.1271</v>
      </c>
      <c r="U396">
        <v>1.9695</v>
      </c>
      <c r="V396">
        <v>0.15759000000000001</v>
      </c>
      <c r="AA396">
        <v>5.9962</v>
      </c>
      <c r="AB396">
        <v>2.1271</v>
      </c>
      <c r="AC396">
        <v>1.8633</v>
      </c>
      <c r="AD396">
        <v>0.26382</v>
      </c>
    </row>
    <row r="397" spans="3:30" x14ac:dyDescent="0.3">
      <c r="C397">
        <v>3.537459768908175</v>
      </c>
      <c r="D397">
        <v>1.7481880270062005</v>
      </c>
      <c r="H397">
        <f t="shared" si="15"/>
        <v>3.7616271845615827</v>
      </c>
      <c r="S397">
        <v>3.7616000000000001</v>
      </c>
      <c r="T397">
        <v>1.7482</v>
      </c>
      <c r="U397">
        <v>1.6194</v>
      </c>
      <c r="V397">
        <v>0.12876000000000001</v>
      </c>
      <c r="AA397">
        <v>3.5375000000000001</v>
      </c>
      <c r="AB397">
        <v>1.7482</v>
      </c>
      <c r="AC397">
        <v>1.5666</v>
      </c>
      <c r="AD397">
        <v>0.18159</v>
      </c>
    </row>
    <row r="398" spans="3:30" x14ac:dyDescent="0.3">
      <c r="C398">
        <v>0</v>
      </c>
      <c r="D398">
        <v>0</v>
      </c>
      <c r="H398">
        <f t="shared" si="15"/>
        <v>0</v>
      </c>
      <c r="S398">
        <v>0</v>
      </c>
      <c r="T398">
        <v>0</v>
      </c>
      <c r="U398">
        <v>0.45995999999999998</v>
      </c>
      <c r="V398">
        <v>-0.45995999999999998</v>
      </c>
      <c r="AA398">
        <v>0</v>
      </c>
      <c r="AB398">
        <v>0</v>
      </c>
      <c r="AC398">
        <v>1.1396999999999999</v>
      </c>
      <c r="AD398">
        <v>-1.1396999999999999</v>
      </c>
    </row>
    <row r="399" spans="3:30" x14ac:dyDescent="0.3">
      <c r="C399">
        <v>6.7763606247041217</v>
      </c>
      <c r="D399">
        <v>2.1958996524092336</v>
      </c>
      <c r="H399">
        <f t="shared" si="15"/>
        <v>5.2062887452403643</v>
      </c>
      <c r="S399">
        <v>5.2062999999999997</v>
      </c>
      <c r="T399">
        <v>2.1959</v>
      </c>
      <c r="U399">
        <v>2.0647000000000002</v>
      </c>
      <c r="V399">
        <v>0.13117999999999999</v>
      </c>
      <c r="AA399">
        <v>6.7763999999999998</v>
      </c>
      <c r="AB399">
        <v>2.1959</v>
      </c>
      <c r="AC399">
        <v>1.9574</v>
      </c>
      <c r="AD399">
        <v>0.23846999999999999</v>
      </c>
    </row>
    <row r="400" spans="3:30" x14ac:dyDescent="0.3">
      <c r="C400">
        <v>7.2466761145172836</v>
      </c>
      <c r="D400">
        <v>2.2624510897304293</v>
      </c>
      <c r="H400">
        <f t="shared" si="15"/>
        <v>5.3839302055347202</v>
      </c>
      <c r="S400">
        <v>5.3838999999999997</v>
      </c>
      <c r="T400">
        <v>2.2625000000000002</v>
      </c>
      <c r="U400">
        <v>2.1194999999999999</v>
      </c>
      <c r="V400">
        <v>0.14298</v>
      </c>
      <c r="AA400">
        <v>7.2466999999999997</v>
      </c>
      <c r="AB400">
        <v>2.2625000000000002</v>
      </c>
      <c r="AC400">
        <v>2.0142000000000002</v>
      </c>
      <c r="AD400">
        <v>0.24826999999999999</v>
      </c>
    </row>
    <row r="401" spans="3:30" x14ac:dyDescent="0.3">
      <c r="C401">
        <v>0.71419069723593842</v>
      </c>
      <c r="D401">
        <v>0.77815125038364363</v>
      </c>
      <c r="H401">
        <f t="shared" si="15"/>
        <v>1.6901960800285136</v>
      </c>
      <c r="S401">
        <v>1.6901999999999999</v>
      </c>
      <c r="T401">
        <v>0.77815000000000001</v>
      </c>
      <c r="U401">
        <v>0.98094000000000003</v>
      </c>
      <c r="V401">
        <v>-0.20279</v>
      </c>
      <c r="AA401">
        <v>0.71418999999999999</v>
      </c>
      <c r="AB401">
        <v>0.77815000000000001</v>
      </c>
      <c r="AC401">
        <v>1.2259</v>
      </c>
      <c r="AD401">
        <v>-0.44777</v>
      </c>
    </row>
    <row r="402" spans="3:30" x14ac:dyDescent="0.3">
      <c r="C402">
        <v>4.2926950521988596</v>
      </c>
      <c r="D402">
        <v>1.954242509439325</v>
      </c>
      <c r="H402">
        <f t="shared" si="15"/>
        <v>4.143764014612251</v>
      </c>
      <c r="S402">
        <v>4.1437999999999997</v>
      </c>
      <c r="T402">
        <v>1.9541999999999999</v>
      </c>
      <c r="U402">
        <v>1.7372000000000001</v>
      </c>
      <c r="V402">
        <v>0.21703</v>
      </c>
      <c r="AA402">
        <v>4.2927</v>
      </c>
      <c r="AB402">
        <v>1.9541999999999999</v>
      </c>
      <c r="AC402">
        <v>1.6577</v>
      </c>
      <c r="AD402">
        <v>0.29651</v>
      </c>
    </row>
    <row r="403" spans="3:30" x14ac:dyDescent="0.3">
      <c r="C403">
        <v>4.7975529480095522</v>
      </c>
      <c r="D403">
        <v>1.9777236052888478</v>
      </c>
      <c r="H403">
        <f t="shared" si="15"/>
        <v>4.3806633963405828</v>
      </c>
      <c r="S403">
        <v>4.3807</v>
      </c>
      <c r="T403">
        <v>1.9777</v>
      </c>
      <c r="U403">
        <v>1.8102</v>
      </c>
      <c r="V403">
        <v>0.16749</v>
      </c>
      <c r="AA403">
        <v>4.7976000000000001</v>
      </c>
      <c r="AB403">
        <v>1.9777</v>
      </c>
      <c r="AC403">
        <v>1.7186999999999999</v>
      </c>
      <c r="AD403">
        <v>0.25907000000000002</v>
      </c>
    </row>
    <row r="404" spans="3:30" x14ac:dyDescent="0.3">
      <c r="C404">
        <v>11.714121211854593</v>
      </c>
      <c r="D404">
        <v>2.3463529744506388</v>
      </c>
      <c r="H404">
        <f t="shared" si="15"/>
        <v>6.845179679702964</v>
      </c>
      <c r="S404">
        <v>6.8452000000000002</v>
      </c>
      <c r="T404">
        <v>2.3464</v>
      </c>
      <c r="U404">
        <v>2.5699000000000001</v>
      </c>
      <c r="V404">
        <v>-0.22352</v>
      </c>
      <c r="AA404">
        <v>11.714</v>
      </c>
      <c r="AB404">
        <v>2.3464</v>
      </c>
      <c r="AC404">
        <v>2.5533000000000001</v>
      </c>
      <c r="AD404">
        <v>-0.20691000000000001</v>
      </c>
    </row>
    <row r="405" spans="3:30" x14ac:dyDescent="0.3">
      <c r="C405">
        <v>1.2408697921485934</v>
      </c>
      <c r="D405">
        <v>1.0413926851582251</v>
      </c>
      <c r="H405">
        <f t="shared" si="15"/>
        <v>2.2278867046136734</v>
      </c>
      <c r="S405">
        <v>2.2279</v>
      </c>
      <c r="T405">
        <v>1.0414000000000001</v>
      </c>
      <c r="U405">
        <v>1.1467000000000001</v>
      </c>
      <c r="V405">
        <v>-0.10528</v>
      </c>
      <c r="AA405">
        <v>1.2408999999999999</v>
      </c>
      <c r="AB405">
        <v>1.0414000000000001</v>
      </c>
      <c r="AC405">
        <v>1.2895000000000001</v>
      </c>
      <c r="AD405">
        <v>-0.24807999999999999</v>
      </c>
    </row>
    <row r="406" spans="3:30" x14ac:dyDescent="0.3">
      <c r="C406">
        <v>2.3058845856034647</v>
      </c>
      <c r="D406">
        <v>1.4913616938342726</v>
      </c>
      <c r="H406">
        <f t="shared" si="15"/>
        <v>3.037027879755775</v>
      </c>
      <c r="S406">
        <v>3.0369999999999999</v>
      </c>
      <c r="T406">
        <v>1.4914000000000001</v>
      </c>
      <c r="U406">
        <v>1.3960999999999999</v>
      </c>
      <c r="V406">
        <v>9.5283999999999994E-2</v>
      </c>
      <c r="AA406">
        <v>2.3058999999999998</v>
      </c>
      <c r="AB406">
        <v>1.4914000000000001</v>
      </c>
      <c r="AC406">
        <v>1.4179999999999999</v>
      </c>
      <c r="AD406">
        <v>7.3373999999999995E-2</v>
      </c>
    </row>
    <row r="407" spans="3:30" x14ac:dyDescent="0.3">
      <c r="C407">
        <v>7.4527596005807979</v>
      </c>
      <c r="D407">
        <v>2.214843848047698</v>
      </c>
      <c r="H407">
        <f t="shared" si="15"/>
        <v>5.4599485713991109</v>
      </c>
      <c r="S407">
        <v>5.4599000000000002</v>
      </c>
      <c r="T407">
        <v>2.2147999999999999</v>
      </c>
      <c r="U407">
        <v>2.1429</v>
      </c>
      <c r="V407">
        <v>7.1941000000000005E-2</v>
      </c>
      <c r="AA407">
        <v>7.4527999999999999</v>
      </c>
      <c r="AB407">
        <v>2.2147999999999999</v>
      </c>
      <c r="AC407">
        <v>2.0390999999999999</v>
      </c>
      <c r="AD407">
        <v>0.17579</v>
      </c>
    </row>
    <row r="408" spans="3:30" x14ac:dyDescent="0.3">
      <c r="C408">
        <v>6.5835750285916488</v>
      </c>
      <c r="D408">
        <v>2.0934216851622351</v>
      </c>
      <c r="H408">
        <f t="shared" si="15"/>
        <v>5.1316956373470353</v>
      </c>
      <c r="S408">
        <v>5.1317000000000004</v>
      </c>
      <c r="T408">
        <v>2.0933999999999999</v>
      </c>
      <c r="U408">
        <v>2.0417000000000001</v>
      </c>
      <c r="V408">
        <v>5.1697E-2</v>
      </c>
      <c r="AA408">
        <v>6.5835999999999997</v>
      </c>
      <c r="AB408">
        <v>2.0933999999999999</v>
      </c>
      <c r="AC408">
        <v>1.9341999999999999</v>
      </c>
      <c r="AD408">
        <v>0.15925</v>
      </c>
    </row>
    <row r="409" spans="3:30" x14ac:dyDescent="0.3">
      <c r="C409">
        <v>0.71419069723593842</v>
      </c>
      <c r="D409">
        <v>0.6020599913279624</v>
      </c>
      <c r="H409">
        <f t="shared" si="15"/>
        <v>1.6901960800285136</v>
      </c>
      <c r="S409">
        <v>1.6901999999999999</v>
      </c>
      <c r="T409">
        <v>0.60206000000000004</v>
      </c>
      <c r="U409">
        <v>0.98094000000000003</v>
      </c>
      <c r="V409">
        <v>-0.37887999999999999</v>
      </c>
      <c r="AA409">
        <v>0.71418999999999999</v>
      </c>
      <c r="AB409">
        <v>0.60206000000000004</v>
      </c>
      <c r="AC409">
        <v>1.2259</v>
      </c>
      <c r="AD409">
        <v>-0.62385999999999997</v>
      </c>
    </row>
    <row r="410" spans="3:30" x14ac:dyDescent="0.3">
      <c r="C410">
        <v>6.6136863156028056</v>
      </c>
      <c r="D410">
        <v>2.1789769472931693</v>
      </c>
      <c r="H410">
        <f t="shared" si="15"/>
        <v>5.1434176636173756</v>
      </c>
      <c r="S410">
        <v>5.1433999999999997</v>
      </c>
      <c r="T410">
        <v>2.1789999999999998</v>
      </c>
      <c r="U410">
        <v>2.0453000000000001</v>
      </c>
      <c r="V410">
        <v>0.13364000000000001</v>
      </c>
      <c r="AA410">
        <v>6.6136999999999997</v>
      </c>
      <c r="AB410">
        <v>2.1789999999999998</v>
      </c>
      <c r="AC410">
        <v>1.9378</v>
      </c>
      <c r="AD410">
        <v>0.24118000000000001</v>
      </c>
    </row>
    <row r="411" spans="3:30" x14ac:dyDescent="0.3">
      <c r="C411">
        <v>10.793407845995528</v>
      </c>
      <c r="D411">
        <v>2.357934847000454</v>
      </c>
      <c r="H411">
        <f t="shared" si="15"/>
        <v>6.5706644552877691</v>
      </c>
      <c r="S411">
        <v>6.5707000000000004</v>
      </c>
      <c r="T411">
        <v>2.3578999999999999</v>
      </c>
      <c r="U411">
        <v>2.4853000000000001</v>
      </c>
      <c r="V411">
        <v>-0.12733</v>
      </c>
      <c r="AA411">
        <v>10.792999999999999</v>
      </c>
      <c r="AB411">
        <v>2.3578999999999999</v>
      </c>
      <c r="AC411">
        <v>2.4422000000000001</v>
      </c>
      <c r="AD411">
        <v>-8.4223999999999993E-2</v>
      </c>
    </row>
    <row r="412" spans="3:30" x14ac:dyDescent="0.3">
      <c r="C412">
        <v>4.7604414422557184</v>
      </c>
      <c r="D412">
        <v>2.0863598306747484</v>
      </c>
      <c r="H412">
        <f t="shared" si="15"/>
        <v>4.3636871758895452</v>
      </c>
      <c r="S412">
        <v>4.3636999999999997</v>
      </c>
      <c r="T412">
        <v>2.0863999999999998</v>
      </c>
      <c r="U412">
        <v>1.8049999999999999</v>
      </c>
      <c r="V412">
        <v>0.28136</v>
      </c>
      <c r="AA412">
        <v>4.7603999999999997</v>
      </c>
      <c r="AB412">
        <v>2.0863999999999998</v>
      </c>
      <c r="AC412">
        <v>1.7141999999999999</v>
      </c>
      <c r="AD412">
        <v>0.37219000000000002</v>
      </c>
    </row>
    <row r="413" spans="3:30" x14ac:dyDescent="0.3">
      <c r="C413">
        <v>10.070960353495972</v>
      </c>
      <c r="D413">
        <v>2.4014005407815442</v>
      </c>
      <c r="H413">
        <f t="shared" si="15"/>
        <v>6.3469552869059891</v>
      </c>
      <c r="S413">
        <v>6.3470000000000004</v>
      </c>
      <c r="T413">
        <v>2.4014000000000002</v>
      </c>
      <c r="U413">
        <v>2.4163000000000001</v>
      </c>
      <c r="V413">
        <v>-1.4907E-2</v>
      </c>
      <c r="AA413">
        <v>10.071</v>
      </c>
      <c r="AB413">
        <v>2.4014000000000002</v>
      </c>
      <c r="AC413">
        <v>2.355</v>
      </c>
      <c r="AD413">
        <v>4.6418000000000001E-2</v>
      </c>
    </row>
    <row r="414" spans="3:30" x14ac:dyDescent="0.3">
      <c r="C414">
        <v>4.0344746500020046</v>
      </c>
      <c r="D414">
        <v>1.8061799739838871</v>
      </c>
      <c r="H414">
        <f t="shared" si="15"/>
        <v>4.017200343523835</v>
      </c>
      <c r="S414">
        <v>4.0171999999999999</v>
      </c>
      <c r="T414">
        <v>1.8062</v>
      </c>
      <c r="U414">
        <v>1.6981999999999999</v>
      </c>
      <c r="V414">
        <v>0.10798000000000001</v>
      </c>
      <c r="AA414">
        <v>4.0345000000000004</v>
      </c>
      <c r="AB414">
        <v>1.8062</v>
      </c>
      <c r="AC414">
        <v>1.6266</v>
      </c>
      <c r="AD414">
        <v>0.17960999999999999</v>
      </c>
    </row>
    <row r="415" spans="3:30" x14ac:dyDescent="0.3">
      <c r="C415">
        <v>4.4968337977098329</v>
      </c>
      <c r="D415">
        <v>1.8195439355418688</v>
      </c>
      <c r="H415">
        <f t="shared" si="15"/>
        <v>4.2411478624117001</v>
      </c>
      <c r="S415">
        <v>4.2411000000000003</v>
      </c>
      <c r="T415">
        <v>1.8194999999999999</v>
      </c>
      <c r="U415">
        <v>1.7672000000000001</v>
      </c>
      <c r="V415">
        <v>5.2316000000000001E-2</v>
      </c>
      <c r="AA415">
        <v>4.4968000000000004</v>
      </c>
      <c r="AB415">
        <v>1.8194999999999999</v>
      </c>
      <c r="AC415">
        <v>1.6823999999999999</v>
      </c>
      <c r="AD415">
        <v>0.13718</v>
      </c>
    </row>
    <row r="416" spans="3:30" x14ac:dyDescent="0.3">
      <c r="C416">
        <v>1.9542362678459768</v>
      </c>
      <c r="D416">
        <v>1.255272505103306</v>
      </c>
      <c r="H416">
        <f t="shared" si="15"/>
        <v>2.7958800173440754</v>
      </c>
      <c r="S416">
        <v>2.7959000000000001</v>
      </c>
      <c r="T416">
        <v>1.2553000000000001</v>
      </c>
      <c r="U416">
        <v>1.3217000000000001</v>
      </c>
      <c r="V416">
        <v>-6.6475999999999993E-2</v>
      </c>
      <c r="AA416">
        <v>1.9541999999999999</v>
      </c>
      <c r="AB416">
        <v>1.2553000000000001</v>
      </c>
      <c r="AC416">
        <v>1.3755999999999999</v>
      </c>
      <c r="AD416">
        <v>-0.12028</v>
      </c>
    </row>
    <row r="417" spans="3:30" x14ac:dyDescent="0.3">
      <c r="C417">
        <v>17.909431011855997</v>
      </c>
      <c r="D417">
        <v>2.6414741105040997</v>
      </c>
      <c r="H417">
        <f t="shared" si="15"/>
        <v>8.4639071383979623</v>
      </c>
      <c r="S417">
        <v>8.4639000000000006</v>
      </c>
      <c r="T417">
        <v>2.6415000000000002</v>
      </c>
      <c r="U417">
        <v>3.0688</v>
      </c>
      <c r="V417">
        <v>-0.42735000000000001</v>
      </c>
      <c r="AA417">
        <v>17.908999999999999</v>
      </c>
      <c r="AB417">
        <v>2.6415000000000002</v>
      </c>
      <c r="AC417">
        <v>3.3008000000000002</v>
      </c>
      <c r="AD417">
        <v>-0.65935999999999995</v>
      </c>
    </row>
    <row r="418" spans="3:30" x14ac:dyDescent="0.3">
      <c r="C418">
        <v>9.0619058289456544E-2</v>
      </c>
      <c r="D418">
        <v>0.3010299956639812</v>
      </c>
      <c r="H418">
        <f t="shared" si="15"/>
        <v>0.6020599913279624</v>
      </c>
      <c r="S418">
        <v>0.60206000000000004</v>
      </c>
      <c r="T418">
        <v>0.30103000000000002</v>
      </c>
      <c r="U418">
        <v>0.64554</v>
      </c>
      <c r="V418">
        <v>-0.34450999999999998</v>
      </c>
      <c r="AA418">
        <v>9.0619000000000005E-2</v>
      </c>
      <c r="AB418">
        <v>0.30103000000000002</v>
      </c>
      <c r="AC418">
        <v>1.1507000000000001</v>
      </c>
      <c r="AD418">
        <v>-0.84965000000000002</v>
      </c>
    </row>
    <row r="419" spans="3:30" x14ac:dyDescent="0.3">
      <c r="C419">
        <v>9.5584045766889556</v>
      </c>
      <c r="D419">
        <v>2.4608978427565478</v>
      </c>
      <c r="H419">
        <f t="shared" si="15"/>
        <v>6.1833339151913691</v>
      </c>
      <c r="S419">
        <v>6.1833</v>
      </c>
      <c r="T419">
        <v>2.4609000000000001</v>
      </c>
      <c r="U419">
        <v>2.3658999999999999</v>
      </c>
      <c r="V419">
        <v>9.5023999999999997E-2</v>
      </c>
      <c r="AA419">
        <v>9.5584000000000007</v>
      </c>
      <c r="AB419">
        <v>2.4609000000000001</v>
      </c>
      <c r="AC419">
        <v>2.2930999999999999</v>
      </c>
      <c r="AD419">
        <v>0.16775999999999999</v>
      </c>
    </row>
    <row r="420" spans="3:30" x14ac:dyDescent="0.3">
      <c r="C420">
        <v>5.5236657476836593</v>
      </c>
      <c r="D420">
        <v>2.1271047983648077</v>
      </c>
      <c r="H420">
        <f t="shared" si="15"/>
        <v>4.7004960366683255</v>
      </c>
      <c r="S420">
        <v>4.7004999999999999</v>
      </c>
      <c r="T420">
        <v>2.1271</v>
      </c>
      <c r="U420">
        <v>1.9088000000000001</v>
      </c>
      <c r="V420">
        <v>0.21829000000000001</v>
      </c>
      <c r="AA420">
        <v>5.5236999999999998</v>
      </c>
      <c r="AB420">
        <v>2.1271</v>
      </c>
      <c r="AC420">
        <v>1.8063</v>
      </c>
      <c r="AD420">
        <v>0.32083</v>
      </c>
    </row>
    <row r="421" spans="3:30" x14ac:dyDescent="0.3">
      <c r="C421">
        <v>13.205027621317591</v>
      </c>
      <c r="D421">
        <v>2.5854607295085006</v>
      </c>
      <c r="H421">
        <f t="shared" si="15"/>
        <v>7.2677445253166653</v>
      </c>
      <c r="S421">
        <v>7.2676999999999996</v>
      </c>
      <c r="T421">
        <v>2.5855000000000001</v>
      </c>
      <c r="U421">
        <v>2.7000999999999999</v>
      </c>
      <c r="V421">
        <v>-0.11466999999999999</v>
      </c>
      <c r="AA421">
        <v>13.205</v>
      </c>
      <c r="AB421">
        <v>2.5855000000000001</v>
      </c>
      <c r="AC421">
        <v>2.7332000000000001</v>
      </c>
      <c r="AD421">
        <v>-0.1477</v>
      </c>
    </row>
    <row r="422" spans="3:30" x14ac:dyDescent="0.3">
      <c r="C422">
        <v>5.6043740568169502</v>
      </c>
      <c r="D422">
        <v>2.0827853703164503</v>
      </c>
      <c r="H422">
        <f t="shared" si="15"/>
        <v>4.7347118420520378</v>
      </c>
      <c r="S422">
        <v>4.7347000000000001</v>
      </c>
      <c r="T422">
        <v>2.0828000000000002</v>
      </c>
      <c r="U422">
        <v>1.9194</v>
      </c>
      <c r="V422">
        <v>0.16342000000000001</v>
      </c>
      <c r="AA422">
        <v>5.6044</v>
      </c>
      <c r="AB422">
        <v>2.0828000000000002</v>
      </c>
      <c r="AC422">
        <v>1.8160000000000001</v>
      </c>
      <c r="AD422">
        <v>0.26678000000000002</v>
      </c>
    </row>
    <row r="423" spans="3:30" x14ac:dyDescent="0.3">
      <c r="C423">
        <v>7.7019918022021727</v>
      </c>
      <c r="D423">
        <v>2.3222192947339191</v>
      </c>
      <c r="H423">
        <f t="shared" si="15"/>
        <v>5.5504925194804731</v>
      </c>
      <c r="S423">
        <v>5.5505000000000004</v>
      </c>
      <c r="T423">
        <v>2.3222</v>
      </c>
      <c r="U423">
        <v>2.1707999999999998</v>
      </c>
      <c r="V423">
        <v>0.15140999999999999</v>
      </c>
      <c r="AA423">
        <v>7.702</v>
      </c>
      <c r="AB423">
        <v>2.3222</v>
      </c>
      <c r="AC423">
        <v>2.0691000000000002</v>
      </c>
      <c r="AD423">
        <v>0.25308999999999998</v>
      </c>
    </row>
    <row r="424" spans="3:30" x14ac:dyDescent="0.3">
      <c r="C424">
        <v>1.5140045481209576</v>
      </c>
      <c r="D424">
        <v>1.0413926851582251</v>
      </c>
      <c r="H424">
        <f t="shared" si="15"/>
        <v>2.4608978427565478</v>
      </c>
      <c r="S424">
        <v>2.4609000000000001</v>
      </c>
      <c r="T424">
        <v>1.0414000000000001</v>
      </c>
      <c r="U424">
        <v>1.2184999999999999</v>
      </c>
      <c r="V424">
        <v>-0.17710000000000001</v>
      </c>
      <c r="AA424">
        <v>1.514</v>
      </c>
      <c r="AB424">
        <v>1.0414000000000001</v>
      </c>
      <c r="AC424">
        <v>1.3224</v>
      </c>
      <c r="AD424">
        <v>-0.28104000000000001</v>
      </c>
    </row>
    <row r="425" spans="3:30" x14ac:dyDescent="0.3">
      <c r="C425">
        <v>6.8922654651743915</v>
      </c>
      <c r="D425">
        <v>2.2278867046136734</v>
      </c>
      <c r="H425">
        <f t="shared" si="15"/>
        <v>5.2506249019233477</v>
      </c>
      <c r="S425">
        <v>5.2506000000000004</v>
      </c>
      <c r="T425">
        <v>2.2279</v>
      </c>
      <c r="U425">
        <v>2.0783999999999998</v>
      </c>
      <c r="V425">
        <v>0.14949999999999999</v>
      </c>
      <c r="AA425">
        <v>6.8922999999999996</v>
      </c>
      <c r="AB425">
        <v>2.2279</v>
      </c>
      <c r="AC425">
        <v>1.9714</v>
      </c>
      <c r="AD425">
        <v>0.25646999999999998</v>
      </c>
    </row>
    <row r="426" spans="3:30" x14ac:dyDescent="0.3">
      <c r="C426">
        <v>7.3355437722865284</v>
      </c>
      <c r="D426">
        <v>2.2455126678141499</v>
      </c>
      <c r="H426">
        <f t="shared" si="15"/>
        <v>5.4168418002694256</v>
      </c>
      <c r="S426">
        <v>5.4168000000000003</v>
      </c>
      <c r="T426">
        <v>2.2454999999999998</v>
      </c>
      <c r="U426">
        <v>2.1295999999999999</v>
      </c>
      <c r="V426">
        <v>0.1159</v>
      </c>
      <c r="AA426">
        <v>7.3354999999999997</v>
      </c>
      <c r="AB426">
        <v>2.2454999999999998</v>
      </c>
      <c r="AC426">
        <v>2.0249000000000001</v>
      </c>
      <c r="AD426">
        <v>0.22061</v>
      </c>
    </row>
    <row r="427" spans="3:30" x14ac:dyDescent="0.3">
      <c r="C427">
        <v>17.251645231221843</v>
      </c>
      <c r="D427">
        <v>2.5403294747908736</v>
      </c>
      <c r="H427">
        <f t="shared" si="15"/>
        <v>8.3070199786016747</v>
      </c>
      <c r="S427">
        <v>8.3070000000000004</v>
      </c>
      <c r="T427">
        <v>2.5402999999999998</v>
      </c>
      <c r="U427">
        <v>3.0205000000000002</v>
      </c>
      <c r="V427">
        <v>-0.48014000000000001</v>
      </c>
      <c r="AA427">
        <v>17.251999999999999</v>
      </c>
      <c r="AB427">
        <v>2.5402999999999998</v>
      </c>
      <c r="AC427">
        <v>3.2214999999999998</v>
      </c>
      <c r="AD427">
        <v>-0.68113000000000001</v>
      </c>
    </row>
    <row r="428" spans="3:30" x14ac:dyDescent="0.3">
      <c r="C428">
        <v>16.686098695031248</v>
      </c>
      <c r="D428">
        <v>2.5465426634781312</v>
      </c>
      <c r="H428">
        <f t="shared" si="15"/>
        <v>8.1697242780968438</v>
      </c>
      <c r="S428">
        <v>8.1697000000000006</v>
      </c>
      <c r="T428">
        <v>2.5465</v>
      </c>
      <c r="U428">
        <v>2.9781</v>
      </c>
      <c r="V428">
        <v>-0.43159999999999998</v>
      </c>
      <c r="AA428">
        <v>16.686</v>
      </c>
      <c r="AB428">
        <v>2.5465</v>
      </c>
      <c r="AC428">
        <v>3.1532</v>
      </c>
      <c r="AD428">
        <v>-0.60667000000000004</v>
      </c>
    </row>
    <row r="429" spans="3:30" x14ac:dyDescent="0.3">
      <c r="C429">
        <v>8.9047157442663174</v>
      </c>
      <c r="D429">
        <v>2.3710678622717363</v>
      </c>
      <c r="H429">
        <f t="shared" si="15"/>
        <v>5.9681540678056617</v>
      </c>
      <c r="S429">
        <v>5.9682000000000004</v>
      </c>
      <c r="T429">
        <v>2.3711000000000002</v>
      </c>
      <c r="U429">
        <v>2.2995000000000001</v>
      </c>
      <c r="V429">
        <v>7.1518999999999999E-2</v>
      </c>
      <c r="AA429">
        <v>8.9047000000000001</v>
      </c>
      <c r="AB429">
        <v>2.3711000000000002</v>
      </c>
      <c r="AC429">
        <v>2.2143000000000002</v>
      </c>
      <c r="AD429">
        <v>0.15681</v>
      </c>
    </row>
    <row r="430" spans="3:30" x14ac:dyDescent="0.3">
      <c r="C430">
        <v>4.2308575674515172</v>
      </c>
      <c r="D430">
        <v>1.8129133566428555</v>
      </c>
      <c r="H430">
        <f t="shared" si="15"/>
        <v>4.1138097026729454</v>
      </c>
      <c r="S430">
        <v>4.1138000000000003</v>
      </c>
      <c r="T430">
        <v>1.8129</v>
      </c>
      <c r="U430">
        <v>1.728</v>
      </c>
      <c r="V430">
        <v>8.4934999999999997E-2</v>
      </c>
      <c r="AA430">
        <v>4.2309000000000001</v>
      </c>
      <c r="AB430">
        <v>1.8129</v>
      </c>
      <c r="AC430">
        <v>1.6503000000000001</v>
      </c>
      <c r="AD430">
        <v>0.16264000000000001</v>
      </c>
    </row>
    <row r="431" spans="3:30" x14ac:dyDescent="0.3">
      <c r="C431">
        <v>5.0200609339797237</v>
      </c>
      <c r="D431">
        <v>2.0374264979406238</v>
      </c>
      <c r="H431">
        <f t="shared" si="15"/>
        <v>4.4810984965651999</v>
      </c>
      <c r="S431">
        <v>4.4810999999999996</v>
      </c>
      <c r="T431">
        <v>2.0373999999999999</v>
      </c>
      <c r="U431">
        <v>1.8411999999999999</v>
      </c>
      <c r="V431">
        <v>0.19624</v>
      </c>
      <c r="AA431">
        <v>5.0201000000000002</v>
      </c>
      <c r="AB431">
        <v>2.0373999999999999</v>
      </c>
      <c r="AC431">
        <v>1.7455000000000001</v>
      </c>
      <c r="AD431">
        <v>0.29193000000000002</v>
      </c>
    </row>
    <row r="432" spans="3:30" x14ac:dyDescent="0.3">
      <c r="C432">
        <v>1.6926790496174191</v>
      </c>
      <c r="D432">
        <v>1.1760912590556813</v>
      </c>
      <c r="H432">
        <f t="shared" si="15"/>
        <v>2.6020599913279625</v>
      </c>
      <c r="S432">
        <v>2.6021000000000001</v>
      </c>
      <c r="T432">
        <v>1.1760999999999999</v>
      </c>
      <c r="U432">
        <v>1.262</v>
      </c>
      <c r="V432">
        <v>-8.5915000000000005E-2</v>
      </c>
      <c r="AA432">
        <v>1.6927000000000001</v>
      </c>
      <c r="AB432">
        <v>1.1760999999999999</v>
      </c>
      <c r="AC432">
        <v>1.3440000000000001</v>
      </c>
      <c r="AD432">
        <v>-0.16789999999999999</v>
      </c>
    </row>
    <row r="433" spans="3:30" x14ac:dyDescent="0.3">
      <c r="C433">
        <v>9.7111735377504651</v>
      </c>
      <c r="D433">
        <v>2.3673559210260189</v>
      </c>
      <c r="H433">
        <f t="shared" si="15"/>
        <v>6.2325511751610883</v>
      </c>
      <c r="S433">
        <v>6.2325999999999997</v>
      </c>
      <c r="T433">
        <v>2.3673999999999999</v>
      </c>
      <c r="U433">
        <v>2.3809999999999998</v>
      </c>
      <c r="V433">
        <v>-1.3689E-2</v>
      </c>
      <c r="AA433">
        <v>9.7111999999999998</v>
      </c>
      <c r="AB433">
        <v>2.3673999999999999</v>
      </c>
      <c r="AC433">
        <v>2.3115999999999999</v>
      </c>
      <c r="AD433">
        <v>5.5787999999999997E-2</v>
      </c>
    </row>
    <row r="434" spans="3:30" x14ac:dyDescent="0.3">
      <c r="C434">
        <v>4.3970316026534464</v>
      </c>
      <c r="D434">
        <v>1.8864907251724818</v>
      </c>
      <c r="H434">
        <f t="shared" si="15"/>
        <v>4.1938200260161125</v>
      </c>
      <c r="S434">
        <v>4.1938000000000004</v>
      </c>
      <c r="T434">
        <v>1.8865000000000001</v>
      </c>
      <c r="U434">
        <v>1.7525999999999999</v>
      </c>
      <c r="V434">
        <v>0.13385</v>
      </c>
      <c r="AA434">
        <v>4.3970000000000002</v>
      </c>
      <c r="AB434">
        <v>1.8865000000000001</v>
      </c>
      <c r="AC434">
        <v>1.6702999999999999</v>
      </c>
      <c r="AD434">
        <v>0.21617</v>
      </c>
    </row>
    <row r="435" spans="3:30" x14ac:dyDescent="0.3">
      <c r="C435">
        <v>4.619142794203178</v>
      </c>
      <c r="D435">
        <v>2.0413926851582249</v>
      </c>
      <c r="H435">
        <f t="shared" si="15"/>
        <v>4.2984382253107594</v>
      </c>
      <c r="S435">
        <v>4.2984</v>
      </c>
      <c r="T435">
        <v>2.0413999999999999</v>
      </c>
      <c r="U435">
        <v>1.7848999999999999</v>
      </c>
      <c r="V435">
        <v>0.25651000000000002</v>
      </c>
      <c r="AA435">
        <v>4.6191000000000004</v>
      </c>
      <c r="AB435">
        <v>2.0413999999999999</v>
      </c>
      <c r="AC435">
        <v>1.6971000000000001</v>
      </c>
      <c r="AD435">
        <v>0.34427000000000002</v>
      </c>
    </row>
    <row r="436" spans="3:30" x14ac:dyDescent="0.3">
      <c r="C436">
        <v>4.9862716290264872</v>
      </c>
      <c r="D436">
        <v>1.9956351945975499</v>
      </c>
      <c r="H436">
        <f t="shared" si="15"/>
        <v>4.4659922207843072</v>
      </c>
      <c r="S436">
        <v>4.4660000000000002</v>
      </c>
      <c r="T436">
        <v>1.9956</v>
      </c>
      <c r="U436">
        <v>1.8365</v>
      </c>
      <c r="V436">
        <v>0.15909999999999999</v>
      </c>
      <c r="AA436">
        <v>4.9863</v>
      </c>
      <c r="AB436">
        <v>1.9956</v>
      </c>
      <c r="AC436">
        <v>1.7414000000000001</v>
      </c>
      <c r="AD436">
        <v>0.25420999999999999</v>
      </c>
    </row>
    <row r="437" spans="3:30" x14ac:dyDescent="0.3">
      <c r="C437">
        <v>1.9542362678459768</v>
      </c>
      <c r="D437">
        <v>1.3979400086720377</v>
      </c>
      <c r="H437">
        <f t="shared" si="15"/>
        <v>2.7958800173440754</v>
      </c>
      <c r="S437">
        <v>2.7959000000000001</v>
      </c>
      <c r="T437">
        <v>1.3978999999999999</v>
      </c>
      <c r="U437">
        <v>1.3217000000000001</v>
      </c>
      <c r="V437">
        <v>7.6191999999999996E-2</v>
      </c>
      <c r="AA437">
        <v>1.9541999999999999</v>
      </c>
      <c r="AB437">
        <v>1.3978999999999999</v>
      </c>
      <c r="AC437">
        <v>1.3755999999999999</v>
      </c>
      <c r="AD437">
        <v>2.2384999999999999E-2</v>
      </c>
    </row>
    <row r="438" spans="3:30" x14ac:dyDescent="0.3">
      <c r="C438">
        <v>2.8864990756335316</v>
      </c>
      <c r="D438">
        <v>1.5797835966168101</v>
      </c>
      <c r="H438">
        <f t="shared" si="15"/>
        <v>3.3979400086720375</v>
      </c>
      <c r="S438">
        <v>3.3978999999999999</v>
      </c>
      <c r="T438">
        <v>1.5798000000000001</v>
      </c>
      <c r="U438">
        <v>1.5073000000000001</v>
      </c>
      <c r="V438">
        <v>7.2460999999999998E-2</v>
      </c>
      <c r="AA438">
        <v>2.8864999999999998</v>
      </c>
      <c r="AB438">
        <v>1.5798000000000001</v>
      </c>
      <c r="AC438">
        <v>1.488</v>
      </c>
      <c r="AD438">
        <v>9.1734999999999997E-2</v>
      </c>
    </row>
    <row r="439" spans="3:30" x14ac:dyDescent="0.3">
      <c r="C439">
        <v>1.3136094741676563</v>
      </c>
      <c r="D439">
        <v>1.146128035678238</v>
      </c>
      <c r="H439">
        <f t="shared" si="15"/>
        <v>2.2922560713564759</v>
      </c>
      <c r="S439">
        <v>2.2923</v>
      </c>
      <c r="T439">
        <v>1.1460999999999999</v>
      </c>
      <c r="U439">
        <v>1.1665000000000001</v>
      </c>
      <c r="V439">
        <v>-2.0386000000000001E-2</v>
      </c>
      <c r="AA439">
        <v>1.3136000000000001</v>
      </c>
      <c r="AB439">
        <v>1.1460999999999999</v>
      </c>
      <c r="AC439">
        <v>1.2983</v>
      </c>
      <c r="AD439">
        <v>-0.15212000000000001</v>
      </c>
    </row>
    <row r="440" spans="3:30" x14ac:dyDescent="0.3">
      <c r="C440">
        <v>1.5757090620683294</v>
      </c>
      <c r="D440">
        <v>1.2041199826559248</v>
      </c>
      <c r="H440">
        <f t="shared" si="15"/>
        <v>2.510545010206612</v>
      </c>
      <c r="S440">
        <v>2.5105</v>
      </c>
      <c r="T440">
        <v>1.2040999999999999</v>
      </c>
      <c r="U440">
        <v>1.2338</v>
      </c>
      <c r="V440">
        <v>-2.9678E-2</v>
      </c>
      <c r="AA440">
        <v>1.5757000000000001</v>
      </c>
      <c r="AB440">
        <v>1.2040999999999999</v>
      </c>
      <c r="AC440">
        <v>1.3299000000000001</v>
      </c>
      <c r="AD440">
        <v>-0.12576000000000001</v>
      </c>
    </row>
    <row r="441" spans="3:30" x14ac:dyDescent="0.3">
      <c r="C441">
        <v>4.1348121693786508</v>
      </c>
      <c r="D441">
        <v>1.7403626894942439</v>
      </c>
      <c r="H441">
        <f t="shared" si="15"/>
        <v>4.0668475109738997</v>
      </c>
      <c r="S441">
        <v>4.0667999999999997</v>
      </c>
      <c r="T441">
        <v>1.7403999999999999</v>
      </c>
      <c r="U441">
        <v>1.7135</v>
      </c>
      <c r="V441">
        <v>2.6859999999999998E-2</v>
      </c>
      <c r="AA441">
        <v>4.1348000000000003</v>
      </c>
      <c r="AB441">
        <v>1.7403999999999999</v>
      </c>
      <c r="AC441">
        <v>1.6387</v>
      </c>
      <c r="AD441">
        <v>0.10168000000000001</v>
      </c>
    </row>
    <row r="442" spans="3:30" x14ac:dyDescent="0.3">
      <c r="C442">
        <v>3.9825598299164007</v>
      </c>
      <c r="D442">
        <v>1.9294189257142926</v>
      </c>
      <c r="H442">
        <f t="shared" si="15"/>
        <v>3.9912703891950998</v>
      </c>
      <c r="S442">
        <v>3.9912999999999998</v>
      </c>
      <c r="T442">
        <v>1.9294</v>
      </c>
      <c r="U442">
        <v>1.6901999999999999</v>
      </c>
      <c r="V442">
        <v>0.23921000000000001</v>
      </c>
      <c r="AA442">
        <v>3.9826000000000001</v>
      </c>
      <c r="AB442">
        <v>1.9294</v>
      </c>
      <c r="AC442">
        <v>1.6203000000000001</v>
      </c>
      <c r="AD442">
        <v>0.30911</v>
      </c>
    </row>
    <row r="443" spans="3:30" x14ac:dyDescent="0.3">
      <c r="C443">
        <v>0.227644691705265</v>
      </c>
      <c r="D443">
        <v>0.47712125471966244</v>
      </c>
      <c r="H443">
        <f t="shared" si="15"/>
        <v>0.95424250943932487</v>
      </c>
      <c r="S443">
        <v>0.95423999999999998</v>
      </c>
      <c r="T443">
        <v>0.47711999999999999</v>
      </c>
      <c r="U443">
        <v>0.75409000000000004</v>
      </c>
      <c r="V443">
        <v>-0.27696999999999999</v>
      </c>
      <c r="AA443">
        <v>0.22764000000000001</v>
      </c>
      <c r="AB443">
        <v>0.47711999999999999</v>
      </c>
      <c r="AC443">
        <v>1.1672</v>
      </c>
      <c r="AD443">
        <v>-0.69008999999999998</v>
      </c>
    </row>
    <row r="444" spans="3:30" x14ac:dyDescent="0.3">
      <c r="C444">
        <v>3.3107401333671924</v>
      </c>
      <c r="D444">
        <v>1.6434526764861874</v>
      </c>
      <c r="H444">
        <f t="shared" si="15"/>
        <v>3.6390878710837375</v>
      </c>
      <c r="S444">
        <v>3.6391</v>
      </c>
      <c r="T444">
        <v>1.6435</v>
      </c>
      <c r="U444">
        <v>1.5817000000000001</v>
      </c>
      <c r="V444">
        <v>6.1800000000000001E-2</v>
      </c>
      <c r="AA444">
        <v>3.3107000000000002</v>
      </c>
      <c r="AB444">
        <v>1.6435</v>
      </c>
      <c r="AC444">
        <v>1.5391999999999999</v>
      </c>
      <c r="AD444">
        <v>0.10421</v>
      </c>
    </row>
    <row r="445" spans="3:30" x14ac:dyDescent="0.3">
      <c r="C445">
        <v>0.60551936847362808</v>
      </c>
      <c r="D445">
        <v>0.77815125038364363</v>
      </c>
      <c r="H445">
        <f t="shared" si="15"/>
        <v>1.5563025007672873</v>
      </c>
      <c r="S445">
        <v>1.5563</v>
      </c>
      <c r="T445">
        <v>0.77815000000000001</v>
      </c>
      <c r="U445">
        <v>0.93967000000000001</v>
      </c>
      <c r="V445">
        <v>-0.16152</v>
      </c>
      <c r="AA445">
        <v>0.60551999999999995</v>
      </c>
      <c r="AB445">
        <v>0.77815000000000001</v>
      </c>
      <c r="AC445">
        <v>1.2128000000000001</v>
      </c>
      <c r="AD445">
        <v>-0.43465999999999999</v>
      </c>
    </row>
    <row r="446" spans="3:30" x14ac:dyDescent="0.3">
      <c r="C446">
        <v>5.8481811355987476</v>
      </c>
      <c r="D446">
        <v>2.1303337684950061</v>
      </c>
      <c r="H446">
        <f t="shared" si="15"/>
        <v>4.8366025826394905</v>
      </c>
      <c r="S446">
        <v>4.8365999999999998</v>
      </c>
      <c r="T446">
        <v>2.1303000000000001</v>
      </c>
      <c r="U446">
        <v>1.9508000000000001</v>
      </c>
      <c r="V446">
        <v>0.17957000000000001</v>
      </c>
      <c r="AA446">
        <v>5.8482000000000003</v>
      </c>
      <c r="AB446">
        <v>2.1303000000000001</v>
      </c>
      <c r="AC446">
        <v>1.8453999999999999</v>
      </c>
      <c r="AD446">
        <v>0.28489999999999999</v>
      </c>
    </row>
    <row r="447" spans="3:30" x14ac:dyDescent="0.3">
      <c r="C447">
        <v>6.63159243666317</v>
      </c>
      <c r="D447">
        <v>2.1643528557844371</v>
      </c>
      <c r="H447">
        <f t="shared" si="15"/>
        <v>5.1503756898553217</v>
      </c>
      <c r="S447">
        <v>5.1504000000000003</v>
      </c>
      <c r="T447">
        <v>2.1644000000000001</v>
      </c>
      <c r="U447">
        <v>2.0474999999999999</v>
      </c>
      <c r="V447">
        <v>0.11687</v>
      </c>
      <c r="AA447">
        <v>6.6315999999999997</v>
      </c>
      <c r="AB447">
        <v>2.1644000000000001</v>
      </c>
      <c r="AC447">
        <v>1.94</v>
      </c>
      <c r="AD447">
        <v>0.22439000000000001</v>
      </c>
    </row>
    <row r="448" spans="3:30" x14ac:dyDescent="0.3">
      <c r="C448">
        <v>7.7501191386875457</v>
      </c>
      <c r="D448">
        <v>2.2764618041732443</v>
      </c>
      <c r="H448">
        <f t="shared" si="15"/>
        <v>5.5678071585454703</v>
      </c>
      <c r="S448">
        <v>5.5678000000000001</v>
      </c>
      <c r="T448">
        <v>2.2765</v>
      </c>
      <c r="U448">
        <v>2.1760999999999999</v>
      </c>
      <c r="V448">
        <v>0.10031</v>
      </c>
      <c r="AA448">
        <v>7.7500999999999998</v>
      </c>
      <c r="AB448">
        <v>2.2765</v>
      </c>
      <c r="AC448">
        <v>2.0749</v>
      </c>
      <c r="AD448">
        <v>0.20152999999999999</v>
      </c>
    </row>
    <row r="449" spans="3:30" x14ac:dyDescent="0.3">
      <c r="C449">
        <v>5.7667245572658929</v>
      </c>
      <c r="D449">
        <v>2.1335389083702174</v>
      </c>
      <c r="H449">
        <f t="shared" si="15"/>
        <v>4.8028010815630884</v>
      </c>
      <c r="S449">
        <v>4.8028000000000004</v>
      </c>
      <c r="T449">
        <v>2.1335000000000002</v>
      </c>
      <c r="U449">
        <v>1.9402999999999999</v>
      </c>
      <c r="V449">
        <v>0.19319</v>
      </c>
      <c r="AA449">
        <v>5.7667000000000002</v>
      </c>
      <c r="AB449">
        <v>2.1335000000000002</v>
      </c>
      <c r="AC449">
        <v>1.8355999999999999</v>
      </c>
      <c r="AD449">
        <v>0.29793999999999998</v>
      </c>
    </row>
    <row r="450" spans="3:30" x14ac:dyDescent="0.3">
      <c r="C450">
        <v>2.2241597018362307</v>
      </c>
      <c r="D450">
        <v>1.4471580313422192</v>
      </c>
      <c r="H450">
        <f t="shared" si="15"/>
        <v>2.9827233876685453</v>
      </c>
      <c r="S450">
        <v>2.9826999999999999</v>
      </c>
      <c r="T450">
        <v>1.4472</v>
      </c>
      <c r="U450">
        <v>1.3793</v>
      </c>
      <c r="V450">
        <v>6.7819000000000004E-2</v>
      </c>
      <c r="AA450">
        <v>2.2242000000000002</v>
      </c>
      <c r="AB450">
        <v>1.4472</v>
      </c>
      <c r="AC450">
        <v>1.4080999999999999</v>
      </c>
      <c r="AD450">
        <v>3.9031999999999997E-2</v>
      </c>
    </row>
    <row r="451" spans="3:30" x14ac:dyDescent="0.3">
      <c r="C451">
        <v>0.227644691705265</v>
      </c>
      <c r="D451">
        <v>0.47712125471966244</v>
      </c>
      <c r="H451">
        <f t="shared" ref="H451:H514" si="16">2*SQRT(C451)</f>
        <v>0.95424250943932487</v>
      </c>
      <c r="S451">
        <v>0.95423999999999998</v>
      </c>
      <c r="T451">
        <v>0.47711999999999999</v>
      </c>
      <c r="U451">
        <v>0.75409000000000004</v>
      </c>
      <c r="V451">
        <v>-0.27696999999999999</v>
      </c>
      <c r="AA451">
        <v>0.22764000000000001</v>
      </c>
      <c r="AB451">
        <v>0.47711999999999999</v>
      </c>
      <c r="AC451">
        <v>1.1672</v>
      </c>
      <c r="AD451">
        <v>-0.69008999999999998</v>
      </c>
    </row>
    <row r="452" spans="3:30" x14ac:dyDescent="0.3">
      <c r="C452">
        <v>5.4683787724815422</v>
      </c>
      <c r="D452">
        <v>2.1335389083702174</v>
      </c>
      <c r="H452">
        <f t="shared" si="16"/>
        <v>4.6769129872092092</v>
      </c>
      <c r="S452">
        <v>4.6768999999999998</v>
      </c>
      <c r="T452">
        <v>2.1335000000000002</v>
      </c>
      <c r="U452">
        <v>1.9015</v>
      </c>
      <c r="V452">
        <v>0.23199</v>
      </c>
      <c r="AA452">
        <v>5.4683999999999999</v>
      </c>
      <c r="AB452">
        <v>2.1335000000000002</v>
      </c>
      <c r="AC452">
        <v>1.7996000000000001</v>
      </c>
      <c r="AD452">
        <v>0.33394000000000001</v>
      </c>
    </row>
    <row r="453" spans="3:30" x14ac:dyDescent="0.3">
      <c r="C453">
        <v>9.5540527408781504</v>
      </c>
      <c r="D453">
        <v>2.3483048630481607</v>
      </c>
      <c r="H453">
        <f t="shared" si="16"/>
        <v>6.1819261531914629</v>
      </c>
      <c r="S453">
        <v>6.1818999999999997</v>
      </c>
      <c r="T453">
        <v>2.3483000000000001</v>
      </c>
      <c r="U453">
        <v>2.3654000000000002</v>
      </c>
      <c r="V453">
        <v>-1.7135999999999998E-2</v>
      </c>
      <c r="AA453">
        <v>9.5541</v>
      </c>
      <c r="AB453">
        <v>2.3483000000000001</v>
      </c>
      <c r="AC453">
        <v>2.2926000000000002</v>
      </c>
      <c r="AD453">
        <v>5.5696000000000002E-2</v>
      </c>
    </row>
    <row r="454" spans="3:30" x14ac:dyDescent="0.3">
      <c r="C454">
        <v>1.8020986539858788</v>
      </c>
      <c r="D454">
        <v>1.3010299956639813</v>
      </c>
      <c r="H454">
        <f t="shared" si="16"/>
        <v>2.6848453616444123</v>
      </c>
      <c r="S454">
        <v>2.6848000000000001</v>
      </c>
      <c r="T454">
        <v>1.3009999999999999</v>
      </c>
      <c r="U454">
        <v>1.2875000000000001</v>
      </c>
      <c r="V454">
        <v>1.3506000000000001E-2</v>
      </c>
      <c r="AA454">
        <v>1.8021</v>
      </c>
      <c r="AB454">
        <v>1.3009999999999999</v>
      </c>
      <c r="AC454">
        <v>1.3572</v>
      </c>
      <c r="AD454">
        <v>-5.6167000000000002E-2</v>
      </c>
    </row>
    <row r="455" spans="3:30" x14ac:dyDescent="0.3">
      <c r="C455">
        <v>2.8864990756335316</v>
      </c>
      <c r="D455">
        <v>1.505149978319906</v>
      </c>
      <c r="H455">
        <f t="shared" si="16"/>
        <v>3.3979400086720375</v>
      </c>
      <c r="S455">
        <v>3.3978999999999999</v>
      </c>
      <c r="T455">
        <v>1.5051000000000001</v>
      </c>
      <c r="U455">
        <v>1.5073000000000001</v>
      </c>
      <c r="V455">
        <v>-2.1730999999999999E-3</v>
      </c>
      <c r="AA455">
        <v>2.8864999999999998</v>
      </c>
      <c r="AB455">
        <v>1.5051000000000001</v>
      </c>
      <c r="AC455">
        <v>1.488</v>
      </c>
      <c r="AD455">
        <v>1.7101000000000002E-2</v>
      </c>
    </row>
    <row r="456" spans="3:30" x14ac:dyDescent="0.3">
      <c r="C456">
        <v>3.1874026197795731</v>
      </c>
      <c r="D456">
        <v>1.6720978579357175</v>
      </c>
      <c r="H456">
        <f t="shared" si="16"/>
        <v>3.5706596700215343</v>
      </c>
      <c r="S456">
        <v>3.5707</v>
      </c>
      <c r="T456">
        <v>1.6720999999999999</v>
      </c>
      <c r="U456">
        <v>1.5606</v>
      </c>
      <c r="V456">
        <v>0.11154</v>
      </c>
      <c r="AA456">
        <v>3.1873999999999998</v>
      </c>
      <c r="AB456">
        <v>1.6720999999999999</v>
      </c>
      <c r="AC456">
        <v>1.5244</v>
      </c>
      <c r="AD456">
        <v>0.14774000000000001</v>
      </c>
    </row>
    <row r="457" spans="3:30" x14ac:dyDescent="0.3">
      <c r="C457">
        <v>6.7020497034430813</v>
      </c>
      <c r="D457">
        <v>2.1875207208364631</v>
      </c>
      <c r="H457">
        <f t="shared" si="16"/>
        <v>5.1776634511884145</v>
      </c>
      <c r="S457">
        <v>5.1776999999999997</v>
      </c>
      <c r="T457">
        <v>2.1875</v>
      </c>
      <c r="U457">
        <v>2.0558999999999998</v>
      </c>
      <c r="V457">
        <v>0.13163</v>
      </c>
      <c r="AA457">
        <v>6.702</v>
      </c>
      <c r="AB457">
        <v>2.1875</v>
      </c>
      <c r="AC457">
        <v>1.9484999999999999</v>
      </c>
      <c r="AD457">
        <v>0.23905999999999999</v>
      </c>
    </row>
    <row r="458" spans="3:30" x14ac:dyDescent="0.3">
      <c r="C458">
        <v>9.4251325024054964</v>
      </c>
      <c r="D458">
        <v>2.2576785748691846</v>
      </c>
      <c r="H458">
        <f t="shared" si="16"/>
        <v>6.14007573321551</v>
      </c>
      <c r="S458">
        <v>6.1401000000000003</v>
      </c>
      <c r="T458">
        <v>2.2576999999999998</v>
      </c>
      <c r="U458">
        <v>2.3525</v>
      </c>
      <c r="V458">
        <v>-9.4862000000000002E-2</v>
      </c>
      <c r="AA458">
        <v>9.4251000000000005</v>
      </c>
      <c r="AB458">
        <v>2.2576999999999998</v>
      </c>
      <c r="AC458">
        <v>2.2770999999999999</v>
      </c>
      <c r="AD458">
        <v>-1.9373999999999999E-2</v>
      </c>
    </row>
    <row r="459" spans="3:30" x14ac:dyDescent="0.3">
      <c r="C459">
        <v>3.4940272220484228</v>
      </c>
      <c r="D459">
        <v>1.7242758696007889</v>
      </c>
      <c r="H459">
        <f t="shared" si="16"/>
        <v>3.7384634394619525</v>
      </c>
      <c r="S459">
        <v>3.7385000000000002</v>
      </c>
      <c r="T459">
        <v>1.7242999999999999</v>
      </c>
      <c r="U459">
        <v>1.6123000000000001</v>
      </c>
      <c r="V459">
        <v>0.11199000000000001</v>
      </c>
      <c r="AA459">
        <v>3.4940000000000002</v>
      </c>
      <c r="AB459">
        <v>1.7242999999999999</v>
      </c>
      <c r="AC459">
        <v>1.5613999999999999</v>
      </c>
      <c r="AD459">
        <v>0.16292000000000001</v>
      </c>
    </row>
    <row r="460" spans="3:30" x14ac:dyDescent="0.3">
      <c r="C460">
        <v>3.1359168471370289</v>
      </c>
      <c r="D460">
        <v>1.6334684555795864</v>
      </c>
      <c r="H460">
        <f t="shared" si="16"/>
        <v>3.5417040232842885</v>
      </c>
      <c r="S460">
        <v>3.5417000000000001</v>
      </c>
      <c r="T460">
        <v>1.6335</v>
      </c>
      <c r="U460">
        <v>1.5516000000000001</v>
      </c>
      <c r="V460">
        <v>8.1833000000000003E-2</v>
      </c>
      <c r="AA460">
        <v>3.1358999999999999</v>
      </c>
      <c r="AB460">
        <v>1.6335</v>
      </c>
      <c r="AC460">
        <v>1.5181</v>
      </c>
      <c r="AD460">
        <v>0.11532000000000001</v>
      </c>
    </row>
    <row r="461" spans="3:30" x14ac:dyDescent="0.3">
      <c r="C461">
        <v>4.8700804471237404</v>
      </c>
      <c r="D461">
        <v>1.919078092376074</v>
      </c>
      <c r="H461">
        <f t="shared" si="16"/>
        <v>4.4136517520636991</v>
      </c>
      <c r="S461">
        <v>4.4137000000000004</v>
      </c>
      <c r="T461">
        <v>1.9191</v>
      </c>
      <c r="U461">
        <v>1.8204</v>
      </c>
      <c r="V461">
        <v>9.8679000000000003E-2</v>
      </c>
      <c r="AA461">
        <v>4.8700999999999999</v>
      </c>
      <c r="AB461">
        <v>1.9191</v>
      </c>
      <c r="AC461">
        <v>1.7274</v>
      </c>
      <c r="AD461">
        <v>0.19167000000000001</v>
      </c>
    </row>
    <row r="462" spans="3:30" x14ac:dyDescent="0.3">
      <c r="C462">
        <v>4.3078951889457668</v>
      </c>
      <c r="D462">
        <v>1.919078092376074</v>
      </c>
      <c r="H462">
        <f t="shared" si="16"/>
        <v>4.1510939227850612</v>
      </c>
      <c r="S462">
        <v>4.1510999999999996</v>
      </c>
      <c r="T462">
        <v>1.9191</v>
      </c>
      <c r="U462">
        <v>1.7395</v>
      </c>
      <c r="V462">
        <v>0.17960999999999999</v>
      </c>
      <c r="AA462">
        <v>4.3079000000000001</v>
      </c>
      <c r="AB462">
        <v>1.9191</v>
      </c>
      <c r="AC462">
        <v>1.6596</v>
      </c>
      <c r="AD462">
        <v>0.25951000000000002</v>
      </c>
    </row>
    <row r="463" spans="3:30" x14ac:dyDescent="0.3">
      <c r="C463">
        <v>4.6058655455241331</v>
      </c>
      <c r="D463">
        <v>1.9590413923210936</v>
      </c>
      <c r="H463">
        <f t="shared" si="16"/>
        <v>4.2922560713564764</v>
      </c>
      <c r="S463">
        <v>4.2923</v>
      </c>
      <c r="T463">
        <v>1.9590000000000001</v>
      </c>
      <c r="U463">
        <v>1.7829999999999999</v>
      </c>
      <c r="V463">
        <v>0.17605999999999999</v>
      </c>
      <c r="AA463">
        <v>4.6059000000000001</v>
      </c>
      <c r="AB463">
        <v>1.9590000000000001</v>
      </c>
      <c r="AC463">
        <v>1.6955</v>
      </c>
      <c r="AD463">
        <v>0.26351999999999998</v>
      </c>
    </row>
    <row r="464" spans="3:30" x14ac:dyDescent="0.3">
      <c r="C464">
        <v>1.5757090620683294</v>
      </c>
      <c r="D464">
        <v>1.2304489213782739</v>
      </c>
      <c r="H464">
        <f t="shared" si="16"/>
        <v>2.510545010206612</v>
      </c>
      <c r="S464">
        <v>2.5105</v>
      </c>
      <c r="T464">
        <v>1.2303999999999999</v>
      </c>
      <c r="U464">
        <v>1.2338</v>
      </c>
      <c r="V464">
        <v>-3.3494000000000002E-3</v>
      </c>
      <c r="AA464">
        <v>1.5757000000000001</v>
      </c>
      <c r="AB464">
        <v>1.2303999999999999</v>
      </c>
      <c r="AC464">
        <v>1.3299000000000001</v>
      </c>
      <c r="AD464">
        <v>-9.9430000000000004E-2</v>
      </c>
    </row>
    <row r="465" spans="3:30" x14ac:dyDescent="0.3">
      <c r="C465">
        <v>5.6219628074978614</v>
      </c>
      <c r="D465">
        <v>2.1492191126553797</v>
      </c>
      <c r="H465">
        <f t="shared" si="16"/>
        <v>4.7421357245434725</v>
      </c>
      <c r="S465">
        <v>4.7420999999999998</v>
      </c>
      <c r="T465">
        <v>2.1492</v>
      </c>
      <c r="U465">
        <v>1.9216</v>
      </c>
      <c r="V465">
        <v>0.22756999999999999</v>
      </c>
      <c r="AA465">
        <v>5.6219999999999999</v>
      </c>
      <c r="AB465">
        <v>2.1492</v>
      </c>
      <c r="AC465">
        <v>1.8181</v>
      </c>
      <c r="AD465">
        <v>0.33109</v>
      </c>
    </row>
    <row r="466" spans="3:30" x14ac:dyDescent="0.3">
      <c r="C466">
        <v>6.5285076411557457</v>
      </c>
      <c r="D466">
        <v>2.167317334748176</v>
      </c>
      <c r="H466">
        <f t="shared" si="16"/>
        <v>5.1101888971566387</v>
      </c>
      <c r="S466">
        <v>5.1101999999999999</v>
      </c>
      <c r="T466">
        <v>2.1673</v>
      </c>
      <c r="U466">
        <v>2.0350999999999999</v>
      </c>
      <c r="V466">
        <v>0.13222</v>
      </c>
      <c r="AA466">
        <v>6.5285000000000002</v>
      </c>
      <c r="AB466">
        <v>2.1673</v>
      </c>
      <c r="AC466">
        <v>1.9275</v>
      </c>
      <c r="AD466">
        <v>0.23979</v>
      </c>
    </row>
    <row r="467" spans="3:30" x14ac:dyDescent="0.3">
      <c r="C467">
        <v>7.4261401488282406</v>
      </c>
      <c r="D467">
        <v>2.2600713879850747</v>
      </c>
      <c r="H467">
        <f t="shared" si="16"/>
        <v>5.450189042162938</v>
      </c>
      <c r="S467">
        <v>5.4501999999999997</v>
      </c>
      <c r="T467">
        <v>2.2601</v>
      </c>
      <c r="U467">
        <v>2.1398999999999999</v>
      </c>
      <c r="V467">
        <v>0.12018</v>
      </c>
      <c r="AA467">
        <v>7.4260999999999999</v>
      </c>
      <c r="AB467">
        <v>2.2601</v>
      </c>
      <c r="AC467">
        <v>2.0358000000000001</v>
      </c>
      <c r="AD467">
        <v>0.22423000000000001</v>
      </c>
    </row>
    <row r="468" spans="3:30" x14ac:dyDescent="0.3">
      <c r="C468">
        <v>2.2654764572364137</v>
      </c>
      <c r="D468">
        <v>1.4471580313422192</v>
      </c>
      <c r="H468">
        <f t="shared" si="16"/>
        <v>3.0102999566398121</v>
      </c>
      <c r="S468">
        <v>3.0103</v>
      </c>
      <c r="T468">
        <v>1.4472</v>
      </c>
      <c r="U468">
        <v>1.3877999999999999</v>
      </c>
      <c r="V468">
        <v>5.9318999999999997E-2</v>
      </c>
      <c r="AA468">
        <v>2.2654999999999998</v>
      </c>
      <c r="AB468">
        <v>1.4472</v>
      </c>
      <c r="AC468">
        <v>1.4131</v>
      </c>
      <c r="AD468">
        <v>3.4046E-2</v>
      </c>
    </row>
    <row r="469" spans="3:30" x14ac:dyDescent="0.3">
      <c r="C469">
        <v>2.601071768495784</v>
      </c>
      <c r="D469">
        <v>1.568201724066995</v>
      </c>
      <c r="H469">
        <f t="shared" si="16"/>
        <v>3.2255677134394709</v>
      </c>
      <c r="S469">
        <v>3.2256</v>
      </c>
      <c r="T469">
        <v>1.5682</v>
      </c>
      <c r="U469">
        <v>1.4541999999999999</v>
      </c>
      <c r="V469">
        <v>0.11401</v>
      </c>
      <c r="AA469">
        <v>2.6011000000000002</v>
      </c>
      <c r="AB469">
        <v>1.5682</v>
      </c>
      <c r="AC469">
        <v>1.4536</v>
      </c>
      <c r="AD469">
        <v>0.11459</v>
      </c>
    </row>
    <row r="470" spans="3:30" x14ac:dyDescent="0.3">
      <c r="C470">
        <v>8.6437067517746655</v>
      </c>
      <c r="D470">
        <v>2.2966651902615309</v>
      </c>
      <c r="H470">
        <f t="shared" si="16"/>
        <v>5.8800363100153268</v>
      </c>
      <c r="S470">
        <v>5.88</v>
      </c>
      <c r="T470">
        <v>2.2967</v>
      </c>
      <c r="U470">
        <v>2.2724000000000002</v>
      </c>
      <c r="V470">
        <v>2.4277E-2</v>
      </c>
      <c r="AA470">
        <v>8.6437000000000008</v>
      </c>
      <c r="AB470">
        <v>2.2967</v>
      </c>
      <c r="AC470">
        <v>2.1827999999999999</v>
      </c>
      <c r="AD470">
        <v>0.11391</v>
      </c>
    </row>
    <row r="471" spans="3:30" x14ac:dyDescent="0.3">
      <c r="C471">
        <v>3.9113906589167184</v>
      </c>
      <c r="D471">
        <v>1.7634279935629373</v>
      </c>
      <c r="H471">
        <f t="shared" si="16"/>
        <v>3.9554472105776957</v>
      </c>
      <c r="S471">
        <v>3.9554</v>
      </c>
      <c r="T471">
        <v>1.7634000000000001</v>
      </c>
      <c r="U471">
        <v>1.6792</v>
      </c>
      <c r="V471">
        <v>8.4263000000000005E-2</v>
      </c>
      <c r="AA471">
        <v>3.9114</v>
      </c>
      <c r="AB471">
        <v>1.7634000000000001</v>
      </c>
      <c r="AC471">
        <v>1.6116999999999999</v>
      </c>
      <c r="AD471">
        <v>0.15171000000000001</v>
      </c>
    </row>
    <row r="472" spans="3:30" x14ac:dyDescent="0.3">
      <c r="C472">
        <v>5.6567765752345069</v>
      </c>
      <c r="D472">
        <v>2.1271047983648077</v>
      </c>
      <c r="H472">
        <f t="shared" si="16"/>
        <v>4.756795801896275</v>
      </c>
      <c r="S472">
        <v>4.7568000000000001</v>
      </c>
      <c r="T472">
        <v>2.1271</v>
      </c>
      <c r="U472">
        <v>1.9261999999999999</v>
      </c>
      <c r="V472">
        <v>0.20094000000000001</v>
      </c>
      <c r="AA472">
        <v>5.6567999999999996</v>
      </c>
      <c r="AB472">
        <v>2.1271</v>
      </c>
      <c r="AC472">
        <v>1.8223</v>
      </c>
      <c r="AD472">
        <v>0.30476999999999999</v>
      </c>
    </row>
    <row r="473" spans="3:30" x14ac:dyDescent="0.3">
      <c r="C473">
        <v>6.375851277543739</v>
      </c>
      <c r="D473">
        <v>2.0293837776852097</v>
      </c>
      <c r="H473">
        <f t="shared" si="16"/>
        <v>5.0500896140736904</v>
      </c>
      <c r="S473">
        <v>5.0500999999999996</v>
      </c>
      <c r="T473">
        <v>2.0293999999999999</v>
      </c>
      <c r="U473">
        <v>2.0165999999999999</v>
      </c>
      <c r="V473">
        <v>1.2813E-2</v>
      </c>
      <c r="AA473">
        <v>6.3758999999999997</v>
      </c>
      <c r="AB473">
        <v>2.0293999999999999</v>
      </c>
      <c r="AC473">
        <v>1.9091</v>
      </c>
      <c r="AD473">
        <v>0.12028</v>
      </c>
    </row>
    <row r="474" spans="3:30" x14ac:dyDescent="0.3">
      <c r="C474">
        <v>3.2126679685824051</v>
      </c>
      <c r="D474">
        <v>1.6434526764861874</v>
      </c>
      <c r="H474">
        <f t="shared" si="16"/>
        <v>3.5847833789965078</v>
      </c>
      <c r="S474">
        <v>3.5848</v>
      </c>
      <c r="T474">
        <v>1.6435</v>
      </c>
      <c r="U474">
        <v>1.5649</v>
      </c>
      <c r="V474">
        <v>7.8537999999999997E-2</v>
      </c>
      <c r="AA474">
        <v>3.2126999999999999</v>
      </c>
      <c r="AB474">
        <v>1.6435</v>
      </c>
      <c r="AC474">
        <v>1.5274000000000001</v>
      </c>
      <c r="AD474">
        <v>0.11605</v>
      </c>
    </row>
    <row r="475" spans="3:30" x14ac:dyDescent="0.3">
      <c r="C475">
        <v>1.2408697921485934</v>
      </c>
      <c r="D475">
        <v>1.0791812460476249</v>
      </c>
      <c r="H475">
        <f t="shared" si="16"/>
        <v>2.2278867046136734</v>
      </c>
      <c r="S475">
        <v>2.2279</v>
      </c>
      <c r="T475">
        <v>1.0791999999999999</v>
      </c>
      <c r="U475">
        <v>1.1467000000000001</v>
      </c>
      <c r="V475">
        <v>-6.7491999999999996E-2</v>
      </c>
      <c r="AA475">
        <v>1.2408999999999999</v>
      </c>
      <c r="AB475">
        <v>1.0791999999999999</v>
      </c>
      <c r="AC475">
        <v>1.2895000000000001</v>
      </c>
      <c r="AD475">
        <v>-0.21029</v>
      </c>
    </row>
    <row r="476" spans="3:30" x14ac:dyDescent="0.3">
      <c r="C476">
        <v>1</v>
      </c>
      <c r="D476">
        <v>0.84509804001425681</v>
      </c>
      <c r="H476">
        <f t="shared" si="16"/>
        <v>2</v>
      </c>
      <c r="S476">
        <v>2</v>
      </c>
      <c r="T476">
        <v>0.84509999999999996</v>
      </c>
      <c r="U476">
        <v>1.0764</v>
      </c>
      <c r="V476">
        <v>-0.23133000000000001</v>
      </c>
      <c r="AA476">
        <v>1</v>
      </c>
      <c r="AB476">
        <v>0.84509999999999996</v>
      </c>
      <c r="AC476">
        <v>1.2604</v>
      </c>
      <c r="AD476">
        <v>-0.41531000000000001</v>
      </c>
    </row>
    <row r="477" spans="3:30" x14ac:dyDescent="0.3">
      <c r="C477">
        <v>2.4957162121395444</v>
      </c>
      <c r="D477">
        <v>1.3424226808222062</v>
      </c>
      <c r="H477">
        <f t="shared" si="16"/>
        <v>3.1595671932336202</v>
      </c>
      <c r="S477">
        <v>3.1596000000000002</v>
      </c>
      <c r="T477">
        <v>1.3424</v>
      </c>
      <c r="U477">
        <v>1.4338</v>
      </c>
      <c r="V477">
        <v>-9.1425999999999993E-2</v>
      </c>
      <c r="AA477">
        <v>2.4956999999999998</v>
      </c>
      <c r="AB477">
        <v>1.3424</v>
      </c>
      <c r="AC477">
        <v>1.4409000000000001</v>
      </c>
      <c r="AD477">
        <v>-9.8471000000000003E-2</v>
      </c>
    </row>
    <row r="478" spans="3:30" x14ac:dyDescent="0.3">
      <c r="C478">
        <v>19.477214807639633</v>
      </c>
      <c r="D478">
        <v>2.6394864892685859</v>
      </c>
      <c r="H478">
        <f t="shared" si="16"/>
        <v>8.8265995281625038</v>
      </c>
      <c r="S478">
        <v>8.8265999999999991</v>
      </c>
      <c r="T478">
        <v>2.6395</v>
      </c>
      <c r="U478">
        <v>3.1806000000000001</v>
      </c>
      <c r="V478">
        <v>-0.54113</v>
      </c>
      <c r="AA478">
        <v>19.477</v>
      </c>
      <c r="AB478">
        <v>2.6395</v>
      </c>
      <c r="AC478">
        <v>3.49</v>
      </c>
      <c r="AD478">
        <v>-0.85053000000000001</v>
      </c>
    </row>
    <row r="479" spans="3:30" x14ac:dyDescent="0.3">
      <c r="C479">
        <v>9.2259597303918426</v>
      </c>
      <c r="D479">
        <v>2.3010299956639813</v>
      </c>
      <c r="H479">
        <f t="shared" si="16"/>
        <v>6.0748529958812476</v>
      </c>
      <c r="S479">
        <v>6.0749000000000004</v>
      </c>
      <c r="T479">
        <v>2.3010000000000002</v>
      </c>
      <c r="U479">
        <v>2.3323999999999998</v>
      </c>
      <c r="V479">
        <v>-3.1406999999999997E-2</v>
      </c>
      <c r="AA479">
        <v>9.2260000000000009</v>
      </c>
      <c r="AB479">
        <v>2.3010000000000002</v>
      </c>
      <c r="AC479">
        <v>2.2530000000000001</v>
      </c>
      <c r="AD479">
        <v>4.8011999999999999E-2</v>
      </c>
    </row>
    <row r="480" spans="3:30" x14ac:dyDescent="0.3">
      <c r="C480">
        <v>15.369003551141889</v>
      </c>
      <c r="D480">
        <v>2.4800069429571505</v>
      </c>
      <c r="H480">
        <f t="shared" si="16"/>
        <v>7.840664143079179</v>
      </c>
      <c r="S480">
        <v>7.8407</v>
      </c>
      <c r="T480">
        <v>2.48</v>
      </c>
      <c r="U480">
        <v>2.8767</v>
      </c>
      <c r="V480">
        <v>-0.39671000000000001</v>
      </c>
      <c r="AA480">
        <v>15.369</v>
      </c>
      <c r="AB480">
        <v>2.48</v>
      </c>
      <c r="AC480">
        <v>2.9943</v>
      </c>
      <c r="AD480">
        <v>-0.51427999999999996</v>
      </c>
    </row>
    <row r="481" spans="3:30" x14ac:dyDescent="0.3">
      <c r="C481">
        <v>9.5079884065001217</v>
      </c>
      <c r="D481">
        <v>2.3483048630481607</v>
      </c>
      <c r="H481">
        <f t="shared" si="16"/>
        <v>6.1670052396605346</v>
      </c>
      <c r="S481">
        <v>6.1669999999999998</v>
      </c>
      <c r="T481">
        <v>2.3483000000000001</v>
      </c>
      <c r="U481">
        <v>2.3607999999999998</v>
      </c>
      <c r="V481">
        <v>-1.2536E-2</v>
      </c>
      <c r="AA481">
        <v>9.5079999999999991</v>
      </c>
      <c r="AB481">
        <v>2.3483000000000001</v>
      </c>
      <c r="AC481">
        <v>2.2871000000000001</v>
      </c>
      <c r="AD481">
        <v>6.1254999999999997E-2</v>
      </c>
    </row>
    <row r="482" spans="3:30" x14ac:dyDescent="0.3">
      <c r="C482">
        <v>5.2847254669183732</v>
      </c>
      <c r="D482">
        <v>2.0863598306747484</v>
      </c>
      <c r="H482">
        <f t="shared" si="16"/>
        <v>4.5977061528194136</v>
      </c>
      <c r="S482">
        <v>4.5976999999999997</v>
      </c>
      <c r="T482">
        <v>2.0863999999999998</v>
      </c>
      <c r="U482">
        <v>1.8771</v>
      </c>
      <c r="V482">
        <v>0.20923</v>
      </c>
      <c r="AA482">
        <v>5.2847</v>
      </c>
      <c r="AB482">
        <v>2.0863999999999998</v>
      </c>
      <c r="AC482">
        <v>1.7774000000000001</v>
      </c>
      <c r="AD482">
        <v>0.30891999999999997</v>
      </c>
    </row>
    <row r="483" spans="3:30" x14ac:dyDescent="0.3">
      <c r="C483">
        <v>1.0844987247010582</v>
      </c>
      <c r="D483">
        <v>1.0413926851582251</v>
      </c>
      <c r="H483">
        <f t="shared" si="16"/>
        <v>2.0827853703164503</v>
      </c>
      <c r="S483">
        <v>2.0828000000000002</v>
      </c>
      <c r="T483">
        <v>1.0414000000000001</v>
      </c>
      <c r="U483">
        <v>1.1019000000000001</v>
      </c>
      <c r="V483">
        <v>-6.0555999999999999E-2</v>
      </c>
      <c r="AA483">
        <v>1.0845</v>
      </c>
      <c r="AB483">
        <v>1.0414000000000001</v>
      </c>
      <c r="AC483">
        <v>1.2706</v>
      </c>
      <c r="AD483">
        <v>-0.22921</v>
      </c>
    </row>
    <row r="484" spans="3:30" x14ac:dyDescent="0.3">
      <c r="C484">
        <v>15.868200322532939</v>
      </c>
      <c r="D484">
        <v>2.53655844257153</v>
      </c>
      <c r="H484">
        <f t="shared" si="16"/>
        <v>7.9669819436303326</v>
      </c>
      <c r="S484">
        <v>7.9669999999999996</v>
      </c>
      <c r="T484">
        <v>2.5366</v>
      </c>
      <c r="U484">
        <v>2.9157000000000002</v>
      </c>
      <c r="V484">
        <v>-0.37909999999999999</v>
      </c>
      <c r="AA484">
        <v>15.868</v>
      </c>
      <c r="AB484">
        <v>2.5366</v>
      </c>
      <c r="AC484">
        <v>3.0545</v>
      </c>
      <c r="AD484">
        <v>-0.51795999999999998</v>
      </c>
    </row>
    <row r="485" spans="3:30" x14ac:dyDescent="0.3">
      <c r="C485">
        <v>3.3107401333671924</v>
      </c>
      <c r="D485">
        <v>1.5910646070264991</v>
      </c>
      <c r="H485">
        <f t="shared" si="16"/>
        <v>3.6390878710837375</v>
      </c>
      <c r="S485">
        <v>3.6391</v>
      </c>
      <c r="T485">
        <v>1.5911</v>
      </c>
      <c r="U485">
        <v>1.5817000000000001</v>
      </c>
      <c r="V485">
        <v>9.4117000000000003E-3</v>
      </c>
      <c r="AA485">
        <v>3.3107000000000002</v>
      </c>
      <c r="AB485">
        <v>1.5911</v>
      </c>
      <c r="AC485">
        <v>1.5391999999999999</v>
      </c>
      <c r="AD485">
        <v>5.1823000000000001E-2</v>
      </c>
    </row>
    <row r="486" spans="3:30" x14ac:dyDescent="0.3">
      <c r="C486">
        <v>5.4213515777095331</v>
      </c>
      <c r="D486">
        <v>2.0211892990699383</v>
      </c>
      <c r="H486">
        <f t="shared" si="16"/>
        <v>4.6567592068774752</v>
      </c>
      <c r="S486">
        <v>4.6567999999999996</v>
      </c>
      <c r="T486">
        <v>2.0211999999999999</v>
      </c>
      <c r="U486">
        <v>1.8953</v>
      </c>
      <c r="V486">
        <v>0.12586</v>
      </c>
      <c r="AA486">
        <v>5.4214000000000002</v>
      </c>
      <c r="AB486">
        <v>2.0211999999999999</v>
      </c>
      <c r="AC486">
        <v>1.7939000000000001</v>
      </c>
      <c r="AD486">
        <v>0.22725999999999999</v>
      </c>
    </row>
    <row r="487" spans="3:30" x14ac:dyDescent="0.3">
      <c r="C487">
        <v>3.8378431768273691</v>
      </c>
      <c r="D487">
        <v>1.7558748556724915</v>
      </c>
      <c r="H487">
        <f t="shared" si="16"/>
        <v>3.9180827846421873</v>
      </c>
      <c r="S487">
        <v>3.9180999999999999</v>
      </c>
      <c r="T487">
        <v>1.7559</v>
      </c>
      <c r="U487">
        <v>1.6676</v>
      </c>
      <c r="V487">
        <v>8.8225999999999999E-2</v>
      </c>
      <c r="AA487">
        <v>3.8378000000000001</v>
      </c>
      <c r="AB487">
        <v>1.7559</v>
      </c>
      <c r="AC487">
        <v>1.6028</v>
      </c>
      <c r="AD487">
        <v>0.15303</v>
      </c>
    </row>
    <row r="488" spans="3:30" x14ac:dyDescent="0.3">
      <c r="C488">
        <v>0.4885590669614942</v>
      </c>
      <c r="D488">
        <v>0.6020599913279624</v>
      </c>
      <c r="H488">
        <f t="shared" si="16"/>
        <v>1.3979400086720377</v>
      </c>
      <c r="S488">
        <v>1.3978999999999999</v>
      </c>
      <c r="T488">
        <v>0.60206000000000004</v>
      </c>
      <c r="U488">
        <v>0.89085999999999999</v>
      </c>
      <c r="V488">
        <v>-0.2888</v>
      </c>
      <c r="AA488">
        <v>0.48855999999999999</v>
      </c>
      <c r="AB488">
        <v>0.60206000000000004</v>
      </c>
      <c r="AC488">
        <v>1.1987000000000001</v>
      </c>
      <c r="AD488">
        <v>-0.59662999999999999</v>
      </c>
    </row>
    <row r="489" spans="3:30" x14ac:dyDescent="0.3">
      <c r="C489">
        <v>5.7584339695666538</v>
      </c>
      <c r="D489">
        <v>2.1172712956557644</v>
      </c>
      <c r="H489">
        <f t="shared" si="16"/>
        <v>4.7993474429620759</v>
      </c>
      <c r="S489">
        <v>4.7992999999999997</v>
      </c>
      <c r="T489">
        <v>2.1173000000000002</v>
      </c>
      <c r="U489">
        <v>1.9393</v>
      </c>
      <c r="V489">
        <v>0.17799000000000001</v>
      </c>
      <c r="AA489">
        <v>5.7584</v>
      </c>
      <c r="AB489">
        <v>2.1173000000000002</v>
      </c>
      <c r="AC489">
        <v>1.8346</v>
      </c>
      <c r="AD489">
        <v>0.28266999999999998</v>
      </c>
    </row>
    <row r="490" spans="3:30" x14ac:dyDescent="0.3">
      <c r="C490">
        <v>6.1072827211486169</v>
      </c>
      <c r="D490">
        <v>2.1613680022349748</v>
      </c>
      <c r="H490">
        <f t="shared" si="16"/>
        <v>4.9425834221178775</v>
      </c>
      <c r="S490">
        <v>4.9425999999999997</v>
      </c>
      <c r="T490">
        <v>2.1614</v>
      </c>
      <c r="U490">
        <v>1.9834000000000001</v>
      </c>
      <c r="V490">
        <v>0.17793</v>
      </c>
      <c r="AA490">
        <v>6.1073000000000004</v>
      </c>
      <c r="AB490">
        <v>2.1614</v>
      </c>
      <c r="AC490">
        <v>1.8767</v>
      </c>
      <c r="AD490">
        <v>0.28466999999999998</v>
      </c>
    </row>
    <row r="491" spans="3:30" x14ac:dyDescent="0.3">
      <c r="C491">
        <v>0</v>
      </c>
      <c r="D491">
        <v>0</v>
      </c>
      <c r="H491">
        <f t="shared" si="16"/>
        <v>0</v>
      </c>
      <c r="S491">
        <v>0</v>
      </c>
      <c r="T491">
        <v>0</v>
      </c>
      <c r="U491">
        <v>0.45995999999999998</v>
      </c>
      <c r="V491">
        <v>-0.45995999999999998</v>
      </c>
      <c r="AA491">
        <v>0</v>
      </c>
      <c r="AB491">
        <v>0</v>
      </c>
      <c r="AC491">
        <v>1.1396999999999999</v>
      </c>
      <c r="AD491">
        <v>-1.1396999999999999</v>
      </c>
    </row>
    <row r="492" spans="3:30" x14ac:dyDescent="0.3">
      <c r="C492">
        <v>6.0707686611739087</v>
      </c>
      <c r="D492">
        <v>2.0644579892269186</v>
      </c>
      <c r="H492">
        <f t="shared" si="16"/>
        <v>4.9277859779718147</v>
      </c>
      <c r="S492">
        <v>4.9278000000000004</v>
      </c>
      <c r="T492">
        <v>2.0644999999999998</v>
      </c>
      <c r="U492">
        <v>1.9789000000000001</v>
      </c>
      <c r="V492">
        <v>8.5584999999999994E-2</v>
      </c>
      <c r="AA492">
        <v>6.0708000000000002</v>
      </c>
      <c r="AB492">
        <v>2.0644999999999998</v>
      </c>
      <c r="AC492">
        <v>1.8723000000000001</v>
      </c>
      <c r="AD492">
        <v>0.19217000000000001</v>
      </c>
    </row>
    <row r="493" spans="3:30" x14ac:dyDescent="0.3">
      <c r="C493">
        <v>3.1359168471370289</v>
      </c>
      <c r="D493">
        <v>1.6232492903979006</v>
      </c>
      <c r="H493">
        <f t="shared" si="16"/>
        <v>3.5417040232842885</v>
      </c>
      <c r="S493">
        <v>3.5417000000000001</v>
      </c>
      <c r="T493">
        <v>1.6232</v>
      </c>
      <c r="U493">
        <v>1.5516000000000001</v>
      </c>
      <c r="V493">
        <v>7.1612999999999996E-2</v>
      </c>
      <c r="AA493">
        <v>3.1358999999999999</v>
      </c>
      <c r="AB493">
        <v>1.6232</v>
      </c>
      <c r="AC493">
        <v>1.5181</v>
      </c>
      <c r="AD493">
        <v>0.1051</v>
      </c>
    </row>
    <row r="494" spans="3:30" x14ac:dyDescent="0.3">
      <c r="C494">
        <v>2.6349382587772876</v>
      </c>
      <c r="D494">
        <v>1.5440680443502757</v>
      </c>
      <c r="H494">
        <f t="shared" si="16"/>
        <v>3.2464985807958011</v>
      </c>
      <c r="S494">
        <v>3.2465000000000002</v>
      </c>
      <c r="T494">
        <v>1.5441</v>
      </c>
      <c r="U494">
        <v>1.4605999999999999</v>
      </c>
      <c r="V494">
        <v>8.3423999999999998E-2</v>
      </c>
      <c r="AA494">
        <v>2.6349</v>
      </c>
      <c r="AB494">
        <v>1.5441</v>
      </c>
      <c r="AC494">
        <v>1.4577</v>
      </c>
      <c r="AD494">
        <v>8.6374000000000006E-2</v>
      </c>
    </row>
    <row r="495" spans="3:30" x14ac:dyDescent="0.3">
      <c r="C495">
        <v>4.6844232843422482</v>
      </c>
      <c r="D495">
        <v>1.9731278535996986</v>
      </c>
      <c r="H495">
        <f t="shared" si="16"/>
        <v>4.3287057115688743</v>
      </c>
      <c r="S495">
        <v>4.3287000000000004</v>
      </c>
      <c r="T495">
        <v>1.9731000000000001</v>
      </c>
      <c r="U495">
        <v>1.7942</v>
      </c>
      <c r="V495">
        <v>0.17891000000000001</v>
      </c>
      <c r="AA495">
        <v>4.6844000000000001</v>
      </c>
      <c r="AB495">
        <v>1.9731000000000001</v>
      </c>
      <c r="AC495">
        <v>1.7050000000000001</v>
      </c>
      <c r="AD495">
        <v>0.26812999999999998</v>
      </c>
    </row>
    <row r="496" spans="3:30" x14ac:dyDescent="0.3">
      <c r="C496">
        <v>6.1504344371156714</v>
      </c>
      <c r="D496">
        <v>2.1818435879447726</v>
      </c>
      <c r="H496">
        <f t="shared" si="16"/>
        <v>4.960013885914301</v>
      </c>
      <c r="S496">
        <v>4.96</v>
      </c>
      <c r="T496">
        <v>2.1818</v>
      </c>
      <c r="U496">
        <v>1.9887999999999999</v>
      </c>
      <c r="V496">
        <v>0.19303999999999999</v>
      </c>
      <c r="AA496">
        <v>6.1504000000000003</v>
      </c>
      <c r="AB496">
        <v>2.1818</v>
      </c>
      <c r="AC496">
        <v>1.8818999999999999</v>
      </c>
      <c r="AD496">
        <v>0.29993999999999998</v>
      </c>
    </row>
    <row r="497" spans="3:30" x14ac:dyDescent="0.3">
      <c r="C497">
        <v>15.245536183422564</v>
      </c>
      <c r="D497">
        <v>2.5943925503754266</v>
      </c>
      <c r="H497">
        <f t="shared" si="16"/>
        <v>7.8091065259535455</v>
      </c>
      <c r="S497">
        <v>7.8090999999999999</v>
      </c>
      <c r="T497">
        <v>2.5943999999999998</v>
      </c>
      <c r="U497">
        <v>2.867</v>
      </c>
      <c r="V497">
        <v>-0.27260000000000001</v>
      </c>
      <c r="AA497">
        <v>15.246</v>
      </c>
      <c r="AB497">
        <v>2.5943999999999998</v>
      </c>
      <c r="AC497">
        <v>2.9794</v>
      </c>
      <c r="AD497">
        <v>-0.38500000000000001</v>
      </c>
    </row>
    <row r="498" spans="3:30" x14ac:dyDescent="0.3">
      <c r="C498">
        <v>2.0942663676782876</v>
      </c>
      <c r="D498">
        <v>1.2787536009528289</v>
      </c>
      <c r="H498">
        <f t="shared" si="16"/>
        <v>2.8943160626844384</v>
      </c>
      <c r="S498">
        <v>2.8942999999999999</v>
      </c>
      <c r="T498">
        <v>1.2787999999999999</v>
      </c>
      <c r="U498">
        <v>1.3521000000000001</v>
      </c>
      <c r="V498">
        <v>-7.3335999999999998E-2</v>
      </c>
      <c r="AA498">
        <v>2.0943000000000001</v>
      </c>
      <c r="AB498">
        <v>1.2787999999999999</v>
      </c>
      <c r="AC498">
        <v>1.3925000000000001</v>
      </c>
      <c r="AD498">
        <v>-0.1137</v>
      </c>
    </row>
    <row r="499" spans="3:30" x14ac:dyDescent="0.3">
      <c r="C499">
        <v>15.511543486190739</v>
      </c>
      <c r="D499">
        <v>2.4471580313422194</v>
      </c>
      <c r="H499">
        <f t="shared" si="16"/>
        <v>7.8769393767352911</v>
      </c>
      <c r="S499">
        <v>7.8769</v>
      </c>
      <c r="T499">
        <v>2.4472</v>
      </c>
      <c r="U499">
        <v>2.8879000000000001</v>
      </c>
      <c r="V499">
        <v>-0.44074000000000002</v>
      </c>
      <c r="AA499">
        <v>15.512</v>
      </c>
      <c r="AB499">
        <v>2.4472</v>
      </c>
      <c r="AC499">
        <v>3.0114999999999998</v>
      </c>
      <c r="AD499">
        <v>-0.56433</v>
      </c>
    </row>
    <row r="500" spans="3:30" x14ac:dyDescent="0.3">
      <c r="C500">
        <v>6.8044080678499697</v>
      </c>
      <c r="D500">
        <v>2.1760912590556813</v>
      </c>
      <c r="H500">
        <f t="shared" si="16"/>
        <v>5.2170520671543885</v>
      </c>
      <c r="S500">
        <v>5.2171000000000003</v>
      </c>
      <c r="T500">
        <v>2.1760999999999999</v>
      </c>
      <c r="U500">
        <v>2.0680000000000001</v>
      </c>
      <c r="V500">
        <v>0.10806</v>
      </c>
      <c r="AA500">
        <v>6.8044000000000002</v>
      </c>
      <c r="AB500">
        <v>2.1760999999999999</v>
      </c>
      <c r="AC500">
        <v>1.9608000000000001</v>
      </c>
      <c r="AD500">
        <v>0.21528</v>
      </c>
    </row>
    <row r="501" spans="3:30" x14ac:dyDescent="0.3">
      <c r="C501">
        <v>2.6682191953735592</v>
      </c>
      <c r="D501">
        <v>1.5185139398778875</v>
      </c>
      <c r="H501">
        <f t="shared" si="16"/>
        <v>3.2669369111591728</v>
      </c>
      <c r="S501">
        <v>3.2669000000000001</v>
      </c>
      <c r="T501">
        <v>1.5185</v>
      </c>
      <c r="U501">
        <v>1.4669000000000001</v>
      </c>
      <c r="V501">
        <v>5.1569999999999998E-2</v>
      </c>
      <c r="AA501">
        <v>2.6682000000000001</v>
      </c>
      <c r="AB501">
        <v>1.5185</v>
      </c>
      <c r="AC501">
        <v>1.4617</v>
      </c>
      <c r="AD501">
        <v>5.6804E-2</v>
      </c>
    </row>
    <row r="502" spans="3:30" x14ac:dyDescent="0.3">
      <c r="C502">
        <v>3.8378431768273691</v>
      </c>
      <c r="D502">
        <v>1.9138138523837167</v>
      </c>
      <c r="H502">
        <f t="shared" si="16"/>
        <v>3.9180827846421873</v>
      </c>
      <c r="S502">
        <v>3.9180999999999999</v>
      </c>
      <c r="T502">
        <v>1.9137999999999999</v>
      </c>
      <c r="U502">
        <v>1.6676</v>
      </c>
      <c r="V502">
        <v>0.24617</v>
      </c>
      <c r="AA502">
        <v>3.8378000000000001</v>
      </c>
      <c r="AB502">
        <v>1.9137999999999999</v>
      </c>
      <c r="AC502">
        <v>1.6028</v>
      </c>
      <c r="AD502">
        <v>0.31097000000000002</v>
      </c>
    </row>
    <row r="503" spans="3:30" x14ac:dyDescent="0.3">
      <c r="C503">
        <v>2.8265720982521954</v>
      </c>
      <c r="D503">
        <v>1.6127838567197355</v>
      </c>
      <c r="H503">
        <f t="shared" si="16"/>
        <v>3.3624824747511743</v>
      </c>
      <c r="S503">
        <v>3.3624999999999998</v>
      </c>
      <c r="T503">
        <v>1.6128</v>
      </c>
      <c r="U503">
        <v>1.4964</v>
      </c>
      <c r="V503">
        <v>0.11638999999999999</v>
      </c>
      <c r="AA503">
        <v>2.8266</v>
      </c>
      <c r="AB503">
        <v>1.6128</v>
      </c>
      <c r="AC503">
        <v>1.4807999999999999</v>
      </c>
      <c r="AD503">
        <v>0.13197</v>
      </c>
    </row>
    <row r="504" spans="3:30" x14ac:dyDescent="0.3">
      <c r="C504">
        <v>5.0533838062773713</v>
      </c>
      <c r="D504">
        <v>1.9637878273455553</v>
      </c>
      <c r="H504">
        <f t="shared" si="16"/>
        <v>4.4959465327236137</v>
      </c>
      <c r="S504">
        <v>4.4958999999999998</v>
      </c>
      <c r="T504">
        <v>1.9638</v>
      </c>
      <c r="U504">
        <v>1.8458000000000001</v>
      </c>
      <c r="V504">
        <v>0.11802</v>
      </c>
      <c r="AA504">
        <v>5.0533999999999999</v>
      </c>
      <c r="AB504">
        <v>1.9638</v>
      </c>
      <c r="AC504">
        <v>1.7495000000000001</v>
      </c>
      <c r="AD504">
        <v>0.21426999999999999</v>
      </c>
    </row>
    <row r="505" spans="3:30" x14ac:dyDescent="0.3">
      <c r="C505">
        <v>13.012184052484283</v>
      </c>
      <c r="D505">
        <v>2.3838153659804311</v>
      </c>
      <c r="H505">
        <f t="shared" si="16"/>
        <v>7.2144810076634851</v>
      </c>
      <c r="S505">
        <v>7.2145000000000001</v>
      </c>
      <c r="T505">
        <v>2.3837999999999999</v>
      </c>
      <c r="U505">
        <v>2.6837</v>
      </c>
      <c r="V505">
        <v>-0.29988999999999999</v>
      </c>
      <c r="AA505">
        <v>13.012</v>
      </c>
      <c r="AB505">
        <v>2.3837999999999999</v>
      </c>
      <c r="AC505">
        <v>2.7099000000000002</v>
      </c>
      <c r="AD505">
        <v>-0.32607999999999998</v>
      </c>
    </row>
    <row r="506" spans="3:30" x14ac:dyDescent="0.3">
      <c r="C506">
        <v>8.1712349098892858</v>
      </c>
      <c r="D506">
        <v>2.3180633349627615</v>
      </c>
      <c r="H506">
        <f t="shared" si="16"/>
        <v>5.717074395139278</v>
      </c>
      <c r="S506">
        <v>5.7171000000000003</v>
      </c>
      <c r="T506">
        <v>2.3180999999999998</v>
      </c>
      <c r="U506">
        <v>2.2222</v>
      </c>
      <c r="V506">
        <v>9.5906000000000005E-2</v>
      </c>
      <c r="AA506">
        <v>8.1712000000000007</v>
      </c>
      <c r="AB506">
        <v>2.3180999999999998</v>
      </c>
      <c r="AC506">
        <v>2.1257000000000001</v>
      </c>
      <c r="AD506">
        <v>0.19231999999999999</v>
      </c>
    </row>
    <row r="507" spans="3:30" x14ac:dyDescent="0.3">
      <c r="C507">
        <v>3.9649812845177332</v>
      </c>
      <c r="D507">
        <v>1.7853298350107671</v>
      </c>
      <c r="H507">
        <f t="shared" si="16"/>
        <v>3.9824521513849898</v>
      </c>
      <c r="S507">
        <v>3.9824999999999999</v>
      </c>
      <c r="T507">
        <v>1.7853000000000001</v>
      </c>
      <c r="U507">
        <v>1.6875</v>
      </c>
      <c r="V507">
        <v>9.7840999999999997E-2</v>
      </c>
      <c r="AA507">
        <v>3.9649999999999999</v>
      </c>
      <c r="AB507">
        <v>1.7853000000000001</v>
      </c>
      <c r="AC507">
        <v>1.6182000000000001</v>
      </c>
      <c r="AD507">
        <v>0.16714000000000001</v>
      </c>
    </row>
    <row r="508" spans="3:30" x14ac:dyDescent="0.3">
      <c r="C508">
        <v>8.1226895699377568</v>
      </c>
      <c r="D508">
        <v>2.4166405073382808</v>
      </c>
      <c r="H508">
        <f t="shared" si="16"/>
        <v>5.7000665153795378</v>
      </c>
      <c r="S508">
        <v>5.7000999999999999</v>
      </c>
      <c r="T508">
        <v>2.4165999999999999</v>
      </c>
      <c r="U508">
        <v>2.2168999999999999</v>
      </c>
      <c r="V508">
        <v>0.19972999999999999</v>
      </c>
      <c r="AA508">
        <v>8.1227</v>
      </c>
      <c r="AB508">
        <v>2.4165999999999999</v>
      </c>
      <c r="AC508">
        <v>2.1198999999999999</v>
      </c>
      <c r="AD508">
        <v>0.29675000000000001</v>
      </c>
    </row>
    <row r="509" spans="3:30" x14ac:dyDescent="0.3">
      <c r="C509">
        <v>6.8651129465734453</v>
      </c>
      <c r="D509">
        <v>2.271841606536499</v>
      </c>
      <c r="H509">
        <f t="shared" si="16"/>
        <v>5.2402721099475151</v>
      </c>
      <c r="S509">
        <v>5.2403000000000004</v>
      </c>
      <c r="T509">
        <v>2.2717999999999998</v>
      </c>
      <c r="U509">
        <v>2.0752000000000002</v>
      </c>
      <c r="V509">
        <v>0.19664999999999999</v>
      </c>
      <c r="AA509">
        <v>6.8651</v>
      </c>
      <c r="AB509">
        <v>2.2717999999999998</v>
      </c>
      <c r="AC509">
        <v>1.9681</v>
      </c>
      <c r="AD509">
        <v>0.30370000000000003</v>
      </c>
    </row>
    <row r="510" spans="3:30" x14ac:dyDescent="0.3">
      <c r="C510">
        <v>5.1079226787887819</v>
      </c>
      <c r="D510">
        <v>2.0293837776852097</v>
      </c>
      <c r="H510">
        <f t="shared" si="16"/>
        <v>4.5201427759701494</v>
      </c>
      <c r="S510">
        <v>4.5201000000000002</v>
      </c>
      <c r="T510">
        <v>2.0293999999999999</v>
      </c>
      <c r="U510">
        <v>1.8532</v>
      </c>
      <c r="V510">
        <v>0.17616000000000001</v>
      </c>
      <c r="AA510">
        <v>5.1078999999999999</v>
      </c>
      <c r="AB510">
        <v>2.0293999999999999</v>
      </c>
      <c r="AC510">
        <v>1.7561</v>
      </c>
      <c r="AD510">
        <v>0.27328000000000002</v>
      </c>
    </row>
    <row r="511" spans="3:30" x14ac:dyDescent="0.3">
      <c r="C511">
        <v>3.7810128622922603</v>
      </c>
      <c r="D511">
        <v>1.7558748556724915</v>
      </c>
      <c r="H511">
        <f t="shared" si="16"/>
        <v>3.8889653443003374</v>
      </c>
      <c r="S511">
        <v>3.8889999999999998</v>
      </c>
      <c r="T511">
        <v>1.7559</v>
      </c>
      <c r="U511">
        <v>1.6587000000000001</v>
      </c>
      <c r="V511">
        <v>9.7200999999999996E-2</v>
      </c>
      <c r="AA511">
        <v>3.7810000000000001</v>
      </c>
      <c r="AB511">
        <v>1.7559</v>
      </c>
      <c r="AC511">
        <v>1.5960000000000001</v>
      </c>
      <c r="AD511">
        <v>0.15989</v>
      </c>
    </row>
    <row r="512" spans="3:30" x14ac:dyDescent="0.3">
      <c r="C512">
        <v>2.0021495754677456</v>
      </c>
      <c r="D512">
        <v>1.3979400086720377</v>
      </c>
      <c r="H512">
        <f t="shared" si="16"/>
        <v>2.8299466959416359</v>
      </c>
      <c r="S512">
        <v>2.8298999999999999</v>
      </c>
      <c r="T512">
        <v>1.3978999999999999</v>
      </c>
      <c r="U512">
        <v>1.3322000000000001</v>
      </c>
      <c r="V512">
        <v>6.5690999999999999E-2</v>
      </c>
      <c r="AA512">
        <v>2.0021</v>
      </c>
      <c r="AB512">
        <v>1.3978999999999999</v>
      </c>
      <c r="AC512">
        <v>1.3813</v>
      </c>
      <c r="AD512">
        <v>1.6604000000000001E-2</v>
      </c>
    </row>
    <row r="513" spans="3:30" x14ac:dyDescent="0.3">
      <c r="C513">
        <v>13.085725624084057</v>
      </c>
      <c r="D513">
        <v>2.428134794028789</v>
      </c>
      <c r="H513">
        <f t="shared" si="16"/>
        <v>7.234839493474353</v>
      </c>
      <c r="S513">
        <v>7.2347999999999999</v>
      </c>
      <c r="T513">
        <v>2.4281000000000001</v>
      </c>
      <c r="U513">
        <v>2.69</v>
      </c>
      <c r="V513">
        <v>-0.26185000000000003</v>
      </c>
      <c r="AA513">
        <v>13.086</v>
      </c>
      <c r="AB513">
        <v>2.4281000000000001</v>
      </c>
      <c r="AC513">
        <v>2.7187999999999999</v>
      </c>
      <c r="AD513">
        <v>-0.29063</v>
      </c>
    </row>
    <row r="514" spans="3:30" x14ac:dyDescent="0.3">
      <c r="C514">
        <v>4.9975874369328768</v>
      </c>
      <c r="D514">
        <v>1.8808135922807914</v>
      </c>
      <c r="H514">
        <f t="shared" si="16"/>
        <v>4.4710568938150974</v>
      </c>
      <c r="S514">
        <v>4.4710999999999999</v>
      </c>
      <c r="T514">
        <v>1.8808</v>
      </c>
      <c r="U514">
        <v>1.8381000000000001</v>
      </c>
      <c r="V514">
        <v>4.2720000000000001E-2</v>
      </c>
      <c r="AA514">
        <v>4.9976000000000003</v>
      </c>
      <c r="AB514">
        <v>1.8808</v>
      </c>
      <c r="AC514">
        <v>1.7427999999999999</v>
      </c>
      <c r="AD514">
        <v>0.13802</v>
      </c>
    </row>
    <row r="515" spans="3:30" x14ac:dyDescent="0.3">
      <c r="C515">
        <v>8.5149010463968828</v>
      </c>
      <c r="D515">
        <v>2.2855573090077739</v>
      </c>
      <c r="H515">
        <f t="shared" ref="H515:H578" si="17">2*SQRT(C515)</f>
        <v>5.8360606735697607</v>
      </c>
      <c r="S515">
        <v>5.8361000000000001</v>
      </c>
      <c r="T515">
        <v>2.2856000000000001</v>
      </c>
      <c r="U515">
        <v>2.2587999999999999</v>
      </c>
      <c r="V515">
        <v>2.6724000000000001E-2</v>
      </c>
      <c r="AA515">
        <v>8.5149000000000008</v>
      </c>
      <c r="AB515">
        <v>2.2856000000000001</v>
      </c>
      <c r="AC515">
        <v>2.1671999999999998</v>
      </c>
      <c r="AD515">
        <v>0.11834</v>
      </c>
    </row>
    <row r="516" spans="3:30" x14ac:dyDescent="0.3">
      <c r="C516">
        <v>3.4043867772644525</v>
      </c>
      <c r="D516">
        <v>1.7403626894942439</v>
      </c>
      <c r="H516">
        <f t="shared" si="17"/>
        <v>3.6901960800285138</v>
      </c>
      <c r="S516">
        <v>3.6901999999999999</v>
      </c>
      <c r="T516">
        <v>1.7403999999999999</v>
      </c>
      <c r="U516">
        <v>1.5973999999999999</v>
      </c>
      <c r="V516">
        <v>0.14296</v>
      </c>
      <c r="AA516">
        <v>3.4043999999999999</v>
      </c>
      <c r="AB516">
        <v>1.7403999999999999</v>
      </c>
      <c r="AC516">
        <v>1.5505</v>
      </c>
      <c r="AD516">
        <v>0.18981999999999999</v>
      </c>
    </row>
    <row r="517" spans="3:30" x14ac:dyDescent="0.3">
      <c r="C517">
        <v>5.2947390409453812</v>
      </c>
      <c r="D517">
        <v>1.9912260756924949</v>
      </c>
      <c r="H517">
        <f t="shared" si="17"/>
        <v>4.6020599913279625</v>
      </c>
      <c r="S517">
        <v>4.6021000000000001</v>
      </c>
      <c r="T517">
        <v>1.9912000000000001</v>
      </c>
      <c r="U517">
        <v>1.8785000000000001</v>
      </c>
      <c r="V517">
        <v>0.11275</v>
      </c>
      <c r="AA517">
        <v>5.2946999999999997</v>
      </c>
      <c r="AB517">
        <v>1.9912000000000001</v>
      </c>
      <c r="AC517">
        <v>1.7786</v>
      </c>
      <c r="AD517">
        <v>0.21257999999999999</v>
      </c>
    </row>
    <row r="518" spans="3:30" x14ac:dyDescent="0.3">
      <c r="C518">
        <v>1.3136094741676563</v>
      </c>
      <c r="D518">
        <v>1.146128035678238</v>
      </c>
      <c r="H518">
        <f t="shared" si="17"/>
        <v>2.2922560713564759</v>
      </c>
      <c r="S518">
        <v>2.2923</v>
      </c>
      <c r="T518">
        <v>1.1460999999999999</v>
      </c>
      <c r="U518">
        <v>1.1665000000000001</v>
      </c>
      <c r="V518">
        <v>-2.0386000000000001E-2</v>
      </c>
      <c r="AA518">
        <v>1.3136000000000001</v>
      </c>
      <c r="AB518">
        <v>1.1460999999999999</v>
      </c>
      <c r="AC518">
        <v>1.2983</v>
      </c>
      <c r="AD518">
        <v>-0.15212000000000001</v>
      </c>
    </row>
    <row r="519" spans="3:30" x14ac:dyDescent="0.3">
      <c r="C519">
        <v>10.542948600961129</v>
      </c>
      <c r="D519">
        <v>2.4048337166199381</v>
      </c>
      <c r="H519">
        <f t="shared" si="17"/>
        <v>6.4939813984830996</v>
      </c>
      <c r="S519">
        <v>6.4939999999999998</v>
      </c>
      <c r="T519">
        <v>2.4047999999999998</v>
      </c>
      <c r="U519">
        <v>2.4615999999999998</v>
      </c>
      <c r="V519">
        <v>-5.6793000000000003E-2</v>
      </c>
      <c r="AA519">
        <v>10.542999999999999</v>
      </c>
      <c r="AB519">
        <v>2.4047999999999998</v>
      </c>
      <c r="AC519">
        <v>2.4119000000000002</v>
      </c>
      <c r="AD519">
        <v>-7.1028999999999997E-3</v>
      </c>
    </row>
    <row r="520" spans="3:30" x14ac:dyDescent="0.3">
      <c r="C520">
        <v>5.2645752629962219</v>
      </c>
      <c r="D520">
        <v>1.9867717342662448</v>
      </c>
      <c r="H520">
        <f t="shared" si="17"/>
        <v>4.5889324523231858</v>
      </c>
      <c r="S520">
        <v>4.5888999999999998</v>
      </c>
      <c r="T520">
        <v>1.9867999999999999</v>
      </c>
      <c r="U520">
        <v>1.8744000000000001</v>
      </c>
      <c r="V520">
        <v>0.11235000000000001</v>
      </c>
      <c r="AA520">
        <v>5.2645999999999997</v>
      </c>
      <c r="AB520">
        <v>1.9867999999999999</v>
      </c>
      <c r="AC520">
        <v>1.7749999999999999</v>
      </c>
      <c r="AD520">
        <v>0.21177000000000001</v>
      </c>
    </row>
    <row r="521" spans="3:30" x14ac:dyDescent="0.3">
      <c r="C521">
        <v>7.1450407699481868</v>
      </c>
      <c r="D521">
        <v>2.1398790864012365</v>
      </c>
      <c r="H521">
        <f t="shared" si="17"/>
        <v>5.3460418142577923</v>
      </c>
      <c r="S521">
        <v>5.3460000000000001</v>
      </c>
      <c r="T521">
        <v>2.1398999999999999</v>
      </c>
      <c r="U521">
        <v>2.1078000000000001</v>
      </c>
      <c r="V521">
        <v>3.2086000000000003E-2</v>
      </c>
      <c r="AA521">
        <v>7.1449999999999996</v>
      </c>
      <c r="AB521">
        <v>2.1398999999999999</v>
      </c>
      <c r="AC521">
        <v>2.0019</v>
      </c>
      <c r="AD521">
        <v>0.13796</v>
      </c>
    </row>
    <row r="522" spans="3:30" x14ac:dyDescent="0.3">
      <c r="C522">
        <v>2.5314865837323879</v>
      </c>
      <c r="D522">
        <v>1.5314789170422551</v>
      </c>
      <c r="H522">
        <f t="shared" si="17"/>
        <v>3.1821292140529982</v>
      </c>
      <c r="S522">
        <v>3.1821000000000002</v>
      </c>
      <c r="T522">
        <v>1.5315000000000001</v>
      </c>
      <c r="U522">
        <v>1.4408000000000001</v>
      </c>
      <c r="V522">
        <v>9.0676000000000007E-2</v>
      </c>
      <c r="AA522">
        <v>2.5314999999999999</v>
      </c>
      <c r="AB522">
        <v>1.5315000000000001</v>
      </c>
      <c r="AC522">
        <v>1.4452</v>
      </c>
      <c r="AD522">
        <v>8.6267999999999997E-2</v>
      </c>
    </row>
    <row r="523" spans="3:30" x14ac:dyDescent="0.3">
      <c r="C523">
        <v>10.48819242080519</v>
      </c>
      <c r="D523">
        <v>2.3729120029701067</v>
      </c>
      <c r="H523">
        <f t="shared" si="17"/>
        <v>6.4770957753626552</v>
      </c>
      <c r="S523">
        <v>6.4771000000000001</v>
      </c>
      <c r="T523">
        <v>2.3729</v>
      </c>
      <c r="U523">
        <v>2.4563999999999999</v>
      </c>
      <c r="V523">
        <v>-8.3510000000000001E-2</v>
      </c>
      <c r="AA523">
        <v>10.488</v>
      </c>
      <c r="AB523">
        <v>2.3729</v>
      </c>
      <c r="AC523">
        <v>2.4053</v>
      </c>
      <c r="AD523">
        <v>-3.2417000000000001E-2</v>
      </c>
    </row>
    <row r="524" spans="3:30" x14ac:dyDescent="0.3">
      <c r="C524">
        <v>2.8567627889437537</v>
      </c>
      <c r="D524">
        <v>1.4471580313422192</v>
      </c>
      <c r="H524">
        <f t="shared" si="17"/>
        <v>3.3803921600570273</v>
      </c>
      <c r="S524">
        <v>3.3803999999999998</v>
      </c>
      <c r="T524">
        <v>1.4472</v>
      </c>
      <c r="U524">
        <v>1.5019</v>
      </c>
      <c r="V524">
        <v>-5.4755999999999999E-2</v>
      </c>
      <c r="AA524">
        <v>2.8567999999999998</v>
      </c>
      <c r="AB524">
        <v>1.4472</v>
      </c>
      <c r="AC524">
        <v>1.4844999999999999</v>
      </c>
      <c r="AD524">
        <v>-3.7303000000000003E-2</v>
      </c>
    </row>
    <row r="525" spans="3:30" x14ac:dyDescent="0.3">
      <c r="C525">
        <v>15.013855240327887</v>
      </c>
      <c r="D525">
        <v>2.5403294747908736</v>
      </c>
      <c r="H525">
        <f t="shared" si="17"/>
        <v>7.7495432743685964</v>
      </c>
      <c r="S525">
        <v>7.7495000000000003</v>
      </c>
      <c r="T525">
        <v>2.5402999999999998</v>
      </c>
      <c r="U525">
        <v>2.8485999999999998</v>
      </c>
      <c r="V525">
        <v>-0.30830000000000002</v>
      </c>
      <c r="AA525">
        <v>15.013999999999999</v>
      </c>
      <c r="AB525">
        <v>2.5402999999999998</v>
      </c>
      <c r="AC525">
        <v>2.9514</v>
      </c>
      <c r="AD525">
        <v>-0.41110000000000002</v>
      </c>
    </row>
    <row r="526" spans="3:30" x14ac:dyDescent="0.3">
      <c r="C526">
        <v>5.2947390409453812</v>
      </c>
      <c r="D526">
        <v>2.0334237554869499</v>
      </c>
      <c r="H526">
        <f t="shared" si="17"/>
        <v>4.6020599913279625</v>
      </c>
      <c r="S526">
        <v>4.6021000000000001</v>
      </c>
      <c r="T526">
        <v>2.0333999999999999</v>
      </c>
      <c r="U526">
        <v>1.8785000000000001</v>
      </c>
      <c r="V526">
        <v>0.15495</v>
      </c>
      <c r="AA526">
        <v>5.2946999999999997</v>
      </c>
      <c r="AB526">
        <v>2.0333999999999999</v>
      </c>
      <c r="AC526">
        <v>1.7786</v>
      </c>
      <c r="AD526">
        <v>0.25478000000000001</v>
      </c>
    </row>
    <row r="527" spans="3:30" x14ac:dyDescent="0.3">
      <c r="C527">
        <v>6.6904338846890949</v>
      </c>
      <c r="D527">
        <v>2.1461280356782382</v>
      </c>
      <c r="H527">
        <f t="shared" si="17"/>
        <v>5.1731746093435103</v>
      </c>
      <c r="S527">
        <v>5.1731999999999996</v>
      </c>
      <c r="T527">
        <v>2.1461000000000001</v>
      </c>
      <c r="U527">
        <v>2.0545</v>
      </c>
      <c r="V527">
        <v>9.1618000000000005E-2</v>
      </c>
      <c r="AA527">
        <v>6.6904000000000003</v>
      </c>
      <c r="AB527">
        <v>2.1461000000000001</v>
      </c>
      <c r="AC527">
        <v>1.9471000000000001</v>
      </c>
      <c r="AD527">
        <v>0.19907</v>
      </c>
    </row>
    <row r="528" spans="3:30" x14ac:dyDescent="0.3">
      <c r="C528">
        <v>4.6323451173671577</v>
      </c>
      <c r="D528">
        <v>1.9912260756924949</v>
      </c>
      <c r="H528">
        <f t="shared" si="17"/>
        <v>4.3045766887661125</v>
      </c>
      <c r="S528">
        <v>4.3045999999999998</v>
      </c>
      <c r="T528">
        <v>1.9912000000000001</v>
      </c>
      <c r="U528">
        <v>1.7867999999999999</v>
      </c>
      <c r="V528">
        <v>0.20444999999999999</v>
      </c>
      <c r="AA528">
        <v>4.6322999999999999</v>
      </c>
      <c r="AB528">
        <v>1.9912000000000001</v>
      </c>
      <c r="AC528">
        <v>1.6987000000000001</v>
      </c>
      <c r="AD528">
        <v>0.29250999999999999</v>
      </c>
    </row>
    <row r="529" spans="3:30" x14ac:dyDescent="0.3">
      <c r="C529">
        <v>4.671511641085206</v>
      </c>
      <c r="D529">
        <v>1.8325089127062364</v>
      </c>
      <c r="H529">
        <f t="shared" si="17"/>
        <v>4.3227360044699497</v>
      </c>
      <c r="S529">
        <v>4.3227000000000002</v>
      </c>
      <c r="T529">
        <v>1.8325</v>
      </c>
      <c r="U529">
        <v>1.7924</v>
      </c>
      <c r="V529">
        <v>4.0133000000000002E-2</v>
      </c>
      <c r="AA529">
        <v>4.6715</v>
      </c>
      <c r="AB529">
        <v>1.8325</v>
      </c>
      <c r="AC529">
        <v>1.7034</v>
      </c>
      <c r="AD529">
        <v>0.12906999999999999</v>
      </c>
    </row>
    <row r="530" spans="3:30" x14ac:dyDescent="0.3">
      <c r="C530">
        <v>12.084326549242126</v>
      </c>
      <c r="D530">
        <v>2.4857214264815801</v>
      </c>
      <c r="H530">
        <f t="shared" si="17"/>
        <v>6.9525035920140672</v>
      </c>
      <c r="S530">
        <v>6.9524999999999997</v>
      </c>
      <c r="T530">
        <v>2.4857</v>
      </c>
      <c r="U530">
        <v>2.6030000000000002</v>
      </c>
      <c r="V530">
        <v>-0.11724</v>
      </c>
      <c r="AA530">
        <v>12.084</v>
      </c>
      <c r="AB530">
        <v>2.4857</v>
      </c>
      <c r="AC530">
        <v>2.5979000000000001</v>
      </c>
      <c r="AD530">
        <v>-0.11221</v>
      </c>
    </row>
    <row r="531" spans="3:30" x14ac:dyDescent="0.3">
      <c r="C531">
        <v>0</v>
      </c>
      <c r="D531">
        <v>0</v>
      </c>
      <c r="H531">
        <f t="shared" si="17"/>
        <v>0</v>
      </c>
      <c r="S531">
        <v>0</v>
      </c>
      <c r="T531">
        <v>0</v>
      </c>
      <c r="U531">
        <v>0.45995999999999998</v>
      </c>
      <c r="V531">
        <v>-0.45995999999999998</v>
      </c>
      <c r="AA531">
        <v>0</v>
      </c>
      <c r="AB531">
        <v>0</v>
      </c>
      <c r="AC531">
        <v>1.1396999999999999</v>
      </c>
      <c r="AD531">
        <v>-1.1396999999999999</v>
      </c>
    </row>
    <row r="532" spans="3:30" x14ac:dyDescent="0.3">
      <c r="C532">
        <v>0</v>
      </c>
      <c r="D532">
        <v>0</v>
      </c>
      <c r="H532">
        <f t="shared" si="17"/>
        <v>0</v>
      </c>
      <c r="S532">
        <v>0</v>
      </c>
      <c r="T532">
        <v>0</v>
      </c>
      <c r="U532">
        <v>0.45995999999999998</v>
      </c>
      <c r="V532">
        <v>-0.45995999999999998</v>
      </c>
      <c r="AA532">
        <v>0</v>
      </c>
      <c r="AB532">
        <v>0</v>
      </c>
      <c r="AC532">
        <v>1.1396999999999999</v>
      </c>
      <c r="AD532">
        <v>-1.1396999999999999</v>
      </c>
    </row>
    <row r="533" spans="3:30" x14ac:dyDescent="0.3">
      <c r="C533">
        <v>10.043108341210365</v>
      </c>
      <c r="D533">
        <v>2.2833012287035497</v>
      </c>
      <c r="H533">
        <f t="shared" si="17"/>
        <v>6.3381727149740454</v>
      </c>
      <c r="S533">
        <v>6.3381999999999996</v>
      </c>
      <c r="T533">
        <v>2.2833000000000001</v>
      </c>
      <c r="U533">
        <v>2.4136000000000002</v>
      </c>
      <c r="V533">
        <v>-0.1303</v>
      </c>
      <c r="AA533">
        <v>10.042999999999999</v>
      </c>
      <c r="AB533">
        <v>2.2833000000000001</v>
      </c>
      <c r="AC533">
        <v>2.3515999999999999</v>
      </c>
      <c r="AD533">
        <v>-6.8321000000000007E-2</v>
      </c>
    </row>
    <row r="534" spans="3:30" x14ac:dyDescent="0.3">
      <c r="C534">
        <v>11.735401397640222</v>
      </c>
      <c r="D534">
        <v>2.4487063199050798</v>
      </c>
      <c r="H534">
        <f t="shared" si="17"/>
        <v>6.8513944267251823</v>
      </c>
      <c r="S534">
        <v>6.8513999999999999</v>
      </c>
      <c r="T534">
        <v>2.4487000000000001</v>
      </c>
      <c r="U534">
        <v>2.5718000000000001</v>
      </c>
      <c r="V534">
        <v>-0.12309</v>
      </c>
      <c r="AA534">
        <v>11.734999999999999</v>
      </c>
      <c r="AB534">
        <v>2.4487000000000001</v>
      </c>
      <c r="AC534">
        <v>2.5558000000000001</v>
      </c>
      <c r="AD534">
        <v>-0.10712000000000001</v>
      </c>
    </row>
    <row r="535" spans="3:30" x14ac:dyDescent="0.3">
      <c r="C535">
        <v>12.005784457854864</v>
      </c>
      <c r="D535">
        <v>2.4814426285023048</v>
      </c>
      <c r="H535">
        <f t="shared" si="17"/>
        <v>6.9298728582434652</v>
      </c>
      <c r="S535">
        <v>6.9298999999999999</v>
      </c>
      <c r="T535">
        <v>2.4813999999999998</v>
      </c>
      <c r="U535">
        <v>2.5960000000000001</v>
      </c>
      <c r="V535">
        <v>-0.11454</v>
      </c>
      <c r="AA535">
        <v>12.006</v>
      </c>
      <c r="AB535">
        <v>2.4813999999999998</v>
      </c>
      <c r="AC535">
        <v>2.5884999999999998</v>
      </c>
      <c r="AD535">
        <v>-0.10700999999999999</v>
      </c>
    </row>
    <row r="536" spans="3:30" x14ac:dyDescent="0.3">
      <c r="C536">
        <v>5.8721205655517643</v>
      </c>
      <c r="D536">
        <v>1.8325089127062364</v>
      </c>
      <c r="H536">
        <f t="shared" si="17"/>
        <v>4.8464917478736158</v>
      </c>
      <c r="S536">
        <v>4.8464999999999998</v>
      </c>
      <c r="T536">
        <v>1.8325</v>
      </c>
      <c r="U536">
        <v>1.9538</v>
      </c>
      <c r="V536">
        <v>-0.12131</v>
      </c>
      <c r="AA536">
        <v>5.8720999999999997</v>
      </c>
      <c r="AB536">
        <v>1.8325</v>
      </c>
      <c r="AC536">
        <v>1.8483000000000001</v>
      </c>
      <c r="AD536">
        <v>-1.5809E-2</v>
      </c>
    </row>
    <row r="537" spans="3:30" x14ac:dyDescent="0.3">
      <c r="C537">
        <v>14.519408456622132</v>
      </c>
      <c r="D537">
        <v>2.4983105537896004</v>
      </c>
      <c r="H537">
        <f t="shared" si="17"/>
        <v>7.6208683118453457</v>
      </c>
      <c r="S537">
        <v>7.6208999999999998</v>
      </c>
      <c r="T537">
        <v>2.4983</v>
      </c>
      <c r="U537">
        <v>2.8090000000000002</v>
      </c>
      <c r="V537">
        <v>-0.31065999999999999</v>
      </c>
      <c r="AA537">
        <v>14.519</v>
      </c>
      <c r="AB537">
        <v>2.4983</v>
      </c>
      <c r="AC537">
        <v>2.8917999999999999</v>
      </c>
      <c r="AD537">
        <v>-0.39345999999999998</v>
      </c>
    </row>
    <row r="538" spans="3:30" x14ac:dyDescent="0.3">
      <c r="C538">
        <v>4.5655747821091959</v>
      </c>
      <c r="D538">
        <v>1.9030899869919435</v>
      </c>
      <c r="H538">
        <f t="shared" si="17"/>
        <v>4.2734411343128134</v>
      </c>
      <c r="S538">
        <v>4.2733999999999996</v>
      </c>
      <c r="T538">
        <v>1.9031</v>
      </c>
      <c r="U538">
        <v>1.7771999999999999</v>
      </c>
      <c r="V538">
        <v>0.12590999999999999</v>
      </c>
      <c r="AA538">
        <v>4.5655999999999999</v>
      </c>
      <c r="AB538">
        <v>1.9031</v>
      </c>
      <c r="AC538">
        <v>1.6907000000000001</v>
      </c>
      <c r="AD538">
        <v>0.21243000000000001</v>
      </c>
    </row>
    <row r="539" spans="3:30" x14ac:dyDescent="0.3">
      <c r="C539">
        <v>7.1053220196762545</v>
      </c>
      <c r="D539">
        <v>2.1760912590556813</v>
      </c>
      <c r="H539">
        <f t="shared" si="17"/>
        <v>5.3311619820359066</v>
      </c>
      <c r="S539">
        <v>5.3311999999999999</v>
      </c>
      <c r="T539">
        <v>2.1760999999999999</v>
      </c>
      <c r="U539">
        <v>2.1032000000000002</v>
      </c>
      <c r="V539">
        <v>7.2885000000000005E-2</v>
      </c>
      <c r="AA539">
        <v>7.1052999999999997</v>
      </c>
      <c r="AB539">
        <v>2.1760999999999999</v>
      </c>
      <c r="AC539">
        <v>1.9971000000000001</v>
      </c>
      <c r="AD539">
        <v>0.17896999999999999</v>
      </c>
    </row>
    <row r="540" spans="3:30" x14ac:dyDescent="0.3">
      <c r="C540">
        <v>0.36247623315782618</v>
      </c>
      <c r="D540">
        <v>0.6020599913279624</v>
      </c>
      <c r="H540">
        <f t="shared" si="17"/>
        <v>1.2041199826559248</v>
      </c>
      <c r="S540">
        <v>1.2040999999999999</v>
      </c>
      <c r="T540">
        <v>0.60206000000000004</v>
      </c>
      <c r="U540">
        <v>0.83111000000000002</v>
      </c>
      <c r="V540">
        <v>-0.22905</v>
      </c>
      <c r="AA540">
        <v>0.36248000000000002</v>
      </c>
      <c r="AB540">
        <v>0.60206000000000004</v>
      </c>
      <c r="AC540">
        <v>1.1835</v>
      </c>
      <c r="AD540">
        <v>-0.58142000000000005</v>
      </c>
    </row>
    <row r="541" spans="3:30" x14ac:dyDescent="0.3">
      <c r="C541">
        <v>3.9472619240793021</v>
      </c>
      <c r="D541">
        <v>1.8692317197309762</v>
      </c>
      <c r="H541">
        <f t="shared" si="17"/>
        <v>3.9735434685324895</v>
      </c>
      <c r="S541">
        <v>3.9735</v>
      </c>
      <c r="T541">
        <v>1.8692</v>
      </c>
      <c r="U541">
        <v>1.6847000000000001</v>
      </c>
      <c r="V541">
        <v>0.18448999999999999</v>
      </c>
      <c r="AA541">
        <v>3.9472999999999998</v>
      </c>
      <c r="AB541">
        <v>1.8692</v>
      </c>
      <c r="AC541">
        <v>1.6160000000000001</v>
      </c>
      <c r="AD541">
        <v>0.25318000000000002</v>
      </c>
    </row>
    <row r="542" spans="3:30" x14ac:dyDescent="0.3">
      <c r="C542">
        <v>1.748263863366663</v>
      </c>
      <c r="D542">
        <v>1.2304489213782739</v>
      </c>
      <c r="H542">
        <f t="shared" si="17"/>
        <v>2.6444385894678386</v>
      </c>
      <c r="S542">
        <v>2.6444000000000001</v>
      </c>
      <c r="T542">
        <v>1.2303999999999999</v>
      </c>
      <c r="U542">
        <v>1.2750999999999999</v>
      </c>
      <c r="V542">
        <v>-4.462E-2</v>
      </c>
      <c r="AA542">
        <v>1.7483</v>
      </c>
      <c r="AB542">
        <v>1.2303999999999999</v>
      </c>
      <c r="AC542">
        <v>1.3507</v>
      </c>
      <c r="AD542">
        <v>-0.12025</v>
      </c>
    </row>
    <row r="543" spans="3:30" x14ac:dyDescent="0.3">
      <c r="C543">
        <v>6.2689677845639453</v>
      </c>
      <c r="D543">
        <v>2.1875207208364631</v>
      </c>
      <c r="H543">
        <f t="shared" si="17"/>
        <v>5.007581366114362</v>
      </c>
      <c r="S543">
        <v>5.0076000000000001</v>
      </c>
      <c r="T543">
        <v>2.1875</v>
      </c>
      <c r="U543">
        <v>2.0034999999999998</v>
      </c>
      <c r="V543">
        <v>0.18404999999999999</v>
      </c>
      <c r="AA543">
        <v>6.2690000000000001</v>
      </c>
      <c r="AB543">
        <v>2.1875</v>
      </c>
      <c r="AC543">
        <v>1.8962000000000001</v>
      </c>
      <c r="AD543">
        <v>0.29132000000000002</v>
      </c>
    </row>
    <row r="544" spans="3:30" x14ac:dyDescent="0.3">
      <c r="C544">
        <v>3.0288622909836378</v>
      </c>
      <c r="D544">
        <v>1.6812412373755872</v>
      </c>
      <c r="H544">
        <f t="shared" si="17"/>
        <v>3.4807253789884878</v>
      </c>
      <c r="S544">
        <v>3.4807000000000001</v>
      </c>
      <c r="T544">
        <v>1.6812</v>
      </c>
      <c r="U544">
        <v>1.5327999999999999</v>
      </c>
      <c r="V544">
        <v>0.1484</v>
      </c>
      <c r="AA544">
        <v>3.0289000000000001</v>
      </c>
      <c r="AB544">
        <v>1.6812</v>
      </c>
      <c r="AC544">
        <v>1.5052000000000001</v>
      </c>
      <c r="AD544">
        <v>0.17601</v>
      </c>
    </row>
    <row r="545" spans="3:30" x14ac:dyDescent="0.3">
      <c r="C545">
        <v>9.2235383424138586</v>
      </c>
      <c r="D545">
        <v>2.4216039268698313</v>
      </c>
      <c r="H545">
        <f t="shared" si="17"/>
        <v>6.0740557595115501</v>
      </c>
      <c r="S545">
        <v>6.0740999999999996</v>
      </c>
      <c r="T545">
        <v>2.4216000000000002</v>
      </c>
      <c r="U545">
        <v>2.3321999999999998</v>
      </c>
      <c r="V545">
        <v>8.9413000000000006E-2</v>
      </c>
      <c r="AA545">
        <v>9.2234999999999996</v>
      </c>
      <c r="AB545">
        <v>2.4216000000000002</v>
      </c>
      <c r="AC545">
        <v>2.2526999999999999</v>
      </c>
      <c r="AD545">
        <v>0.16888</v>
      </c>
    </row>
    <row r="546" spans="3:30" x14ac:dyDescent="0.3">
      <c r="C546">
        <v>9.8010029143602537</v>
      </c>
      <c r="D546">
        <v>2.3180633349627615</v>
      </c>
      <c r="H546">
        <f t="shared" si="17"/>
        <v>6.2613106980440616</v>
      </c>
      <c r="S546">
        <v>6.2613000000000003</v>
      </c>
      <c r="T546">
        <v>2.3180999999999998</v>
      </c>
      <c r="U546">
        <v>2.3898999999999999</v>
      </c>
      <c r="V546">
        <v>-7.1845999999999993E-2</v>
      </c>
      <c r="AA546">
        <v>9.8010000000000002</v>
      </c>
      <c r="AB546">
        <v>2.3180999999999998</v>
      </c>
      <c r="AC546">
        <v>2.3224</v>
      </c>
      <c r="AD546">
        <v>-4.3442000000000003E-3</v>
      </c>
    </row>
    <row r="547" spans="3:30" x14ac:dyDescent="0.3">
      <c r="C547">
        <v>11.523490868713209</v>
      </c>
      <c r="D547">
        <v>2.3617278360175931</v>
      </c>
      <c r="H547">
        <f t="shared" si="17"/>
        <v>6.7892535285444184</v>
      </c>
      <c r="S547">
        <v>6.7892999999999999</v>
      </c>
      <c r="T547">
        <v>2.3616999999999999</v>
      </c>
      <c r="U547">
        <v>2.5526</v>
      </c>
      <c r="V547">
        <v>-0.19091</v>
      </c>
      <c r="AA547">
        <v>11.523</v>
      </c>
      <c r="AB547">
        <v>2.3616999999999999</v>
      </c>
      <c r="AC547">
        <v>2.5303</v>
      </c>
      <c r="AD547">
        <v>-0.16853000000000001</v>
      </c>
    </row>
    <row r="548" spans="3:30" x14ac:dyDescent="0.3">
      <c r="C548">
        <v>16.058278951558211</v>
      </c>
      <c r="D548">
        <v>2.5998830720736876</v>
      </c>
      <c r="H548">
        <f t="shared" si="17"/>
        <v>8.0145564946684882</v>
      </c>
      <c r="S548">
        <v>8.0145999999999997</v>
      </c>
      <c r="T548">
        <v>2.5998999999999999</v>
      </c>
      <c r="U548">
        <v>2.9302999999999999</v>
      </c>
      <c r="V548">
        <v>-0.33044000000000001</v>
      </c>
      <c r="AA548">
        <v>16.058</v>
      </c>
      <c r="AB548">
        <v>2.5998999999999999</v>
      </c>
      <c r="AC548">
        <v>3.0775000000000001</v>
      </c>
      <c r="AD548">
        <v>-0.47758</v>
      </c>
    </row>
    <row r="549" spans="3:30" x14ac:dyDescent="0.3">
      <c r="C549">
        <v>4.151106734510595</v>
      </c>
      <c r="D549">
        <v>1.8388490907372552</v>
      </c>
      <c r="H549">
        <f t="shared" si="17"/>
        <v>4.0748529958812476</v>
      </c>
      <c r="S549">
        <v>4.0749000000000004</v>
      </c>
      <c r="T549">
        <v>1.8388</v>
      </c>
      <c r="U549">
        <v>1.716</v>
      </c>
      <c r="V549">
        <v>0.12288</v>
      </c>
      <c r="AA549">
        <v>4.1510999999999996</v>
      </c>
      <c r="AB549">
        <v>1.8388</v>
      </c>
      <c r="AC549">
        <v>1.6406000000000001</v>
      </c>
      <c r="AD549">
        <v>0.19819999999999999</v>
      </c>
    </row>
    <row r="550" spans="3:30" x14ac:dyDescent="0.3">
      <c r="C550">
        <v>18.446225370764235</v>
      </c>
      <c r="D550">
        <v>2.6085260335771943</v>
      </c>
      <c r="H550">
        <f t="shared" si="17"/>
        <v>8.5898138212103845</v>
      </c>
      <c r="S550">
        <v>8.5898000000000003</v>
      </c>
      <c r="T550">
        <v>2.6084999999999998</v>
      </c>
      <c r="U550">
        <v>3.1076000000000001</v>
      </c>
      <c r="V550">
        <v>-0.49911</v>
      </c>
      <c r="AA550">
        <v>18.446000000000002</v>
      </c>
      <c r="AB550">
        <v>2.6084999999999998</v>
      </c>
      <c r="AC550">
        <v>3.3656000000000001</v>
      </c>
      <c r="AD550">
        <v>-0.75707999999999998</v>
      </c>
    </row>
    <row r="551" spans="3:30" x14ac:dyDescent="0.3">
      <c r="C551">
        <v>9.5973008382737994</v>
      </c>
      <c r="D551">
        <v>2.4487063199050798</v>
      </c>
      <c r="H551">
        <f t="shared" si="17"/>
        <v>6.1959021419882996</v>
      </c>
      <c r="S551">
        <v>6.1959</v>
      </c>
      <c r="T551">
        <v>2.4487000000000001</v>
      </c>
      <c r="U551">
        <v>2.3696999999999999</v>
      </c>
      <c r="V551">
        <v>7.8958E-2</v>
      </c>
      <c r="AA551">
        <v>9.5973000000000006</v>
      </c>
      <c r="AB551">
        <v>2.4487000000000001</v>
      </c>
      <c r="AC551">
        <v>2.2978000000000001</v>
      </c>
      <c r="AD551">
        <v>0.15087999999999999</v>
      </c>
    </row>
    <row r="552" spans="3:30" x14ac:dyDescent="0.3">
      <c r="C552">
        <v>13.321196713414706</v>
      </c>
      <c r="D552">
        <v>2.5751878449276608</v>
      </c>
      <c r="H552">
        <f t="shared" si="17"/>
        <v>7.2996429264491303</v>
      </c>
      <c r="S552">
        <v>7.2995999999999999</v>
      </c>
      <c r="T552">
        <v>2.5752000000000002</v>
      </c>
      <c r="U552">
        <v>2.71</v>
      </c>
      <c r="V552">
        <v>-0.13477</v>
      </c>
      <c r="AA552">
        <v>13.321</v>
      </c>
      <c r="AB552">
        <v>2.5752000000000002</v>
      </c>
      <c r="AC552">
        <v>2.7471999999999999</v>
      </c>
      <c r="AD552">
        <v>-0.17199</v>
      </c>
    </row>
    <row r="553" spans="3:30" x14ac:dyDescent="0.3">
      <c r="C553">
        <v>21.359109618371214</v>
      </c>
      <c r="D553">
        <v>2.6665179805548807</v>
      </c>
      <c r="H553">
        <f t="shared" si="17"/>
        <v>9.2431833517184359</v>
      </c>
      <c r="S553">
        <v>9.2431999999999999</v>
      </c>
      <c r="T553">
        <v>2.6665000000000001</v>
      </c>
      <c r="U553">
        <v>3.3090000000000002</v>
      </c>
      <c r="V553">
        <v>-0.64249999999999996</v>
      </c>
      <c r="AA553">
        <v>21.359000000000002</v>
      </c>
      <c r="AB553">
        <v>2.6665000000000001</v>
      </c>
      <c r="AC553">
        <v>3.7170999999999998</v>
      </c>
      <c r="AD553">
        <v>-1.0506</v>
      </c>
    </row>
    <row r="554" spans="3:30" x14ac:dyDescent="0.3">
      <c r="C554">
        <v>11.873260850758157</v>
      </c>
      <c r="D554">
        <v>2.4345689040341987</v>
      </c>
      <c r="H554">
        <f t="shared" si="17"/>
        <v>6.8915196729772621</v>
      </c>
      <c r="S554">
        <v>6.8914999999999997</v>
      </c>
      <c r="T554">
        <v>2.4346000000000001</v>
      </c>
      <c r="U554">
        <v>2.5842000000000001</v>
      </c>
      <c r="V554">
        <v>-0.14959</v>
      </c>
      <c r="AA554">
        <v>11.872999999999999</v>
      </c>
      <c r="AB554">
        <v>2.4346000000000001</v>
      </c>
      <c r="AC554">
        <v>2.5724999999999998</v>
      </c>
      <c r="AD554">
        <v>-0.13789000000000001</v>
      </c>
    </row>
    <row r="555" spans="3:30" x14ac:dyDescent="0.3">
      <c r="C555">
        <v>1.6926790496174191</v>
      </c>
      <c r="D555">
        <v>1.2304489213782739</v>
      </c>
      <c r="H555">
        <f t="shared" si="17"/>
        <v>2.6020599913279625</v>
      </c>
      <c r="S555">
        <v>2.6021000000000001</v>
      </c>
      <c r="T555">
        <v>1.2303999999999999</v>
      </c>
      <c r="U555">
        <v>1.262</v>
      </c>
      <c r="V555">
        <v>-3.1557000000000002E-2</v>
      </c>
      <c r="AA555">
        <v>1.6927000000000001</v>
      </c>
      <c r="AB555">
        <v>1.2303999999999999</v>
      </c>
      <c r="AC555">
        <v>1.3440000000000001</v>
      </c>
      <c r="AD555">
        <v>-0.11354</v>
      </c>
    </row>
    <row r="556" spans="3:30" x14ac:dyDescent="0.3">
      <c r="C556">
        <v>10.791928195709284</v>
      </c>
      <c r="D556">
        <v>2.3909351071033793</v>
      </c>
      <c r="H556">
        <f t="shared" si="17"/>
        <v>6.5702140591336242</v>
      </c>
      <c r="S556">
        <v>6.5701999999999998</v>
      </c>
      <c r="T556">
        <v>2.3908999999999998</v>
      </c>
      <c r="U556">
        <v>2.4851000000000001</v>
      </c>
      <c r="V556">
        <v>-9.4188999999999995E-2</v>
      </c>
      <c r="AA556">
        <v>10.792</v>
      </c>
      <c r="AB556">
        <v>2.3908999999999998</v>
      </c>
      <c r="AC556">
        <v>2.4420000000000002</v>
      </c>
      <c r="AD556">
        <v>-5.1045E-2</v>
      </c>
    </row>
    <row r="557" spans="3:30" x14ac:dyDescent="0.3">
      <c r="C557">
        <v>14.059942856970862</v>
      </c>
      <c r="D557">
        <v>2.53655844257153</v>
      </c>
      <c r="H557">
        <f t="shared" si="17"/>
        <v>7.4993180641897998</v>
      </c>
      <c r="S557">
        <v>7.4992999999999999</v>
      </c>
      <c r="T557">
        <v>2.5366</v>
      </c>
      <c r="U557">
        <v>2.7715000000000001</v>
      </c>
      <c r="V557">
        <v>-0.23494999999999999</v>
      </c>
      <c r="AA557">
        <v>14.06</v>
      </c>
      <c r="AB557">
        <v>2.5366</v>
      </c>
      <c r="AC557">
        <v>2.8363</v>
      </c>
      <c r="AD557">
        <v>-0.29976999999999998</v>
      </c>
    </row>
    <row r="558" spans="3:30" x14ac:dyDescent="0.3">
      <c r="C558">
        <v>11.3340609421086</v>
      </c>
      <c r="D558">
        <v>2.4742162640762553</v>
      </c>
      <c r="H558">
        <f t="shared" si="17"/>
        <v>6.7332194207848595</v>
      </c>
      <c r="S558">
        <v>6.7332000000000001</v>
      </c>
      <c r="T558">
        <v>2.4742000000000002</v>
      </c>
      <c r="U558">
        <v>2.5354000000000001</v>
      </c>
      <c r="V558">
        <v>-6.1150999999999997E-2</v>
      </c>
      <c r="AA558">
        <v>11.334</v>
      </c>
      <c r="AB558">
        <v>2.4742000000000002</v>
      </c>
      <c r="AC558">
        <v>2.5074000000000001</v>
      </c>
      <c r="AD558">
        <v>-3.3182000000000003E-2</v>
      </c>
    </row>
    <row r="559" spans="3:30" x14ac:dyDescent="0.3">
      <c r="C559">
        <v>5.2746709961590339</v>
      </c>
      <c r="D559">
        <v>2.0791812460476247</v>
      </c>
      <c r="H559">
        <f t="shared" si="17"/>
        <v>4.5933303805230619</v>
      </c>
      <c r="S559">
        <v>4.5933000000000002</v>
      </c>
      <c r="T559">
        <v>2.0792000000000002</v>
      </c>
      <c r="U559">
        <v>1.8757999999999999</v>
      </c>
      <c r="V559">
        <v>0.2034</v>
      </c>
      <c r="AA559">
        <v>5.2747000000000002</v>
      </c>
      <c r="AB559">
        <v>2.0792000000000002</v>
      </c>
      <c r="AC559">
        <v>1.7762</v>
      </c>
      <c r="AD559">
        <v>0.30296000000000001</v>
      </c>
    </row>
    <row r="560" spans="3:30" x14ac:dyDescent="0.3">
      <c r="C560">
        <v>8.8804200946504963</v>
      </c>
      <c r="D560">
        <v>2.2855573090077739</v>
      </c>
      <c r="H560">
        <f t="shared" si="17"/>
        <v>5.9600067431674928</v>
      </c>
      <c r="S560">
        <v>5.96</v>
      </c>
      <c r="T560">
        <v>2.2856000000000001</v>
      </c>
      <c r="U560">
        <v>2.2970000000000002</v>
      </c>
      <c r="V560">
        <v>-1.1480000000000001E-2</v>
      </c>
      <c r="AA560">
        <v>8.8803999999999998</v>
      </c>
      <c r="AB560">
        <v>2.2856000000000001</v>
      </c>
      <c r="AC560">
        <v>2.2113</v>
      </c>
      <c r="AD560">
        <v>7.4234999999999995E-2</v>
      </c>
    </row>
    <row r="561" spans="3:30" x14ac:dyDescent="0.3">
      <c r="C561">
        <v>6.4083855074294274</v>
      </c>
      <c r="D561">
        <v>2.1583624920952498</v>
      </c>
      <c r="H561">
        <f t="shared" si="17"/>
        <v>5.0629578340845098</v>
      </c>
      <c r="S561">
        <v>5.0629999999999997</v>
      </c>
      <c r="T561">
        <v>2.1583999999999999</v>
      </c>
      <c r="U561">
        <v>2.0205000000000002</v>
      </c>
      <c r="V561">
        <v>0.13783000000000001</v>
      </c>
      <c r="AA561">
        <v>6.4084000000000003</v>
      </c>
      <c r="AB561">
        <v>2.1583999999999999</v>
      </c>
      <c r="AC561">
        <v>1.913</v>
      </c>
      <c r="AD561">
        <v>0.24532999999999999</v>
      </c>
    </row>
    <row r="562" spans="3:30" x14ac:dyDescent="0.3">
      <c r="C562">
        <v>4.9055332712347344</v>
      </c>
      <c r="D562">
        <v>1.9242792860618816</v>
      </c>
      <c r="H562">
        <f t="shared" si="17"/>
        <v>4.4296876960953959</v>
      </c>
      <c r="S562">
        <v>4.4297000000000004</v>
      </c>
      <c r="T562">
        <v>1.9242999999999999</v>
      </c>
      <c r="U562">
        <v>1.8252999999999999</v>
      </c>
      <c r="V562">
        <v>9.8936999999999997E-2</v>
      </c>
      <c r="AA562">
        <v>4.9055</v>
      </c>
      <c r="AB562">
        <v>1.9242999999999999</v>
      </c>
      <c r="AC562">
        <v>1.7317</v>
      </c>
      <c r="AD562">
        <v>0.19259999999999999</v>
      </c>
    </row>
    <row r="563" spans="3:30" x14ac:dyDescent="0.3">
      <c r="C563">
        <v>5.6219628074978614</v>
      </c>
      <c r="D563">
        <v>2.1172712956557644</v>
      </c>
      <c r="H563">
        <f t="shared" si="17"/>
        <v>4.7421357245434725</v>
      </c>
      <c r="S563">
        <v>4.7420999999999998</v>
      </c>
      <c r="T563">
        <v>2.1173000000000002</v>
      </c>
      <c r="U563">
        <v>1.9216</v>
      </c>
      <c r="V563">
        <v>0.19561999999999999</v>
      </c>
      <c r="AA563">
        <v>5.6219999999999999</v>
      </c>
      <c r="AB563">
        <v>2.1173000000000002</v>
      </c>
      <c r="AC563">
        <v>1.8181</v>
      </c>
      <c r="AD563">
        <v>0.29914000000000002</v>
      </c>
    </row>
    <row r="564" spans="3:30" x14ac:dyDescent="0.3">
      <c r="C564">
        <v>6.5653447232445661</v>
      </c>
      <c r="D564">
        <v>2.2278867046136734</v>
      </c>
      <c r="H564">
        <f t="shared" si="17"/>
        <v>5.1245857289129493</v>
      </c>
      <c r="S564">
        <v>5.1246</v>
      </c>
      <c r="T564">
        <v>2.2279</v>
      </c>
      <c r="U564">
        <v>2.0394999999999999</v>
      </c>
      <c r="V564">
        <v>0.18834999999999999</v>
      </c>
      <c r="AA564">
        <v>6.5652999999999997</v>
      </c>
      <c r="AB564">
        <v>2.2279</v>
      </c>
      <c r="AC564">
        <v>1.9319999999999999</v>
      </c>
      <c r="AD564">
        <v>0.29592000000000002</v>
      </c>
    </row>
    <row r="565" spans="3:30" x14ac:dyDescent="0.3">
      <c r="C565">
        <v>9.5013519002382214</v>
      </c>
      <c r="D565">
        <v>2.3222192947339191</v>
      </c>
      <c r="H565">
        <f t="shared" si="17"/>
        <v>6.1648526017215435</v>
      </c>
      <c r="S565">
        <v>6.1649000000000003</v>
      </c>
      <c r="T565">
        <v>2.3222</v>
      </c>
      <c r="U565">
        <v>2.3601999999999999</v>
      </c>
      <c r="V565">
        <v>-3.7957999999999999E-2</v>
      </c>
      <c r="AA565">
        <v>9.5014000000000003</v>
      </c>
      <c r="AB565">
        <v>2.3222</v>
      </c>
      <c r="AC565">
        <v>2.2862</v>
      </c>
      <c r="AD565">
        <v>3.5970000000000002E-2</v>
      </c>
    </row>
    <row r="566" spans="3:30" x14ac:dyDescent="0.3">
      <c r="C566">
        <v>6.157557518548427</v>
      </c>
      <c r="D566">
        <v>2.2013971243204513</v>
      </c>
      <c r="H566">
        <f t="shared" si="17"/>
        <v>4.9628852570046096</v>
      </c>
      <c r="S566">
        <v>4.9629000000000003</v>
      </c>
      <c r="T566">
        <v>2.2014</v>
      </c>
      <c r="U566">
        <v>1.9897</v>
      </c>
      <c r="V566">
        <v>0.21171000000000001</v>
      </c>
      <c r="AA566">
        <v>6.1576000000000004</v>
      </c>
      <c r="AB566">
        <v>2.2014</v>
      </c>
      <c r="AC566">
        <v>1.8828</v>
      </c>
      <c r="AD566">
        <v>0.31863999999999998</v>
      </c>
    </row>
    <row r="567" spans="3:30" x14ac:dyDescent="0.3">
      <c r="C567">
        <v>8.7246963165079787</v>
      </c>
      <c r="D567">
        <v>2.2900346113625178</v>
      </c>
      <c r="H567">
        <f t="shared" si="17"/>
        <v>5.9075193834664574</v>
      </c>
      <c r="S567">
        <v>5.9074999999999998</v>
      </c>
      <c r="T567">
        <v>2.29</v>
      </c>
      <c r="U567">
        <v>2.2808999999999999</v>
      </c>
      <c r="V567">
        <v>9.1754999999999996E-3</v>
      </c>
      <c r="AA567">
        <v>8.7247000000000003</v>
      </c>
      <c r="AB567">
        <v>2.29</v>
      </c>
      <c r="AC567">
        <v>2.1924999999999999</v>
      </c>
      <c r="AD567">
        <v>9.7503000000000006E-2</v>
      </c>
    </row>
    <row r="568" spans="3:30" x14ac:dyDescent="0.3">
      <c r="C568">
        <v>7.8746460463882091</v>
      </c>
      <c r="D568">
        <v>2.3443922736851106</v>
      </c>
      <c r="H568">
        <f t="shared" si="17"/>
        <v>5.6123599479677742</v>
      </c>
      <c r="S568">
        <v>5.6124000000000001</v>
      </c>
      <c r="T568">
        <v>2.3443999999999998</v>
      </c>
      <c r="U568">
        <v>2.1899000000000002</v>
      </c>
      <c r="V568">
        <v>0.15451000000000001</v>
      </c>
      <c r="AA568">
        <v>7.8746</v>
      </c>
      <c r="AB568">
        <v>2.3443999999999998</v>
      </c>
      <c r="AC568">
        <v>2.09</v>
      </c>
      <c r="AD568">
        <v>0.25442999999999999</v>
      </c>
    </row>
    <row r="569" spans="3:30" x14ac:dyDescent="0.3">
      <c r="C569">
        <v>1.3136094741676563</v>
      </c>
      <c r="D569">
        <v>1.0791812460476249</v>
      </c>
      <c r="H569">
        <f t="shared" si="17"/>
        <v>2.2922560713564759</v>
      </c>
      <c r="S569">
        <v>2.2923</v>
      </c>
      <c r="T569">
        <v>1.0791999999999999</v>
      </c>
      <c r="U569">
        <v>1.1665000000000001</v>
      </c>
      <c r="V569">
        <v>-8.7332999999999994E-2</v>
      </c>
      <c r="AA569">
        <v>1.3136000000000001</v>
      </c>
      <c r="AB569">
        <v>1.0791999999999999</v>
      </c>
      <c r="AC569">
        <v>1.2983</v>
      </c>
      <c r="AD569">
        <v>-0.21906999999999999</v>
      </c>
    </row>
    <row r="570" spans="3:30" x14ac:dyDescent="0.3">
      <c r="C570">
        <v>4.7728766478878475</v>
      </c>
      <c r="D570">
        <v>1.9912260756924949</v>
      </c>
      <c r="H570">
        <f t="shared" si="17"/>
        <v>4.3693828616351977</v>
      </c>
      <c r="S570">
        <v>4.3693999999999997</v>
      </c>
      <c r="T570">
        <v>1.9912000000000001</v>
      </c>
      <c r="U570">
        <v>1.8068</v>
      </c>
      <c r="V570">
        <v>0.18447</v>
      </c>
      <c r="AA570">
        <v>4.7728999999999999</v>
      </c>
      <c r="AB570">
        <v>1.9912000000000001</v>
      </c>
      <c r="AC570">
        <v>1.7157</v>
      </c>
      <c r="AD570">
        <v>0.27555000000000002</v>
      </c>
    </row>
    <row r="571" spans="3:30" x14ac:dyDescent="0.3">
      <c r="C571">
        <v>10.231407159923753</v>
      </c>
      <c r="D571">
        <v>2.2900346113625178</v>
      </c>
      <c r="H571">
        <f t="shared" si="17"/>
        <v>6.3973141739088453</v>
      </c>
      <c r="S571">
        <v>6.3973000000000004</v>
      </c>
      <c r="T571">
        <v>2.29</v>
      </c>
      <c r="U571">
        <v>2.4318</v>
      </c>
      <c r="V571">
        <v>-0.14180000000000001</v>
      </c>
      <c r="AA571">
        <v>10.231</v>
      </c>
      <c r="AB571">
        <v>2.29</v>
      </c>
      <c r="AC571">
        <v>2.3742999999999999</v>
      </c>
      <c r="AD571">
        <v>-8.4308999999999995E-2</v>
      </c>
    </row>
    <row r="572" spans="3:30" x14ac:dyDescent="0.3">
      <c r="C572">
        <v>13.780641695545226</v>
      </c>
      <c r="D572">
        <v>2.3891660843645326</v>
      </c>
      <c r="H572">
        <f t="shared" si="17"/>
        <v>7.4244573392390709</v>
      </c>
      <c r="S572">
        <v>7.4245000000000001</v>
      </c>
      <c r="T572">
        <v>2.3892000000000002</v>
      </c>
      <c r="U572">
        <v>2.7484000000000002</v>
      </c>
      <c r="V572">
        <v>-0.35926000000000002</v>
      </c>
      <c r="AA572">
        <v>13.781000000000001</v>
      </c>
      <c r="AB572">
        <v>2.3892000000000002</v>
      </c>
      <c r="AC572">
        <v>2.8026</v>
      </c>
      <c r="AD572">
        <v>-0.41345999999999999</v>
      </c>
    </row>
    <row r="573" spans="3:30" x14ac:dyDescent="0.3">
      <c r="C573">
        <v>2.5314865837323879</v>
      </c>
      <c r="D573">
        <v>1.4471580313422192</v>
      </c>
      <c r="H573">
        <f t="shared" si="17"/>
        <v>3.1821292140529982</v>
      </c>
      <c r="S573">
        <v>3.1821000000000002</v>
      </c>
      <c r="T573">
        <v>1.4472</v>
      </c>
      <c r="U573">
        <v>1.4408000000000001</v>
      </c>
      <c r="V573">
        <v>6.3550000000000004E-3</v>
      </c>
      <c r="AA573">
        <v>2.5314999999999999</v>
      </c>
      <c r="AB573">
        <v>1.4472</v>
      </c>
      <c r="AC573">
        <v>1.4452</v>
      </c>
      <c r="AD573">
        <v>1.9476000000000001E-3</v>
      </c>
    </row>
    <row r="574" spans="3:30" x14ac:dyDescent="0.3">
      <c r="C574">
        <v>5.2442585212382777</v>
      </c>
      <c r="D574">
        <v>1.954242509439325</v>
      </c>
      <c r="H574">
        <f t="shared" si="17"/>
        <v>4.5800692227250357</v>
      </c>
      <c r="S574">
        <v>4.5800999999999998</v>
      </c>
      <c r="T574">
        <v>1.9541999999999999</v>
      </c>
      <c r="U574">
        <v>1.8716999999999999</v>
      </c>
      <c r="V574">
        <v>8.2547999999999996E-2</v>
      </c>
      <c r="AA574">
        <v>5.2443</v>
      </c>
      <c r="AB574">
        <v>1.9541999999999999</v>
      </c>
      <c r="AC574">
        <v>1.7726</v>
      </c>
      <c r="AD574">
        <v>0.18168999999999999</v>
      </c>
    </row>
    <row r="575" spans="3:30" x14ac:dyDescent="0.3">
      <c r="C575">
        <v>0.91057876682105998</v>
      </c>
      <c r="D575">
        <v>0.90308998699194354</v>
      </c>
      <c r="H575">
        <f t="shared" si="17"/>
        <v>1.9084850188786497</v>
      </c>
      <c r="S575">
        <v>1.9085000000000001</v>
      </c>
      <c r="T575">
        <v>0.90308999999999995</v>
      </c>
      <c r="U575">
        <v>1.0482</v>
      </c>
      <c r="V575">
        <v>-0.14513000000000001</v>
      </c>
      <c r="AA575">
        <v>0.91057999999999995</v>
      </c>
      <c r="AB575">
        <v>0.90308999999999995</v>
      </c>
      <c r="AC575">
        <v>1.2496</v>
      </c>
      <c r="AD575">
        <v>-0.34653</v>
      </c>
    </row>
    <row r="576" spans="3:30" x14ac:dyDescent="0.3">
      <c r="C576">
        <v>8.1505283649429732</v>
      </c>
      <c r="D576">
        <v>2.3180633349627615</v>
      </c>
      <c r="H576">
        <f t="shared" si="17"/>
        <v>5.7098260446157107</v>
      </c>
      <c r="S576">
        <v>5.7098000000000004</v>
      </c>
      <c r="T576">
        <v>2.3180999999999998</v>
      </c>
      <c r="U576">
        <v>2.2199</v>
      </c>
      <c r="V576">
        <v>9.8140000000000005E-2</v>
      </c>
      <c r="AA576">
        <v>8.1504999999999992</v>
      </c>
      <c r="AB576">
        <v>2.3180999999999998</v>
      </c>
      <c r="AC576">
        <v>2.1232000000000002</v>
      </c>
      <c r="AD576">
        <v>0.19481999999999999</v>
      </c>
    </row>
    <row r="577" spans="3:30" x14ac:dyDescent="0.3">
      <c r="C577">
        <v>2.8265720982521954</v>
      </c>
      <c r="D577">
        <v>1.6232492903979006</v>
      </c>
      <c r="H577">
        <f t="shared" si="17"/>
        <v>3.3624824747511743</v>
      </c>
      <c r="S577">
        <v>3.3624999999999998</v>
      </c>
      <c r="T577">
        <v>1.6232</v>
      </c>
      <c r="U577">
        <v>1.4964</v>
      </c>
      <c r="V577">
        <v>0.12686</v>
      </c>
      <c r="AA577">
        <v>2.8266</v>
      </c>
      <c r="AB577">
        <v>1.6232</v>
      </c>
      <c r="AC577">
        <v>1.4807999999999999</v>
      </c>
      <c r="AD577">
        <v>0.14243</v>
      </c>
    </row>
    <row r="578" spans="3:30" x14ac:dyDescent="0.3">
      <c r="C578">
        <v>1.5140045481209576</v>
      </c>
      <c r="D578">
        <v>1.2041199826559248</v>
      </c>
      <c r="H578">
        <f t="shared" si="17"/>
        <v>2.4608978427565478</v>
      </c>
      <c r="S578">
        <v>2.4609000000000001</v>
      </c>
      <c r="T578">
        <v>1.2040999999999999</v>
      </c>
      <c r="U578">
        <v>1.2184999999999999</v>
      </c>
      <c r="V578">
        <v>-1.4375000000000001E-2</v>
      </c>
      <c r="AA578">
        <v>1.514</v>
      </c>
      <c r="AB578">
        <v>1.2040999999999999</v>
      </c>
      <c r="AC578">
        <v>1.3224</v>
      </c>
      <c r="AD578">
        <v>-0.11831</v>
      </c>
    </row>
    <row r="579" spans="3:30" x14ac:dyDescent="0.3">
      <c r="C579">
        <v>5.2442585212382777</v>
      </c>
      <c r="D579">
        <v>1.8633228601204559</v>
      </c>
      <c r="H579">
        <f t="shared" ref="H579:H632" si="18">2*SQRT(C579)</f>
        <v>4.5800692227250357</v>
      </c>
      <c r="S579">
        <v>4.5800999999999998</v>
      </c>
      <c r="T579">
        <v>1.8633</v>
      </c>
      <c r="U579">
        <v>1.8716999999999999</v>
      </c>
      <c r="V579">
        <v>-8.3718000000000004E-3</v>
      </c>
      <c r="AA579">
        <v>5.2443</v>
      </c>
      <c r="AB579">
        <v>1.8633</v>
      </c>
      <c r="AC579">
        <v>1.7726</v>
      </c>
      <c r="AD579">
        <v>9.0768000000000001E-2</v>
      </c>
    </row>
    <row r="580" spans="3:30" x14ac:dyDescent="0.3">
      <c r="C580">
        <v>1.748263863366663</v>
      </c>
      <c r="D580">
        <v>1.2787536009528289</v>
      </c>
      <c r="H580">
        <f t="shared" si="18"/>
        <v>2.6444385894678386</v>
      </c>
      <c r="S580">
        <v>2.6444000000000001</v>
      </c>
      <c r="T580">
        <v>1.2787999999999999</v>
      </c>
      <c r="U580">
        <v>1.2750999999999999</v>
      </c>
      <c r="V580">
        <v>3.6847999999999998E-3</v>
      </c>
      <c r="AA580">
        <v>1.7483</v>
      </c>
      <c r="AB580">
        <v>1.2787999999999999</v>
      </c>
      <c r="AC580">
        <v>1.3507</v>
      </c>
      <c r="AD580">
        <v>-7.1946999999999997E-2</v>
      </c>
    </row>
    <row r="581" spans="3:30" x14ac:dyDescent="0.3">
      <c r="C581">
        <v>2.6349382587772876</v>
      </c>
      <c r="D581">
        <v>1.3979400086720377</v>
      </c>
      <c r="H581">
        <f t="shared" si="18"/>
        <v>3.2464985807958011</v>
      </c>
      <c r="S581">
        <v>3.2465000000000002</v>
      </c>
      <c r="T581">
        <v>1.3978999999999999</v>
      </c>
      <c r="U581">
        <v>1.4605999999999999</v>
      </c>
      <c r="V581">
        <v>-6.2703999999999996E-2</v>
      </c>
      <c r="AA581">
        <v>2.6349</v>
      </c>
      <c r="AB581">
        <v>1.3978999999999999</v>
      </c>
      <c r="AC581">
        <v>1.4577</v>
      </c>
      <c r="AD581">
        <v>-5.9754000000000002E-2</v>
      </c>
    </row>
    <row r="582" spans="3:30" x14ac:dyDescent="0.3">
      <c r="C582">
        <v>4.3379948988042329</v>
      </c>
      <c r="D582">
        <v>1.8512583487190752</v>
      </c>
      <c r="H582">
        <f t="shared" si="18"/>
        <v>4.1655707406329006</v>
      </c>
      <c r="S582">
        <v>4.1656000000000004</v>
      </c>
      <c r="T582">
        <v>1.8512999999999999</v>
      </c>
      <c r="U582">
        <v>1.7439</v>
      </c>
      <c r="V582">
        <v>0.10732999999999999</v>
      </c>
      <c r="AA582">
        <v>4.3380000000000001</v>
      </c>
      <c r="AB582">
        <v>1.8512999999999999</v>
      </c>
      <c r="AC582">
        <v>1.6632</v>
      </c>
      <c r="AD582">
        <v>0.18806</v>
      </c>
    </row>
    <row r="583" spans="3:30" x14ac:dyDescent="0.3">
      <c r="C583">
        <v>7.8130568903981015</v>
      </c>
      <c r="D583">
        <v>2.2405492482825999</v>
      </c>
      <c r="H583">
        <f t="shared" si="18"/>
        <v>5.5903691793648482</v>
      </c>
      <c r="S583">
        <v>5.5903999999999998</v>
      </c>
      <c r="T583">
        <v>2.2404999999999999</v>
      </c>
      <c r="U583">
        <v>2.1831</v>
      </c>
      <c r="V583">
        <v>5.7445999999999997E-2</v>
      </c>
      <c r="AA583">
        <v>7.8131000000000004</v>
      </c>
      <c r="AB583">
        <v>2.2404999999999999</v>
      </c>
      <c r="AC583">
        <v>2.0825</v>
      </c>
      <c r="AD583">
        <v>0.15801999999999999</v>
      </c>
    </row>
    <row r="584" spans="3:30" x14ac:dyDescent="0.3">
      <c r="C584">
        <v>3.2126679685824051</v>
      </c>
      <c r="D584">
        <v>1.6812412373755872</v>
      </c>
      <c r="H584">
        <f t="shared" si="18"/>
        <v>3.5847833789965078</v>
      </c>
      <c r="S584">
        <v>3.5848</v>
      </c>
      <c r="T584">
        <v>1.6812</v>
      </c>
      <c r="U584">
        <v>1.5649</v>
      </c>
      <c r="V584">
        <v>0.11633</v>
      </c>
      <c r="AA584">
        <v>3.2126999999999999</v>
      </c>
      <c r="AB584">
        <v>1.6812</v>
      </c>
      <c r="AC584">
        <v>1.5274000000000001</v>
      </c>
      <c r="AD584">
        <v>0.15382999999999999</v>
      </c>
    </row>
    <row r="585" spans="3:30" x14ac:dyDescent="0.3">
      <c r="C585">
        <v>3.0288622909836378</v>
      </c>
      <c r="D585">
        <v>1.7323937598229686</v>
      </c>
      <c r="H585">
        <f t="shared" si="18"/>
        <v>3.4807253789884878</v>
      </c>
      <c r="S585">
        <v>3.4807000000000001</v>
      </c>
      <c r="T585">
        <v>1.7323999999999999</v>
      </c>
      <c r="U585">
        <v>1.5327999999999999</v>
      </c>
      <c r="V585">
        <v>0.19955000000000001</v>
      </c>
      <c r="AA585">
        <v>3.0289000000000001</v>
      </c>
      <c r="AB585">
        <v>1.7323999999999999</v>
      </c>
      <c r="AC585">
        <v>1.5052000000000001</v>
      </c>
      <c r="AD585">
        <v>0.22717000000000001</v>
      </c>
    </row>
    <row r="586" spans="3:30" x14ac:dyDescent="0.3">
      <c r="C586">
        <v>20.20292705037328</v>
      </c>
      <c r="D586">
        <v>2.5502283530550942</v>
      </c>
      <c r="H586">
        <f t="shared" si="18"/>
        <v>8.9895332582672562</v>
      </c>
      <c r="S586">
        <v>8.9894999999999996</v>
      </c>
      <c r="T586">
        <v>2.5501999999999998</v>
      </c>
      <c r="U586">
        <v>3.2307999999999999</v>
      </c>
      <c r="V586">
        <v>-0.68061000000000005</v>
      </c>
      <c r="AA586">
        <v>20.202999999999999</v>
      </c>
      <c r="AB586">
        <v>2.5501999999999998</v>
      </c>
      <c r="AC586">
        <v>3.5775999999999999</v>
      </c>
      <c r="AD586">
        <v>-1.0274000000000001</v>
      </c>
    </row>
    <row r="587" spans="3:30" x14ac:dyDescent="0.3">
      <c r="C587">
        <v>6.2346576674270286</v>
      </c>
      <c r="D587">
        <v>2.0827853703164503</v>
      </c>
      <c r="H587">
        <f t="shared" si="18"/>
        <v>4.9938592961464296</v>
      </c>
      <c r="S587">
        <v>4.9939</v>
      </c>
      <c r="T587">
        <v>2.0828000000000002</v>
      </c>
      <c r="U587">
        <v>1.9992000000000001</v>
      </c>
      <c r="V587">
        <v>8.3546999999999996E-2</v>
      </c>
      <c r="AA587">
        <v>6.2347000000000001</v>
      </c>
      <c r="AB587">
        <v>2.0828000000000002</v>
      </c>
      <c r="AC587">
        <v>1.8920999999999999</v>
      </c>
      <c r="AD587">
        <v>0.19072</v>
      </c>
    </row>
    <row r="588" spans="3:30" x14ac:dyDescent="0.3">
      <c r="C588">
        <v>1.8543026993851561</v>
      </c>
      <c r="D588">
        <v>1.2787536009528289</v>
      </c>
      <c r="H588">
        <f t="shared" si="18"/>
        <v>2.7234556720351857</v>
      </c>
      <c r="S588">
        <v>2.7235</v>
      </c>
      <c r="T588">
        <v>1.2787999999999999</v>
      </c>
      <c r="U588">
        <v>1.2994000000000001</v>
      </c>
      <c r="V588">
        <v>-2.0670999999999998E-2</v>
      </c>
      <c r="AA588">
        <v>1.8543000000000001</v>
      </c>
      <c r="AB588">
        <v>1.2787999999999999</v>
      </c>
      <c r="AC588">
        <v>1.3634999999999999</v>
      </c>
      <c r="AD588">
        <v>-8.4741999999999998E-2</v>
      </c>
    </row>
    <row r="589" spans="3:30" x14ac:dyDescent="0.3">
      <c r="C589">
        <v>7.5009189475319529</v>
      </c>
      <c r="D589">
        <v>2.1702617153949575</v>
      </c>
      <c r="H589">
        <f t="shared" si="18"/>
        <v>5.4775611169687384</v>
      </c>
      <c r="S589">
        <v>5.4775999999999998</v>
      </c>
      <c r="T589">
        <v>2.1703000000000001</v>
      </c>
      <c r="U589">
        <v>2.1482999999999999</v>
      </c>
      <c r="V589">
        <v>2.1930000000000002E-2</v>
      </c>
      <c r="AA589">
        <v>7.5008999999999997</v>
      </c>
      <c r="AB589">
        <v>2.1703000000000001</v>
      </c>
      <c r="AC589">
        <v>2.0449000000000002</v>
      </c>
      <c r="AD589">
        <v>0.12540000000000001</v>
      </c>
    </row>
    <row r="590" spans="3:30" x14ac:dyDescent="0.3">
      <c r="C590">
        <v>2.2654764572364137</v>
      </c>
      <c r="D590">
        <v>1.4471580313422192</v>
      </c>
      <c r="H590">
        <f t="shared" si="18"/>
        <v>3.0102999566398121</v>
      </c>
      <c r="S590">
        <v>3.0103</v>
      </c>
      <c r="T590">
        <v>1.4472</v>
      </c>
      <c r="U590">
        <v>1.3877999999999999</v>
      </c>
      <c r="V590">
        <v>5.9318999999999997E-2</v>
      </c>
      <c r="AA590">
        <v>2.2654999999999998</v>
      </c>
      <c r="AB590">
        <v>1.4472</v>
      </c>
      <c r="AC590">
        <v>1.4131</v>
      </c>
      <c r="AD590">
        <v>3.4046E-2</v>
      </c>
    </row>
    <row r="591" spans="3:30" x14ac:dyDescent="0.3">
      <c r="C591">
        <v>2.4220774738945123</v>
      </c>
      <c r="D591">
        <v>1.5185139398778875</v>
      </c>
      <c r="H591">
        <f t="shared" si="18"/>
        <v>3.1126050015345745</v>
      </c>
      <c r="S591">
        <v>3.1126</v>
      </c>
      <c r="T591">
        <v>1.5185</v>
      </c>
      <c r="U591">
        <v>1.4194</v>
      </c>
      <c r="V591">
        <v>9.9141000000000007E-2</v>
      </c>
      <c r="AA591">
        <v>2.4220999999999999</v>
      </c>
      <c r="AB591">
        <v>1.5185</v>
      </c>
      <c r="AC591">
        <v>1.4319999999999999</v>
      </c>
      <c r="AD591">
        <v>8.6506E-2</v>
      </c>
    </row>
    <row r="592" spans="3:30" x14ac:dyDescent="0.3">
      <c r="C592">
        <v>4.7100359133090635</v>
      </c>
      <c r="D592">
        <v>1.954242509439325</v>
      </c>
      <c r="H592">
        <f t="shared" si="18"/>
        <v>4.340523430789915</v>
      </c>
      <c r="S592">
        <v>4.3404999999999996</v>
      </c>
      <c r="T592">
        <v>1.9541999999999999</v>
      </c>
      <c r="U592">
        <v>1.7979000000000001</v>
      </c>
      <c r="V592">
        <v>0.15637999999999999</v>
      </c>
      <c r="AA592">
        <v>4.71</v>
      </c>
      <c r="AB592">
        <v>1.9541999999999999</v>
      </c>
      <c r="AC592">
        <v>1.7081</v>
      </c>
      <c r="AD592">
        <v>0.24615000000000001</v>
      </c>
    </row>
    <row r="593" spans="3:30" x14ac:dyDescent="0.3">
      <c r="C593">
        <v>0.4885590669614942</v>
      </c>
      <c r="D593">
        <v>0.6020599913279624</v>
      </c>
      <c r="H593">
        <f t="shared" si="18"/>
        <v>1.3979400086720377</v>
      </c>
      <c r="S593">
        <v>1.3978999999999999</v>
      </c>
      <c r="T593">
        <v>0.60206000000000004</v>
      </c>
      <c r="U593">
        <v>0.89085999999999999</v>
      </c>
      <c r="V593">
        <v>-0.2888</v>
      </c>
      <c r="AA593">
        <v>0.48855999999999999</v>
      </c>
      <c r="AB593">
        <v>0.60206000000000004</v>
      </c>
      <c r="AC593">
        <v>1.1987000000000001</v>
      </c>
      <c r="AD593">
        <v>-0.59662999999999999</v>
      </c>
    </row>
    <row r="594" spans="3:30" x14ac:dyDescent="0.3">
      <c r="C594">
        <v>11.773153234988962</v>
      </c>
      <c r="D594">
        <v>2.3364597338485296</v>
      </c>
      <c r="H594">
        <f t="shared" si="18"/>
        <v>6.8624057691130336</v>
      </c>
      <c r="S594">
        <v>6.8624000000000001</v>
      </c>
      <c r="T594">
        <v>2.3365</v>
      </c>
      <c r="U594">
        <v>2.5752000000000002</v>
      </c>
      <c r="V594">
        <v>-0.23873</v>
      </c>
      <c r="AA594">
        <v>11.773</v>
      </c>
      <c r="AB594">
        <v>2.3365</v>
      </c>
      <c r="AC594">
        <v>2.5604</v>
      </c>
      <c r="AD594">
        <v>-0.22392000000000001</v>
      </c>
    </row>
    <row r="595" spans="3:30" x14ac:dyDescent="0.3">
      <c r="C595">
        <v>11.901029289636044</v>
      </c>
      <c r="D595">
        <v>2.436162647040756</v>
      </c>
      <c r="H595">
        <f t="shared" si="18"/>
        <v>6.8995736939715471</v>
      </c>
      <c r="S595">
        <v>6.8996000000000004</v>
      </c>
      <c r="T595">
        <v>2.4361999999999999</v>
      </c>
      <c r="U595">
        <v>2.5865999999999998</v>
      </c>
      <c r="V595">
        <v>-0.15048</v>
      </c>
      <c r="AA595">
        <v>11.901</v>
      </c>
      <c r="AB595">
        <v>2.4361999999999999</v>
      </c>
      <c r="AC595">
        <v>2.5758000000000001</v>
      </c>
      <c r="AD595">
        <v>-0.13965</v>
      </c>
    </row>
    <row r="596" spans="3:30" x14ac:dyDescent="0.3">
      <c r="C596">
        <v>5.7249987101380873</v>
      </c>
      <c r="D596">
        <v>2.0492180226701815</v>
      </c>
      <c r="H596">
        <f t="shared" si="18"/>
        <v>4.7853939065193316</v>
      </c>
      <c r="S596">
        <v>4.7854000000000001</v>
      </c>
      <c r="T596">
        <v>2.0491999999999999</v>
      </c>
      <c r="U596">
        <v>1.9350000000000001</v>
      </c>
      <c r="V596">
        <v>0.11423999999999999</v>
      </c>
      <c r="AA596">
        <v>5.7249999999999996</v>
      </c>
      <c r="AB596">
        <v>2.0491999999999999</v>
      </c>
      <c r="AC596">
        <v>1.8306</v>
      </c>
      <c r="AD596">
        <v>0.21865000000000001</v>
      </c>
    </row>
    <row r="597" spans="3:30" x14ac:dyDescent="0.3">
      <c r="C597">
        <v>13.017598035359979</v>
      </c>
      <c r="D597">
        <v>2.5118833609788744</v>
      </c>
      <c r="H597">
        <f t="shared" si="18"/>
        <v>7.2159817170943494</v>
      </c>
      <c r="S597">
        <v>7.2160000000000002</v>
      </c>
      <c r="T597">
        <v>2.5118999999999998</v>
      </c>
      <c r="U597">
        <v>2.6842000000000001</v>
      </c>
      <c r="V597">
        <v>-0.17229</v>
      </c>
      <c r="AA597">
        <v>13.018000000000001</v>
      </c>
      <c r="AB597">
        <v>2.5118999999999998</v>
      </c>
      <c r="AC597">
        <v>2.7105000000000001</v>
      </c>
      <c r="AD597">
        <v>-0.19866</v>
      </c>
    </row>
    <row r="598" spans="3:30" x14ac:dyDescent="0.3">
      <c r="C598">
        <v>5.8159096061901758</v>
      </c>
      <c r="D598">
        <v>2.1038037209559568</v>
      </c>
      <c r="H598">
        <f t="shared" si="18"/>
        <v>4.8232394119264601</v>
      </c>
      <c r="S598">
        <v>4.8231999999999999</v>
      </c>
      <c r="T598">
        <v>2.1038000000000001</v>
      </c>
      <c r="U598">
        <v>1.9466000000000001</v>
      </c>
      <c r="V598">
        <v>0.15715999999999999</v>
      </c>
      <c r="AA598">
        <v>5.8159000000000001</v>
      </c>
      <c r="AB598">
        <v>2.1038000000000001</v>
      </c>
      <c r="AC598">
        <v>1.8414999999999999</v>
      </c>
      <c r="AD598">
        <v>0.26227</v>
      </c>
    </row>
    <row r="599" spans="3:30" x14ac:dyDescent="0.3">
      <c r="C599">
        <v>11.957993560407578</v>
      </c>
      <c r="D599">
        <v>2.3979400086720375</v>
      </c>
      <c r="H599">
        <f t="shared" si="18"/>
        <v>6.9160663849930124</v>
      </c>
      <c r="S599">
        <v>6.9161000000000001</v>
      </c>
      <c r="T599">
        <v>2.3978999999999999</v>
      </c>
      <c r="U599">
        <v>2.5916999999999999</v>
      </c>
      <c r="V599">
        <v>-0.19378999999999999</v>
      </c>
      <c r="AA599">
        <v>11.958</v>
      </c>
      <c r="AB599">
        <v>2.3978999999999999</v>
      </c>
      <c r="AC599">
        <v>2.5827</v>
      </c>
      <c r="AD599">
        <v>-0.18475</v>
      </c>
    </row>
    <row r="600" spans="3:30" x14ac:dyDescent="0.3">
      <c r="C600">
        <v>10.660576241824417</v>
      </c>
      <c r="D600">
        <v>2.4941545940184429</v>
      </c>
      <c r="H600">
        <f t="shared" si="18"/>
        <v>6.530107577008029</v>
      </c>
      <c r="S600">
        <v>6.5301</v>
      </c>
      <c r="T600">
        <v>2.4942000000000002</v>
      </c>
      <c r="U600">
        <v>2.4727999999999999</v>
      </c>
      <c r="V600">
        <v>2.1392999999999999E-2</v>
      </c>
      <c r="AA600">
        <v>10.661</v>
      </c>
      <c r="AB600">
        <v>2.4942000000000002</v>
      </c>
      <c r="AC600">
        <v>2.4260999999999999</v>
      </c>
      <c r="AD600">
        <v>6.8024000000000001E-2</v>
      </c>
    </row>
    <row r="601" spans="3:30" x14ac:dyDescent="0.3">
      <c r="C601">
        <v>4.1833460875527262</v>
      </c>
      <c r="D601">
        <v>1.7923916894982539</v>
      </c>
      <c r="H601">
        <f t="shared" si="18"/>
        <v>4.0906459575733152</v>
      </c>
      <c r="S601">
        <v>4.0906000000000002</v>
      </c>
      <c r="T601">
        <v>1.7924</v>
      </c>
      <c r="U601">
        <v>1.7208000000000001</v>
      </c>
      <c r="V601">
        <v>7.1554000000000006E-2</v>
      </c>
      <c r="AA601">
        <v>4.1833</v>
      </c>
      <c r="AB601">
        <v>1.7924</v>
      </c>
      <c r="AC601">
        <v>1.6445000000000001</v>
      </c>
      <c r="AD601">
        <v>0.14785000000000001</v>
      </c>
    </row>
    <row r="602" spans="3:30" x14ac:dyDescent="0.3">
      <c r="C602">
        <v>5.3830787889549176</v>
      </c>
      <c r="D602">
        <v>2.0413926851582249</v>
      </c>
      <c r="H602">
        <f t="shared" si="18"/>
        <v>4.6402925722221084</v>
      </c>
      <c r="S602">
        <v>4.6402999999999999</v>
      </c>
      <c r="T602">
        <v>2.0413999999999999</v>
      </c>
      <c r="U602">
        <v>1.8903000000000001</v>
      </c>
      <c r="V602">
        <v>0.15114</v>
      </c>
      <c r="AA602">
        <v>5.3830999999999998</v>
      </c>
      <c r="AB602">
        <v>2.0413999999999999</v>
      </c>
      <c r="AC602">
        <v>1.7892999999999999</v>
      </c>
      <c r="AD602">
        <v>0.25208999999999998</v>
      </c>
    </row>
    <row r="603" spans="3:30" x14ac:dyDescent="0.3">
      <c r="C603">
        <v>3.1096782884814069</v>
      </c>
      <c r="D603">
        <v>1.5797835966168101</v>
      </c>
      <c r="H603">
        <f t="shared" si="18"/>
        <v>3.5268559871258747</v>
      </c>
      <c r="S603">
        <v>3.5268999999999999</v>
      </c>
      <c r="T603">
        <v>1.5798000000000001</v>
      </c>
      <c r="U603">
        <v>1.5470999999999999</v>
      </c>
      <c r="V603">
        <v>3.2724000000000003E-2</v>
      </c>
      <c r="AA603">
        <v>3.1097000000000001</v>
      </c>
      <c r="AB603">
        <v>1.5798000000000001</v>
      </c>
      <c r="AC603">
        <v>1.5149999999999999</v>
      </c>
      <c r="AD603">
        <v>6.4804E-2</v>
      </c>
    </row>
    <row r="604" spans="3:30" x14ac:dyDescent="0.3">
      <c r="C604">
        <v>14.238703954959028</v>
      </c>
      <c r="D604">
        <v>2.5327543789924976</v>
      </c>
      <c r="H604">
        <f t="shared" si="18"/>
        <v>7.5468414465812197</v>
      </c>
      <c r="S604">
        <v>7.5468000000000002</v>
      </c>
      <c r="T604">
        <v>2.5327999999999999</v>
      </c>
      <c r="U604">
        <v>2.7862</v>
      </c>
      <c r="V604">
        <v>-0.25340000000000001</v>
      </c>
      <c r="AA604">
        <v>14.239000000000001</v>
      </c>
      <c r="AB604">
        <v>2.5327999999999999</v>
      </c>
      <c r="AC604">
        <v>2.8578999999999999</v>
      </c>
      <c r="AD604">
        <v>-0.32513999999999998</v>
      </c>
    </row>
    <row r="605" spans="3:30" x14ac:dyDescent="0.3">
      <c r="C605">
        <v>5.8879569015291029</v>
      </c>
      <c r="D605">
        <v>2.0934216851622351</v>
      </c>
      <c r="H605">
        <f t="shared" si="18"/>
        <v>4.8530225227291508</v>
      </c>
      <c r="S605">
        <v>4.8529999999999998</v>
      </c>
      <c r="T605">
        <v>2.0933999999999999</v>
      </c>
      <c r="U605">
        <v>1.9558</v>
      </c>
      <c r="V605">
        <v>0.13758999999999999</v>
      </c>
      <c r="AA605">
        <v>5.8879999999999999</v>
      </c>
      <c r="AB605">
        <v>2.0933999999999999</v>
      </c>
      <c r="AC605">
        <v>1.8502000000000001</v>
      </c>
      <c r="AD605">
        <v>0.24318999999999999</v>
      </c>
    </row>
    <row r="606" spans="3:30" x14ac:dyDescent="0.3">
      <c r="C606">
        <v>4.4968337977098329</v>
      </c>
      <c r="D606">
        <v>1.954242509439325</v>
      </c>
      <c r="H606">
        <f t="shared" si="18"/>
        <v>4.2411478624117001</v>
      </c>
      <c r="S606">
        <v>4.2411000000000003</v>
      </c>
      <c r="T606">
        <v>1.9541999999999999</v>
      </c>
      <c r="U606">
        <v>1.7672000000000001</v>
      </c>
      <c r="V606">
        <v>0.18701000000000001</v>
      </c>
      <c r="AA606">
        <v>4.4968000000000004</v>
      </c>
      <c r="AB606">
        <v>1.9541999999999999</v>
      </c>
      <c r="AC606">
        <v>1.6823999999999999</v>
      </c>
      <c r="AD606">
        <v>0.27188000000000001</v>
      </c>
    </row>
    <row r="607" spans="3:30" x14ac:dyDescent="0.3">
      <c r="C607">
        <v>7.0086365904529053</v>
      </c>
      <c r="D607">
        <v>2.2304489213782741</v>
      </c>
      <c r="H607">
        <f t="shared" si="18"/>
        <v>5.2947659402292393</v>
      </c>
      <c r="S607">
        <v>5.2948000000000004</v>
      </c>
      <c r="T607">
        <v>2.2303999999999999</v>
      </c>
      <c r="U607">
        <v>2.0920000000000001</v>
      </c>
      <c r="V607">
        <v>0.13846</v>
      </c>
      <c r="AA607">
        <v>7.0086000000000004</v>
      </c>
      <c r="AB607">
        <v>2.2303999999999999</v>
      </c>
      <c r="AC607">
        <v>1.9855</v>
      </c>
      <c r="AD607">
        <v>0.24499000000000001</v>
      </c>
    </row>
    <row r="608" spans="3:30" x14ac:dyDescent="0.3">
      <c r="C608">
        <v>4.2464755892380399</v>
      </c>
      <c r="D608">
        <v>1.8061799739838871</v>
      </c>
      <c r="H608">
        <f t="shared" si="18"/>
        <v>4.1213956807072236</v>
      </c>
      <c r="S608">
        <v>4.1214000000000004</v>
      </c>
      <c r="T608">
        <v>1.8062</v>
      </c>
      <c r="U608">
        <v>1.7302999999999999</v>
      </c>
      <c r="V608">
        <v>7.5864000000000001E-2</v>
      </c>
      <c r="AA608">
        <v>4.2465000000000002</v>
      </c>
      <c r="AB608">
        <v>1.8062</v>
      </c>
      <c r="AC608">
        <v>1.6521999999999999</v>
      </c>
      <c r="AD608">
        <v>0.15403</v>
      </c>
    </row>
    <row r="609" spans="3:30" x14ac:dyDescent="0.3">
      <c r="C609">
        <v>0.227644691705265</v>
      </c>
      <c r="D609">
        <v>0.47712125471966244</v>
      </c>
      <c r="H609">
        <f t="shared" si="18"/>
        <v>0.95424250943932487</v>
      </c>
      <c r="S609">
        <v>0.95423999999999998</v>
      </c>
      <c r="T609">
        <v>0.47711999999999999</v>
      </c>
      <c r="U609">
        <v>0.75409000000000004</v>
      </c>
      <c r="V609">
        <v>-0.27696999999999999</v>
      </c>
      <c r="AA609">
        <v>0.22764000000000001</v>
      </c>
      <c r="AB609">
        <v>0.47711999999999999</v>
      </c>
      <c r="AC609">
        <v>1.1672</v>
      </c>
      <c r="AD609">
        <v>-0.69008999999999998</v>
      </c>
    </row>
    <row r="610" spans="3:30" x14ac:dyDescent="0.3">
      <c r="C610">
        <v>2.8265720982521954</v>
      </c>
      <c r="D610">
        <v>1.5314789170422551</v>
      </c>
      <c r="H610">
        <f t="shared" si="18"/>
        <v>3.3624824747511743</v>
      </c>
      <c r="S610">
        <v>3.3624999999999998</v>
      </c>
      <c r="T610">
        <v>1.5315000000000001</v>
      </c>
      <c r="U610">
        <v>1.4964</v>
      </c>
      <c r="V610">
        <v>3.5084999999999998E-2</v>
      </c>
      <c r="AA610">
        <v>2.8266</v>
      </c>
      <c r="AB610">
        <v>1.5315000000000001</v>
      </c>
      <c r="AC610">
        <v>1.4807999999999999</v>
      </c>
      <c r="AD610">
        <v>5.0660999999999998E-2</v>
      </c>
    </row>
    <row r="611" spans="3:30" x14ac:dyDescent="0.3">
      <c r="C611">
        <v>7.5610498051593149</v>
      </c>
      <c r="D611">
        <v>2.2380461031287955</v>
      </c>
      <c r="H611">
        <f t="shared" si="18"/>
        <v>5.4994726311381221</v>
      </c>
      <c r="S611">
        <v>5.4995000000000003</v>
      </c>
      <c r="T611">
        <v>2.238</v>
      </c>
      <c r="U611">
        <v>2.1551</v>
      </c>
      <c r="V611">
        <v>8.2960999999999993E-2</v>
      </c>
      <c r="AA611">
        <v>7.5609999999999999</v>
      </c>
      <c r="AB611">
        <v>2.238</v>
      </c>
      <c r="AC611">
        <v>2.0520999999999998</v>
      </c>
      <c r="AD611">
        <v>0.18593000000000001</v>
      </c>
    </row>
    <row r="612" spans="3:30" x14ac:dyDescent="0.3">
      <c r="C612">
        <v>20.234177606098971</v>
      </c>
      <c r="D612">
        <v>2.6989700043360187</v>
      </c>
      <c r="H612">
        <f t="shared" si="18"/>
        <v>8.996483225371783</v>
      </c>
      <c r="S612">
        <v>8.9964999999999993</v>
      </c>
      <c r="T612">
        <v>2.6989999999999998</v>
      </c>
      <c r="U612">
        <v>3.2330000000000001</v>
      </c>
      <c r="V612">
        <v>-0.53400999999999998</v>
      </c>
      <c r="AA612">
        <v>20.234000000000002</v>
      </c>
      <c r="AB612">
        <v>2.6989999999999998</v>
      </c>
      <c r="AC612">
        <v>3.5813999999999999</v>
      </c>
      <c r="AD612">
        <v>-0.88239000000000001</v>
      </c>
    </row>
    <row r="613" spans="3:30" x14ac:dyDescent="0.3">
      <c r="C613">
        <v>0.4885590669614942</v>
      </c>
      <c r="D613">
        <v>0.69897000433601886</v>
      </c>
      <c r="H613">
        <f t="shared" si="18"/>
        <v>1.3979400086720377</v>
      </c>
      <c r="S613">
        <v>1.3978999999999999</v>
      </c>
      <c r="T613">
        <v>0.69896999999999998</v>
      </c>
      <c r="U613">
        <v>0.89085999999999999</v>
      </c>
      <c r="V613">
        <v>-0.19189000000000001</v>
      </c>
      <c r="AA613">
        <v>0.48855999999999999</v>
      </c>
      <c r="AB613">
        <v>0.69896999999999998</v>
      </c>
      <c r="AC613">
        <v>1.1987000000000001</v>
      </c>
      <c r="AD613">
        <v>-0.49972</v>
      </c>
    </row>
    <row r="614" spans="3:30" x14ac:dyDescent="0.3">
      <c r="C614">
        <v>4.9055332712347344</v>
      </c>
      <c r="D614">
        <v>1.9637878273455553</v>
      </c>
      <c r="H614">
        <f t="shared" si="18"/>
        <v>4.4296876960953959</v>
      </c>
      <c r="S614">
        <v>4.4297000000000004</v>
      </c>
      <c r="T614">
        <v>1.9638</v>
      </c>
      <c r="U614">
        <v>1.8252999999999999</v>
      </c>
      <c r="V614">
        <v>0.13844999999999999</v>
      </c>
      <c r="AA614">
        <v>4.9055</v>
      </c>
      <c r="AB614">
        <v>1.9638</v>
      </c>
      <c r="AC614">
        <v>1.7317</v>
      </c>
      <c r="AD614">
        <v>0.23211000000000001</v>
      </c>
    </row>
    <row r="615" spans="3:30" x14ac:dyDescent="0.3">
      <c r="C615">
        <v>0.60551936847362808</v>
      </c>
      <c r="D615">
        <v>0.69897000433601886</v>
      </c>
      <c r="H615">
        <f t="shared" si="18"/>
        <v>1.5563025007672873</v>
      </c>
      <c r="S615">
        <v>1.5563</v>
      </c>
      <c r="T615">
        <v>0.69896999999999998</v>
      </c>
      <c r="U615">
        <v>0.93967000000000001</v>
      </c>
      <c r="V615">
        <v>-0.2407</v>
      </c>
      <c r="AA615">
        <v>0.60551999999999995</v>
      </c>
      <c r="AB615">
        <v>0.69896999999999998</v>
      </c>
      <c r="AC615">
        <v>1.2128000000000001</v>
      </c>
      <c r="AD615">
        <v>-0.51383999999999996</v>
      </c>
    </row>
    <row r="616" spans="3:30" x14ac:dyDescent="0.3">
      <c r="C616">
        <v>3.8190637856997101</v>
      </c>
      <c r="D616">
        <v>1.7558748556724915</v>
      </c>
      <c r="H616">
        <f t="shared" si="18"/>
        <v>3.90848501887865</v>
      </c>
      <c r="S616">
        <v>3.9085000000000001</v>
      </c>
      <c r="T616">
        <v>1.7559</v>
      </c>
      <c r="U616">
        <v>1.6647000000000001</v>
      </c>
      <c r="V616">
        <v>9.1185000000000002E-2</v>
      </c>
      <c r="AA616">
        <v>3.8191000000000002</v>
      </c>
      <c r="AB616">
        <v>1.7559</v>
      </c>
      <c r="AC616">
        <v>1.6006</v>
      </c>
      <c r="AD616">
        <v>0.15529999999999999</v>
      </c>
    </row>
    <row r="617" spans="3:30" x14ac:dyDescent="0.3">
      <c r="C617">
        <v>4.2308575674515172</v>
      </c>
      <c r="D617">
        <v>1.8260748027008264</v>
      </c>
      <c r="H617">
        <f t="shared" si="18"/>
        <v>4.1138097026729454</v>
      </c>
      <c r="S617">
        <v>4.1138000000000003</v>
      </c>
      <c r="T617">
        <v>1.8261000000000001</v>
      </c>
      <c r="U617">
        <v>1.728</v>
      </c>
      <c r="V617">
        <v>9.8097000000000004E-2</v>
      </c>
      <c r="AA617">
        <v>4.2309000000000001</v>
      </c>
      <c r="AB617">
        <v>1.8261000000000001</v>
      </c>
      <c r="AC617">
        <v>1.6503000000000001</v>
      </c>
      <c r="AD617">
        <v>0.17580000000000001</v>
      </c>
    </row>
    <row r="618" spans="3:30" x14ac:dyDescent="0.3">
      <c r="C618">
        <v>2.2241597018362307</v>
      </c>
      <c r="D618">
        <v>1.414973347970818</v>
      </c>
      <c r="H618">
        <f t="shared" si="18"/>
        <v>2.9827233876685453</v>
      </c>
      <c r="S618">
        <v>2.9826999999999999</v>
      </c>
      <c r="T618">
        <v>1.415</v>
      </c>
      <c r="U618">
        <v>1.3793</v>
      </c>
      <c r="V618">
        <v>3.5633999999999999E-2</v>
      </c>
      <c r="AA618">
        <v>2.2242000000000002</v>
      </c>
      <c r="AB618">
        <v>1.415</v>
      </c>
      <c r="AC618">
        <v>1.4080999999999999</v>
      </c>
      <c r="AD618">
        <v>6.8474E-3</v>
      </c>
    </row>
    <row r="619" spans="3:30" x14ac:dyDescent="0.3">
      <c r="C619">
        <v>2.3058845856034647</v>
      </c>
      <c r="D619">
        <v>1.4771212547196624</v>
      </c>
      <c r="H619">
        <f t="shared" si="18"/>
        <v>3.037027879755775</v>
      </c>
      <c r="S619">
        <v>3.0369999999999999</v>
      </c>
      <c r="T619">
        <v>1.4771000000000001</v>
      </c>
      <c r="U619">
        <v>1.3960999999999999</v>
      </c>
      <c r="V619">
        <v>8.1043000000000004E-2</v>
      </c>
      <c r="AA619">
        <v>2.3058999999999998</v>
      </c>
      <c r="AB619">
        <v>1.4771000000000001</v>
      </c>
      <c r="AC619">
        <v>1.4179999999999999</v>
      </c>
      <c r="AD619">
        <v>5.9133999999999999E-2</v>
      </c>
    </row>
    <row r="620" spans="3:30" x14ac:dyDescent="0.3">
      <c r="C620">
        <v>9.8509256736137036</v>
      </c>
      <c r="D620">
        <v>2.2600713879850747</v>
      </c>
      <c r="H620">
        <f t="shared" si="18"/>
        <v>6.2772368677989849</v>
      </c>
      <c r="S620">
        <v>6.2771999999999997</v>
      </c>
      <c r="T620">
        <v>2.2601</v>
      </c>
      <c r="U620">
        <v>2.3948</v>
      </c>
      <c r="V620">
        <v>-0.13475000000000001</v>
      </c>
      <c r="AA620">
        <v>9.8508999999999993</v>
      </c>
      <c r="AB620">
        <v>2.2601</v>
      </c>
      <c r="AC620">
        <v>2.3283999999999998</v>
      </c>
      <c r="AD620">
        <v>-6.8360000000000004E-2</v>
      </c>
    </row>
    <row r="621" spans="3:30" x14ac:dyDescent="0.3">
      <c r="C621">
        <v>2.1386079042588753</v>
      </c>
      <c r="D621">
        <v>1.3617278360175928</v>
      </c>
      <c r="H621">
        <f t="shared" si="18"/>
        <v>2.9247959957979122</v>
      </c>
      <c r="S621">
        <v>2.9247999999999998</v>
      </c>
      <c r="T621">
        <v>1.3616999999999999</v>
      </c>
      <c r="U621">
        <v>1.3614999999999999</v>
      </c>
      <c r="V621">
        <v>2.4352999999999999E-4</v>
      </c>
      <c r="AA621">
        <v>2.1385999999999998</v>
      </c>
      <c r="AB621">
        <v>1.3616999999999999</v>
      </c>
      <c r="AC621">
        <v>1.3977999999999999</v>
      </c>
      <c r="AD621">
        <v>-3.6075000000000003E-2</v>
      </c>
    </row>
    <row r="622" spans="3:30" x14ac:dyDescent="0.3">
      <c r="C622">
        <v>3.8932335266509535</v>
      </c>
      <c r="D622">
        <v>1.8195439355418688</v>
      </c>
      <c r="H622">
        <f t="shared" si="18"/>
        <v>3.9462557071993971</v>
      </c>
      <c r="S622">
        <v>3.9462999999999999</v>
      </c>
      <c r="T622">
        <v>1.8194999999999999</v>
      </c>
      <c r="U622">
        <v>1.6762999999999999</v>
      </c>
      <c r="V622">
        <v>0.14321</v>
      </c>
      <c r="AA622">
        <v>3.8932000000000002</v>
      </c>
      <c r="AB622">
        <v>1.8194999999999999</v>
      </c>
      <c r="AC622">
        <v>1.6094999999999999</v>
      </c>
      <c r="AD622">
        <v>0.21001</v>
      </c>
    </row>
    <row r="623" spans="3:30" x14ac:dyDescent="0.3">
      <c r="C623">
        <v>6.7078389374071925</v>
      </c>
      <c r="D623">
        <v>2.1271047983648077</v>
      </c>
      <c r="H623">
        <f t="shared" si="18"/>
        <v>5.1798992026514155</v>
      </c>
      <c r="S623">
        <v>5.1798999999999999</v>
      </c>
      <c r="T623">
        <v>2.1271</v>
      </c>
      <c r="U623">
        <v>2.0566</v>
      </c>
      <c r="V623">
        <v>7.0522000000000001E-2</v>
      </c>
      <c r="AA623">
        <v>6.7077999999999998</v>
      </c>
      <c r="AB623">
        <v>2.1271</v>
      </c>
      <c r="AC623">
        <v>1.9492</v>
      </c>
      <c r="AD623">
        <v>0.17793999999999999</v>
      </c>
    </row>
    <row r="624" spans="3:30" x14ac:dyDescent="0.3">
      <c r="C624">
        <v>5.6307113738396035</v>
      </c>
      <c r="D624">
        <v>2.0211892990699383</v>
      </c>
      <c r="H624">
        <f t="shared" si="18"/>
        <v>4.7458240059402135</v>
      </c>
      <c r="S624">
        <v>4.7458</v>
      </c>
      <c r="T624">
        <v>2.0211999999999999</v>
      </c>
      <c r="U624">
        <v>1.9228000000000001</v>
      </c>
      <c r="V624">
        <v>9.8403000000000004E-2</v>
      </c>
      <c r="AA624">
        <v>5.6307</v>
      </c>
      <c r="AB624">
        <v>2.0211999999999999</v>
      </c>
      <c r="AC624">
        <v>1.8191999999999999</v>
      </c>
      <c r="AD624">
        <v>0.20200000000000001</v>
      </c>
    </row>
    <row r="625" spans="3:30" x14ac:dyDescent="0.3">
      <c r="C625">
        <v>2.9157959062991372</v>
      </c>
      <c r="D625">
        <v>1.4771212547196624</v>
      </c>
      <c r="H625">
        <f t="shared" si="18"/>
        <v>3.4151403521958725</v>
      </c>
      <c r="S625">
        <v>3.4150999999999998</v>
      </c>
      <c r="T625">
        <v>1.4771000000000001</v>
      </c>
      <c r="U625">
        <v>1.5125999999999999</v>
      </c>
      <c r="V625">
        <v>-3.5504000000000001E-2</v>
      </c>
      <c r="AA625">
        <v>2.9157999999999999</v>
      </c>
      <c r="AB625">
        <v>1.4771000000000001</v>
      </c>
      <c r="AC625">
        <v>1.4916</v>
      </c>
      <c r="AD625">
        <v>-1.4463E-2</v>
      </c>
    </row>
    <row r="626" spans="3:30" x14ac:dyDescent="0.3">
      <c r="C626">
        <v>3.3813659785052304</v>
      </c>
      <c r="D626">
        <v>1.8195439355418688</v>
      </c>
      <c r="H626">
        <f t="shared" si="18"/>
        <v>3.6776981814745104</v>
      </c>
      <c r="S626">
        <v>3.6777000000000002</v>
      </c>
      <c r="T626">
        <v>1.8194999999999999</v>
      </c>
      <c r="U626">
        <v>1.5935999999999999</v>
      </c>
      <c r="V626">
        <v>0.22599</v>
      </c>
      <c r="AA626">
        <v>3.3814000000000002</v>
      </c>
      <c r="AB626">
        <v>1.8194999999999999</v>
      </c>
      <c r="AC626">
        <v>1.5478000000000001</v>
      </c>
      <c r="AD626">
        <v>0.27178000000000002</v>
      </c>
    </row>
    <row r="627" spans="3:30" x14ac:dyDescent="0.3">
      <c r="C627">
        <v>8.3866696504621565</v>
      </c>
      <c r="D627">
        <v>2.2600713879850747</v>
      </c>
      <c r="H627">
        <f t="shared" si="18"/>
        <v>5.7919494647181295</v>
      </c>
      <c r="S627">
        <v>5.7919</v>
      </c>
      <c r="T627">
        <v>2.2601</v>
      </c>
      <c r="U627">
        <v>2.2452000000000001</v>
      </c>
      <c r="V627">
        <v>1.4834999999999999E-2</v>
      </c>
      <c r="AA627">
        <v>8.3866999999999994</v>
      </c>
      <c r="AB627">
        <v>2.2601</v>
      </c>
      <c r="AC627">
        <v>2.1516999999999999</v>
      </c>
      <c r="AD627">
        <v>0.10833</v>
      </c>
    </row>
    <row r="628" spans="3:30" x14ac:dyDescent="0.3">
      <c r="C628">
        <v>9.9961408268707288</v>
      </c>
      <c r="D628">
        <v>2.4265112613645754</v>
      </c>
      <c r="H628">
        <f t="shared" si="18"/>
        <v>6.3233348248754719</v>
      </c>
      <c r="S628">
        <v>6.3232999999999997</v>
      </c>
      <c r="T628">
        <v>2.4264999999999999</v>
      </c>
      <c r="U628">
        <v>2.4089999999999998</v>
      </c>
      <c r="V628">
        <v>1.7484E-2</v>
      </c>
      <c r="AA628">
        <v>9.9961000000000002</v>
      </c>
      <c r="AB628">
        <v>2.4264999999999999</v>
      </c>
      <c r="AC628">
        <v>2.3460000000000001</v>
      </c>
      <c r="AD628">
        <v>8.0557000000000004E-2</v>
      </c>
    </row>
    <row r="629" spans="3:30" x14ac:dyDescent="0.3">
      <c r="C629">
        <v>3.6626834615758028</v>
      </c>
      <c r="D629">
        <v>1.7160033436347992</v>
      </c>
      <c r="H629">
        <f t="shared" si="18"/>
        <v>3.8276277047674334</v>
      </c>
      <c r="S629">
        <v>3.8275999999999999</v>
      </c>
      <c r="T629">
        <v>1.716</v>
      </c>
      <c r="U629">
        <v>1.6397999999999999</v>
      </c>
      <c r="V629">
        <v>7.6235999999999998E-2</v>
      </c>
      <c r="AA629">
        <v>3.6627000000000001</v>
      </c>
      <c r="AB629">
        <v>1.716</v>
      </c>
      <c r="AC629">
        <v>1.5817000000000001</v>
      </c>
      <c r="AD629">
        <v>0.13428999999999999</v>
      </c>
    </row>
    <row r="630" spans="3:30" x14ac:dyDescent="0.3">
      <c r="C630">
        <v>7.7817605496797837</v>
      </c>
      <c r="D630">
        <v>2.3384564936046046</v>
      </c>
      <c r="H630">
        <f t="shared" si="18"/>
        <v>5.5791614243288512</v>
      </c>
      <c r="S630">
        <v>5.5792000000000002</v>
      </c>
      <c r="T630">
        <v>2.3384999999999998</v>
      </c>
      <c r="U630">
        <v>2.1796000000000002</v>
      </c>
      <c r="V630">
        <v>0.15881000000000001</v>
      </c>
      <c r="AA630">
        <v>7.7817999999999996</v>
      </c>
      <c r="AB630">
        <v>2.3384999999999998</v>
      </c>
      <c r="AC630">
        <v>2.0787</v>
      </c>
      <c r="AD630">
        <v>0.25971</v>
      </c>
    </row>
    <row r="631" spans="3:30" x14ac:dyDescent="0.3">
      <c r="C631">
        <v>6.8760063822410817</v>
      </c>
      <c r="D631">
        <v>2.1958996524092336</v>
      </c>
      <c r="H631">
        <f t="shared" si="18"/>
        <v>5.2444280459325903</v>
      </c>
      <c r="S631">
        <v>5.2443999999999997</v>
      </c>
      <c r="T631">
        <v>2.1959</v>
      </c>
      <c r="U631">
        <v>2.0764999999999998</v>
      </c>
      <c r="V631">
        <v>0.11942999999999999</v>
      </c>
      <c r="AA631">
        <v>6.8760000000000003</v>
      </c>
      <c r="AB631">
        <v>2.1959</v>
      </c>
      <c r="AC631">
        <v>1.9695</v>
      </c>
      <c r="AD631">
        <v>0.22645000000000001</v>
      </c>
    </row>
    <row r="632" spans="3:30" x14ac:dyDescent="0.3">
      <c r="C632">
        <v>0.60551936847362808</v>
      </c>
      <c r="D632">
        <v>0.77815125038364363</v>
      </c>
      <c r="H632">
        <f t="shared" si="18"/>
        <v>1.5563025007672873</v>
      </c>
      <c r="S632">
        <v>1.5563</v>
      </c>
      <c r="T632">
        <v>0.77815000000000001</v>
      </c>
      <c r="U632">
        <v>0.93967000000000001</v>
      </c>
      <c r="V632">
        <v>-0.16152</v>
      </c>
      <c r="AA632">
        <v>0.60551999999999995</v>
      </c>
      <c r="AB632">
        <v>0.77815000000000001</v>
      </c>
      <c r="AC632">
        <v>1.2128000000000001</v>
      </c>
      <c r="AD632">
        <v>-0.43465999999999999</v>
      </c>
    </row>
  </sheetData>
  <conditionalFormatting sqref="N2:N632">
    <cfRule type="cellIs" dxfId="22" priority="12" operator="greaterThan">
      <formula>$AJ$7</formula>
    </cfRule>
    <cfRule type="cellIs" dxfId="21" priority="11" operator="lessThan">
      <formula>$AJ$6</formula>
    </cfRule>
  </conditionalFormatting>
  <conditionalFormatting sqref="R2:R632">
    <cfRule type="cellIs" dxfId="20" priority="10" operator="greaterThan">
      <formula>$AK$7</formula>
    </cfRule>
    <cfRule type="cellIs" dxfId="19" priority="9" operator="lessThan">
      <formula>$AK$6</formula>
    </cfRule>
  </conditionalFormatting>
  <conditionalFormatting sqref="V2:V632">
    <cfRule type="cellIs" dxfId="18" priority="8" operator="greaterThan">
      <formula>$AL$7</formula>
    </cfRule>
    <cfRule type="cellIs" dxfId="17" priority="7" operator="lessThan">
      <formula>$AL$6</formula>
    </cfRule>
  </conditionalFormatting>
  <conditionalFormatting sqref="Z2:Z632">
    <cfRule type="cellIs" dxfId="16" priority="6" operator="greaterThan">
      <formula>$AM$7</formula>
    </cfRule>
    <cfRule type="cellIs" dxfId="15" priority="5" operator="lessThan">
      <formula>$AM$6</formula>
    </cfRule>
  </conditionalFormatting>
  <conditionalFormatting sqref="AD2:AD632">
    <cfRule type="cellIs" dxfId="14" priority="4" operator="greaterThan">
      <formula>$AN$7</formula>
    </cfRule>
    <cfRule type="cellIs" dxfId="13" priority="3" operator="lessThan">
      <formula>$AN$6</formula>
    </cfRule>
  </conditionalFormatting>
  <conditionalFormatting sqref="AH2:AH632">
    <cfRule type="cellIs" dxfId="0" priority="2" operator="greaterThan">
      <formula>$AO$7</formula>
    </cfRule>
    <cfRule type="cellIs" dxfId="1" priority="1" operator="lessThan">
      <formula>$AO$6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0D5B-EFD4-4E06-A3E6-985E94952BB4}">
  <dimension ref="B2:AJ31"/>
  <sheetViews>
    <sheetView topLeftCell="N10" workbookViewId="0">
      <selection activeCell="AA25" sqref="AA25"/>
    </sheetView>
  </sheetViews>
  <sheetFormatPr defaultRowHeight="14.4" x14ac:dyDescent="0.3"/>
  <sheetData>
    <row r="2" spans="2:36" x14ac:dyDescent="0.3">
      <c r="B2" t="s">
        <v>301</v>
      </c>
      <c r="H2" t="s">
        <v>328</v>
      </c>
      <c r="N2" t="s">
        <v>330</v>
      </c>
      <c r="T2" t="s">
        <v>329</v>
      </c>
      <c r="Z2" t="s">
        <v>356</v>
      </c>
      <c r="AF2" t="s">
        <v>359</v>
      </c>
    </row>
    <row r="4" spans="2:36" x14ac:dyDescent="0.3">
      <c r="B4" t="s">
        <v>221</v>
      </c>
      <c r="C4">
        <v>0.19938</v>
      </c>
      <c r="D4" t="s">
        <v>222</v>
      </c>
      <c r="E4">
        <v>9.4114999999999997E-3</v>
      </c>
      <c r="H4" t="s">
        <v>221</v>
      </c>
      <c r="I4">
        <v>0.17741999999999999</v>
      </c>
      <c r="J4" t="s">
        <v>222</v>
      </c>
      <c r="K4">
        <v>5.5466999999999999E-3</v>
      </c>
      <c r="N4" t="s">
        <v>221</v>
      </c>
      <c r="O4">
        <v>0.36792000000000002</v>
      </c>
      <c r="P4" t="s">
        <v>222</v>
      </c>
      <c r="Q4">
        <v>7.5138999999999996E-3</v>
      </c>
      <c r="T4" t="s">
        <v>221</v>
      </c>
      <c r="U4">
        <v>0.30681000000000003</v>
      </c>
      <c r="V4" t="s">
        <v>222</v>
      </c>
      <c r="W4">
        <v>3.6389999999999999E-3</v>
      </c>
      <c r="Z4" t="s">
        <v>221</v>
      </c>
      <c r="AA4">
        <v>0.11617</v>
      </c>
      <c r="AB4" t="s">
        <v>222</v>
      </c>
      <c r="AC4">
        <v>2.467E-3</v>
      </c>
      <c r="AF4" t="s">
        <v>221</v>
      </c>
      <c r="AG4">
        <v>5.5676000000000003E-2</v>
      </c>
      <c r="AH4" t="s">
        <v>222</v>
      </c>
      <c r="AI4">
        <v>2.1805000000000001E-3</v>
      </c>
    </row>
    <row r="5" spans="2:36" x14ac:dyDescent="0.3">
      <c r="C5" t="s">
        <v>223</v>
      </c>
      <c r="D5">
        <v>21.184999999999999</v>
      </c>
      <c r="E5" t="s">
        <v>224</v>
      </c>
      <c r="F5" s="18">
        <v>8.2092000000000004E-50</v>
      </c>
      <c r="I5" t="s">
        <v>223</v>
      </c>
      <c r="J5">
        <v>31.986999999999998</v>
      </c>
      <c r="K5" t="s">
        <v>224</v>
      </c>
      <c r="L5" s="18">
        <v>1.2312000000000001E-72</v>
      </c>
      <c r="O5" t="s">
        <v>223</v>
      </c>
      <c r="P5">
        <v>48.963999999999999</v>
      </c>
      <c r="Q5" t="s">
        <v>224</v>
      </c>
      <c r="R5" s="18">
        <v>5.2540999999999998E-99</v>
      </c>
      <c r="U5" t="s">
        <v>223</v>
      </c>
      <c r="V5">
        <v>84.311999999999998</v>
      </c>
      <c r="W5" t="s">
        <v>224</v>
      </c>
      <c r="X5">
        <v>0</v>
      </c>
      <c r="AA5" t="s">
        <v>223</v>
      </c>
      <c r="AB5">
        <v>47.091000000000001</v>
      </c>
      <c r="AC5" t="s">
        <v>224</v>
      </c>
      <c r="AD5" s="18">
        <v>5.1282999999999995E-203</v>
      </c>
      <c r="AG5" t="s">
        <v>223</v>
      </c>
      <c r="AH5">
        <v>25.533000000000001</v>
      </c>
      <c r="AI5" t="s">
        <v>224</v>
      </c>
      <c r="AJ5" s="18">
        <v>7.5741000000000001E-59</v>
      </c>
    </row>
    <row r="6" spans="2:36" x14ac:dyDescent="0.3">
      <c r="B6" t="s">
        <v>225</v>
      </c>
      <c r="C6">
        <v>0.41102</v>
      </c>
      <c r="D6" t="s">
        <v>226</v>
      </c>
      <c r="E6">
        <v>3.7405000000000001E-2</v>
      </c>
      <c r="H6" t="s">
        <v>225</v>
      </c>
      <c r="I6">
        <v>1.2097</v>
      </c>
      <c r="J6" t="s">
        <v>226</v>
      </c>
      <c r="K6">
        <v>3.4174000000000003E-2</v>
      </c>
      <c r="N6" t="s">
        <v>225</v>
      </c>
      <c r="O6">
        <v>6.5440999999999999E-2</v>
      </c>
      <c r="P6" t="s">
        <v>226</v>
      </c>
      <c r="Q6">
        <v>2.2159000000000002E-2</v>
      </c>
      <c r="T6" t="s">
        <v>225</v>
      </c>
      <c r="U6">
        <v>0.48568</v>
      </c>
      <c r="V6" t="s">
        <v>226</v>
      </c>
      <c r="W6">
        <v>1.7585E-2</v>
      </c>
      <c r="Z6" t="s">
        <v>225</v>
      </c>
      <c r="AA6">
        <v>1.2170000000000001</v>
      </c>
      <c r="AB6" t="s">
        <v>226</v>
      </c>
      <c r="AC6">
        <v>1.7363E-2</v>
      </c>
      <c r="AF6" t="s">
        <v>225</v>
      </c>
      <c r="AG6">
        <v>1.7539</v>
      </c>
      <c r="AH6" t="s">
        <v>226</v>
      </c>
      <c r="AI6">
        <v>2.2296E-2</v>
      </c>
    </row>
    <row r="8" spans="2:36" x14ac:dyDescent="0.3">
      <c r="B8" t="s">
        <v>227</v>
      </c>
      <c r="H8" t="s">
        <v>227</v>
      </c>
      <c r="N8" t="s">
        <v>227</v>
      </c>
      <c r="T8" t="s">
        <v>227</v>
      </c>
      <c r="Z8" t="s">
        <v>227</v>
      </c>
      <c r="AF8" t="s">
        <v>227</v>
      </c>
    </row>
    <row r="9" spans="2:36" x14ac:dyDescent="0.3">
      <c r="B9" t="s">
        <v>221</v>
      </c>
      <c r="C9" t="s">
        <v>348</v>
      </c>
      <c r="H9" t="s">
        <v>221</v>
      </c>
      <c r="I9" t="s">
        <v>350</v>
      </c>
      <c r="N9" t="s">
        <v>221</v>
      </c>
      <c r="O9" t="s">
        <v>352</v>
      </c>
      <c r="T9" t="s">
        <v>221</v>
      </c>
      <c r="U9" t="s">
        <v>354</v>
      </c>
      <c r="Z9" t="s">
        <v>221</v>
      </c>
      <c r="AA9" t="s">
        <v>357</v>
      </c>
      <c r="AF9" t="s">
        <v>221</v>
      </c>
      <c r="AG9" t="s">
        <v>360</v>
      </c>
    </row>
    <row r="10" spans="2:36" x14ac:dyDescent="0.3">
      <c r="B10" t="s">
        <v>225</v>
      </c>
      <c r="C10" t="s">
        <v>349</v>
      </c>
      <c r="H10" t="s">
        <v>225</v>
      </c>
      <c r="I10" t="s">
        <v>351</v>
      </c>
      <c r="N10" t="s">
        <v>225</v>
      </c>
      <c r="O10" t="s">
        <v>353</v>
      </c>
      <c r="T10" t="s">
        <v>225</v>
      </c>
      <c r="U10" t="s">
        <v>355</v>
      </c>
      <c r="Z10" t="s">
        <v>225</v>
      </c>
      <c r="AA10" t="s">
        <v>358</v>
      </c>
      <c r="AF10" t="s">
        <v>225</v>
      </c>
      <c r="AG10" t="s">
        <v>361</v>
      </c>
    </row>
    <row r="12" spans="2:36" x14ac:dyDescent="0.3">
      <c r="B12" t="s">
        <v>228</v>
      </c>
      <c r="H12" t="s">
        <v>228</v>
      </c>
      <c r="N12" t="s">
        <v>228</v>
      </c>
      <c r="T12" t="s">
        <v>228</v>
      </c>
      <c r="Z12" t="s">
        <v>228</v>
      </c>
      <c r="AF12" t="s">
        <v>228</v>
      </c>
    </row>
    <row r="13" spans="2:36" x14ac:dyDescent="0.3">
      <c r="B13" t="s">
        <v>229</v>
      </c>
      <c r="C13">
        <v>0.85026000000000002</v>
      </c>
      <c r="H13" t="s">
        <v>229</v>
      </c>
      <c r="I13">
        <v>0.92796999999999996</v>
      </c>
      <c r="N13" t="s">
        <v>229</v>
      </c>
      <c r="O13">
        <v>0.96784000000000003</v>
      </c>
      <c r="T13" t="s">
        <v>229</v>
      </c>
      <c r="U13">
        <v>0.95992</v>
      </c>
      <c r="Z13" t="s">
        <v>229</v>
      </c>
      <c r="AA13">
        <v>0.88778999999999997</v>
      </c>
      <c r="AF13" t="s">
        <v>229</v>
      </c>
      <c r="AG13">
        <v>0.89441999999999999</v>
      </c>
    </row>
    <row r="14" spans="2:36" x14ac:dyDescent="0.3">
      <c r="B14" t="s">
        <v>230</v>
      </c>
      <c r="C14">
        <v>0.72294000000000003</v>
      </c>
      <c r="H14" t="s">
        <v>230</v>
      </c>
      <c r="I14">
        <v>0.86112999999999995</v>
      </c>
      <c r="N14" t="s">
        <v>230</v>
      </c>
      <c r="O14">
        <v>0.93671000000000004</v>
      </c>
      <c r="T14" t="s">
        <v>230</v>
      </c>
      <c r="U14">
        <v>0.92144999999999999</v>
      </c>
      <c r="Z14" t="s">
        <v>230</v>
      </c>
      <c r="AA14">
        <v>0.78817000000000004</v>
      </c>
      <c r="AF14" t="s">
        <v>230</v>
      </c>
      <c r="AG14">
        <v>0.79998999999999998</v>
      </c>
    </row>
    <row r="15" spans="2:36" x14ac:dyDescent="0.3">
      <c r="B15" t="s">
        <v>223</v>
      </c>
      <c r="C15">
        <v>21.184999999999999</v>
      </c>
      <c r="H15" t="s">
        <v>223</v>
      </c>
      <c r="I15">
        <v>31.986999999999998</v>
      </c>
      <c r="N15" t="s">
        <v>223</v>
      </c>
      <c r="O15">
        <v>48.963999999999999</v>
      </c>
      <c r="T15" t="s">
        <v>223</v>
      </c>
      <c r="U15">
        <v>84.311999999999998</v>
      </c>
      <c r="Z15" t="s">
        <v>223</v>
      </c>
      <c r="AA15">
        <v>47.091000000000001</v>
      </c>
      <c r="AF15" t="s">
        <v>223</v>
      </c>
      <c r="AG15">
        <v>25.533000000000001</v>
      </c>
    </row>
    <row r="16" spans="2:36" x14ac:dyDescent="0.3">
      <c r="B16" t="s">
        <v>231</v>
      </c>
      <c r="C16" s="18">
        <v>8.2092000000000004E-50</v>
      </c>
      <c r="H16" t="s">
        <v>231</v>
      </c>
      <c r="I16" s="18">
        <v>1.2312000000000001E-72</v>
      </c>
      <c r="N16" t="s">
        <v>231</v>
      </c>
      <c r="O16" s="18">
        <v>5.2540999999999998E-99</v>
      </c>
      <c r="T16" t="s">
        <v>231</v>
      </c>
      <c r="U16">
        <v>0</v>
      </c>
      <c r="Z16" t="s">
        <v>231</v>
      </c>
      <c r="AA16" s="18">
        <v>5.1282999999999995E-203</v>
      </c>
      <c r="AF16" t="s">
        <v>231</v>
      </c>
      <c r="AG16" s="18">
        <v>7.5741000000000001E-59</v>
      </c>
    </row>
    <row r="17" spans="2:33" x14ac:dyDescent="0.3">
      <c r="B17" t="s">
        <v>232</v>
      </c>
      <c r="C17">
        <v>1E-4</v>
      </c>
      <c r="H17" t="s">
        <v>232</v>
      </c>
      <c r="I17">
        <v>1E-4</v>
      </c>
      <c r="N17" t="s">
        <v>232</v>
      </c>
      <c r="O17">
        <v>1E-4</v>
      </c>
      <c r="T17" t="s">
        <v>232</v>
      </c>
      <c r="U17">
        <v>1E-4</v>
      </c>
      <c r="Z17" t="s">
        <v>232</v>
      </c>
      <c r="AA17">
        <v>1E-4</v>
      </c>
      <c r="AF17" t="s">
        <v>232</v>
      </c>
      <c r="AG17">
        <v>1E-4</v>
      </c>
    </row>
    <row r="19" spans="2:33" x14ac:dyDescent="0.3">
      <c r="I19" t="s">
        <v>373</v>
      </c>
      <c r="P19" t="s">
        <v>374</v>
      </c>
    </row>
    <row r="20" spans="2:33" x14ac:dyDescent="0.3">
      <c r="B20" t="s">
        <v>372</v>
      </c>
    </row>
    <row r="21" spans="2:33" x14ac:dyDescent="0.3">
      <c r="I21" t="s">
        <v>362</v>
      </c>
      <c r="P21" t="s">
        <v>362</v>
      </c>
      <c r="V21" t="s">
        <v>362</v>
      </c>
    </row>
    <row r="22" spans="2:33" x14ac:dyDescent="0.3">
      <c r="B22" t="s">
        <v>362</v>
      </c>
    </row>
    <row r="23" spans="2:33" x14ac:dyDescent="0.3">
      <c r="J23" t="s">
        <v>363</v>
      </c>
      <c r="K23" t="s">
        <v>364</v>
      </c>
      <c r="L23" t="s">
        <v>365</v>
      </c>
      <c r="M23" t="s">
        <v>295</v>
      </c>
      <c r="N23" t="s">
        <v>366</v>
      </c>
      <c r="Q23" t="s">
        <v>363</v>
      </c>
      <c r="R23" t="s">
        <v>364</v>
      </c>
      <c r="S23" t="s">
        <v>365</v>
      </c>
      <c r="T23" t="s">
        <v>295</v>
      </c>
      <c r="U23" t="s">
        <v>366</v>
      </c>
      <c r="W23" t="s">
        <v>363</v>
      </c>
      <c r="X23" t="s">
        <v>364</v>
      </c>
      <c r="Y23" t="s">
        <v>365</v>
      </c>
      <c r="Z23" t="s">
        <v>295</v>
      </c>
      <c r="AA23" t="s">
        <v>366</v>
      </c>
    </row>
    <row r="24" spans="2:33" x14ac:dyDescent="0.3">
      <c r="C24" t="s">
        <v>363</v>
      </c>
      <c r="D24" t="s">
        <v>364</v>
      </c>
      <c r="E24" t="s">
        <v>365</v>
      </c>
      <c r="F24" t="s">
        <v>295</v>
      </c>
      <c r="G24" t="s">
        <v>366</v>
      </c>
      <c r="I24" t="s">
        <v>367</v>
      </c>
      <c r="J24">
        <v>5.9404300000000001</v>
      </c>
      <c r="K24">
        <v>1</v>
      </c>
      <c r="L24">
        <v>5.9404300000000001</v>
      </c>
      <c r="M24">
        <v>221.7</v>
      </c>
      <c r="N24" s="18">
        <v>3.044E-44</v>
      </c>
      <c r="P24" t="s">
        <v>367</v>
      </c>
      <c r="Q24">
        <v>35.239800000000002</v>
      </c>
      <c r="R24">
        <v>1</v>
      </c>
      <c r="S24">
        <v>35.239800000000002</v>
      </c>
      <c r="T24">
        <v>407.6</v>
      </c>
      <c r="U24" s="18">
        <v>4.6700000000000003E-73</v>
      </c>
      <c r="V24" t="s">
        <v>367</v>
      </c>
      <c r="W24">
        <v>14.1426</v>
      </c>
      <c r="X24">
        <v>1</v>
      </c>
      <c r="Y24">
        <v>14.1426</v>
      </c>
      <c r="Z24">
        <v>95.22</v>
      </c>
      <c r="AA24" s="18">
        <v>5.7260000000000004E-20</v>
      </c>
    </row>
    <row r="25" spans="2:33" x14ac:dyDescent="0.3">
      <c r="B25" t="s">
        <v>367</v>
      </c>
      <c r="C25">
        <v>1.8344</v>
      </c>
      <c r="D25">
        <v>1</v>
      </c>
      <c r="E25">
        <v>1.8344</v>
      </c>
      <c r="F25">
        <v>41.56</v>
      </c>
      <c r="G25" s="18">
        <v>4.0930000000000002E-10</v>
      </c>
      <c r="I25" t="s">
        <v>368</v>
      </c>
      <c r="J25">
        <v>20.6066</v>
      </c>
      <c r="K25">
        <v>769</v>
      </c>
      <c r="L25">
        <v>2.67967E-2</v>
      </c>
      <c r="P25" t="s">
        <v>368</v>
      </c>
      <c r="Q25">
        <v>66.4846</v>
      </c>
      <c r="R25">
        <v>769</v>
      </c>
      <c r="S25">
        <v>8.6455900000000002E-2</v>
      </c>
      <c r="V25" t="s">
        <v>368</v>
      </c>
      <c r="W25">
        <v>49.905299999999997</v>
      </c>
      <c r="X25">
        <v>336</v>
      </c>
      <c r="Y25">
        <v>0.14852799999999999</v>
      </c>
    </row>
    <row r="26" spans="2:33" x14ac:dyDescent="0.3">
      <c r="B26" t="s">
        <v>368</v>
      </c>
      <c r="C26">
        <v>14.4787</v>
      </c>
      <c r="D26">
        <v>328</v>
      </c>
      <c r="E26">
        <v>4.4142500000000001E-2</v>
      </c>
      <c r="I26" t="s">
        <v>369</v>
      </c>
      <c r="J26">
        <v>26.5471</v>
      </c>
      <c r="K26">
        <v>770</v>
      </c>
      <c r="P26" t="s">
        <v>369</v>
      </c>
      <c r="Q26">
        <v>101.724</v>
      </c>
      <c r="R26">
        <v>770</v>
      </c>
      <c r="V26" t="s">
        <v>369</v>
      </c>
      <c r="W26">
        <v>64.047899999999998</v>
      </c>
      <c r="X26">
        <v>337</v>
      </c>
    </row>
    <row r="27" spans="2:33" x14ac:dyDescent="0.3">
      <c r="B27" t="s">
        <v>369</v>
      </c>
      <c r="C27">
        <v>16.313099999999999</v>
      </c>
      <c r="D27">
        <v>329</v>
      </c>
    </row>
    <row r="28" spans="2:33" x14ac:dyDescent="0.3">
      <c r="I28" t="s">
        <v>370</v>
      </c>
      <c r="P28" t="s">
        <v>370</v>
      </c>
      <c r="V28" t="s">
        <v>370</v>
      </c>
    </row>
    <row r="29" spans="2:33" x14ac:dyDescent="0.3">
      <c r="B29" t="s">
        <v>370</v>
      </c>
      <c r="I29" t="s">
        <v>371</v>
      </c>
      <c r="J29">
        <v>69.23</v>
      </c>
      <c r="P29" t="s">
        <v>371</v>
      </c>
      <c r="Q29">
        <v>136.19999999999999</v>
      </c>
      <c r="V29" t="s">
        <v>371</v>
      </c>
      <c r="W29">
        <v>248</v>
      </c>
    </row>
    <row r="30" spans="2:33" x14ac:dyDescent="0.3">
      <c r="B30" t="s">
        <v>371</v>
      </c>
      <c r="C30">
        <v>324.89999999999998</v>
      </c>
      <c r="I30" t="s">
        <v>366</v>
      </c>
      <c r="J30" s="18">
        <v>3.9899999999999998E-16</v>
      </c>
      <c r="P30" t="s">
        <v>366</v>
      </c>
      <c r="Q30" s="18">
        <v>4.3940000000000002E-29</v>
      </c>
      <c r="V30" t="s">
        <v>366</v>
      </c>
      <c r="W30" s="18">
        <v>3.3249999999999998E-42</v>
      </c>
    </row>
    <row r="31" spans="2:33" x14ac:dyDescent="0.3">
      <c r="B31" t="s">
        <v>366</v>
      </c>
      <c r="C31" s="18">
        <v>6.4489999999999996E-51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C072-D56F-4DCD-845D-13E02C998EF8}">
  <dimension ref="B2:M95"/>
  <sheetViews>
    <sheetView zoomScale="90" zoomScaleNormal="90" workbookViewId="0">
      <selection activeCell="G4" sqref="G4"/>
    </sheetView>
  </sheetViews>
  <sheetFormatPr defaultRowHeight="14.4" x14ac:dyDescent="0.3"/>
  <cols>
    <col min="2" max="2" width="36.88671875" customWidth="1"/>
    <col min="3" max="3" width="14.44140625" customWidth="1"/>
    <col min="4" max="4" width="18.109375" customWidth="1"/>
    <col min="5" max="5" width="16.44140625" customWidth="1"/>
    <col min="6" max="6" width="16.5546875" customWidth="1"/>
    <col min="13" max="13" width="16.44140625" customWidth="1"/>
    <col min="18" max="18" width="9.5546875" customWidth="1"/>
  </cols>
  <sheetData>
    <row r="2" spans="2:13" x14ac:dyDescent="0.3">
      <c r="B2" t="s">
        <v>192</v>
      </c>
      <c r="C2" s="11"/>
      <c r="D2" s="11" t="s">
        <v>195</v>
      </c>
      <c r="E2" s="11" t="s">
        <v>194</v>
      </c>
    </row>
    <row r="3" spans="2:13" x14ac:dyDescent="0.3">
      <c r="C3" t="s">
        <v>193</v>
      </c>
      <c r="D3">
        <f>CORREL(Tabela1[Wikiaves (Registros)],Tabela1[SpeciesLink (Registros)])</f>
        <v>0.50454156981823828</v>
      </c>
      <c r="E3">
        <f>CORREL(Tabela1[Wikiaves (Registros)],Tabela1[Wikiaves (Espécies)])</f>
        <v>0.67184962495599498</v>
      </c>
    </row>
    <row r="4" spans="2:13" x14ac:dyDescent="0.3">
      <c r="C4" s="11" t="s">
        <v>196</v>
      </c>
      <c r="D4" s="11">
        <f>CORREL(Tabela1[SpeciesLink (Espécies)],Tabela1[SpeciesLink (Registros)])</f>
        <v>0.77092854771777874</v>
      </c>
      <c r="E4" s="11">
        <f>CORREL(Tabela1[SpeciesLink (Espécies)],Tabela1[Wikiaves (Espécies)])</f>
        <v>0.42885206441002288</v>
      </c>
    </row>
    <row r="9" spans="2:13" x14ac:dyDescent="0.3">
      <c r="B9" t="s">
        <v>185</v>
      </c>
      <c r="M9" s="10" t="s">
        <v>189</v>
      </c>
    </row>
    <row r="38" spans="2:2" x14ac:dyDescent="0.3">
      <c r="B38" t="s">
        <v>186</v>
      </c>
    </row>
    <row r="66" spans="2:2" x14ac:dyDescent="0.3">
      <c r="B66" t="s">
        <v>187</v>
      </c>
    </row>
    <row r="95" spans="2:2" x14ac:dyDescent="0.3">
      <c r="B95" t="s">
        <v>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F9AE-096F-4B23-A825-1CB9259E51E7}">
  <dimension ref="A1:L174"/>
  <sheetViews>
    <sheetView topLeftCell="A152" workbookViewId="0">
      <selection activeCell="B1" sqref="B1:E174"/>
    </sheetView>
  </sheetViews>
  <sheetFormatPr defaultRowHeight="18" customHeight="1" x14ac:dyDescent="0.3"/>
  <cols>
    <col min="1" max="1" width="27.77734375" customWidth="1"/>
    <col min="2" max="2" width="13" customWidth="1"/>
    <col min="3" max="3" width="11.6640625" customWidth="1"/>
    <col min="4" max="4" width="10.5546875" customWidth="1"/>
    <col min="5" max="5" width="11" customWidth="1"/>
    <col min="7" max="7" width="18.33203125" customWidth="1"/>
    <col min="8" max="9" width="11.5546875" bestFit="1" customWidth="1"/>
    <col min="10" max="11" width="13.5546875" bestFit="1" customWidth="1"/>
  </cols>
  <sheetData>
    <row r="1" spans="1:11" ht="31.2" customHeight="1" x14ac:dyDescent="0.3">
      <c r="A1" s="9" t="s">
        <v>0</v>
      </c>
      <c r="B1" s="9" t="s">
        <v>183</v>
      </c>
      <c r="C1" s="9" t="s">
        <v>190</v>
      </c>
      <c r="D1" s="9" t="s">
        <v>1</v>
      </c>
      <c r="E1" s="9" t="s">
        <v>191</v>
      </c>
      <c r="G1" s="16"/>
      <c r="H1" s="4" t="s">
        <v>1</v>
      </c>
      <c r="I1" s="4" t="s">
        <v>191</v>
      </c>
      <c r="J1" s="4" t="s">
        <v>183</v>
      </c>
      <c r="K1" s="4" t="s">
        <v>190</v>
      </c>
    </row>
    <row r="2" spans="1:11" ht="18" customHeight="1" x14ac:dyDescent="0.3">
      <c r="A2" s="8" t="s">
        <v>2</v>
      </c>
      <c r="B2" s="30">
        <f>LOG10(Tabela1[[#This Row],[Wikiaves (Espécies)]])</f>
        <v>2.0644579892269186</v>
      </c>
      <c r="C2" s="30">
        <f>LOG10(Tabela1[[#This Row],[SpeciesLink (Espécies)]])</f>
        <v>0</v>
      </c>
      <c r="D2" s="30">
        <f>LOG10(Tabela1[[#This Row],[Wikiaves (Registros)]])</f>
        <v>2.3222192947339191</v>
      </c>
      <c r="E2" s="30">
        <f>LOG10(Tabela1[[#This Row],[SpeciesLink (Registros)]])</f>
        <v>0</v>
      </c>
      <c r="G2" s="2" t="s">
        <v>175</v>
      </c>
      <c r="H2" s="12">
        <f>LOG10(Cidades!H2)</f>
        <v>5.7289305640324715</v>
      </c>
      <c r="I2" s="12">
        <f>LOG10(Cidades!I2)</f>
        <v>4.5601219242961957</v>
      </c>
      <c r="J2" s="12">
        <f>LOG10(Cidades!J2)</f>
        <v>2.8915374576725643</v>
      </c>
      <c r="K2" s="12">
        <f>LOG10(Cidades!K2)</f>
        <v>2.8202014594856402</v>
      </c>
    </row>
    <row r="3" spans="1:11" ht="18" customHeight="1" x14ac:dyDescent="0.3">
      <c r="A3" s="7" t="s">
        <v>3</v>
      </c>
      <c r="B3" s="30">
        <f>LOG10(Tabela1[[#This Row],[Wikiaves (Espécies)]])</f>
        <v>2.2278867046136734</v>
      </c>
      <c r="C3" s="30">
        <f>LOG10(Tabela1[[#This Row],[SpeciesLink (Espécies)]])</f>
        <v>0</v>
      </c>
      <c r="D3" s="30">
        <f>LOG10(Tabela1[[#This Row],[Wikiaves (Registros)]])</f>
        <v>2.6919651027673601</v>
      </c>
      <c r="E3" s="30">
        <f>LOG10(Tabela1[[#This Row],[SpeciesLink (Registros)]])</f>
        <v>0.3010299956639812</v>
      </c>
      <c r="G3" s="5" t="s">
        <v>177</v>
      </c>
      <c r="H3" s="12">
        <f>LOG10(Cidades!H3)</f>
        <v>3.4908844609036755</v>
      </c>
      <c r="I3" s="12">
        <f>LOG10(Cidades!I3)</f>
        <v>2.3220758211674002</v>
      </c>
      <c r="J3" s="12">
        <f>LOG10(Cidades!J3)</f>
        <v>2.3309647672185516</v>
      </c>
      <c r="K3" s="12">
        <f>LOG10(Cidades!K3)</f>
        <v>1.4749401304655874</v>
      </c>
    </row>
    <row r="4" spans="1:11" ht="18" customHeight="1" x14ac:dyDescent="0.3">
      <c r="A4" s="8" t="s">
        <v>4</v>
      </c>
      <c r="B4" s="30">
        <f>LOG10(Tabela1[[#This Row],[Wikiaves (Espécies)]])</f>
        <v>2.2922560713564759</v>
      </c>
      <c r="C4" s="30">
        <f>LOG10(Tabela1[[#This Row],[SpeciesLink (Espécies)]])</f>
        <v>0.3010299956639812</v>
      </c>
      <c r="D4" s="30">
        <f>LOG10(Tabela1[[#This Row],[Wikiaves (Registros)]])</f>
        <v>2.9309490311675228</v>
      </c>
      <c r="E4" s="30">
        <f>LOG10(Tabela1[[#This Row],[SpeciesLink (Registros)]])</f>
        <v>0.3010299956639812</v>
      </c>
      <c r="G4" s="2" t="s">
        <v>184</v>
      </c>
      <c r="H4" s="12">
        <f>LOG10(Cidades!H4)</f>
        <v>3.7598223984034318</v>
      </c>
      <c r="I4" s="12">
        <f>LOG10(Cidades!I4)</f>
        <v>2.795659462250828</v>
      </c>
      <c r="J4" s="12">
        <f>LOG10(Cidades!J4)</f>
        <v>2.0225223827732495</v>
      </c>
      <c r="K4" s="12">
        <f>LOG10(Cidades!K4)</f>
        <v>1.7048982201714242</v>
      </c>
    </row>
    <row r="5" spans="1:11" ht="18" customHeight="1" x14ac:dyDescent="0.3">
      <c r="A5" s="7" t="s">
        <v>5</v>
      </c>
      <c r="B5" s="30">
        <f>LOG10(Tabela1[[#This Row],[Wikiaves (Espécies)]])</f>
        <v>2.2833012287035497</v>
      </c>
      <c r="C5" s="30">
        <f>LOG10(Tabela1[[#This Row],[SpeciesLink (Espécies)]])</f>
        <v>1.5185139398778875</v>
      </c>
      <c r="D5" s="30">
        <f>LOG10(Tabela1[[#This Row],[Wikiaves (Registros)]])</f>
        <v>3.1470576710283598</v>
      </c>
      <c r="E5" s="30">
        <f>LOG10(Tabela1[[#This Row],[SpeciesLink (Registros)]])</f>
        <v>1.5910646070264991</v>
      </c>
      <c r="G5" s="2" t="s">
        <v>180</v>
      </c>
      <c r="H5" s="12">
        <f>LOG10(Cidades!H5)</f>
        <v>2.9982593384236988</v>
      </c>
      <c r="I5" s="12">
        <f>LOG10(Cidades!I5)</f>
        <v>0.84509804001425681</v>
      </c>
      <c r="J5" s="12">
        <f>LOG10(Cidades!J5)</f>
        <v>2.3283796034387376</v>
      </c>
      <c r="K5" s="12">
        <f>LOG10(Cidades!K5)</f>
        <v>0.77815125038364363</v>
      </c>
    </row>
    <row r="6" spans="1:11" ht="18" customHeight="1" x14ac:dyDescent="0.3">
      <c r="A6" s="8" t="s">
        <v>6</v>
      </c>
      <c r="B6" s="30">
        <f>LOG10(Tabela1[[#This Row],[Wikiaves (Espécies)]])</f>
        <v>2.2041199826559246</v>
      </c>
      <c r="C6" s="30">
        <f>LOG10(Tabela1[[#This Row],[SpeciesLink (Espécies)]])</f>
        <v>1.1760912590556813</v>
      </c>
      <c r="D6" s="30">
        <f>LOG10(Tabela1[[#This Row],[Wikiaves (Registros)]])</f>
        <v>2.5224442335063197</v>
      </c>
      <c r="E6" s="30">
        <f>LOG10(Tabela1[[#This Row],[SpeciesLink (Registros)]])</f>
        <v>1.255272505103306</v>
      </c>
      <c r="G6" s="2" t="s">
        <v>178</v>
      </c>
      <c r="H6" s="12">
        <f>LOG10(Cidades!H6)</f>
        <v>4.6215916758592179</v>
      </c>
      <c r="I6" s="12">
        <f>LOG10(Cidades!I6)</f>
        <v>3.7543483357110188</v>
      </c>
      <c r="J6" s="12">
        <f>LOG10(Cidades!J6)</f>
        <v>2.6989700043360187</v>
      </c>
      <c r="K6" s="12">
        <f>LOG10(Cidades!K6)</f>
        <v>2.4487063199050798</v>
      </c>
    </row>
    <row r="7" spans="1:11" ht="18" customHeight="1" x14ac:dyDescent="0.3">
      <c r="A7" s="7" t="s">
        <v>7</v>
      </c>
      <c r="B7" s="30">
        <f>LOG10(Tabela1[[#This Row],[Wikiaves (Espécies)]])</f>
        <v>2.3541084391474008</v>
      </c>
      <c r="C7" s="30">
        <f>LOG10(Tabela1[[#This Row],[SpeciesLink (Espécies)]])</f>
        <v>0.47712125471966244</v>
      </c>
      <c r="D7" s="30">
        <f>LOG10(Tabela1[[#This Row],[Wikiaves (Registros)]])</f>
        <v>3.6532125137753435</v>
      </c>
      <c r="E7" s="30">
        <f>LOG10(Tabela1[[#This Row],[SpeciesLink (Registros)]])</f>
        <v>0.47712125471966244</v>
      </c>
      <c r="G7" s="2" t="s">
        <v>179</v>
      </c>
      <c r="H7" s="12">
        <f>LOG10(Cidades!H7)</f>
        <v>0.3010299956639812</v>
      </c>
      <c r="I7" s="12">
        <f>LOG10(Cidades!I7)</f>
        <v>0</v>
      </c>
      <c r="J7" s="12">
        <f>LOG10(Cidades!J7)</f>
        <v>0.3010299956639812</v>
      </c>
      <c r="K7" s="12">
        <f>LOG10(Cidades!K7)</f>
        <v>0</v>
      </c>
    </row>
    <row r="8" spans="1:11" ht="18" customHeight="1" x14ac:dyDescent="0.3">
      <c r="A8" s="8" t="s">
        <v>8</v>
      </c>
      <c r="B8" s="30">
        <f>LOG10(Tabela1[[#This Row],[Wikiaves (Espécies)]])</f>
        <v>2.2253092817258628</v>
      </c>
      <c r="C8" s="30">
        <f>LOG10(Tabela1[[#This Row],[SpeciesLink (Espécies)]])</f>
        <v>1.6627578316815741</v>
      </c>
      <c r="D8" s="30">
        <f>LOG10(Tabela1[[#This Row],[Wikiaves (Registros)]])</f>
        <v>2.6963563887333319</v>
      </c>
      <c r="E8" s="30">
        <f>LOG10(Tabela1[[#This Row],[SpeciesLink (Registros)]])</f>
        <v>2.1139433523068369</v>
      </c>
      <c r="G8" s="2" t="s">
        <v>181</v>
      </c>
      <c r="H8" s="12">
        <f>LOG10(Cidades!H8)</f>
        <v>2.4969296480732148</v>
      </c>
      <c r="I8" s="12">
        <f>LOG10(Cidades!I8)</f>
        <v>0.3010299956639812</v>
      </c>
      <c r="J8" s="12">
        <f>LOG10(Cidades!J8)</f>
        <v>2.1367205671564067</v>
      </c>
      <c r="K8" s="12">
        <f>LOG10(Cidades!K8)</f>
        <v>0.3010299956639812</v>
      </c>
    </row>
    <row r="9" spans="1:11" ht="18" customHeight="1" x14ac:dyDescent="0.3">
      <c r="A9" s="7" t="s">
        <v>9</v>
      </c>
      <c r="B9" s="30">
        <f>LOG10(Tabela1[[#This Row],[Wikiaves (Espécies)]])</f>
        <v>2.4183012913197452</v>
      </c>
      <c r="C9" s="30">
        <f>LOG10(Tabela1[[#This Row],[SpeciesLink (Espécies)]])</f>
        <v>0</v>
      </c>
      <c r="D9" s="30">
        <f>LOG10(Tabela1[[#This Row],[Wikiaves (Registros)]])</f>
        <v>3.2922560713564759</v>
      </c>
      <c r="E9" s="30">
        <f>LOG10(Tabela1[[#This Row],[SpeciesLink (Registros)]])</f>
        <v>0</v>
      </c>
      <c r="G9" s="3" t="s">
        <v>182</v>
      </c>
      <c r="H9" s="15">
        <f>LOG10(Cidades!H9)</f>
        <v>3.514547752660286</v>
      </c>
      <c r="I9" s="15">
        <f>LOG10(Cidades!I9)</f>
        <v>1.8325089127062364</v>
      </c>
      <c r="J9" s="15">
        <f>LOG10(Cidades!J9)</f>
        <v>2.4653828514484184</v>
      </c>
      <c r="K9" s="15">
        <f>LOG10(Cidades!K9)</f>
        <v>1.5185139398778875</v>
      </c>
    </row>
    <row r="10" spans="1:11" ht="18" customHeight="1" x14ac:dyDescent="0.3">
      <c r="A10" s="8" t="s">
        <v>10</v>
      </c>
      <c r="B10" s="30">
        <f>LOG10(Tabela1[[#This Row],[Wikiaves (Espécies)]])</f>
        <v>2.2430380486862944</v>
      </c>
      <c r="C10" s="30">
        <f>LOG10(Tabela1[[#This Row],[SpeciesLink (Espécies)]])</f>
        <v>2.1461280356782382</v>
      </c>
      <c r="D10" s="30">
        <f>LOG10(Tabela1[[#This Row],[Wikiaves (Registros)]])</f>
        <v>2.5224442335063197</v>
      </c>
      <c r="E10" s="30">
        <f>LOG10(Tabela1[[#This Row],[SpeciesLink (Registros)]])</f>
        <v>2.1492191126553797</v>
      </c>
    </row>
    <row r="11" spans="1:11" ht="18" customHeight="1" x14ac:dyDescent="0.3">
      <c r="A11" s="7" t="s">
        <v>11</v>
      </c>
      <c r="B11" s="30">
        <f>LOG10(Tabela1[[#This Row],[Wikiaves (Espécies)]])</f>
        <v>2.357934847000454</v>
      </c>
      <c r="C11" s="30">
        <f>LOG10(Tabela1[[#This Row],[SpeciesLink (Espécies)]])</f>
        <v>2.3201462861110542</v>
      </c>
      <c r="D11" s="30">
        <f>LOG10(Tabela1[[#This Row],[Wikiaves (Registros)]])</f>
        <v>2.9656719712201065</v>
      </c>
      <c r="E11" s="30">
        <f>LOG10(Tabela1[[#This Row],[SpeciesLink (Registros)]])</f>
        <v>3.0546130545568877</v>
      </c>
    </row>
    <row r="12" spans="1:11" ht="18" customHeight="1" x14ac:dyDescent="0.3">
      <c r="A12" s="8" t="s">
        <v>12</v>
      </c>
      <c r="B12" s="30">
        <f>LOG10(Tabela1[[#This Row],[Wikiaves (Espécies)]])</f>
        <v>2.4166405073382808</v>
      </c>
      <c r="C12" s="30">
        <f>LOG10(Tabela1[[#This Row],[SpeciesLink (Espécies)]])</f>
        <v>0.47712125471966244</v>
      </c>
      <c r="D12" s="30">
        <f>LOG10(Tabela1[[#This Row],[Wikiaves (Registros)]])</f>
        <v>2.9790929006383262</v>
      </c>
      <c r="E12" s="30">
        <f>LOG10(Tabela1[[#This Row],[SpeciesLink (Registros)]])</f>
        <v>0.6020599913279624</v>
      </c>
    </row>
    <row r="13" spans="1:11" ht="18" customHeight="1" x14ac:dyDescent="0.3">
      <c r="A13" s="7" t="s">
        <v>13</v>
      </c>
      <c r="B13" s="30">
        <f>LOG10(Tabela1[[#This Row],[Wikiaves (Espécies)]])</f>
        <v>2.3820170425748683</v>
      </c>
      <c r="C13" s="30">
        <f>LOG10(Tabela1[[#This Row],[SpeciesLink (Espécies)]])</f>
        <v>0</v>
      </c>
      <c r="D13" s="30">
        <f>LOG10(Tabela1[[#This Row],[Wikiaves (Registros)]])</f>
        <v>3.4328090050331683</v>
      </c>
      <c r="E13" s="30">
        <f>LOG10(Tabela1[[#This Row],[SpeciesLink (Registros)]])</f>
        <v>0</v>
      </c>
    </row>
    <row r="14" spans="1:11" ht="18" customHeight="1" x14ac:dyDescent="0.3">
      <c r="A14" s="8" t="s">
        <v>14</v>
      </c>
      <c r="B14" s="30">
        <f>LOG10(Tabela1[[#This Row],[Wikiaves (Espécies)]])</f>
        <v>2.4653828514484184</v>
      </c>
      <c r="C14" s="30">
        <f>LOG10(Tabela1[[#This Row],[SpeciesLink (Espécies)]])</f>
        <v>1.2787536009528289</v>
      </c>
      <c r="D14" s="30">
        <f>LOG10(Tabela1[[#This Row],[Wikiaves (Registros)]])</f>
        <v>3.6933751510251853</v>
      </c>
      <c r="E14" s="30">
        <f>LOG10(Tabela1[[#This Row],[SpeciesLink (Registros)]])</f>
        <v>1.3979400086720377</v>
      </c>
    </row>
    <row r="15" spans="1:11" ht="18" customHeight="1" x14ac:dyDescent="0.3">
      <c r="A15" s="7" t="s">
        <v>15</v>
      </c>
      <c r="B15" s="30">
        <f>LOG10(Tabela1[[#This Row],[Wikiaves (Espécies)]])</f>
        <v>2.5263392773898441</v>
      </c>
      <c r="C15" s="30">
        <f>LOG10(Tabela1[[#This Row],[SpeciesLink (Espécies)]])</f>
        <v>0.3010299956639812</v>
      </c>
      <c r="D15" s="30">
        <f>LOG10(Tabela1[[#This Row],[Wikiaves (Registros)]])</f>
        <v>3.7983743766815614</v>
      </c>
      <c r="E15" s="30">
        <f>LOG10(Tabela1[[#This Row],[SpeciesLink (Registros)]])</f>
        <v>0.95424250943932487</v>
      </c>
    </row>
    <row r="16" spans="1:11" ht="18" customHeight="1" x14ac:dyDescent="0.3">
      <c r="A16" s="8" t="s">
        <v>16</v>
      </c>
      <c r="B16" s="30">
        <f>LOG10(Tabela1[[#This Row],[Wikiaves (Espécies)]])</f>
        <v>2.1367205671564067</v>
      </c>
      <c r="C16" s="30">
        <f>LOG10(Tabela1[[#This Row],[SpeciesLink (Espécies)]])</f>
        <v>0.69897000433601886</v>
      </c>
      <c r="D16" s="30">
        <f>LOG10(Tabela1[[#This Row],[Wikiaves (Registros)]])</f>
        <v>2.5550944485783194</v>
      </c>
      <c r="E16" s="30">
        <f>LOG10(Tabela1[[#This Row],[SpeciesLink (Registros)]])</f>
        <v>0.95424250943932487</v>
      </c>
    </row>
    <row r="17" spans="1:5" ht="18" customHeight="1" x14ac:dyDescent="0.3">
      <c r="A17" s="7" t="s">
        <v>17</v>
      </c>
      <c r="B17" s="30">
        <f>LOG10(Tabela1[[#This Row],[Wikiaves (Espécies)]])</f>
        <v>2.1461280356782382</v>
      </c>
      <c r="C17" s="30">
        <f>LOG10(Tabela1[[#This Row],[SpeciesLink (Espécies)]])</f>
        <v>0.3010299956639812</v>
      </c>
      <c r="D17" s="30">
        <f>LOG10(Tabela1[[#This Row],[Wikiaves (Registros)]])</f>
        <v>2.7450747915820575</v>
      </c>
      <c r="E17" s="30">
        <f>LOG10(Tabela1[[#This Row],[SpeciesLink (Registros)]])</f>
        <v>0.3010299956639812</v>
      </c>
    </row>
    <row r="18" spans="1:5" ht="18" customHeight="1" x14ac:dyDescent="0.3">
      <c r="A18" s="8" t="s">
        <v>18</v>
      </c>
      <c r="B18" s="30">
        <f>LOG10(Tabela1[[#This Row],[Wikiaves (Espécies)]])</f>
        <v>2.4800069429571505</v>
      </c>
      <c r="C18" s="30">
        <f>LOG10(Tabela1[[#This Row],[SpeciesLink (Espécies)]])</f>
        <v>1.5314789170422551</v>
      </c>
      <c r="D18" s="30">
        <f>LOG10(Tabela1[[#This Row],[Wikiaves (Registros)]])</f>
        <v>3.4563660331290431</v>
      </c>
      <c r="E18" s="30">
        <f>LOG10(Tabela1[[#This Row],[SpeciesLink (Registros)]])</f>
        <v>1.7403626894942439</v>
      </c>
    </row>
    <row r="19" spans="1:5" ht="18" customHeight="1" x14ac:dyDescent="0.3">
      <c r="A19" s="7" t="s">
        <v>19</v>
      </c>
      <c r="B19" s="30">
        <f>LOG10(Tabela1[[#This Row],[Wikiaves (Espécies)]])</f>
        <v>2.3283796034387376</v>
      </c>
      <c r="C19" s="30">
        <f>LOG10(Tabela1[[#This Row],[SpeciesLink (Espécies)]])</f>
        <v>0</v>
      </c>
      <c r="D19" s="30">
        <f>LOG10(Tabela1[[#This Row],[Wikiaves (Registros)]])</f>
        <v>3.0350292822023683</v>
      </c>
      <c r="E19" s="30">
        <f>LOG10(Tabela1[[#This Row],[SpeciesLink (Registros)]])</f>
        <v>0</v>
      </c>
    </row>
    <row r="20" spans="1:5" ht="18" customHeight="1" x14ac:dyDescent="0.3">
      <c r="A20" s="8" t="s">
        <v>20</v>
      </c>
      <c r="B20" s="30">
        <f>LOG10(Tabela1[[#This Row],[Wikiaves (Espécies)]])</f>
        <v>1.568201724066995</v>
      </c>
      <c r="C20" s="30">
        <f>LOG10(Tabela1[[#This Row],[SpeciesLink (Espécies)]])</f>
        <v>0</v>
      </c>
      <c r="D20" s="30">
        <f>LOG10(Tabela1[[#This Row],[Wikiaves (Registros)]])</f>
        <v>1.6627578316815741</v>
      </c>
      <c r="E20" s="30">
        <f>LOG10(Tabela1[[#This Row],[SpeciesLink (Registros)]])</f>
        <v>0.77815125038364363</v>
      </c>
    </row>
    <row r="21" spans="1:5" ht="18" customHeight="1" x14ac:dyDescent="0.3">
      <c r="A21" s="7" t="s">
        <v>21</v>
      </c>
      <c r="B21" s="30">
        <f>LOG10(Tabela1[[#This Row],[Wikiaves (Espécies)]])</f>
        <v>2.0374264979406238</v>
      </c>
      <c r="C21" s="30">
        <f>LOG10(Tabela1[[#This Row],[SpeciesLink (Espécies)]])</f>
        <v>1.4913616938342726</v>
      </c>
      <c r="D21" s="30">
        <f>LOG10(Tabela1[[#This Row],[Wikiaves (Registros)]])</f>
        <v>2.4345689040341987</v>
      </c>
      <c r="E21" s="30">
        <f>LOG10(Tabela1[[#This Row],[SpeciesLink (Registros)]])</f>
        <v>2.0863598306747484</v>
      </c>
    </row>
    <row r="22" spans="1:5" ht="18" customHeight="1" x14ac:dyDescent="0.3">
      <c r="A22" s="8" t="s">
        <v>22</v>
      </c>
      <c r="B22" s="30">
        <f>LOG10(Tabela1[[#This Row],[Wikiaves (Espécies)]])</f>
        <v>2.3944516808262164</v>
      </c>
      <c r="C22" s="30">
        <f>LOG10(Tabela1[[#This Row],[SpeciesLink (Espécies)]])</f>
        <v>0</v>
      </c>
      <c r="D22" s="30">
        <f>LOG10(Tabela1[[#This Row],[Wikiaves (Registros)]])</f>
        <v>3.3977662561264501</v>
      </c>
      <c r="E22" s="30">
        <f>LOG10(Tabela1[[#This Row],[SpeciesLink (Registros)]])</f>
        <v>0</v>
      </c>
    </row>
    <row r="23" spans="1:5" ht="18" customHeight="1" x14ac:dyDescent="0.3">
      <c r="A23" s="7" t="s">
        <v>23</v>
      </c>
      <c r="B23" s="30">
        <f>LOG10(Tabela1[[#This Row],[Wikiaves (Espécies)]])</f>
        <v>2.436162647040756</v>
      </c>
      <c r="C23" s="30">
        <f>LOG10(Tabela1[[#This Row],[SpeciesLink (Espécies)]])</f>
        <v>0</v>
      </c>
      <c r="D23" s="30">
        <f>LOG10(Tabela1[[#This Row],[Wikiaves (Registros)]])</f>
        <v>3.4596939764779706</v>
      </c>
      <c r="E23" s="30">
        <f>LOG10(Tabela1[[#This Row],[SpeciesLink (Registros)]])</f>
        <v>0</v>
      </c>
    </row>
    <row r="24" spans="1:5" ht="18" customHeight="1" x14ac:dyDescent="0.3">
      <c r="A24" s="8" t="s">
        <v>24</v>
      </c>
      <c r="B24" s="30">
        <f>LOG10(Tabela1[[#This Row],[Wikiaves (Espécies)]])</f>
        <v>2.5065050324048719</v>
      </c>
      <c r="C24" s="30">
        <f>LOG10(Tabela1[[#This Row],[SpeciesLink (Espécies)]])</f>
        <v>2.012837224705172</v>
      </c>
      <c r="D24" s="30">
        <f>LOG10(Tabela1[[#This Row],[Wikiaves (Registros)]])</f>
        <v>3.7172543127625497</v>
      </c>
      <c r="E24" s="30">
        <f>LOG10(Tabela1[[#This Row],[SpeciesLink (Registros)]])</f>
        <v>2.8149131812750738</v>
      </c>
    </row>
    <row r="25" spans="1:5" ht="18" customHeight="1" x14ac:dyDescent="0.3">
      <c r="A25" s="7" t="s">
        <v>25</v>
      </c>
      <c r="B25" s="30">
        <f>LOG10(Tabela1[[#This Row],[Wikiaves (Espécies)]])</f>
        <v>2.2041199826559246</v>
      </c>
      <c r="C25" s="30">
        <f>LOG10(Tabela1[[#This Row],[SpeciesLink (Espécies)]])</f>
        <v>1.3802112417116059</v>
      </c>
      <c r="D25" s="30">
        <f>LOG10(Tabela1[[#This Row],[Wikiaves (Registros)]])</f>
        <v>2.6655809910179533</v>
      </c>
      <c r="E25" s="30">
        <f>LOG10(Tabela1[[#This Row],[SpeciesLink (Registros)]])</f>
        <v>1.3979400086720377</v>
      </c>
    </row>
    <row r="26" spans="1:5" ht="18" customHeight="1" x14ac:dyDescent="0.3">
      <c r="A26" s="8" t="s">
        <v>26</v>
      </c>
      <c r="B26" s="30">
        <f>LOG10(Tabela1[[#This Row],[Wikiaves (Espécies)]])</f>
        <v>2.2833012287035497</v>
      </c>
      <c r="C26" s="30">
        <f>LOG10(Tabela1[[#This Row],[SpeciesLink (Espécies)]])</f>
        <v>0</v>
      </c>
      <c r="D26" s="30">
        <f>LOG10(Tabela1[[#This Row],[Wikiaves (Registros)]])</f>
        <v>3.0519239160461065</v>
      </c>
      <c r="E26" s="30">
        <f>LOG10(Tabela1[[#This Row],[SpeciesLink (Registros)]])</f>
        <v>0.47712125471966244</v>
      </c>
    </row>
    <row r="27" spans="1:5" ht="18" customHeight="1" x14ac:dyDescent="0.3">
      <c r="A27" s="7" t="s">
        <v>27</v>
      </c>
      <c r="B27" s="30">
        <f>LOG10(Tabela1[[#This Row],[Wikiaves (Espécies)]])</f>
        <v>1.7634279935629373</v>
      </c>
      <c r="C27" s="30">
        <f>LOG10(Tabela1[[#This Row],[SpeciesLink (Espécies)]])</f>
        <v>0.6020599913279624</v>
      </c>
      <c r="D27" s="30">
        <f>LOG10(Tabela1[[#This Row],[Wikiaves (Registros)]])</f>
        <v>1.8325089127062364</v>
      </c>
      <c r="E27" s="30">
        <f>LOG10(Tabela1[[#This Row],[SpeciesLink (Registros)]])</f>
        <v>0.69897000433601886</v>
      </c>
    </row>
    <row r="28" spans="1:5" ht="18" customHeight="1" x14ac:dyDescent="0.3">
      <c r="A28" s="8" t="s">
        <v>28</v>
      </c>
      <c r="B28" s="30">
        <f>LOG10(Tabela1[[#This Row],[Wikiaves (Espécies)]])</f>
        <v>2.1613680022349748</v>
      </c>
      <c r="C28" s="30">
        <f>LOG10(Tabela1[[#This Row],[SpeciesLink (Espécies)]])</f>
        <v>1.6627578316815741</v>
      </c>
      <c r="D28" s="30">
        <f>LOG10(Tabela1[[#This Row],[Wikiaves (Registros)]])</f>
        <v>2.3483048630481607</v>
      </c>
      <c r="E28" s="30">
        <f>LOG10(Tabela1[[#This Row],[SpeciesLink (Registros)]])</f>
        <v>1.8129133566428555</v>
      </c>
    </row>
    <row r="29" spans="1:5" ht="18" customHeight="1" x14ac:dyDescent="0.3">
      <c r="A29" s="7" t="s">
        <v>29</v>
      </c>
      <c r="B29" s="30">
        <f>LOG10(Tabela1[[#This Row],[Wikiaves (Espécies)]])</f>
        <v>2.509202522331103</v>
      </c>
      <c r="C29" s="30">
        <f>LOG10(Tabela1[[#This Row],[SpeciesLink (Espécies)]])</f>
        <v>1.505149978319906</v>
      </c>
      <c r="D29" s="30">
        <f>LOG10(Tabela1[[#This Row],[Wikiaves (Registros)]])</f>
        <v>3.5899496013257077</v>
      </c>
      <c r="E29" s="30">
        <f>LOG10(Tabela1[[#This Row],[SpeciesLink (Registros)]])</f>
        <v>1.5440680443502757</v>
      </c>
    </row>
    <row r="30" spans="1:5" ht="18" customHeight="1" x14ac:dyDescent="0.3">
      <c r="A30" s="8" t="s">
        <v>30</v>
      </c>
      <c r="B30" s="30">
        <f>LOG10(Tabela1[[#This Row],[Wikiaves (Espécies)]])</f>
        <v>2.4377505628203879</v>
      </c>
      <c r="C30" s="30">
        <f>LOG10(Tabela1[[#This Row],[SpeciesLink (Espécies)]])</f>
        <v>0</v>
      </c>
      <c r="D30" s="30">
        <f>LOG10(Tabela1[[#This Row],[Wikiaves (Registros)]])</f>
        <v>3.4187982905903533</v>
      </c>
      <c r="E30" s="30">
        <f>LOG10(Tabela1[[#This Row],[SpeciesLink (Registros)]])</f>
        <v>0</v>
      </c>
    </row>
    <row r="31" spans="1:5" ht="18" customHeight="1" x14ac:dyDescent="0.3">
      <c r="A31" s="7" t="s">
        <v>31</v>
      </c>
      <c r="B31" s="30">
        <f>LOG10(Tabela1[[#This Row],[Wikiaves (Espécies)]])</f>
        <v>2.4756711883244296</v>
      </c>
      <c r="C31" s="30">
        <f>LOG10(Tabela1[[#This Row],[SpeciesLink (Espécies)]])</f>
        <v>1.7403626894942439</v>
      </c>
      <c r="D31" s="30">
        <f>LOG10(Tabela1[[#This Row],[Wikiaves (Registros)]])</f>
        <v>3.5718252490408289</v>
      </c>
      <c r="E31" s="30">
        <f>LOG10(Tabela1[[#This Row],[SpeciesLink (Registros)]])</f>
        <v>1.8692317197309762</v>
      </c>
    </row>
    <row r="32" spans="1:5" ht="18" customHeight="1" x14ac:dyDescent="0.3">
      <c r="A32" s="8" t="s">
        <v>32</v>
      </c>
      <c r="B32" s="30">
        <f>LOG10(Tabela1[[#This Row],[Wikiaves (Espécies)]])</f>
        <v>2.2068258760318495</v>
      </c>
      <c r="C32" s="30">
        <f>LOG10(Tabela1[[#This Row],[SpeciesLink (Espécies)]])</f>
        <v>0.47712125471966244</v>
      </c>
      <c r="D32" s="30">
        <f>LOG10(Tabela1[[#This Row],[Wikiaves (Registros)]])</f>
        <v>2.3873898263387292</v>
      </c>
      <c r="E32" s="30">
        <f>LOG10(Tabela1[[#This Row],[SpeciesLink (Registros)]])</f>
        <v>0.47712125471966244</v>
      </c>
    </row>
    <row r="33" spans="1:5" ht="18" customHeight="1" x14ac:dyDescent="0.3">
      <c r="A33" s="7" t="s">
        <v>33</v>
      </c>
      <c r="B33" s="30">
        <f>LOG10(Tabela1[[#This Row],[Wikiaves (Espécies)]])</f>
        <v>1.7481880270062005</v>
      </c>
      <c r="C33" s="30">
        <f>LOG10(Tabela1[[#This Row],[SpeciesLink (Espécies)]])</f>
        <v>0</v>
      </c>
      <c r="D33" s="30">
        <f>LOG10(Tabela1[[#This Row],[Wikiaves (Registros)]])</f>
        <v>1.8692317197309762</v>
      </c>
      <c r="E33" s="30">
        <f>LOG10(Tabela1[[#This Row],[SpeciesLink (Registros)]])</f>
        <v>0</v>
      </c>
    </row>
    <row r="34" spans="1:5" ht="18" customHeight="1" x14ac:dyDescent="0.3">
      <c r="A34" s="8" t="s">
        <v>34</v>
      </c>
      <c r="B34" s="30">
        <f>LOG10(Tabela1[[#This Row],[Wikiaves (Espécies)]])</f>
        <v>2.3673559210260189</v>
      </c>
      <c r="C34" s="30">
        <f>LOG10(Tabela1[[#This Row],[SpeciesLink (Espécies)]])</f>
        <v>0.84509804001425681</v>
      </c>
      <c r="D34" s="30">
        <f>LOG10(Tabela1[[#This Row],[Wikiaves (Registros)]])</f>
        <v>2.9982593384236988</v>
      </c>
      <c r="E34" s="30">
        <f>LOG10(Tabela1[[#This Row],[SpeciesLink (Registros)]])</f>
        <v>0.84509804001425681</v>
      </c>
    </row>
    <row r="35" spans="1:5" ht="18" customHeight="1" x14ac:dyDescent="0.3">
      <c r="A35" s="7" t="s">
        <v>35</v>
      </c>
      <c r="B35" s="30">
        <f>LOG10(Tabela1[[#This Row],[Wikiaves (Espécies)]])</f>
        <v>1.7634279935629373</v>
      </c>
      <c r="C35" s="30">
        <f>LOG10(Tabela1[[#This Row],[SpeciesLink (Espécies)]])</f>
        <v>1.2041199826559248</v>
      </c>
      <c r="D35" s="30">
        <f>LOG10(Tabela1[[#This Row],[Wikiaves (Registros)]])</f>
        <v>1.919078092376074</v>
      </c>
      <c r="E35" s="30">
        <f>LOG10(Tabela1[[#This Row],[SpeciesLink (Registros)]])</f>
        <v>1.2304489213782739</v>
      </c>
    </row>
    <row r="36" spans="1:5" ht="18" customHeight="1" x14ac:dyDescent="0.3">
      <c r="A36" s="8" t="s">
        <v>36</v>
      </c>
      <c r="B36" s="30">
        <f>LOG10(Tabela1[[#This Row],[Wikiaves (Espécies)]])</f>
        <v>2.1492191126553797</v>
      </c>
      <c r="C36" s="30">
        <f>LOG10(Tabela1[[#This Row],[SpeciesLink (Espécies)]])</f>
        <v>1.2304489213782739</v>
      </c>
      <c r="D36" s="30">
        <f>LOG10(Tabela1[[#This Row],[Wikiaves (Registros)]])</f>
        <v>2.4608978427565478</v>
      </c>
      <c r="E36" s="30">
        <f>LOG10(Tabela1[[#This Row],[SpeciesLink (Registros)]])</f>
        <v>2.1139433523068369</v>
      </c>
    </row>
    <row r="37" spans="1:5" ht="18" customHeight="1" x14ac:dyDescent="0.3">
      <c r="A37" s="7" t="s">
        <v>37</v>
      </c>
      <c r="B37" s="30">
        <f>LOG10(Tabela1[[#This Row],[Wikiaves (Espécies)]])</f>
        <v>2.5198279937757189</v>
      </c>
      <c r="C37" s="30">
        <f>LOG10(Tabela1[[#This Row],[SpeciesLink (Espécies)]])</f>
        <v>2.3909351071033793</v>
      </c>
      <c r="D37" s="30">
        <f>LOG10(Tabela1[[#This Row],[Wikiaves (Registros)]])</f>
        <v>4.1599279528959849</v>
      </c>
      <c r="E37" s="30">
        <f>LOG10(Tabela1[[#This Row],[SpeciesLink (Registros)]])</f>
        <v>3.0899051114393981</v>
      </c>
    </row>
    <row r="38" spans="1:5" ht="18" customHeight="1" x14ac:dyDescent="0.3">
      <c r="A38" s="8" t="s">
        <v>38</v>
      </c>
      <c r="B38" s="30">
        <f>LOG10(Tabela1[[#This Row],[Wikiaves (Espécies)]])</f>
        <v>2.4871383754771865</v>
      </c>
      <c r="C38" s="30">
        <f>LOG10(Tabela1[[#This Row],[SpeciesLink (Espécies)]])</f>
        <v>1.9493900066449128</v>
      </c>
      <c r="D38" s="30">
        <f>LOG10(Tabela1[[#This Row],[Wikiaves (Registros)]])</f>
        <v>4.2060969447065668</v>
      </c>
      <c r="E38" s="30">
        <f>LOG10(Tabela1[[#This Row],[SpeciesLink (Registros)]])</f>
        <v>2.53655844257153</v>
      </c>
    </row>
    <row r="39" spans="1:5" ht="18" customHeight="1" x14ac:dyDescent="0.3">
      <c r="A39" s="7" t="s">
        <v>39</v>
      </c>
      <c r="B39" s="30">
        <f>LOG10(Tabela1[[#This Row],[Wikiaves (Espécies)]])</f>
        <v>2.509202522331103</v>
      </c>
      <c r="C39" s="30">
        <f>LOG10(Tabela1[[#This Row],[SpeciesLink (Espécies)]])</f>
        <v>2.0934216851622351</v>
      </c>
      <c r="D39" s="30">
        <f>LOG10(Tabela1[[#This Row],[Wikiaves (Registros)]])</f>
        <v>3.5696079675468244</v>
      </c>
      <c r="E39" s="30">
        <f>LOG10(Tabela1[[#This Row],[SpeciesLink (Registros)]])</f>
        <v>3.0445397603924111</v>
      </c>
    </row>
    <row r="40" spans="1:5" ht="18" customHeight="1" x14ac:dyDescent="0.3">
      <c r="A40" s="8" t="s">
        <v>40</v>
      </c>
      <c r="B40" s="30">
        <f>LOG10(Tabela1[[#This Row],[Wikiaves (Espécies)]])</f>
        <v>2.3364597338485296</v>
      </c>
      <c r="C40" s="30">
        <f>LOG10(Tabela1[[#This Row],[SpeciesLink (Espécies)]])</f>
        <v>1.8692317197309762</v>
      </c>
      <c r="D40" s="30">
        <f>LOG10(Tabela1[[#This Row],[Wikiaves (Registros)]])</f>
        <v>2.9278834103307068</v>
      </c>
      <c r="E40" s="30">
        <f>LOG10(Tabela1[[#This Row],[SpeciesLink (Registros)]])</f>
        <v>2.0755469613925306</v>
      </c>
    </row>
    <row r="41" spans="1:5" ht="18" customHeight="1" x14ac:dyDescent="0.3">
      <c r="A41" s="7" t="s">
        <v>41</v>
      </c>
      <c r="B41" s="30">
        <f>LOG10(Tabela1[[#This Row],[Wikiaves (Espécies)]])</f>
        <v>2.6424645202421213</v>
      </c>
      <c r="C41" s="30">
        <f>LOG10(Tabela1[[#This Row],[SpeciesLink (Espécies)]])</f>
        <v>1.9138138523837167</v>
      </c>
      <c r="D41" s="30">
        <f>LOG10(Tabela1[[#This Row],[Wikiaves (Registros)]])</f>
        <v>3.958085848521085</v>
      </c>
      <c r="E41" s="30">
        <f>LOG10(Tabela1[[#This Row],[SpeciesLink (Registros)]])</f>
        <v>2.9503648543761232</v>
      </c>
    </row>
    <row r="42" spans="1:5" ht="18" customHeight="1" x14ac:dyDescent="0.3">
      <c r="A42" s="8" t="s">
        <v>42</v>
      </c>
      <c r="B42" s="30">
        <f>LOG10(Tabela1[[#This Row],[Wikiaves (Espécies)]])</f>
        <v>2.2787536009528289</v>
      </c>
      <c r="C42" s="30">
        <f>LOG10(Tabela1[[#This Row],[SpeciesLink (Espécies)]])</f>
        <v>0</v>
      </c>
      <c r="D42" s="30">
        <f>LOG10(Tabela1[[#This Row],[Wikiaves (Registros)]])</f>
        <v>2.6919651027673601</v>
      </c>
      <c r="E42" s="30">
        <f>LOG10(Tabela1[[#This Row],[SpeciesLink (Registros)]])</f>
        <v>0</v>
      </c>
    </row>
    <row r="43" spans="1:5" ht="18" customHeight="1" x14ac:dyDescent="0.3">
      <c r="A43" s="7" t="s">
        <v>43</v>
      </c>
      <c r="B43" s="30">
        <f>LOG10(Tabela1[[#This Row],[Wikiaves (Espécies)]])</f>
        <v>1.9731278535996986</v>
      </c>
      <c r="C43" s="30">
        <f>LOG10(Tabela1[[#This Row],[SpeciesLink (Espécies)]])</f>
        <v>0.3010299956639812</v>
      </c>
      <c r="D43" s="30">
        <f>LOG10(Tabela1[[#This Row],[Wikiaves (Registros)]])</f>
        <v>2.2576785748691846</v>
      </c>
      <c r="E43" s="30">
        <f>LOG10(Tabela1[[#This Row],[SpeciesLink (Registros)]])</f>
        <v>0.3010299956639812</v>
      </c>
    </row>
    <row r="44" spans="1:5" ht="18" customHeight="1" x14ac:dyDescent="0.3">
      <c r="A44" s="8" t="s">
        <v>44</v>
      </c>
      <c r="B44" s="30">
        <f>LOG10(Tabela1[[#This Row],[Wikiaves (Espécies)]])</f>
        <v>2.0211892990699383</v>
      </c>
      <c r="C44" s="30">
        <f>LOG10(Tabela1[[#This Row],[SpeciesLink (Espécies)]])</f>
        <v>0</v>
      </c>
      <c r="D44" s="30">
        <f>LOG10(Tabela1[[#This Row],[Wikiaves (Registros)]])</f>
        <v>2.3384564936046046</v>
      </c>
      <c r="E44" s="30">
        <f>LOG10(Tabela1[[#This Row],[SpeciesLink (Registros)]])</f>
        <v>0</v>
      </c>
    </row>
    <row r="45" spans="1:5" ht="18" customHeight="1" x14ac:dyDescent="0.3">
      <c r="A45" s="7" t="s">
        <v>45</v>
      </c>
      <c r="B45" s="30">
        <f>LOG10(Tabela1[[#This Row],[Wikiaves (Espécies)]])</f>
        <v>2.2695129442179165</v>
      </c>
      <c r="C45" s="30">
        <f>LOG10(Tabela1[[#This Row],[SpeciesLink (Espécies)]])</f>
        <v>0.3010299956639812</v>
      </c>
      <c r="D45" s="30">
        <f>LOG10(Tabela1[[#This Row],[Wikiaves (Registros)]])</f>
        <v>2.8609366207000937</v>
      </c>
      <c r="E45" s="30">
        <f>LOG10(Tabela1[[#This Row],[SpeciesLink (Registros)]])</f>
        <v>0.3010299956639812</v>
      </c>
    </row>
    <row r="46" spans="1:5" ht="18" customHeight="1" x14ac:dyDescent="0.3">
      <c r="A46" s="8" t="s">
        <v>46</v>
      </c>
      <c r="B46" s="30">
        <f>LOG10(Tabela1[[#This Row],[Wikiaves (Espécies)]])</f>
        <v>2.0530784434834195</v>
      </c>
      <c r="C46" s="30">
        <f>LOG10(Tabela1[[#This Row],[SpeciesLink (Espécies)]])</f>
        <v>0.3010299956639812</v>
      </c>
      <c r="D46" s="30">
        <f>LOG10(Tabela1[[#This Row],[Wikiaves (Registros)]])</f>
        <v>2.5693739096150461</v>
      </c>
      <c r="E46" s="30">
        <f>LOG10(Tabela1[[#This Row],[SpeciesLink (Registros)]])</f>
        <v>0.3010299956639812</v>
      </c>
    </row>
    <row r="47" spans="1:5" ht="18" customHeight="1" x14ac:dyDescent="0.3">
      <c r="A47" s="7" t="s">
        <v>47</v>
      </c>
      <c r="B47" s="30">
        <f>LOG10(Tabela1[[#This Row],[Wikiaves (Espécies)]])</f>
        <v>2.5078558716958308</v>
      </c>
      <c r="C47" s="30">
        <f>LOG10(Tabela1[[#This Row],[SpeciesLink (Espécies)]])</f>
        <v>2.0681858617461617</v>
      </c>
      <c r="D47" s="30">
        <f>LOG10(Tabela1[[#This Row],[Wikiaves (Registros)]])</f>
        <v>3.514547752660286</v>
      </c>
      <c r="E47" s="30">
        <f>LOG10(Tabela1[[#This Row],[SpeciesLink (Registros)]])</f>
        <v>2.7363965022766426</v>
      </c>
    </row>
    <row r="48" spans="1:5" ht="18" customHeight="1" x14ac:dyDescent="0.3">
      <c r="A48" s="8" t="s">
        <v>48</v>
      </c>
      <c r="B48" s="30">
        <f>LOG10(Tabela1[[#This Row],[Wikiaves (Espécies)]])</f>
        <v>2.3710678622717363</v>
      </c>
      <c r="C48" s="30">
        <f>LOG10(Tabela1[[#This Row],[SpeciesLink (Espécies)]])</f>
        <v>0.77815125038364363</v>
      </c>
      <c r="D48" s="30">
        <f>LOG10(Tabela1[[#This Row],[Wikiaves (Registros)]])</f>
        <v>3.3277674899027292</v>
      </c>
      <c r="E48" s="30">
        <f>LOG10(Tabela1[[#This Row],[SpeciesLink (Registros)]])</f>
        <v>0.95424250943932487</v>
      </c>
    </row>
    <row r="49" spans="1:5" ht="18" customHeight="1" x14ac:dyDescent="0.3">
      <c r="A49" s="7" t="s">
        <v>49</v>
      </c>
      <c r="B49" s="30">
        <f>LOG10(Tabela1[[#This Row],[Wikiaves (Espécies)]])</f>
        <v>2.5132176000679389</v>
      </c>
      <c r="C49" s="30">
        <f>LOG10(Tabela1[[#This Row],[SpeciesLink (Espécies)]])</f>
        <v>1.6627578316815741</v>
      </c>
      <c r="D49" s="30">
        <f>LOG10(Tabela1[[#This Row],[Wikiaves (Registros)]])</f>
        <v>3.1908917169221698</v>
      </c>
      <c r="E49" s="30">
        <f>LOG10(Tabela1[[#This Row],[SpeciesLink (Registros)]])</f>
        <v>1.8195439355418688</v>
      </c>
    </row>
    <row r="50" spans="1:5" ht="18" customHeight="1" x14ac:dyDescent="0.3">
      <c r="A50" s="8" t="s">
        <v>50</v>
      </c>
      <c r="B50" s="30">
        <f>LOG10(Tabela1[[#This Row],[Wikiaves (Espécies)]])</f>
        <v>2.2833012287035497</v>
      </c>
      <c r="C50" s="30">
        <f>LOG10(Tabela1[[#This Row],[SpeciesLink (Espécies)]])</f>
        <v>0.77815125038364363</v>
      </c>
      <c r="D50" s="30">
        <f>LOG10(Tabela1[[#This Row],[Wikiaves (Registros)]])</f>
        <v>2.8020892578817329</v>
      </c>
      <c r="E50" s="30">
        <f>LOG10(Tabela1[[#This Row],[SpeciesLink (Registros)]])</f>
        <v>0.77815125038364363</v>
      </c>
    </row>
    <row r="51" spans="1:5" ht="18" customHeight="1" x14ac:dyDescent="0.3">
      <c r="A51" s="7" t="s">
        <v>51</v>
      </c>
      <c r="B51" s="30">
        <f>LOG10(Tabela1[[#This Row],[Wikiaves (Espécies)]])</f>
        <v>2.5550944485783194</v>
      </c>
      <c r="C51" s="30">
        <f>LOG10(Tabela1[[#This Row],[SpeciesLink (Espécies)]])</f>
        <v>1.255272505103306</v>
      </c>
      <c r="D51" s="30">
        <f>LOG10(Tabela1[[#This Row],[Wikiaves (Registros)]])</f>
        <v>3.9466487339066765</v>
      </c>
      <c r="E51" s="30">
        <f>LOG10(Tabela1[[#This Row],[SpeciesLink (Registros)]])</f>
        <v>1.3979400086720377</v>
      </c>
    </row>
    <row r="52" spans="1:5" ht="18" customHeight="1" x14ac:dyDescent="0.3">
      <c r="A52" s="8" t="s">
        <v>52</v>
      </c>
      <c r="B52" s="30">
        <f>LOG10(Tabela1[[#This Row],[Wikiaves (Espécies)]])</f>
        <v>2.428134794028789</v>
      </c>
      <c r="C52" s="30">
        <f>LOG10(Tabela1[[#This Row],[SpeciesLink (Espécies)]])</f>
        <v>1.255272505103306</v>
      </c>
      <c r="D52" s="30">
        <f>LOG10(Tabela1[[#This Row],[Wikiaves (Registros)]])</f>
        <v>3.1212314551496214</v>
      </c>
      <c r="E52" s="30">
        <f>LOG10(Tabela1[[#This Row],[SpeciesLink (Registros)]])</f>
        <v>1.8976270912904414</v>
      </c>
    </row>
    <row r="53" spans="1:5" ht="18" customHeight="1" x14ac:dyDescent="0.3">
      <c r="A53" s="7" t="s">
        <v>53</v>
      </c>
      <c r="B53" s="30">
        <f>LOG10(Tabela1[[#This Row],[Wikiaves (Espécies)]])</f>
        <v>2.3096301674258988</v>
      </c>
      <c r="C53" s="30">
        <f>LOG10(Tabela1[[#This Row],[SpeciesLink (Espécies)]])</f>
        <v>0.69897000433601886</v>
      </c>
      <c r="D53" s="30">
        <f>LOG10(Tabela1[[#This Row],[Wikiaves (Registros)]])</f>
        <v>2.8536982117761744</v>
      </c>
      <c r="E53" s="30">
        <f>LOG10(Tabela1[[#This Row],[SpeciesLink (Registros)]])</f>
        <v>0.84509804001425681</v>
      </c>
    </row>
    <row r="54" spans="1:5" ht="18" customHeight="1" x14ac:dyDescent="0.3">
      <c r="A54" s="8" t="s">
        <v>54</v>
      </c>
      <c r="B54" s="30">
        <f>LOG10(Tabela1[[#This Row],[Wikiaves (Espécies)]])</f>
        <v>1.1139433523068367</v>
      </c>
      <c r="C54" s="30">
        <f>LOG10(Tabela1[[#This Row],[SpeciesLink (Espécies)]])</f>
        <v>0</v>
      </c>
      <c r="D54" s="30">
        <f>LOG10(Tabela1[[#This Row],[Wikiaves (Registros)]])</f>
        <v>1.255272505103306</v>
      </c>
      <c r="E54" s="30">
        <f>LOG10(Tabela1[[#This Row],[SpeciesLink (Registros)]])</f>
        <v>0.3010299956639812</v>
      </c>
    </row>
    <row r="55" spans="1:5" ht="18" customHeight="1" x14ac:dyDescent="0.3">
      <c r="A55" s="7" t="s">
        <v>55</v>
      </c>
      <c r="B55" s="30">
        <f>LOG10(Tabela1[[#This Row],[Wikiaves (Espécies)]])</f>
        <v>2.5314789170422549</v>
      </c>
      <c r="C55" s="30">
        <f>LOG10(Tabela1[[#This Row],[SpeciesLink (Espécies)]])</f>
        <v>0</v>
      </c>
      <c r="D55" s="30">
        <f>LOG10(Tabela1[[#This Row],[Wikiaves (Registros)]])</f>
        <v>3.4812992733328558</v>
      </c>
      <c r="E55" s="30">
        <f>LOG10(Tabela1[[#This Row],[SpeciesLink (Registros)]])</f>
        <v>0</v>
      </c>
    </row>
    <row r="56" spans="1:5" ht="18" customHeight="1" x14ac:dyDescent="0.3">
      <c r="A56" s="8" t="s">
        <v>56</v>
      </c>
      <c r="B56" s="30">
        <f>LOG10(Tabela1[[#This Row],[Wikiaves (Espécies)]])</f>
        <v>2.3443922736851106</v>
      </c>
      <c r="C56" s="30">
        <f>LOG10(Tabela1[[#This Row],[SpeciesLink (Espécies)]])</f>
        <v>0.77815125038364363</v>
      </c>
      <c r="D56" s="30">
        <f>LOG10(Tabela1[[#This Row],[Wikiaves (Registros)]])</f>
        <v>3.1139433523068369</v>
      </c>
      <c r="E56" s="30">
        <f>LOG10(Tabela1[[#This Row],[SpeciesLink (Registros)]])</f>
        <v>0.77815125038364363</v>
      </c>
    </row>
    <row r="57" spans="1:5" ht="18" customHeight="1" x14ac:dyDescent="0.3">
      <c r="A57" s="7" t="s">
        <v>57</v>
      </c>
      <c r="B57" s="30">
        <f>LOG10(Tabela1[[#This Row],[Wikiaves (Espécies)]])</f>
        <v>2.2787536009528289</v>
      </c>
      <c r="C57" s="30">
        <f>LOG10(Tabela1[[#This Row],[SpeciesLink (Espécies)]])</f>
        <v>1.5314789170422551</v>
      </c>
      <c r="D57" s="30">
        <f>LOG10(Tabela1[[#This Row],[Wikiaves (Registros)]])</f>
        <v>2.8318697742805017</v>
      </c>
      <c r="E57" s="30">
        <f>LOG10(Tabela1[[#This Row],[SpeciesLink (Registros)]])</f>
        <v>1.6989700043360187</v>
      </c>
    </row>
    <row r="58" spans="1:5" ht="18" customHeight="1" x14ac:dyDescent="0.3">
      <c r="A58" s="8" t="s">
        <v>58</v>
      </c>
      <c r="B58" s="30">
        <f>LOG10(Tabela1[[#This Row],[Wikiaves (Espécies)]])</f>
        <v>2.0681858617461617</v>
      </c>
      <c r="C58" s="30">
        <f>LOG10(Tabela1[[#This Row],[SpeciesLink (Espécies)]])</f>
        <v>0.47712125471966244</v>
      </c>
      <c r="D58" s="30">
        <f>LOG10(Tabela1[[#This Row],[Wikiaves (Registros)]])</f>
        <v>2.2405492482825999</v>
      </c>
      <c r="E58" s="30">
        <f>LOG10(Tabela1[[#This Row],[SpeciesLink (Registros)]])</f>
        <v>0.6020599913279624</v>
      </c>
    </row>
    <row r="59" spans="1:5" ht="18" customHeight="1" x14ac:dyDescent="0.3">
      <c r="A59" s="7" t="s">
        <v>59</v>
      </c>
      <c r="B59" s="30">
        <f>LOG10(Tabela1[[#This Row],[Wikiaves (Espécies)]])</f>
        <v>2.1335389083702174</v>
      </c>
      <c r="C59" s="30">
        <f>LOG10(Tabela1[[#This Row],[SpeciesLink (Espécies)]])</f>
        <v>0</v>
      </c>
      <c r="D59" s="30">
        <f>LOG10(Tabela1[[#This Row],[Wikiaves (Registros)]])</f>
        <v>2.3710678622717363</v>
      </c>
      <c r="E59" s="30">
        <f>LOG10(Tabela1[[#This Row],[SpeciesLink (Registros)]])</f>
        <v>0</v>
      </c>
    </row>
    <row r="60" spans="1:5" ht="18" customHeight="1" x14ac:dyDescent="0.3">
      <c r="A60" s="8" t="s">
        <v>60</v>
      </c>
      <c r="B60" s="30">
        <f>LOG10(Tabela1[[#This Row],[Wikiaves (Espécies)]])</f>
        <v>2.3560258571931225</v>
      </c>
      <c r="C60" s="30">
        <f>LOG10(Tabela1[[#This Row],[SpeciesLink (Espécies)]])</f>
        <v>1.5185139398778875</v>
      </c>
      <c r="D60" s="30">
        <f>LOG10(Tabela1[[#This Row],[Wikiaves (Registros)]])</f>
        <v>3.3554515201265174</v>
      </c>
      <c r="E60" s="30">
        <f>LOG10(Tabela1[[#This Row],[SpeciesLink (Registros)]])</f>
        <v>2.6928469192772302</v>
      </c>
    </row>
    <row r="61" spans="1:5" ht="18" customHeight="1" x14ac:dyDescent="0.3">
      <c r="A61" s="7" t="s">
        <v>61</v>
      </c>
      <c r="B61" s="30">
        <f>LOG10(Tabela1[[#This Row],[Wikiaves (Espécies)]])</f>
        <v>2.5237464668115646</v>
      </c>
      <c r="C61" s="30">
        <f>LOG10(Tabela1[[#This Row],[SpeciesLink (Espécies)]])</f>
        <v>0.84509804001425681</v>
      </c>
      <c r="D61" s="30">
        <f>LOG10(Tabela1[[#This Row],[Wikiaves (Registros)]])</f>
        <v>3.7058637122839193</v>
      </c>
      <c r="E61" s="30">
        <f>LOG10(Tabela1[[#This Row],[SpeciesLink (Registros)]])</f>
        <v>0.95424250943932487</v>
      </c>
    </row>
    <row r="62" spans="1:5" ht="18" customHeight="1" x14ac:dyDescent="0.3">
      <c r="A62" s="8" t="s">
        <v>62</v>
      </c>
      <c r="B62" s="30">
        <f>LOG10(Tabela1[[#This Row],[Wikiaves (Espécies)]])</f>
        <v>1.9493900066449128</v>
      </c>
      <c r="C62" s="30">
        <f>LOG10(Tabela1[[#This Row],[SpeciesLink (Espécies)]])</f>
        <v>0.3010299956639812</v>
      </c>
      <c r="D62" s="30">
        <f>LOG10(Tabela1[[#This Row],[Wikiaves (Registros)]])</f>
        <v>2.4842998393467859</v>
      </c>
      <c r="E62" s="30">
        <f>LOG10(Tabela1[[#This Row],[SpeciesLink (Registros)]])</f>
        <v>0.47712125471966244</v>
      </c>
    </row>
    <row r="63" spans="1:5" ht="18" customHeight="1" x14ac:dyDescent="0.3">
      <c r="A63" s="7" t="s">
        <v>63</v>
      </c>
      <c r="B63" s="30">
        <f>LOG10(Tabela1[[#This Row],[Wikiaves (Espécies)]])</f>
        <v>1.8692317197309762</v>
      </c>
      <c r="C63" s="30">
        <f>LOG10(Tabela1[[#This Row],[SpeciesLink (Espécies)]])</f>
        <v>0.69897000433601886</v>
      </c>
      <c r="D63" s="30">
        <f>LOG10(Tabela1[[#This Row],[Wikiaves (Registros)]])</f>
        <v>2.1903316981702914</v>
      </c>
      <c r="E63" s="30">
        <f>LOG10(Tabela1[[#This Row],[SpeciesLink (Registros)]])</f>
        <v>0.69897000433601886</v>
      </c>
    </row>
    <row r="64" spans="1:5" ht="18" customHeight="1" x14ac:dyDescent="0.3">
      <c r="A64" s="8" t="s">
        <v>64</v>
      </c>
      <c r="B64" s="30">
        <f>LOG10(Tabela1[[#This Row],[Wikiaves (Espécies)]])</f>
        <v>2.5198279937757189</v>
      </c>
      <c r="C64" s="30">
        <f>LOG10(Tabela1[[#This Row],[SpeciesLink (Espécies)]])</f>
        <v>1.8976270912904414</v>
      </c>
      <c r="D64" s="30">
        <f>LOG10(Tabela1[[#This Row],[Wikiaves (Registros)]])</f>
        <v>3.6316466629584196</v>
      </c>
      <c r="E64" s="30">
        <f>LOG10(Tabela1[[#This Row],[SpeciesLink (Registros)]])</f>
        <v>2.916453948549925</v>
      </c>
    </row>
    <row r="65" spans="1:12" ht="18" customHeight="1" x14ac:dyDescent="0.3">
      <c r="A65" s="7" t="s">
        <v>65</v>
      </c>
      <c r="B65" s="30">
        <f>LOG10(Tabela1[[#This Row],[Wikiaves (Espécies)]])</f>
        <v>2.1553360374650619</v>
      </c>
      <c r="C65" s="30">
        <f>LOG10(Tabela1[[#This Row],[SpeciesLink (Espécies)]])</f>
        <v>0.77815125038364363</v>
      </c>
      <c r="D65" s="30">
        <f>LOG10(Tabela1[[#This Row],[Wikiaves (Registros)]])</f>
        <v>2.4393326938302629</v>
      </c>
      <c r="E65" s="30">
        <f>LOG10(Tabela1[[#This Row],[SpeciesLink (Registros)]])</f>
        <v>0.77815125038364363</v>
      </c>
    </row>
    <row r="66" spans="1:12" ht="18" customHeight="1" x14ac:dyDescent="0.3">
      <c r="A66" s="8" t="s">
        <v>66</v>
      </c>
      <c r="B66" s="30">
        <f>LOG10(Tabela1[[#This Row],[Wikiaves (Espécies)]])</f>
        <v>2.4183012913197452</v>
      </c>
      <c r="C66" s="30">
        <f>LOG10(Tabela1[[#This Row],[SpeciesLink (Espécies)]])</f>
        <v>2.1613680022349748</v>
      </c>
      <c r="D66" s="30">
        <f>LOG10(Tabela1[[#This Row],[Wikiaves (Registros)]])</f>
        <v>3.1411360901207388</v>
      </c>
      <c r="E66" s="30">
        <f>LOG10(Tabela1[[#This Row],[SpeciesLink (Registros)]])</f>
        <v>3.4237372499823291</v>
      </c>
    </row>
    <row r="67" spans="1:12" ht="18" customHeight="1" x14ac:dyDescent="0.3">
      <c r="A67" s="7" t="s">
        <v>67</v>
      </c>
      <c r="B67" s="30">
        <f>LOG10(Tabela1[[#This Row],[Wikiaves (Espécies)]])</f>
        <v>2.4502491083193609</v>
      </c>
      <c r="C67" s="30">
        <f>LOG10(Tabela1[[#This Row],[SpeciesLink (Espécies)]])</f>
        <v>0.69897000433601886</v>
      </c>
      <c r="D67" s="30">
        <f>LOG10(Tabela1[[#This Row],[Wikiaves (Registros)]])</f>
        <v>3.5843312243675309</v>
      </c>
      <c r="E67" s="30">
        <f>LOG10(Tabela1[[#This Row],[SpeciesLink (Registros)]])</f>
        <v>2.2648178230095364</v>
      </c>
    </row>
    <row r="68" spans="1:12" ht="18" customHeight="1" x14ac:dyDescent="0.3">
      <c r="A68" s="8" t="s">
        <v>68</v>
      </c>
      <c r="B68" s="30">
        <f>LOG10(Tabela1[[#This Row],[Wikiaves (Espécies)]])</f>
        <v>2.5276299008713385</v>
      </c>
      <c r="C68" s="30">
        <f>LOG10(Tabela1[[#This Row],[SpeciesLink (Espécies)]])</f>
        <v>0.77815125038364363</v>
      </c>
      <c r="D68" s="30">
        <f>LOG10(Tabela1[[#This Row],[Wikiaves (Registros)]])</f>
        <v>3.9697885374149391</v>
      </c>
      <c r="E68" s="30">
        <f>LOG10(Tabela1[[#This Row],[SpeciesLink (Registros)]])</f>
        <v>0.77815125038364363</v>
      </c>
    </row>
    <row r="69" spans="1:12" ht="18" customHeight="1" x14ac:dyDescent="0.3">
      <c r="A69" s="7" t="s">
        <v>69</v>
      </c>
      <c r="B69" s="30">
        <f>LOG10(Tabela1[[#This Row],[Wikiaves (Espécies)]])</f>
        <v>2.399673721481038</v>
      </c>
      <c r="C69" s="30">
        <f>LOG10(Tabela1[[#This Row],[SpeciesLink (Espécies)]])</f>
        <v>0.6020599913279624</v>
      </c>
      <c r="D69" s="30">
        <f>LOG10(Tabela1[[#This Row],[Wikiaves (Registros)]])</f>
        <v>3.4838724542226736</v>
      </c>
      <c r="E69" s="30">
        <f>LOG10(Tabela1[[#This Row],[SpeciesLink (Registros)]])</f>
        <v>0.90308998699194354</v>
      </c>
    </row>
    <row r="70" spans="1:12" ht="18" customHeight="1" x14ac:dyDescent="0.3">
      <c r="A70" s="8" t="s">
        <v>70</v>
      </c>
      <c r="B70" s="30">
        <f>LOG10(Tabela1[[#This Row],[Wikiaves (Espécies)]])</f>
        <v>2.357934847000454</v>
      </c>
      <c r="C70" s="30">
        <f>LOG10(Tabela1[[#This Row],[SpeciesLink (Espécies)]])</f>
        <v>1.5563025007672873</v>
      </c>
      <c r="D70" s="30">
        <f>LOG10(Tabela1[[#This Row],[Wikiaves (Registros)]])</f>
        <v>3.1209028176145273</v>
      </c>
      <c r="E70" s="30">
        <f>LOG10(Tabela1[[#This Row],[SpeciesLink (Registros)]])</f>
        <v>1.6901960800285136</v>
      </c>
    </row>
    <row r="71" spans="1:12" ht="18" customHeight="1" x14ac:dyDescent="0.3">
      <c r="A71" s="7" t="s">
        <v>71</v>
      </c>
      <c r="B71" s="30">
        <f>LOG10(Tabela1[[#This Row],[Wikiaves (Espécies)]])</f>
        <v>2.5888317255942073</v>
      </c>
      <c r="C71" s="30">
        <f>LOG10(Tabela1[[#This Row],[SpeciesLink (Espécies)]])</f>
        <v>0</v>
      </c>
      <c r="D71" s="30">
        <f>LOG10(Tabela1[[#This Row],[Wikiaves (Registros)]])</f>
        <v>3.8735530935136189</v>
      </c>
      <c r="E71" s="30">
        <f>LOG10(Tabela1[[#This Row],[SpeciesLink (Registros)]])</f>
        <v>0</v>
      </c>
    </row>
    <row r="72" spans="1:12" ht="18" customHeight="1" x14ac:dyDescent="0.3">
      <c r="A72" s="8" t="s">
        <v>72</v>
      </c>
      <c r="B72" s="30">
        <f>LOG10(Tabela1[[#This Row],[Wikiaves (Espécies)]])</f>
        <v>2.5211380837040362</v>
      </c>
      <c r="C72" s="30">
        <f>LOG10(Tabela1[[#This Row],[SpeciesLink (Espécies)]])</f>
        <v>1.568201724066995</v>
      </c>
      <c r="D72" s="30">
        <f>LOG10(Tabela1[[#This Row],[Wikiaves (Registros)]])</f>
        <v>3.5960470075454389</v>
      </c>
      <c r="E72" s="30">
        <f>LOG10(Tabela1[[#This Row],[SpeciesLink (Registros)]])</f>
        <v>3.1892094895823062</v>
      </c>
    </row>
    <row r="73" spans="1:12" ht="18" customHeight="1" x14ac:dyDescent="0.3">
      <c r="A73" s="7" t="s">
        <v>73</v>
      </c>
      <c r="B73" s="30">
        <f>LOG10(Tabela1[[#This Row],[Wikiaves (Espécies)]])</f>
        <v>2.3944516808262164</v>
      </c>
      <c r="C73" s="30">
        <f>LOG10(Tabela1[[#This Row],[SpeciesLink (Espécies)]])</f>
        <v>2.287801729930226</v>
      </c>
      <c r="D73" s="30">
        <f>LOG10(Tabela1[[#This Row],[Wikiaves (Registros)]])</f>
        <v>3.1559430179718366</v>
      </c>
      <c r="E73" s="30">
        <f>LOG10(Tabela1[[#This Row],[SpeciesLink (Registros)]])</f>
        <v>3.5234863323432277</v>
      </c>
    </row>
    <row r="74" spans="1:12" ht="18" customHeight="1" x14ac:dyDescent="0.3">
      <c r="A74" s="8" t="s">
        <v>74</v>
      </c>
      <c r="B74" s="30">
        <f>LOG10(Tabela1[[#This Row],[Wikiaves (Espécies)]])</f>
        <v>2.3654879848908998</v>
      </c>
      <c r="C74" s="30">
        <f>LOG10(Tabela1[[#This Row],[SpeciesLink (Espécies)]])</f>
        <v>0</v>
      </c>
      <c r="D74" s="30">
        <f>LOG10(Tabela1[[#This Row],[Wikiaves (Registros)]])</f>
        <v>2.8790958795000727</v>
      </c>
      <c r="E74" s="30">
        <f>LOG10(Tabela1[[#This Row],[SpeciesLink (Registros)]])</f>
        <v>0</v>
      </c>
    </row>
    <row r="75" spans="1:12" ht="18" customHeight="1" x14ac:dyDescent="0.3">
      <c r="A75" s="7" t="s">
        <v>75</v>
      </c>
      <c r="B75" s="30">
        <f>LOG10(Tabela1[[#This Row],[Wikiaves (Espécies)]])</f>
        <v>2.357934847000454</v>
      </c>
      <c r="C75" s="30">
        <f>LOG10(Tabela1[[#This Row],[SpeciesLink (Espécies)]])</f>
        <v>0.6020599913279624</v>
      </c>
      <c r="D75" s="30">
        <f>LOG10(Tabela1[[#This Row],[Wikiaves (Registros)]])</f>
        <v>3.1398790864012365</v>
      </c>
      <c r="E75" s="30">
        <f>LOG10(Tabela1[[#This Row],[SpeciesLink (Registros)]])</f>
        <v>0.69897000433601886</v>
      </c>
      <c r="G75" s="10" t="s">
        <v>197</v>
      </c>
      <c r="L75" s="10" t="s">
        <v>198</v>
      </c>
    </row>
    <row r="76" spans="1:12" ht="18" customHeight="1" x14ac:dyDescent="0.3">
      <c r="A76" s="8" t="s">
        <v>76</v>
      </c>
      <c r="B76" s="30">
        <f>LOG10(Tabela1[[#This Row],[Wikiaves (Espécies)]])</f>
        <v>2.4871383754771865</v>
      </c>
      <c r="C76" s="30">
        <f>LOG10(Tabela1[[#This Row],[SpeciesLink (Espécies)]])</f>
        <v>0</v>
      </c>
      <c r="D76" s="30">
        <f>LOG10(Tabela1[[#This Row],[Wikiaves (Registros)]])</f>
        <v>3.5132176000679389</v>
      </c>
      <c r="E76" s="30">
        <f>LOG10(Tabela1[[#This Row],[SpeciesLink (Registros)]])</f>
        <v>0</v>
      </c>
    </row>
    <row r="77" spans="1:12" ht="18" customHeight="1" x14ac:dyDescent="0.3">
      <c r="A77" s="7" t="s">
        <v>77</v>
      </c>
      <c r="B77" s="30">
        <f>LOG10(Tabela1[[#This Row],[Wikiaves (Espécies)]])</f>
        <v>2.1903316981702914</v>
      </c>
      <c r="C77" s="30">
        <f>LOG10(Tabela1[[#This Row],[SpeciesLink (Espécies)]])</f>
        <v>0</v>
      </c>
      <c r="D77" s="30">
        <f>LOG10(Tabela1[[#This Row],[Wikiaves (Registros)]])</f>
        <v>2.8350561017201161</v>
      </c>
      <c r="E77" s="30">
        <f>LOG10(Tabela1[[#This Row],[SpeciesLink (Registros)]])</f>
        <v>0</v>
      </c>
    </row>
    <row r="78" spans="1:12" ht="18" customHeight="1" x14ac:dyDescent="0.3">
      <c r="A78" s="8" t="s">
        <v>78</v>
      </c>
      <c r="B78" s="30">
        <f>LOG10(Tabela1[[#This Row],[Wikiaves (Espécies)]])</f>
        <v>2.2253092817258628</v>
      </c>
      <c r="C78" s="30">
        <f>LOG10(Tabela1[[#This Row],[SpeciesLink (Espécies)]])</f>
        <v>1.4913616938342726</v>
      </c>
      <c r="D78" s="30">
        <f>LOG10(Tabela1[[#This Row],[Wikiaves (Registros)]])</f>
        <v>2.5899496013257077</v>
      </c>
      <c r="E78" s="30">
        <f>LOG10(Tabela1[[#This Row],[SpeciesLink (Registros)]])</f>
        <v>1.6989700043360187</v>
      </c>
    </row>
    <row r="79" spans="1:12" ht="18" customHeight="1" x14ac:dyDescent="0.3">
      <c r="A79" s="7" t="s">
        <v>79</v>
      </c>
      <c r="B79" s="30">
        <f>LOG10(Tabela1[[#This Row],[Wikiaves (Espécies)]])</f>
        <v>2.4578818967339924</v>
      </c>
      <c r="C79" s="30">
        <f>LOG10(Tabela1[[#This Row],[SpeciesLink (Espécies)]])</f>
        <v>1.8260748027008264</v>
      </c>
      <c r="D79" s="30">
        <f>LOG10(Tabela1[[#This Row],[Wikiaves (Registros)]])</f>
        <v>3.7797407511767407</v>
      </c>
      <c r="E79" s="30">
        <f>LOG10(Tabela1[[#This Row],[SpeciesLink (Registros)]])</f>
        <v>2.27415784926368</v>
      </c>
    </row>
    <row r="80" spans="1:12" ht="18" customHeight="1" x14ac:dyDescent="0.3">
      <c r="A80" s="8" t="s">
        <v>80</v>
      </c>
      <c r="B80" s="30">
        <f>LOG10(Tabela1[[#This Row],[Wikiaves (Espécies)]])</f>
        <v>2.4313637641589874</v>
      </c>
      <c r="C80" s="30">
        <f>LOG10(Tabela1[[#This Row],[SpeciesLink (Espécies)]])</f>
        <v>1.3802112417116059</v>
      </c>
      <c r="D80" s="30">
        <f>LOG10(Tabela1[[#This Row],[Wikiaves (Registros)]])</f>
        <v>3.4929000111087034</v>
      </c>
      <c r="E80" s="30">
        <f>LOG10(Tabela1[[#This Row],[SpeciesLink (Registros)]])</f>
        <v>1.7634279935629373</v>
      </c>
    </row>
    <row r="81" spans="1:5" ht="18" customHeight="1" x14ac:dyDescent="0.3">
      <c r="A81" s="7" t="s">
        <v>81</v>
      </c>
      <c r="B81" s="30">
        <f>LOG10(Tabela1[[#This Row],[Wikiaves (Espécies)]])</f>
        <v>2.3263358609287512</v>
      </c>
      <c r="C81" s="30">
        <f>LOG10(Tabela1[[#This Row],[SpeciesLink (Espécies)]])</f>
        <v>0.69897000433601886</v>
      </c>
      <c r="D81" s="30">
        <f>LOG10(Tabela1[[#This Row],[Wikiaves (Registros)]])</f>
        <v>2.9916690073799486</v>
      </c>
      <c r="E81" s="30">
        <f>LOG10(Tabela1[[#This Row],[SpeciesLink (Registros)]])</f>
        <v>0.77815125038364363</v>
      </c>
    </row>
    <row r="82" spans="1:5" ht="18" customHeight="1" x14ac:dyDescent="0.3">
      <c r="A82" s="8" t="s">
        <v>82</v>
      </c>
      <c r="B82" s="30">
        <f>LOG10(Tabela1[[#This Row],[Wikiaves (Espécies)]])</f>
        <v>2.3242824552976926</v>
      </c>
      <c r="C82" s="30">
        <f>LOG10(Tabela1[[#This Row],[SpeciesLink (Espécies)]])</f>
        <v>1.7160033436347992</v>
      </c>
      <c r="D82" s="30">
        <f>LOG10(Tabela1[[#This Row],[Wikiaves (Registros)]])</f>
        <v>2.5490032620257876</v>
      </c>
      <c r="E82" s="30">
        <f>LOG10(Tabela1[[#This Row],[SpeciesLink (Registros)]])</f>
        <v>2.6884198220027105</v>
      </c>
    </row>
    <row r="83" spans="1:5" ht="18" customHeight="1" x14ac:dyDescent="0.3">
      <c r="A83" s="7" t="s">
        <v>83</v>
      </c>
      <c r="B83" s="30">
        <f>LOG10(Tabela1[[#This Row],[Wikiaves (Espécies)]])</f>
        <v>2.3384564936046046</v>
      </c>
      <c r="C83" s="30">
        <f>LOG10(Tabela1[[#This Row],[SpeciesLink (Espécies)]])</f>
        <v>0.47712125471966244</v>
      </c>
      <c r="D83" s="30">
        <f>LOG10(Tabela1[[#This Row],[Wikiaves (Registros)]])</f>
        <v>3.2208922492195193</v>
      </c>
      <c r="E83" s="30">
        <f>LOG10(Tabela1[[#This Row],[SpeciesLink (Registros)]])</f>
        <v>0.47712125471966244</v>
      </c>
    </row>
    <row r="84" spans="1:5" ht="18" customHeight="1" x14ac:dyDescent="0.3">
      <c r="A84" s="8" t="s">
        <v>84</v>
      </c>
      <c r="B84" s="30">
        <f>LOG10(Tabela1[[#This Row],[Wikiaves (Espécies)]])</f>
        <v>2.4712917110589387</v>
      </c>
      <c r="C84" s="30">
        <f>LOG10(Tabela1[[#This Row],[SpeciesLink (Espécies)]])</f>
        <v>0</v>
      </c>
      <c r="D84" s="30">
        <f>LOG10(Tabela1[[#This Row],[Wikiaves (Registros)]])</f>
        <v>3.6519560695330742</v>
      </c>
      <c r="E84" s="30">
        <f>LOG10(Tabela1[[#This Row],[SpeciesLink (Registros)]])</f>
        <v>0</v>
      </c>
    </row>
    <row r="85" spans="1:5" ht="18" customHeight="1" x14ac:dyDescent="0.3">
      <c r="A85" s="7" t="s">
        <v>85</v>
      </c>
      <c r="B85" s="30">
        <f>LOG10(Tabela1[[#This Row],[Wikiaves (Espécies)]])</f>
        <v>1.7923916894982539</v>
      </c>
      <c r="C85" s="30">
        <f>LOG10(Tabela1[[#This Row],[SpeciesLink (Espécies)]])</f>
        <v>1.4313637641589874</v>
      </c>
      <c r="D85" s="30">
        <f>LOG10(Tabela1[[#This Row],[Wikiaves (Registros)]])</f>
        <v>1.9731278535996986</v>
      </c>
      <c r="E85" s="30">
        <f>LOG10(Tabela1[[#This Row],[SpeciesLink (Registros)]])</f>
        <v>1.6127838567197355</v>
      </c>
    </row>
    <row r="86" spans="1:5" ht="18" customHeight="1" x14ac:dyDescent="0.3">
      <c r="A86" s="8" t="s">
        <v>86</v>
      </c>
      <c r="B86" s="30">
        <f>LOG10(Tabela1[[#This Row],[Wikiaves (Espécies)]])</f>
        <v>2.5237464668115646</v>
      </c>
      <c r="C86" s="30">
        <f>LOG10(Tabela1[[#This Row],[SpeciesLink (Espécies)]])</f>
        <v>1.8920946026904804</v>
      </c>
      <c r="D86" s="30">
        <f>LOG10(Tabela1[[#This Row],[Wikiaves (Registros)]])</f>
        <v>3.8664054983780547</v>
      </c>
      <c r="E86" s="30">
        <f>LOG10(Tabela1[[#This Row],[SpeciesLink (Registros)]])</f>
        <v>2.173186268412274</v>
      </c>
    </row>
    <row r="87" spans="1:5" ht="18" customHeight="1" x14ac:dyDescent="0.3">
      <c r="A87" s="7" t="s">
        <v>87</v>
      </c>
      <c r="B87" s="30">
        <f>LOG10(Tabela1[[#This Row],[Wikiaves (Espécies)]])</f>
        <v>2.287801729930226</v>
      </c>
      <c r="C87" s="30">
        <f>LOG10(Tabela1[[#This Row],[SpeciesLink (Espécies)]])</f>
        <v>1.968482948553935</v>
      </c>
      <c r="D87" s="30">
        <f>LOG10(Tabela1[[#This Row],[Wikiaves (Registros)]])</f>
        <v>2.7084209001347128</v>
      </c>
      <c r="E87" s="30">
        <f>LOG10(Tabela1[[#This Row],[SpeciesLink (Registros)]])</f>
        <v>2.5526682161121932</v>
      </c>
    </row>
    <row r="88" spans="1:5" ht="18" customHeight="1" x14ac:dyDescent="0.3">
      <c r="A88" s="8" t="s">
        <v>88</v>
      </c>
      <c r="B88" s="30">
        <f>LOG10(Tabela1[[#This Row],[Wikiaves (Espécies)]])</f>
        <v>2.4149733479708178</v>
      </c>
      <c r="C88" s="30">
        <f>LOG10(Tabela1[[#This Row],[SpeciesLink (Espécies)]])</f>
        <v>2.1958996524092336</v>
      </c>
      <c r="D88" s="30">
        <f>LOG10(Tabela1[[#This Row],[Wikiaves (Registros)]])</f>
        <v>3.2907022432878543</v>
      </c>
      <c r="E88" s="30">
        <f>LOG10(Tabela1[[#This Row],[SpeciesLink (Registros)]])</f>
        <v>2.3364597338485296</v>
      </c>
    </row>
    <row r="89" spans="1:5" ht="18" customHeight="1" x14ac:dyDescent="0.3">
      <c r="A89" s="7" t="s">
        <v>89</v>
      </c>
      <c r="B89" s="30">
        <f>LOG10(Tabela1[[#This Row],[Wikiaves (Espécies)]])</f>
        <v>2.2455126678141499</v>
      </c>
      <c r="C89" s="30">
        <f>LOG10(Tabela1[[#This Row],[SpeciesLink (Espécies)]])</f>
        <v>2.2095150145426308</v>
      </c>
      <c r="D89" s="30">
        <f>LOG10(Tabela1[[#This Row],[Wikiaves (Registros)]])</f>
        <v>2.6627578316815739</v>
      </c>
      <c r="E89" s="30">
        <f>LOG10(Tabela1[[#This Row],[SpeciesLink (Registros)]])</f>
        <v>2.7442929831226763</v>
      </c>
    </row>
    <row r="90" spans="1:5" ht="18" customHeight="1" x14ac:dyDescent="0.3">
      <c r="A90" s="8" t="s">
        <v>90</v>
      </c>
      <c r="B90" s="30">
        <f>LOG10(Tabela1[[#This Row],[Wikiaves (Espécies)]])</f>
        <v>2.3053513694466239</v>
      </c>
      <c r="C90" s="30">
        <f>LOG10(Tabela1[[#This Row],[SpeciesLink (Espécies)]])</f>
        <v>0</v>
      </c>
      <c r="D90" s="30">
        <f>LOG10(Tabela1[[#This Row],[Wikiaves (Registros)]])</f>
        <v>2.7379873263334309</v>
      </c>
      <c r="E90" s="30">
        <f>LOG10(Tabela1[[#This Row],[SpeciesLink (Registros)]])</f>
        <v>0</v>
      </c>
    </row>
    <row r="91" spans="1:5" ht="18" customHeight="1" x14ac:dyDescent="0.3">
      <c r="A91" s="7" t="s">
        <v>91</v>
      </c>
      <c r="B91" s="30">
        <f>LOG10(Tabela1[[#This Row],[Wikiaves (Espécies)]])</f>
        <v>1.5797835966168101</v>
      </c>
      <c r="C91" s="30">
        <f>LOG10(Tabela1[[#This Row],[SpeciesLink (Espécies)]])</f>
        <v>0.3010299956639812</v>
      </c>
      <c r="D91" s="30">
        <f>LOG10(Tabela1[[#This Row],[Wikiaves (Registros)]])</f>
        <v>1.7323937598229686</v>
      </c>
      <c r="E91" s="30">
        <f>LOG10(Tabela1[[#This Row],[SpeciesLink (Registros)]])</f>
        <v>0.3010299956639812</v>
      </c>
    </row>
    <row r="92" spans="1:5" ht="18" customHeight="1" x14ac:dyDescent="0.3">
      <c r="A92" s="8" t="s">
        <v>92</v>
      </c>
      <c r="B92" s="30">
        <f>LOG10(Tabela1[[#This Row],[Wikiaves (Espécies)]])</f>
        <v>2.4517864355242902</v>
      </c>
      <c r="C92" s="30">
        <f>LOG10(Tabela1[[#This Row],[SpeciesLink (Espécies)]])</f>
        <v>1.146128035678238</v>
      </c>
      <c r="D92" s="30">
        <f>LOG10(Tabela1[[#This Row],[Wikiaves (Registros)]])</f>
        <v>3.5694909543487832</v>
      </c>
      <c r="E92" s="30">
        <f>LOG10(Tabela1[[#This Row],[SpeciesLink (Registros)]])</f>
        <v>1.146128035678238</v>
      </c>
    </row>
    <row r="93" spans="1:5" ht="18" customHeight="1" x14ac:dyDescent="0.3">
      <c r="A93" s="7" t="s">
        <v>93</v>
      </c>
      <c r="B93" s="30">
        <f>LOG10(Tabela1[[#This Row],[Wikiaves (Espécies)]])</f>
        <v>2.5065050324048719</v>
      </c>
      <c r="C93" s="30">
        <f>LOG10(Tabela1[[#This Row],[SpeciesLink (Espécies)]])</f>
        <v>0</v>
      </c>
      <c r="D93" s="30">
        <f>LOG10(Tabela1[[#This Row],[Wikiaves (Registros)]])</f>
        <v>3.1000257301078626</v>
      </c>
      <c r="E93" s="30">
        <f>LOG10(Tabela1[[#This Row],[SpeciesLink (Registros)]])</f>
        <v>0.3010299956639812</v>
      </c>
    </row>
    <row r="94" spans="1:5" ht="18" customHeight="1" x14ac:dyDescent="0.3">
      <c r="A94" s="8" t="s">
        <v>94</v>
      </c>
      <c r="B94" s="30">
        <f>LOG10(Tabela1[[#This Row],[Wikiaves (Espécies)]])</f>
        <v>2.4857214264815801</v>
      </c>
      <c r="C94" s="30">
        <f>LOG10(Tabela1[[#This Row],[SpeciesLink (Espécies)]])</f>
        <v>1.3802112417116059</v>
      </c>
      <c r="D94" s="30">
        <f>LOG10(Tabela1[[#This Row],[Wikiaves (Registros)]])</f>
        <v>3.5375672571526753</v>
      </c>
      <c r="E94" s="30">
        <f>LOG10(Tabela1[[#This Row],[SpeciesLink (Registros)]])</f>
        <v>2.7371926427047373</v>
      </c>
    </row>
    <row r="95" spans="1:5" ht="18" customHeight="1" x14ac:dyDescent="0.3">
      <c r="A95" s="7" t="s">
        <v>95</v>
      </c>
      <c r="B95" s="30">
        <f>LOG10(Tabela1[[#This Row],[Wikiaves (Espécies)]])</f>
        <v>2.167317334748176</v>
      </c>
      <c r="C95" s="30">
        <f>LOG10(Tabela1[[#This Row],[SpeciesLink (Espécies)]])</f>
        <v>0.47712125471966244</v>
      </c>
      <c r="D95" s="30">
        <f>LOG10(Tabela1[[#This Row],[Wikiaves (Registros)]])</f>
        <v>2.5599066250361124</v>
      </c>
      <c r="E95" s="30">
        <f>LOG10(Tabela1[[#This Row],[SpeciesLink (Registros)]])</f>
        <v>0.47712125471966244</v>
      </c>
    </row>
    <row r="96" spans="1:5" ht="18" customHeight="1" x14ac:dyDescent="0.3">
      <c r="A96" s="8" t="s">
        <v>96</v>
      </c>
      <c r="B96" s="30">
        <f>LOG10(Tabela1[[#This Row],[Wikiaves (Espécies)]])</f>
        <v>2.1986570869544226</v>
      </c>
      <c r="C96" s="30">
        <f>LOG10(Tabela1[[#This Row],[SpeciesLink (Espécies)]])</f>
        <v>0.3010299956639812</v>
      </c>
      <c r="D96" s="30">
        <f>LOG10(Tabela1[[#This Row],[Wikiaves (Registros)]])</f>
        <v>2.5831987739686229</v>
      </c>
      <c r="E96" s="30">
        <f>LOG10(Tabela1[[#This Row],[SpeciesLink (Registros)]])</f>
        <v>0.3010299956639812</v>
      </c>
    </row>
    <row r="97" spans="1:5" ht="18" customHeight="1" x14ac:dyDescent="0.3">
      <c r="A97" s="7" t="s">
        <v>97</v>
      </c>
      <c r="B97" s="30">
        <f>LOG10(Tabela1[[#This Row],[Wikiaves (Espécies)]])</f>
        <v>2.3765769570565118</v>
      </c>
      <c r="C97" s="30">
        <f>LOG10(Tabela1[[#This Row],[SpeciesLink (Espécies)]])</f>
        <v>1.2787536009528289</v>
      </c>
      <c r="D97" s="30">
        <f>LOG10(Tabela1[[#This Row],[Wikiaves (Registros)]])</f>
        <v>2.7032913781186614</v>
      </c>
      <c r="E97" s="30">
        <f>LOG10(Tabela1[[#This Row],[SpeciesLink (Registros)]])</f>
        <v>1.3424226808222062</v>
      </c>
    </row>
    <row r="98" spans="1:5" ht="18" customHeight="1" x14ac:dyDescent="0.3">
      <c r="A98" s="8" t="s">
        <v>98</v>
      </c>
      <c r="B98" s="30">
        <f>LOG10(Tabela1[[#This Row],[Wikiaves (Espécies)]])</f>
        <v>2.5932860670204572</v>
      </c>
      <c r="C98" s="30">
        <f>LOG10(Tabela1[[#This Row],[SpeciesLink (Espécies)]])</f>
        <v>1.3010299956639813</v>
      </c>
      <c r="D98" s="30">
        <f>LOG10(Tabela1[[#This Row],[Wikiaves (Registros)]])</f>
        <v>3.9321692459207922</v>
      </c>
      <c r="E98" s="30">
        <f>LOG10(Tabela1[[#This Row],[SpeciesLink (Registros)]])</f>
        <v>1.5797835966168101</v>
      </c>
    </row>
    <row r="99" spans="1:5" ht="18" customHeight="1" x14ac:dyDescent="0.3">
      <c r="A99" s="7" t="s">
        <v>99</v>
      </c>
      <c r="B99" s="30">
        <f>LOG10(Tabela1[[#This Row],[Wikiaves (Espécies)]])</f>
        <v>2.3443922736851106</v>
      </c>
      <c r="C99" s="30">
        <f>LOG10(Tabela1[[#This Row],[SpeciesLink (Espécies)]])</f>
        <v>1.5314789170422551</v>
      </c>
      <c r="D99" s="30">
        <f>LOG10(Tabela1[[#This Row],[Wikiaves (Registros)]])</f>
        <v>2.9795483747040952</v>
      </c>
      <c r="E99" s="30">
        <f>LOG10(Tabela1[[#This Row],[SpeciesLink (Registros)]])</f>
        <v>1.6334684555795864</v>
      </c>
    </row>
    <row r="100" spans="1:5" ht="18" customHeight="1" x14ac:dyDescent="0.3">
      <c r="A100" s="8" t="s">
        <v>100</v>
      </c>
      <c r="B100" s="30">
        <f>LOG10(Tabela1[[#This Row],[Wikiaves (Espécies)]])</f>
        <v>2.27415784926368</v>
      </c>
      <c r="C100" s="30">
        <f>LOG10(Tabela1[[#This Row],[SpeciesLink (Espécies)]])</f>
        <v>0.3010299956639812</v>
      </c>
      <c r="D100" s="30">
        <f>LOG10(Tabela1[[#This Row],[Wikiaves (Registros)]])</f>
        <v>3.0962145853464054</v>
      </c>
      <c r="E100" s="30">
        <f>LOG10(Tabela1[[#This Row],[SpeciesLink (Registros)]])</f>
        <v>0.6020599913279624</v>
      </c>
    </row>
    <row r="101" spans="1:5" ht="18" customHeight="1" x14ac:dyDescent="0.3">
      <c r="A101" s="7" t="s">
        <v>101</v>
      </c>
      <c r="B101" s="30">
        <f>LOG10(Tabela1[[#This Row],[Wikiaves (Espécies)]])</f>
        <v>2.436162647040756</v>
      </c>
      <c r="C101" s="30">
        <f>LOG10(Tabela1[[#This Row],[SpeciesLink (Espécies)]])</f>
        <v>0</v>
      </c>
      <c r="D101" s="30">
        <f>LOG10(Tabela1[[#This Row],[Wikiaves (Registros)]])</f>
        <v>3.5529114502165089</v>
      </c>
      <c r="E101" s="30">
        <f>LOG10(Tabela1[[#This Row],[SpeciesLink (Registros)]])</f>
        <v>0</v>
      </c>
    </row>
    <row r="102" spans="1:5" ht="18" customHeight="1" x14ac:dyDescent="0.3">
      <c r="A102" s="8" t="s">
        <v>102</v>
      </c>
      <c r="B102" s="30">
        <f>LOG10(Tabela1[[#This Row],[Wikiaves (Espécies)]])</f>
        <v>2.4563660331290431</v>
      </c>
      <c r="C102" s="30">
        <f>LOG10(Tabela1[[#This Row],[SpeciesLink (Espécies)]])</f>
        <v>0.3010299956639812</v>
      </c>
      <c r="D102" s="30">
        <f>LOG10(Tabela1[[#This Row],[Wikiaves (Registros)]])</f>
        <v>3.8942052591420837</v>
      </c>
      <c r="E102" s="30">
        <f>LOG10(Tabela1[[#This Row],[SpeciesLink (Registros)]])</f>
        <v>0.3010299956639812</v>
      </c>
    </row>
    <row r="103" spans="1:5" ht="18" customHeight="1" x14ac:dyDescent="0.3">
      <c r="A103" s="7" t="s">
        <v>103</v>
      </c>
      <c r="B103" s="30">
        <f>LOG10(Tabela1[[#This Row],[Wikiaves (Espécies)]])</f>
        <v>1.9030899869919435</v>
      </c>
      <c r="C103" s="30">
        <f>LOG10(Tabela1[[#This Row],[SpeciesLink (Espécies)]])</f>
        <v>0.90308998699194354</v>
      </c>
      <c r="D103" s="30">
        <f>LOG10(Tabela1[[#This Row],[Wikiaves (Registros)]])</f>
        <v>2.1238516409670858</v>
      </c>
      <c r="E103" s="30">
        <f>LOG10(Tabela1[[#This Row],[SpeciesLink (Registros)]])</f>
        <v>0.95424250943932487</v>
      </c>
    </row>
    <row r="104" spans="1:5" ht="18" customHeight="1" x14ac:dyDescent="0.3">
      <c r="A104" s="8" t="s">
        <v>104</v>
      </c>
      <c r="B104" s="30">
        <f>LOG10(Tabela1[[#This Row],[Wikiaves (Espécies)]])</f>
        <v>2.2855573090077739</v>
      </c>
      <c r="C104" s="30">
        <f>LOG10(Tabela1[[#This Row],[SpeciesLink (Espécies)]])</f>
        <v>0</v>
      </c>
      <c r="D104" s="30">
        <f>LOG10(Tabela1[[#This Row],[Wikiaves (Registros)]])</f>
        <v>2.9148718175400505</v>
      </c>
      <c r="E104" s="30">
        <f>LOG10(Tabela1[[#This Row],[SpeciesLink (Registros)]])</f>
        <v>0</v>
      </c>
    </row>
    <row r="105" spans="1:5" ht="18" customHeight="1" x14ac:dyDescent="0.3">
      <c r="A105" s="7" t="s">
        <v>105</v>
      </c>
      <c r="B105" s="30">
        <f>LOG10(Tabela1[[#This Row],[Wikiaves (Espécies)]])</f>
        <v>1.7160033436347992</v>
      </c>
      <c r="C105" s="30">
        <f>LOG10(Tabela1[[#This Row],[SpeciesLink (Espécies)]])</f>
        <v>0.3010299956639812</v>
      </c>
      <c r="D105" s="30">
        <f>LOG10(Tabela1[[#This Row],[Wikiaves (Registros)]])</f>
        <v>1.8388490907372552</v>
      </c>
      <c r="E105" s="30">
        <f>LOG10(Tabela1[[#This Row],[SpeciesLink (Registros)]])</f>
        <v>0.3010299956639812</v>
      </c>
    </row>
    <row r="106" spans="1:5" ht="18" customHeight="1" x14ac:dyDescent="0.3">
      <c r="A106" s="8" t="s">
        <v>106</v>
      </c>
      <c r="B106" s="30">
        <f>LOG10(Tabela1[[#This Row],[Wikiaves (Espécies)]])</f>
        <v>2.0492180226701815</v>
      </c>
      <c r="C106" s="30">
        <f>LOG10(Tabela1[[#This Row],[SpeciesLink (Espécies)]])</f>
        <v>0.47712125471966244</v>
      </c>
      <c r="D106" s="30">
        <f>LOG10(Tabela1[[#This Row],[Wikiaves (Registros)]])</f>
        <v>2.330413773349191</v>
      </c>
      <c r="E106" s="30">
        <f>LOG10(Tabela1[[#This Row],[SpeciesLink (Registros)]])</f>
        <v>0.47712125471966244</v>
      </c>
    </row>
    <row r="107" spans="1:5" ht="18" customHeight="1" x14ac:dyDescent="0.3">
      <c r="A107" s="7" t="s">
        <v>107</v>
      </c>
      <c r="B107" s="30">
        <f>LOG10(Tabela1[[#This Row],[Wikiaves (Espécies)]])</f>
        <v>2.0644579892269186</v>
      </c>
      <c r="C107" s="30">
        <f>LOG10(Tabela1[[#This Row],[SpeciesLink (Espécies)]])</f>
        <v>1.2041199826559248</v>
      </c>
      <c r="D107" s="30">
        <f>LOG10(Tabela1[[#This Row],[Wikiaves (Registros)]])</f>
        <v>2.4996870826184039</v>
      </c>
      <c r="E107" s="30">
        <f>LOG10(Tabela1[[#This Row],[SpeciesLink (Registros)]])</f>
        <v>1.255272505103306</v>
      </c>
    </row>
    <row r="108" spans="1:5" ht="18" customHeight="1" x14ac:dyDescent="0.3">
      <c r="A108" s="8" t="s">
        <v>108</v>
      </c>
      <c r="B108" s="30">
        <f>LOG10(Tabela1[[#This Row],[Wikiaves (Espécies)]])</f>
        <v>0.95424250943932487</v>
      </c>
      <c r="C108" s="30">
        <f>LOG10(Tabela1[[#This Row],[SpeciesLink (Espécies)]])</f>
        <v>0</v>
      </c>
      <c r="D108" s="30">
        <f>LOG10(Tabela1[[#This Row],[Wikiaves (Registros)]])</f>
        <v>1</v>
      </c>
      <c r="E108" s="30">
        <f>LOG10(Tabela1[[#This Row],[SpeciesLink (Registros)]])</f>
        <v>0</v>
      </c>
    </row>
    <row r="109" spans="1:5" ht="18" customHeight="1" x14ac:dyDescent="0.3">
      <c r="A109" s="7" t="s">
        <v>109</v>
      </c>
      <c r="B109" s="30">
        <f>LOG10(Tabela1[[#This Row],[Wikiaves (Espécies)]])</f>
        <v>2.1271047983648077</v>
      </c>
      <c r="C109" s="30">
        <f>LOG10(Tabela1[[#This Row],[SpeciesLink (Espécies)]])</f>
        <v>0</v>
      </c>
      <c r="D109" s="30">
        <f>LOG10(Tabela1[[#This Row],[Wikiaves (Registros)]])</f>
        <v>2.4487063199050798</v>
      </c>
      <c r="E109" s="30">
        <f>LOG10(Tabela1[[#This Row],[SpeciesLink (Registros)]])</f>
        <v>0</v>
      </c>
    </row>
    <row r="110" spans="1:5" ht="18" customHeight="1" x14ac:dyDescent="0.3">
      <c r="A110" s="8" t="s">
        <v>110</v>
      </c>
      <c r="B110" s="30">
        <f>LOG10(Tabela1[[#This Row],[Wikiaves (Espécies)]])</f>
        <v>2.2624510897304293</v>
      </c>
      <c r="C110" s="30">
        <f>LOG10(Tabela1[[#This Row],[SpeciesLink (Espécies)]])</f>
        <v>1.5797835966168101</v>
      </c>
      <c r="D110" s="30">
        <f>LOG10(Tabela1[[#This Row],[Wikiaves (Registros)]])</f>
        <v>2.6919651027673601</v>
      </c>
      <c r="E110" s="30">
        <f>LOG10(Tabela1[[#This Row],[SpeciesLink (Registros)]])</f>
        <v>3.0115704435972783</v>
      </c>
    </row>
    <row r="111" spans="1:5" ht="18" customHeight="1" x14ac:dyDescent="0.3">
      <c r="A111" s="7" t="s">
        <v>111</v>
      </c>
      <c r="B111" s="30">
        <f>LOG10(Tabela1[[#This Row],[Wikiaves (Espécies)]])</f>
        <v>1.954242509439325</v>
      </c>
      <c r="C111" s="30">
        <f>LOG10(Tabela1[[#This Row],[SpeciesLink (Espécies)]])</f>
        <v>0.3010299956639812</v>
      </c>
      <c r="D111" s="30">
        <f>LOG10(Tabela1[[#This Row],[Wikiaves (Registros)]])</f>
        <v>2.0718820073061255</v>
      </c>
      <c r="E111" s="30">
        <f>LOG10(Tabela1[[#This Row],[SpeciesLink (Registros)]])</f>
        <v>0.3010299956639812</v>
      </c>
    </row>
    <row r="112" spans="1:5" ht="18" customHeight="1" x14ac:dyDescent="0.3">
      <c r="A112" s="8" t="s">
        <v>112</v>
      </c>
      <c r="B112" s="30">
        <f>LOG10(Tabela1[[#This Row],[Wikiaves (Espécies)]])</f>
        <v>2.3463529744506388</v>
      </c>
      <c r="C112" s="30">
        <f>LOG10(Tabela1[[#This Row],[SpeciesLink (Espécies)]])</f>
        <v>0.47712125471966244</v>
      </c>
      <c r="D112" s="30">
        <f>LOG10(Tabela1[[#This Row],[Wikiaves (Registros)]])</f>
        <v>3.422589839851482</v>
      </c>
      <c r="E112" s="30">
        <f>LOG10(Tabela1[[#This Row],[SpeciesLink (Registros)]])</f>
        <v>0.47712125471966244</v>
      </c>
    </row>
    <row r="113" spans="1:5" ht="18" customHeight="1" x14ac:dyDescent="0.3">
      <c r="A113" s="7" t="s">
        <v>113</v>
      </c>
      <c r="B113" s="30">
        <f>LOG10(Tabela1[[#This Row],[Wikiaves (Espécies)]])</f>
        <v>2.357934847000454</v>
      </c>
      <c r="C113" s="30">
        <f>LOG10(Tabela1[[#This Row],[SpeciesLink (Espécies)]])</f>
        <v>0</v>
      </c>
      <c r="D113" s="30">
        <f>LOG10(Tabela1[[#This Row],[Wikiaves (Registros)]])</f>
        <v>3.2853322276438846</v>
      </c>
      <c r="E113" s="30">
        <f>LOG10(Tabela1[[#This Row],[SpeciesLink (Registros)]])</f>
        <v>0</v>
      </c>
    </row>
    <row r="114" spans="1:5" ht="18" customHeight="1" x14ac:dyDescent="0.3">
      <c r="A114" s="8" t="s">
        <v>114</v>
      </c>
      <c r="B114" s="30">
        <f>LOG10(Tabela1[[#This Row],[Wikiaves (Espécies)]])</f>
        <v>1.8061799739838871</v>
      </c>
      <c r="C114" s="30">
        <f>LOG10(Tabela1[[#This Row],[SpeciesLink (Espécies)]])</f>
        <v>0.3010299956639812</v>
      </c>
      <c r="D114" s="30">
        <f>LOG10(Tabela1[[#This Row],[Wikiaves (Registros)]])</f>
        <v>2.0086001717619175</v>
      </c>
      <c r="E114" s="30">
        <f>LOG10(Tabela1[[#This Row],[SpeciesLink (Registros)]])</f>
        <v>0.3010299956639812</v>
      </c>
    </row>
    <row r="115" spans="1:5" ht="18" customHeight="1" x14ac:dyDescent="0.3">
      <c r="A115" s="7" t="s">
        <v>115</v>
      </c>
      <c r="B115" s="30">
        <f>LOG10(Tabela1[[#This Row],[Wikiaves (Espécies)]])</f>
        <v>1.8195439355418688</v>
      </c>
      <c r="C115" s="30">
        <f>LOG10(Tabela1[[#This Row],[SpeciesLink (Espécies)]])</f>
        <v>0.6020599913279624</v>
      </c>
      <c r="D115" s="30">
        <f>LOG10(Tabela1[[#This Row],[Wikiaves (Registros)]])</f>
        <v>2.12057393120585</v>
      </c>
      <c r="E115" s="30">
        <f>LOG10(Tabela1[[#This Row],[SpeciesLink (Registros)]])</f>
        <v>0.84509804001425681</v>
      </c>
    </row>
    <row r="116" spans="1:5" ht="18" customHeight="1" x14ac:dyDescent="0.3">
      <c r="A116" s="8" t="s">
        <v>116</v>
      </c>
      <c r="B116" s="30">
        <f>LOG10(Tabela1[[#This Row],[Wikiaves (Espécies)]])</f>
        <v>2.6414741105040997</v>
      </c>
      <c r="C116" s="30">
        <f>LOG10(Tabela1[[#This Row],[SpeciesLink (Espécies)]])</f>
        <v>1.9912260756924949</v>
      </c>
      <c r="D116" s="30">
        <f>LOG10(Tabela1[[#This Row],[Wikiaves (Registros)]])</f>
        <v>4.2319535691989811</v>
      </c>
      <c r="E116" s="30">
        <f>LOG10(Tabela1[[#This Row],[SpeciesLink (Registros)]])</f>
        <v>2.9439888750737717</v>
      </c>
    </row>
    <row r="117" spans="1:5" ht="18" customHeight="1" x14ac:dyDescent="0.3">
      <c r="A117" s="7" t="s">
        <v>117</v>
      </c>
      <c r="B117" s="30">
        <f>LOG10(Tabela1[[#This Row],[Wikiaves (Espécies)]])</f>
        <v>0.3010299956639812</v>
      </c>
      <c r="C117" s="30">
        <f>LOG10(Tabela1[[#This Row],[SpeciesLink (Espécies)]])</f>
        <v>0</v>
      </c>
      <c r="D117" s="30">
        <f>LOG10(Tabela1[[#This Row],[Wikiaves (Registros)]])</f>
        <v>0.3010299956639812</v>
      </c>
      <c r="E117" s="30">
        <f>LOG10(Tabela1[[#This Row],[SpeciesLink (Registros)]])</f>
        <v>0</v>
      </c>
    </row>
    <row r="118" spans="1:5" ht="18" customHeight="1" x14ac:dyDescent="0.3">
      <c r="A118" s="8" t="s">
        <v>118</v>
      </c>
      <c r="B118" s="30">
        <f>LOG10(Tabela1[[#This Row],[Wikiaves (Espécies)]])</f>
        <v>2.4608978427565478</v>
      </c>
      <c r="C118" s="30">
        <f>LOG10(Tabela1[[#This Row],[SpeciesLink (Espécies)]])</f>
        <v>0.77815125038364363</v>
      </c>
      <c r="D118" s="30">
        <f>LOG10(Tabela1[[#This Row],[Wikiaves (Registros)]])</f>
        <v>3.0916669575956846</v>
      </c>
      <c r="E118" s="30">
        <f>LOG10(Tabela1[[#This Row],[SpeciesLink (Registros)]])</f>
        <v>0.77815125038364363</v>
      </c>
    </row>
    <row r="119" spans="1:5" ht="18" customHeight="1" x14ac:dyDescent="0.3">
      <c r="A119" s="7" t="s">
        <v>119</v>
      </c>
      <c r="B119" s="30">
        <f>LOG10(Tabela1[[#This Row],[Wikiaves (Espécies)]])</f>
        <v>2.5854607295085006</v>
      </c>
      <c r="C119" s="30">
        <f>LOG10(Tabela1[[#This Row],[SpeciesLink (Espécies)]])</f>
        <v>0.90308998699194354</v>
      </c>
      <c r="D119" s="30">
        <f>LOG10(Tabela1[[#This Row],[Wikiaves (Registros)]])</f>
        <v>3.6338722626583326</v>
      </c>
      <c r="E119" s="30">
        <f>LOG10(Tabela1[[#This Row],[SpeciesLink (Registros)]])</f>
        <v>0.95424250943932487</v>
      </c>
    </row>
    <row r="120" spans="1:5" ht="18" customHeight="1" x14ac:dyDescent="0.3">
      <c r="A120" s="8" t="s">
        <v>120</v>
      </c>
      <c r="B120" s="30">
        <f>LOG10(Tabela1[[#This Row],[Wikiaves (Espécies)]])</f>
        <v>2.2278867046136734</v>
      </c>
      <c r="C120" s="30">
        <f>LOG10(Tabela1[[#This Row],[SpeciesLink (Espécies)]])</f>
        <v>0.6020599913279624</v>
      </c>
      <c r="D120" s="30">
        <f>LOG10(Tabela1[[#This Row],[Wikiaves (Registros)]])</f>
        <v>2.6253124509616739</v>
      </c>
      <c r="E120" s="30">
        <f>LOG10(Tabela1[[#This Row],[SpeciesLink (Registros)]])</f>
        <v>0.6020599913279624</v>
      </c>
    </row>
    <row r="121" spans="1:5" ht="18" customHeight="1" x14ac:dyDescent="0.3">
      <c r="A121" s="7" t="s">
        <v>121</v>
      </c>
      <c r="B121" s="30">
        <f>LOG10(Tabela1[[#This Row],[Wikiaves (Espécies)]])</f>
        <v>2.5403294747908736</v>
      </c>
      <c r="C121" s="30">
        <f>LOG10(Tabela1[[#This Row],[SpeciesLink (Espécies)]])</f>
        <v>1.4471580313422192</v>
      </c>
      <c r="D121" s="30">
        <f>LOG10(Tabela1[[#This Row],[Wikiaves (Registros)]])</f>
        <v>4.1535099893008374</v>
      </c>
      <c r="E121" s="30">
        <f>LOG10(Tabela1[[#This Row],[SpeciesLink (Registros)]])</f>
        <v>1.7481880270062005</v>
      </c>
    </row>
    <row r="122" spans="1:5" ht="18" customHeight="1" x14ac:dyDescent="0.3">
      <c r="A122" s="8" t="s">
        <v>122</v>
      </c>
      <c r="B122" s="30">
        <f>LOG10(Tabela1[[#This Row],[Wikiaves (Espécies)]])</f>
        <v>2.5465426634781312</v>
      </c>
      <c r="C122" s="30">
        <f>LOG10(Tabela1[[#This Row],[SpeciesLink (Espécies)]])</f>
        <v>0</v>
      </c>
      <c r="D122" s="30">
        <f>LOG10(Tabela1[[#This Row],[Wikiaves (Registros)]])</f>
        <v>4.0848621390484219</v>
      </c>
      <c r="E122" s="30">
        <f>LOG10(Tabela1[[#This Row],[SpeciesLink (Registros)]])</f>
        <v>0</v>
      </c>
    </row>
    <row r="123" spans="1:5" ht="18" customHeight="1" x14ac:dyDescent="0.3">
      <c r="A123" s="7" t="s">
        <v>123</v>
      </c>
      <c r="B123" s="30">
        <f>LOG10(Tabela1[[#This Row],[Wikiaves (Espécies)]])</f>
        <v>2.3673559210260189</v>
      </c>
      <c r="C123" s="30">
        <f>LOG10(Tabela1[[#This Row],[SpeciesLink (Espécies)]])</f>
        <v>0.84509804001425681</v>
      </c>
      <c r="D123" s="30">
        <f>LOG10(Tabela1[[#This Row],[Wikiaves (Registros)]])</f>
        <v>3.1162755875805441</v>
      </c>
      <c r="E123" s="30">
        <f>LOG10(Tabela1[[#This Row],[SpeciesLink (Registros)]])</f>
        <v>1.3010299956639813</v>
      </c>
    </row>
    <row r="124" spans="1:5" ht="18" customHeight="1" x14ac:dyDescent="0.3">
      <c r="A124" s="8" t="s">
        <v>124</v>
      </c>
      <c r="B124" s="30">
        <f>LOG10(Tabela1[[#This Row],[Wikiaves (Espécies)]])</f>
        <v>2.0413926851582249</v>
      </c>
      <c r="C124" s="30">
        <f>LOG10(Tabela1[[#This Row],[SpeciesLink (Espécies)]])</f>
        <v>2.0211892990699383</v>
      </c>
      <c r="D124" s="30">
        <f>LOG10(Tabela1[[#This Row],[Wikiaves (Registros)]])</f>
        <v>2.1492191126553797</v>
      </c>
      <c r="E124" s="30">
        <f>LOG10(Tabela1[[#This Row],[SpeciesLink (Registros)]])</f>
        <v>2.8228216453031045</v>
      </c>
    </row>
    <row r="125" spans="1:5" ht="18" customHeight="1" x14ac:dyDescent="0.3">
      <c r="A125" s="7" t="s">
        <v>125</v>
      </c>
      <c r="B125" s="30">
        <f>LOG10(Tabela1[[#This Row],[Wikiaves (Espécies)]])</f>
        <v>2.2764618041732443</v>
      </c>
      <c r="C125" s="30">
        <f>LOG10(Tabela1[[#This Row],[SpeciesLink (Espécies)]])</f>
        <v>1.4771212547196624</v>
      </c>
      <c r="D125" s="30">
        <f>LOG10(Tabela1[[#This Row],[Wikiaves (Registros)]])</f>
        <v>2.7839035792727351</v>
      </c>
      <c r="E125" s="30">
        <f>LOG10(Tabela1[[#This Row],[SpeciesLink (Registros)]])</f>
        <v>1.6127838567197355</v>
      </c>
    </row>
    <row r="126" spans="1:5" ht="18" customHeight="1" x14ac:dyDescent="0.3">
      <c r="A126" s="8" t="s">
        <v>126</v>
      </c>
      <c r="B126" s="30">
        <f>LOG10(Tabela1[[#This Row],[Wikiaves (Espécies)]])</f>
        <v>2.3483048630481607</v>
      </c>
      <c r="C126" s="30">
        <f>LOG10(Tabela1[[#This Row],[SpeciesLink (Espécies)]])</f>
        <v>1.3424226808222062</v>
      </c>
      <c r="D126" s="30">
        <f>LOG10(Tabela1[[#This Row],[Wikiaves (Registros)]])</f>
        <v>3.0909630765957314</v>
      </c>
      <c r="E126" s="30">
        <f>LOG10(Tabela1[[#This Row],[SpeciesLink (Registros)]])</f>
        <v>2.6384892569546374</v>
      </c>
    </row>
    <row r="127" spans="1:5" ht="18" customHeight="1" x14ac:dyDescent="0.3">
      <c r="A127" s="7" t="s">
        <v>127</v>
      </c>
      <c r="B127" s="30">
        <f>LOG10(Tabela1[[#This Row],[Wikiaves (Espécies)]])</f>
        <v>2.1875207208364631</v>
      </c>
      <c r="C127" s="30">
        <f>LOG10(Tabela1[[#This Row],[SpeciesLink (Espécies)]])</f>
        <v>0</v>
      </c>
      <c r="D127" s="30">
        <f>LOG10(Tabela1[[#This Row],[Wikiaves (Registros)]])</f>
        <v>2.5888317255942073</v>
      </c>
      <c r="E127" s="30">
        <f>LOG10(Tabela1[[#This Row],[SpeciesLink (Registros)]])</f>
        <v>0</v>
      </c>
    </row>
    <row r="128" spans="1:5" ht="18" customHeight="1" x14ac:dyDescent="0.3">
      <c r="A128" s="8" t="s">
        <v>128</v>
      </c>
      <c r="B128" s="30">
        <f>LOG10(Tabela1[[#This Row],[Wikiaves (Espécies)]])</f>
        <v>1.6334684555795864</v>
      </c>
      <c r="C128" s="30">
        <f>LOG10(Tabela1[[#This Row],[SpeciesLink (Espécies)]])</f>
        <v>0.47712125471966244</v>
      </c>
      <c r="D128" s="30">
        <f>LOG10(Tabela1[[#This Row],[Wikiaves (Registros)]])</f>
        <v>1.7708520116421442</v>
      </c>
      <c r="E128" s="30">
        <f>LOG10(Tabela1[[#This Row],[SpeciesLink (Registros)]])</f>
        <v>0.77815125038364363</v>
      </c>
    </row>
    <row r="129" spans="1:5" ht="18" customHeight="1" x14ac:dyDescent="0.3">
      <c r="A129" s="7" t="s">
        <v>129</v>
      </c>
      <c r="B129" s="30">
        <f>LOG10(Tabela1[[#This Row],[Wikiaves (Espécies)]])</f>
        <v>2.2966651902615309</v>
      </c>
      <c r="C129" s="30">
        <f>LOG10(Tabela1[[#This Row],[SpeciesLink (Espécies)]])</f>
        <v>1.5314789170422551</v>
      </c>
      <c r="D129" s="30">
        <f>LOG10(Tabela1[[#This Row],[Wikiaves (Registros)]])</f>
        <v>2.9400181550076634</v>
      </c>
      <c r="E129" s="30">
        <f>LOG10(Tabela1[[#This Row],[SpeciesLink (Registros)]])</f>
        <v>2.9360107957152097</v>
      </c>
    </row>
    <row r="130" spans="1:5" ht="18" customHeight="1" x14ac:dyDescent="0.3">
      <c r="A130" s="8" t="s">
        <v>130</v>
      </c>
      <c r="B130" s="30">
        <f>LOG10(Tabela1[[#This Row],[Wikiaves (Espécies)]])</f>
        <v>2.0293837776852097</v>
      </c>
      <c r="C130" s="30">
        <f>LOG10(Tabela1[[#This Row],[SpeciesLink (Espécies)]])</f>
        <v>0.6020599913279624</v>
      </c>
      <c r="D130" s="30">
        <f>LOG10(Tabela1[[#This Row],[Wikiaves (Registros)]])</f>
        <v>2.5250448070368452</v>
      </c>
      <c r="E130" s="30">
        <f>LOG10(Tabela1[[#This Row],[SpeciesLink (Registros)]])</f>
        <v>0.84509804001425681</v>
      </c>
    </row>
    <row r="131" spans="1:5" ht="18" customHeight="1" x14ac:dyDescent="0.3">
      <c r="A131" s="7" t="s">
        <v>131</v>
      </c>
      <c r="B131" s="30">
        <f>LOG10(Tabela1[[#This Row],[Wikiaves (Espécies)]])</f>
        <v>1.6434526764861874</v>
      </c>
      <c r="C131" s="30">
        <f>LOG10(Tabela1[[#This Row],[SpeciesLink (Espécies)]])</f>
        <v>0.90308998699194354</v>
      </c>
      <c r="D131" s="30">
        <f>LOG10(Tabela1[[#This Row],[Wikiaves (Registros)]])</f>
        <v>1.7923916894982539</v>
      </c>
      <c r="E131" s="30">
        <f>LOG10(Tabela1[[#This Row],[SpeciesLink (Registros)]])</f>
        <v>0.95424250943932487</v>
      </c>
    </row>
    <row r="132" spans="1:5" ht="18" customHeight="1" x14ac:dyDescent="0.3">
      <c r="A132" s="8" t="s">
        <v>132</v>
      </c>
      <c r="B132" s="30">
        <f>LOG10(Tabela1[[#This Row],[Wikiaves (Espécies)]])</f>
        <v>2.6394864892685859</v>
      </c>
      <c r="C132" s="30">
        <f>LOG10(Tabela1[[#This Row],[SpeciesLink (Espécies)]])</f>
        <v>2.1553360374650619</v>
      </c>
      <c r="D132" s="30">
        <f>LOG10(Tabela1[[#This Row],[Wikiaves (Registros)]])</f>
        <v>4.4132997640812519</v>
      </c>
      <c r="E132" s="30">
        <f>LOG10(Tabela1[[#This Row],[SpeciesLink (Registros)]])</f>
        <v>2.9513375187959179</v>
      </c>
    </row>
    <row r="133" spans="1:5" ht="18" customHeight="1" x14ac:dyDescent="0.3">
      <c r="A133" s="7" t="s">
        <v>133</v>
      </c>
      <c r="B133" s="30">
        <f>LOG10(Tabela1[[#This Row],[Wikiaves (Espécies)]])</f>
        <v>2.0863598306747484</v>
      </c>
      <c r="C133" s="30">
        <f>LOG10(Tabela1[[#This Row],[SpeciesLink (Espécies)]])</f>
        <v>0</v>
      </c>
      <c r="D133" s="30">
        <f>LOG10(Tabela1[[#This Row],[Wikiaves (Registros)]])</f>
        <v>2.2988530764097068</v>
      </c>
      <c r="E133" s="30">
        <f>LOG10(Tabela1[[#This Row],[SpeciesLink (Registros)]])</f>
        <v>0</v>
      </c>
    </row>
    <row r="134" spans="1:5" ht="18" customHeight="1" x14ac:dyDescent="0.3">
      <c r="A134" s="8" t="s">
        <v>134</v>
      </c>
      <c r="B134" s="30">
        <f>LOG10(Tabela1[[#This Row],[Wikiaves (Espécies)]])</f>
        <v>2.53655844257153</v>
      </c>
      <c r="C134" s="30">
        <f>LOG10(Tabela1[[#This Row],[SpeciesLink (Espécies)]])</f>
        <v>1.3979400086720377</v>
      </c>
      <c r="D134" s="30">
        <f>LOG10(Tabela1[[#This Row],[Wikiaves (Registros)]])</f>
        <v>3.9834909718151663</v>
      </c>
      <c r="E134" s="30">
        <f>LOG10(Tabela1[[#This Row],[SpeciesLink (Registros)]])</f>
        <v>1.4623979978989561</v>
      </c>
    </row>
    <row r="135" spans="1:5" ht="18" customHeight="1" x14ac:dyDescent="0.3">
      <c r="A135" s="7" t="s">
        <v>135</v>
      </c>
      <c r="B135" s="30">
        <f>LOG10(Tabela1[[#This Row],[Wikiaves (Espécies)]])</f>
        <v>2.0211892990699383</v>
      </c>
      <c r="C135" s="30">
        <f>LOG10(Tabela1[[#This Row],[SpeciesLink (Espécies)]])</f>
        <v>0</v>
      </c>
      <c r="D135" s="30">
        <f>LOG10(Tabela1[[#This Row],[Wikiaves (Registros)]])</f>
        <v>2.3283796034387376</v>
      </c>
      <c r="E135" s="30">
        <f>LOG10(Tabela1[[#This Row],[SpeciesLink (Registros)]])</f>
        <v>0</v>
      </c>
    </row>
    <row r="136" spans="1:5" ht="18" customHeight="1" x14ac:dyDescent="0.3">
      <c r="A136" s="8" t="s">
        <v>136</v>
      </c>
      <c r="B136" s="30">
        <f>LOG10(Tabela1[[#This Row],[Wikiaves (Espécies)]])</f>
        <v>2.5943925503754266</v>
      </c>
      <c r="C136" s="30">
        <f>LOG10(Tabela1[[#This Row],[SpeciesLink (Espécies)]])</f>
        <v>2.27415784926368</v>
      </c>
      <c r="D136" s="30">
        <f>LOG10(Tabela1[[#This Row],[Wikiaves (Registros)]])</f>
        <v>3.9045532629767727</v>
      </c>
      <c r="E136" s="30">
        <f>LOG10(Tabela1[[#This Row],[SpeciesLink (Registros)]])</f>
        <v>3.4438885467773721</v>
      </c>
    </row>
    <row r="137" spans="1:5" ht="18" customHeight="1" x14ac:dyDescent="0.3">
      <c r="A137" s="7" t="s">
        <v>137</v>
      </c>
      <c r="B137" s="30">
        <f>LOG10(Tabela1[[#This Row],[Wikiaves (Espécies)]])</f>
        <v>1.9912260756924949</v>
      </c>
      <c r="C137" s="30">
        <f>LOG10(Tabela1[[#This Row],[SpeciesLink (Espécies)]])</f>
        <v>1.3979400086720377</v>
      </c>
      <c r="D137" s="30">
        <f>LOG10(Tabela1[[#This Row],[Wikiaves (Registros)]])</f>
        <v>2.3010299956639813</v>
      </c>
      <c r="E137" s="30">
        <f>LOG10(Tabela1[[#This Row],[SpeciesLink (Registros)]])</f>
        <v>1.3979400086720377</v>
      </c>
    </row>
    <row r="138" spans="1:5" ht="18" customHeight="1" x14ac:dyDescent="0.3">
      <c r="A138" s="8" t="s">
        <v>138</v>
      </c>
      <c r="B138" s="30">
        <f>LOG10(Tabela1[[#This Row],[Wikiaves (Espécies)]])</f>
        <v>2.5403294747908736</v>
      </c>
      <c r="C138" s="30">
        <f>LOG10(Tabela1[[#This Row],[SpeciesLink (Espécies)]])</f>
        <v>1.7708520116421442</v>
      </c>
      <c r="D138" s="30">
        <f>LOG10(Tabela1[[#This Row],[Wikiaves (Registros)]])</f>
        <v>3.8747716371842982</v>
      </c>
      <c r="E138" s="30">
        <f>LOG10(Tabela1[[#This Row],[SpeciesLink (Registros)]])</f>
        <v>1.9822712330395684</v>
      </c>
    </row>
    <row r="139" spans="1:5" ht="18" customHeight="1" x14ac:dyDescent="0.3">
      <c r="A139" s="7" t="s">
        <v>139</v>
      </c>
      <c r="B139" s="30">
        <f>LOG10(Tabela1[[#This Row],[Wikiaves (Espécies)]])</f>
        <v>2.1461280356782382</v>
      </c>
      <c r="C139" s="30">
        <f>LOG10(Tabela1[[#This Row],[SpeciesLink (Espécies)]])</f>
        <v>0</v>
      </c>
      <c r="D139" s="30">
        <f>LOG10(Tabela1[[#This Row],[Wikiaves (Registros)]])</f>
        <v>2.5865873046717551</v>
      </c>
      <c r="E139" s="30">
        <f>LOG10(Tabela1[[#This Row],[SpeciesLink (Registros)]])</f>
        <v>0</v>
      </c>
    </row>
    <row r="140" spans="1:5" ht="18" customHeight="1" x14ac:dyDescent="0.3">
      <c r="A140" s="8" t="s">
        <v>140</v>
      </c>
      <c r="B140" s="30">
        <f>LOG10(Tabela1[[#This Row],[Wikiaves (Espécies)]])</f>
        <v>1.9912260756924949</v>
      </c>
      <c r="C140" s="30">
        <f>LOG10(Tabela1[[#This Row],[SpeciesLink (Espécies)]])</f>
        <v>0.3010299956639812</v>
      </c>
      <c r="D140" s="30">
        <f>LOG10(Tabela1[[#This Row],[Wikiaves (Registros)]])</f>
        <v>2.1522883443830563</v>
      </c>
      <c r="E140" s="30">
        <f>LOG10(Tabela1[[#This Row],[SpeciesLink (Registros)]])</f>
        <v>0.3010299956639812</v>
      </c>
    </row>
    <row r="141" spans="1:5" ht="18" customHeight="1" x14ac:dyDescent="0.3">
      <c r="A141" s="7" t="s">
        <v>141</v>
      </c>
      <c r="B141" s="30">
        <f>LOG10(Tabela1[[#This Row],[Wikiaves (Espécies)]])</f>
        <v>2.2833012287035497</v>
      </c>
      <c r="C141" s="30">
        <f>LOG10(Tabela1[[#This Row],[SpeciesLink (Espécies)]])</f>
        <v>0.84509804001425681</v>
      </c>
      <c r="D141" s="30">
        <f>LOG10(Tabela1[[#This Row],[Wikiaves (Registros)]])</f>
        <v>3.1690863574870227</v>
      </c>
      <c r="E141" s="30">
        <f>LOG10(Tabela1[[#This Row],[SpeciesLink (Registros)]])</f>
        <v>0.84509804001425681</v>
      </c>
    </row>
    <row r="142" spans="1:5" ht="18" customHeight="1" x14ac:dyDescent="0.3">
      <c r="A142" s="8" t="s">
        <v>142</v>
      </c>
      <c r="B142" s="30">
        <f>LOG10(Tabela1[[#This Row],[Wikiaves (Espécies)]])</f>
        <v>2.4814426285023048</v>
      </c>
      <c r="C142" s="30">
        <f>LOG10(Tabela1[[#This Row],[SpeciesLink (Espécies)]])</f>
        <v>0.6020599913279624</v>
      </c>
      <c r="D142" s="30">
        <f>LOG10(Tabela1[[#This Row],[Wikiaves (Registros)]])</f>
        <v>3.4649364291217326</v>
      </c>
      <c r="E142" s="30">
        <f>LOG10(Tabela1[[#This Row],[SpeciesLink (Registros)]])</f>
        <v>0.6020599913279624</v>
      </c>
    </row>
    <row r="143" spans="1:5" ht="18" customHeight="1" x14ac:dyDescent="0.3">
      <c r="A143" s="7" t="s">
        <v>143</v>
      </c>
      <c r="B143" s="30">
        <f>LOG10(Tabela1[[#This Row],[Wikiaves (Espécies)]])</f>
        <v>1.8325089127062364</v>
      </c>
      <c r="C143" s="30">
        <f>LOG10(Tabela1[[#This Row],[SpeciesLink (Espécies)]])</f>
        <v>0</v>
      </c>
      <c r="D143" s="30">
        <f>LOG10(Tabela1[[#This Row],[Wikiaves (Registros)]])</f>
        <v>2.4232458739368079</v>
      </c>
      <c r="E143" s="30">
        <f>LOG10(Tabela1[[#This Row],[SpeciesLink (Registros)]])</f>
        <v>0.77815125038364363</v>
      </c>
    </row>
    <row r="144" spans="1:5" ht="18" customHeight="1" x14ac:dyDescent="0.3">
      <c r="A144" s="8" t="s">
        <v>144</v>
      </c>
      <c r="B144" s="30">
        <f>LOG10(Tabela1[[#This Row],[Wikiaves (Espécies)]])</f>
        <v>2.4983105537896004</v>
      </c>
      <c r="C144" s="30">
        <f>LOG10(Tabela1[[#This Row],[SpeciesLink (Espécies)]])</f>
        <v>0.6020599913279624</v>
      </c>
      <c r="D144" s="30">
        <f>LOG10(Tabela1[[#This Row],[Wikiaves (Registros)]])</f>
        <v>3.8104341559226729</v>
      </c>
      <c r="E144" s="30">
        <f>LOG10(Tabela1[[#This Row],[SpeciesLink (Registros)]])</f>
        <v>1.3802112417116059</v>
      </c>
    </row>
    <row r="145" spans="1:5" ht="18" customHeight="1" x14ac:dyDescent="0.3">
      <c r="A145" s="7" t="s">
        <v>145</v>
      </c>
      <c r="B145" s="30">
        <f>LOG10(Tabela1[[#This Row],[Wikiaves (Espécies)]])</f>
        <v>2.4216039268698313</v>
      </c>
      <c r="C145" s="30">
        <f>LOG10(Tabela1[[#This Row],[SpeciesLink (Espécies)]])</f>
        <v>1.2304489213782739</v>
      </c>
      <c r="D145" s="30">
        <f>LOG10(Tabela1[[#This Row],[Wikiaves (Registros)]])</f>
        <v>3.037027879755775</v>
      </c>
      <c r="E145" s="30">
        <f>LOG10(Tabela1[[#This Row],[SpeciesLink (Registros)]])</f>
        <v>1.4471580313422192</v>
      </c>
    </row>
    <row r="146" spans="1:5" ht="18" customHeight="1" x14ac:dyDescent="0.3">
      <c r="A146" s="8" t="s">
        <v>146</v>
      </c>
      <c r="B146" s="30">
        <f>LOG10(Tabela1[[#This Row],[Wikiaves (Espécies)]])</f>
        <v>2.3180633349627615</v>
      </c>
      <c r="C146" s="30">
        <f>LOG10(Tabela1[[#This Row],[SpeciesLink (Espécies)]])</f>
        <v>0</v>
      </c>
      <c r="D146" s="30">
        <f>LOG10(Tabela1[[#This Row],[Wikiaves (Registros)]])</f>
        <v>3.1306553490220308</v>
      </c>
      <c r="E146" s="30">
        <f>LOG10(Tabela1[[#This Row],[SpeciesLink (Registros)]])</f>
        <v>0</v>
      </c>
    </row>
    <row r="147" spans="1:5" ht="18" customHeight="1" x14ac:dyDescent="0.3">
      <c r="A147" s="7" t="s">
        <v>147</v>
      </c>
      <c r="B147" s="30">
        <f>LOG10(Tabela1[[#This Row],[Wikiaves (Espécies)]])</f>
        <v>2.3617278360175931</v>
      </c>
      <c r="C147" s="30">
        <f>LOG10(Tabela1[[#This Row],[SpeciesLink (Espécies)]])</f>
        <v>0.3010299956639812</v>
      </c>
      <c r="D147" s="30">
        <f>LOG10(Tabela1[[#This Row],[Wikiaves (Registros)]])</f>
        <v>3.3946267642722092</v>
      </c>
      <c r="E147" s="30">
        <f>LOG10(Tabela1[[#This Row],[SpeciesLink (Registros)]])</f>
        <v>0.90308998699194354</v>
      </c>
    </row>
    <row r="148" spans="1:5" ht="18" customHeight="1" x14ac:dyDescent="0.3">
      <c r="A148" s="8" t="s">
        <v>148</v>
      </c>
      <c r="B148" s="30">
        <f>LOG10(Tabela1[[#This Row],[Wikiaves (Espécies)]])</f>
        <v>2.5998830720736876</v>
      </c>
      <c r="C148" s="30">
        <f>LOG10(Tabela1[[#This Row],[SpeciesLink (Espécies)]])</f>
        <v>1.8195439355418688</v>
      </c>
      <c r="D148" s="30">
        <f>LOG10(Tabela1[[#This Row],[Wikiaves (Registros)]])</f>
        <v>4.0072782473342441</v>
      </c>
      <c r="E148" s="30">
        <f>LOG10(Tabela1[[#This Row],[SpeciesLink (Registros)]])</f>
        <v>1.8864907251724818</v>
      </c>
    </row>
    <row r="149" spans="1:5" ht="18" customHeight="1" x14ac:dyDescent="0.3">
      <c r="A149" s="7" t="s">
        <v>149</v>
      </c>
      <c r="B149" s="30">
        <f>LOG10(Tabela1[[#This Row],[Wikiaves (Espécies)]])</f>
        <v>2.6085260335771943</v>
      </c>
      <c r="C149" s="30">
        <f>LOG10(Tabela1[[#This Row],[SpeciesLink (Espécies)]])</f>
        <v>2.0413926851582249</v>
      </c>
      <c r="D149" s="30">
        <f>LOG10(Tabela1[[#This Row],[Wikiaves (Registros)]])</f>
        <v>4.2949069106051923</v>
      </c>
      <c r="E149" s="30">
        <f>LOG10(Tabela1[[#This Row],[SpeciesLink (Registros)]])</f>
        <v>2.4771212547196626</v>
      </c>
    </row>
    <row r="150" spans="1:5" ht="18" customHeight="1" x14ac:dyDescent="0.3">
      <c r="A150" s="8" t="s">
        <v>150</v>
      </c>
      <c r="B150" s="30">
        <f>LOG10(Tabela1[[#This Row],[Wikiaves (Espécies)]])</f>
        <v>2.4487063199050798</v>
      </c>
      <c r="C150" s="30">
        <f>LOG10(Tabela1[[#This Row],[SpeciesLink (Espécies)]])</f>
        <v>0</v>
      </c>
      <c r="D150" s="30">
        <f>LOG10(Tabela1[[#This Row],[Wikiaves (Registros)]])</f>
        <v>3.0979510709941498</v>
      </c>
      <c r="E150" s="30">
        <f>LOG10(Tabela1[[#This Row],[SpeciesLink (Registros)]])</f>
        <v>0.3010299956639812</v>
      </c>
    </row>
    <row r="151" spans="1:5" ht="18" customHeight="1" x14ac:dyDescent="0.3">
      <c r="A151" s="7" t="s">
        <v>151</v>
      </c>
      <c r="B151" s="30">
        <f>LOG10(Tabela1[[#This Row],[Wikiaves (Espécies)]])</f>
        <v>2.5751878449276608</v>
      </c>
      <c r="C151" s="30">
        <f>LOG10(Tabela1[[#This Row],[SpeciesLink (Espécies)]])</f>
        <v>1.3617278360175928</v>
      </c>
      <c r="D151" s="30">
        <f>LOG10(Tabela1[[#This Row],[Wikiaves (Registros)]])</f>
        <v>3.6498214632245651</v>
      </c>
      <c r="E151" s="30">
        <f>LOG10(Tabela1[[#This Row],[SpeciesLink (Registros)]])</f>
        <v>1.4313637641589874</v>
      </c>
    </row>
    <row r="152" spans="1:5" ht="18" customHeight="1" x14ac:dyDescent="0.3">
      <c r="A152" s="8" t="s">
        <v>152</v>
      </c>
      <c r="B152" s="30">
        <f>LOG10(Tabela1[[#This Row],[Wikiaves (Espécies)]])</f>
        <v>2.6665179805548807</v>
      </c>
      <c r="C152" s="30">
        <f>LOG10(Tabela1[[#This Row],[SpeciesLink (Espécies)]])</f>
        <v>2.4487063199050798</v>
      </c>
      <c r="D152" s="30">
        <f>LOG10(Tabela1[[#This Row],[Wikiaves (Registros)]])</f>
        <v>4.6215916758592179</v>
      </c>
      <c r="E152" s="30">
        <f>LOG10(Tabela1[[#This Row],[SpeciesLink (Registros)]])</f>
        <v>3.7543483357110188</v>
      </c>
    </row>
    <row r="153" spans="1:5" ht="18" customHeight="1" x14ac:dyDescent="0.3">
      <c r="A153" s="7" t="s">
        <v>153</v>
      </c>
      <c r="B153" s="30">
        <f>LOG10(Tabela1[[#This Row],[Wikiaves (Espécies)]])</f>
        <v>2.4345689040341987</v>
      </c>
      <c r="C153" s="30">
        <f>LOG10(Tabela1[[#This Row],[SpeciesLink (Espécies)]])</f>
        <v>1.6627578316815741</v>
      </c>
      <c r="D153" s="30">
        <f>LOG10(Tabela1[[#This Row],[Wikiaves (Registros)]])</f>
        <v>3.445759836488631</v>
      </c>
      <c r="E153" s="30">
        <f>LOG10(Tabela1[[#This Row],[SpeciesLink (Registros)]])</f>
        <v>1.8325089127062364</v>
      </c>
    </row>
    <row r="154" spans="1:5" ht="18" customHeight="1" x14ac:dyDescent="0.3">
      <c r="A154" s="8" t="s">
        <v>154</v>
      </c>
      <c r="B154" s="30">
        <f>LOG10(Tabela1[[#This Row],[Wikiaves (Espécies)]])</f>
        <v>2.53655844257153</v>
      </c>
      <c r="C154" s="30">
        <f>LOG10(Tabela1[[#This Row],[SpeciesLink (Espécies)]])</f>
        <v>1.8195439355418688</v>
      </c>
      <c r="D154" s="30">
        <f>LOG10(Tabela1[[#This Row],[Wikiaves (Registros)]])</f>
        <v>3.7496590320948999</v>
      </c>
      <c r="E154" s="30">
        <f>LOG10(Tabela1[[#This Row],[SpeciesLink (Registros)]])</f>
        <v>2.6599162000698504</v>
      </c>
    </row>
    <row r="155" spans="1:5" ht="18" customHeight="1" x14ac:dyDescent="0.3">
      <c r="A155" s="7" t="s">
        <v>155</v>
      </c>
      <c r="B155" s="30">
        <f>LOG10(Tabela1[[#This Row],[Wikiaves (Espécies)]])</f>
        <v>2.4742162640762553</v>
      </c>
      <c r="C155" s="30">
        <f>LOG10(Tabela1[[#This Row],[SpeciesLink (Espécies)]])</f>
        <v>0.77815125038364363</v>
      </c>
      <c r="D155" s="30">
        <f>LOG10(Tabela1[[#This Row],[Wikiaves (Registros)]])</f>
        <v>3.3666097103924297</v>
      </c>
      <c r="E155" s="30">
        <f>LOG10(Tabela1[[#This Row],[SpeciesLink (Registros)]])</f>
        <v>0.77815125038364363</v>
      </c>
    </row>
    <row r="156" spans="1:5" ht="18" customHeight="1" x14ac:dyDescent="0.3">
      <c r="A156" s="8" t="s">
        <v>156</v>
      </c>
      <c r="B156" s="30">
        <f>LOG10(Tabela1[[#This Row],[Wikiaves (Espécies)]])</f>
        <v>2.0791812460476247</v>
      </c>
      <c r="C156" s="30">
        <f>LOG10(Tabela1[[#This Row],[SpeciesLink (Espécies)]])</f>
        <v>0</v>
      </c>
      <c r="D156" s="30">
        <f>LOG10(Tabela1[[#This Row],[Wikiaves (Registros)]])</f>
        <v>2.2966651902615309</v>
      </c>
      <c r="E156" s="30">
        <f>LOG10(Tabela1[[#This Row],[SpeciesLink (Registros)]])</f>
        <v>0.3010299956639812</v>
      </c>
    </row>
    <row r="157" spans="1:5" ht="18" customHeight="1" x14ac:dyDescent="0.3">
      <c r="A157" s="7" t="s">
        <v>157</v>
      </c>
      <c r="B157" s="30">
        <f>LOG10(Tabela1[[#This Row],[Wikiaves (Espécies)]])</f>
        <v>2.2855573090077739</v>
      </c>
      <c r="C157" s="30">
        <f>LOG10(Tabela1[[#This Row],[SpeciesLink (Espécies)]])</f>
        <v>0.69897000433601886</v>
      </c>
      <c r="D157" s="30">
        <f>LOG10(Tabela1[[#This Row],[Wikiaves (Registros)]])</f>
        <v>2.9800033715837464</v>
      </c>
      <c r="E157" s="30">
        <f>LOG10(Tabela1[[#This Row],[SpeciesLink (Registros)]])</f>
        <v>2.3802112417116059</v>
      </c>
    </row>
    <row r="158" spans="1:5" ht="18" customHeight="1" x14ac:dyDescent="0.3">
      <c r="A158" s="8" t="s">
        <v>158</v>
      </c>
      <c r="B158" s="30">
        <f>LOG10(Tabela1[[#This Row],[Wikiaves (Espécies)]])</f>
        <v>2.1583624920952498</v>
      </c>
      <c r="C158" s="30">
        <f>LOG10(Tabela1[[#This Row],[SpeciesLink (Espécies)]])</f>
        <v>0.84509804001425681</v>
      </c>
      <c r="D158" s="30">
        <f>LOG10(Tabela1[[#This Row],[Wikiaves (Registros)]])</f>
        <v>2.5314789170422549</v>
      </c>
      <c r="E158" s="30">
        <f>LOG10(Tabela1[[#This Row],[SpeciesLink (Registros)]])</f>
        <v>0.84509804001425681</v>
      </c>
    </row>
    <row r="159" spans="1:5" ht="18" customHeight="1" x14ac:dyDescent="0.3">
      <c r="A159" s="7" t="s">
        <v>159</v>
      </c>
      <c r="B159" s="30">
        <f>LOG10(Tabela1[[#This Row],[Wikiaves (Espécies)]])</f>
        <v>2.3443922736851106</v>
      </c>
      <c r="C159" s="30">
        <f>LOG10(Tabela1[[#This Row],[SpeciesLink (Espécies)]])</f>
        <v>2.1643528557844371</v>
      </c>
      <c r="D159" s="30">
        <f>LOG10(Tabela1[[#This Row],[Wikiaves (Registros)]])</f>
        <v>2.8061799739838871</v>
      </c>
      <c r="E159" s="30">
        <f>LOG10(Tabela1[[#This Row],[SpeciesLink (Registros)]])</f>
        <v>2.8627275283179747</v>
      </c>
    </row>
    <row r="160" spans="1:5" ht="18" customHeight="1" x14ac:dyDescent="0.3">
      <c r="A160" s="8" t="s">
        <v>160</v>
      </c>
      <c r="B160" s="30">
        <f>LOG10(Tabela1[[#This Row],[Wikiaves (Espécies)]])</f>
        <v>2.2900346113625178</v>
      </c>
      <c r="C160" s="30">
        <f>LOG10(Tabela1[[#This Row],[SpeciesLink (Espécies)]])</f>
        <v>0</v>
      </c>
      <c r="D160" s="30">
        <f>LOG10(Tabela1[[#This Row],[Wikiaves (Registros)]])</f>
        <v>3.1986570869544226</v>
      </c>
      <c r="E160" s="30">
        <f>LOG10(Tabela1[[#This Row],[SpeciesLink (Registros)]])</f>
        <v>0.3010299956639812</v>
      </c>
    </row>
    <row r="161" spans="1:5" ht="18" customHeight="1" x14ac:dyDescent="0.3">
      <c r="A161" s="7" t="s">
        <v>161</v>
      </c>
      <c r="B161" s="30">
        <f>LOG10(Tabela1[[#This Row],[Wikiaves (Espécies)]])</f>
        <v>2.3891660843645326</v>
      </c>
      <c r="C161" s="30">
        <f>LOG10(Tabela1[[#This Row],[SpeciesLink (Espécies)]])</f>
        <v>0.90308998699194354</v>
      </c>
      <c r="D161" s="30">
        <f>LOG10(Tabela1[[#This Row],[Wikiaves (Registros)]])</f>
        <v>3.7122286696195355</v>
      </c>
      <c r="E161" s="30">
        <f>LOG10(Tabela1[[#This Row],[SpeciesLink (Registros)]])</f>
        <v>0.90308998699194354</v>
      </c>
    </row>
    <row r="162" spans="1:5" ht="18" customHeight="1" x14ac:dyDescent="0.3">
      <c r="A162" s="8" t="s">
        <v>162</v>
      </c>
      <c r="B162" s="30">
        <f>LOG10(Tabela1[[#This Row],[Wikiaves (Espécies)]])</f>
        <v>1.954242509439325</v>
      </c>
      <c r="C162" s="30">
        <f>LOG10(Tabela1[[#This Row],[SpeciesLink (Espécies)]])</f>
        <v>1.255272505103306</v>
      </c>
      <c r="D162" s="30">
        <f>LOG10(Tabela1[[#This Row],[Wikiaves (Registros)]])</f>
        <v>2.2900346113625178</v>
      </c>
      <c r="E162" s="30">
        <f>LOG10(Tabela1[[#This Row],[SpeciesLink (Registros)]])</f>
        <v>1.2787536009528289</v>
      </c>
    </row>
    <row r="163" spans="1:5" ht="18" customHeight="1" x14ac:dyDescent="0.3">
      <c r="A163" s="7" t="s">
        <v>163</v>
      </c>
      <c r="B163" s="30">
        <f>LOG10(Tabela1[[#This Row],[Wikiaves (Espécies)]])</f>
        <v>2.5502283530550942</v>
      </c>
      <c r="C163" s="30">
        <f>LOG10(Tabela1[[#This Row],[SpeciesLink (Espécies)]])</f>
        <v>1.4471580313422192</v>
      </c>
      <c r="D163" s="30">
        <f>LOG10(Tabela1[[#This Row],[Wikiaves (Registros)]])</f>
        <v>4.4947666291336281</v>
      </c>
      <c r="E163" s="30">
        <f>LOG10(Tabela1[[#This Row],[SpeciesLink (Registros)]])</f>
        <v>1.6434526764861874</v>
      </c>
    </row>
    <row r="164" spans="1:5" ht="18" customHeight="1" x14ac:dyDescent="0.3">
      <c r="A164" s="8" t="s">
        <v>164</v>
      </c>
      <c r="B164" s="30">
        <f>LOG10(Tabela1[[#This Row],[Wikiaves (Espécies)]])</f>
        <v>2.0827853703164503</v>
      </c>
      <c r="C164" s="30">
        <f>LOG10(Tabela1[[#This Row],[SpeciesLink (Espécies)]])</f>
        <v>0.77815125038364363</v>
      </c>
      <c r="D164" s="30">
        <f>LOG10(Tabela1[[#This Row],[Wikiaves (Registros)]])</f>
        <v>2.4969296480732148</v>
      </c>
      <c r="E164" s="30">
        <f>LOG10(Tabela1[[#This Row],[SpeciesLink (Registros)]])</f>
        <v>0.77815125038364363</v>
      </c>
    </row>
    <row r="165" spans="1:5" ht="18" customHeight="1" x14ac:dyDescent="0.3">
      <c r="A165" s="7" t="s">
        <v>165</v>
      </c>
      <c r="B165" s="30">
        <f>LOG10(Tabela1[[#This Row],[Wikiaves (Espécies)]])</f>
        <v>2.436162647040756</v>
      </c>
      <c r="C165" s="30">
        <f>LOG10(Tabela1[[#This Row],[SpeciesLink (Espécies)]])</f>
        <v>0.6020599913279624</v>
      </c>
      <c r="D165" s="30">
        <f>LOG10(Tabela1[[#This Row],[Wikiaves (Registros)]])</f>
        <v>3.4497868469857735</v>
      </c>
      <c r="E165" s="30">
        <f>LOG10(Tabela1[[#This Row],[SpeciesLink (Registros)]])</f>
        <v>0.6020599913279624</v>
      </c>
    </row>
    <row r="166" spans="1:5" ht="18" customHeight="1" x14ac:dyDescent="0.3">
      <c r="A166" s="8" t="s">
        <v>166</v>
      </c>
      <c r="B166" s="30">
        <f>LOG10(Tabela1[[#This Row],[Wikiaves (Espécies)]])</f>
        <v>2.5118833609788744</v>
      </c>
      <c r="C166" s="30">
        <f>LOG10(Tabela1[[#This Row],[SpeciesLink (Espécies)]])</f>
        <v>1.5910646070264991</v>
      </c>
      <c r="D166" s="30">
        <f>LOG10(Tabela1[[#This Row],[Wikiaves (Registros)]])</f>
        <v>3.6079908585471747</v>
      </c>
      <c r="E166" s="30">
        <f>LOG10(Tabela1[[#This Row],[SpeciesLink (Registros)]])</f>
        <v>1.7781512503836436</v>
      </c>
    </row>
    <row r="167" spans="1:5" ht="18" customHeight="1" x14ac:dyDescent="0.3">
      <c r="A167" s="7" t="s">
        <v>167</v>
      </c>
      <c r="B167" s="30">
        <f>LOG10(Tabela1[[#This Row],[Wikiaves (Espécies)]])</f>
        <v>2.0413926851582249</v>
      </c>
      <c r="C167" s="30">
        <f>LOG10(Tabela1[[#This Row],[SpeciesLink (Espécies)]])</f>
        <v>0.47712125471966244</v>
      </c>
      <c r="D167" s="30">
        <f>LOG10(Tabela1[[#This Row],[Wikiaves (Registros)]])</f>
        <v>2.3201462861110542</v>
      </c>
      <c r="E167" s="30">
        <f>LOG10(Tabela1[[#This Row],[SpeciesLink (Registros)]])</f>
        <v>0.47712125471966244</v>
      </c>
    </row>
    <row r="168" spans="1:5" ht="18" customHeight="1" x14ac:dyDescent="0.3">
      <c r="A168" s="8" t="s">
        <v>168</v>
      </c>
      <c r="B168" s="30">
        <f>LOG10(Tabela1[[#This Row],[Wikiaves (Espécies)]])</f>
        <v>2.6989700043360187</v>
      </c>
      <c r="C168" s="30">
        <f>LOG10(Tabela1[[#This Row],[SpeciesLink (Espécies)]])</f>
        <v>2.2787536009528289</v>
      </c>
      <c r="D168" s="30">
        <f>LOG10(Tabela1[[#This Row],[Wikiaves (Registros)]])</f>
        <v>4.4982416126858915</v>
      </c>
      <c r="E168" s="30">
        <f>LOG10(Tabela1[[#This Row],[SpeciesLink (Registros)]])</f>
        <v>3.1300119496719043</v>
      </c>
    </row>
    <row r="169" spans="1:5" ht="18" customHeight="1" x14ac:dyDescent="0.3">
      <c r="A169" s="7" t="s">
        <v>169</v>
      </c>
      <c r="B169" s="30">
        <f>LOG10(Tabela1[[#This Row],[Wikiaves (Espécies)]])</f>
        <v>0.69897000433601886</v>
      </c>
      <c r="C169" s="30">
        <f>LOG10(Tabela1[[#This Row],[SpeciesLink (Espécies)]])</f>
        <v>0</v>
      </c>
      <c r="D169" s="30">
        <f>LOG10(Tabela1[[#This Row],[Wikiaves (Registros)]])</f>
        <v>0.69897000433601886</v>
      </c>
      <c r="E169" s="30">
        <f>LOG10(Tabela1[[#This Row],[SpeciesLink (Registros)]])</f>
        <v>0</v>
      </c>
    </row>
    <row r="170" spans="1:5" ht="18" customHeight="1" x14ac:dyDescent="0.3">
      <c r="A170" s="8" t="s">
        <v>170</v>
      </c>
      <c r="B170" s="30">
        <f>LOG10(Tabela1[[#This Row],[Wikiaves (Espécies)]])</f>
        <v>2.2600713879850747</v>
      </c>
      <c r="C170" s="30">
        <f>LOG10(Tabela1[[#This Row],[SpeciesLink (Espécies)]])</f>
        <v>1.5440680443502757</v>
      </c>
      <c r="D170" s="30">
        <f>LOG10(Tabela1[[#This Row],[Wikiaves (Registros)]])</f>
        <v>3.1386184338994925</v>
      </c>
      <c r="E170" s="30">
        <f>LOG10(Tabela1[[#This Row],[SpeciesLink (Registros)]])</f>
        <v>1.8512583487190752</v>
      </c>
    </row>
    <row r="171" spans="1:5" ht="18" customHeight="1" x14ac:dyDescent="0.3">
      <c r="A171" s="7" t="s">
        <v>171</v>
      </c>
      <c r="B171" s="30">
        <f>LOG10(Tabela1[[#This Row],[Wikiaves (Espécies)]])</f>
        <v>1.3617278360175928</v>
      </c>
      <c r="C171" s="30">
        <f>LOG10(Tabela1[[#This Row],[SpeciesLink (Espécies)]])</f>
        <v>0.47712125471966244</v>
      </c>
      <c r="D171" s="30">
        <f>LOG10(Tabela1[[#This Row],[Wikiaves (Registros)]])</f>
        <v>1.4623979978989561</v>
      </c>
      <c r="E171" s="30">
        <f>LOG10(Tabela1[[#This Row],[SpeciesLink (Registros)]])</f>
        <v>0.47712125471966244</v>
      </c>
    </row>
    <row r="172" spans="1:5" ht="18" customHeight="1" x14ac:dyDescent="0.3">
      <c r="A172" s="8" t="s">
        <v>172</v>
      </c>
      <c r="B172" s="30">
        <f>LOG10(Tabela1[[#This Row],[Wikiaves (Espécies)]])</f>
        <v>1.8195439355418688</v>
      </c>
      <c r="C172" s="30">
        <f>LOG10(Tabela1[[#This Row],[SpeciesLink (Espécies)]])</f>
        <v>0</v>
      </c>
      <c r="D172" s="30">
        <f>LOG10(Tabela1[[#This Row],[Wikiaves (Registros)]])</f>
        <v>1.9731278535996986</v>
      </c>
      <c r="E172" s="30">
        <f>LOG10(Tabela1[[#This Row],[SpeciesLink (Registros)]])</f>
        <v>0.3010299956639812</v>
      </c>
    </row>
    <row r="173" spans="1:5" ht="18" customHeight="1" x14ac:dyDescent="0.3">
      <c r="A173" s="7" t="s">
        <v>173</v>
      </c>
      <c r="B173" s="30">
        <f>LOG10(Tabela1[[#This Row],[Wikiaves (Espécies)]])</f>
        <v>1.8195439355418688</v>
      </c>
      <c r="C173" s="30">
        <f>LOG10(Tabela1[[#This Row],[SpeciesLink (Espécies)]])</f>
        <v>0</v>
      </c>
      <c r="D173" s="30">
        <f>LOG10(Tabela1[[#This Row],[Wikiaves (Registros)]])</f>
        <v>1.8388490907372552</v>
      </c>
      <c r="E173" s="30">
        <f>LOG10(Tabela1[[#This Row],[SpeciesLink (Registros)]])</f>
        <v>0</v>
      </c>
    </row>
    <row r="174" spans="1:5" ht="18" customHeight="1" x14ac:dyDescent="0.3">
      <c r="A174" s="8" t="s">
        <v>174</v>
      </c>
      <c r="B174" s="30">
        <f>LOG10(Tabela1[[#This Row],[Wikiaves (Espécies)]])</f>
        <v>2.2600713879850747</v>
      </c>
      <c r="C174" s="30">
        <f>LOG10(Tabela1[[#This Row],[SpeciesLink (Espécies)]])</f>
        <v>0.77815125038364363</v>
      </c>
      <c r="D174" s="30">
        <f>LOG10(Tabela1[[#This Row],[Wikiaves (Registros)]])</f>
        <v>2.8959747323590648</v>
      </c>
      <c r="E174" s="30">
        <f>LOG10(Tabela1[[#This Row],[SpeciesLink (Registros)]])</f>
        <v>0.95424250943932487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E4C9-97C9-4DF5-B8FA-5D4F6507480D}">
  <dimension ref="A1:P632"/>
  <sheetViews>
    <sheetView topLeftCell="A603" workbookViewId="0">
      <selection activeCell="I2" sqref="I2:J632"/>
    </sheetView>
  </sheetViews>
  <sheetFormatPr defaultRowHeight="14.4" x14ac:dyDescent="0.3"/>
  <cols>
    <col min="1" max="1" width="19.109375" customWidth="1"/>
    <col min="2" max="2" width="18.5546875" customWidth="1"/>
    <col min="3" max="3" width="9.6640625" customWidth="1"/>
    <col min="4" max="4" width="10.6640625" customWidth="1"/>
    <col min="5" max="5" width="21.109375" customWidth="1"/>
    <col min="6" max="6" width="20.5546875" customWidth="1"/>
    <col min="7" max="12" width="10.6640625" customWidth="1"/>
  </cols>
  <sheetData>
    <row r="1" spans="1:16" x14ac:dyDescent="0.3">
      <c r="A1" t="s">
        <v>1</v>
      </c>
      <c r="B1" t="s">
        <v>183</v>
      </c>
      <c r="C1" t="s">
        <v>249</v>
      </c>
      <c r="D1" t="s">
        <v>291</v>
      </c>
      <c r="E1" t="s">
        <v>191</v>
      </c>
      <c r="F1" t="s">
        <v>190</v>
      </c>
      <c r="G1" t="s">
        <v>293</v>
      </c>
      <c r="H1" t="s">
        <v>292</v>
      </c>
      <c r="I1" t="s">
        <v>294</v>
      </c>
      <c r="J1" t="s">
        <v>295</v>
      </c>
      <c r="K1" t="s">
        <v>297</v>
      </c>
      <c r="L1" t="s">
        <v>296</v>
      </c>
    </row>
    <row r="2" spans="1:16" x14ac:dyDescent="0.3">
      <c r="A2">
        <v>2.3222</v>
      </c>
      <c r="B2">
        <v>2.0644999999999998</v>
      </c>
      <c r="C2">
        <v>1.9737</v>
      </c>
      <c r="D2">
        <v>9.0797000000000003E-2</v>
      </c>
      <c r="E2">
        <v>0</v>
      </c>
      <c r="F2">
        <v>0</v>
      </c>
      <c r="G2">
        <v>8.2357E-2</v>
      </c>
      <c r="H2">
        <v>-8.2357E-2</v>
      </c>
      <c r="I2">
        <v>1.3978999999999999</v>
      </c>
      <c r="J2">
        <v>1.3009999999999999</v>
      </c>
      <c r="K2">
        <v>1.3217000000000001</v>
      </c>
      <c r="L2">
        <v>-2.0718E-2</v>
      </c>
      <c r="N2">
        <f>_xlfn.QUARTILE.INC(Tabela7[Residual1],1)</f>
        <v>-5.0402000000000002E-2</v>
      </c>
      <c r="O2">
        <f>_xlfn.QUARTILE.INC(Tabela7[Residual2],1)</f>
        <v>-8.2357E-2</v>
      </c>
      <c r="P2">
        <f>_xlfn.QUARTILE.INC(Tabela7[Residual3],1)</f>
        <v>-9.4690999999999997E-2</v>
      </c>
    </row>
    <row r="3" spans="1:16" x14ac:dyDescent="0.3">
      <c r="A3">
        <v>2.6920000000000002</v>
      </c>
      <c r="B3">
        <v>2.2279</v>
      </c>
      <c r="C3">
        <v>2.1278000000000001</v>
      </c>
      <c r="D3">
        <v>0.10008</v>
      </c>
      <c r="E3">
        <v>0.30099999999999999</v>
      </c>
      <c r="F3">
        <v>0</v>
      </c>
      <c r="G3">
        <v>0.29024</v>
      </c>
      <c r="H3">
        <v>-0.29024</v>
      </c>
      <c r="I3">
        <v>1.6901999999999999</v>
      </c>
      <c r="J3">
        <v>1.6335</v>
      </c>
      <c r="K3">
        <v>1.5019</v>
      </c>
      <c r="L3">
        <v>0.13155</v>
      </c>
      <c r="N3">
        <f>_xlfn.QUARTILE.INC(Tabela7[Residual1],3)</f>
        <v>9.4534000000000007E-2</v>
      </c>
      <c r="O3">
        <f>_xlfn.QUARTILE.INC(Tabela7[Residual2],3)</f>
        <v>0.16173999999999999</v>
      </c>
      <c r="P3">
        <f>_xlfn.QUARTILE.INC(Tabela7[Residual3],3)</f>
        <v>0.126475</v>
      </c>
    </row>
    <row r="4" spans="1:16" x14ac:dyDescent="0.3">
      <c r="A4">
        <v>2.9308999999999998</v>
      </c>
      <c r="B4">
        <v>2.2923</v>
      </c>
      <c r="C4">
        <v>2.2273999999999998</v>
      </c>
      <c r="D4">
        <v>6.4919000000000004E-2</v>
      </c>
      <c r="E4">
        <v>0.30099999999999999</v>
      </c>
      <c r="F4">
        <v>0.30099999999999999</v>
      </c>
      <c r="G4">
        <v>0.29024</v>
      </c>
      <c r="H4">
        <v>1.0761E-2</v>
      </c>
      <c r="I4">
        <v>2.3222</v>
      </c>
      <c r="J4">
        <v>2.0644999999999998</v>
      </c>
      <c r="K4">
        <v>1.8915</v>
      </c>
      <c r="L4">
        <v>0.17291999999999999</v>
      </c>
      <c r="N4">
        <f>N3+1.5*(N3-N2)</f>
        <v>0.31193800000000005</v>
      </c>
      <c r="O4">
        <f>O3+1.5*(O3-O2)</f>
        <v>0.52788550000000001</v>
      </c>
      <c r="P4">
        <f>P3+1.5*(P3-P2)</f>
        <v>0.45822400000000002</v>
      </c>
    </row>
    <row r="5" spans="1:16" x14ac:dyDescent="0.3">
      <c r="A5">
        <v>3.1471</v>
      </c>
      <c r="B5">
        <v>2.2833000000000001</v>
      </c>
      <c r="C5">
        <v>2.3174999999999999</v>
      </c>
      <c r="D5">
        <v>-3.4182999999999998E-2</v>
      </c>
      <c r="E5">
        <v>1.5911</v>
      </c>
      <c r="F5">
        <v>1.5185</v>
      </c>
      <c r="G5">
        <v>1.1812</v>
      </c>
      <c r="H5">
        <v>0.33727000000000001</v>
      </c>
      <c r="I5">
        <v>2.6920000000000002</v>
      </c>
      <c r="J5">
        <v>2.2279</v>
      </c>
      <c r="K5">
        <v>2.1194999999999999</v>
      </c>
      <c r="L5">
        <v>0.10842</v>
      </c>
      <c r="N5">
        <f>N2-1.5*(N3-N2)</f>
        <v>-0.26780599999999999</v>
      </c>
      <c r="O5">
        <f>O2-1.5*(O3-O2)</f>
        <v>-0.44850250000000003</v>
      </c>
      <c r="P5">
        <f>P2-1.5*(P3-P2)</f>
        <v>-0.42644000000000004</v>
      </c>
    </row>
    <row r="6" spans="1:16" x14ac:dyDescent="0.3">
      <c r="A6">
        <v>2.5224000000000002</v>
      </c>
      <c r="B6">
        <v>2.2040999999999999</v>
      </c>
      <c r="C6">
        <v>2.0571000000000002</v>
      </c>
      <c r="D6">
        <v>0.14696000000000001</v>
      </c>
      <c r="E6">
        <v>1.2553000000000001</v>
      </c>
      <c r="F6">
        <v>1.1760999999999999</v>
      </c>
      <c r="G6">
        <v>0.94932000000000005</v>
      </c>
      <c r="H6">
        <v>0.22678000000000001</v>
      </c>
      <c r="I6">
        <v>3.0512000000000001</v>
      </c>
      <c r="J6">
        <v>2.3443999999999998</v>
      </c>
      <c r="K6">
        <v>2.3409</v>
      </c>
      <c r="L6">
        <v>3.4937000000000002E-3</v>
      </c>
    </row>
    <row r="7" spans="1:16" x14ac:dyDescent="0.3">
      <c r="A7">
        <v>3.6532</v>
      </c>
      <c r="B7">
        <v>2.3540999999999999</v>
      </c>
      <c r="C7">
        <v>2.5284</v>
      </c>
      <c r="D7">
        <v>-0.17430000000000001</v>
      </c>
      <c r="E7">
        <v>0.47710000000000002</v>
      </c>
      <c r="F7">
        <v>0.47710000000000002</v>
      </c>
      <c r="G7">
        <v>0.41186</v>
      </c>
      <c r="H7">
        <v>6.5239000000000005E-2</v>
      </c>
      <c r="I7">
        <v>2.9308999999999998</v>
      </c>
      <c r="J7">
        <v>2.2923</v>
      </c>
      <c r="K7">
        <v>2.2667999999999999</v>
      </c>
      <c r="L7">
        <v>2.5458999999999999E-2</v>
      </c>
    </row>
    <row r="8" spans="1:16" x14ac:dyDescent="0.3">
      <c r="A8">
        <v>2.6964000000000001</v>
      </c>
      <c r="B8">
        <v>2.2252999999999998</v>
      </c>
      <c r="C8">
        <v>2.1297000000000001</v>
      </c>
      <c r="D8">
        <v>9.5647999999999997E-2</v>
      </c>
      <c r="E8">
        <v>2.1139000000000001</v>
      </c>
      <c r="F8">
        <v>1.6628000000000001</v>
      </c>
      <c r="G8">
        <v>1.5423</v>
      </c>
      <c r="H8">
        <v>0.1205</v>
      </c>
      <c r="I8">
        <v>3.1471</v>
      </c>
      <c r="J8">
        <v>2.2833000000000001</v>
      </c>
      <c r="K8">
        <v>2.4</v>
      </c>
      <c r="L8">
        <v>-0.11672</v>
      </c>
    </row>
    <row r="9" spans="1:16" x14ac:dyDescent="0.3">
      <c r="A9">
        <v>3.2923</v>
      </c>
      <c r="B9">
        <v>2.4182999999999999</v>
      </c>
      <c r="C9">
        <v>2.3780000000000001</v>
      </c>
      <c r="D9">
        <v>4.0304E-2</v>
      </c>
      <c r="E9">
        <v>0</v>
      </c>
      <c r="F9">
        <v>0</v>
      </c>
      <c r="G9">
        <v>8.2357E-2</v>
      </c>
      <c r="H9">
        <v>-8.2357E-2</v>
      </c>
      <c r="I9">
        <v>2.5224000000000002</v>
      </c>
      <c r="J9">
        <v>2.2040999999999999</v>
      </c>
      <c r="K9">
        <v>2.0150000000000001</v>
      </c>
      <c r="L9">
        <v>0.18915000000000001</v>
      </c>
    </row>
    <row r="10" spans="1:16" x14ac:dyDescent="0.3">
      <c r="A10">
        <v>2.5224000000000002</v>
      </c>
      <c r="B10">
        <v>2.2429999999999999</v>
      </c>
      <c r="C10">
        <v>2.0571000000000002</v>
      </c>
      <c r="D10">
        <v>0.18586</v>
      </c>
      <c r="E10">
        <v>2.1492</v>
      </c>
      <c r="F10">
        <v>2.1461000000000001</v>
      </c>
      <c r="G10">
        <v>1.5667</v>
      </c>
      <c r="H10">
        <v>0.57942000000000005</v>
      </c>
      <c r="I10">
        <v>2.1644000000000001</v>
      </c>
      <c r="J10">
        <v>1.9777</v>
      </c>
      <c r="K10">
        <v>1.7942</v>
      </c>
      <c r="L10">
        <v>0.18351000000000001</v>
      </c>
    </row>
    <row r="11" spans="1:16" x14ac:dyDescent="0.3">
      <c r="A11">
        <v>2.9657</v>
      </c>
      <c r="B11">
        <v>2.3578999999999999</v>
      </c>
      <c r="C11">
        <v>2.2418999999999998</v>
      </c>
      <c r="D11">
        <v>0.11602</v>
      </c>
      <c r="E11">
        <v>3.0546000000000002</v>
      </c>
      <c r="F11">
        <v>2.3201000000000001</v>
      </c>
      <c r="G11">
        <v>2.1920000000000002</v>
      </c>
      <c r="H11">
        <v>0.12812000000000001</v>
      </c>
      <c r="I11">
        <v>2.1105999999999998</v>
      </c>
      <c r="J11">
        <v>1.8976</v>
      </c>
      <c r="K11">
        <v>1.7611000000000001</v>
      </c>
      <c r="L11">
        <v>0.13655</v>
      </c>
    </row>
    <row r="12" spans="1:16" x14ac:dyDescent="0.3">
      <c r="A12">
        <v>2.9790999999999999</v>
      </c>
      <c r="B12">
        <v>2.4165999999999999</v>
      </c>
      <c r="C12">
        <v>2.2475000000000001</v>
      </c>
      <c r="D12">
        <v>0.16913</v>
      </c>
      <c r="E12">
        <v>0.60209999999999997</v>
      </c>
      <c r="F12">
        <v>0.47710000000000002</v>
      </c>
      <c r="G12">
        <v>0.49819000000000002</v>
      </c>
      <c r="H12">
        <v>-2.1090999999999999E-2</v>
      </c>
      <c r="I12">
        <v>1.2553000000000001</v>
      </c>
      <c r="J12">
        <v>1.0414000000000001</v>
      </c>
      <c r="K12">
        <v>1.2338</v>
      </c>
      <c r="L12">
        <v>-0.19241</v>
      </c>
    </row>
    <row r="13" spans="1:16" x14ac:dyDescent="0.3">
      <c r="A13">
        <v>3.4327999999999999</v>
      </c>
      <c r="B13">
        <v>2.3820000000000001</v>
      </c>
      <c r="C13">
        <v>2.4365999999999999</v>
      </c>
      <c r="D13">
        <v>-5.4550000000000001E-2</v>
      </c>
      <c r="E13">
        <v>0</v>
      </c>
      <c r="F13">
        <v>0</v>
      </c>
      <c r="G13">
        <v>8.2357E-2</v>
      </c>
      <c r="H13">
        <v>-8.2357E-2</v>
      </c>
      <c r="I13">
        <v>3.2515999999999998</v>
      </c>
      <c r="J13">
        <v>2.4712999999999998</v>
      </c>
      <c r="K13">
        <v>2.4645000000000001</v>
      </c>
      <c r="L13">
        <v>6.8003999999999998E-3</v>
      </c>
    </row>
    <row r="14" spans="1:16" x14ac:dyDescent="0.3">
      <c r="A14">
        <v>3.6934</v>
      </c>
      <c r="B14">
        <v>2.4653999999999998</v>
      </c>
      <c r="C14">
        <v>2.5451999999999999</v>
      </c>
      <c r="D14">
        <v>-7.9755999999999994E-2</v>
      </c>
      <c r="E14">
        <v>1.3978999999999999</v>
      </c>
      <c r="F14">
        <v>1.2787999999999999</v>
      </c>
      <c r="G14">
        <v>1.0478000000000001</v>
      </c>
      <c r="H14">
        <v>0.23100000000000001</v>
      </c>
      <c r="I14">
        <v>2.1789999999999998</v>
      </c>
      <c r="J14">
        <v>1.9867999999999999</v>
      </c>
      <c r="K14">
        <v>1.8031999999999999</v>
      </c>
      <c r="L14">
        <v>0.18354000000000001</v>
      </c>
    </row>
    <row r="15" spans="1:16" x14ac:dyDescent="0.3">
      <c r="A15">
        <v>3.7984</v>
      </c>
      <c r="B15">
        <v>2.5263</v>
      </c>
      <c r="C15">
        <v>2.5889000000000002</v>
      </c>
      <c r="D15">
        <v>-6.2615000000000004E-2</v>
      </c>
      <c r="E15">
        <v>0.95420000000000005</v>
      </c>
      <c r="F15">
        <v>0.30099999999999999</v>
      </c>
      <c r="G15">
        <v>0.74136000000000002</v>
      </c>
      <c r="H15">
        <v>-0.44035999999999997</v>
      </c>
      <c r="I15">
        <v>1.5315000000000001</v>
      </c>
      <c r="J15">
        <v>1.3802000000000001</v>
      </c>
      <c r="K15">
        <v>1.4040999999999999</v>
      </c>
      <c r="L15">
        <v>-2.3859000000000002E-2</v>
      </c>
    </row>
    <row r="16" spans="1:16" x14ac:dyDescent="0.3">
      <c r="A16">
        <v>2.5550999999999999</v>
      </c>
      <c r="B16">
        <v>2.1366999999999998</v>
      </c>
      <c r="C16">
        <v>2.0708000000000002</v>
      </c>
      <c r="D16">
        <v>6.5934999999999994E-2</v>
      </c>
      <c r="E16">
        <v>0.95420000000000005</v>
      </c>
      <c r="F16">
        <v>0.69899999999999995</v>
      </c>
      <c r="G16">
        <v>0.74136000000000002</v>
      </c>
      <c r="H16">
        <v>-4.2365E-2</v>
      </c>
      <c r="I16">
        <v>2.1732</v>
      </c>
      <c r="J16">
        <v>2.0043000000000002</v>
      </c>
      <c r="K16">
        <v>1.7997000000000001</v>
      </c>
      <c r="L16">
        <v>0.20466000000000001</v>
      </c>
    </row>
    <row r="17" spans="1:12" x14ac:dyDescent="0.3">
      <c r="A17">
        <v>2.7450999999999999</v>
      </c>
      <c r="B17">
        <v>2.1461000000000001</v>
      </c>
      <c r="C17">
        <v>2.1499000000000001</v>
      </c>
      <c r="D17">
        <v>-3.8484000000000001E-3</v>
      </c>
      <c r="E17">
        <v>0.30099999999999999</v>
      </c>
      <c r="F17">
        <v>0.30099999999999999</v>
      </c>
      <c r="G17">
        <v>0.29024</v>
      </c>
      <c r="H17">
        <v>1.0761E-2</v>
      </c>
      <c r="I17">
        <v>0.30103000000000002</v>
      </c>
      <c r="J17">
        <v>0.30103000000000002</v>
      </c>
      <c r="K17">
        <v>0.64554</v>
      </c>
      <c r="L17">
        <v>-0.34450999999999998</v>
      </c>
    </row>
    <row r="18" spans="1:12" x14ac:dyDescent="0.3">
      <c r="A18">
        <v>3.4563999999999999</v>
      </c>
      <c r="B18">
        <v>2.48</v>
      </c>
      <c r="C18">
        <v>2.4464000000000001</v>
      </c>
      <c r="D18">
        <v>3.3614999999999999E-2</v>
      </c>
      <c r="E18">
        <v>1.7403999999999999</v>
      </c>
      <c r="F18">
        <v>1.5315000000000001</v>
      </c>
      <c r="G18">
        <v>1.2843</v>
      </c>
      <c r="H18">
        <v>0.24715000000000001</v>
      </c>
      <c r="I18">
        <v>2.0127999999999999</v>
      </c>
      <c r="J18">
        <v>1.9191</v>
      </c>
      <c r="K18">
        <v>1.7008000000000001</v>
      </c>
      <c r="L18">
        <v>0.21826999999999999</v>
      </c>
    </row>
    <row r="19" spans="1:12" x14ac:dyDescent="0.3">
      <c r="A19">
        <v>3.0350000000000001</v>
      </c>
      <c r="B19">
        <v>2.3283999999999998</v>
      </c>
      <c r="C19">
        <v>2.2707999999999999</v>
      </c>
      <c r="D19">
        <v>5.7634999999999999E-2</v>
      </c>
      <c r="E19">
        <v>0</v>
      </c>
      <c r="F19">
        <v>0</v>
      </c>
      <c r="G19">
        <v>8.2357E-2</v>
      </c>
      <c r="H19">
        <v>-8.2357E-2</v>
      </c>
      <c r="I19">
        <v>3.6532</v>
      </c>
      <c r="J19">
        <v>2.3540999999999999</v>
      </c>
      <c r="K19">
        <v>2.7120000000000002</v>
      </c>
      <c r="L19">
        <v>-0.35793999999999998</v>
      </c>
    </row>
    <row r="20" spans="1:12" x14ac:dyDescent="0.3">
      <c r="A20">
        <v>1.6628000000000001</v>
      </c>
      <c r="B20">
        <v>1.5682</v>
      </c>
      <c r="C20">
        <v>1.6989000000000001</v>
      </c>
      <c r="D20">
        <v>-0.13070000000000001</v>
      </c>
      <c r="E20">
        <v>0.7782</v>
      </c>
      <c r="F20">
        <v>0</v>
      </c>
      <c r="G20">
        <v>0.61980999999999997</v>
      </c>
      <c r="H20">
        <v>-0.61980999999999997</v>
      </c>
      <c r="I20">
        <v>2.6964000000000001</v>
      </c>
      <c r="J20">
        <v>2.2252999999999998</v>
      </c>
      <c r="K20">
        <v>2.1221999999999999</v>
      </c>
      <c r="L20">
        <v>0.10313</v>
      </c>
    </row>
    <row r="21" spans="1:12" x14ac:dyDescent="0.3">
      <c r="A21">
        <v>2.4346000000000001</v>
      </c>
      <c r="B21">
        <v>2.0373999999999999</v>
      </c>
      <c r="C21">
        <v>2.0205000000000002</v>
      </c>
      <c r="D21">
        <v>1.6854000000000001E-2</v>
      </c>
      <c r="E21">
        <v>2.0863999999999998</v>
      </c>
      <c r="F21">
        <v>1.4914000000000001</v>
      </c>
      <c r="G21">
        <v>1.5233000000000001</v>
      </c>
      <c r="H21">
        <v>-3.1905999999999997E-2</v>
      </c>
      <c r="I21">
        <v>2.0969000000000002</v>
      </c>
      <c r="J21">
        <v>1.8751</v>
      </c>
      <c r="K21">
        <v>1.7525999999999999</v>
      </c>
      <c r="L21">
        <v>0.12242</v>
      </c>
    </row>
    <row r="22" spans="1:12" x14ac:dyDescent="0.3">
      <c r="A22">
        <v>3.3978000000000002</v>
      </c>
      <c r="B22">
        <v>2.3944999999999999</v>
      </c>
      <c r="C22">
        <v>2.4220000000000002</v>
      </c>
      <c r="D22">
        <v>-2.7463999999999999E-2</v>
      </c>
      <c r="E22">
        <v>0</v>
      </c>
      <c r="F22">
        <v>0</v>
      </c>
      <c r="G22">
        <v>8.2357E-2</v>
      </c>
      <c r="H22">
        <v>-8.2357E-2</v>
      </c>
      <c r="I22">
        <v>3.2923</v>
      </c>
      <c r="J22">
        <v>2.4182999999999999</v>
      </c>
      <c r="K22">
        <v>2.4895</v>
      </c>
      <c r="L22">
        <v>-7.1230000000000002E-2</v>
      </c>
    </row>
    <row r="23" spans="1:12" x14ac:dyDescent="0.3">
      <c r="A23">
        <v>3.4597000000000002</v>
      </c>
      <c r="B23">
        <v>2.4361999999999999</v>
      </c>
      <c r="C23">
        <v>2.4478</v>
      </c>
      <c r="D23">
        <v>-1.1561E-2</v>
      </c>
      <c r="E23">
        <v>0</v>
      </c>
      <c r="F23">
        <v>0</v>
      </c>
      <c r="G23">
        <v>8.2357E-2</v>
      </c>
      <c r="H23">
        <v>-8.2357E-2</v>
      </c>
      <c r="I23">
        <v>2.8721999999999999</v>
      </c>
      <c r="J23">
        <v>2.3222</v>
      </c>
      <c r="K23">
        <v>2.2305999999999999</v>
      </c>
      <c r="L23">
        <v>9.1665999999999997E-2</v>
      </c>
    </row>
    <row r="24" spans="1:12" x14ac:dyDescent="0.3">
      <c r="A24">
        <v>3.7172999999999998</v>
      </c>
      <c r="B24">
        <v>2.5065</v>
      </c>
      <c r="C24">
        <v>2.5550999999999999</v>
      </c>
      <c r="D24">
        <v>-4.8617E-2</v>
      </c>
      <c r="E24">
        <v>2.8149000000000002</v>
      </c>
      <c r="F24">
        <v>2.0127999999999999</v>
      </c>
      <c r="G24">
        <v>2.0264000000000002</v>
      </c>
      <c r="H24">
        <v>-1.3637E-2</v>
      </c>
      <c r="I24">
        <v>2.0933999999999999</v>
      </c>
      <c r="J24">
        <v>1.8451</v>
      </c>
      <c r="K24">
        <v>1.7504999999999999</v>
      </c>
      <c r="L24">
        <v>9.4608999999999999E-2</v>
      </c>
    </row>
    <row r="25" spans="1:12" x14ac:dyDescent="0.3">
      <c r="A25">
        <v>2.6656</v>
      </c>
      <c r="B25">
        <v>2.2040999999999999</v>
      </c>
      <c r="C25">
        <v>2.1168</v>
      </c>
      <c r="D25">
        <v>8.7284E-2</v>
      </c>
      <c r="E25">
        <v>1.3978999999999999</v>
      </c>
      <c r="F25">
        <v>1.3802000000000001</v>
      </c>
      <c r="G25">
        <v>1.0478000000000001</v>
      </c>
      <c r="H25">
        <v>0.33239999999999997</v>
      </c>
      <c r="I25">
        <v>2.5224000000000002</v>
      </c>
      <c r="J25">
        <v>2.2429999999999999</v>
      </c>
      <c r="K25">
        <v>2.0150000000000001</v>
      </c>
      <c r="L25">
        <v>0.22806999999999999</v>
      </c>
    </row>
    <row r="26" spans="1:12" x14ac:dyDescent="0.3">
      <c r="A26">
        <v>3.0518999999999998</v>
      </c>
      <c r="B26">
        <v>2.2833000000000001</v>
      </c>
      <c r="C26">
        <v>2.2778</v>
      </c>
      <c r="D26">
        <v>5.4914999999999999E-3</v>
      </c>
      <c r="E26">
        <v>0.47710000000000002</v>
      </c>
      <c r="F26">
        <v>0</v>
      </c>
      <c r="G26">
        <v>0.41186</v>
      </c>
      <c r="H26">
        <v>-0.41186</v>
      </c>
      <c r="I26">
        <v>2.9657</v>
      </c>
      <c r="J26">
        <v>2.3578999999999999</v>
      </c>
      <c r="K26">
        <v>2.2881999999999998</v>
      </c>
      <c r="L26">
        <v>6.9732000000000002E-2</v>
      </c>
    </row>
    <row r="27" spans="1:12" x14ac:dyDescent="0.3">
      <c r="A27">
        <v>1.8325</v>
      </c>
      <c r="B27">
        <v>1.7634000000000001</v>
      </c>
      <c r="C27">
        <v>1.7696000000000001</v>
      </c>
      <c r="D27">
        <v>-6.2186999999999997E-3</v>
      </c>
      <c r="E27">
        <v>0.69899999999999995</v>
      </c>
      <c r="F27">
        <v>0.60209999999999997</v>
      </c>
      <c r="G27">
        <v>0.56511</v>
      </c>
      <c r="H27">
        <v>3.6986999999999999E-2</v>
      </c>
      <c r="I27">
        <v>0.90308999999999995</v>
      </c>
      <c r="J27">
        <v>0.77815000000000001</v>
      </c>
      <c r="K27">
        <v>1.0166999999999999</v>
      </c>
      <c r="L27">
        <v>-0.23854</v>
      </c>
    </row>
    <row r="28" spans="1:12" x14ac:dyDescent="0.3">
      <c r="A28">
        <v>2.3483000000000001</v>
      </c>
      <c r="B28">
        <v>2.1614</v>
      </c>
      <c r="C28">
        <v>1.9845999999999999</v>
      </c>
      <c r="D28">
        <v>0.17682</v>
      </c>
      <c r="E28">
        <v>1.8129</v>
      </c>
      <c r="F28">
        <v>1.6628000000000001</v>
      </c>
      <c r="G28">
        <v>1.3344</v>
      </c>
      <c r="H28">
        <v>0.32838000000000001</v>
      </c>
      <c r="I28">
        <v>2.8774000000000002</v>
      </c>
      <c r="J28">
        <v>2.2553000000000001</v>
      </c>
      <c r="K28">
        <v>2.2338</v>
      </c>
      <c r="L28">
        <v>2.1503999999999999E-2</v>
      </c>
    </row>
    <row r="29" spans="1:12" hidden="1" x14ac:dyDescent="0.3">
      <c r="A29">
        <v>3.5899000000000001</v>
      </c>
      <c r="B29">
        <v>2.5091999999999999</v>
      </c>
      <c r="C29">
        <v>2.5019999999999998</v>
      </c>
      <c r="D29">
        <v>7.1779000000000001E-3</v>
      </c>
      <c r="E29">
        <v>1.5441</v>
      </c>
      <c r="F29">
        <v>1.5051000000000001</v>
      </c>
      <c r="G29">
        <v>1.1488</v>
      </c>
      <c r="H29">
        <v>0.35632999999999998</v>
      </c>
      <c r="I29">
        <v>0</v>
      </c>
      <c r="J29">
        <v>0</v>
      </c>
      <c r="K29">
        <v>0.45995999999999998</v>
      </c>
      <c r="L29">
        <v>-0.45995999999999998</v>
      </c>
    </row>
    <row r="30" spans="1:12" x14ac:dyDescent="0.3">
      <c r="A30">
        <v>3.4188000000000001</v>
      </c>
      <c r="B30">
        <v>2.4378000000000002</v>
      </c>
      <c r="C30">
        <v>2.4306999999999999</v>
      </c>
      <c r="D30">
        <v>7.0844999999999997E-3</v>
      </c>
      <c r="E30">
        <v>0</v>
      </c>
      <c r="F30">
        <v>0</v>
      </c>
      <c r="G30">
        <v>8.2357E-2</v>
      </c>
      <c r="H30">
        <v>-8.2357E-2</v>
      </c>
      <c r="I30">
        <v>2.9790999999999999</v>
      </c>
      <c r="J30">
        <v>2.4165999999999999</v>
      </c>
      <c r="K30">
        <v>2.2965</v>
      </c>
      <c r="L30">
        <v>0.12016</v>
      </c>
    </row>
    <row r="31" spans="1:12" x14ac:dyDescent="0.3">
      <c r="A31">
        <v>3.5718000000000001</v>
      </c>
      <c r="B31">
        <v>2.4756999999999998</v>
      </c>
      <c r="C31">
        <v>2.4944999999999999</v>
      </c>
      <c r="D31">
        <v>-1.8779000000000001E-2</v>
      </c>
      <c r="E31">
        <v>1.8692</v>
      </c>
      <c r="F31">
        <v>1.7403999999999999</v>
      </c>
      <c r="G31">
        <v>1.3733</v>
      </c>
      <c r="H31">
        <v>0.36709999999999998</v>
      </c>
      <c r="I31">
        <v>2.4813999999999998</v>
      </c>
      <c r="J31">
        <v>2.1366999999999998</v>
      </c>
      <c r="K31">
        <v>1.9897</v>
      </c>
      <c r="L31">
        <v>0.14702999999999999</v>
      </c>
    </row>
    <row r="32" spans="1:12" x14ac:dyDescent="0.3">
      <c r="A32">
        <v>2.3874</v>
      </c>
      <c r="B32">
        <v>2.2067999999999999</v>
      </c>
      <c r="C32">
        <v>2.0009000000000001</v>
      </c>
      <c r="D32">
        <v>0.20591999999999999</v>
      </c>
      <c r="E32">
        <v>0.47710000000000002</v>
      </c>
      <c r="F32">
        <v>0.47710000000000002</v>
      </c>
      <c r="G32">
        <v>0.41186</v>
      </c>
      <c r="H32">
        <v>6.5239000000000005E-2</v>
      </c>
      <c r="I32">
        <v>3.4327999999999999</v>
      </c>
      <c r="J32">
        <v>2.3820000000000001</v>
      </c>
      <c r="K32">
        <v>2.5762</v>
      </c>
      <c r="L32">
        <v>-0.19416</v>
      </c>
    </row>
    <row r="33" spans="1:12" x14ac:dyDescent="0.3">
      <c r="A33">
        <v>1.8692</v>
      </c>
      <c r="B33">
        <v>1.7482</v>
      </c>
      <c r="C33">
        <v>1.7848999999999999</v>
      </c>
      <c r="D33">
        <v>-3.6713999999999997E-2</v>
      </c>
      <c r="E33">
        <v>0</v>
      </c>
      <c r="F33">
        <v>0</v>
      </c>
      <c r="G33">
        <v>8.2357E-2</v>
      </c>
      <c r="H33">
        <v>-8.2357E-2</v>
      </c>
      <c r="I33">
        <v>3.0430000000000001</v>
      </c>
      <c r="J33">
        <v>2.2717999999999998</v>
      </c>
      <c r="K33">
        <v>2.3359000000000001</v>
      </c>
      <c r="L33">
        <v>-6.4011999999999999E-2</v>
      </c>
    </row>
    <row r="34" spans="1:12" x14ac:dyDescent="0.3">
      <c r="A34">
        <v>2.9983</v>
      </c>
      <c r="B34">
        <v>2.3673999999999999</v>
      </c>
      <c r="C34">
        <v>2.2555000000000001</v>
      </c>
      <c r="D34">
        <v>0.11193</v>
      </c>
      <c r="E34">
        <v>0.84509999999999996</v>
      </c>
      <c r="F34">
        <v>0.84509999999999996</v>
      </c>
      <c r="G34">
        <v>0.66601999999999995</v>
      </c>
      <c r="H34">
        <v>0.17907999999999999</v>
      </c>
      <c r="I34">
        <v>0.95423999999999998</v>
      </c>
      <c r="J34">
        <v>0.90308999999999995</v>
      </c>
      <c r="K34">
        <v>1.0482</v>
      </c>
      <c r="L34">
        <v>-0.14513000000000001</v>
      </c>
    </row>
    <row r="35" spans="1:12" x14ac:dyDescent="0.3">
      <c r="A35">
        <v>1.9191</v>
      </c>
      <c r="B35">
        <v>1.7634000000000001</v>
      </c>
      <c r="C35">
        <v>1.8057000000000001</v>
      </c>
      <c r="D35">
        <v>-4.231E-2</v>
      </c>
      <c r="E35">
        <v>1.2303999999999999</v>
      </c>
      <c r="F35">
        <v>1.2040999999999999</v>
      </c>
      <c r="G35">
        <v>0.93211999999999995</v>
      </c>
      <c r="H35">
        <v>0.27198</v>
      </c>
      <c r="I35">
        <v>2.2122000000000002</v>
      </c>
      <c r="J35">
        <v>1.9085000000000001</v>
      </c>
      <c r="K35">
        <v>1.8237000000000001</v>
      </c>
      <c r="L35">
        <v>8.4779999999999994E-2</v>
      </c>
    </row>
    <row r="36" spans="1:12" x14ac:dyDescent="0.3">
      <c r="A36">
        <v>2.4609000000000001</v>
      </c>
      <c r="B36">
        <v>2.1492</v>
      </c>
      <c r="C36">
        <v>2.0314999999999999</v>
      </c>
      <c r="D36">
        <v>0.11769</v>
      </c>
      <c r="E36">
        <v>2.1139000000000001</v>
      </c>
      <c r="F36">
        <v>1.2303999999999999</v>
      </c>
      <c r="G36">
        <v>1.5423</v>
      </c>
      <c r="H36">
        <v>-0.31190000000000001</v>
      </c>
      <c r="I36">
        <v>2.3443999999999998</v>
      </c>
      <c r="J36">
        <v>1.9541999999999999</v>
      </c>
      <c r="K36">
        <v>1.9052</v>
      </c>
      <c r="L36">
        <v>4.9037999999999998E-2</v>
      </c>
    </row>
    <row r="37" spans="1:12" x14ac:dyDescent="0.3">
      <c r="A37">
        <v>4.1599000000000004</v>
      </c>
      <c r="B37">
        <v>2.5198</v>
      </c>
      <c r="C37">
        <v>2.7395999999999998</v>
      </c>
      <c r="D37">
        <v>-0.21976999999999999</v>
      </c>
      <c r="E37">
        <v>3.0899000000000001</v>
      </c>
      <c r="F37">
        <v>2.3908999999999998</v>
      </c>
      <c r="G37">
        <v>2.2164000000000001</v>
      </c>
      <c r="H37">
        <v>0.17454</v>
      </c>
      <c r="I37">
        <v>3.6934</v>
      </c>
      <c r="J37">
        <v>2.4653999999999998</v>
      </c>
      <c r="K37">
        <v>2.7368000000000001</v>
      </c>
      <c r="L37">
        <v>-0.27141999999999999</v>
      </c>
    </row>
    <row r="38" spans="1:12" x14ac:dyDescent="0.3">
      <c r="A38">
        <v>4.2061000000000002</v>
      </c>
      <c r="B38">
        <v>2.4870999999999999</v>
      </c>
      <c r="C38">
        <v>2.7587999999999999</v>
      </c>
      <c r="D38">
        <v>-0.27173000000000003</v>
      </c>
      <c r="E38">
        <v>2.5366</v>
      </c>
      <c r="F38">
        <v>1.9494</v>
      </c>
      <c r="G38">
        <v>1.8342000000000001</v>
      </c>
      <c r="H38">
        <v>0.11516999999999999</v>
      </c>
      <c r="I38">
        <v>3.7984</v>
      </c>
      <c r="J38">
        <v>2.5263</v>
      </c>
      <c r="K38">
        <v>2.8014999999999999</v>
      </c>
      <c r="L38">
        <v>-0.2752</v>
      </c>
    </row>
    <row r="39" spans="1:12" x14ac:dyDescent="0.3">
      <c r="A39">
        <v>3.5695999999999999</v>
      </c>
      <c r="B39">
        <v>2.5091999999999999</v>
      </c>
      <c r="C39">
        <v>2.4935999999999998</v>
      </c>
      <c r="D39">
        <v>1.5637999999999999E-2</v>
      </c>
      <c r="E39">
        <v>3.0445000000000002</v>
      </c>
      <c r="F39">
        <v>2.0933999999999999</v>
      </c>
      <c r="G39">
        <v>2.1850000000000001</v>
      </c>
      <c r="H39">
        <v>-9.1607999999999995E-2</v>
      </c>
      <c r="I39">
        <v>1.5441</v>
      </c>
      <c r="J39">
        <v>1.5051000000000001</v>
      </c>
      <c r="K39">
        <v>1.4117999999999999</v>
      </c>
      <c r="L39">
        <v>9.3318999999999999E-2</v>
      </c>
    </row>
    <row r="40" spans="1:12" x14ac:dyDescent="0.3">
      <c r="A40">
        <v>2.9279000000000002</v>
      </c>
      <c r="B40">
        <v>2.3365</v>
      </c>
      <c r="C40">
        <v>2.2261000000000002</v>
      </c>
      <c r="D40">
        <v>0.11037</v>
      </c>
      <c r="E40">
        <v>2.0754999999999999</v>
      </c>
      <c r="F40">
        <v>1.8692</v>
      </c>
      <c r="G40">
        <v>1.5158</v>
      </c>
      <c r="H40">
        <v>0.35342000000000001</v>
      </c>
      <c r="I40">
        <v>2.1818</v>
      </c>
      <c r="J40">
        <v>1.9494</v>
      </c>
      <c r="K40">
        <v>1.8049999999999999</v>
      </c>
      <c r="L40">
        <v>0.14438999999999999</v>
      </c>
    </row>
    <row r="41" spans="1:12" x14ac:dyDescent="0.3">
      <c r="A41">
        <v>3.9581</v>
      </c>
      <c r="B41">
        <v>2.6425000000000001</v>
      </c>
      <c r="C41">
        <v>2.6555</v>
      </c>
      <c r="D41">
        <v>-1.2971E-2</v>
      </c>
      <c r="E41">
        <v>2.9504000000000001</v>
      </c>
      <c r="F41">
        <v>1.9137999999999999</v>
      </c>
      <c r="G41">
        <v>2.12</v>
      </c>
      <c r="H41">
        <v>-0.20621999999999999</v>
      </c>
      <c r="I41">
        <v>2.5575000000000001</v>
      </c>
      <c r="J41">
        <v>2.2404999999999999</v>
      </c>
      <c r="K41">
        <v>2.0366</v>
      </c>
      <c r="L41">
        <v>0.20397000000000001</v>
      </c>
    </row>
    <row r="42" spans="1:12" x14ac:dyDescent="0.3">
      <c r="A42">
        <v>2.6920000000000002</v>
      </c>
      <c r="B42">
        <v>2.2787999999999999</v>
      </c>
      <c r="C42">
        <v>2.1278000000000001</v>
      </c>
      <c r="D42">
        <v>0.15098</v>
      </c>
      <c r="E42">
        <v>0</v>
      </c>
      <c r="F42">
        <v>0</v>
      </c>
      <c r="G42">
        <v>8.2357E-2</v>
      </c>
      <c r="H42">
        <v>-8.2357E-2</v>
      </c>
      <c r="I42">
        <v>0.90308999999999995</v>
      </c>
      <c r="J42">
        <v>0.90308999999999995</v>
      </c>
      <c r="K42">
        <v>1.0166999999999999</v>
      </c>
      <c r="L42">
        <v>-0.11360000000000001</v>
      </c>
    </row>
    <row r="43" spans="1:12" x14ac:dyDescent="0.3">
      <c r="A43">
        <v>2.2576999999999998</v>
      </c>
      <c r="B43">
        <v>1.9731000000000001</v>
      </c>
      <c r="C43">
        <v>1.9468000000000001</v>
      </c>
      <c r="D43">
        <v>2.6276999999999998E-2</v>
      </c>
      <c r="E43">
        <v>0.30099999999999999</v>
      </c>
      <c r="F43">
        <v>0.30099999999999999</v>
      </c>
      <c r="G43">
        <v>0.29024</v>
      </c>
      <c r="H43">
        <v>1.0761E-2</v>
      </c>
      <c r="I43">
        <v>1</v>
      </c>
      <c r="J43">
        <v>1</v>
      </c>
      <c r="K43">
        <v>1.0764</v>
      </c>
      <c r="L43">
        <v>-7.6430999999999999E-2</v>
      </c>
    </row>
    <row r="44" spans="1:12" x14ac:dyDescent="0.3">
      <c r="A44">
        <v>2.3384999999999998</v>
      </c>
      <c r="B44">
        <v>2.0211999999999999</v>
      </c>
      <c r="C44">
        <v>1.9804999999999999</v>
      </c>
      <c r="D44">
        <v>4.0703999999999997E-2</v>
      </c>
      <c r="E44">
        <v>0</v>
      </c>
      <c r="F44">
        <v>0</v>
      </c>
      <c r="G44">
        <v>8.2357E-2</v>
      </c>
      <c r="H44">
        <v>-8.2357E-2</v>
      </c>
      <c r="I44">
        <v>2.5550999999999999</v>
      </c>
      <c r="J44">
        <v>2.1366999999999998</v>
      </c>
      <c r="K44">
        <v>2.0350999999999999</v>
      </c>
      <c r="L44">
        <v>0.10163</v>
      </c>
    </row>
    <row r="45" spans="1:12" x14ac:dyDescent="0.3">
      <c r="A45">
        <v>2.8609</v>
      </c>
      <c r="B45">
        <v>2.2694999999999999</v>
      </c>
      <c r="C45">
        <v>2.1981999999999999</v>
      </c>
      <c r="D45">
        <v>7.1291999999999994E-2</v>
      </c>
      <c r="E45">
        <v>0.30099999999999999</v>
      </c>
      <c r="F45">
        <v>0.30099999999999999</v>
      </c>
      <c r="G45">
        <v>0.29024</v>
      </c>
      <c r="H45">
        <v>1.0761E-2</v>
      </c>
      <c r="I45">
        <v>2.5118999999999998</v>
      </c>
      <c r="J45">
        <v>2.1004</v>
      </c>
      <c r="K45">
        <v>2.0085000000000002</v>
      </c>
      <c r="L45">
        <v>9.1912999999999995E-2</v>
      </c>
    </row>
    <row r="46" spans="1:12" x14ac:dyDescent="0.3">
      <c r="A46">
        <v>2.5693999999999999</v>
      </c>
      <c r="B46">
        <v>2.0531000000000001</v>
      </c>
      <c r="C46">
        <v>2.0767000000000002</v>
      </c>
      <c r="D46">
        <v>-2.3625E-2</v>
      </c>
      <c r="E46">
        <v>0.30099999999999999</v>
      </c>
      <c r="F46">
        <v>0.30099999999999999</v>
      </c>
      <c r="G46">
        <v>0.29024</v>
      </c>
      <c r="H46">
        <v>1.0761E-2</v>
      </c>
      <c r="I46">
        <v>1.2040999999999999</v>
      </c>
      <c r="J46">
        <v>1.1760999999999999</v>
      </c>
      <c r="K46">
        <v>1.2022999999999999</v>
      </c>
      <c r="L46">
        <v>-2.6172999999999998E-2</v>
      </c>
    </row>
    <row r="47" spans="1:12" x14ac:dyDescent="0.3">
      <c r="A47">
        <v>3.5145</v>
      </c>
      <c r="B47">
        <v>2.5078999999999998</v>
      </c>
      <c r="C47">
        <v>2.4706000000000001</v>
      </c>
      <c r="D47">
        <v>3.7301000000000001E-2</v>
      </c>
      <c r="E47">
        <v>2.7364000000000002</v>
      </c>
      <c r="F47">
        <v>2.0682</v>
      </c>
      <c r="G47">
        <v>1.9722</v>
      </c>
      <c r="H47">
        <v>9.5977999999999994E-2</v>
      </c>
      <c r="I47">
        <v>2.7450999999999999</v>
      </c>
      <c r="J47">
        <v>2.1461000000000001</v>
      </c>
      <c r="K47">
        <v>2.1522000000000001</v>
      </c>
      <c r="L47">
        <v>-6.0838000000000003E-3</v>
      </c>
    </row>
    <row r="48" spans="1:12" x14ac:dyDescent="0.3">
      <c r="A48">
        <v>3.3277999999999999</v>
      </c>
      <c r="B48">
        <v>2.3711000000000002</v>
      </c>
      <c r="C48">
        <v>2.3927999999999998</v>
      </c>
      <c r="D48">
        <v>-2.1690999999999998E-2</v>
      </c>
      <c r="E48">
        <v>0.95420000000000005</v>
      </c>
      <c r="F48">
        <v>0.7782</v>
      </c>
      <c r="G48">
        <v>0.74136000000000002</v>
      </c>
      <c r="H48">
        <v>3.6835E-2</v>
      </c>
      <c r="I48">
        <v>3.4563999999999999</v>
      </c>
      <c r="J48">
        <v>2.48</v>
      </c>
      <c r="K48">
        <v>2.5907</v>
      </c>
      <c r="L48">
        <v>-0.11069</v>
      </c>
    </row>
    <row r="49" spans="1:12" x14ac:dyDescent="0.3">
      <c r="A49">
        <v>3.1909000000000001</v>
      </c>
      <c r="B49">
        <v>2.5131999999999999</v>
      </c>
      <c r="C49">
        <v>2.3357000000000001</v>
      </c>
      <c r="D49">
        <v>0.17746000000000001</v>
      </c>
      <c r="E49">
        <v>1.8194999999999999</v>
      </c>
      <c r="F49">
        <v>1.6628000000000001</v>
      </c>
      <c r="G49">
        <v>1.339</v>
      </c>
      <c r="H49">
        <v>0.32383000000000001</v>
      </c>
      <c r="I49">
        <v>2.5440999999999998</v>
      </c>
      <c r="J49">
        <v>2.1173000000000002</v>
      </c>
      <c r="K49">
        <v>2.0283000000000002</v>
      </c>
      <c r="L49">
        <v>8.8972999999999997E-2</v>
      </c>
    </row>
    <row r="50" spans="1:12" x14ac:dyDescent="0.3">
      <c r="A50">
        <v>2.8020999999999998</v>
      </c>
      <c r="B50">
        <v>2.2833000000000001</v>
      </c>
      <c r="C50">
        <v>2.1737000000000002</v>
      </c>
      <c r="D50">
        <v>0.1096</v>
      </c>
      <c r="E50">
        <v>0.7782</v>
      </c>
      <c r="F50">
        <v>0.7782</v>
      </c>
      <c r="G50">
        <v>0.61980999999999997</v>
      </c>
      <c r="H50">
        <v>0.15839</v>
      </c>
      <c r="I50">
        <v>1.2303999999999999</v>
      </c>
      <c r="J50">
        <v>1.2303999999999999</v>
      </c>
      <c r="K50">
        <v>1.2184999999999999</v>
      </c>
      <c r="L50">
        <v>1.1953E-2</v>
      </c>
    </row>
    <row r="51" spans="1:12" x14ac:dyDescent="0.3">
      <c r="A51">
        <v>3.9466000000000001</v>
      </c>
      <c r="B51">
        <v>2.5550999999999999</v>
      </c>
      <c r="C51">
        <v>2.6507000000000001</v>
      </c>
      <c r="D51">
        <v>-9.5577999999999996E-2</v>
      </c>
      <c r="E51">
        <v>1.3978999999999999</v>
      </c>
      <c r="F51">
        <v>1.2553000000000001</v>
      </c>
      <c r="G51">
        <v>1.0478000000000001</v>
      </c>
      <c r="H51">
        <v>0.20749999999999999</v>
      </c>
      <c r="I51">
        <v>1.2040999999999999</v>
      </c>
      <c r="J51">
        <v>1.2040999999999999</v>
      </c>
      <c r="K51">
        <v>1.2022999999999999</v>
      </c>
      <c r="L51">
        <v>1.8554999999999999E-3</v>
      </c>
    </row>
    <row r="52" spans="1:12" x14ac:dyDescent="0.3">
      <c r="A52">
        <v>3.1212</v>
      </c>
      <c r="B52">
        <v>2.4281000000000001</v>
      </c>
      <c r="C52">
        <v>2.3067000000000002</v>
      </c>
      <c r="D52">
        <v>0.12141</v>
      </c>
      <c r="E52">
        <v>1.8976</v>
      </c>
      <c r="F52">
        <v>1.2553000000000001</v>
      </c>
      <c r="G52">
        <v>1.3929</v>
      </c>
      <c r="H52">
        <v>-0.13761000000000001</v>
      </c>
      <c r="I52">
        <v>3.0350000000000001</v>
      </c>
      <c r="J52">
        <v>2.3283999999999998</v>
      </c>
      <c r="K52">
        <v>2.331</v>
      </c>
      <c r="L52">
        <v>-2.5795000000000002E-3</v>
      </c>
    </row>
    <row r="53" spans="1:12" x14ac:dyDescent="0.3">
      <c r="A53">
        <v>2.8536999999999999</v>
      </c>
      <c r="B53">
        <v>2.3096000000000001</v>
      </c>
      <c r="C53">
        <v>2.1951999999999998</v>
      </c>
      <c r="D53">
        <v>0.11439000000000001</v>
      </c>
      <c r="E53">
        <v>0.84509999999999996</v>
      </c>
      <c r="F53">
        <v>0.69899999999999995</v>
      </c>
      <c r="G53">
        <v>0.66601999999999995</v>
      </c>
      <c r="H53">
        <v>3.2983999999999999E-2</v>
      </c>
      <c r="I53">
        <v>2.2147999999999999</v>
      </c>
      <c r="J53">
        <v>1.8062</v>
      </c>
      <c r="K53">
        <v>1.8252999999999999</v>
      </c>
      <c r="L53">
        <v>-1.9161999999999998E-2</v>
      </c>
    </row>
    <row r="54" spans="1:12" x14ac:dyDescent="0.3">
      <c r="A54">
        <v>1.2553000000000001</v>
      </c>
      <c r="B54">
        <v>1.1138999999999999</v>
      </c>
      <c r="C54">
        <v>1.5290999999999999</v>
      </c>
      <c r="D54">
        <v>-0.41516999999999998</v>
      </c>
      <c r="E54">
        <v>0.30099999999999999</v>
      </c>
      <c r="F54">
        <v>0</v>
      </c>
      <c r="G54">
        <v>0.29024</v>
      </c>
      <c r="H54">
        <v>-0.29024</v>
      </c>
      <c r="I54">
        <v>1.1760999999999999</v>
      </c>
      <c r="J54">
        <v>1.0791999999999999</v>
      </c>
      <c r="K54">
        <v>1.1850000000000001</v>
      </c>
      <c r="L54">
        <v>-0.10580000000000001</v>
      </c>
    </row>
    <row r="55" spans="1:12" x14ac:dyDescent="0.3">
      <c r="A55">
        <v>3.4813000000000001</v>
      </c>
      <c r="B55">
        <v>2.5314999999999999</v>
      </c>
      <c r="C55">
        <v>2.4567999999999999</v>
      </c>
      <c r="D55">
        <v>7.4736999999999998E-2</v>
      </c>
      <c r="E55">
        <v>0</v>
      </c>
      <c r="F55">
        <v>0</v>
      </c>
      <c r="G55">
        <v>8.2357E-2</v>
      </c>
      <c r="H55">
        <v>-8.2357E-2</v>
      </c>
      <c r="I55">
        <v>1.4771000000000001</v>
      </c>
      <c r="J55">
        <v>1.3424</v>
      </c>
      <c r="K55">
        <v>1.3706</v>
      </c>
      <c r="L55">
        <v>-2.8138E-2</v>
      </c>
    </row>
    <row r="56" spans="1:12" x14ac:dyDescent="0.3">
      <c r="A56">
        <v>3.1139000000000001</v>
      </c>
      <c r="B56">
        <v>2.3443999999999998</v>
      </c>
      <c r="C56">
        <v>2.3035999999999999</v>
      </c>
      <c r="D56">
        <v>4.0752999999999998E-2</v>
      </c>
      <c r="E56">
        <v>0.7782</v>
      </c>
      <c r="F56">
        <v>0.7782</v>
      </c>
      <c r="G56">
        <v>0.61980999999999997</v>
      </c>
      <c r="H56">
        <v>0.15839</v>
      </c>
      <c r="I56">
        <v>3.0318000000000001</v>
      </c>
      <c r="J56">
        <v>2.4378000000000002</v>
      </c>
      <c r="K56">
        <v>2.3290000000000002</v>
      </c>
      <c r="L56">
        <v>0.10877000000000001</v>
      </c>
    </row>
    <row r="57" spans="1:12" x14ac:dyDescent="0.3">
      <c r="A57">
        <v>2.8319000000000001</v>
      </c>
      <c r="B57">
        <v>2.2787999999999999</v>
      </c>
      <c r="C57">
        <v>2.1861000000000002</v>
      </c>
      <c r="D57">
        <v>9.2676999999999995E-2</v>
      </c>
      <c r="E57">
        <v>1.6990000000000001</v>
      </c>
      <c r="F57">
        <v>1.5315000000000001</v>
      </c>
      <c r="G57">
        <v>1.2558</v>
      </c>
      <c r="H57">
        <v>0.27575</v>
      </c>
      <c r="I57">
        <v>2.0253000000000001</v>
      </c>
      <c r="J57">
        <v>1.8129</v>
      </c>
      <c r="K57">
        <v>1.7084999999999999</v>
      </c>
      <c r="L57">
        <v>0.10442</v>
      </c>
    </row>
    <row r="58" spans="1:12" x14ac:dyDescent="0.3">
      <c r="A58">
        <v>2.2404999999999999</v>
      </c>
      <c r="B58">
        <v>2.0682</v>
      </c>
      <c r="C58">
        <v>1.9397</v>
      </c>
      <c r="D58">
        <v>0.12855</v>
      </c>
      <c r="E58">
        <v>0.60209999999999997</v>
      </c>
      <c r="F58">
        <v>0.47710000000000002</v>
      </c>
      <c r="G58">
        <v>0.49819000000000002</v>
      </c>
      <c r="H58">
        <v>-2.1090999999999999E-2</v>
      </c>
      <c r="I58">
        <v>1.8633</v>
      </c>
      <c r="J58">
        <v>1.6335</v>
      </c>
      <c r="K58">
        <v>1.6086</v>
      </c>
      <c r="L58">
        <v>2.4826999999999998E-2</v>
      </c>
    </row>
    <row r="59" spans="1:12" x14ac:dyDescent="0.3">
      <c r="A59">
        <v>2.3711000000000002</v>
      </c>
      <c r="B59">
        <v>2.1335000000000002</v>
      </c>
      <c r="C59">
        <v>1.9941</v>
      </c>
      <c r="D59">
        <v>0.13941999999999999</v>
      </c>
      <c r="E59">
        <v>0</v>
      </c>
      <c r="F59">
        <v>0</v>
      </c>
      <c r="G59">
        <v>8.2357E-2</v>
      </c>
      <c r="H59">
        <v>-8.2357E-2</v>
      </c>
      <c r="I59">
        <v>3.3113000000000001</v>
      </c>
      <c r="J59">
        <v>2.3746999999999998</v>
      </c>
      <c r="K59">
        <v>2.5013000000000001</v>
      </c>
      <c r="L59">
        <v>-0.12654000000000001</v>
      </c>
    </row>
    <row r="60" spans="1:12" x14ac:dyDescent="0.3">
      <c r="A60">
        <v>3.3555000000000001</v>
      </c>
      <c r="B60">
        <v>2.3559999999999999</v>
      </c>
      <c r="C60">
        <v>2.4043000000000001</v>
      </c>
      <c r="D60">
        <v>-4.8335000000000003E-2</v>
      </c>
      <c r="E60">
        <v>2.6928000000000001</v>
      </c>
      <c r="F60">
        <v>1.5185</v>
      </c>
      <c r="G60">
        <v>1.9420999999999999</v>
      </c>
      <c r="H60">
        <v>-0.42360999999999999</v>
      </c>
      <c r="I60">
        <v>2.7225999999999999</v>
      </c>
      <c r="J60">
        <v>2.1335000000000002</v>
      </c>
      <c r="K60">
        <v>2.1383999999999999</v>
      </c>
      <c r="L60">
        <v>-4.8389000000000001E-3</v>
      </c>
    </row>
    <row r="61" spans="1:12" x14ac:dyDescent="0.3">
      <c r="A61">
        <v>3.7059000000000002</v>
      </c>
      <c r="B61">
        <v>2.5236999999999998</v>
      </c>
      <c r="C61">
        <v>2.5503999999999998</v>
      </c>
      <c r="D61">
        <v>-2.6665999999999999E-2</v>
      </c>
      <c r="E61">
        <v>0.95420000000000005</v>
      </c>
      <c r="F61">
        <v>0.84509999999999996</v>
      </c>
      <c r="G61">
        <v>0.74136000000000002</v>
      </c>
      <c r="H61">
        <v>0.10374</v>
      </c>
      <c r="I61">
        <v>1.6628000000000001</v>
      </c>
      <c r="J61">
        <v>1.5682</v>
      </c>
      <c r="K61">
        <v>1.4850000000000001</v>
      </c>
      <c r="L61">
        <v>8.3201999999999998E-2</v>
      </c>
    </row>
    <row r="62" spans="1:12" x14ac:dyDescent="0.3">
      <c r="A62">
        <v>2.4843000000000002</v>
      </c>
      <c r="B62">
        <v>1.9494</v>
      </c>
      <c r="C62">
        <v>2.0413000000000001</v>
      </c>
      <c r="D62">
        <v>-9.1858999999999996E-2</v>
      </c>
      <c r="E62">
        <v>0.47710000000000002</v>
      </c>
      <c r="F62">
        <v>0.30099999999999999</v>
      </c>
      <c r="G62">
        <v>0.41186</v>
      </c>
      <c r="H62">
        <v>-0.11086</v>
      </c>
      <c r="I62">
        <v>2.4346000000000001</v>
      </c>
      <c r="J62">
        <v>2.0373999999999999</v>
      </c>
      <c r="K62">
        <v>1.9608000000000001</v>
      </c>
      <c r="L62">
        <v>7.6631000000000005E-2</v>
      </c>
    </row>
    <row r="63" spans="1:12" x14ac:dyDescent="0.3">
      <c r="A63">
        <v>2.1903000000000001</v>
      </c>
      <c r="B63">
        <v>1.8692</v>
      </c>
      <c r="C63">
        <v>1.9187000000000001</v>
      </c>
      <c r="D63">
        <v>-4.9533000000000001E-2</v>
      </c>
      <c r="E63">
        <v>0.69899999999999995</v>
      </c>
      <c r="F63">
        <v>0.69899999999999995</v>
      </c>
      <c r="G63">
        <v>0.56511</v>
      </c>
      <c r="H63">
        <v>0.13389000000000001</v>
      </c>
      <c r="I63">
        <v>3.4161000000000001</v>
      </c>
      <c r="J63">
        <v>2.4563999999999999</v>
      </c>
      <c r="K63">
        <v>2.5659000000000001</v>
      </c>
      <c r="L63">
        <v>-0.10954</v>
      </c>
    </row>
    <row r="64" spans="1:12" x14ac:dyDescent="0.3">
      <c r="A64">
        <v>3.6316000000000002</v>
      </c>
      <c r="B64">
        <v>2.5198</v>
      </c>
      <c r="C64">
        <v>2.5194000000000001</v>
      </c>
      <c r="D64">
        <v>3.9926000000000002E-4</v>
      </c>
      <c r="E64">
        <v>2.9165000000000001</v>
      </c>
      <c r="F64">
        <v>1.8976</v>
      </c>
      <c r="G64">
        <v>2.0966</v>
      </c>
      <c r="H64">
        <v>-0.19900999999999999</v>
      </c>
      <c r="I64">
        <v>2.4392999999999998</v>
      </c>
      <c r="J64">
        <v>2.1846999999999999</v>
      </c>
      <c r="K64">
        <v>1.9637</v>
      </c>
      <c r="L64">
        <v>0.22095999999999999</v>
      </c>
    </row>
    <row r="65" spans="1:12" x14ac:dyDescent="0.3">
      <c r="A65">
        <v>2.4392999999999998</v>
      </c>
      <c r="B65">
        <v>2.1553</v>
      </c>
      <c r="C65">
        <v>2.0225</v>
      </c>
      <c r="D65">
        <v>0.13278999999999999</v>
      </c>
      <c r="E65">
        <v>0.7782</v>
      </c>
      <c r="F65">
        <v>0.7782</v>
      </c>
      <c r="G65">
        <v>0.61980999999999997</v>
      </c>
      <c r="H65">
        <v>0.15839</v>
      </c>
      <c r="I65">
        <v>3.0318000000000001</v>
      </c>
      <c r="J65">
        <v>2.2429999999999999</v>
      </c>
      <c r="K65">
        <v>2.3290000000000002</v>
      </c>
      <c r="L65">
        <v>-8.5938000000000001E-2</v>
      </c>
    </row>
    <row r="66" spans="1:12" x14ac:dyDescent="0.3">
      <c r="A66">
        <v>3.1410999999999998</v>
      </c>
      <c r="B66">
        <v>2.4182999999999999</v>
      </c>
      <c r="C66">
        <v>2.3149999999999999</v>
      </c>
      <c r="D66">
        <v>0.10332</v>
      </c>
      <c r="E66">
        <v>3.4237000000000002</v>
      </c>
      <c r="F66">
        <v>2.1614</v>
      </c>
      <c r="G66">
        <v>2.4468999999999999</v>
      </c>
      <c r="H66">
        <v>-0.28549999999999998</v>
      </c>
      <c r="I66">
        <v>0.90308999999999995</v>
      </c>
      <c r="J66">
        <v>0.77815000000000001</v>
      </c>
      <c r="K66">
        <v>1.0166999999999999</v>
      </c>
      <c r="L66">
        <v>-0.23854</v>
      </c>
    </row>
    <row r="67" spans="1:12" x14ac:dyDescent="0.3">
      <c r="A67">
        <v>3.5842999999999998</v>
      </c>
      <c r="B67">
        <v>2.4502000000000002</v>
      </c>
      <c r="C67">
        <v>2.4996999999999998</v>
      </c>
      <c r="D67">
        <v>-4.9487999999999997E-2</v>
      </c>
      <c r="E67">
        <v>2.2648000000000001</v>
      </c>
      <c r="F67">
        <v>0.69899999999999995</v>
      </c>
      <c r="G67">
        <v>1.6465000000000001</v>
      </c>
      <c r="H67">
        <v>-0.94752000000000003</v>
      </c>
      <c r="I67">
        <v>3.3978000000000002</v>
      </c>
      <c r="J67">
        <v>2.3944999999999999</v>
      </c>
      <c r="K67">
        <v>2.5546000000000002</v>
      </c>
      <c r="L67">
        <v>-0.16012000000000001</v>
      </c>
    </row>
    <row r="68" spans="1:12" x14ac:dyDescent="0.3">
      <c r="A68">
        <v>3.9698000000000002</v>
      </c>
      <c r="B68">
        <v>2.5276000000000001</v>
      </c>
      <c r="C68">
        <v>2.6602999999999999</v>
      </c>
      <c r="D68">
        <v>-0.13275000000000001</v>
      </c>
      <c r="E68">
        <v>0.7782</v>
      </c>
      <c r="F68">
        <v>0.7782</v>
      </c>
      <c r="G68">
        <v>0.61980999999999997</v>
      </c>
      <c r="H68">
        <v>0.15839</v>
      </c>
      <c r="I68">
        <v>3.4597000000000002</v>
      </c>
      <c r="J68">
        <v>2.4361999999999999</v>
      </c>
      <c r="K68">
        <v>2.5928</v>
      </c>
      <c r="L68">
        <v>-0.15659000000000001</v>
      </c>
    </row>
    <row r="69" spans="1:12" x14ac:dyDescent="0.3">
      <c r="A69">
        <v>3.4839000000000002</v>
      </c>
      <c r="B69">
        <v>2.3997000000000002</v>
      </c>
      <c r="C69">
        <v>2.4578000000000002</v>
      </c>
      <c r="D69">
        <v>-5.8146000000000003E-2</v>
      </c>
      <c r="E69">
        <v>0.90310000000000001</v>
      </c>
      <c r="F69">
        <v>0.60209999999999997</v>
      </c>
      <c r="G69">
        <v>0.70606999999999998</v>
      </c>
      <c r="H69">
        <v>-0.10397000000000001</v>
      </c>
      <c r="I69">
        <v>2.9903</v>
      </c>
      <c r="J69">
        <v>2.3784000000000001</v>
      </c>
      <c r="K69">
        <v>2.3033999999999999</v>
      </c>
      <c r="L69">
        <v>7.4989E-2</v>
      </c>
    </row>
    <row r="70" spans="1:12" x14ac:dyDescent="0.3">
      <c r="A70">
        <v>3.1208999999999998</v>
      </c>
      <c r="B70">
        <v>2.3578999999999999</v>
      </c>
      <c r="C70">
        <v>2.3066</v>
      </c>
      <c r="D70">
        <v>5.1334999999999999E-2</v>
      </c>
      <c r="E70">
        <v>1.6901999999999999</v>
      </c>
      <c r="F70">
        <v>1.5563</v>
      </c>
      <c r="G70">
        <v>1.2497</v>
      </c>
      <c r="H70">
        <v>0.30662</v>
      </c>
      <c r="I70">
        <v>0.47711999999999999</v>
      </c>
      <c r="J70">
        <v>0.47711999999999999</v>
      </c>
      <c r="K70">
        <v>0.75409000000000004</v>
      </c>
      <c r="L70">
        <v>-0.27696999999999999</v>
      </c>
    </row>
    <row r="71" spans="1:12" x14ac:dyDescent="0.3">
      <c r="A71">
        <v>3.8736000000000002</v>
      </c>
      <c r="B71">
        <v>2.5888</v>
      </c>
      <c r="C71">
        <v>2.6202999999999999</v>
      </c>
      <c r="D71">
        <v>-3.1454999999999997E-2</v>
      </c>
      <c r="E71">
        <v>0</v>
      </c>
      <c r="F71">
        <v>0</v>
      </c>
      <c r="G71">
        <v>8.2357E-2</v>
      </c>
      <c r="H71">
        <v>-8.2357E-2</v>
      </c>
      <c r="I71">
        <v>1.9444999999999999</v>
      </c>
      <c r="J71">
        <v>1.8062</v>
      </c>
      <c r="K71">
        <v>1.6587000000000001</v>
      </c>
      <c r="L71">
        <v>0.14751</v>
      </c>
    </row>
    <row r="72" spans="1:12" x14ac:dyDescent="0.3">
      <c r="A72">
        <v>3.5960000000000001</v>
      </c>
      <c r="B72">
        <v>2.5211000000000001</v>
      </c>
      <c r="C72">
        <v>2.5045999999999999</v>
      </c>
      <c r="D72">
        <v>1.6535999999999999E-2</v>
      </c>
      <c r="E72">
        <v>3.1892</v>
      </c>
      <c r="F72">
        <v>1.5682</v>
      </c>
      <c r="G72">
        <v>2.2848999999999999</v>
      </c>
      <c r="H72">
        <v>-0.71674000000000004</v>
      </c>
      <c r="I72">
        <v>3.7172999999999998</v>
      </c>
      <c r="J72">
        <v>2.5065</v>
      </c>
      <c r="K72">
        <v>2.7515000000000001</v>
      </c>
      <c r="L72">
        <v>-0.24501999999999999</v>
      </c>
    </row>
    <row r="73" spans="1:12" x14ac:dyDescent="0.3">
      <c r="A73">
        <v>3.1558999999999999</v>
      </c>
      <c r="B73">
        <v>2.3944999999999999</v>
      </c>
      <c r="C73">
        <v>2.3212000000000002</v>
      </c>
      <c r="D73">
        <v>7.3348999999999998E-2</v>
      </c>
      <c r="E73">
        <v>3.5234999999999999</v>
      </c>
      <c r="F73">
        <v>2.2877999999999998</v>
      </c>
      <c r="G73">
        <v>2.5158</v>
      </c>
      <c r="H73">
        <v>-0.22802</v>
      </c>
      <c r="I73">
        <v>1.3222</v>
      </c>
      <c r="J73">
        <v>1.2787999999999999</v>
      </c>
      <c r="K73">
        <v>1.2750999999999999</v>
      </c>
      <c r="L73">
        <v>3.6847999999999998E-3</v>
      </c>
    </row>
    <row r="74" spans="1:12" x14ac:dyDescent="0.3">
      <c r="A74">
        <v>2.8791000000000002</v>
      </c>
      <c r="B74">
        <v>2.3654999999999999</v>
      </c>
      <c r="C74">
        <v>2.2058</v>
      </c>
      <c r="D74">
        <v>0.15970999999999999</v>
      </c>
      <c r="E74">
        <v>0</v>
      </c>
      <c r="F74">
        <v>0</v>
      </c>
      <c r="G74">
        <v>8.2357E-2</v>
      </c>
      <c r="H74">
        <v>-8.2357E-2</v>
      </c>
      <c r="I74">
        <v>2.2967</v>
      </c>
      <c r="J74">
        <v>2.0607000000000002</v>
      </c>
      <c r="K74">
        <v>1.8757999999999999</v>
      </c>
      <c r="L74">
        <v>0.18492</v>
      </c>
    </row>
    <row r="75" spans="1:12" x14ac:dyDescent="0.3">
      <c r="A75">
        <v>3.1398999999999999</v>
      </c>
      <c r="B75">
        <v>2.3578999999999999</v>
      </c>
      <c r="C75">
        <v>2.3144999999999998</v>
      </c>
      <c r="D75">
        <v>4.3416999999999997E-2</v>
      </c>
      <c r="E75">
        <v>0.69899999999999995</v>
      </c>
      <c r="F75">
        <v>0.60209999999999997</v>
      </c>
      <c r="G75">
        <v>0.56511</v>
      </c>
      <c r="H75">
        <v>3.6986999999999999E-2</v>
      </c>
      <c r="I75">
        <v>2.6656</v>
      </c>
      <c r="J75">
        <v>2.2040999999999999</v>
      </c>
      <c r="K75">
        <v>2.1032000000000002</v>
      </c>
      <c r="L75">
        <v>0.10091</v>
      </c>
    </row>
    <row r="76" spans="1:12" x14ac:dyDescent="0.3">
      <c r="A76">
        <v>3.5131999999999999</v>
      </c>
      <c r="B76">
        <v>2.4870999999999999</v>
      </c>
      <c r="C76">
        <v>2.4701</v>
      </c>
      <c r="D76">
        <v>1.7042999999999999E-2</v>
      </c>
      <c r="E76">
        <v>0</v>
      </c>
      <c r="F76">
        <v>0</v>
      </c>
      <c r="G76">
        <v>8.2357E-2</v>
      </c>
      <c r="H76">
        <v>-8.2357E-2</v>
      </c>
      <c r="I76">
        <v>3.0518999999999998</v>
      </c>
      <c r="J76">
        <v>2.2833000000000001</v>
      </c>
      <c r="K76">
        <v>2.3414000000000001</v>
      </c>
      <c r="L76">
        <v>-5.8073E-2</v>
      </c>
    </row>
    <row r="77" spans="1:12" x14ac:dyDescent="0.3">
      <c r="A77">
        <v>2.8351000000000002</v>
      </c>
      <c r="B77">
        <v>2.1903000000000001</v>
      </c>
      <c r="C77">
        <v>2.1875</v>
      </c>
      <c r="D77">
        <v>2.8438000000000001E-3</v>
      </c>
      <c r="E77">
        <v>0</v>
      </c>
      <c r="F77">
        <v>0</v>
      </c>
      <c r="G77">
        <v>8.2357E-2</v>
      </c>
      <c r="H77">
        <v>-8.2357E-2</v>
      </c>
      <c r="I77">
        <v>2.6084999999999998</v>
      </c>
      <c r="J77">
        <v>2.1703000000000001</v>
      </c>
      <c r="K77">
        <v>2.0680000000000001</v>
      </c>
      <c r="L77">
        <v>0.10223</v>
      </c>
    </row>
    <row r="78" spans="1:12" x14ac:dyDescent="0.3">
      <c r="A78">
        <v>2.5899000000000001</v>
      </c>
      <c r="B78">
        <v>2.2252999999999998</v>
      </c>
      <c r="C78">
        <v>2.0853000000000002</v>
      </c>
      <c r="D78">
        <v>0.14002999999999999</v>
      </c>
      <c r="E78">
        <v>1.6990000000000001</v>
      </c>
      <c r="F78">
        <v>1.4914000000000001</v>
      </c>
      <c r="G78">
        <v>1.2558</v>
      </c>
      <c r="H78">
        <v>0.23565</v>
      </c>
      <c r="I78">
        <v>3.0224000000000002</v>
      </c>
      <c r="J78">
        <v>2.4409000000000001</v>
      </c>
      <c r="K78">
        <v>2.3231999999999999</v>
      </c>
      <c r="L78">
        <v>0.11772000000000001</v>
      </c>
    </row>
    <row r="79" spans="1:12" x14ac:dyDescent="0.3">
      <c r="A79">
        <v>3.7797000000000001</v>
      </c>
      <c r="B79">
        <v>2.4579</v>
      </c>
      <c r="C79">
        <v>2.5811000000000002</v>
      </c>
      <c r="D79">
        <v>-0.12322</v>
      </c>
      <c r="E79">
        <v>2.2742</v>
      </c>
      <c r="F79">
        <v>1.8261000000000001</v>
      </c>
      <c r="G79">
        <v>1.653</v>
      </c>
      <c r="H79">
        <v>0.17308999999999999</v>
      </c>
      <c r="I79">
        <v>2.8948999999999998</v>
      </c>
      <c r="J79">
        <v>2.2504</v>
      </c>
      <c r="K79">
        <v>2.2446000000000002</v>
      </c>
      <c r="L79">
        <v>5.8646000000000002E-3</v>
      </c>
    </row>
    <row r="80" spans="1:12" x14ac:dyDescent="0.3">
      <c r="A80">
        <v>3.4929000000000001</v>
      </c>
      <c r="B80">
        <v>2.4314</v>
      </c>
      <c r="C80">
        <v>2.4615999999999998</v>
      </c>
      <c r="D80">
        <v>-3.0197000000000002E-2</v>
      </c>
      <c r="E80">
        <v>1.7634000000000001</v>
      </c>
      <c r="F80">
        <v>1.3802000000000001</v>
      </c>
      <c r="G80">
        <v>1.3002</v>
      </c>
      <c r="H80">
        <v>7.9969999999999999E-2</v>
      </c>
      <c r="I80">
        <v>2.1429999999999998</v>
      </c>
      <c r="J80">
        <v>1.9541999999999999</v>
      </c>
      <c r="K80">
        <v>1.7810999999999999</v>
      </c>
      <c r="L80">
        <v>0.17318</v>
      </c>
    </row>
    <row r="81" spans="1:12" x14ac:dyDescent="0.3">
      <c r="A81">
        <v>2.9916999999999998</v>
      </c>
      <c r="B81">
        <v>2.3262999999999998</v>
      </c>
      <c r="C81">
        <v>2.2526999999999999</v>
      </c>
      <c r="D81">
        <v>7.3580000000000007E-2</v>
      </c>
      <c r="E81">
        <v>0.7782</v>
      </c>
      <c r="F81">
        <v>0.69899999999999995</v>
      </c>
      <c r="G81">
        <v>0.61980999999999997</v>
      </c>
      <c r="H81">
        <v>7.9187999999999995E-2</v>
      </c>
      <c r="I81">
        <v>1.8325</v>
      </c>
      <c r="J81">
        <v>1.7634000000000001</v>
      </c>
      <c r="K81">
        <v>1.5895999999999999</v>
      </c>
      <c r="L81">
        <v>0.17377999999999999</v>
      </c>
    </row>
    <row r="82" spans="1:12" x14ac:dyDescent="0.3">
      <c r="A82">
        <v>2.5489999999999999</v>
      </c>
      <c r="B82">
        <v>2.3243</v>
      </c>
      <c r="C82">
        <v>2.0682</v>
      </c>
      <c r="D82">
        <v>0.25607999999999997</v>
      </c>
      <c r="E82">
        <v>2.6884000000000001</v>
      </c>
      <c r="F82">
        <v>1.716</v>
      </c>
      <c r="G82">
        <v>1.9391</v>
      </c>
      <c r="H82">
        <v>-0.22306999999999999</v>
      </c>
      <c r="I82">
        <v>1.716</v>
      </c>
      <c r="J82">
        <v>1.5441</v>
      </c>
      <c r="K82">
        <v>1.5178</v>
      </c>
      <c r="L82">
        <v>2.6244E-2</v>
      </c>
    </row>
    <row r="83" spans="1:12" x14ac:dyDescent="0.3">
      <c r="A83">
        <v>3.2208999999999999</v>
      </c>
      <c r="B83">
        <v>2.3384999999999998</v>
      </c>
      <c r="C83">
        <v>2.3481999999999998</v>
      </c>
      <c r="D83">
        <v>-9.7398999999999993E-3</v>
      </c>
      <c r="E83">
        <v>0.47710000000000002</v>
      </c>
      <c r="F83">
        <v>0.47710000000000002</v>
      </c>
      <c r="G83">
        <v>0.41186</v>
      </c>
      <c r="H83">
        <v>6.5239000000000005E-2</v>
      </c>
      <c r="I83">
        <v>2.3483000000000001</v>
      </c>
      <c r="J83">
        <v>2.1614</v>
      </c>
      <c r="K83">
        <v>1.9076</v>
      </c>
      <c r="L83">
        <v>0.25374999999999998</v>
      </c>
    </row>
    <row r="84" spans="1:12" x14ac:dyDescent="0.3">
      <c r="A84">
        <v>3.6520000000000001</v>
      </c>
      <c r="B84">
        <v>2.4712999999999998</v>
      </c>
      <c r="C84">
        <v>2.5278999999999998</v>
      </c>
      <c r="D84">
        <v>-5.6603000000000001E-2</v>
      </c>
      <c r="E84">
        <v>0</v>
      </c>
      <c r="F84">
        <v>0</v>
      </c>
      <c r="G84">
        <v>8.2357E-2</v>
      </c>
      <c r="H84">
        <v>-8.2357E-2</v>
      </c>
      <c r="I84">
        <v>2.3502000000000001</v>
      </c>
      <c r="J84">
        <v>1.9590000000000001</v>
      </c>
      <c r="K84">
        <v>1.9088000000000001</v>
      </c>
      <c r="L84">
        <v>5.0227000000000001E-2</v>
      </c>
    </row>
    <row r="85" spans="1:12" x14ac:dyDescent="0.3">
      <c r="A85">
        <v>1.9731000000000001</v>
      </c>
      <c r="B85">
        <v>1.7924</v>
      </c>
      <c r="C85">
        <v>1.8282</v>
      </c>
      <c r="D85">
        <v>-3.5813999999999999E-2</v>
      </c>
      <c r="E85">
        <v>1.6128</v>
      </c>
      <c r="F85">
        <v>1.4314</v>
      </c>
      <c r="G85">
        <v>1.1961999999999999</v>
      </c>
      <c r="H85">
        <v>0.23518</v>
      </c>
      <c r="I85">
        <v>1.9191</v>
      </c>
      <c r="J85">
        <v>1.8194999999999999</v>
      </c>
      <c r="K85">
        <v>1.643</v>
      </c>
      <c r="L85">
        <v>0.17652999999999999</v>
      </c>
    </row>
    <row r="86" spans="1:12" x14ac:dyDescent="0.3">
      <c r="A86">
        <v>3.8664000000000001</v>
      </c>
      <c r="B86">
        <v>2.5236999999999998</v>
      </c>
      <c r="C86">
        <v>2.6173000000000002</v>
      </c>
      <c r="D86">
        <v>-9.3554999999999999E-2</v>
      </c>
      <c r="E86">
        <v>2.1732</v>
      </c>
      <c r="F86">
        <v>1.8920999999999999</v>
      </c>
      <c r="G86">
        <v>1.5832999999999999</v>
      </c>
      <c r="H86">
        <v>0.30885000000000001</v>
      </c>
      <c r="I86">
        <v>3.5899000000000001</v>
      </c>
      <c r="J86">
        <v>2.5091999999999999</v>
      </c>
      <c r="K86">
        <v>2.673</v>
      </c>
      <c r="L86">
        <v>-0.16385</v>
      </c>
    </row>
    <row r="87" spans="1:12" x14ac:dyDescent="0.3">
      <c r="A87">
        <v>2.7084000000000001</v>
      </c>
      <c r="B87">
        <v>2.2877999999999998</v>
      </c>
      <c r="C87">
        <v>2.1347</v>
      </c>
      <c r="D87">
        <v>0.15315000000000001</v>
      </c>
      <c r="E87">
        <v>2.5527000000000002</v>
      </c>
      <c r="F87">
        <v>1.9684999999999999</v>
      </c>
      <c r="G87">
        <v>1.8453999999999999</v>
      </c>
      <c r="H87">
        <v>0.12315</v>
      </c>
      <c r="I87">
        <v>3.4188000000000001</v>
      </c>
      <c r="J87">
        <v>2.4378000000000002</v>
      </c>
      <c r="K87">
        <v>2.5674999999999999</v>
      </c>
      <c r="L87">
        <v>-0.12978999999999999</v>
      </c>
    </row>
    <row r="88" spans="1:12" hidden="1" x14ac:dyDescent="0.3">
      <c r="A88">
        <v>3.2907000000000002</v>
      </c>
      <c r="B88">
        <v>2.415</v>
      </c>
      <c r="C88">
        <v>2.3773</v>
      </c>
      <c r="D88">
        <v>3.7671000000000003E-2</v>
      </c>
      <c r="E88">
        <v>2.3365</v>
      </c>
      <c r="F88">
        <v>2.1959</v>
      </c>
      <c r="G88">
        <v>1.696</v>
      </c>
      <c r="H88">
        <v>0.49986000000000003</v>
      </c>
      <c r="I88">
        <v>0.60206000000000004</v>
      </c>
      <c r="J88">
        <v>0.30103000000000002</v>
      </c>
      <c r="K88">
        <v>0.83111000000000002</v>
      </c>
      <c r="L88">
        <v>-0.53008</v>
      </c>
    </row>
    <row r="89" spans="1:12" hidden="1" x14ac:dyDescent="0.3">
      <c r="A89">
        <v>2.6627999999999998</v>
      </c>
      <c r="B89">
        <v>2.2454999999999998</v>
      </c>
      <c r="C89">
        <v>2.1156000000000001</v>
      </c>
      <c r="D89">
        <v>0.12984999999999999</v>
      </c>
      <c r="E89">
        <v>2.7443</v>
      </c>
      <c r="F89">
        <v>2.2094999999999998</v>
      </c>
      <c r="G89">
        <v>1.9777</v>
      </c>
      <c r="H89">
        <v>0.23182</v>
      </c>
      <c r="I89">
        <v>0</v>
      </c>
      <c r="J89">
        <v>0</v>
      </c>
      <c r="K89">
        <v>0.45995999999999998</v>
      </c>
      <c r="L89">
        <v>-0.45995999999999998</v>
      </c>
    </row>
    <row r="90" spans="1:12" x14ac:dyDescent="0.3">
      <c r="A90">
        <v>2.738</v>
      </c>
      <c r="B90">
        <v>2.3054000000000001</v>
      </c>
      <c r="C90">
        <v>2.1469999999999998</v>
      </c>
      <c r="D90">
        <v>0.15841</v>
      </c>
      <c r="E90">
        <v>0</v>
      </c>
      <c r="F90">
        <v>0</v>
      </c>
      <c r="G90">
        <v>8.2357E-2</v>
      </c>
      <c r="H90">
        <v>-8.2357E-2</v>
      </c>
      <c r="I90">
        <v>2.7818000000000001</v>
      </c>
      <c r="J90">
        <v>2.2765</v>
      </c>
      <c r="K90">
        <v>2.1747999999999998</v>
      </c>
      <c r="L90">
        <v>0.10163999999999999</v>
      </c>
    </row>
    <row r="91" spans="1:12" x14ac:dyDescent="0.3">
      <c r="A91">
        <v>1.7323999999999999</v>
      </c>
      <c r="B91">
        <v>1.5798000000000001</v>
      </c>
      <c r="C91">
        <v>1.7279</v>
      </c>
      <c r="D91">
        <v>-0.14810000000000001</v>
      </c>
      <c r="E91">
        <v>0.30099999999999999</v>
      </c>
      <c r="F91">
        <v>0.30099999999999999</v>
      </c>
      <c r="G91">
        <v>0.29024</v>
      </c>
      <c r="H91">
        <v>1.0761E-2</v>
      </c>
      <c r="I91">
        <v>3.5718000000000001</v>
      </c>
      <c r="J91">
        <v>2.4756999999999998</v>
      </c>
      <c r="K91">
        <v>2.6619000000000002</v>
      </c>
      <c r="L91">
        <v>-0.1862</v>
      </c>
    </row>
    <row r="92" spans="1:12" x14ac:dyDescent="0.3">
      <c r="A92">
        <v>3.5695000000000001</v>
      </c>
      <c r="B92">
        <v>2.4518</v>
      </c>
      <c r="C92">
        <v>2.4935</v>
      </c>
      <c r="D92">
        <v>-4.172E-2</v>
      </c>
      <c r="E92">
        <v>1.1460999999999999</v>
      </c>
      <c r="F92">
        <v>1.1460999999999999</v>
      </c>
      <c r="G92">
        <v>0.87390000000000001</v>
      </c>
      <c r="H92">
        <v>0.2722</v>
      </c>
      <c r="I92">
        <v>2.3874</v>
      </c>
      <c r="J92">
        <v>2.2067999999999999</v>
      </c>
      <c r="K92">
        <v>1.9317</v>
      </c>
      <c r="L92">
        <v>0.27511000000000002</v>
      </c>
    </row>
    <row r="93" spans="1:12" x14ac:dyDescent="0.3">
      <c r="A93">
        <v>3.1</v>
      </c>
      <c r="B93">
        <v>2.5065</v>
      </c>
      <c r="C93">
        <v>2.2978999999999998</v>
      </c>
      <c r="D93">
        <v>0.20865</v>
      </c>
      <c r="E93">
        <v>0.30099999999999999</v>
      </c>
      <c r="F93">
        <v>0</v>
      </c>
      <c r="G93">
        <v>0.29024</v>
      </c>
      <c r="H93">
        <v>-0.29024</v>
      </c>
      <c r="I93">
        <v>1.8692</v>
      </c>
      <c r="J93">
        <v>1.7482</v>
      </c>
      <c r="K93">
        <v>1.6123000000000001</v>
      </c>
      <c r="L93">
        <v>0.13589999999999999</v>
      </c>
    </row>
    <row r="94" spans="1:12" x14ac:dyDescent="0.3">
      <c r="A94">
        <v>3.5375999999999999</v>
      </c>
      <c r="B94">
        <v>2.4857</v>
      </c>
      <c r="C94">
        <v>2.4802</v>
      </c>
      <c r="D94">
        <v>5.4741E-3</v>
      </c>
      <c r="E94">
        <v>2.7372000000000001</v>
      </c>
      <c r="F94">
        <v>1.3802000000000001</v>
      </c>
      <c r="G94">
        <v>1.9728000000000001</v>
      </c>
      <c r="H94">
        <v>-0.59257000000000004</v>
      </c>
      <c r="I94">
        <v>2.6137999999999999</v>
      </c>
      <c r="J94">
        <v>2.2404999999999999</v>
      </c>
      <c r="K94">
        <v>2.0712999999999999</v>
      </c>
      <c r="L94">
        <v>0.16924</v>
      </c>
    </row>
    <row r="95" spans="1:12" x14ac:dyDescent="0.3">
      <c r="A95">
        <v>2.5598999999999998</v>
      </c>
      <c r="B95">
        <v>2.1673</v>
      </c>
      <c r="C95">
        <v>2.0728</v>
      </c>
      <c r="D95">
        <v>9.4534000000000007E-2</v>
      </c>
      <c r="E95">
        <v>0.47710000000000002</v>
      </c>
      <c r="F95">
        <v>0.47710000000000002</v>
      </c>
      <c r="G95">
        <v>0.41186</v>
      </c>
      <c r="H95">
        <v>6.5239000000000005E-2</v>
      </c>
      <c r="I95">
        <v>1.6532</v>
      </c>
      <c r="J95">
        <v>1.5051000000000001</v>
      </c>
      <c r="K95">
        <v>1.4791000000000001</v>
      </c>
      <c r="L95">
        <v>2.6034999999999999E-2</v>
      </c>
    </row>
    <row r="96" spans="1:12" x14ac:dyDescent="0.3">
      <c r="A96">
        <v>2.5832000000000002</v>
      </c>
      <c r="B96">
        <v>2.1987000000000001</v>
      </c>
      <c r="C96">
        <v>2.0825</v>
      </c>
      <c r="D96">
        <v>0.11622</v>
      </c>
      <c r="E96">
        <v>0.30099999999999999</v>
      </c>
      <c r="F96">
        <v>0.30099999999999999</v>
      </c>
      <c r="G96">
        <v>0.29024</v>
      </c>
      <c r="H96">
        <v>1.0761E-2</v>
      </c>
      <c r="I96">
        <v>2.9983</v>
      </c>
      <c r="J96">
        <v>2.3673999999999999</v>
      </c>
      <c r="K96">
        <v>2.3083</v>
      </c>
      <c r="L96">
        <v>5.9063999999999998E-2</v>
      </c>
    </row>
    <row r="97" spans="1:12" x14ac:dyDescent="0.3">
      <c r="A97">
        <v>2.7033</v>
      </c>
      <c r="B97">
        <v>2.3765999999999998</v>
      </c>
      <c r="C97">
        <v>2.1324999999999998</v>
      </c>
      <c r="D97">
        <v>0.24407000000000001</v>
      </c>
      <c r="E97">
        <v>1.3424</v>
      </c>
      <c r="F97">
        <v>1.2787999999999999</v>
      </c>
      <c r="G97">
        <v>1.0095000000000001</v>
      </c>
      <c r="H97">
        <v>0.26933000000000001</v>
      </c>
      <c r="I97">
        <v>3.0137</v>
      </c>
      <c r="J97">
        <v>2.4116</v>
      </c>
      <c r="K97">
        <v>2.3178000000000001</v>
      </c>
      <c r="L97">
        <v>9.3822000000000003E-2</v>
      </c>
    </row>
    <row r="98" spans="1:12" x14ac:dyDescent="0.3">
      <c r="A98">
        <v>3.9321999999999999</v>
      </c>
      <c r="B98">
        <v>2.5933000000000002</v>
      </c>
      <c r="C98">
        <v>2.6446999999999998</v>
      </c>
      <c r="D98">
        <v>-5.1376999999999999E-2</v>
      </c>
      <c r="E98">
        <v>1.5798000000000001</v>
      </c>
      <c r="F98">
        <v>1.3009999999999999</v>
      </c>
      <c r="G98">
        <v>1.1734</v>
      </c>
      <c r="H98">
        <v>0.12756999999999999</v>
      </c>
      <c r="I98">
        <v>3.0394000000000001</v>
      </c>
      <c r="J98">
        <v>2.2227000000000001</v>
      </c>
      <c r="K98">
        <v>2.3336999999999999</v>
      </c>
      <c r="L98">
        <v>-0.11094999999999999</v>
      </c>
    </row>
    <row r="99" spans="1:12" x14ac:dyDescent="0.3">
      <c r="A99">
        <v>2.9794999999999998</v>
      </c>
      <c r="B99">
        <v>2.3443999999999998</v>
      </c>
      <c r="C99">
        <v>2.2475999999999998</v>
      </c>
      <c r="D99">
        <v>9.6765000000000004E-2</v>
      </c>
      <c r="E99">
        <v>1.6335</v>
      </c>
      <c r="F99">
        <v>1.5315000000000001</v>
      </c>
      <c r="G99">
        <v>1.2104999999999999</v>
      </c>
      <c r="H99">
        <v>0.32097999999999999</v>
      </c>
      <c r="I99">
        <v>3.3721999999999999</v>
      </c>
      <c r="J99">
        <v>2.4843000000000002</v>
      </c>
      <c r="K99">
        <v>2.5388000000000002</v>
      </c>
      <c r="L99">
        <v>-5.4498999999999999E-2</v>
      </c>
    </row>
    <row r="100" spans="1:12" x14ac:dyDescent="0.3">
      <c r="A100">
        <v>3.0962000000000001</v>
      </c>
      <c r="B100">
        <v>2.2742</v>
      </c>
      <c r="C100">
        <v>2.2963</v>
      </c>
      <c r="D100">
        <v>-2.2071E-2</v>
      </c>
      <c r="E100">
        <v>0.60209999999999997</v>
      </c>
      <c r="F100">
        <v>0.30099999999999999</v>
      </c>
      <c r="G100">
        <v>0.49819000000000002</v>
      </c>
      <c r="H100">
        <v>-0.19719</v>
      </c>
      <c r="I100">
        <v>1.9191</v>
      </c>
      <c r="J100">
        <v>1.7634000000000001</v>
      </c>
      <c r="K100">
        <v>1.643</v>
      </c>
      <c r="L100">
        <v>0.12042</v>
      </c>
    </row>
    <row r="101" spans="1:12" x14ac:dyDescent="0.3">
      <c r="A101">
        <v>3.5529000000000002</v>
      </c>
      <c r="B101">
        <v>2.4361999999999999</v>
      </c>
      <c r="C101">
        <v>2.4866000000000001</v>
      </c>
      <c r="D101">
        <v>-5.0402000000000002E-2</v>
      </c>
      <c r="E101">
        <v>0</v>
      </c>
      <c r="F101">
        <v>0</v>
      </c>
      <c r="G101">
        <v>8.2357E-2</v>
      </c>
      <c r="H101">
        <v>-8.2357E-2</v>
      </c>
      <c r="I101">
        <v>2.6981000000000002</v>
      </c>
      <c r="J101">
        <v>2.1760999999999999</v>
      </c>
      <c r="K101">
        <v>2.1233</v>
      </c>
      <c r="L101">
        <v>5.2837000000000002E-2</v>
      </c>
    </row>
    <row r="102" spans="1:12" x14ac:dyDescent="0.3">
      <c r="A102">
        <v>3.8942000000000001</v>
      </c>
      <c r="B102">
        <v>2.4563999999999999</v>
      </c>
      <c r="C102">
        <v>2.6288</v>
      </c>
      <c r="D102">
        <v>-0.17244000000000001</v>
      </c>
      <c r="E102">
        <v>0.30099999999999999</v>
      </c>
      <c r="F102">
        <v>0.30099999999999999</v>
      </c>
      <c r="G102">
        <v>0.29024</v>
      </c>
      <c r="H102">
        <v>1.0761E-2</v>
      </c>
      <c r="I102">
        <v>1</v>
      </c>
      <c r="J102">
        <v>1</v>
      </c>
      <c r="K102">
        <v>1.0764</v>
      </c>
      <c r="L102">
        <v>-7.6430999999999999E-2</v>
      </c>
    </row>
    <row r="103" spans="1:12" x14ac:dyDescent="0.3">
      <c r="A103">
        <v>2.1238999999999999</v>
      </c>
      <c r="B103">
        <v>1.9031</v>
      </c>
      <c r="C103">
        <v>1.8911</v>
      </c>
      <c r="D103">
        <v>1.2038999999999999E-2</v>
      </c>
      <c r="E103">
        <v>0.95420000000000005</v>
      </c>
      <c r="F103">
        <v>0.90310000000000001</v>
      </c>
      <c r="G103">
        <v>0.74136000000000002</v>
      </c>
      <c r="H103">
        <v>0.16173999999999999</v>
      </c>
      <c r="I103">
        <v>1.8194999999999999</v>
      </c>
      <c r="J103">
        <v>1.6532</v>
      </c>
      <c r="K103">
        <v>1.5817000000000001</v>
      </c>
      <c r="L103">
        <v>7.1559999999999999E-2</v>
      </c>
    </row>
    <row r="104" spans="1:12" x14ac:dyDescent="0.3">
      <c r="A104">
        <v>2.9148999999999998</v>
      </c>
      <c r="B104">
        <v>2.2856000000000001</v>
      </c>
      <c r="C104">
        <v>2.2206999999999999</v>
      </c>
      <c r="D104">
        <v>6.4887E-2</v>
      </c>
      <c r="E104">
        <v>0</v>
      </c>
      <c r="F104">
        <v>0</v>
      </c>
      <c r="G104">
        <v>8.2357E-2</v>
      </c>
      <c r="H104">
        <v>-8.2357E-2</v>
      </c>
      <c r="I104">
        <v>2.4609000000000001</v>
      </c>
      <c r="J104">
        <v>2.1492</v>
      </c>
      <c r="K104">
        <v>1.9770000000000001</v>
      </c>
      <c r="L104">
        <v>0.17219000000000001</v>
      </c>
    </row>
    <row r="105" spans="1:12" x14ac:dyDescent="0.3">
      <c r="A105">
        <v>1.8388</v>
      </c>
      <c r="B105">
        <v>1.716</v>
      </c>
      <c r="C105">
        <v>1.7722</v>
      </c>
      <c r="D105">
        <v>-5.6244000000000002E-2</v>
      </c>
      <c r="E105">
        <v>0.30099999999999999</v>
      </c>
      <c r="F105">
        <v>0.30099999999999999</v>
      </c>
      <c r="G105">
        <v>0.29024</v>
      </c>
      <c r="H105">
        <v>1.0761E-2</v>
      </c>
      <c r="I105">
        <v>2.0211999999999999</v>
      </c>
      <c r="J105">
        <v>1.8751</v>
      </c>
      <c r="K105">
        <v>1.706</v>
      </c>
      <c r="L105">
        <v>0.1691</v>
      </c>
    </row>
    <row r="106" spans="1:12" x14ac:dyDescent="0.3">
      <c r="A106">
        <v>2.3304</v>
      </c>
      <c r="B106">
        <v>2.0491999999999999</v>
      </c>
      <c r="C106">
        <v>1.9771000000000001</v>
      </c>
      <c r="D106">
        <v>7.2079000000000004E-2</v>
      </c>
      <c r="E106">
        <v>0.47710000000000002</v>
      </c>
      <c r="F106">
        <v>0.47710000000000002</v>
      </c>
      <c r="G106">
        <v>0.41186</v>
      </c>
      <c r="H106">
        <v>6.5239000000000005E-2</v>
      </c>
      <c r="I106">
        <v>2.9262999999999999</v>
      </c>
      <c r="J106">
        <v>2.3117999999999999</v>
      </c>
      <c r="K106">
        <v>2.2639999999999998</v>
      </c>
      <c r="L106">
        <v>4.7796999999999999E-2</v>
      </c>
    </row>
    <row r="107" spans="1:12" x14ac:dyDescent="0.3">
      <c r="A107">
        <v>2.4996999999999998</v>
      </c>
      <c r="B107">
        <v>2.0644999999999998</v>
      </c>
      <c r="C107">
        <v>2.0476999999999999</v>
      </c>
      <c r="D107">
        <v>1.6823000000000001E-2</v>
      </c>
      <c r="E107">
        <v>1.2553000000000001</v>
      </c>
      <c r="F107">
        <v>1.2040999999999999</v>
      </c>
      <c r="G107">
        <v>0.94932000000000005</v>
      </c>
      <c r="H107">
        <v>0.25478000000000001</v>
      </c>
      <c r="I107">
        <v>2.1429999999999998</v>
      </c>
      <c r="J107">
        <v>1.9031</v>
      </c>
      <c r="K107">
        <v>1.7810999999999999</v>
      </c>
      <c r="L107">
        <v>0.12203</v>
      </c>
    </row>
    <row r="108" spans="1:12" hidden="1" x14ac:dyDescent="0.3">
      <c r="A108">
        <v>1</v>
      </c>
      <c r="B108">
        <v>0.95420000000000005</v>
      </c>
      <c r="C108">
        <v>1.4227000000000001</v>
      </c>
      <c r="D108">
        <v>-0.46847</v>
      </c>
      <c r="E108">
        <v>0</v>
      </c>
      <c r="F108">
        <v>0</v>
      </c>
      <c r="G108">
        <v>8.2357E-2</v>
      </c>
      <c r="H108">
        <v>-8.2357E-2</v>
      </c>
      <c r="I108">
        <v>4.1599000000000004</v>
      </c>
      <c r="J108">
        <v>2.5198</v>
      </c>
      <c r="K108">
        <v>3.0244</v>
      </c>
      <c r="L108">
        <v>-0.50458999999999998</v>
      </c>
    </row>
    <row r="109" spans="1:12" x14ac:dyDescent="0.3">
      <c r="A109">
        <v>2.4487000000000001</v>
      </c>
      <c r="B109">
        <v>2.1271</v>
      </c>
      <c r="C109">
        <v>2.0264000000000002</v>
      </c>
      <c r="D109">
        <v>0.10068000000000001</v>
      </c>
      <c r="E109">
        <v>0</v>
      </c>
      <c r="F109">
        <v>0</v>
      </c>
      <c r="G109">
        <v>8.2357E-2</v>
      </c>
      <c r="H109">
        <v>-8.2357E-2</v>
      </c>
      <c r="I109">
        <v>2.7307999999999999</v>
      </c>
      <c r="J109">
        <v>2.1139000000000001</v>
      </c>
      <c r="K109">
        <v>2.1434000000000002</v>
      </c>
      <c r="L109">
        <v>-2.9458000000000002E-2</v>
      </c>
    </row>
    <row r="110" spans="1:12" hidden="1" x14ac:dyDescent="0.3">
      <c r="A110">
        <v>2.6920000000000002</v>
      </c>
      <c r="B110">
        <v>2.2625000000000002</v>
      </c>
      <c r="C110">
        <v>2.1278000000000001</v>
      </c>
      <c r="D110">
        <v>0.13467999999999999</v>
      </c>
      <c r="E110">
        <v>3.0116000000000001</v>
      </c>
      <c r="F110">
        <v>1.5798000000000001</v>
      </c>
      <c r="G110">
        <v>2.1623000000000001</v>
      </c>
      <c r="H110">
        <v>-0.58248999999999995</v>
      </c>
      <c r="I110">
        <v>4.2061000000000002</v>
      </c>
      <c r="J110">
        <v>2.4870999999999999</v>
      </c>
      <c r="K110">
        <v>3.0529000000000002</v>
      </c>
      <c r="L110">
        <v>-0.56574000000000002</v>
      </c>
    </row>
    <row r="111" spans="1:12" x14ac:dyDescent="0.3">
      <c r="A111">
        <v>2.0718999999999999</v>
      </c>
      <c r="B111">
        <v>1.9541999999999999</v>
      </c>
      <c r="C111">
        <v>1.8694</v>
      </c>
      <c r="D111">
        <v>8.4809999999999997E-2</v>
      </c>
      <c r="E111">
        <v>0.30099999999999999</v>
      </c>
      <c r="F111">
        <v>0.30099999999999999</v>
      </c>
      <c r="G111">
        <v>0.29024</v>
      </c>
      <c r="H111">
        <v>1.0761E-2</v>
      </c>
      <c r="I111">
        <v>0.95423999999999998</v>
      </c>
      <c r="J111">
        <v>0.95423999999999998</v>
      </c>
      <c r="K111">
        <v>1.0482</v>
      </c>
      <c r="L111">
        <v>-9.3980999999999995E-2</v>
      </c>
    </row>
    <row r="112" spans="1:12" x14ac:dyDescent="0.3">
      <c r="A112">
        <v>3.4226000000000001</v>
      </c>
      <c r="B112">
        <v>2.3464</v>
      </c>
      <c r="C112">
        <v>2.4323000000000001</v>
      </c>
      <c r="D112">
        <v>-8.5899000000000003E-2</v>
      </c>
      <c r="E112">
        <v>0.47710000000000002</v>
      </c>
      <c r="F112">
        <v>0.47710000000000002</v>
      </c>
      <c r="G112">
        <v>0.41186</v>
      </c>
      <c r="H112">
        <v>6.5239000000000005E-2</v>
      </c>
      <c r="I112">
        <v>3.5695999999999999</v>
      </c>
      <c r="J112">
        <v>2.5091999999999999</v>
      </c>
      <c r="K112">
        <v>2.6604999999999999</v>
      </c>
      <c r="L112">
        <v>-0.15131</v>
      </c>
    </row>
    <row r="113" spans="1:12" x14ac:dyDescent="0.3">
      <c r="A113">
        <v>3.2852999999999999</v>
      </c>
      <c r="B113">
        <v>2.3578999999999999</v>
      </c>
      <c r="C113">
        <v>2.3751000000000002</v>
      </c>
      <c r="D113">
        <v>-1.7179E-2</v>
      </c>
      <c r="E113">
        <v>0</v>
      </c>
      <c r="F113">
        <v>0</v>
      </c>
      <c r="G113">
        <v>8.2357E-2</v>
      </c>
      <c r="H113">
        <v>-8.2357E-2</v>
      </c>
      <c r="I113">
        <v>1.9494</v>
      </c>
      <c r="J113">
        <v>1.7992999999999999</v>
      </c>
      <c r="K113">
        <v>1.6617</v>
      </c>
      <c r="L113">
        <v>0.13764000000000001</v>
      </c>
    </row>
    <row r="114" spans="1:12" x14ac:dyDescent="0.3">
      <c r="A114">
        <v>2.0085999999999999</v>
      </c>
      <c r="B114">
        <v>1.8062</v>
      </c>
      <c r="C114">
        <v>1.843</v>
      </c>
      <c r="D114">
        <v>-3.6809000000000001E-2</v>
      </c>
      <c r="E114">
        <v>0.30099999999999999</v>
      </c>
      <c r="F114">
        <v>0.30099999999999999</v>
      </c>
      <c r="G114">
        <v>0.29024</v>
      </c>
      <c r="H114">
        <v>1.0761E-2</v>
      </c>
      <c r="I114">
        <v>2.0682</v>
      </c>
      <c r="J114">
        <v>1.8512999999999999</v>
      </c>
      <c r="K114">
        <v>1.7349000000000001</v>
      </c>
      <c r="L114">
        <v>0.11633</v>
      </c>
    </row>
    <row r="115" spans="1:12" x14ac:dyDescent="0.3">
      <c r="A115">
        <v>2.1206</v>
      </c>
      <c r="B115">
        <v>1.8194999999999999</v>
      </c>
      <c r="C115">
        <v>1.8896999999999999</v>
      </c>
      <c r="D115">
        <v>-7.0185999999999998E-2</v>
      </c>
      <c r="E115">
        <v>0.84509999999999996</v>
      </c>
      <c r="F115">
        <v>0.60209999999999997</v>
      </c>
      <c r="G115">
        <v>0.66601999999999995</v>
      </c>
      <c r="H115">
        <v>-6.3916000000000001E-2</v>
      </c>
      <c r="I115">
        <v>2.4047999999999998</v>
      </c>
      <c r="J115">
        <v>2.1206</v>
      </c>
      <c r="K115">
        <v>1.9424999999999999</v>
      </c>
      <c r="L115">
        <v>0.17810999999999999</v>
      </c>
    </row>
    <row r="116" spans="1:12" x14ac:dyDescent="0.3">
      <c r="A116">
        <v>4.2320000000000002</v>
      </c>
      <c r="B116">
        <v>2.6415000000000002</v>
      </c>
      <c r="C116">
        <v>2.7696000000000001</v>
      </c>
      <c r="D116">
        <v>-0.12812000000000001</v>
      </c>
      <c r="E116">
        <v>2.944</v>
      </c>
      <c r="F116">
        <v>1.9912000000000001</v>
      </c>
      <c r="G116">
        <v>2.1156000000000001</v>
      </c>
      <c r="H116">
        <v>-0.1244</v>
      </c>
      <c r="I116">
        <v>0.95423999999999998</v>
      </c>
      <c r="J116">
        <v>0.90308999999999995</v>
      </c>
      <c r="K116">
        <v>1.0482</v>
      </c>
      <c r="L116">
        <v>-0.14513000000000001</v>
      </c>
    </row>
    <row r="117" spans="1:12" x14ac:dyDescent="0.3">
      <c r="A117">
        <v>0.30099999999999999</v>
      </c>
      <c r="B117">
        <v>0.30099999999999999</v>
      </c>
      <c r="C117">
        <v>1.1314</v>
      </c>
      <c r="D117">
        <v>-0.83035999999999999</v>
      </c>
      <c r="E117">
        <v>0</v>
      </c>
      <c r="F117">
        <v>0</v>
      </c>
      <c r="G117">
        <v>8.2357E-2</v>
      </c>
      <c r="H117">
        <v>-8.2357E-2</v>
      </c>
      <c r="I117">
        <v>2.9279000000000002</v>
      </c>
      <c r="J117">
        <v>2.3365</v>
      </c>
      <c r="K117">
        <v>2.2648999999999999</v>
      </c>
      <c r="L117">
        <v>7.1552000000000004E-2</v>
      </c>
    </row>
    <row r="118" spans="1:12" x14ac:dyDescent="0.3">
      <c r="A118">
        <v>3.0916999999999999</v>
      </c>
      <c r="B118">
        <v>2.4609000000000001</v>
      </c>
      <c r="C118">
        <v>2.2944</v>
      </c>
      <c r="D118">
        <v>0.16650000000000001</v>
      </c>
      <c r="E118">
        <v>0.7782</v>
      </c>
      <c r="F118">
        <v>0.7782</v>
      </c>
      <c r="G118">
        <v>0.61980999999999997</v>
      </c>
      <c r="H118">
        <v>0.15839</v>
      </c>
      <c r="I118">
        <v>2.1614</v>
      </c>
      <c r="J118">
        <v>2</v>
      </c>
      <c r="K118">
        <v>1.7924</v>
      </c>
      <c r="L118">
        <v>0.20762</v>
      </c>
    </row>
    <row r="119" spans="1:12" x14ac:dyDescent="0.3">
      <c r="A119">
        <v>3.6339000000000001</v>
      </c>
      <c r="B119">
        <v>2.5855000000000001</v>
      </c>
      <c r="C119">
        <v>2.5204</v>
      </c>
      <c r="D119">
        <v>6.5141000000000004E-2</v>
      </c>
      <c r="E119">
        <v>0.95420000000000005</v>
      </c>
      <c r="F119">
        <v>0.90310000000000001</v>
      </c>
      <c r="G119">
        <v>0.74136000000000002</v>
      </c>
      <c r="H119">
        <v>0.16173999999999999</v>
      </c>
      <c r="I119">
        <v>3.1956000000000002</v>
      </c>
      <c r="J119">
        <v>2.3654999999999999</v>
      </c>
      <c r="K119">
        <v>2.4300000000000002</v>
      </c>
      <c r="L119">
        <v>-6.4472000000000002E-2</v>
      </c>
    </row>
    <row r="120" spans="1:12" x14ac:dyDescent="0.3">
      <c r="A120">
        <v>2.6253000000000002</v>
      </c>
      <c r="B120">
        <v>2.2279</v>
      </c>
      <c r="C120">
        <v>2.1</v>
      </c>
      <c r="D120">
        <v>0.12787999999999999</v>
      </c>
      <c r="E120">
        <v>0.60209999999999997</v>
      </c>
      <c r="F120">
        <v>0.60209999999999997</v>
      </c>
      <c r="G120">
        <v>0.49819000000000002</v>
      </c>
      <c r="H120">
        <v>0.10391</v>
      </c>
      <c r="I120">
        <v>3.9581</v>
      </c>
      <c r="J120">
        <v>2.6425000000000001</v>
      </c>
      <c r="K120">
        <v>2.9</v>
      </c>
      <c r="L120">
        <v>-0.25752999999999998</v>
      </c>
    </row>
    <row r="121" spans="1:12" x14ac:dyDescent="0.3">
      <c r="A121">
        <v>4.1535000000000002</v>
      </c>
      <c r="B121">
        <v>2.5402999999999998</v>
      </c>
      <c r="C121">
        <v>2.7368999999999999</v>
      </c>
      <c r="D121">
        <v>-0.1966</v>
      </c>
      <c r="E121">
        <v>1.7482</v>
      </c>
      <c r="F121">
        <v>1.4472</v>
      </c>
      <c r="G121">
        <v>1.2897000000000001</v>
      </c>
      <c r="H121">
        <v>0.15747</v>
      </c>
      <c r="I121">
        <v>2.3927</v>
      </c>
      <c r="J121">
        <v>2.1429999999999998</v>
      </c>
      <c r="K121">
        <v>1.9350000000000001</v>
      </c>
      <c r="L121">
        <v>0.20802999999999999</v>
      </c>
    </row>
    <row r="122" spans="1:12" x14ac:dyDescent="0.3">
      <c r="A122">
        <v>4.0849000000000002</v>
      </c>
      <c r="B122">
        <v>2.5465</v>
      </c>
      <c r="C122">
        <v>2.7082999999999999</v>
      </c>
      <c r="D122">
        <v>-0.16181999999999999</v>
      </c>
      <c r="E122">
        <v>0</v>
      </c>
      <c r="F122">
        <v>0</v>
      </c>
      <c r="G122">
        <v>8.2357E-2</v>
      </c>
      <c r="H122">
        <v>-8.2357E-2</v>
      </c>
      <c r="I122">
        <v>2.4954999999999998</v>
      </c>
      <c r="J122">
        <v>2.1072000000000002</v>
      </c>
      <c r="K122">
        <v>1.9984</v>
      </c>
      <c r="L122">
        <v>0.10883</v>
      </c>
    </row>
    <row r="123" spans="1:12" x14ac:dyDescent="0.3">
      <c r="A123">
        <v>3.1162999999999998</v>
      </c>
      <c r="B123">
        <v>2.3673999999999999</v>
      </c>
      <c r="C123">
        <v>2.3046000000000002</v>
      </c>
      <c r="D123">
        <v>6.2753000000000003E-2</v>
      </c>
      <c r="E123">
        <v>1.3009999999999999</v>
      </c>
      <c r="F123">
        <v>0.84509999999999996</v>
      </c>
      <c r="G123">
        <v>0.98087999999999997</v>
      </c>
      <c r="H123">
        <v>-0.13578000000000001</v>
      </c>
      <c r="I123">
        <v>2.5682</v>
      </c>
      <c r="J123">
        <v>2.1038000000000001</v>
      </c>
      <c r="K123">
        <v>2.0432000000000001</v>
      </c>
      <c r="L123">
        <v>6.0628000000000001E-2</v>
      </c>
    </row>
    <row r="124" spans="1:12" x14ac:dyDescent="0.3">
      <c r="A124">
        <v>2.1492</v>
      </c>
      <c r="B124">
        <v>2.0413999999999999</v>
      </c>
      <c r="C124">
        <v>1.9016</v>
      </c>
      <c r="D124">
        <v>0.13980000000000001</v>
      </c>
      <c r="E124">
        <v>2.8228</v>
      </c>
      <c r="F124">
        <v>2.0211999999999999</v>
      </c>
      <c r="G124">
        <v>2.0318999999999998</v>
      </c>
      <c r="H124">
        <v>-1.0692999999999999E-2</v>
      </c>
      <c r="I124">
        <v>2.3384999999999998</v>
      </c>
      <c r="J124">
        <v>2.1429999999999998</v>
      </c>
      <c r="K124">
        <v>1.9015</v>
      </c>
      <c r="L124">
        <v>0.24146999999999999</v>
      </c>
    </row>
    <row r="125" spans="1:12" x14ac:dyDescent="0.3">
      <c r="A125">
        <v>2.7839</v>
      </c>
      <c r="B125">
        <v>2.2765</v>
      </c>
      <c r="C125">
        <v>2.1661000000000001</v>
      </c>
      <c r="D125">
        <v>0.11038000000000001</v>
      </c>
      <c r="E125">
        <v>1.6128</v>
      </c>
      <c r="F125">
        <v>1.4771000000000001</v>
      </c>
      <c r="G125">
        <v>1.1961999999999999</v>
      </c>
      <c r="H125">
        <v>0.28088000000000002</v>
      </c>
      <c r="I125">
        <v>2.6920000000000002</v>
      </c>
      <c r="J125">
        <v>2.2787999999999999</v>
      </c>
      <c r="K125">
        <v>2.1194999999999999</v>
      </c>
      <c r="L125">
        <v>0.15928</v>
      </c>
    </row>
    <row r="126" spans="1:12" x14ac:dyDescent="0.3">
      <c r="A126">
        <v>3.0910000000000002</v>
      </c>
      <c r="B126">
        <v>2.3483000000000001</v>
      </c>
      <c r="C126">
        <v>2.2940999999999998</v>
      </c>
      <c r="D126">
        <v>5.4196000000000001E-2</v>
      </c>
      <c r="E126">
        <v>2.6385000000000001</v>
      </c>
      <c r="F126">
        <v>1.3424</v>
      </c>
      <c r="G126">
        <v>1.9046000000000001</v>
      </c>
      <c r="H126">
        <v>-0.56220999999999999</v>
      </c>
      <c r="I126">
        <v>2.4712999999999998</v>
      </c>
      <c r="J126">
        <v>2</v>
      </c>
      <c r="K126">
        <v>1.9834000000000001</v>
      </c>
      <c r="L126">
        <v>1.6566000000000001E-2</v>
      </c>
    </row>
    <row r="127" spans="1:12" x14ac:dyDescent="0.3">
      <c r="A127">
        <v>2.5888</v>
      </c>
      <c r="B127">
        <v>2.1875</v>
      </c>
      <c r="C127">
        <v>2.0848</v>
      </c>
      <c r="D127">
        <v>0.10269</v>
      </c>
      <c r="E127">
        <v>0</v>
      </c>
      <c r="F127">
        <v>0</v>
      </c>
      <c r="G127">
        <v>8.2357E-2</v>
      </c>
      <c r="H127">
        <v>-8.2357E-2</v>
      </c>
      <c r="I127">
        <v>1.8451</v>
      </c>
      <c r="J127">
        <v>1.6628000000000001</v>
      </c>
      <c r="K127">
        <v>1.5973999999999999</v>
      </c>
      <c r="L127">
        <v>6.5351999999999993E-2</v>
      </c>
    </row>
    <row r="128" spans="1:12" x14ac:dyDescent="0.3">
      <c r="A128">
        <v>1.7708999999999999</v>
      </c>
      <c r="B128">
        <v>1.6335</v>
      </c>
      <c r="C128">
        <v>1.7439</v>
      </c>
      <c r="D128">
        <v>-0.11045000000000001</v>
      </c>
      <c r="E128">
        <v>0.7782</v>
      </c>
      <c r="F128">
        <v>0.47710000000000002</v>
      </c>
      <c r="G128">
        <v>0.61980999999999997</v>
      </c>
      <c r="H128">
        <v>-0.14271</v>
      </c>
      <c r="I128">
        <v>1.9191</v>
      </c>
      <c r="J128">
        <v>1.7782</v>
      </c>
      <c r="K128">
        <v>1.643</v>
      </c>
      <c r="L128">
        <v>0.13514000000000001</v>
      </c>
    </row>
    <row r="129" spans="1:12" x14ac:dyDescent="0.3">
      <c r="A129">
        <v>2.94</v>
      </c>
      <c r="B129">
        <v>2.2967</v>
      </c>
      <c r="C129">
        <v>2.2311999999999999</v>
      </c>
      <c r="D129">
        <v>6.5526000000000001E-2</v>
      </c>
      <c r="E129">
        <v>2.9359999999999999</v>
      </c>
      <c r="F129">
        <v>1.5315000000000001</v>
      </c>
      <c r="G129">
        <v>2.1101000000000001</v>
      </c>
      <c r="H129">
        <v>-0.57857000000000003</v>
      </c>
      <c r="I129">
        <v>2.2355</v>
      </c>
      <c r="J129">
        <v>1.9823</v>
      </c>
      <c r="K129">
        <v>1.8381000000000001</v>
      </c>
      <c r="L129">
        <v>0.14418</v>
      </c>
    </row>
    <row r="130" spans="1:12" x14ac:dyDescent="0.3">
      <c r="A130">
        <v>2.5249999999999999</v>
      </c>
      <c r="B130">
        <v>2.0293999999999999</v>
      </c>
      <c r="C130">
        <v>2.0581999999999998</v>
      </c>
      <c r="D130">
        <v>-2.8820999999999999E-2</v>
      </c>
      <c r="E130">
        <v>0.84509999999999996</v>
      </c>
      <c r="F130">
        <v>0.60209999999999997</v>
      </c>
      <c r="G130">
        <v>0.66601999999999995</v>
      </c>
      <c r="H130">
        <v>-6.3916000000000001E-2</v>
      </c>
      <c r="I130">
        <v>2.2576999999999998</v>
      </c>
      <c r="J130">
        <v>1.9731000000000001</v>
      </c>
      <c r="K130">
        <v>1.8516999999999999</v>
      </c>
      <c r="L130">
        <v>0.12138</v>
      </c>
    </row>
    <row r="131" spans="1:12" x14ac:dyDescent="0.3">
      <c r="A131">
        <v>1.7924</v>
      </c>
      <c r="B131">
        <v>1.6435</v>
      </c>
      <c r="C131">
        <v>1.7528999999999999</v>
      </c>
      <c r="D131">
        <v>-0.10940999999999999</v>
      </c>
      <c r="E131">
        <v>0.95420000000000005</v>
      </c>
      <c r="F131">
        <v>0.90310000000000001</v>
      </c>
      <c r="G131">
        <v>0.74136000000000002</v>
      </c>
      <c r="H131">
        <v>0.16173999999999999</v>
      </c>
      <c r="I131">
        <v>3.0626000000000002</v>
      </c>
      <c r="J131">
        <v>2.1846999999999999</v>
      </c>
      <c r="K131">
        <v>2.3479000000000001</v>
      </c>
      <c r="L131">
        <v>-0.16325000000000001</v>
      </c>
    </row>
    <row r="132" spans="1:12" x14ac:dyDescent="0.3">
      <c r="A132">
        <v>4.4132999999999996</v>
      </c>
      <c r="B132">
        <v>2.6395</v>
      </c>
      <c r="C132">
        <v>2.8452000000000002</v>
      </c>
      <c r="D132">
        <v>-0.20568</v>
      </c>
      <c r="E132">
        <v>2.9512999999999998</v>
      </c>
      <c r="F132">
        <v>2.1553</v>
      </c>
      <c r="G132">
        <v>2.1206</v>
      </c>
      <c r="H132">
        <v>3.4660000000000003E-2</v>
      </c>
      <c r="I132">
        <v>2.3384999999999998</v>
      </c>
      <c r="J132">
        <v>2.0211999999999999</v>
      </c>
      <c r="K132">
        <v>1.9015</v>
      </c>
      <c r="L132">
        <v>0.11964</v>
      </c>
    </row>
    <row r="133" spans="1:12" x14ac:dyDescent="0.3">
      <c r="A133">
        <v>2.2989000000000002</v>
      </c>
      <c r="B133">
        <v>2.0863999999999998</v>
      </c>
      <c r="C133">
        <v>1.964</v>
      </c>
      <c r="D133">
        <v>0.12241</v>
      </c>
      <c r="E133">
        <v>0</v>
      </c>
      <c r="F133">
        <v>0</v>
      </c>
      <c r="G133">
        <v>8.2357E-2</v>
      </c>
      <c r="H133">
        <v>-8.2357E-2</v>
      </c>
      <c r="I133">
        <v>1.415</v>
      </c>
      <c r="J133">
        <v>1.2303999999999999</v>
      </c>
      <c r="K133">
        <v>1.3322000000000001</v>
      </c>
      <c r="L133">
        <v>-0.1018</v>
      </c>
    </row>
    <row r="134" spans="1:12" hidden="1" x14ac:dyDescent="0.3">
      <c r="A134">
        <v>3.9834999999999998</v>
      </c>
      <c r="B134">
        <v>2.5366</v>
      </c>
      <c r="C134">
        <v>2.6661000000000001</v>
      </c>
      <c r="D134">
        <v>-0.12945999999999999</v>
      </c>
      <c r="E134">
        <v>1.4623999999999999</v>
      </c>
      <c r="F134">
        <v>1.3978999999999999</v>
      </c>
      <c r="G134">
        <v>1.0923</v>
      </c>
      <c r="H134">
        <v>0.30554999999999999</v>
      </c>
      <c r="I134">
        <v>0</v>
      </c>
      <c r="J134">
        <v>0</v>
      </c>
      <c r="K134">
        <v>0.45995999999999998</v>
      </c>
      <c r="L134">
        <v>-0.45995999999999998</v>
      </c>
    </row>
    <row r="135" spans="1:12" x14ac:dyDescent="0.3">
      <c r="A135">
        <v>2.3283999999999998</v>
      </c>
      <c r="B135">
        <v>2.0211999999999999</v>
      </c>
      <c r="C135">
        <v>1.9762999999999999</v>
      </c>
      <c r="D135">
        <v>4.4913000000000002E-2</v>
      </c>
      <c r="E135">
        <v>0</v>
      </c>
      <c r="F135">
        <v>0</v>
      </c>
      <c r="G135">
        <v>8.2357E-2</v>
      </c>
      <c r="H135">
        <v>-8.2357E-2</v>
      </c>
      <c r="I135">
        <v>2.4232</v>
      </c>
      <c r="J135">
        <v>2.0569000000000002</v>
      </c>
      <c r="K135">
        <v>1.9538</v>
      </c>
      <c r="L135">
        <v>0.10309</v>
      </c>
    </row>
    <row r="136" spans="1:12" x14ac:dyDescent="0.3">
      <c r="A136">
        <v>3.9045999999999998</v>
      </c>
      <c r="B136">
        <v>2.5943999999999998</v>
      </c>
      <c r="C136">
        <v>2.6332</v>
      </c>
      <c r="D136">
        <v>-3.8774999999999997E-2</v>
      </c>
      <c r="E136">
        <v>3.4439000000000002</v>
      </c>
      <c r="F136">
        <v>2.2742</v>
      </c>
      <c r="G136">
        <v>2.4607999999999999</v>
      </c>
      <c r="H136">
        <v>-0.18665000000000001</v>
      </c>
      <c r="I136">
        <v>2.2625000000000002</v>
      </c>
      <c r="J136">
        <v>2.0569000000000002</v>
      </c>
      <c r="K136">
        <v>1.8547</v>
      </c>
      <c r="L136">
        <v>0.20221</v>
      </c>
    </row>
    <row r="137" spans="1:12" x14ac:dyDescent="0.3">
      <c r="A137">
        <v>2.3010000000000002</v>
      </c>
      <c r="B137">
        <v>1.9912000000000001</v>
      </c>
      <c r="C137">
        <v>1.9649000000000001</v>
      </c>
      <c r="D137">
        <v>2.6332000000000001E-2</v>
      </c>
      <c r="E137">
        <v>1.3978999999999999</v>
      </c>
      <c r="F137">
        <v>1.3978999999999999</v>
      </c>
      <c r="G137">
        <v>1.0478000000000001</v>
      </c>
      <c r="H137">
        <v>0.35010000000000002</v>
      </c>
      <c r="I137">
        <v>2.8609</v>
      </c>
      <c r="J137">
        <v>2.2694999999999999</v>
      </c>
      <c r="K137">
        <v>2.2235999999999998</v>
      </c>
      <c r="L137">
        <v>4.5876E-2</v>
      </c>
    </row>
    <row r="138" spans="1:12" x14ac:dyDescent="0.3">
      <c r="A138">
        <v>3.8748</v>
      </c>
      <c r="B138">
        <v>2.5402999999999998</v>
      </c>
      <c r="C138">
        <v>2.6208</v>
      </c>
      <c r="D138">
        <v>-8.0454999999999999E-2</v>
      </c>
      <c r="E138">
        <v>1.9823</v>
      </c>
      <c r="F138">
        <v>1.7708999999999999</v>
      </c>
      <c r="G138">
        <v>1.4514</v>
      </c>
      <c r="H138">
        <v>0.31949</v>
      </c>
      <c r="I138">
        <v>2.9409999999999998</v>
      </c>
      <c r="J138">
        <v>2.42</v>
      </c>
      <c r="K138">
        <v>2.2730000000000001</v>
      </c>
      <c r="L138">
        <v>0.14695</v>
      </c>
    </row>
    <row r="139" spans="1:12" x14ac:dyDescent="0.3">
      <c r="A139">
        <v>2.5865999999999998</v>
      </c>
      <c r="B139">
        <v>2.1461000000000001</v>
      </c>
      <c r="C139">
        <v>2.0838999999999999</v>
      </c>
      <c r="D139">
        <v>6.2206999999999998E-2</v>
      </c>
      <c r="E139">
        <v>0</v>
      </c>
      <c r="F139">
        <v>0</v>
      </c>
      <c r="G139">
        <v>8.2357E-2</v>
      </c>
      <c r="H139">
        <v>-8.2357E-2</v>
      </c>
      <c r="I139">
        <v>2.1644000000000001</v>
      </c>
      <c r="J139">
        <v>1.9345000000000001</v>
      </c>
      <c r="K139">
        <v>1.7942</v>
      </c>
      <c r="L139">
        <v>0.14027999999999999</v>
      </c>
    </row>
    <row r="140" spans="1:12" x14ac:dyDescent="0.3">
      <c r="A140">
        <v>2.1522999999999999</v>
      </c>
      <c r="B140">
        <v>1.9912000000000001</v>
      </c>
      <c r="C140">
        <v>1.9029</v>
      </c>
      <c r="D140">
        <v>8.8303000000000006E-2</v>
      </c>
      <c r="E140">
        <v>0.30099999999999999</v>
      </c>
      <c r="F140">
        <v>0.30099999999999999</v>
      </c>
      <c r="G140">
        <v>0.29024</v>
      </c>
      <c r="H140">
        <v>1.0761E-2</v>
      </c>
      <c r="I140">
        <v>1.0791999999999999</v>
      </c>
      <c r="J140">
        <v>1.0414000000000001</v>
      </c>
      <c r="K140">
        <v>1.1252</v>
      </c>
      <c r="L140">
        <v>-8.3850999999999995E-2</v>
      </c>
    </row>
    <row r="141" spans="1:12" x14ac:dyDescent="0.3">
      <c r="A141">
        <v>3.1690999999999998</v>
      </c>
      <c r="B141">
        <v>2.2833000000000001</v>
      </c>
      <c r="C141">
        <v>2.3267000000000002</v>
      </c>
      <c r="D141">
        <v>-4.3352000000000002E-2</v>
      </c>
      <c r="E141">
        <v>0.84509999999999996</v>
      </c>
      <c r="F141">
        <v>0.84509999999999996</v>
      </c>
      <c r="G141">
        <v>0.66601999999999995</v>
      </c>
      <c r="H141">
        <v>0.17907999999999999</v>
      </c>
      <c r="I141">
        <v>0.30103000000000002</v>
      </c>
      <c r="J141">
        <v>0.30103000000000002</v>
      </c>
      <c r="K141">
        <v>0.64554</v>
      </c>
      <c r="L141">
        <v>-0.34450999999999998</v>
      </c>
    </row>
    <row r="142" spans="1:12" x14ac:dyDescent="0.3">
      <c r="A142">
        <v>3.4649000000000001</v>
      </c>
      <c r="B142">
        <v>2.4813999999999998</v>
      </c>
      <c r="C142">
        <v>2.4499</v>
      </c>
      <c r="D142">
        <v>3.1472E-2</v>
      </c>
      <c r="E142">
        <v>0.60209999999999997</v>
      </c>
      <c r="F142">
        <v>0.60209999999999997</v>
      </c>
      <c r="G142">
        <v>0.49819000000000002</v>
      </c>
      <c r="H142">
        <v>0.10391</v>
      </c>
      <c r="I142">
        <v>2.7551000000000001</v>
      </c>
      <c r="J142">
        <v>2.3096000000000001</v>
      </c>
      <c r="K142">
        <v>2.1583999999999999</v>
      </c>
      <c r="L142">
        <v>0.15123</v>
      </c>
    </row>
    <row r="143" spans="1:12" x14ac:dyDescent="0.3">
      <c r="A143">
        <v>2.4232</v>
      </c>
      <c r="B143">
        <v>1.8325</v>
      </c>
      <c r="C143">
        <v>2.0158</v>
      </c>
      <c r="D143">
        <v>-0.18329999999999999</v>
      </c>
      <c r="E143">
        <v>0.7782</v>
      </c>
      <c r="F143">
        <v>0</v>
      </c>
      <c r="G143">
        <v>0.61980999999999997</v>
      </c>
      <c r="H143">
        <v>-0.61980999999999997</v>
      </c>
      <c r="I143">
        <v>2.5693999999999999</v>
      </c>
      <c r="J143">
        <v>2.0531000000000001</v>
      </c>
      <c r="K143">
        <v>2.0438999999999998</v>
      </c>
      <c r="L143">
        <v>9.1804E-3</v>
      </c>
    </row>
    <row r="144" spans="1:12" x14ac:dyDescent="0.3">
      <c r="A144">
        <v>3.8104</v>
      </c>
      <c r="B144">
        <v>2.4983</v>
      </c>
      <c r="C144">
        <v>2.5939000000000001</v>
      </c>
      <c r="D144">
        <v>-9.5616000000000007E-2</v>
      </c>
      <c r="E144">
        <v>1.3802000000000001</v>
      </c>
      <c r="F144">
        <v>0.60209999999999997</v>
      </c>
      <c r="G144">
        <v>1.0356000000000001</v>
      </c>
      <c r="H144">
        <v>-0.43347999999999998</v>
      </c>
      <c r="I144">
        <v>1.8976</v>
      </c>
      <c r="J144">
        <v>1.7708999999999999</v>
      </c>
      <c r="K144">
        <v>1.6297999999999999</v>
      </c>
      <c r="L144">
        <v>0.14105999999999999</v>
      </c>
    </row>
    <row r="145" spans="1:12" x14ac:dyDescent="0.3">
      <c r="A145">
        <v>3.0369999999999999</v>
      </c>
      <c r="B145">
        <v>2.4216000000000002</v>
      </c>
      <c r="C145">
        <v>2.2715999999999998</v>
      </c>
      <c r="D145">
        <v>0.15</v>
      </c>
      <c r="E145">
        <v>1.4472</v>
      </c>
      <c r="F145">
        <v>1.2303999999999999</v>
      </c>
      <c r="G145">
        <v>1.0818000000000001</v>
      </c>
      <c r="H145">
        <v>0.14854999999999999</v>
      </c>
      <c r="I145">
        <v>3.5145</v>
      </c>
      <c r="J145">
        <v>2.5078999999999998</v>
      </c>
      <c r="K145">
        <v>2.6265999999999998</v>
      </c>
      <c r="L145">
        <v>-0.11871</v>
      </c>
    </row>
    <row r="146" spans="1:12" x14ac:dyDescent="0.3">
      <c r="A146">
        <v>3.1307</v>
      </c>
      <c r="B146">
        <v>2.3180999999999998</v>
      </c>
      <c r="C146">
        <v>2.3106</v>
      </c>
      <c r="D146">
        <v>7.4513000000000001E-3</v>
      </c>
      <c r="E146">
        <v>0</v>
      </c>
      <c r="F146">
        <v>0</v>
      </c>
      <c r="G146">
        <v>8.2357E-2</v>
      </c>
      <c r="H146">
        <v>-8.2357E-2</v>
      </c>
      <c r="I146">
        <v>2.6395</v>
      </c>
      <c r="J146">
        <v>2.2528999999999999</v>
      </c>
      <c r="K146">
        <v>2.0871</v>
      </c>
      <c r="L146">
        <v>0.16572999999999999</v>
      </c>
    </row>
    <row r="147" spans="1:12" x14ac:dyDescent="0.3">
      <c r="A147">
        <v>3.3946000000000001</v>
      </c>
      <c r="B147">
        <v>2.3616999999999999</v>
      </c>
      <c r="C147">
        <v>2.4205999999999999</v>
      </c>
      <c r="D147">
        <v>-5.8930000000000003E-2</v>
      </c>
      <c r="E147">
        <v>0.90310000000000001</v>
      </c>
      <c r="F147">
        <v>0.30099999999999999</v>
      </c>
      <c r="G147">
        <v>0.70606999999999998</v>
      </c>
      <c r="H147">
        <v>-0.40506999999999999</v>
      </c>
      <c r="I147">
        <v>2.444</v>
      </c>
      <c r="J147">
        <v>2.1366999999999998</v>
      </c>
      <c r="K147">
        <v>1.9665999999999999</v>
      </c>
      <c r="L147">
        <v>0.17008000000000001</v>
      </c>
    </row>
    <row r="148" spans="1:12" x14ac:dyDescent="0.3">
      <c r="A148">
        <v>4.0072999999999999</v>
      </c>
      <c r="B148">
        <v>2.5998999999999999</v>
      </c>
      <c r="C148">
        <v>2.6760000000000002</v>
      </c>
      <c r="D148">
        <v>-7.6075000000000004E-2</v>
      </c>
      <c r="E148">
        <v>1.8865000000000001</v>
      </c>
      <c r="F148">
        <v>1.8194999999999999</v>
      </c>
      <c r="G148">
        <v>1.3852</v>
      </c>
      <c r="H148">
        <v>0.43425000000000002</v>
      </c>
      <c r="I148">
        <v>1.2553000000000001</v>
      </c>
      <c r="J148">
        <v>1.2303999999999999</v>
      </c>
      <c r="K148">
        <v>1.2338</v>
      </c>
      <c r="L148">
        <v>-3.3494000000000002E-3</v>
      </c>
    </row>
    <row r="149" spans="1:12" x14ac:dyDescent="0.3">
      <c r="A149">
        <v>4.2949000000000002</v>
      </c>
      <c r="B149">
        <v>2.6084999999999998</v>
      </c>
      <c r="C149">
        <v>2.7957999999999998</v>
      </c>
      <c r="D149">
        <v>-0.18733</v>
      </c>
      <c r="E149">
        <v>2.4771000000000001</v>
      </c>
      <c r="F149">
        <v>2.0413999999999999</v>
      </c>
      <c r="G149">
        <v>1.7930999999999999</v>
      </c>
      <c r="H149">
        <v>0.24826000000000001</v>
      </c>
      <c r="I149">
        <v>2.3559999999999999</v>
      </c>
      <c r="J149">
        <v>2.0211999999999999</v>
      </c>
      <c r="K149">
        <v>1.9124000000000001</v>
      </c>
      <c r="L149">
        <v>0.10881</v>
      </c>
    </row>
    <row r="150" spans="1:12" x14ac:dyDescent="0.3">
      <c r="A150">
        <v>3.0979999999999999</v>
      </c>
      <c r="B150">
        <v>2.4487000000000001</v>
      </c>
      <c r="C150">
        <v>2.2970000000000002</v>
      </c>
      <c r="D150">
        <v>0.15168000000000001</v>
      </c>
      <c r="E150">
        <v>0.30099999999999999</v>
      </c>
      <c r="F150">
        <v>0</v>
      </c>
      <c r="G150">
        <v>0.29024</v>
      </c>
      <c r="H150">
        <v>-0.29024</v>
      </c>
      <c r="I150">
        <v>3.3277999999999999</v>
      </c>
      <c r="J150">
        <v>2.3711000000000002</v>
      </c>
      <c r="K150">
        <v>2.5114000000000001</v>
      </c>
      <c r="L150">
        <v>-0.14035</v>
      </c>
    </row>
    <row r="151" spans="1:12" x14ac:dyDescent="0.3">
      <c r="A151">
        <v>3.6497999999999999</v>
      </c>
      <c r="B151">
        <v>2.5752000000000002</v>
      </c>
      <c r="C151">
        <v>2.5270000000000001</v>
      </c>
      <c r="D151">
        <v>4.8214E-2</v>
      </c>
      <c r="E151">
        <v>1.4314</v>
      </c>
      <c r="F151">
        <v>1.3616999999999999</v>
      </c>
      <c r="G151">
        <v>1.0709</v>
      </c>
      <c r="H151">
        <v>0.29076000000000002</v>
      </c>
      <c r="I151">
        <v>3.1909000000000001</v>
      </c>
      <c r="J151">
        <v>2.5131999999999999</v>
      </c>
      <c r="K151">
        <v>2.427</v>
      </c>
      <c r="L151">
        <v>8.6174000000000001E-2</v>
      </c>
    </row>
    <row r="152" spans="1:12" x14ac:dyDescent="0.3">
      <c r="A152">
        <v>4.6215999999999999</v>
      </c>
      <c r="B152">
        <v>2.6665000000000001</v>
      </c>
      <c r="C152">
        <v>2.9319999999999999</v>
      </c>
      <c r="D152">
        <v>-0.26549</v>
      </c>
      <c r="E152">
        <v>3.7543000000000002</v>
      </c>
      <c r="F152">
        <v>2.4487000000000001</v>
      </c>
      <c r="G152">
        <v>2.6751999999999998</v>
      </c>
      <c r="H152">
        <v>-0.22652</v>
      </c>
      <c r="I152">
        <v>2.3729</v>
      </c>
      <c r="J152">
        <v>2.0682</v>
      </c>
      <c r="K152">
        <v>1.9228000000000001</v>
      </c>
      <c r="L152">
        <v>0.1454</v>
      </c>
    </row>
    <row r="153" spans="1:12" x14ac:dyDescent="0.3">
      <c r="A153">
        <v>3.4458000000000002</v>
      </c>
      <c r="B153">
        <v>2.4346000000000001</v>
      </c>
      <c r="C153">
        <v>2.4420000000000002</v>
      </c>
      <c r="D153">
        <v>-7.3679000000000001E-3</v>
      </c>
      <c r="E153">
        <v>1.8325</v>
      </c>
      <c r="F153">
        <v>1.6628000000000001</v>
      </c>
      <c r="G153">
        <v>1.3480000000000001</v>
      </c>
      <c r="H153">
        <v>0.31485000000000002</v>
      </c>
      <c r="I153">
        <v>2.3304</v>
      </c>
      <c r="J153">
        <v>2.0754999999999999</v>
      </c>
      <c r="K153">
        <v>1.8966000000000001</v>
      </c>
      <c r="L153">
        <v>0.17896000000000001</v>
      </c>
    </row>
    <row r="154" spans="1:12" x14ac:dyDescent="0.3">
      <c r="A154">
        <v>3.7496999999999998</v>
      </c>
      <c r="B154">
        <v>2.5366</v>
      </c>
      <c r="C154">
        <v>2.5686</v>
      </c>
      <c r="D154">
        <v>-3.2018999999999999E-2</v>
      </c>
      <c r="E154">
        <v>2.6598999999999999</v>
      </c>
      <c r="F154">
        <v>1.8194999999999999</v>
      </c>
      <c r="G154">
        <v>1.9194</v>
      </c>
      <c r="H154">
        <v>-9.9888000000000005E-2</v>
      </c>
      <c r="I154">
        <v>0.30103000000000002</v>
      </c>
      <c r="J154">
        <v>0.30103000000000002</v>
      </c>
      <c r="K154">
        <v>0.64554</v>
      </c>
      <c r="L154">
        <v>-0.34450999999999998</v>
      </c>
    </row>
    <row r="155" spans="1:12" x14ac:dyDescent="0.3">
      <c r="A155">
        <v>3.3666</v>
      </c>
      <c r="B155">
        <v>2.4742000000000002</v>
      </c>
      <c r="C155">
        <v>2.4089999999999998</v>
      </c>
      <c r="D155">
        <v>6.5239000000000005E-2</v>
      </c>
      <c r="E155">
        <v>0.7782</v>
      </c>
      <c r="F155">
        <v>0.7782</v>
      </c>
      <c r="G155">
        <v>0.61980999999999997</v>
      </c>
      <c r="H155">
        <v>0.15839</v>
      </c>
      <c r="I155">
        <v>2.8020999999999998</v>
      </c>
      <c r="J155">
        <v>2.2833000000000001</v>
      </c>
      <c r="K155">
        <v>2.1873999999999998</v>
      </c>
      <c r="L155">
        <v>9.5942E-2</v>
      </c>
    </row>
    <row r="156" spans="1:12" x14ac:dyDescent="0.3">
      <c r="A156">
        <v>2.2967</v>
      </c>
      <c r="B156">
        <v>2.0792000000000002</v>
      </c>
      <c r="C156">
        <v>1.9631000000000001</v>
      </c>
      <c r="D156">
        <v>0.11612</v>
      </c>
      <c r="E156">
        <v>0.30099999999999999</v>
      </c>
      <c r="F156">
        <v>0</v>
      </c>
      <c r="G156">
        <v>0.29024</v>
      </c>
      <c r="H156">
        <v>-0.29024</v>
      </c>
      <c r="I156">
        <v>1.2040999999999999</v>
      </c>
      <c r="J156">
        <v>1.1760999999999999</v>
      </c>
      <c r="K156">
        <v>1.2022999999999999</v>
      </c>
      <c r="L156">
        <v>-2.6172999999999998E-2</v>
      </c>
    </row>
    <row r="157" spans="1:12" x14ac:dyDescent="0.3">
      <c r="A157">
        <v>2.98</v>
      </c>
      <c r="B157">
        <v>2.2856000000000001</v>
      </c>
      <c r="C157">
        <v>2.2477999999999998</v>
      </c>
      <c r="D157">
        <v>3.7755999999999998E-2</v>
      </c>
      <c r="E157">
        <v>2.3801999999999999</v>
      </c>
      <c r="F157">
        <v>0.69899999999999995</v>
      </c>
      <c r="G157">
        <v>1.7262</v>
      </c>
      <c r="H157">
        <v>-1.0271999999999999</v>
      </c>
      <c r="I157">
        <v>3.0106999999999999</v>
      </c>
      <c r="J157">
        <v>2.3159999999999998</v>
      </c>
      <c r="K157">
        <v>2.3159999999999998</v>
      </c>
      <c r="L157" s="18">
        <v>-5.2770999999999998E-6</v>
      </c>
    </row>
    <row r="158" spans="1:12" x14ac:dyDescent="0.3">
      <c r="A158">
        <v>2.5314999999999999</v>
      </c>
      <c r="B158">
        <v>2.1583999999999999</v>
      </c>
      <c r="C158">
        <v>2.0609000000000002</v>
      </c>
      <c r="D158">
        <v>9.7470000000000001E-2</v>
      </c>
      <c r="E158">
        <v>0.84509999999999996</v>
      </c>
      <c r="F158">
        <v>0.84509999999999996</v>
      </c>
      <c r="G158">
        <v>0.66601999999999995</v>
      </c>
      <c r="H158">
        <v>0.17907999999999999</v>
      </c>
      <c r="I158">
        <v>1</v>
      </c>
      <c r="J158">
        <v>1</v>
      </c>
      <c r="K158">
        <v>1.0764</v>
      </c>
      <c r="L158">
        <v>-7.6430999999999999E-2</v>
      </c>
    </row>
    <row r="159" spans="1:12" x14ac:dyDescent="0.3">
      <c r="A159">
        <v>2.8062</v>
      </c>
      <c r="B159">
        <v>2.3443999999999998</v>
      </c>
      <c r="C159">
        <v>2.1753999999999998</v>
      </c>
      <c r="D159">
        <v>0.16899</v>
      </c>
      <c r="E159">
        <v>2.8626999999999998</v>
      </c>
      <c r="F159">
        <v>2.1644000000000001</v>
      </c>
      <c r="G159">
        <v>2.0594000000000001</v>
      </c>
      <c r="H159">
        <v>0.10495</v>
      </c>
      <c r="I159">
        <v>3.9466000000000001</v>
      </c>
      <c r="J159">
        <v>2.5550999999999999</v>
      </c>
      <c r="K159">
        <v>2.8929</v>
      </c>
      <c r="L159">
        <v>-0.33784999999999998</v>
      </c>
    </row>
    <row r="160" spans="1:12" x14ac:dyDescent="0.3">
      <c r="A160">
        <v>3.1987000000000001</v>
      </c>
      <c r="B160">
        <v>2.29</v>
      </c>
      <c r="C160">
        <v>2.339</v>
      </c>
      <c r="D160">
        <v>-4.8987999999999997E-2</v>
      </c>
      <c r="E160">
        <v>0.30099999999999999</v>
      </c>
      <c r="F160">
        <v>0</v>
      </c>
      <c r="G160">
        <v>0.29024</v>
      </c>
      <c r="H160">
        <v>-0.29024</v>
      </c>
      <c r="I160">
        <v>1.9684999999999999</v>
      </c>
      <c r="J160">
        <v>1.7708999999999999</v>
      </c>
      <c r="K160">
        <v>1.6735</v>
      </c>
      <c r="L160">
        <v>9.7382999999999997E-2</v>
      </c>
    </row>
    <row r="161" spans="1:12" x14ac:dyDescent="0.3">
      <c r="A161">
        <v>3.7122000000000002</v>
      </c>
      <c r="B161">
        <v>2.3892000000000002</v>
      </c>
      <c r="C161">
        <v>2.5529999999999999</v>
      </c>
      <c r="D161">
        <v>-0.16378999999999999</v>
      </c>
      <c r="E161">
        <v>0.90310000000000001</v>
      </c>
      <c r="F161">
        <v>0.90310000000000001</v>
      </c>
      <c r="G161">
        <v>0.70606999999999998</v>
      </c>
      <c r="H161">
        <v>0.19703000000000001</v>
      </c>
      <c r="I161">
        <v>2.2967</v>
      </c>
      <c r="J161">
        <v>1.9777</v>
      </c>
      <c r="K161">
        <v>1.8757999999999999</v>
      </c>
      <c r="L161">
        <v>0.10194</v>
      </c>
    </row>
    <row r="162" spans="1:12" x14ac:dyDescent="0.3">
      <c r="A162">
        <v>2.29</v>
      </c>
      <c r="B162">
        <v>1.9541999999999999</v>
      </c>
      <c r="C162">
        <v>1.9602999999999999</v>
      </c>
      <c r="D162">
        <v>-6.0837E-3</v>
      </c>
      <c r="E162">
        <v>1.2787999999999999</v>
      </c>
      <c r="F162">
        <v>1.2553000000000001</v>
      </c>
      <c r="G162">
        <v>0.96555000000000002</v>
      </c>
      <c r="H162">
        <v>0.28975000000000001</v>
      </c>
      <c r="I162">
        <v>2.3424</v>
      </c>
      <c r="J162">
        <v>2.1038000000000001</v>
      </c>
      <c r="K162">
        <v>1.9039999999999999</v>
      </c>
      <c r="L162">
        <v>0.19980999999999999</v>
      </c>
    </row>
    <row r="163" spans="1:12" x14ac:dyDescent="0.3">
      <c r="A163">
        <v>4.4947999999999997</v>
      </c>
      <c r="B163">
        <v>2.5501999999999998</v>
      </c>
      <c r="C163">
        <v>2.8791000000000002</v>
      </c>
      <c r="D163">
        <v>-0.32894000000000001</v>
      </c>
      <c r="E163">
        <v>1.6435</v>
      </c>
      <c r="F163">
        <v>1.4472</v>
      </c>
      <c r="G163">
        <v>1.2174</v>
      </c>
      <c r="H163">
        <v>0.22978000000000001</v>
      </c>
      <c r="I163">
        <v>1.1138999999999999</v>
      </c>
      <c r="J163">
        <v>0.95423999999999998</v>
      </c>
      <c r="K163">
        <v>1.1467000000000001</v>
      </c>
      <c r="L163">
        <v>-0.19242999999999999</v>
      </c>
    </row>
    <row r="164" spans="1:12" x14ac:dyDescent="0.3">
      <c r="A164">
        <v>2.4969000000000001</v>
      </c>
      <c r="B164">
        <v>2.0828000000000002</v>
      </c>
      <c r="C164">
        <v>2.0465</v>
      </c>
      <c r="D164">
        <v>3.6290000000000003E-2</v>
      </c>
      <c r="E164">
        <v>0.7782</v>
      </c>
      <c r="F164">
        <v>0.7782</v>
      </c>
      <c r="G164">
        <v>0.61980999999999997</v>
      </c>
      <c r="H164">
        <v>0.15839</v>
      </c>
      <c r="I164">
        <v>3.1212</v>
      </c>
      <c r="J164">
        <v>2.4281000000000001</v>
      </c>
      <c r="K164">
        <v>2.3841000000000001</v>
      </c>
      <c r="L164">
        <v>4.4034999999999998E-2</v>
      </c>
    </row>
    <row r="165" spans="1:12" x14ac:dyDescent="0.3">
      <c r="A165">
        <v>3.4498000000000002</v>
      </c>
      <c r="B165">
        <v>2.4361999999999999</v>
      </c>
      <c r="C165">
        <v>2.4436</v>
      </c>
      <c r="D165">
        <v>-7.4349000000000004E-3</v>
      </c>
      <c r="E165">
        <v>0.60209999999999997</v>
      </c>
      <c r="F165">
        <v>0.60209999999999997</v>
      </c>
      <c r="G165">
        <v>0.49819000000000002</v>
      </c>
      <c r="H165">
        <v>0.10391</v>
      </c>
      <c r="I165">
        <v>2.2067999999999999</v>
      </c>
      <c r="J165">
        <v>1.8920999999999999</v>
      </c>
      <c r="K165">
        <v>1.8204</v>
      </c>
      <c r="L165">
        <v>7.1694999999999995E-2</v>
      </c>
    </row>
    <row r="166" spans="1:12" x14ac:dyDescent="0.3">
      <c r="A166">
        <v>3.6080000000000001</v>
      </c>
      <c r="B166">
        <v>2.5118999999999998</v>
      </c>
      <c r="C166">
        <v>2.5095999999999998</v>
      </c>
      <c r="D166">
        <v>2.3346999999999999E-3</v>
      </c>
      <c r="E166">
        <v>1.7782</v>
      </c>
      <c r="F166">
        <v>1.5911</v>
      </c>
      <c r="G166">
        <v>1.3105</v>
      </c>
      <c r="H166">
        <v>0.28065000000000001</v>
      </c>
      <c r="I166">
        <v>1.2787999999999999</v>
      </c>
      <c r="J166">
        <v>1.1460999999999999</v>
      </c>
      <c r="K166">
        <v>1.2483</v>
      </c>
      <c r="L166">
        <v>-0.10215</v>
      </c>
    </row>
    <row r="167" spans="1:12" x14ac:dyDescent="0.3">
      <c r="A167">
        <v>2.3201000000000001</v>
      </c>
      <c r="B167">
        <v>2.0413999999999999</v>
      </c>
      <c r="C167">
        <v>1.9728000000000001</v>
      </c>
      <c r="D167">
        <v>6.8571999999999994E-2</v>
      </c>
      <c r="E167">
        <v>0.47710000000000002</v>
      </c>
      <c r="F167">
        <v>0.47710000000000002</v>
      </c>
      <c r="G167">
        <v>0.41186</v>
      </c>
      <c r="H167">
        <v>6.5239000000000005E-2</v>
      </c>
      <c r="I167">
        <v>1</v>
      </c>
      <c r="J167">
        <v>0.90308999999999995</v>
      </c>
      <c r="K167">
        <v>1.0764</v>
      </c>
      <c r="L167">
        <v>-0.17333999999999999</v>
      </c>
    </row>
    <row r="168" spans="1:12" x14ac:dyDescent="0.3">
      <c r="A168">
        <v>4.4981999999999998</v>
      </c>
      <c r="B168">
        <v>2.6989999999999998</v>
      </c>
      <c r="C168">
        <v>2.8805999999999998</v>
      </c>
      <c r="D168">
        <v>-0.18156</v>
      </c>
      <c r="E168">
        <v>3.13</v>
      </c>
      <c r="F168">
        <v>2.2787999999999999</v>
      </c>
      <c r="G168">
        <v>2.2441</v>
      </c>
      <c r="H168">
        <v>3.4742000000000002E-2</v>
      </c>
      <c r="I168">
        <v>2.7642000000000002</v>
      </c>
      <c r="J168">
        <v>2.1818</v>
      </c>
      <c r="K168">
        <v>2.1640000000000001</v>
      </c>
      <c r="L168">
        <v>1.7856E-2</v>
      </c>
    </row>
    <row r="169" spans="1:12" x14ac:dyDescent="0.3">
      <c r="A169">
        <v>0.69899999999999995</v>
      </c>
      <c r="B169">
        <v>0.69899999999999995</v>
      </c>
      <c r="C169">
        <v>1.2971999999999999</v>
      </c>
      <c r="D169">
        <v>-0.59823000000000004</v>
      </c>
      <c r="E169">
        <v>0</v>
      </c>
      <c r="F169">
        <v>0</v>
      </c>
      <c r="G169">
        <v>8.2357E-2</v>
      </c>
      <c r="H169">
        <v>-8.2357E-2</v>
      </c>
      <c r="I169">
        <v>2.8536999999999999</v>
      </c>
      <c r="J169">
        <v>2.3096000000000001</v>
      </c>
      <c r="K169">
        <v>2.2191999999999998</v>
      </c>
      <c r="L169">
        <v>9.0455999999999995E-2</v>
      </c>
    </row>
    <row r="170" spans="1:12" x14ac:dyDescent="0.3">
      <c r="A170">
        <v>3.1385999999999998</v>
      </c>
      <c r="B170">
        <v>2.2601</v>
      </c>
      <c r="C170">
        <v>2.3138999999999998</v>
      </c>
      <c r="D170">
        <v>-5.3841E-2</v>
      </c>
      <c r="E170">
        <v>1.8512999999999999</v>
      </c>
      <c r="F170">
        <v>1.5441</v>
      </c>
      <c r="G170">
        <v>1.3609</v>
      </c>
      <c r="H170">
        <v>0.18315999999999999</v>
      </c>
      <c r="I170">
        <v>1.6021000000000001</v>
      </c>
      <c r="J170">
        <v>1.415</v>
      </c>
      <c r="K170">
        <v>1.4476</v>
      </c>
      <c r="L170">
        <v>-3.2607999999999998E-2</v>
      </c>
    </row>
    <row r="171" spans="1:12" x14ac:dyDescent="0.3">
      <c r="A171">
        <v>1.4623999999999999</v>
      </c>
      <c r="B171">
        <v>1.3616999999999999</v>
      </c>
      <c r="C171">
        <v>1.6153999999999999</v>
      </c>
      <c r="D171">
        <v>-0.25368000000000002</v>
      </c>
      <c r="E171">
        <v>0.47710000000000002</v>
      </c>
      <c r="F171">
        <v>0.47710000000000002</v>
      </c>
      <c r="G171">
        <v>0.41186</v>
      </c>
      <c r="H171">
        <v>6.5239000000000005E-2</v>
      </c>
      <c r="I171">
        <v>1.8692</v>
      </c>
      <c r="J171">
        <v>1.716</v>
      </c>
      <c r="K171">
        <v>1.6123000000000001</v>
      </c>
      <c r="L171">
        <v>0.10372000000000001</v>
      </c>
    </row>
    <row r="172" spans="1:12" x14ac:dyDescent="0.3">
      <c r="A172">
        <v>1.9731000000000001</v>
      </c>
      <c r="B172">
        <v>1.8194999999999999</v>
      </c>
      <c r="C172">
        <v>1.8282</v>
      </c>
      <c r="D172">
        <v>-8.7142999999999995E-3</v>
      </c>
      <c r="E172">
        <v>0.30099999999999999</v>
      </c>
      <c r="F172">
        <v>0</v>
      </c>
      <c r="G172">
        <v>0.29024</v>
      </c>
      <c r="H172">
        <v>-0.29024</v>
      </c>
      <c r="I172">
        <v>2.9885999999999999</v>
      </c>
      <c r="J172">
        <v>2.2967</v>
      </c>
      <c r="K172">
        <v>2.3022999999999998</v>
      </c>
      <c r="L172">
        <v>-5.6464999999999996E-3</v>
      </c>
    </row>
    <row r="173" spans="1:12" x14ac:dyDescent="0.3">
      <c r="A173">
        <v>1.8388</v>
      </c>
      <c r="B173">
        <v>1.8194999999999999</v>
      </c>
      <c r="C173">
        <v>1.7722</v>
      </c>
      <c r="D173">
        <v>4.7255999999999999E-2</v>
      </c>
      <c r="E173">
        <v>0</v>
      </c>
      <c r="F173">
        <v>0</v>
      </c>
      <c r="G173">
        <v>8.2357E-2</v>
      </c>
      <c r="H173">
        <v>-8.2357E-2</v>
      </c>
      <c r="I173">
        <v>0.69896999999999998</v>
      </c>
      <c r="J173">
        <v>0.60206000000000004</v>
      </c>
      <c r="K173">
        <v>0.89085999999999999</v>
      </c>
      <c r="L173">
        <v>-0.2888</v>
      </c>
    </row>
    <row r="174" spans="1:12" x14ac:dyDescent="0.3">
      <c r="A174">
        <v>2.8959999999999999</v>
      </c>
      <c r="B174">
        <v>2.2601</v>
      </c>
      <c r="C174">
        <v>2.2128000000000001</v>
      </c>
      <c r="D174">
        <v>4.7262999999999999E-2</v>
      </c>
      <c r="E174">
        <v>0.95420000000000005</v>
      </c>
      <c r="F174">
        <v>0.7782</v>
      </c>
      <c r="G174">
        <v>0.74136000000000002</v>
      </c>
      <c r="H174">
        <v>3.6835E-2</v>
      </c>
      <c r="I174">
        <v>1.5315000000000001</v>
      </c>
      <c r="J174">
        <v>1.4914000000000001</v>
      </c>
      <c r="K174">
        <v>1.4040999999999999</v>
      </c>
      <c r="L174">
        <v>8.7290999999999994E-2</v>
      </c>
    </row>
    <row r="175" spans="1:12" x14ac:dyDescent="0.3">
      <c r="I175">
        <v>0.69896999999999998</v>
      </c>
      <c r="J175">
        <v>0.69896999999999998</v>
      </c>
      <c r="K175">
        <v>0.89085999999999999</v>
      </c>
      <c r="L175">
        <v>-0.19189000000000001</v>
      </c>
    </row>
    <row r="176" spans="1:12" x14ac:dyDescent="0.3">
      <c r="I176">
        <v>1.6435</v>
      </c>
      <c r="J176">
        <v>1.5682</v>
      </c>
      <c r="K176">
        <v>1.4731000000000001</v>
      </c>
      <c r="L176">
        <v>9.5102999999999993E-2</v>
      </c>
    </row>
    <row r="177" spans="9:12" x14ac:dyDescent="0.3">
      <c r="I177">
        <v>1.2553000000000001</v>
      </c>
      <c r="J177">
        <v>1.1138999999999999</v>
      </c>
      <c r="K177">
        <v>1.2338</v>
      </c>
      <c r="L177">
        <v>-0.11985</v>
      </c>
    </row>
    <row r="178" spans="9:12" x14ac:dyDescent="0.3">
      <c r="I178">
        <v>2.8109000000000002</v>
      </c>
      <c r="J178">
        <v>2.2504</v>
      </c>
      <c r="K178">
        <v>2.1928000000000001</v>
      </c>
      <c r="L178">
        <v>5.7625999999999997E-2</v>
      </c>
    </row>
    <row r="179" spans="9:12" x14ac:dyDescent="0.3">
      <c r="I179">
        <v>1.2553000000000001</v>
      </c>
      <c r="J179">
        <v>1.1138999999999999</v>
      </c>
      <c r="K179">
        <v>1.2338</v>
      </c>
      <c r="L179">
        <v>-0.11985</v>
      </c>
    </row>
    <row r="180" spans="9:12" x14ac:dyDescent="0.3">
      <c r="I180">
        <v>2.3559999999999999</v>
      </c>
      <c r="J180">
        <v>2.0863999999999998</v>
      </c>
      <c r="K180">
        <v>1.9124000000000001</v>
      </c>
      <c r="L180">
        <v>0.17398</v>
      </c>
    </row>
    <row r="181" spans="9:12" x14ac:dyDescent="0.3">
      <c r="I181">
        <v>1.3802000000000001</v>
      </c>
      <c r="J181">
        <v>1.2553000000000001</v>
      </c>
      <c r="K181">
        <v>1.3108</v>
      </c>
      <c r="L181">
        <v>-5.5545999999999998E-2</v>
      </c>
    </row>
    <row r="182" spans="9:12" x14ac:dyDescent="0.3">
      <c r="I182">
        <v>1.7992999999999999</v>
      </c>
      <c r="J182">
        <v>1.6532</v>
      </c>
      <c r="K182">
        <v>1.5691999999999999</v>
      </c>
      <c r="L182">
        <v>8.4014000000000005E-2</v>
      </c>
    </row>
    <row r="183" spans="9:12" x14ac:dyDescent="0.3">
      <c r="I183">
        <v>0.30103000000000002</v>
      </c>
      <c r="J183">
        <v>0.30103000000000002</v>
      </c>
      <c r="K183">
        <v>0.64554</v>
      </c>
      <c r="L183">
        <v>-0.34450999999999998</v>
      </c>
    </row>
    <row r="184" spans="9:12" x14ac:dyDescent="0.3">
      <c r="I184">
        <v>1.2303999999999999</v>
      </c>
      <c r="J184">
        <v>1.1460999999999999</v>
      </c>
      <c r="K184">
        <v>1.2184999999999999</v>
      </c>
      <c r="L184">
        <v>-7.2367000000000001E-2</v>
      </c>
    </row>
    <row r="185" spans="9:12" x14ac:dyDescent="0.3">
      <c r="I185">
        <v>1.2303999999999999</v>
      </c>
      <c r="J185">
        <v>1.2303999999999999</v>
      </c>
      <c r="K185">
        <v>1.2184999999999999</v>
      </c>
      <c r="L185">
        <v>1.1953E-2</v>
      </c>
    </row>
    <row r="186" spans="9:12" x14ac:dyDescent="0.3">
      <c r="I186">
        <v>1.7853000000000001</v>
      </c>
      <c r="J186">
        <v>1.7403999999999999</v>
      </c>
      <c r="K186">
        <v>1.5606</v>
      </c>
      <c r="L186">
        <v>0.17979999999999999</v>
      </c>
    </row>
    <row r="187" spans="9:12" x14ac:dyDescent="0.3">
      <c r="I187">
        <v>3.4813000000000001</v>
      </c>
      <c r="J187">
        <v>2.5314999999999999</v>
      </c>
      <c r="K187">
        <v>2.6061000000000001</v>
      </c>
      <c r="L187">
        <v>-7.4591000000000005E-2</v>
      </c>
    </row>
    <row r="188" spans="9:12" x14ac:dyDescent="0.3">
      <c r="I188">
        <v>1.9137999999999999</v>
      </c>
      <c r="J188">
        <v>1.4771000000000001</v>
      </c>
      <c r="K188">
        <v>1.6397999999999999</v>
      </c>
      <c r="L188">
        <v>-0.16264999999999999</v>
      </c>
    </row>
    <row r="189" spans="9:12" x14ac:dyDescent="0.3">
      <c r="I189">
        <v>3.2477</v>
      </c>
      <c r="J189">
        <v>2.3464</v>
      </c>
      <c r="K189">
        <v>2.4621</v>
      </c>
      <c r="L189">
        <v>-0.11573</v>
      </c>
    </row>
    <row r="190" spans="9:12" x14ac:dyDescent="0.3">
      <c r="I190">
        <v>0.69896999999999998</v>
      </c>
      <c r="J190">
        <v>0.60206000000000004</v>
      </c>
      <c r="K190">
        <v>0.89085999999999999</v>
      </c>
      <c r="L190">
        <v>-0.2888</v>
      </c>
    </row>
    <row r="191" spans="9:12" x14ac:dyDescent="0.3">
      <c r="I191">
        <v>3.1139000000000001</v>
      </c>
      <c r="J191">
        <v>2.3443999999999998</v>
      </c>
      <c r="K191">
        <v>2.3795999999999999</v>
      </c>
      <c r="L191">
        <v>-3.5215000000000003E-2</v>
      </c>
    </row>
    <row r="192" spans="9:12" x14ac:dyDescent="0.3">
      <c r="I192">
        <v>2.8319000000000001</v>
      </c>
      <c r="J192">
        <v>2.2787999999999999</v>
      </c>
      <c r="K192">
        <v>2.2057000000000002</v>
      </c>
      <c r="L192">
        <v>7.3036000000000004E-2</v>
      </c>
    </row>
    <row r="193" spans="9:12" x14ac:dyDescent="0.3">
      <c r="I193">
        <v>1.8129</v>
      </c>
      <c r="J193">
        <v>1.6720999999999999</v>
      </c>
      <c r="K193">
        <v>1.5775999999999999</v>
      </c>
      <c r="L193">
        <v>9.4533000000000006E-2</v>
      </c>
    </row>
    <row r="194" spans="9:12" x14ac:dyDescent="0.3">
      <c r="I194">
        <v>1.5051000000000001</v>
      </c>
      <c r="J194">
        <v>1.415</v>
      </c>
      <c r="K194">
        <v>1.3877999999999999</v>
      </c>
      <c r="L194">
        <v>2.7133999999999998E-2</v>
      </c>
    </row>
    <row r="195" spans="9:12" x14ac:dyDescent="0.3">
      <c r="I195">
        <v>1.5441</v>
      </c>
      <c r="J195">
        <v>1.4771000000000001</v>
      </c>
      <c r="K195">
        <v>1.4117999999999999</v>
      </c>
      <c r="L195">
        <v>6.5290000000000001E-2</v>
      </c>
    </row>
    <row r="196" spans="9:12" x14ac:dyDescent="0.3">
      <c r="I196">
        <v>2.0373999999999999</v>
      </c>
      <c r="J196">
        <v>2.0043000000000002</v>
      </c>
      <c r="K196">
        <v>1.716</v>
      </c>
      <c r="L196">
        <v>0.28835</v>
      </c>
    </row>
    <row r="197" spans="9:12" x14ac:dyDescent="0.3">
      <c r="I197">
        <v>1.3978999999999999</v>
      </c>
      <c r="J197">
        <v>1.3222</v>
      </c>
      <c r="K197">
        <v>1.3217000000000001</v>
      </c>
      <c r="L197">
        <v>4.7119000000000002E-4</v>
      </c>
    </row>
    <row r="198" spans="9:12" x14ac:dyDescent="0.3">
      <c r="I198">
        <v>0.69896999999999998</v>
      </c>
      <c r="J198">
        <v>0.60206000000000004</v>
      </c>
      <c r="K198">
        <v>0.89085999999999999</v>
      </c>
      <c r="L198">
        <v>-0.2888</v>
      </c>
    </row>
    <row r="199" spans="9:12" x14ac:dyDescent="0.3">
      <c r="I199">
        <v>1.2787999999999999</v>
      </c>
      <c r="J199">
        <v>1.2303999999999999</v>
      </c>
      <c r="K199">
        <v>1.2483</v>
      </c>
      <c r="L199">
        <v>-1.7825000000000001E-2</v>
      </c>
    </row>
    <row r="200" spans="9:12" x14ac:dyDescent="0.3">
      <c r="I200">
        <v>2.0491999999999999</v>
      </c>
      <c r="J200">
        <v>1.9031</v>
      </c>
      <c r="K200">
        <v>1.7232000000000001</v>
      </c>
      <c r="L200">
        <v>0.17985000000000001</v>
      </c>
    </row>
    <row r="201" spans="9:12" x14ac:dyDescent="0.3">
      <c r="I201">
        <v>2.4047999999999998</v>
      </c>
      <c r="J201">
        <v>2.0718999999999999</v>
      </c>
      <c r="K201">
        <v>1.9424999999999999</v>
      </c>
      <c r="L201">
        <v>0.12942000000000001</v>
      </c>
    </row>
    <row r="202" spans="9:12" x14ac:dyDescent="0.3">
      <c r="I202">
        <v>2.2404999999999999</v>
      </c>
      <c r="J202">
        <v>2.0682</v>
      </c>
      <c r="K202">
        <v>1.8411999999999999</v>
      </c>
      <c r="L202">
        <v>0.22700000000000001</v>
      </c>
    </row>
    <row r="203" spans="9:12" x14ac:dyDescent="0.3">
      <c r="I203">
        <v>2.3692000000000002</v>
      </c>
      <c r="J203">
        <v>2.0933999999999999</v>
      </c>
      <c r="K203">
        <v>1.9205000000000001</v>
      </c>
      <c r="L203">
        <v>0.17291000000000001</v>
      </c>
    </row>
    <row r="204" spans="9:12" x14ac:dyDescent="0.3">
      <c r="I204">
        <v>1.7992999999999999</v>
      </c>
      <c r="J204">
        <v>1.6128</v>
      </c>
      <c r="K204">
        <v>1.5691999999999999</v>
      </c>
      <c r="L204">
        <v>4.3586E-2</v>
      </c>
    </row>
    <row r="205" spans="9:12" x14ac:dyDescent="0.3">
      <c r="I205">
        <v>2.3403999999999998</v>
      </c>
      <c r="J205">
        <v>2.0569000000000002</v>
      </c>
      <c r="K205">
        <v>1.9028</v>
      </c>
      <c r="L205">
        <v>0.15412999999999999</v>
      </c>
    </row>
    <row r="206" spans="9:12" x14ac:dyDescent="0.3">
      <c r="I206">
        <v>1.1760999999999999</v>
      </c>
      <c r="J206">
        <v>1.1138999999999999</v>
      </c>
      <c r="K206">
        <v>1.1850000000000001</v>
      </c>
      <c r="L206">
        <v>-7.1041999999999994E-2</v>
      </c>
    </row>
    <row r="207" spans="9:12" x14ac:dyDescent="0.3">
      <c r="I207">
        <v>2.3711000000000002</v>
      </c>
      <c r="J207">
        <v>2.1335000000000002</v>
      </c>
      <c r="K207">
        <v>1.9216</v>
      </c>
      <c r="L207">
        <v>0.21189</v>
      </c>
    </row>
    <row r="208" spans="9:12" x14ac:dyDescent="0.3">
      <c r="I208">
        <v>3.3879000000000001</v>
      </c>
      <c r="J208">
        <v>2.4232</v>
      </c>
      <c r="K208">
        <v>2.5485000000000002</v>
      </c>
      <c r="L208">
        <v>-0.12526000000000001</v>
      </c>
    </row>
    <row r="209" spans="9:12" x14ac:dyDescent="0.3">
      <c r="I209">
        <v>3.5615000000000001</v>
      </c>
      <c r="J209">
        <v>2.5105</v>
      </c>
      <c r="K209">
        <v>2.6555</v>
      </c>
      <c r="L209">
        <v>-0.14494000000000001</v>
      </c>
    </row>
    <row r="210" spans="9:12" x14ac:dyDescent="0.3">
      <c r="I210">
        <v>2.1303000000000001</v>
      </c>
      <c r="J210">
        <v>1.9294</v>
      </c>
      <c r="K210">
        <v>1.7732000000000001</v>
      </c>
      <c r="L210">
        <v>0.15617</v>
      </c>
    </row>
    <row r="211" spans="9:12" x14ac:dyDescent="0.3">
      <c r="I211">
        <v>2.1173000000000002</v>
      </c>
      <c r="J211">
        <v>1.9867999999999999</v>
      </c>
      <c r="K211">
        <v>1.7652000000000001</v>
      </c>
      <c r="L211">
        <v>0.22158</v>
      </c>
    </row>
    <row r="212" spans="9:12" x14ac:dyDescent="0.3">
      <c r="I212">
        <v>3.3555000000000001</v>
      </c>
      <c r="J212">
        <v>2.3559999999999999</v>
      </c>
      <c r="K212">
        <v>2.5285000000000002</v>
      </c>
      <c r="L212">
        <v>-0.17246</v>
      </c>
    </row>
    <row r="213" spans="9:12" x14ac:dyDescent="0.3">
      <c r="I213">
        <v>3.7059000000000002</v>
      </c>
      <c r="J213">
        <v>2.5236999999999998</v>
      </c>
      <c r="K213">
        <v>2.7444999999999999</v>
      </c>
      <c r="L213">
        <v>-0.22076000000000001</v>
      </c>
    </row>
    <row r="214" spans="9:12" x14ac:dyDescent="0.3">
      <c r="I214">
        <v>3.0169999999999999</v>
      </c>
      <c r="J214">
        <v>2.2877999999999998</v>
      </c>
      <c r="K214">
        <v>2.3199000000000001</v>
      </c>
      <c r="L214">
        <v>-3.2063000000000001E-2</v>
      </c>
    </row>
    <row r="215" spans="9:12" x14ac:dyDescent="0.3">
      <c r="I215">
        <v>0.30103000000000002</v>
      </c>
      <c r="J215">
        <v>0.30103000000000002</v>
      </c>
      <c r="K215">
        <v>0.64554</v>
      </c>
      <c r="L215">
        <v>-0.34450999999999998</v>
      </c>
    </row>
    <row r="216" spans="9:12" hidden="1" x14ac:dyDescent="0.3">
      <c r="I216">
        <v>0</v>
      </c>
      <c r="J216">
        <v>0</v>
      </c>
      <c r="K216">
        <v>0.45995999999999998</v>
      </c>
      <c r="L216">
        <v>-0.45995999999999998</v>
      </c>
    </row>
    <row r="217" spans="9:12" x14ac:dyDescent="0.3">
      <c r="I217">
        <v>2.3944999999999999</v>
      </c>
      <c r="J217">
        <v>2</v>
      </c>
      <c r="K217">
        <v>1.9360999999999999</v>
      </c>
      <c r="L217">
        <v>6.3936000000000007E-2</v>
      </c>
    </row>
    <row r="218" spans="9:12" x14ac:dyDescent="0.3">
      <c r="I218">
        <v>2.4843000000000002</v>
      </c>
      <c r="J218">
        <v>1.9494</v>
      </c>
      <c r="K218">
        <v>1.9915</v>
      </c>
      <c r="L218">
        <v>-4.2063000000000003E-2</v>
      </c>
    </row>
    <row r="219" spans="9:12" x14ac:dyDescent="0.3">
      <c r="I219">
        <v>1.6021000000000001</v>
      </c>
      <c r="J219">
        <v>1.5185</v>
      </c>
      <c r="K219">
        <v>1.4476</v>
      </c>
      <c r="L219">
        <v>7.0932999999999996E-2</v>
      </c>
    </row>
    <row r="220" spans="9:12" x14ac:dyDescent="0.3">
      <c r="I220">
        <v>2.1903000000000001</v>
      </c>
      <c r="J220">
        <v>1.8692</v>
      </c>
      <c r="K220">
        <v>1.8102</v>
      </c>
      <c r="L220">
        <v>5.9000999999999998E-2</v>
      </c>
    </row>
    <row r="221" spans="9:12" x14ac:dyDescent="0.3">
      <c r="I221">
        <v>1.4623999999999999</v>
      </c>
      <c r="J221">
        <v>1.3616999999999999</v>
      </c>
      <c r="K221">
        <v>1.3614999999999999</v>
      </c>
      <c r="L221">
        <v>2.4352999999999999E-4</v>
      </c>
    </row>
    <row r="222" spans="9:12" x14ac:dyDescent="0.3">
      <c r="I222">
        <v>2.7143000000000002</v>
      </c>
      <c r="J222">
        <v>2.3031999999999999</v>
      </c>
      <c r="K222">
        <v>2.1333000000000002</v>
      </c>
      <c r="L222">
        <v>0.16994000000000001</v>
      </c>
    </row>
    <row r="223" spans="9:12" x14ac:dyDescent="0.3">
      <c r="I223">
        <v>2.2252999999999998</v>
      </c>
      <c r="J223">
        <v>1.8573</v>
      </c>
      <c r="K223">
        <v>1.8318000000000001</v>
      </c>
      <c r="L223">
        <v>2.5538999999999999E-2</v>
      </c>
    </row>
    <row r="224" spans="9:12" x14ac:dyDescent="0.3">
      <c r="I224">
        <v>1.1760999999999999</v>
      </c>
      <c r="J224">
        <v>1.1138999999999999</v>
      </c>
      <c r="K224">
        <v>1.1850000000000001</v>
      </c>
      <c r="L224">
        <v>-7.1041999999999994E-2</v>
      </c>
    </row>
    <row r="225" spans="9:12" x14ac:dyDescent="0.3">
      <c r="I225">
        <v>2.8401000000000001</v>
      </c>
      <c r="J225">
        <v>2.2671999999999999</v>
      </c>
      <c r="K225">
        <v>2.2107999999999999</v>
      </c>
      <c r="L225">
        <v>5.6376000000000002E-2</v>
      </c>
    </row>
    <row r="226" spans="9:12" x14ac:dyDescent="0.3">
      <c r="I226">
        <v>3.6316000000000002</v>
      </c>
      <c r="J226">
        <v>2.5198</v>
      </c>
      <c r="K226">
        <v>2.6987999999999999</v>
      </c>
      <c r="L226">
        <v>-0.17893000000000001</v>
      </c>
    </row>
    <row r="227" spans="9:12" x14ac:dyDescent="0.3">
      <c r="I227">
        <v>1.9684999999999999</v>
      </c>
      <c r="J227">
        <v>1.7242999999999999</v>
      </c>
      <c r="K227">
        <v>1.6735</v>
      </c>
      <c r="L227">
        <v>5.0806999999999998E-2</v>
      </c>
    </row>
    <row r="228" spans="9:12" x14ac:dyDescent="0.3">
      <c r="I228">
        <v>1.6232</v>
      </c>
      <c r="J228">
        <v>1.5563</v>
      </c>
      <c r="K228">
        <v>1.4605999999999999</v>
      </c>
      <c r="L228">
        <v>9.5658999999999994E-2</v>
      </c>
    </row>
    <row r="229" spans="9:12" x14ac:dyDescent="0.3">
      <c r="I229">
        <v>2.2201</v>
      </c>
      <c r="J229">
        <v>1.8129</v>
      </c>
      <c r="K229">
        <v>1.8286</v>
      </c>
      <c r="L229">
        <v>-1.5674E-2</v>
      </c>
    </row>
    <row r="230" spans="9:12" x14ac:dyDescent="0.3">
      <c r="I230">
        <v>2.6212</v>
      </c>
      <c r="J230">
        <v>2.2454999999999998</v>
      </c>
      <c r="K230">
        <v>2.0758000000000001</v>
      </c>
      <c r="L230">
        <v>0.16968</v>
      </c>
    </row>
    <row r="231" spans="9:12" x14ac:dyDescent="0.3">
      <c r="I231">
        <v>2.4392999999999998</v>
      </c>
      <c r="J231">
        <v>2.1553</v>
      </c>
      <c r="K231">
        <v>1.9637</v>
      </c>
      <c r="L231">
        <v>0.19159999999999999</v>
      </c>
    </row>
    <row r="232" spans="9:12" x14ac:dyDescent="0.3">
      <c r="I232">
        <v>3.1410999999999998</v>
      </c>
      <c r="J232">
        <v>2.4182999999999999</v>
      </c>
      <c r="K232">
        <v>2.3963999999999999</v>
      </c>
      <c r="L232">
        <v>2.1930999999999999E-2</v>
      </c>
    </row>
    <row r="233" spans="9:12" x14ac:dyDescent="0.3">
      <c r="I233">
        <v>3.5842999999999998</v>
      </c>
      <c r="J233">
        <v>2.4502000000000002</v>
      </c>
      <c r="K233">
        <v>2.6696</v>
      </c>
      <c r="L233">
        <v>-0.21934000000000001</v>
      </c>
    </row>
    <row r="234" spans="9:12" x14ac:dyDescent="0.3">
      <c r="I234">
        <v>2.7715999999999998</v>
      </c>
      <c r="J234">
        <v>2.3096000000000001</v>
      </c>
      <c r="K234">
        <v>2.1686000000000001</v>
      </c>
      <c r="L234">
        <v>0.14107</v>
      </c>
    </row>
    <row r="235" spans="9:12" x14ac:dyDescent="0.3">
      <c r="I235">
        <v>3.9698000000000002</v>
      </c>
      <c r="J235">
        <v>2.5276000000000001</v>
      </c>
      <c r="K235">
        <v>2.9072</v>
      </c>
      <c r="L235">
        <v>-0.37957999999999997</v>
      </c>
    </row>
    <row r="236" spans="9:12" x14ac:dyDescent="0.3">
      <c r="I236">
        <v>3.4839000000000002</v>
      </c>
      <c r="J236">
        <v>2.3997000000000002</v>
      </c>
      <c r="K236">
        <v>2.6076999999999999</v>
      </c>
      <c r="L236">
        <v>-0.20798</v>
      </c>
    </row>
    <row r="237" spans="9:12" x14ac:dyDescent="0.3">
      <c r="I237">
        <v>1.1460999999999999</v>
      </c>
      <c r="J237">
        <v>1.1138999999999999</v>
      </c>
      <c r="K237">
        <v>1.1665000000000001</v>
      </c>
      <c r="L237">
        <v>-5.2571E-2</v>
      </c>
    </row>
    <row r="238" spans="9:12" x14ac:dyDescent="0.3">
      <c r="I238">
        <v>0.77815000000000001</v>
      </c>
      <c r="J238">
        <v>0.77815000000000001</v>
      </c>
      <c r="K238">
        <v>0.93967000000000001</v>
      </c>
      <c r="L238">
        <v>-0.16152</v>
      </c>
    </row>
    <row r="239" spans="9:12" x14ac:dyDescent="0.3">
      <c r="I239">
        <v>2.1429999999999998</v>
      </c>
      <c r="J239">
        <v>1.8920999999999999</v>
      </c>
      <c r="K239">
        <v>1.7810999999999999</v>
      </c>
      <c r="L239">
        <v>0.11103</v>
      </c>
    </row>
    <row r="240" spans="9:12" x14ac:dyDescent="0.3">
      <c r="I240">
        <v>3.1208999999999998</v>
      </c>
      <c r="J240">
        <v>2.3578999999999999</v>
      </c>
      <c r="K240">
        <v>2.3839000000000001</v>
      </c>
      <c r="L240">
        <v>-2.5961999999999999E-2</v>
      </c>
    </row>
    <row r="241" spans="9:12" x14ac:dyDescent="0.3">
      <c r="I241">
        <v>3.0366</v>
      </c>
      <c r="J241">
        <v>2.3443999999999998</v>
      </c>
      <c r="K241">
        <v>2.3319000000000001</v>
      </c>
      <c r="L241">
        <v>1.2447E-2</v>
      </c>
    </row>
    <row r="242" spans="9:12" hidden="1" x14ac:dyDescent="0.3">
      <c r="I242">
        <v>0.30103000000000002</v>
      </c>
      <c r="J242">
        <v>0</v>
      </c>
      <c r="K242">
        <v>0.64554</v>
      </c>
      <c r="L242">
        <v>-0.64554</v>
      </c>
    </row>
    <row r="243" spans="9:12" x14ac:dyDescent="0.3">
      <c r="I243">
        <v>3.8736000000000002</v>
      </c>
      <c r="J243">
        <v>2.5888</v>
      </c>
      <c r="K243">
        <v>2.8479000000000001</v>
      </c>
      <c r="L243">
        <v>-0.25905</v>
      </c>
    </row>
    <row r="244" spans="9:12" x14ac:dyDescent="0.3">
      <c r="I244">
        <v>1.9444999999999999</v>
      </c>
      <c r="J244">
        <v>1.8194999999999999</v>
      </c>
      <c r="K244">
        <v>1.6587000000000001</v>
      </c>
      <c r="L244">
        <v>0.16087000000000001</v>
      </c>
    </row>
    <row r="245" spans="9:12" x14ac:dyDescent="0.3">
      <c r="I245">
        <v>2.9956</v>
      </c>
      <c r="J245">
        <v>2.3502000000000001</v>
      </c>
      <c r="K245">
        <v>2.3067000000000002</v>
      </c>
      <c r="L245">
        <v>4.3574000000000002E-2</v>
      </c>
    </row>
    <row r="246" spans="9:12" x14ac:dyDescent="0.3">
      <c r="I246">
        <v>1.6532</v>
      </c>
      <c r="J246">
        <v>1.5798000000000001</v>
      </c>
      <c r="K246">
        <v>1.4791000000000001</v>
      </c>
      <c r="L246">
        <v>0.10067</v>
      </c>
    </row>
    <row r="247" spans="9:12" x14ac:dyDescent="0.3">
      <c r="I247">
        <v>1.4914000000000001</v>
      </c>
      <c r="J247">
        <v>1.4472</v>
      </c>
      <c r="K247">
        <v>1.3793</v>
      </c>
      <c r="L247">
        <v>6.7819000000000004E-2</v>
      </c>
    </row>
    <row r="248" spans="9:12" x14ac:dyDescent="0.3">
      <c r="I248">
        <v>2.1139000000000001</v>
      </c>
      <c r="J248">
        <v>1.9345000000000001</v>
      </c>
      <c r="K248">
        <v>1.7630999999999999</v>
      </c>
      <c r="L248">
        <v>0.17136000000000001</v>
      </c>
    </row>
    <row r="249" spans="9:12" x14ac:dyDescent="0.3">
      <c r="I249">
        <v>2.2201</v>
      </c>
      <c r="J249">
        <v>2.0169999999999999</v>
      </c>
      <c r="K249">
        <v>1.8286</v>
      </c>
      <c r="L249">
        <v>0.18845000000000001</v>
      </c>
    </row>
    <row r="250" spans="9:12" x14ac:dyDescent="0.3">
      <c r="I250">
        <v>1</v>
      </c>
      <c r="J250">
        <v>1</v>
      </c>
      <c r="K250">
        <v>1.0764</v>
      </c>
      <c r="L250">
        <v>-7.6430999999999999E-2</v>
      </c>
    </row>
    <row r="251" spans="9:12" x14ac:dyDescent="0.3">
      <c r="I251">
        <v>2.0569000000000002</v>
      </c>
      <c r="J251">
        <v>1.8512999999999999</v>
      </c>
      <c r="K251">
        <v>1.728</v>
      </c>
      <c r="L251">
        <v>0.12328</v>
      </c>
    </row>
    <row r="252" spans="9:12" x14ac:dyDescent="0.3">
      <c r="I252">
        <v>3.5960000000000001</v>
      </c>
      <c r="J252">
        <v>2.5211000000000001</v>
      </c>
      <c r="K252">
        <v>2.6768000000000001</v>
      </c>
      <c r="L252">
        <v>-0.15567</v>
      </c>
    </row>
    <row r="253" spans="9:12" x14ac:dyDescent="0.3">
      <c r="I253">
        <v>1.0414000000000001</v>
      </c>
      <c r="J253">
        <v>1.0414000000000001</v>
      </c>
      <c r="K253">
        <v>1.1019000000000001</v>
      </c>
      <c r="L253">
        <v>-6.0555999999999999E-2</v>
      </c>
    </row>
    <row r="254" spans="9:12" x14ac:dyDescent="0.3">
      <c r="I254">
        <v>2.9180000000000001</v>
      </c>
      <c r="J254">
        <v>2.2528999999999999</v>
      </c>
      <c r="K254">
        <v>2.2587999999999999</v>
      </c>
      <c r="L254">
        <v>-5.9801000000000003E-3</v>
      </c>
    </row>
    <row r="255" spans="9:12" x14ac:dyDescent="0.3">
      <c r="I255">
        <v>3.1558999999999999</v>
      </c>
      <c r="J255">
        <v>2.3944999999999999</v>
      </c>
      <c r="K255">
        <v>2.4055</v>
      </c>
      <c r="L255">
        <v>-1.1047E-2</v>
      </c>
    </row>
    <row r="256" spans="9:12" x14ac:dyDescent="0.3">
      <c r="I256">
        <v>2.8791000000000002</v>
      </c>
      <c r="J256">
        <v>2.3654999999999999</v>
      </c>
      <c r="K256">
        <v>2.2347999999999999</v>
      </c>
      <c r="L256">
        <v>0.13066</v>
      </c>
    </row>
    <row r="257" spans="9:12" x14ac:dyDescent="0.3">
      <c r="I257">
        <v>3.1398999999999999</v>
      </c>
      <c r="J257">
        <v>2.3578999999999999</v>
      </c>
      <c r="K257">
        <v>2.3956</v>
      </c>
      <c r="L257">
        <v>-3.7661E-2</v>
      </c>
    </row>
    <row r="258" spans="9:12" x14ac:dyDescent="0.3">
      <c r="I258">
        <v>3.5131999999999999</v>
      </c>
      <c r="J258">
        <v>2.4870999999999999</v>
      </c>
      <c r="K258">
        <v>2.6257000000000001</v>
      </c>
      <c r="L258">
        <v>-0.13861000000000001</v>
      </c>
    </row>
    <row r="259" spans="9:12" x14ac:dyDescent="0.3">
      <c r="I259">
        <v>1.2787999999999999</v>
      </c>
      <c r="J259">
        <v>1.2040999999999999</v>
      </c>
      <c r="K259">
        <v>1.2483</v>
      </c>
      <c r="L259">
        <v>-4.4153999999999999E-2</v>
      </c>
    </row>
    <row r="260" spans="9:12" x14ac:dyDescent="0.3">
      <c r="I260">
        <v>2.2201</v>
      </c>
      <c r="J260">
        <v>1.9494</v>
      </c>
      <c r="K260">
        <v>1.8286</v>
      </c>
      <c r="L260">
        <v>0.1208</v>
      </c>
    </row>
    <row r="261" spans="9:12" x14ac:dyDescent="0.3">
      <c r="I261">
        <v>2.7679</v>
      </c>
      <c r="J261">
        <v>2.3424</v>
      </c>
      <c r="K261">
        <v>2.1663000000000001</v>
      </c>
      <c r="L261">
        <v>0.17613999999999999</v>
      </c>
    </row>
    <row r="262" spans="9:12" x14ac:dyDescent="0.3">
      <c r="I262">
        <v>2.3711000000000002</v>
      </c>
      <c r="J262">
        <v>2.0531000000000001</v>
      </c>
      <c r="K262">
        <v>1.9216</v>
      </c>
      <c r="L262">
        <v>0.13142999999999999</v>
      </c>
    </row>
    <row r="263" spans="9:12" x14ac:dyDescent="0.3">
      <c r="I263">
        <v>1.1760999999999999</v>
      </c>
      <c r="J263">
        <v>1</v>
      </c>
      <c r="K263">
        <v>1.1850000000000001</v>
      </c>
      <c r="L263">
        <v>-0.18498999999999999</v>
      </c>
    </row>
    <row r="264" spans="9:12" x14ac:dyDescent="0.3">
      <c r="I264">
        <v>2.8351000000000002</v>
      </c>
      <c r="J264">
        <v>2.1903000000000001</v>
      </c>
      <c r="K264">
        <v>2.2077</v>
      </c>
      <c r="L264">
        <v>-1.7350999999999998E-2</v>
      </c>
    </row>
    <row r="265" spans="9:12" x14ac:dyDescent="0.3">
      <c r="I265">
        <v>2.5899000000000001</v>
      </c>
      <c r="J265">
        <v>2.2252999999999998</v>
      </c>
      <c r="K265">
        <v>2.0566</v>
      </c>
      <c r="L265">
        <v>0.16872999999999999</v>
      </c>
    </row>
    <row r="266" spans="9:12" x14ac:dyDescent="0.3">
      <c r="I266">
        <v>2.7825000000000002</v>
      </c>
      <c r="J266">
        <v>2.2625000000000002</v>
      </c>
      <c r="K266">
        <v>2.1753</v>
      </c>
      <c r="L266">
        <v>8.7184999999999999E-2</v>
      </c>
    </row>
    <row r="267" spans="9:12" x14ac:dyDescent="0.3">
      <c r="I267">
        <v>3.7797000000000001</v>
      </c>
      <c r="J267">
        <v>2.4579</v>
      </c>
      <c r="K267">
        <v>2.79</v>
      </c>
      <c r="L267">
        <v>-0.33217000000000002</v>
      </c>
    </row>
    <row r="268" spans="9:12" x14ac:dyDescent="0.3">
      <c r="I268">
        <v>2.3874</v>
      </c>
      <c r="J268">
        <v>2.0531000000000001</v>
      </c>
      <c r="K268">
        <v>1.9317</v>
      </c>
      <c r="L268">
        <v>0.12137000000000001</v>
      </c>
    </row>
    <row r="269" spans="9:12" x14ac:dyDescent="0.3">
      <c r="I269">
        <v>3.4929000000000001</v>
      </c>
      <c r="J269">
        <v>2.4314</v>
      </c>
      <c r="K269">
        <v>2.6132</v>
      </c>
      <c r="L269">
        <v>-0.18185999999999999</v>
      </c>
    </row>
    <row r="270" spans="9:12" x14ac:dyDescent="0.3">
      <c r="I270">
        <v>1.6128</v>
      </c>
      <c r="J270">
        <v>1.5798000000000001</v>
      </c>
      <c r="K270">
        <v>1.4541999999999999</v>
      </c>
      <c r="L270">
        <v>0.12559000000000001</v>
      </c>
    </row>
    <row r="271" spans="9:12" x14ac:dyDescent="0.3">
      <c r="I271">
        <v>1.7403999999999999</v>
      </c>
      <c r="J271">
        <v>1.5563</v>
      </c>
      <c r="K271">
        <v>1.5327999999999999</v>
      </c>
      <c r="L271">
        <v>2.3462E-2</v>
      </c>
    </row>
    <row r="272" spans="9:12" x14ac:dyDescent="0.3">
      <c r="I272">
        <v>3.5472000000000001</v>
      </c>
      <c r="J272">
        <v>2.4518</v>
      </c>
      <c r="K272">
        <v>2.6467000000000001</v>
      </c>
      <c r="L272">
        <v>-0.19488</v>
      </c>
    </row>
    <row r="273" spans="9:12" x14ac:dyDescent="0.3">
      <c r="I273">
        <v>2.9916999999999998</v>
      </c>
      <c r="J273">
        <v>2.3262999999999998</v>
      </c>
      <c r="K273">
        <v>2.3041999999999998</v>
      </c>
      <c r="L273">
        <v>2.2107000000000002E-2</v>
      </c>
    </row>
    <row r="274" spans="9:12" x14ac:dyDescent="0.3">
      <c r="I274">
        <v>2.1173000000000002</v>
      </c>
      <c r="J274">
        <v>1.9294</v>
      </c>
      <c r="K274">
        <v>1.7652000000000001</v>
      </c>
      <c r="L274">
        <v>0.16422999999999999</v>
      </c>
    </row>
    <row r="275" spans="9:12" x14ac:dyDescent="0.3">
      <c r="I275">
        <v>1.6901999999999999</v>
      </c>
      <c r="J275">
        <v>1.4914000000000001</v>
      </c>
      <c r="K275">
        <v>1.5019</v>
      </c>
      <c r="L275">
        <v>-1.0553E-2</v>
      </c>
    </row>
    <row r="276" spans="9:12" x14ac:dyDescent="0.3">
      <c r="I276">
        <v>3.0855999999999999</v>
      </c>
      <c r="J276">
        <v>2.3711000000000002</v>
      </c>
      <c r="K276">
        <v>2.3622000000000001</v>
      </c>
      <c r="L276">
        <v>8.9043999999999998E-3</v>
      </c>
    </row>
    <row r="277" spans="9:12" x14ac:dyDescent="0.3">
      <c r="I277">
        <v>3.3147000000000002</v>
      </c>
      <c r="J277">
        <v>2.3927</v>
      </c>
      <c r="K277">
        <v>2.5034000000000001</v>
      </c>
      <c r="L277">
        <v>-0.11068</v>
      </c>
    </row>
    <row r="278" spans="9:12" x14ac:dyDescent="0.3">
      <c r="I278">
        <v>1.6901999999999999</v>
      </c>
      <c r="J278">
        <v>1.6435</v>
      </c>
      <c r="K278">
        <v>1.5019</v>
      </c>
      <c r="L278">
        <v>0.14154</v>
      </c>
    </row>
    <row r="279" spans="9:12" x14ac:dyDescent="0.3">
      <c r="I279">
        <v>2.5489999999999999</v>
      </c>
      <c r="J279">
        <v>2.3243</v>
      </c>
      <c r="K279">
        <v>2.0312999999999999</v>
      </c>
      <c r="L279">
        <v>0.29293999999999998</v>
      </c>
    </row>
    <row r="280" spans="9:12" x14ac:dyDescent="0.3">
      <c r="I280">
        <v>3.2208999999999999</v>
      </c>
      <c r="J280">
        <v>2.3384999999999998</v>
      </c>
      <c r="K280">
        <v>2.4455</v>
      </c>
      <c r="L280">
        <v>-0.10707999999999999</v>
      </c>
    </row>
    <row r="281" spans="9:12" x14ac:dyDescent="0.3">
      <c r="I281">
        <v>2.3837999999999999</v>
      </c>
      <c r="J281">
        <v>1.8976</v>
      </c>
      <c r="K281">
        <v>1.9295</v>
      </c>
      <c r="L281">
        <v>-3.1879999999999999E-2</v>
      </c>
    </row>
    <row r="282" spans="9:12" x14ac:dyDescent="0.3">
      <c r="I282">
        <v>2.5415999999999999</v>
      </c>
      <c r="J282">
        <v>2.1583999999999999</v>
      </c>
      <c r="K282">
        <v>2.0268000000000002</v>
      </c>
      <c r="L282">
        <v>0.13159999999999999</v>
      </c>
    </row>
    <row r="283" spans="9:12" x14ac:dyDescent="0.3">
      <c r="I283">
        <v>2.1903000000000001</v>
      </c>
      <c r="J283">
        <v>1.9444999999999999</v>
      </c>
      <c r="K283">
        <v>1.8102</v>
      </c>
      <c r="L283">
        <v>0.13425000000000001</v>
      </c>
    </row>
    <row r="284" spans="9:12" x14ac:dyDescent="0.3">
      <c r="I284">
        <v>2.8351000000000002</v>
      </c>
      <c r="J284">
        <v>2.3096000000000001</v>
      </c>
      <c r="K284">
        <v>2.2077</v>
      </c>
      <c r="L284">
        <v>0.10195</v>
      </c>
    </row>
    <row r="285" spans="9:12" x14ac:dyDescent="0.3">
      <c r="I285">
        <v>2.5670000000000002</v>
      </c>
      <c r="J285">
        <v>2.1398999999999999</v>
      </c>
      <c r="K285">
        <v>2.0425</v>
      </c>
      <c r="L285">
        <v>9.7428000000000001E-2</v>
      </c>
    </row>
    <row r="286" spans="9:12" x14ac:dyDescent="0.3">
      <c r="I286">
        <v>3.6520000000000001</v>
      </c>
      <c r="J286">
        <v>2.4712999999999998</v>
      </c>
      <c r="K286">
        <v>2.7113</v>
      </c>
      <c r="L286">
        <v>-0.23998</v>
      </c>
    </row>
    <row r="287" spans="9:12" x14ac:dyDescent="0.3">
      <c r="I287">
        <v>1.0414000000000001</v>
      </c>
      <c r="J287">
        <v>1</v>
      </c>
      <c r="K287">
        <v>1.1019000000000001</v>
      </c>
      <c r="L287">
        <v>-0.10195</v>
      </c>
    </row>
    <row r="288" spans="9:12" x14ac:dyDescent="0.3">
      <c r="I288">
        <v>3.4093</v>
      </c>
      <c r="J288">
        <v>2.3464</v>
      </c>
      <c r="K288">
        <v>2.5617000000000001</v>
      </c>
      <c r="L288">
        <v>-0.21529999999999999</v>
      </c>
    </row>
    <row r="289" spans="9:12" x14ac:dyDescent="0.3">
      <c r="I289">
        <v>1.0414000000000001</v>
      </c>
      <c r="J289">
        <v>0.95423999999999998</v>
      </c>
      <c r="K289">
        <v>1.1019000000000001</v>
      </c>
      <c r="L289">
        <v>-0.14771000000000001</v>
      </c>
    </row>
    <row r="290" spans="9:12" x14ac:dyDescent="0.3">
      <c r="I290">
        <v>1.9731000000000001</v>
      </c>
      <c r="J290">
        <v>1.7924</v>
      </c>
      <c r="K290">
        <v>1.6762999999999999</v>
      </c>
      <c r="L290">
        <v>0.11606</v>
      </c>
    </row>
    <row r="291" spans="9:12" hidden="1" x14ac:dyDescent="0.3">
      <c r="I291">
        <v>0.30103000000000002</v>
      </c>
      <c r="J291">
        <v>0</v>
      </c>
      <c r="K291">
        <v>0.64554</v>
      </c>
      <c r="L291">
        <v>-0.64554</v>
      </c>
    </row>
    <row r="292" spans="9:12" x14ac:dyDescent="0.3">
      <c r="I292">
        <v>2.0569000000000002</v>
      </c>
      <c r="J292">
        <v>1.8808</v>
      </c>
      <c r="K292">
        <v>1.728</v>
      </c>
      <c r="L292">
        <v>0.15284</v>
      </c>
    </row>
    <row r="293" spans="9:12" x14ac:dyDescent="0.3">
      <c r="I293">
        <v>3.8664000000000001</v>
      </c>
      <c r="J293">
        <v>2.5236999999999998</v>
      </c>
      <c r="K293">
        <v>2.8435000000000001</v>
      </c>
      <c r="L293">
        <v>-0.31973000000000001</v>
      </c>
    </row>
    <row r="294" spans="9:12" x14ac:dyDescent="0.3">
      <c r="I294">
        <v>2.3262999999999998</v>
      </c>
      <c r="J294">
        <v>2.0644999999999998</v>
      </c>
      <c r="K294">
        <v>1.8940999999999999</v>
      </c>
      <c r="L294">
        <v>0.17038</v>
      </c>
    </row>
    <row r="295" spans="9:12" x14ac:dyDescent="0.3">
      <c r="I295">
        <v>2.7084000000000001</v>
      </c>
      <c r="J295">
        <v>2.2877999999999998</v>
      </c>
      <c r="K295">
        <v>2.1295999999999999</v>
      </c>
      <c r="L295">
        <v>0.15819</v>
      </c>
    </row>
    <row r="296" spans="9:12" x14ac:dyDescent="0.3">
      <c r="I296">
        <v>3.2907000000000002</v>
      </c>
      <c r="J296">
        <v>2.415</v>
      </c>
      <c r="K296">
        <v>2.4885999999999999</v>
      </c>
      <c r="L296">
        <v>-7.3599999999999999E-2</v>
      </c>
    </row>
    <row r="297" spans="9:12" x14ac:dyDescent="0.3">
      <c r="I297">
        <v>2.6484000000000001</v>
      </c>
      <c r="J297">
        <v>2.2014</v>
      </c>
      <c r="K297">
        <v>2.0926</v>
      </c>
      <c r="L297">
        <v>0.10881</v>
      </c>
    </row>
    <row r="298" spans="9:12" x14ac:dyDescent="0.3">
      <c r="I298">
        <v>1.6532</v>
      </c>
      <c r="J298">
        <v>1.5315000000000001</v>
      </c>
      <c r="K298">
        <v>1.4791000000000001</v>
      </c>
      <c r="L298">
        <v>5.2364000000000001E-2</v>
      </c>
    </row>
    <row r="299" spans="9:12" x14ac:dyDescent="0.3">
      <c r="I299">
        <v>0.84509999999999996</v>
      </c>
      <c r="J299">
        <v>0.69896999999999998</v>
      </c>
      <c r="K299">
        <v>0.98094000000000003</v>
      </c>
      <c r="L299">
        <v>-0.28197</v>
      </c>
    </row>
    <row r="300" spans="9:12" x14ac:dyDescent="0.3">
      <c r="I300">
        <v>2.1760999999999999</v>
      </c>
      <c r="J300">
        <v>1.9684999999999999</v>
      </c>
      <c r="K300">
        <v>1.8015000000000001</v>
      </c>
      <c r="L300">
        <v>0.16703000000000001</v>
      </c>
    </row>
    <row r="301" spans="9:12" x14ac:dyDescent="0.3">
      <c r="I301">
        <v>2.9394999999999998</v>
      </c>
      <c r="J301">
        <v>2.3521999999999998</v>
      </c>
      <c r="K301">
        <v>2.2721</v>
      </c>
      <c r="L301">
        <v>8.0102000000000007E-2</v>
      </c>
    </row>
    <row r="302" spans="9:12" x14ac:dyDescent="0.3">
      <c r="I302">
        <v>2.6627999999999998</v>
      </c>
      <c r="J302">
        <v>2.2454999999999998</v>
      </c>
      <c r="K302">
        <v>2.1015000000000001</v>
      </c>
      <c r="L302">
        <v>0.14405000000000001</v>
      </c>
    </row>
    <row r="303" spans="9:12" x14ac:dyDescent="0.3">
      <c r="I303">
        <v>3.4729000000000001</v>
      </c>
      <c r="J303">
        <v>2.3856000000000002</v>
      </c>
      <c r="K303">
        <v>2.6009000000000002</v>
      </c>
      <c r="L303">
        <v>-0.21529000000000001</v>
      </c>
    </row>
    <row r="304" spans="9:12" x14ac:dyDescent="0.3">
      <c r="I304">
        <v>2.7938000000000001</v>
      </c>
      <c r="J304">
        <v>2.2528999999999999</v>
      </c>
      <c r="K304">
        <v>2.1821999999999999</v>
      </c>
      <c r="L304">
        <v>7.0610000000000006E-2</v>
      </c>
    </row>
    <row r="305" spans="9:12" x14ac:dyDescent="0.3">
      <c r="I305">
        <v>2.6385000000000001</v>
      </c>
      <c r="J305">
        <v>2.2122000000000002</v>
      </c>
      <c r="K305">
        <v>2.0865</v>
      </c>
      <c r="L305">
        <v>0.12567999999999999</v>
      </c>
    </row>
    <row r="306" spans="9:12" x14ac:dyDescent="0.3">
      <c r="I306">
        <v>2.6200999999999999</v>
      </c>
      <c r="J306">
        <v>2.2067999999999999</v>
      </c>
      <c r="K306">
        <v>2.0752000000000002</v>
      </c>
      <c r="L306">
        <v>0.13163</v>
      </c>
    </row>
    <row r="307" spans="9:12" x14ac:dyDescent="0.3">
      <c r="I307">
        <v>2.3096000000000001</v>
      </c>
      <c r="J307">
        <v>1.9912000000000001</v>
      </c>
      <c r="K307">
        <v>1.8837999999999999</v>
      </c>
      <c r="L307">
        <v>0.10745</v>
      </c>
    </row>
    <row r="308" spans="9:12" x14ac:dyDescent="0.3">
      <c r="I308">
        <v>1.7242999999999999</v>
      </c>
      <c r="J308">
        <v>1.6021000000000001</v>
      </c>
      <c r="K308">
        <v>1.5228999999999999</v>
      </c>
      <c r="L308">
        <v>7.9136999999999999E-2</v>
      </c>
    </row>
    <row r="309" spans="9:12" x14ac:dyDescent="0.3">
      <c r="I309">
        <v>0.60206000000000004</v>
      </c>
      <c r="J309">
        <v>0.60206000000000004</v>
      </c>
      <c r="K309">
        <v>0.83111000000000002</v>
      </c>
      <c r="L309">
        <v>-0.22905</v>
      </c>
    </row>
    <row r="310" spans="9:12" x14ac:dyDescent="0.3">
      <c r="I310">
        <v>2.738</v>
      </c>
      <c r="J310">
        <v>2.3054000000000001</v>
      </c>
      <c r="K310">
        <v>2.1478000000000002</v>
      </c>
      <c r="L310">
        <v>0.15751000000000001</v>
      </c>
    </row>
    <row r="311" spans="9:12" x14ac:dyDescent="0.3">
      <c r="I311">
        <v>1.2553000000000001</v>
      </c>
      <c r="J311">
        <v>1.2303999999999999</v>
      </c>
      <c r="K311">
        <v>1.2338</v>
      </c>
      <c r="L311">
        <v>-3.3494000000000002E-3</v>
      </c>
    </row>
    <row r="312" spans="9:12" x14ac:dyDescent="0.3">
      <c r="I312">
        <v>1.2040999999999999</v>
      </c>
      <c r="J312">
        <v>1.1138999999999999</v>
      </c>
      <c r="K312">
        <v>1.2022999999999999</v>
      </c>
      <c r="L312">
        <v>-8.8320999999999997E-2</v>
      </c>
    </row>
    <row r="313" spans="9:12" x14ac:dyDescent="0.3">
      <c r="I313">
        <v>1.7323999999999999</v>
      </c>
      <c r="J313">
        <v>1.5798000000000001</v>
      </c>
      <c r="K313">
        <v>1.5279</v>
      </c>
      <c r="L313">
        <v>5.1855999999999999E-2</v>
      </c>
    </row>
    <row r="314" spans="9:12" x14ac:dyDescent="0.3">
      <c r="I314">
        <v>2.2671999999999999</v>
      </c>
      <c r="J314">
        <v>2.0333999999999999</v>
      </c>
      <c r="K314">
        <v>1.8575999999999999</v>
      </c>
      <c r="L314">
        <v>0.17582</v>
      </c>
    </row>
    <row r="315" spans="9:12" x14ac:dyDescent="0.3">
      <c r="I315">
        <v>0.84509999999999996</v>
      </c>
      <c r="J315">
        <v>0.84509999999999996</v>
      </c>
      <c r="K315">
        <v>0.98094000000000003</v>
      </c>
      <c r="L315">
        <v>-0.13583999999999999</v>
      </c>
    </row>
    <row r="316" spans="9:12" x14ac:dyDescent="0.3">
      <c r="I316">
        <v>2.1492</v>
      </c>
      <c r="J316">
        <v>1.9395</v>
      </c>
      <c r="K316">
        <v>1.7848999999999999</v>
      </c>
      <c r="L316">
        <v>0.15462999999999999</v>
      </c>
    </row>
    <row r="317" spans="9:12" x14ac:dyDescent="0.3">
      <c r="I317">
        <v>2.9876999999999998</v>
      </c>
      <c r="J317">
        <v>2.2671999999999999</v>
      </c>
      <c r="K317">
        <v>2.3018000000000001</v>
      </c>
      <c r="L317">
        <v>-3.4590000000000003E-2</v>
      </c>
    </row>
    <row r="318" spans="9:12" x14ac:dyDescent="0.3">
      <c r="I318">
        <v>3.5695000000000001</v>
      </c>
      <c r="J318">
        <v>2.4518</v>
      </c>
      <c r="K318">
        <v>2.6604000000000001</v>
      </c>
      <c r="L318">
        <v>-0.20865</v>
      </c>
    </row>
    <row r="319" spans="9:12" x14ac:dyDescent="0.3">
      <c r="I319">
        <v>2.7972999999999999</v>
      </c>
      <c r="J319">
        <v>2.2404999999999999</v>
      </c>
      <c r="K319">
        <v>2.1844000000000001</v>
      </c>
      <c r="L319">
        <v>5.6161999999999997E-2</v>
      </c>
    </row>
    <row r="320" spans="9:12" x14ac:dyDescent="0.3">
      <c r="I320">
        <v>0.90308999999999995</v>
      </c>
      <c r="J320">
        <v>0.90308999999999995</v>
      </c>
      <c r="K320">
        <v>1.0166999999999999</v>
      </c>
      <c r="L320">
        <v>-0.11360000000000001</v>
      </c>
    </row>
    <row r="321" spans="9:12" x14ac:dyDescent="0.3">
      <c r="I321">
        <v>1.0414000000000001</v>
      </c>
      <c r="J321">
        <v>1</v>
      </c>
      <c r="K321">
        <v>1.1019000000000001</v>
      </c>
      <c r="L321">
        <v>-0.10195</v>
      </c>
    </row>
    <row r="322" spans="9:12" x14ac:dyDescent="0.3">
      <c r="I322">
        <v>1.4472</v>
      </c>
      <c r="J322">
        <v>1.4472</v>
      </c>
      <c r="K322">
        <v>1.3521000000000001</v>
      </c>
      <c r="L322">
        <v>9.5069000000000001E-2</v>
      </c>
    </row>
    <row r="323" spans="9:12" hidden="1" x14ac:dyDescent="0.3">
      <c r="I323">
        <v>0</v>
      </c>
      <c r="J323">
        <v>0</v>
      </c>
      <c r="K323">
        <v>0.45995999999999998</v>
      </c>
      <c r="L323">
        <v>-0.45995999999999998</v>
      </c>
    </row>
    <row r="324" spans="9:12" x14ac:dyDescent="0.3">
      <c r="I324">
        <v>3.0607000000000002</v>
      </c>
      <c r="J324">
        <v>2.3159999999999998</v>
      </c>
      <c r="K324">
        <v>2.3468</v>
      </c>
      <c r="L324">
        <v>-3.0813E-2</v>
      </c>
    </row>
    <row r="325" spans="9:12" x14ac:dyDescent="0.3">
      <c r="I325">
        <v>2.4843000000000002</v>
      </c>
      <c r="J325">
        <v>2.1461000000000001</v>
      </c>
      <c r="K325">
        <v>1.9915</v>
      </c>
      <c r="L325">
        <v>0.15468000000000001</v>
      </c>
    </row>
    <row r="326" spans="9:12" x14ac:dyDescent="0.3">
      <c r="I326">
        <v>3.1732</v>
      </c>
      <c r="J326">
        <v>2.3944999999999999</v>
      </c>
      <c r="K326">
        <v>2.4161000000000001</v>
      </c>
      <c r="L326">
        <v>-2.1676999999999998E-2</v>
      </c>
    </row>
    <row r="327" spans="9:12" x14ac:dyDescent="0.3">
      <c r="I327">
        <v>2.3180999999999998</v>
      </c>
      <c r="J327">
        <v>1.9541999999999999</v>
      </c>
      <c r="K327">
        <v>1.889</v>
      </c>
      <c r="L327">
        <v>6.5268999999999994E-2</v>
      </c>
    </row>
    <row r="328" spans="9:12" x14ac:dyDescent="0.3">
      <c r="I328">
        <v>1.9085000000000001</v>
      </c>
      <c r="J328">
        <v>1.6901999999999999</v>
      </c>
      <c r="K328">
        <v>1.6365000000000001</v>
      </c>
      <c r="L328">
        <v>5.3713999999999998E-2</v>
      </c>
    </row>
    <row r="329" spans="9:12" x14ac:dyDescent="0.3">
      <c r="I329">
        <v>2.3180999999999998</v>
      </c>
      <c r="J329">
        <v>2.0792000000000002</v>
      </c>
      <c r="K329">
        <v>1.889</v>
      </c>
      <c r="L329">
        <v>0.19020999999999999</v>
      </c>
    </row>
    <row r="330" spans="9:12" x14ac:dyDescent="0.3">
      <c r="I330">
        <v>1.2040999999999999</v>
      </c>
      <c r="J330">
        <v>1.1138999999999999</v>
      </c>
      <c r="K330">
        <v>1.2022999999999999</v>
      </c>
      <c r="L330">
        <v>-8.8320999999999997E-2</v>
      </c>
    </row>
    <row r="331" spans="9:12" x14ac:dyDescent="0.3">
      <c r="I331">
        <v>2.4456000000000002</v>
      </c>
      <c r="J331">
        <v>2.0718999999999999</v>
      </c>
      <c r="K331">
        <v>1.9676</v>
      </c>
      <c r="L331">
        <v>0.10428</v>
      </c>
    </row>
    <row r="332" spans="9:12" x14ac:dyDescent="0.3">
      <c r="I332">
        <v>3.1</v>
      </c>
      <c r="J332">
        <v>2.5065</v>
      </c>
      <c r="K332">
        <v>2.371</v>
      </c>
      <c r="L332">
        <v>0.13547999999999999</v>
      </c>
    </row>
    <row r="333" spans="9:12" x14ac:dyDescent="0.3">
      <c r="I333">
        <v>2.5038</v>
      </c>
      <c r="J333">
        <v>2.0253000000000001</v>
      </c>
      <c r="K333">
        <v>2.0034999999999998</v>
      </c>
      <c r="L333">
        <v>2.1838E-2</v>
      </c>
    </row>
    <row r="334" spans="9:12" x14ac:dyDescent="0.3">
      <c r="I334">
        <v>3.5375999999999999</v>
      </c>
      <c r="J334">
        <v>2.4857</v>
      </c>
      <c r="K334">
        <v>2.6408</v>
      </c>
      <c r="L334">
        <v>-0.15504000000000001</v>
      </c>
    </row>
    <row r="335" spans="9:12" x14ac:dyDescent="0.3">
      <c r="I335">
        <v>2.5598999999999998</v>
      </c>
      <c r="J335">
        <v>2.1673</v>
      </c>
      <c r="K335">
        <v>2.0381</v>
      </c>
      <c r="L335">
        <v>0.12926000000000001</v>
      </c>
    </row>
    <row r="336" spans="9:12" x14ac:dyDescent="0.3">
      <c r="I336">
        <v>2.1703000000000001</v>
      </c>
      <c r="J336">
        <v>1.9638</v>
      </c>
      <c r="K336">
        <v>1.7979000000000001</v>
      </c>
      <c r="L336">
        <v>0.16592999999999999</v>
      </c>
    </row>
    <row r="337" spans="9:12" x14ac:dyDescent="0.3">
      <c r="I337">
        <v>2.5832000000000002</v>
      </c>
      <c r="J337">
        <v>2.1987000000000001</v>
      </c>
      <c r="K337">
        <v>2.0524</v>
      </c>
      <c r="L337">
        <v>0.14624000000000001</v>
      </c>
    </row>
    <row r="338" spans="9:12" x14ac:dyDescent="0.3">
      <c r="I338">
        <v>0.47711999999999999</v>
      </c>
      <c r="J338">
        <v>0.47711999999999999</v>
      </c>
      <c r="K338">
        <v>0.75409000000000004</v>
      </c>
      <c r="L338">
        <v>-0.27696999999999999</v>
      </c>
    </row>
    <row r="339" spans="9:12" x14ac:dyDescent="0.3">
      <c r="I339">
        <v>2.7033</v>
      </c>
      <c r="J339">
        <v>2.3765999999999998</v>
      </c>
      <c r="K339">
        <v>2.1265000000000001</v>
      </c>
      <c r="L339">
        <v>0.25012000000000001</v>
      </c>
    </row>
    <row r="340" spans="9:12" x14ac:dyDescent="0.3">
      <c r="I340">
        <v>3.9321999999999999</v>
      </c>
      <c r="J340">
        <v>2.5933000000000002</v>
      </c>
      <c r="K340">
        <v>2.8839999999999999</v>
      </c>
      <c r="L340">
        <v>-0.29072999999999999</v>
      </c>
    </row>
    <row r="341" spans="9:12" x14ac:dyDescent="0.3">
      <c r="I341">
        <v>2.9794999999999998</v>
      </c>
      <c r="J341">
        <v>2.3443999999999998</v>
      </c>
      <c r="K341">
        <v>2.2968000000000002</v>
      </c>
      <c r="L341">
        <v>4.7634999999999997E-2</v>
      </c>
    </row>
    <row r="342" spans="9:12" x14ac:dyDescent="0.3">
      <c r="I342">
        <v>3.0962000000000001</v>
      </c>
      <c r="J342">
        <v>2.2742</v>
      </c>
      <c r="K342">
        <v>2.3687</v>
      </c>
      <c r="L342">
        <v>-9.4520000000000007E-2</v>
      </c>
    </row>
    <row r="343" spans="9:12" x14ac:dyDescent="0.3">
      <c r="I343">
        <v>2.0043000000000002</v>
      </c>
      <c r="J343">
        <v>1.8451</v>
      </c>
      <c r="K343">
        <v>1.6956</v>
      </c>
      <c r="L343">
        <v>0.14954000000000001</v>
      </c>
    </row>
    <row r="344" spans="9:12" x14ac:dyDescent="0.3">
      <c r="I344">
        <v>1.3978999999999999</v>
      </c>
      <c r="J344">
        <v>1.3424</v>
      </c>
      <c r="K344">
        <v>1.3217000000000001</v>
      </c>
      <c r="L344">
        <v>2.0674999999999999E-2</v>
      </c>
    </row>
    <row r="345" spans="9:12" x14ac:dyDescent="0.3">
      <c r="I345">
        <v>3.5529000000000002</v>
      </c>
      <c r="J345">
        <v>2.4361999999999999</v>
      </c>
      <c r="K345">
        <v>2.6501999999999999</v>
      </c>
      <c r="L345">
        <v>-0.21404999999999999</v>
      </c>
    </row>
    <row r="346" spans="9:12" x14ac:dyDescent="0.3">
      <c r="I346">
        <v>3.8942000000000001</v>
      </c>
      <c r="J346">
        <v>2.4563999999999999</v>
      </c>
      <c r="K346">
        <v>2.8605999999999998</v>
      </c>
      <c r="L346">
        <v>-0.40425</v>
      </c>
    </row>
    <row r="347" spans="9:12" x14ac:dyDescent="0.3">
      <c r="I347">
        <v>3.0065</v>
      </c>
      <c r="J347">
        <v>2.3692000000000002</v>
      </c>
      <c r="K347">
        <v>2.3134000000000001</v>
      </c>
      <c r="L347">
        <v>5.5864999999999998E-2</v>
      </c>
    </row>
    <row r="348" spans="9:12" x14ac:dyDescent="0.3">
      <c r="I348">
        <v>1.8062</v>
      </c>
      <c r="J348">
        <v>1.716</v>
      </c>
      <c r="K348">
        <v>1.5733999999999999</v>
      </c>
      <c r="L348">
        <v>0.14258999999999999</v>
      </c>
    </row>
    <row r="349" spans="9:12" x14ac:dyDescent="0.3">
      <c r="I349">
        <v>0.77815000000000001</v>
      </c>
      <c r="J349">
        <v>0.77815000000000001</v>
      </c>
      <c r="K349">
        <v>0.93967000000000001</v>
      </c>
      <c r="L349">
        <v>-0.16152</v>
      </c>
    </row>
    <row r="350" spans="9:12" x14ac:dyDescent="0.3">
      <c r="I350">
        <v>1.5185</v>
      </c>
      <c r="J350">
        <v>1.4771000000000001</v>
      </c>
      <c r="K350">
        <v>1.3960999999999999</v>
      </c>
      <c r="L350">
        <v>8.1043000000000004E-2</v>
      </c>
    </row>
    <row r="351" spans="9:12" x14ac:dyDescent="0.3">
      <c r="I351">
        <v>2.1238999999999999</v>
      </c>
      <c r="J351">
        <v>1.9031</v>
      </c>
      <c r="K351">
        <v>1.7692000000000001</v>
      </c>
      <c r="L351">
        <v>0.13383999999999999</v>
      </c>
    </row>
    <row r="352" spans="9:12" x14ac:dyDescent="0.3">
      <c r="I352">
        <v>3.1074999999999999</v>
      </c>
      <c r="J352">
        <v>2.4133</v>
      </c>
      <c r="K352">
        <v>2.3757000000000001</v>
      </c>
      <c r="L352">
        <v>3.7635000000000002E-2</v>
      </c>
    </row>
    <row r="353" spans="9:12" x14ac:dyDescent="0.3">
      <c r="I353">
        <v>2.9148999999999998</v>
      </c>
      <c r="J353">
        <v>2.2856000000000001</v>
      </c>
      <c r="K353">
        <v>2.2568999999999999</v>
      </c>
      <c r="L353">
        <v>2.8670999999999999E-2</v>
      </c>
    </row>
    <row r="354" spans="9:12" x14ac:dyDescent="0.3">
      <c r="I354">
        <v>2.8965000000000001</v>
      </c>
      <c r="J354">
        <v>2.3464</v>
      </c>
      <c r="K354">
        <v>2.2456</v>
      </c>
      <c r="L354">
        <v>0.10077999999999999</v>
      </c>
    </row>
    <row r="355" spans="9:12" x14ac:dyDescent="0.3">
      <c r="I355">
        <v>1.8633</v>
      </c>
      <c r="J355">
        <v>1.7403999999999999</v>
      </c>
      <c r="K355">
        <v>1.6086</v>
      </c>
      <c r="L355">
        <v>0.13172</v>
      </c>
    </row>
    <row r="356" spans="9:12" x14ac:dyDescent="0.3">
      <c r="I356">
        <v>1.7403999999999999</v>
      </c>
      <c r="J356">
        <v>1.5563</v>
      </c>
      <c r="K356">
        <v>1.5327999999999999</v>
      </c>
      <c r="L356">
        <v>2.3462E-2</v>
      </c>
    </row>
    <row r="357" spans="9:12" x14ac:dyDescent="0.3">
      <c r="I357">
        <v>0.47711999999999999</v>
      </c>
      <c r="J357">
        <v>0.47711999999999999</v>
      </c>
      <c r="K357">
        <v>0.75409000000000004</v>
      </c>
      <c r="L357">
        <v>-0.27696999999999999</v>
      </c>
    </row>
    <row r="358" spans="9:12" x14ac:dyDescent="0.3">
      <c r="I358">
        <v>1.8388</v>
      </c>
      <c r="J358">
        <v>1.716</v>
      </c>
      <c r="K358">
        <v>1.5935999999999999</v>
      </c>
      <c r="L358">
        <v>0.12245</v>
      </c>
    </row>
    <row r="359" spans="9:12" x14ac:dyDescent="0.3">
      <c r="I359">
        <v>2.8567</v>
      </c>
      <c r="J359">
        <v>2.3746999999999998</v>
      </c>
      <c r="K359">
        <v>2.2210000000000001</v>
      </c>
      <c r="L359">
        <v>0.15371000000000001</v>
      </c>
    </row>
    <row r="360" spans="9:12" x14ac:dyDescent="0.3">
      <c r="I360">
        <v>2.8591000000000002</v>
      </c>
      <c r="J360">
        <v>2.2694999999999999</v>
      </c>
      <c r="K360">
        <v>2.2225000000000001</v>
      </c>
      <c r="L360">
        <v>4.6984999999999999E-2</v>
      </c>
    </row>
    <row r="361" spans="9:12" x14ac:dyDescent="0.3">
      <c r="I361">
        <v>2.1522999999999999</v>
      </c>
      <c r="J361">
        <v>1.9494</v>
      </c>
      <c r="K361">
        <v>1.7867999999999999</v>
      </c>
      <c r="L361">
        <v>0.16261</v>
      </c>
    </row>
    <row r="362" spans="9:12" x14ac:dyDescent="0.3">
      <c r="I362">
        <v>1.8976</v>
      </c>
      <c r="J362">
        <v>1.7559</v>
      </c>
      <c r="K362">
        <v>1.6297999999999999</v>
      </c>
      <c r="L362">
        <v>0.12609000000000001</v>
      </c>
    </row>
    <row r="363" spans="9:12" x14ac:dyDescent="0.3">
      <c r="I363">
        <v>1.7992999999999999</v>
      </c>
      <c r="J363">
        <v>1.6812</v>
      </c>
      <c r="K363">
        <v>1.5691999999999999</v>
      </c>
      <c r="L363">
        <v>0.11204</v>
      </c>
    </row>
    <row r="364" spans="9:12" x14ac:dyDescent="0.3">
      <c r="I364">
        <v>1.4472</v>
      </c>
      <c r="J364">
        <v>1.3424</v>
      </c>
      <c r="K364">
        <v>1.3521000000000001</v>
      </c>
      <c r="L364">
        <v>-9.6667000000000003E-3</v>
      </c>
    </row>
    <row r="365" spans="9:12" x14ac:dyDescent="0.3">
      <c r="I365">
        <v>2.3304</v>
      </c>
      <c r="J365">
        <v>2.0491999999999999</v>
      </c>
      <c r="K365">
        <v>1.8966000000000001</v>
      </c>
      <c r="L365">
        <v>0.15262999999999999</v>
      </c>
    </row>
    <row r="366" spans="9:12" x14ac:dyDescent="0.3">
      <c r="I366">
        <v>1.8388</v>
      </c>
      <c r="J366">
        <v>1.6435</v>
      </c>
      <c r="K366">
        <v>1.5935999999999999</v>
      </c>
      <c r="L366">
        <v>4.9898999999999999E-2</v>
      </c>
    </row>
    <row r="367" spans="9:12" x14ac:dyDescent="0.3">
      <c r="I367">
        <v>1.3802000000000001</v>
      </c>
      <c r="J367">
        <v>1.3424</v>
      </c>
      <c r="K367">
        <v>1.3108</v>
      </c>
      <c r="L367">
        <v>3.1604E-2</v>
      </c>
    </row>
    <row r="368" spans="9:12" x14ac:dyDescent="0.3">
      <c r="I368">
        <v>2.2694999999999999</v>
      </c>
      <c r="J368">
        <v>1.8451</v>
      </c>
      <c r="K368">
        <v>1.859</v>
      </c>
      <c r="L368">
        <v>-1.3946E-2</v>
      </c>
    </row>
    <row r="369" spans="9:12" x14ac:dyDescent="0.3">
      <c r="I369">
        <v>2.4786000000000001</v>
      </c>
      <c r="J369">
        <v>2.1522999999999999</v>
      </c>
      <c r="K369">
        <v>1.9879</v>
      </c>
      <c r="L369">
        <v>0.16436999999999999</v>
      </c>
    </row>
    <row r="370" spans="9:12" x14ac:dyDescent="0.3">
      <c r="I370">
        <v>2.4996999999999998</v>
      </c>
      <c r="J370">
        <v>2.0644999999999998</v>
      </c>
      <c r="K370">
        <v>2.0009000000000001</v>
      </c>
      <c r="L370">
        <v>6.3519999999999993E-2</v>
      </c>
    </row>
    <row r="371" spans="9:12" x14ac:dyDescent="0.3">
      <c r="I371">
        <v>1.5682</v>
      </c>
      <c r="J371">
        <v>1.4771000000000001</v>
      </c>
      <c r="K371">
        <v>1.4267000000000001</v>
      </c>
      <c r="L371">
        <v>5.0411999999999998E-2</v>
      </c>
    </row>
    <row r="372" spans="9:12" x14ac:dyDescent="0.3">
      <c r="I372">
        <v>2.6053000000000002</v>
      </c>
      <c r="J372">
        <v>2.1703000000000001</v>
      </c>
      <c r="K372">
        <v>2.0659999999999998</v>
      </c>
      <c r="L372">
        <v>0.10421</v>
      </c>
    </row>
    <row r="373" spans="9:12" x14ac:dyDescent="0.3">
      <c r="I373">
        <v>2.0828000000000002</v>
      </c>
      <c r="J373">
        <v>1.9956</v>
      </c>
      <c r="K373">
        <v>1.7439</v>
      </c>
      <c r="L373">
        <v>0.25169999999999998</v>
      </c>
    </row>
    <row r="374" spans="9:12" x14ac:dyDescent="0.3">
      <c r="I374">
        <v>0.95423999999999998</v>
      </c>
      <c r="J374">
        <v>0.90308999999999995</v>
      </c>
      <c r="K374">
        <v>1.0482</v>
      </c>
      <c r="L374">
        <v>-0.14513000000000001</v>
      </c>
    </row>
    <row r="375" spans="9:12" x14ac:dyDescent="0.3">
      <c r="I375">
        <v>1</v>
      </c>
      <c r="J375">
        <v>0.95423999999999998</v>
      </c>
      <c r="K375">
        <v>1.0764</v>
      </c>
      <c r="L375">
        <v>-0.12218999999999999</v>
      </c>
    </row>
    <row r="376" spans="9:12" x14ac:dyDescent="0.3">
      <c r="I376">
        <v>3.5049000000000001</v>
      </c>
      <c r="J376">
        <v>2.3559999999999999</v>
      </c>
      <c r="K376">
        <v>2.6206</v>
      </c>
      <c r="L376">
        <v>-0.26457999999999998</v>
      </c>
    </row>
    <row r="377" spans="9:12" x14ac:dyDescent="0.3">
      <c r="I377">
        <v>1.6335</v>
      </c>
      <c r="J377">
        <v>1.5051000000000001</v>
      </c>
      <c r="K377">
        <v>1.4669000000000001</v>
      </c>
      <c r="L377">
        <v>3.8205999999999997E-2</v>
      </c>
    </row>
    <row r="378" spans="9:12" x14ac:dyDescent="0.3">
      <c r="I378">
        <v>0.60206000000000004</v>
      </c>
      <c r="J378">
        <v>0.60206000000000004</v>
      </c>
      <c r="K378">
        <v>0.83111000000000002</v>
      </c>
      <c r="L378">
        <v>-0.22905</v>
      </c>
    </row>
    <row r="379" spans="9:12" x14ac:dyDescent="0.3">
      <c r="I379">
        <v>1.6232</v>
      </c>
      <c r="J379">
        <v>1.5315000000000001</v>
      </c>
      <c r="K379">
        <v>1.4605999999999999</v>
      </c>
      <c r="L379">
        <v>7.0834999999999995E-2</v>
      </c>
    </row>
    <row r="380" spans="9:12" x14ac:dyDescent="0.3">
      <c r="I380">
        <v>2.0899000000000001</v>
      </c>
      <c r="J380">
        <v>1.9395</v>
      </c>
      <c r="K380">
        <v>1.7483</v>
      </c>
      <c r="L380">
        <v>0.19120000000000001</v>
      </c>
    </row>
    <row r="381" spans="9:12" x14ac:dyDescent="0.3">
      <c r="I381">
        <v>2.7134999999999998</v>
      </c>
      <c r="J381">
        <v>2.0333999999999999</v>
      </c>
      <c r="K381">
        <v>2.1326999999999998</v>
      </c>
      <c r="L381">
        <v>-9.9317000000000003E-2</v>
      </c>
    </row>
    <row r="382" spans="9:12" x14ac:dyDescent="0.3">
      <c r="I382">
        <v>1.5315000000000001</v>
      </c>
      <c r="J382">
        <v>1.3802000000000001</v>
      </c>
      <c r="K382">
        <v>1.4040999999999999</v>
      </c>
      <c r="L382">
        <v>-2.3859000000000002E-2</v>
      </c>
    </row>
    <row r="383" spans="9:12" x14ac:dyDescent="0.3">
      <c r="I383">
        <v>2.1303000000000001</v>
      </c>
      <c r="J383">
        <v>2.0413999999999999</v>
      </c>
      <c r="K383">
        <v>1.7732000000000001</v>
      </c>
      <c r="L383">
        <v>0.26815</v>
      </c>
    </row>
    <row r="384" spans="9:12" x14ac:dyDescent="0.3">
      <c r="I384">
        <v>3.0017</v>
      </c>
      <c r="J384">
        <v>2.3262999999999998</v>
      </c>
      <c r="K384">
        <v>2.3104</v>
      </c>
      <c r="L384">
        <v>1.5901999999999999E-2</v>
      </c>
    </row>
    <row r="385" spans="9:12" x14ac:dyDescent="0.3">
      <c r="I385">
        <v>1.6720999999999999</v>
      </c>
      <c r="J385">
        <v>1.5563</v>
      </c>
      <c r="K385">
        <v>1.4907999999999999</v>
      </c>
      <c r="L385">
        <v>6.5545000000000006E-2</v>
      </c>
    </row>
    <row r="386" spans="9:12" x14ac:dyDescent="0.3">
      <c r="I386">
        <v>2.0293999999999999</v>
      </c>
      <c r="J386">
        <v>1.8451</v>
      </c>
      <c r="K386">
        <v>1.7110000000000001</v>
      </c>
      <c r="L386">
        <v>0.13408999999999999</v>
      </c>
    </row>
    <row r="387" spans="9:12" x14ac:dyDescent="0.3">
      <c r="I387">
        <v>1.0791999999999999</v>
      </c>
      <c r="J387">
        <v>1.0791999999999999</v>
      </c>
      <c r="K387">
        <v>1.1252</v>
      </c>
      <c r="L387">
        <v>-4.6063E-2</v>
      </c>
    </row>
    <row r="388" spans="9:12" x14ac:dyDescent="0.3">
      <c r="I388">
        <v>1.3222</v>
      </c>
      <c r="J388">
        <v>1.2787999999999999</v>
      </c>
      <c r="K388">
        <v>1.2750999999999999</v>
      </c>
      <c r="L388">
        <v>3.6847999999999998E-3</v>
      </c>
    </row>
    <row r="389" spans="9:12" x14ac:dyDescent="0.3">
      <c r="I389">
        <v>1.3978999999999999</v>
      </c>
      <c r="J389">
        <v>1.1760999999999999</v>
      </c>
      <c r="K389">
        <v>1.3217000000000001</v>
      </c>
      <c r="L389">
        <v>-0.14566000000000001</v>
      </c>
    </row>
    <row r="390" spans="9:12" x14ac:dyDescent="0.3">
      <c r="I390">
        <v>1.5441</v>
      </c>
      <c r="J390">
        <v>1.4314</v>
      </c>
      <c r="K390">
        <v>1.4117999999999999</v>
      </c>
      <c r="L390">
        <v>1.9532999999999998E-2</v>
      </c>
    </row>
    <row r="391" spans="9:12" x14ac:dyDescent="0.3">
      <c r="I391">
        <v>1.2553000000000001</v>
      </c>
      <c r="J391">
        <v>1.2040999999999999</v>
      </c>
      <c r="K391">
        <v>1.2338</v>
      </c>
      <c r="L391">
        <v>-2.9678E-2</v>
      </c>
    </row>
    <row r="392" spans="9:12" x14ac:dyDescent="0.3">
      <c r="I392">
        <v>2.6617999999999999</v>
      </c>
      <c r="J392">
        <v>2.2122000000000002</v>
      </c>
      <c r="K392">
        <v>2.1009000000000002</v>
      </c>
      <c r="L392">
        <v>0.1113</v>
      </c>
    </row>
    <row r="393" spans="9:12" x14ac:dyDescent="0.3">
      <c r="I393">
        <v>2.5131999999999999</v>
      </c>
      <c r="J393">
        <v>2.1818</v>
      </c>
      <c r="K393">
        <v>2.0093000000000001</v>
      </c>
      <c r="L393">
        <v>0.17255999999999999</v>
      </c>
    </row>
    <row r="394" spans="9:12" x14ac:dyDescent="0.3">
      <c r="I394">
        <v>3.3508</v>
      </c>
      <c r="J394">
        <v>2.4914000000000001</v>
      </c>
      <c r="K394">
        <v>2.5255999999999998</v>
      </c>
      <c r="L394">
        <v>-3.4278000000000003E-2</v>
      </c>
    </row>
    <row r="395" spans="9:12" x14ac:dyDescent="0.3">
      <c r="I395">
        <v>1.6812</v>
      </c>
      <c r="J395">
        <v>1.4623999999999999</v>
      </c>
      <c r="K395">
        <v>1.4964</v>
      </c>
      <c r="L395">
        <v>-3.3995999999999998E-2</v>
      </c>
    </row>
    <row r="396" spans="9:12" x14ac:dyDescent="0.3">
      <c r="I396">
        <v>2.4487000000000001</v>
      </c>
      <c r="J396">
        <v>2.1271</v>
      </c>
      <c r="K396">
        <v>1.9695</v>
      </c>
      <c r="L396">
        <v>0.15759000000000001</v>
      </c>
    </row>
    <row r="397" spans="9:12" x14ac:dyDescent="0.3">
      <c r="I397">
        <v>1.8808</v>
      </c>
      <c r="J397">
        <v>1.7482</v>
      </c>
      <c r="K397">
        <v>1.6194</v>
      </c>
      <c r="L397">
        <v>0.12876000000000001</v>
      </c>
    </row>
    <row r="398" spans="9:12" hidden="1" x14ac:dyDescent="0.3">
      <c r="I398">
        <v>0</v>
      </c>
      <c r="J398">
        <v>0</v>
      </c>
      <c r="K398">
        <v>0.45995999999999998</v>
      </c>
      <c r="L398">
        <v>-0.45995999999999998</v>
      </c>
    </row>
    <row r="399" spans="9:12" x14ac:dyDescent="0.3">
      <c r="I399">
        <v>2.6031</v>
      </c>
      <c r="J399">
        <v>2.1959</v>
      </c>
      <c r="K399">
        <v>2.0647000000000002</v>
      </c>
      <c r="L399">
        <v>0.13117999999999999</v>
      </c>
    </row>
    <row r="400" spans="9:12" x14ac:dyDescent="0.3">
      <c r="I400">
        <v>2.6920000000000002</v>
      </c>
      <c r="J400">
        <v>2.2625000000000002</v>
      </c>
      <c r="K400">
        <v>2.1194999999999999</v>
      </c>
      <c r="L400">
        <v>0.14298</v>
      </c>
    </row>
    <row r="401" spans="9:12" x14ac:dyDescent="0.3">
      <c r="I401">
        <v>0.84509999999999996</v>
      </c>
      <c r="J401">
        <v>0.77815000000000001</v>
      </c>
      <c r="K401">
        <v>0.98094000000000003</v>
      </c>
      <c r="L401">
        <v>-0.20279</v>
      </c>
    </row>
    <row r="402" spans="9:12" x14ac:dyDescent="0.3">
      <c r="I402">
        <v>2.0718999999999999</v>
      </c>
      <c r="J402">
        <v>1.9541999999999999</v>
      </c>
      <c r="K402">
        <v>1.7372000000000001</v>
      </c>
      <c r="L402">
        <v>0.21703</v>
      </c>
    </row>
    <row r="403" spans="9:12" x14ac:dyDescent="0.3">
      <c r="I403">
        <v>2.1903000000000001</v>
      </c>
      <c r="J403">
        <v>1.9777</v>
      </c>
      <c r="K403">
        <v>1.8102</v>
      </c>
      <c r="L403">
        <v>0.16749</v>
      </c>
    </row>
    <row r="404" spans="9:12" x14ac:dyDescent="0.3">
      <c r="I404">
        <v>3.4226000000000001</v>
      </c>
      <c r="J404">
        <v>2.3464</v>
      </c>
      <c r="K404">
        <v>2.5699000000000001</v>
      </c>
      <c r="L404">
        <v>-0.22352</v>
      </c>
    </row>
    <row r="405" spans="9:12" x14ac:dyDescent="0.3">
      <c r="I405">
        <v>1.1138999999999999</v>
      </c>
      <c r="J405">
        <v>1.0414000000000001</v>
      </c>
      <c r="K405">
        <v>1.1467000000000001</v>
      </c>
      <c r="L405">
        <v>-0.10528</v>
      </c>
    </row>
    <row r="406" spans="9:12" x14ac:dyDescent="0.3">
      <c r="I406">
        <v>1.5185</v>
      </c>
      <c r="J406">
        <v>1.4914000000000001</v>
      </c>
      <c r="K406">
        <v>1.3960999999999999</v>
      </c>
      <c r="L406">
        <v>9.5283999999999994E-2</v>
      </c>
    </row>
    <row r="407" spans="9:12" x14ac:dyDescent="0.3">
      <c r="I407">
        <v>2.73</v>
      </c>
      <c r="J407">
        <v>2.2147999999999999</v>
      </c>
      <c r="K407">
        <v>2.1429</v>
      </c>
      <c r="L407">
        <v>7.1941000000000005E-2</v>
      </c>
    </row>
    <row r="408" spans="9:12" x14ac:dyDescent="0.3">
      <c r="I408">
        <v>2.5657999999999999</v>
      </c>
      <c r="J408">
        <v>2.0933999999999999</v>
      </c>
      <c r="K408">
        <v>2.0417000000000001</v>
      </c>
      <c r="L408">
        <v>5.1697E-2</v>
      </c>
    </row>
    <row r="409" spans="9:12" x14ac:dyDescent="0.3">
      <c r="I409">
        <v>0.84509999999999996</v>
      </c>
      <c r="J409">
        <v>0.60206000000000004</v>
      </c>
      <c r="K409">
        <v>0.98094000000000003</v>
      </c>
      <c r="L409">
        <v>-0.37887999999999999</v>
      </c>
    </row>
    <row r="410" spans="9:12" x14ac:dyDescent="0.3">
      <c r="I410">
        <v>2.5716999999999999</v>
      </c>
      <c r="J410">
        <v>2.1789999999999998</v>
      </c>
      <c r="K410">
        <v>2.0453000000000001</v>
      </c>
      <c r="L410">
        <v>0.13364000000000001</v>
      </c>
    </row>
    <row r="411" spans="9:12" x14ac:dyDescent="0.3">
      <c r="I411">
        <v>3.2852999999999999</v>
      </c>
      <c r="J411">
        <v>2.3578999999999999</v>
      </c>
      <c r="K411">
        <v>2.4853000000000001</v>
      </c>
      <c r="L411">
        <v>-0.12733</v>
      </c>
    </row>
    <row r="412" spans="9:12" x14ac:dyDescent="0.3">
      <c r="I412">
        <v>2.1818</v>
      </c>
      <c r="J412">
        <v>2.0863999999999998</v>
      </c>
      <c r="K412">
        <v>1.8049999999999999</v>
      </c>
      <c r="L412">
        <v>0.28136</v>
      </c>
    </row>
    <row r="413" spans="9:12" x14ac:dyDescent="0.3">
      <c r="I413">
        <v>3.1735000000000002</v>
      </c>
      <c r="J413">
        <v>2.4014000000000002</v>
      </c>
      <c r="K413">
        <v>2.4163000000000001</v>
      </c>
      <c r="L413">
        <v>-1.4907E-2</v>
      </c>
    </row>
    <row r="414" spans="9:12" x14ac:dyDescent="0.3">
      <c r="I414">
        <v>2.0085999999999999</v>
      </c>
      <c r="J414">
        <v>1.8062</v>
      </c>
      <c r="K414">
        <v>1.6981999999999999</v>
      </c>
      <c r="L414">
        <v>0.10798000000000001</v>
      </c>
    </row>
    <row r="415" spans="9:12" x14ac:dyDescent="0.3">
      <c r="I415">
        <v>2.1206</v>
      </c>
      <c r="J415">
        <v>1.8194999999999999</v>
      </c>
      <c r="K415">
        <v>1.7672000000000001</v>
      </c>
      <c r="L415">
        <v>5.2316000000000001E-2</v>
      </c>
    </row>
    <row r="416" spans="9:12" x14ac:dyDescent="0.3">
      <c r="I416">
        <v>1.3978999999999999</v>
      </c>
      <c r="J416">
        <v>1.2553000000000001</v>
      </c>
      <c r="K416">
        <v>1.3217000000000001</v>
      </c>
      <c r="L416">
        <v>-6.6475999999999993E-2</v>
      </c>
    </row>
    <row r="417" spans="9:12" hidden="1" x14ac:dyDescent="0.3">
      <c r="I417">
        <v>4.2320000000000002</v>
      </c>
      <c r="J417">
        <v>2.6415000000000002</v>
      </c>
      <c r="K417">
        <v>3.0688</v>
      </c>
      <c r="L417">
        <v>-0.42735000000000001</v>
      </c>
    </row>
    <row r="418" spans="9:12" x14ac:dyDescent="0.3">
      <c r="I418">
        <v>0.30103000000000002</v>
      </c>
      <c r="J418">
        <v>0.30103000000000002</v>
      </c>
      <c r="K418">
        <v>0.64554</v>
      </c>
      <c r="L418">
        <v>-0.34450999999999998</v>
      </c>
    </row>
    <row r="419" spans="9:12" x14ac:dyDescent="0.3">
      <c r="I419">
        <v>3.0916999999999999</v>
      </c>
      <c r="J419">
        <v>2.4609000000000001</v>
      </c>
      <c r="K419">
        <v>2.3658999999999999</v>
      </c>
      <c r="L419">
        <v>9.5023999999999997E-2</v>
      </c>
    </row>
    <row r="420" spans="9:12" x14ac:dyDescent="0.3">
      <c r="I420">
        <v>2.3502000000000001</v>
      </c>
      <c r="J420">
        <v>2.1271</v>
      </c>
      <c r="K420">
        <v>1.9088000000000001</v>
      </c>
      <c r="L420">
        <v>0.21829000000000001</v>
      </c>
    </row>
    <row r="421" spans="9:12" x14ac:dyDescent="0.3">
      <c r="I421">
        <v>3.6339000000000001</v>
      </c>
      <c r="J421">
        <v>2.5855000000000001</v>
      </c>
      <c r="K421">
        <v>2.7000999999999999</v>
      </c>
      <c r="L421">
        <v>-0.11466999999999999</v>
      </c>
    </row>
    <row r="422" spans="9:12" x14ac:dyDescent="0.3">
      <c r="I422">
        <v>2.3673999999999999</v>
      </c>
      <c r="J422">
        <v>2.0828000000000002</v>
      </c>
      <c r="K422">
        <v>1.9194</v>
      </c>
      <c r="L422">
        <v>0.16342000000000001</v>
      </c>
    </row>
    <row r="423" spans="9:12" x14ac:dyDescent="0.3">
      <c r="I423">
        <v>2.7751999999999999</v>
      </c>
      <c r="J423">
        <v>2.3222</v>
      </c>
      <c r="K423">
        <v>2.1707999999999998</v>
      </c>
      <c r="L423">
        <v>0.15140999999999999</v>
      </c>
    </row>
    <row r="424" spans="9:12" x14ac:dyDescent="0.3">
      <c r="I424">
        <v>1.2303999999999999</v>
      </c>
      <c r="J424">
        <v>1.0414000000000001</v>
      </c>
      <c r="K424">
        <v>1.2184999999999999</v>
      </c>
      <c r="L424">
        <v>-0.17710000000000001</v>
      </c>
    </row>
    <row r="425" spans="9:12" x14ac:dyDescent="0.3">
      <c r="I425">
        <v>2.6253000000000002</v>
      </c>
      <c r="J425">
        <v>2.2279</v>
      </c>
      <c r="K425">
        <v>2.0783999999999998</v>
      </c>
      <c r="L425">
        <v>0.14949999999999999</v>
      </c>
    </row>
    <row r="426" spans="9:12" x14ac:dyDescent="0.3">
      <c r="I426">
        <v>2.7084000000000001</v>
      </c>
      <c r="J426">
        <v>2.2454999999999998</v>
      </c>
      <c r="K426">
        <v>2.1295999999999999</v>
      </c>
      <c r="L426">
        <v>0.1159</v>
      </c>
    </row>
    <row r="427" spans="9:12" hidden="1" x14ac:dyDescent="0.3">
      <c r="I427">
        <v>4.1535000000000002</v>
      </c>
      <c r="J427">
        <v>2.5402999999999998</v>
      </c>
      <c r="K427">
        <v>3.0205000000000002</v>
      </c>
      <c r="L427">
        <v>-0.48014000000000001</v>
      </c>
    </row>
    <row r="428" spans="9:12" hidden="1" x14ac:dyDescent="0.3">
      <c r="I428">
        <v>4.0849000000000002</v>
      </c>
      <c r="J428">
        <v>2.5465</v>
      </c>
      <c r="K428">
        <v>2.9781</v>
      </c>
      <c r="L428">
        <v>-0.43159999999999998</v>
      </c>
    </row>
    <row r="429" spans="9:12" x14ac:dyDescent="0.3">
      <c r="I429">
        <v>2.9841000000000002</v>
      </c>
      <c r="J429">
        <v>2.3711000000000002</v>
      </c>
      <c r="K429">
        <v>2.2995000000000001</v>
      </c>
      <c r="L429">
        <v>7.1518999999999999E-2</v>
      </c>
    </row>
    <row r="430" spans="9:12" x14ac:dyDescent="0.3">
      <c r="I430">
        <v>2.0569000000000002</v>
      </c>
      <c r="J430">
        <v>1.8129</v>
      </c>
      <c r="K430">
        <v>1.728</v>
      </c>
      <c r="L430">
        <v>8.4934999999999997E-2</v>
      </c>
    </row>
    <row r="431" spans="9:12" x14ac:dyDescent="0.3">
      <c r="I431">
        <v>2.2404999999999999</v>
      </c>
      <c r="J431">
        <v>2.0373999999999999</v>
      </c>
      <c r="K431">
        <v>1.8411999999999999</v>
      </c>
      <c r="L431">
        <v>0.19624</v>
      </c>
    </row>
    <row r="432" spans="9:12" x14ac:dyDescent="0.3">
      <c r="I432">
        <v>1.3009999999999999</v>
      </c>
      <c r="J432">
        <v>1.1760999999999999</v>
      </c>
      <c r="K432">
        <v>1.262</v>
      </c>
      <c r="L432">
        <v>-8.5915000000000005E-2</v>
      </c>
    </row>
    <row r="433" spans="9:12" x14ac:dyDescent="0.3">
      <c r="I433">
        <v>3.1162999999999998</v>
      </c>
      <c r="J433">
        <v>2.3673999999999999</v>
      </c>
      <c r="K433">
        <v>2.3809999999999998</v>
      </c>
      <c r="L433">
        <v>-1.3689E-2</v>
      </c>
    </row>
    <row r="434" spans="9:12" x14ac:dyDescent="0.3">
      <c r="I434">
        <v>2.0969000000000002</v>
      </c>
      <c r="J434">
        <v>1.8865000000000001</v>
      </c>
      <c r="K434">
        <v>1.7525999999999999</v>
      </c>
      <c r="L434">
        <v>0.13385</v>
      </c>
    </row>
    <row r="435" spans="9:12" x14ac:dyDescent="0.3">
      <c r="I435">
        <v>2.1492</v>
      </c>
      <c r="J435">
        <v>2.0413999999999999</v>
      </c>
      <c r="K435">
        <v>1.7848999999999999</v>
      </c>
      <c r="L435">
        <v>0.25651000000000002</v>
      </c>
    </row>
    <row r="436" spans="9:12" x14ac:dyDescent="0.3">
      <c r="I436">
        <v>2.2330000000000001</v>
      </c>
      <c r="J436">
        <v>1.9956</v>
      </c>
      <c r="K436">
        <v>1.8365</v>
      </c>
      <c r="L436">
        <v>0.15909999999999999</v>
      </c>
    </row>
    <row r="437" spans="9:12" x14ac:dyDescent="0.3">
      <c r="I437">
        <v>1.3978999999999999</v>
      </c>
      <c r="J437">
        <v>1.3978999999999999</v>
      </c>
      <c r="K437">
        <v>1.3217000000000001</v>
      </c>
      <c r="L437">
        <v>7.6191999999999996E-2</v>
      </c>
    </row>
    <row r="438" spans="9:12" x14ac:dyDescent="0.3">
      <c r="I438">
        <v>1.6990000000000001</v>
      </c>
      <c r="J438">
        <v>1.5798000000000001</v>
      </c>
      <c r="K438">
        <v>1.5073000000000001</v>
      </c>
      <c r="L438">
        <v>7.2460999999999998E-2</v>
      </c>
    </row>
    <row r="439" spans="9:12" x14ac:dyDescent="0.3">
      <c r="I439">
        <v>1.1460999999999999</v>
      </c>
      <c r="J439">
        <v>1.1460999999999999</v>
      </c>
      <c r="K439">
        <v>1.1665000000000001</v>
      </c>
      <c r="L439">
        <v>-2.0386000000000001E-2</v>
      </c>
    </row>
    <row r="440" spans="9:12" x14ac:dyDescent="0.3">
      <c r="I440">
        <v>1.2553000000000001</v>
      </c>
      <c r="J440">
        <v>1.2040999999999999</v>
      </c>
      <c r="K440">
        <v>1.2338</v>
      </c>
      <c r="L440">
        <v>-2.9678E-2</v>
      </c>
    </row>
    <row r="441" spans="9:12" x14ac:dyDescent="0.3">
      <c r="I441">
        <v>2.0333999999999999</v>
      </c>
      <c r="J441">
        <v>1.7403999999999999</v>
      </c>
      <c r="K441">
        <v>1.7135</v>
      </c>
      <c r="L441">
        <v>2.6859999999999998E-2</v>
      </c>
    </row>
    <row r="442" spans="9:12" x14ac:dyDescent="0.3">
      <c r="I442">
        <v>1.9956</v>
      </c>
      <c r="J442">
        <v>1.9294</v>
      </c>
      <c r="K442">
        <v>1.6901999999999999</v>
      </c>
      <c r="L442">
        <v>0.23921000000000001</v>
      </c>
    </row>
    <row r="443" spans="9:12" x14ac:dyDescent="0.3">
      <c r="I443">
        <v>0.47711999999999999</v>
      </c>
      <c r="J443">
        <v>0.47711999999999999</v>
      </c>
      <c r="K443">
        <v>0.75409000000000004</v>
      </c>
      <c r="L443">
        <v>-0.27696999999999999</v>
      </c>
    </row>
    <row r="444" spans="9:12" x14ac:dyDescent="0.3">
      <c r="I444">
        <v>1.8194999999999999</v>
      </c>
      <c r="J444">
        <v>1.6435</v>
      </c>
      <c r="K444">
        <v>1.5817000000000001</v>
      </c>
      <c r="L444">
        <v>6.1800000000000001E-2</v>
      </c>
    </row>
    <row r="445" spans="9:12" x14ac:dyDescent="0.3">
      <c r="I445">
        <v>0.77815000000000001</v>
      </c>
      <c r="J445">
        <v>0.77815000000000001</v>
      </c>
      <c r="K445">
        <v>0.93967000000000001</v>
      </c>
      <c r="L445">
        <v>-0.16152</v>
      </c>
    </row>
    <row r="446" spans="9:12" x14ac:dyDescent="0.3">
      <c r="I446">
        <v>2.4182999999999999</v>
      </c>
      <c r="J446">
        <v>2.1303000000000001</v>
      </c>
      <c r="K446">
        <v>1.9508000000000001</v>
      </c>
      <c r="L446">
        <v>0.17957000000000001</v>
      </c>
    </row>
    <row r="447" spans="9:12" x14ac:dyDescent="0.3">
      <c r="I447">
        <v>2.5752000000000002</v>
      </c>
      <c r="J447">
        <v>2.1644000000000001</v>
      </c>
      <c r="K447">
        <v>2.0474999999999999</v>
      </c>
      <c r="L447">
        <v>0.11687</v>
      </c>
    </row>
    <row r="448" spans="9:12" x14ac:dyDescent="0.3">
      <c r="I448">
        <v>2.7839</v>
      </c>
      <c r="J448">
        <v>2.2765</v>
      </c>
      <c r="K448">
        <v>2.1760999999999999</v>
      </c>
      <c r="L448">
        <v>0.10031</v>
      </c>
    </row>
    <row r="449" spans="9:12" x14ac:dyDescent="0.3">
      <c r="I449">
        <v>2.4014000000000002</v>
      </c>
      <c r="J449">
        <v>2.1335000000000002</v>
      </c>
      <c r="K449">
        <v>1.9402999999999999</v>
      </c>
      <c r="L449">
        <v>0.19319</v>
      </c>
    </row>
    <row r="450" spans="9:12" x14ac:dyDescent="0.3">
      <c r="I450">
        <v>1.4914000000000001</v>
      </c>
      <c r="J450">
        <v>1.4472</v>
      </c>
      <c r="K450">
        <v>1.3793</v>
      </c>
      <c r="L450">
        <v>6.7819000000000004E-2</v>
      </c>
    </row>
    <row r="451" spans="9:12" x14ac:dyDescent="0.3">
      <c r="I451">
        <v>0.47711999999999999</v>
      </c>
      <c r="J451">
        <v>0.47711999999999999</v>
      </c>
      <c r="K451">
        <v>0.75409000000000004</v>
      </c>
      <c r="L451">
        <v>-0.27696999999999999</v>
      </c>
    </row>
    <row r="452" spans="9:12" x14ac:dyDescent="0.3">
      <c r="I452">
        <v>2.3384999999999998</v>
      </c>
      <c r="J452">
        <v>2.1335000000000002</v>
      </c>
      <c r="K452">
        <v>1.9015</v>
      </c>
      <c r="L452">
        <v>0.23199</v>
      </c>
    </row>
    <row r="453" spans="9:12" x14ac:dyDescent="0.3">
      <c r="I453">
        <v>3.0910000000000002</v>
      </c>
      <c r="J453">
        <v>2.3483000000000001</v>
      </c>
      <c r="K453">
        <v>2.3654000000000002</v>
      </c>
      <c r="L453">
        <v>-1.7135999999999998E-2</v>
      </c>
    </row>
    <row r="454" spans="9:12" x14ac:dyDescent="0.3">
      <c r="I454">
        <v>1.3424</v>
      </c>
      <c r="J454">
        <v>1.3009999999999999</v>
      </c>
      <c r="K454">
        <v>1.2875000000000001</v>
      </c>
      <c r="L454">
        <v>1.3506000000000001E-2</v>
      </c>
    </row>
    <row r="455" spans="9:12" x14ac:dyDescent="0.3">
      <c r="I455">
        <v>1.6990000000000001</v>
      </c>
      <c r="J455">
        <v>1.5051000000000001</v>
      </c>
      <c r="K455">
        <v>1.5073000000000001</v>
      </c>
      <c r="L455">
        <v>-2.1730999999999999E-3</v>
      </c>
    </row>
    <row r="456" spans="9:12" x14ac:dyDescent="0.3">
      <c r="I456">
        <v>1.7853000000000001</v>
      </c>
      <c r="J456">
        <v>1.6720999999999999</v>
      </c>
      <c r="K456">
        <v>1.5606</v>
      </c>
      <c r="L456">
        <v>0.11154</v>
      </c>
    </row>
    <row r="457" spans="9:12" x14ac:dyDescent="0.3">
      <c r="I457">
        <v>2.5888</v>
      </c>
      <c r="J457">
        <v>2.1875</v>
      </c>
      <c r="K457">
        <v>2.0558999999999998</v>
      </c>
      <c r="L457">
        <v>0.13163</v>
      </c>
    </row>
    <row r="458" spans="9:12" x14ac:dyDescent="0.3">
      <c r="I458">
        <v>3.07</v>
      </c>
      <c r="J458">
        <v>2.2576999999999998</v>
      </c>
      <c r="K458">
        <v>2.3525</v>
      </c>
      <c r="L458">
        <v>-9.4862000000000002E-2</v>
      </c>
    </row>
    <row r="459" spans="9:12" x14ac:dyDescent="0.3">
      <c r="I459">
        <v>1.8692</v>
      </c>
      <c r="J459">
        <v>1.7242999999999999</v>
      </c>
      <c r="K459">
        <v>1.6123000000000001</v>
      </c>
      <c r="L459">
        <v>0.11199000000000001</v>
      </c>
    </row>
    <row r="460" spans="9:12" x14ac:dyDescent="0.3">
      <c r="I460">
        <v>1.7708999999999999</v>
      </c>
      <c r="J460">
        <v>1.6335</v>
      </c>
      <c r="K460">
        <v>1.5516000000000001</v>
      </c>
      <c r="L460">
        <v>8.1833000000000003E-2</v>
      </c>
    </row>
    <row r="461" spans="9:12" x14ac:dyDescent="0.3">
      <c r="I461">
        <v>2.2067999999999999</v>
      </c>
      <c r="J461">
        <v>1.9191</v>
      </c>
      <c r="K461">
        <v>1.8204</v>
      </c>
      <c r="L461">
        <v>9.8679000000000003E-2</v>
      </c>
    </row>
    <row r="462" spans="9:12" x14ac:dyDescent="0.3">
      <c r="I462">
        <v>2.0754999999999999</v>
      </c>
      <c r="J462">
        <v>1.9191</v>
      </c>
      <c r="K462">
        <v>1.7395</v>
      </c>
      <c r="L462">
        <v>0.17960999999999999</v>
      </c>
    </row>
    <row r="463" spans="9:12" x14ac:dyDescent="0.3">
      <c r="I463">
        <v>2.1461000000000001</v>
      </c>
      <c r="J463">
        <v>1.9590000000000001</v>
      </c>
      <c r="K463">
        <v>1.7829999999999999</v>
      </c>
      <c r="L463">
        <v>0.17605999999999999</v>
      </c>
    </row>
    <row r="464" spans="9:12" x14ac:dyDescent="0.3">
      <c r="I464">
        <v>1.2553000000000001</v>
      </c>
      <c r="J464">
        <v>1.2303999999999999</v>
      </c>
      <c r="K464">
        <v>1.2338</v>
      </c>
      <c r="L464">
        <v>-3.3494000000000002E-3</v>
      </c>
    </row>
    <row r="465" spans="9:12" x14ac:dyDescent="0.3">
      <c r="I465">
        <v>2.3711000000000002</v>
      </c>
      <c r="J465">
        <v>2.1492</v>
      </c>
      <c r="K465">
        <v>1.9216</v>
      </c>
      <c r="L465">
        <v>0.22756999999999999</v>
      </c>
    </row>
    <row r="466" spans="9:12" x14ac:dyDescent="0.3">
      <c r="I466">
        <v>2.5550999999999999</v>
      </c>
      <c r="J466">
        <v>2.1673</v>
      </c>
      <c r="K466">
        <v>2.0350999999999999</v>
      </c>
      <c r="L466">
        <v>0.13222</v>
      </c>
    </row>
    <row r="467" spans="9:12" x14ac:dyDescent="0.3">
      <c r="I467">
        <v>2.7250999999999999</v>
      </c>
      <c r="J467">
        <v>2.2601</v>
      </c>
      <c r="K467">
        <v>2.1398999999999999</v>
      </c>
      <c r="L467">
        <v>0.12018</v>
      </c>
    </row>
    <row r="468" spans="9:12" x14ac:dyDescent="0.3">
      <c r="I468">
        <v>1.5051000000000001</v>
      </c>
      <c r="J468">
        <v>1.4472</v>
      </c>
      <c r="K468">
        <v>1.3877999999999999</v>
      </c>
      <c r="L468">
        <v>5.9318999999999997E-2</v>
      </c>
    </row>
    <row r="469" spans="9:12" x14ac:dyDescent="0.3">
      <c r="I469">
        <v>1.6128</v>
      </c>
      <c r="J469">
        <v>1.5682</v>
      </c>
      <c r="K469">
        <v>1.4541999999999999</v>
      </c>
      <c r="L469">
        <v>0.11401</v>
      </c>
    </row>
    <row r="470" spans="9:12" x14ac:dyDescent="0.3">
      <c r="I470">
        <v>2.94</v>
      </c>
      <c r="J470">
        <v>2.2967</v>
      </c>
      <c r="K470">
        <v>2.2724000000000002</v>
      </c>
      <c r="L470">
        <v>2.4277E-2</v>
      </c>
    </row>
    <row r="471" spans="9:12" x14ac:dyDescent="0.3">
      <c r="I471">
        <v>1.9777</v>
      </c>
      <c r="J471">
        <v>1.7634000000000001</v>
      </c>
      <c r="K471">
        <v>1.6792</v>
      </c>
      <c r="L471">
        <v>8.4263000000000005E-2</v>
      </c>
    </row>
    <row r="472" spans="9:12" x14ac:dyDescent="0.3">
      <c r="I472">
        <v>2.3784000000000001</v>
      </c>
      <c r="J472">
        <v>2.1271</v>
      </c>
      <c r="K472">
        <v>1.9261999999999999</v>
      </c>
      <c r="L472">
        <v>0.20094000000000001</v>
      </c>
    </row>
    <row r="473" spans="9:12" x14ac:dyDescent="0.3">
      <c r="I473">
        <v>2.5249999999999999</v>
      </c>
      <c r="J473">
        <v>2.0293999999999999</v>
      </c>
      <c r="K473">
        <v>2.0165999999999999</v>
      </c>
      <c r="L473">
        <v>1.2813E-2</v>
      </c>
    </row>
    <row r="474" spans="9:12" x14ac:dyDescent="0.3">
      <c r="I474">
        <v>1.7924</v>
      </c>
      <c r="J474">
        <v>1.6435</v>
      </c>
      <c r="K474">
        <v>1.5649</v>
      </c>
      <c r="L474">
        <v>7.8537999999999997E-2</v>
      </c>
    </row>
    <row r="475" spans="9:12" x14ac:dyDescent="0.3">
      <c r="I475">
        <v>1.1138999999999999</v>
      </c>
      <c r="J475">
        <v>1.0791999999999999</v>
      </c>
      <c r="K475">
        <v>1.1467000000000001</v>
      </c>
      <c r="L475">
        <v>-6.7491999999999996E-2</v>
      </c>
    </row>
    <row r="476" spans="9:12" x14ac:dyDescent="0.3">
      <c r="I476">
        <v>1</v>
      </c>
      <c r="J476">
        <v>0.84509999999999996</v>
      </c>
      <c r="K476">
        <v>1.0764</v>
      </c>
      <c r="L476">
        <v>-0.23133000000000001</v>
      </c>
    </row>
    <row r="477" spans="9:12" x14ac:dyDescent="0.3">
      <c r="I477">
        <v>1.5798000000000001</v>
      </c>
      <c r="J477">
        <v>1.3424</v>
      </c>
      <c r="K477">
        <v>1.4338</v>
      </c>
      <c r="L477">
        <v>-9.1425999999999993E-2</v>
      </c>
    </row>
    <row r="478" spans="9:12" hidden="1" x14ac:dyDescent="0.3">
      <c r="I478">
        <v>4.4132999999999996</v>
      </c>
      <c r="J478">
        <v>2.6395</v>
      </c>
      <c r="K478">
        <v>3.1806000000000001</v>
      </c>
      <c r="L478">
        <v>-0.54113</v>
      </c>
    </row>
    <row r="479" spans="9:12" x14ac:dyDescent="0.3">
      <c r="I479">
        <v>3.0373999999999999</v>
      </c>
      <c r="J479">
        <v>2.3010000000000002</v>
      </c>
      <c r="K479">
        <v>2.3323999999999998</v>
      </c>
      <c r="L479">
        <v>-3.1406999999999997E-2</v>
      </c>
    </row>
    <row r="480" spans="9:12" x14ac:dyDescent="0.3">
      <c r="I480">
        <v>3.9203000000000001</v>
      </c>
      <c r="J480">
        <v>2.48</v>
      </c>
      <c r="K480">
        <v>2.8767</v>
      </c>
      <c r="L480">
        <v>-0.39671000000000001</v>
      </c>
    </row>
    <row r="481" spans="9:12" x14ac:dyDescent="0.3">
      <c r="I481">
        <v>3.0834999999999999</v>
      </c>
      <c r="J481">
        <v>2.3483000000000001</v>
      </c>
      <c r="K481">
        <v>2.3607999999999998</v>
      </c>
      <c r="L481">
        <v>-1.2536E-2</v>
      </c>
    </row>
    <row r="482" spans="9:12" x14ac:dyDescent="0.3">
      <c r="I482">
        <v>2.2989000000000002</v>
      </c>
      <c r="J482">
        <v>2.0863999999999998</v>
      </c>
      <c r="K482">
        <v>1.8771</v>
      </c>
      <c r="L482">
        <v>0.20923</v>
      </c>
    </row>
    <row r="483" spans="9:12" x14ac:dyDescent="0.3">
      <c r="I483">
        <v>1.0414000000000001</v>
      </c>
      <c r="J483">
        <v>1.0414000000000001</v>
      </c>
      <c r="K483">
        <v>1.1019000000000001</v>
      </c>
      <c r="L483">
        <v>-6.0555999999999999E-2</v>
      </c>
    </row>
    <row r="484" spans="9:12" x14ac:dyDescent="0.3">
      <c r="I484">
        <v>3.9834999999999998</v>
      </c>
      <c r="J484">
        <v>2.5366</v>
      </c>
      <c r="K484">
        <v>2.9157000000000002</v>
      </c>
      <c r="L484">
        <v>-0.37909999999999999</v>
      </c>
    </row>
    <row r="485" spans="9:12" x14ac:dyDescent="0.3">
      <c r="I485">
        <v>1.8194999999999999</v>
      </c>
      <c r="J485">
        <v>1.5911</v>
      </c>
      <c r="K485">
        <v>1.5817000000000001</v>
      </c>
      <c r="L485">
        <v>9.4117000000000003E-3</v>
      </c>
    </row>
    <row r="486" spans="9:12" x14ac:dyDescent="0.3">
      <c r="I486">
        <v>2.3283999999999998</v>
      </c>
      <c r="J486">
        <v>2.0211999999999999</v>
      </c>
      <c r="K486">
        <v>1.8953</v>
      </c>
      <c r="L486">
        <v>0.12586</v>
      </c>
    </row>
    <row r="487" spans="9:12" x14ac:dyDescent="0.3">
      <c r="I487">
        <v>1.9590000000000001</v>
      </c>
      <c r="J487">
        <v>1.7559</v>
      </c>
      <c r="K487">
        <v>1.6676</v>
      </c>
      <c r="L487">
        <v>8.8225999999999999E-2</v>
      </c>
    </row>
    <row r="488" spans="9:12" x14ac:dyDescent="0.3">
      <c r="I488">
        <v>0.69896999999999998</v>
      </c>
      <c r="J488">
        <v>0.60206000000000004</v>
      </c>
      <c r="K488">
        <v>0.89085999999999999</v>
      </c>
      <c r="L488">
        <v>-0.2888</v>
      </c>
    </row>
    <row r="489" spans="9:12" x14ac:dyDescent="0.3">
      <c r="I489">
        <v>2.3997000000000002</v>
      </c>
      <c r="J489">
        <v>2.1173000000000002</v>
      </c>
      <c r="K489">
        <v>1.9393</v>
      </c>
      <c r="L489">
        <v>0.17799000000000001</v>
      </c>
    </row>
    <row r="490" spans="9:12" x14ac:dyDescent="0.3">
      <c r="I490">
        <v>2.4712999999999998</v>
      </c>
      <c r="J490">
        <v>2.1614</v>
      </c>
      <c r="K490">
        <v>1.9834000000000001</v>
      </c>
      <c r="L490">
        <v>0.17793</v>
      </c>
    </row>
    <row r="491" spans="9:12" hidden="1" x14ac:dyDescent="0.3">
      <c r="I491">
        <v>0</v>
      </c>
      <c r="J491">
        <v>0</v>
      </c>
      <c r="K491">
        <v>0.45995999999999998</v>
      </c>
      <c r="L491">
        <v>-0.45995999999999998</v>
      </c>
    </row>
    <row r="492" spans="9:12" x14ac:dyDescent="0.3">
      <c r="I492">
        <v>2.4639000000000002</v>
      </c>
      <c r="J492">
        <v>2.0644999999999998</v>
      </c>
      <c r="K492">
        <v>1.9789000000000001</v>
      </c>
      <c r="L492">
        <v>8.5584999999999994E-2</v>
      </c>
    </row>
    <row r="493" spans="9:12" x14ac:dyDescent="0.3">
      <c r="I493">
        <v>1.7708999999999999</v>
      </c>
      <c r="J493">
        <v>1.6232</v>
      </c>
      <c r="K493">
        <v>1.5516000000000001</v>
      </c>
      <c r="L493">
        <v>7.1612999999999996E-2</v>
      </c>
    </row>
    <row r="494" spans="9:12" x14ac:dyDescent="0.3">
      <c r="I494">
        <v>1.6232</v>
      </c>
      <c r="J494">
        <v>1.5441</v>
      </c>
      <c r="K494">
        <v>1.4605999999999999</v>
      </c>
      <c r="L494">
        <v>8.3423999999999998E-2</v>
      </c>
    </row>
    <row r="495" spans="9:12" x14ac:dyDescent="0.3">
      <c r="I495">
        <v>2.1644000000000001</v>
      </c>
      <c r="J495">
        <v>1.9731000000000001</v>
      </c>
      <c r="K495">
        <v>1.7942</v>
      </c>
      <c r="L495">
        <v>0.17891000000000001</v>
      </c>
    </row>
    <row r="496" spans="9:12" x14ac:dyDescent="0.3">
      <c r="I496">
        <v>2.48</v>
      </c>
      <c r="J496">
        <v>2.1818</v>
      </c>
      <c r="K496">
        <v>1.9887999999999999</v>
      </c>
      <c r="L496">
        <v>0.19303999999999999</v>
      </c>
    </row>
    <row r="497" spans="9:12" x14ac:dyDescent="0.3">
      <c r="I497">
        <v>3.9045999999999998</v>
      </c>
      <c r="J497">
        <v>2.5943999999999998</v>
      </c>
      <c r="K497">
        <v>2.867</v>
      </c>
      <c r="L497">
        <v>-0.27260000000000001</v>
      </c>
    </row>
    <row r="498" spans="9:12" x14ac:dyDescent="0.3">
      <c r="I498">
        <v>1.4472</v>
      </c>
      <c r="J498">
        <v>1.2787999999999999</v>
      </c>
      <c r="K498">
        <v>1.3521000000000001</v>
      </c>
      <c r="L498">
        <v>-7.3335999999999998E-2</v>
      </c>
    </row>
    <row r="499" spans="9:12" hidden="1" x14ac:dyDescent="0.3">
      <c r="I499">
        <v>3.9384999999999999</v>
      </c>
      <c r="J499">
        <v>2.4472</v>
      </c>
      <c r="K499">
        <v>2.8879000000000001</v>
      </c>
      <c r="L499">
        <v>-0.44074000000000002</v>
      </c>
    </row>
    <row r="500" spans="9:12" x14ac:dyDescent="0.3">
      <c r="I500">
        <v>2.6084999999999998</v>
      </c>
      <c r="J500">
        <v>2.1760999999999999</v>
      </c>
      <c r="K500">
        <v>2.0680000000000001</v>
      </c>
      <c r="L500">
        <v>0.10806</v>
      </c>
    </row>
    <row r="501" spans="9:12" x14ac:dyDescent="0.3">
      <c r="I501">
        <v>1.6335</v>
      </c>
      <c r="J501">
        <v>1.5185</v>
      </c>
      <c r="K501">
        <v>1.4669000000000001</v>
      </c>
      <c r="L501">
        <v>5.1569999999999998E-2</v>
      </c>
    </row>
    <row r="502" spans="9:12" x14ac:dyDescent="0.3">
      <c r="I502">
        <v>1.9590000000000001</v>
      </c>
      <c r="J502">
        <v>1.9137999999999999</v>
      </c>
      <c r="K502">
        <v>1.6676</v>
      </c>
      <c r="L502">
        <v>0.24617</v>
      </c>
    </row>
    <row r="503" spans="9:12" x14ac:dyDescent="0.3">
      <c r="I503">
        <v>1.6812</v>
      </c>
      <c r="J503">
        <v>1.6128</v>
      </c>
      <c r="K503">
        <v>1.4964</v>
      </c>
      <c r="L503">
        <v>0.11638999999999999</v>
      </c>
    </row>
    <row r="504" spans="9:12" x14ac:dyDescent="0.3">
      <c r="I504">
        <v>2.2480000000000002</v>
      </c>
      <c r="J504">
        <v>1.9638</v>
      </c>
      <c r="K504">
        <v>1.8458000000000001</v>
      </c>
      <c r="L504">
        <v>0.11802</v>
      </c>
    </row>
    <row r="505" spans="9:12" x14ac:dyDescent="0.3">
      <c r="I505">
        <v>3.6072000000000002</v>
      </c>
      <c r="J505">
        <v>2.3837999999999999</v>
      </c>
      <c r="K505">
        <v>2.6837</v>
      </c>
      <c r="L505">
        <v>-0.29988999999999999</v>
      </c>
    </row>
    <row r="506" spans="9:12" x14ac:dyDescent="0.3">
      <c r="I506">
        <v>2.8584999999999998</v>
      </c>
      <c r="J506">
        <v>2.3180999999999998</v>
      </c>
      <c r="K506">
        <v>2.2222</v>
      </c>
      <c r="L506">
        <v>9.5906000000000005E-2</v>
      </c>
    </row>
    <row r="507" spans="9:12" x14ac:dyDescent="0.3">
      <c r="I507">
        <v>1.9912000000000001</v>
      </c>
      <c r="J507">
        <v>1.7853000000000001</v>
      </c>
      <c r="K507">
        <v>1.6875</v>
      </c>
      <c r="L507">
        <v>9.7840999999999997E-2</v>
      </c>
    </row>
    <row r="508" spans="9:12" x14ac:dyDescent="0.3">
      <c r="I508">
        <v>2.85</v>
      </c>
      <c r="J508">
        <v>2.4165999999999999</v>
      </c>
      <c r="K508">
        <v>2.2168999999999999</v>
      </c>
      <c r="L508">
        <v>0.19972999999999999</v>
      </c>
    </row>
    <row r="509" spans="9:12" x14ac:dyDescent="0.3">
      <c r="I509">
        <v>2.6200999999999999</v>
      </c>
      <c r="J509">
        <v>2.2717999999999998</v>
      </c>
      <c r="K509">
        <v>2.0752000000000002</v>
      </c>
      <c r="L509">
        <v>0.19664999999999999</v>
      </c>
    </row>
    <row r="510" spans="9:12" x14ac:dyDescent="0.3">
      <c r="I510">
        <v>2.2601</v>
      </c>
      <c r="J510">
        <v>2.0293999999999999</v>
      </c>
      <c r="K510">
        <v>1.8532</v>
      </c>
      <c r="L510">
        <v>0.17616000000000001</v>
      </c>
    </row>
    <row r="511" spans="9:12" x14ac:dyDescent="0.3">
      <c r="I511">
        <v>1.9444999999999999</v>
      </c>
      <c r="J511">
        <v>1.7559</v>
      </c>
      <c r="K511">
        <v>1.6587000000000001</v>
      </c>
      <c r="L511">
        <v>9.7200999999999996E-2</v>
      </c>
    </row>
    <row r="512" spans="9:12" x14ac:dyDescent="0.3">
      <c r="I512">
        <v>1.415</v>
      </c>
      <c r="J512">
        <v>1.3978999999999999</v>
      </c>
      <c r="K512">
        <v>1.3322000000000001</v>
      </c>
      <c r="L512">
        <v>6.5690999999999999E-2</v>
      </c>
    </row>
    <row r="513" spans="9:12" x14ac:dyDescent="0.3">
      <c r="I513">
        <v>3.6173999999999999</v>
      </c>
      <c r="J513">
        <v>2.4281000000000001</v>
      </c>
      <c r="K513">
        <v>2.69</v>
      </c>
      <c r="L513">
        <v>-0.26185000000000003</v>
      </c>
    </row>
    <row r="514" spans="9:12" x14ac:dyDescent="0.3">
      <c r="I514">
        <v>2.2355</v>
      </c>
      <c r="J514">
        <v>1.8808</v>
      </c>
      <c r="K514">
        <v>1.8381000000000001</v>
      </c>
      <c r="L514">
        <v>4.2720000000000001E-2</v>
      </c>
    </row>
    <row r="515" spans="9:12" x14ac:dyDescent="0.3">
      <c r="I515">
        <v>2.9180000000000001</v>
      </c>
      <c r="J515">
        <v>2.2856000000000001</v>
      </c>
      <c r="K515">
        <v>2.2587999999999999</v>
      </c>
      <c r="L515">
        <v>2.6724000000000001E-2</v>
      </c>
    </row>
    <row r="516" spans="9:12" x14ac:dyDescent="0.3">
      <c r="I516">
        <v>1.8451</v>
      </c>
      <c r="J516">
        <v>1.7403999999999999</v>
      </c>
      <c r="K516">
        <v>1.5973999999999999</v>
      </c>
      <c r="L516">
        <v>0.14296</v>
      </c>
    </row>
    <row r="517" spans="9:12" x14ac:dyDescent="0.3">
      <c r="I517">
        <v>2.3010000000000002</v>
      </c>
      <c r="J517">
        <v>1.9912000000000001</v>
      </c>
      <c r="K517">
        <v>1.8785000000000001</v>
      </c>
      <c r="L517">
        <v>0.11275</v>
      </c>
    </row>
    <row r="518" spans="9:12" x14ac:dyDescent="0.3">
      <c r="I518">
        <v>1.1460999999999999</v>
      </c>
      <c r="J518">
        <v>1.1460999999999999</v>
      </c>
      <c r="K518">
        <v>1.1665000000000001</v>
      </c>
      <c r="L518">
        <v>-2.0386000000000001E-2</v>
      </c>
    </row>
    <row r="519" spans="9:12" x14ac:dyDescent="0.3">
      <c r="I519">
        <v>3.2469999999999999</v>
      </c>
      <c r="J519">
        <v>2.4047999999999998</v>
      </c>
      <c r="K519">
        <v>2.4615999999999998</v>
      </c>
      <c r="L519">
        <v>-5.6793000000000003E-2</v>
      </c>
    </row>
    <row r="520" spans="9:12" x14ac:dyDescent="0.3">
      <c r="I520">
        <v>2.2945000000000002</v>
      </c>
      <c r="J520">
        <v>1.9867999999999999</v>
      </c>
      <c r="K520">
        <v>1.8744000000000001</v>
      </c>
      <c r="L520">
        <v>0.11235000000000001</v>
      </c>
    </row>
    <row r="521" spans="9:12" x14ac:dyDescent="0.3">
      <c r="I521">
        <v>2.673</v>
      </c>
      <c r="J521">
        <v>2.1398999999999999</v>
      </c>
      <c r="K521">
        <v>2.1078000000000001</v>
      </c>
      <c r="L521">
        <v>3.2086000000000003E-2</v>
      </c>
    </row>
    <row r="522" spans="9:12" x14ac:dyDescent="0.3">
      <c r="I522">
        <v>1.5911</v>
      </c>
      <c r="J522">
        <v>1.5315000000000001</v>
      </c>
      <c r="K522">
        <v>1.4408000000000001</v>
      </c>
      <c r="L522">
        <v>9.0676000000000007E-2</v>
      </c>
    </row>
    <row r="523" spans="9:12" x14ac:dyDescent="0.3">
      <c r="I523">
        <v>3.2385000000000002</v>
      </c>
      <c r="J523">
        <v>2.3729</v>
      </c>
      <c r="K523">
        <v>2.4563999999999999</v>
      </c>
      <c r="L523">
        <v>-8.3510000000000001E-2</v>
      </c>
    </row>
    <row r="524" spans="9:12" x14ac:dyDescent="0.3">
      <c r="I524">
        <v>1.6901999999999999</v>
      </c>
      <c r="J524">
        <v>1.4472</v>
      </c>
      <c r="K524">
        <v>1.5019</v>
      </c>
      <c r="L524">
        <v>-5.4755999999999999E-2</v>
      </c>
    </row>
    <row r="525" spans="9:12" x14ac:dyDescent="0.3">
      <c r="I525">
        <v>3.8748</v>
      </c>
      <c r="J525">
        <v>2.5402999999999998</v>
      </c>
      <c r="K525">
        <v>2.8485999999999998</v>
      </c>
      <c r="L525">
        <v>-0.30830000000000002</v>
      </c>
    </row>
    <row r="526" spans="9:12" x14ac:dyDescent="0.3">
      <c r="I526">
        <v>2.3010000000000002</v>
      </c>
      <c r="J526">
        <v>2.0333999999999999</v>
      </c>
      <c r="K526">
        <v>1.8785000000000001</v>
      </c>
      <c r="L526">
        <v>0.15495</v>
      </c>
    </row>
    <row r="527" spans="9:12" x14ac:dyDescent="0.3">
      <c r="I527">
        <v>2.5865999999999998</v>
      </c>
      <c r="J527">
        <v>2.1461000000000001</v>
      </c>
      <c r="K527">
        <v>2.0545</v>
      </c>
      <c r="L527">
        <v>9.1618000000000005E-2</v>
      </c>
    </row>
    <row r="528" spans="9:12" x14ac:dyDescent="0.3">
      <c r="I528">
        <v>2.1522999999999999</v>
      </c>
      <c r="J528">
        <v>1.9912000000000001</v>
      </c>
      <c r="K528">
        <v>1.7867999999999999</v>
      </c>
      <c r="L528">
        <v>0.20444999999999999</v>
      </c>
    </row>
    <row r="529" spans="9:12" x14ac:dyDescent="0.3">
      <c r="I529">
        <v>2.1614</v>
      </c>
      <c r="J529">
        <v>1.8325</v>
      </c>
      <c r="K529">
        <v>1.7924</v>
      </c>
      <c r="L529">
        <v>4.0133000000000002E-2</v>
      </c>
    </row>
    <row r="530" spans="9:12" x14ac:dyDescent="0.3">
      <c r="I530">
        <v>3.4763000000000002</v>
      </c>
      <c r="J530">
        <v>2.4857</v>
      </c>
      <c r="K530">
        <v>2.6030000000000002</v>
      </c>
      <c r="L530">
        <v>-0.11724</v>
      </c>
    </row>
    <row r="531" spans="9:12" hidden="1" x14ac:dyDescent="0.3">
      <c r="I531">
        <v>0</v>
      </c>
      <c r="J531">
        <v>0</v>
      </c>
      <c r="K531">
        <v>0.45995999999999998</v>
      </c>
      <c r="L531">
        <v>-0.45995999999999998</v>
      </c>
    </row>
    <row r="532" spans="9:12" hidden="1" x14ac:dyDescent="0.3">
      <c r="I532">
        <v>0</v>
      </c>
      <c r="J532">
        <v>0</v>
      </c>
      <c r="K532">
        <v>0.45995999999999998</v>
      </c>
      <c r="L532">
        <v>-0.45995999999999998</v>
      </c>
    </row>
    <row r="533" spans="9:12" x14ac:dyDescent="0.3">
      <c r="I533">
        <v>3.1690999999999998</v>
      </c>
      <c r="J533">
        <v>2.2833000000000001</v>
      </c>
      <c r="K533">
        <v>2.4136000000000002</v>
      </c>
      <c r="L533">
        <v>-0.1303</v>
      </c>
    </row>
    <row r="534" spans="9:12" x14ac:dyDescent="0.3">
      <c r="I534">
        <v>3.4257</v>
      </c>
      <c r="J534">
        <v>2.4487000000000001</v>
      </c>
      <c r="K534">
        <v>2.5718000000000001</v>
      </c>
      <c r="L534">
        <v>-0.12309</v>
      </c>
    </row>
    <row r="535" spans="9:12" x14ac:dyDescent="0.3">
      <c r="I535">
        <v>3.4649000000000001</v>
      </c>
      <c r="J535">
        <v>2.4813999999999998</v>
      </c>
      <c r="K535">
        <v>2.5960000000000001</v>
      </c>
      <c r="L535">
        <v>-0.11454</v>
      </c>
    </row>
    <row r="536" spans="9:12" x14ac:dyDescent="0.3">
      <c r="I536">
        <v>2.4232</v>
      </c>
      <c r="J536">
        <v>1.8325</v>
      </c>
      <c r="K536">
        <v>1.9538</v>
      </c>
      <c r="L536">
        <v>-0.12131</v>
      </c>
    </row>
    <row r="537" spans="9:12" x14ac:dyDescent="0.3">
      <c r="I537">
        <v>3.8104</v>
      </c>
      <c r="J537">
        <v>2.4983</v>
      </c>
      <c r="K537">
        <v>2.8090000000000002</v>
      </c>
      <c r="L537">
        <v>-0.31065999999999999</v>
      </c>
    </row>
    <row r="538" spans="9:12" x14ac:dyDescent="0.3">
      <c r="I538">
        <v>2.1366999999999998</v>
      </c>
      <c r="J538">
        <v>1.9031</v>
      </c>
      <c r="K538">
        <v>1.7771999999999999</v>
      </c>
      <c r="L538">
        <v>0.12590999999999999</v>
      </c>
    </row>
    <row r="539" spans="9:12" x14ac:dyDescent="0.3">
      <c r="I539">
        <v>2.6656</v>
      </c>
      <c r="J539">
        <v>2.1760999999999999</v>
      </c>
      <c r="K539">
        <v>2.1032000000000002</v>
      </c>
      <c r="L539">
        <v>7.2885000000000005E-2</v>
      </c>
    </row>
    <row r="540" spans="9:12" x14ac:dyDescent="0.3">
      <c r="I540">
        <v>0.60206000000000004</v>
      </c>
      <c r="J540">
        <v>0.60206000000000004</v>
      </c>
      <c r="K540">
        <v>0.83111000000000002</v>
      </c>
      <c r="L540">
        <v>-0.22905</v>
      </c>
    </row>
    <row r="541" spans="9:12" x14ac:dyDescent="0.3">
      <c r="I541">
        <v>1.9867999999999999</v>
      </c>
      <c r="J541">
        <v>1.8692</v>
      </c>
      <c r="K541">
        <v>1.6847000000000001</v>
      </c>
      <c r="L541">
        <v>0.18448999999999999</v>
      </c>
    </row>
    <row r="542" spans="9:12" x14ac:dyDescent="0.3">
      <c r="I542">
        <v>1.3222</v>
      </c>
      <c r="J542">
        <v>1.2303999999999999</v>
      </c>
      <c r="K542">
        <v>1.2750999999999999</v>
      </c>
      <c r="L542">
        <v>-4.462E-2</v>
      </c>
    </row>
    <row r="543" spans="9:12" x14ac:dyDescent="0.3">
      <c r="I543">
        <v>2.5038</v>
      </c>
      <c r="J543">
        <v>2.1875</v>
      </c>
      <c r="K543">
        <v>2.0034999999999998</v>
      </c>
      <c r="L543">
        <v>0.18404999999999999</v>
      </c>
    </row>
    <row r="544" spans="9:12" x14ac:dyDescent="0.3">
      <c r="I544">
        <v>1.7403999999999999</v>
      </c>
      <c r="J544">
        <v>1.6812</v>
      </c>
      <c r="K544">
        <v>1.5327999999999999</v>
      </c>
      <c r="L544">
        <v>0.1484</v>
      </c>
    </row>
    <row r="545" spans="9:12" x14ac:dyDescent="0.3">
      <c r="I545">
        <v>3.0369999999999999</v>
      </c>
      <c r="J545">
        <v>2.4216000000000002</v>
      </c>
      <c r="K545">
        <v>2.3321999999999998</v>
      </c>
      <c r="L545">
        <v>8.9413000000000006E-2</v>
      </c>
    </row>
    <row r="546" spans="9:12" x14ac:dyDescent="0.3">
      <c r="I546">
        <v>3.1307</v>
      </c>
      <c r="J546">
        <v>2.3180999999999998</v>
      </c>
      <c r="K546">
        <v>2.3898999999999999</v>
      </c>
      <c r="L546">
        <v>-7.1845999999999993E-2</v>
      </c>
    </row>
    <row r="547" spans="9:12" x14ac:dyDescent="0.3">
      <c r="I547">
        <v>3.3946000000000001</v>
      </c>
      <c r="J547">
        <v>2.3616999999999999</v>
      </c>
      <c r="K547">
        <v>2.5526</v>
      </c>
      <c r="L547">
        <v>-0.19091</v>
      </c>
    </row>
    <row r="548" spans="9:12" x14ac:dyDescent="0.3">
      <c r="I548">
        <v>4.0072999999999999</v>
      </c>
      <c r="J548">
        <v>2.5998999999999999</v>
      </c>
      <c r="K548">
        <v>2.9302999999999999</v>
      </c>
      <c r="L548">
        <v>-0.33044000000000001</v>
      </c>
    </row>
    <row r="549" spans="9:12" x14ac:dyDescent="0.3">
      <c r="I549">
        <v>2.0373999999999999</v>
      </c>
      <c r="J549">
        <v>1.8388</v>
      </c>
      <c r="K549">
        <v>1.716</v>
      </c>
      <c r="L549">
        <v>0.12288</v>
      </c>
    </row>
    <row r="550" spans="9:12" hidden="1" x14ac:dyDescent="0.3">
      <c r="I550">
        <v>4.2949000000000002</v>
      </c>
      <c r="J550">
        <v>2.6084999999999998</v>
      </c>
      <c r="K550">
        <v>3.1076000000000001</v>
      </c>
      <c r="L550">
        <v>-0.49911</v>
      </c>
    </row>
    <row r="551" spans="9:12" x14ac:dyDescent="0.3">
      <c r="I551">
        <v>3.0979999999999999</v>
      </c>
      <c r="J551">
        <v>2.4487000000000001</v>
      </c>
      <c r="K551">
        <v>2.3696999999999999</v>
      </c>
      <c r="L551">
        <v>7.8958E-2</v>
      </c>
    </row>
    <row r="552" spans="9:12" x14ac:dyDescent="0.3">
      <c r="I552">
        <v>3.6497999999999999</v>
      </c>
      <c r="J552">
        <v>2.5752000000000002</v>
      </c>
      <c r="K552">
        <v>2.71</v>
      </c>
      <c r="L552">
        <v>-0.13477</v>
      </c>
    </row>
    <row r="553" spans="9:12" hidden="1" x14ac:dyDescent="0.3">
      <c r="I553">
        <v>4.6215999999999999</v>
      </c>
      <c r="J553">
        <v>2.6665000000000001</v>
      </c>
      <c r="K553">
        <v>3.3090000000000002</v>
      </c>
      <c r="L553">
        <v>-0.64249999999999996</v>
      </c>
    </row>
    <row r="554" spans="9:12" x14ac:dyDescent="0.3">
      <c r="I554">
        <v>3.4458000000000002</v>
      </c>
      <c r="J554">
        <v>2.4346000000000001</v>
      </c>
      <c r="K554">
        <v>2.5842000000000001</v>
      </c>
      <c r="L554">
        <v>-0.14959</v>
      </c>
    </row>
    <row r="555" spans="9:12" x14ac:dyDescent="0.3">
      <c r="I555">
        <v>1.3009999999999999</v>
      </c>
      <c r="J555">
        <v>1.2303999999999999</v>
      </c>
      <c r="K555">
        <v>1.262</v>
      </c>
      <c r="L555">
        <v>-3.1557000000000002E-2</v>
      </c>
    </row>
    <row r="556" spans="9:12" x14ac:dyDescent="0.3">
      <c r="I556">
        <v>3.2850999999999999</v>
      </c>
      <c r="J556">
        <v>2.3908999999999998</v>
      </c>
      <c r="K556">
        <v>2.4851000000000001</v>
      </c>
      <c r="L556">
        <v>-9.4188999999999995E-2</v>
      </c>
    </row>
    <row r="557" spans="9:12" x14ac:dyDescent="0.3">
      <c r="I557">
        <v>3.7496999999999998</v>
      </c>
      <c r="J557">
        <v>2.5366</v>
      </c>
      <c r="K557">
        <v>2.7715000000000001</v>
      </c>
      <c r="L557">
        <v>-0.23494999999999999</v>
      </c>
    </row>
    <row r="558" spans="9:12" x14ac:dyDescent="0.3">
      <c r="I558">
        <v>3.3666</v>
      </c>
      <c r="J558">
        <v>2.4742000000000002</v>
      </c>
      <c r="K558">
        <v>2.5354000000000001</v>
      </c>
      <c r="L558">
        <v>-6.1150999999999997E-2</v>
      </c>
    </row>
    <row r="559" spans="9:12" x14ac:dyDescent="0.3">
      <c r="I559">
        <v>2.2967</v>
      </c>
      <c r="J559">
        <v>2.0792000000000002</v>
      </c>
      <c r="K559">
        <v>1.8757999999999999</v>
      </c>
      <c r="L559">
        <v>0.2034</v>
      </c>
    </row>
    <row r="560" spans="9:12" x14ac:dyDescent="0.3">
      <c r="I560">
        <v>2.98</v>
      </c>
      <c r="J560">
        <v>2.2856000000000001</v>
      </c>
      <c r="K560">
        <v>2.2970000000000002</v>
      </c>
      <c r="L560">
        <v>-1.1480000000000001E-2</v>
      </c>
    </row>
    <row r="561" spans="9:12" x14ac:dyDescent="0.3">
      <c r="I561">
        <v>2.5314999999999999</v>
      </c>
      <c r="J561">
        <v>2.1583999999999999</v>
      </c>
      <c r="K561">
        <v>2.0205000000000002</v>
      </c>
      <c r="L561">
        <v>0.13783000000000001</v>
      </c>
    </row>
    <row r="562" spans="9:12" x14ac:dyDescent="0.3">
      <c r="I562">
        <v>2.2147999999999999</v>
      </c>
      <c r="J562">
        <v>1.9242999999999999</v>
      </c>
      <c r="K562">
        <v>1.8252999999999999</v>
      </c>
      <c r="L562">
        <v>9.8936999999999997E-2</v>
      </c>
    </row>
    <row r="563" spans="9:12" x14ac:dyDescent="0.3">
      <c r="I563">
        <v>2.3711000000000002</v>
      </c>
      <c r="J563">
        <v>2.1173000000000002</v>
      </c>
      <c r="K563">
        <v>1.9216</v>
      </c>
      <c r="L563">
        <v>0.19561999999999999</v>
      </c>
    </row>
    <row r="564" spans="9:12" x14ac:dyDescent="0.3">
      <c r="I564">
        <v>2.5623</v>
      </c>
      <c r="J564">
        <v>2.2279</v>
      </c>
      <c r="K564">
        <v>2.0394999999999999</v>
      </c>
      <c r="L564">
        <v>0.18834999999999999</v>
      </c>
    </row>
    <row r="565" spans="9:12" x14ac:dyDescent="0.3">
      <c r="I565">
        <v>3.0823999999999998</v>
      </c>
      <c r="J565">
        <v>2.3222</v>
      </c>
      <c r="K565">
        <v>2.3601999999999999</v>
      </c>
      <c r="L565">
        <v>-3.7957999999999999E-2</v>
      </c>
    </row>
    <row r="566" spans="9:12" x14ac:dyDescent="0.3">
      <c r="I566">
        <v>2.4813999999999998</v>
      </c>
      <c r="J566">
        <v>2.2014</v>
      </c>
      <c r="K566">
        <v>1.9897</v>
      </c>
      <c r="L566">
        <v>0.21171000000000001</v>
      </c>
    </row>
    <row r="567" spans="9:12" x14ac:dyDescent="0.3">
      <c r="I567">
        <v>2.9538000000000002</v>
      </c>
      <c r="J567">
        <v>2.29</v>
      </c>
      <c r="K567">
        <v>2.2808999999999999</v>
      </c>
      <c r="L567">
        <v>9.1754999999999996E-3</v>
      </c>
    </row>
    <row r="568" spans="9:12" x14ac:dyDescent="0.3">
      <c r="I568">
        <v>2.8062</v>
      </c>
      <c r="J568">
        <v>2.3443999999999998</v>
      </c>
      <c r="K568">
        <v>2.1899000000000002</v>
      </c>
      <c r="L568">
        <v>0.15451000000000001</v>
      </c>
    </row>
    <row r="569" spans="9:12" x14ac:dyDescent="0.3">
      <c r="I569">
        <v>1.1460999999999999</v>
      </c>
      <c r="J569">
        <v>1.0791999999999999</v>
      </c>
      <c r="K569">
        <v>1.1665000000000001</v>
      </c>
      <c r="L569">
        <v>-8.7332999999999994E-2</v>
      </c>
    </row>
    <row r="570" spans="9:12" x14ac:dyDescent="0.3">
      <c r="I570">
        <v>2.1846999999999999</v>
      </c>
      <c r="J570">
        <v>1.9912000000000001</v>
      </c>
      <c r="K570">
        <v>1.8068</v>
      </c>
      <c r="L570">
        <v>0.18447</v>
      </c>
    </row>
    <row r="571" spans="9:12" x14ac:dyDescent="0.3">
      <c r="I571">
        <v>3.1987000000000001</v>
      </c>
      <c r="J571">
        <v>2.29</v>
      </c>
      <c r="K571">
        <v>2.4318</v>
      </c>
      <c r="L571">
        <v>-0.14180000000000001</v>
      </c>
    </row>
    <row r="572" spans="9:12" x14ac:dyDescent="0.3">
      <c r="I572">
        <v>3.7122000000000002</v>
      </c>
      <c r="J572">
        <v>2.3892000000000002</v>
      </c>
      <c r="K572">
        <v>2.7484000000000002</v>
      </c>
      <c r="L572">
        <v>-0.35926000000000002</v>
      </c>
    </row>
    <row r="573" spans="9:12" x14ac:dyDescent="0.3">
      <c r="I573">
        <v>1.5911</v>
      </c>
      <c r="J573">
        <v>1.4472</v>
      </c>
      <c r="K573">
        <v>1.4408000000000001</v>
      </c>
      <c r="L573">
        <v>6.3550000000000004E-3</v>
      </c>
    </row>
    <row r="574" spans="9:12" x14ac:dyDescent="0.3">
      <c r="I574">
        <v>2.29</v>
      </c>
      <c r="J574">
        <v>1.9541999999999999</v>
      </c>
      <c r="K574">
        <v>1.8716999999999999</v>
      </c>
      <c r="L574">
        <v>8.2547999999999996E-2</v>
      </c>
    </row>
    <row r="575" spans="9:12" x14ac:dyDescent="0.3">
      <c r="I575">
        <v>0.95423999999999998</v>
      </c>
      <c r="J575">
        <v>0.90308999999999995</v>
      </c>
      <c r="K575">
        <v>1.0482</v>
      </c>
      <c r="L575">
        <v>-0.14513000000000001</v>
      </c>
    </row>
    <row r="576" spans="9:12" x14ac:dyDescent="0.3">
      <c r="I576">
        <v>2.8549000000000002</v>
      </c>
      <c r="J576">
        <v>2.3180999999999998</v>
      </c>
      <c r="K576">
        <v>2.2199</v>
      </c>
      <c r="L576">
        <v>9.8140000000000005E-2</v>
      </c>
    </row>
    <row r="577" spans="9:12" x14ac:dyDescent="0.3">
      <c r="I577">
        <v>1.6812</v>
      </c>
      <c r="J577">
        <v>1.6232</v>
      </c>
      <c r="K577">
        <v>1.4964</v>
      </c>
      <c r="L577">
        <v>0.12686</v>
      </c>
    </row>
    <row r="578" spans="9:12" x14ac:dyDescent="0.3">
      <c r="I578">
        <v>1.2303999999999999</v>
      </c>
      <c r="J578">
        <v>1.2040999999999999</v>
      </c>
      <c r="K578">
        <v>1.2184999999999999</v>
      </c>
      <c r="L578">
        <v>-1.4375000000000001E-2</v>
      </c>
    </row>
    <row r="579" spans="9:12" x14ac:dyDescent="0.3">
      <c r="I579">
        <v>2.29</v>
      </c>
      <c r="J579">
        <v>1.8633</v>
      </c>
      <c r="K579">
        <v>1.8716999999999999</v>
      </c>
      <c r="L579">
        <v>-8.3718000000000004E-3</v>
      </c>
    </row>
    <row r="580" spans="9:12" x14ac:dyDescent="0.3">
      <c r="I580">
        <v>1.3222</v>
      </c>
      <c r="J580">
        <v>1.2787999999999999</v>
      </c>
      <c r="K580">
        <v>1.2750999999999999</v>
      </c>
      <c r="L580">
        <v>3.6847999999999998E-3</v>
      </c>
    </row>
    <row r="581" spans="9:12" x14ac:dyDescent="0.3">
      <c r="I581">
        <v>1.6232</v>
      </c>
      <c r="J581">
        <v>1.3978999999999999</v>
      </c>
      <c r="K581">
        <v>1.4605999999999999</v>
      </c>
      <c r="L581">
        <v>-6.2703999999999996E-2</v>
      </c>
    </row>
    <row r="582" spans="9:12" x14ac:dyDescent="0.3">
      <c r="I582">
        <v>2.0828000000000002</v>
      </c>
      <c r="J582">
        <v>1.8512999999999999</v>
      </c>
      <c r="K582">
        <v>1.7439</v>
      </c>
      <c r="L582">
        <v>0.10732999999999999</v>
      </c>
    </row>
    <row r="583" spans="9:12" x14ac:dyDescent="0.3">
      <c r="I583">
        <v>2.7951999999999999</v>
      </c>
      <c r="J583">
        <v>2.2404999999999999</v>
      </c>
      <c r="K583">
        <v>2.1831</v>
      </c>
      <c r="L583">
        <v>5.7445999999999997E-2</v>
      </c>
    </row>
    <row r="584" spans="9:12" x14ac:dyDescent="0.3">
      <c r="I584">
        <v>1.7924</v>
      </c>
      <c r="J584">
        <v>1.6812</v>
      </c>
      <c r="K584">
        <v>1.5649</v>
      </c>
      <c r="L584">
        <v>0.11633</v>
      </c>
    </row>
    <row r="585" spans="9:12" x14ac:dyDescent="0.3">
      <c r="I585">
        <v>1.7403999999999999</v>
      </c>
      <c r="J585">
        <v>1.7323999999999999</v>
      </c>
      <c r="K585">
        <v>1.5327999999999999</v>
      </c>
      <c r="L585">
        <v>0.19955000000000001</v>
      </c>
    </row>
    <row r="586" spans="9:12" hidden="1" x14ac:dyDescent="0.3">
      <c r="I586">
        <v>4.4947999999999997</v>
      </c>
      <c r="J586">
        <v>2.5501999999999998</v>
      </c>
      <c r="K586">
        <v>3.2307999999999999</v>
      </c>
      <c r="L586">
        <v>-0.68061000000000005</v>
      </c>
    </row>
    <row r="587" spans="9:12" x14ac:dyDescent="0.3">
      <c r="I587">
        <v>2.4969000000000001</v>
      </c>
      <c r="J587">
        <v>2.0828000000000002</v>
      </c>
      <c r="K587">
        <v>1.9992000000000001</v>
      </c>
      <c r="L587">
        <v>8.3546999999999996E-2</v>
      </c>
    </row>
    <row r="588" spans="9:12" x14ac:dyDescent="0.3">
      <c r="I588">
        <v>1.3616999999999999</v>
      </c>
      <c r="J588">
        <v>1.2787999999999999</v>
      </c>
      <c r="K588">
        <v>1.2994000000000001</v>
      </c>
      <c r="L588">
        <v>-2.0670999999999998E-2</v>
      </c>
    </row>
    <row r="589" spans="9:12" x14ac:dyDescent="0.3">
      <c r="I589">
        <v>2.7387999999999999</v>
      </c>
      <c r="J589">
        <v>2.1703000000000001</v>
      </c>
      <c r="K589">
        <v>2.1482999999999999</v>
      </c>
      <c r="L589">
        <v>2.1930000000000002E-2</v>
      </c>
    </row>
    <row r="590" spans="9:12" x14ac:dyDescent="0.3">
      <c r="I590">
        <v>1.5051000000000001</v>
      </c>
      <c r="J590">
        <v>1.4472</v>
      </c>
      <c r="K590">
        <v>1.3877999999999999</v>
      </c>
      <c r="L590">
        <v>5.9318999999999997E-2</v>
      </c>
    </row>
    <row r="591" spans="9:12" x14ac:dyDescent="0.3">
      <c r="I591">
        <v>1.5563</v>
      </c>
      <c r="J591">
        <v>1.5185</v>
      </c>
      <c r="K591">
        <v>1.4194</v>
      </c>
      <c r="L591">
        <v>9.9141000000000007E-2</v>
      </c>
    </row>
    <row r="592" spans="9:12" x14ac:dyDescent="0.3">
      <c r="I592">
        <v>2.1703000000000001</v>
      </c>
      <c r="J592">
        <v>1.9541999999999999</v>
      </c>
      <c r="K592">
        <v>1.7979000000000001</v>
      </c>
      <c r="L592">
        <v>0.15637999999999999</v>
      </c>
    </row>
    <row r="593" spans="9:12" x14ac:dyDescent="0.3">
      <c r="I593">
        <v>0.69896999999999998</v>
      </c>
      <c r="J593">
        <v>0.60206000000000004</v>
      </c>
      <c r="K593">
        <v>0.89085999999999999</v>
      </c>
      <c r="L593">
        <v>-0.2888</v>
      </c>
    </row>
    <row r="594" spans="9:12" x14ac:dyDescent="0.3">
      <c r="I594">
        <v>3.4312</v>
      </c>
      <c r="J594">
        <v>2.3365</v>
      </c>
      <c r="K594">
        <v>2.5752000000000002</v>
      </c>
      <c r="L594">
        <v>-0.23873</v>
      </c>
    </row>
    <row r="595" spans="9:12" x14ac:dyDescent="0.3">
      <c r="I595">
        <v>3.4498000000000002</v>
      </c>
      <c r="J595">
        <v>2.4361999999999999</v>
      </c>
      <c r="K595">
        <v>2.5865999999999998</v>
      </c>
      <c r="L595">
        <v>-0.15048</v>
      </c>
    </row>
    <row r="596" spans="9:12" x14ac:dyDescent="0.3">
      <c r="I596">
        <v>2.3927</v>
      </c>
      <c r="J596">
        <v>2.0491999999999999</v>
      </c>
      <c r="K596">
        <v>1.9350000000000001</v>
      </c>
      <c r="L596">
        <v>0.11423999999999999</v>
      </c>
    </row>
    <row r="597" spans="9:12" x14ac:dyDescent="0.3">
      <c r="I597">
        <v>3.6080000000000001</v>
      </c>
      <c r="J597">
        <v>2.5118999999999998</v>
      </c>
      <c r="K597">
        <v>2.6842000000000001</v>
      </c>
      <c r="L597">
        <v>-0.17229</v>
      </c>
    </row>
    <row r="598" spans="9:12" x14ac:dyDescent="0.3">
      <c r="I598">
        <v>2.4116</v>
      </c>
      <c r="J598">
        <v>2.1038000000000001</v>
      </c>
      <c r="K598">
        <v>1.9466000000000001</v>
      </c>
      <c r="L598">
        <v>0.15715999999999999</v>
      </c>
    </row>
    <row r="599" spans="9:12" x14ac:dyDescent="0.3">
      <c r="I599">
        <v>3.4580000000000002</v>
      </c>
      <c r="J599">
        <v>2.3978999999999999</v>
      </c>
      <c r="K599">
        <v>2.5916999999999999</v>
      </c>
      <c r="L599">
        <v>-0.19378999999999999</v>
      </c>
    </row>
    <row r="600" spans="9:12" x14ac:dyDescent="0.3">
      <c r="I600">
        <v>3.2650999999999999</v>
      </c>
      <c r="J600">
        <v>2.4942000000000002</v>
      </c>
      <c r="K600">
        <v>2.4727999999999999</v>
      </c>
      <c r="L600">
        <v>2.1392999999999999E-2</v>
      </c>
    </row>
    <row r="601" spans="9:12" x14ac:dyDescent="0.3">
      <c r="I601">
        <v>2.0453000000000001</v>
      </c>
      <c r="J601">
        <v>1.7924</v>
      </c>
      <c r="K601">
        <v>1.7208000000000001</v>
      </c>
      <c r="L601">
        <v>7.1554000000000006E-2</v>
      </c>
    </row>
    <row r="602" spans="9:12" x14ac:dyDescent="0.3">
      <c r="I602">
        <v>2.3201000000000001</v>
      </c>
      <c r="J602">
        <v>2.0413999999999999</v>
      </c>
      <c r="K602">
        <v>1.8903000000000001</v>
      </c>
      <c r="L602">
        <v>0.15114</v>
      </c>
    </row>
    <row r="603" spans="9:12" x14ac:dyDescent="0.3">
      <c r="I603">
        <v>1.7634000000000001</v>
      </c>
      <c r="J603">
        <v>1.5798000000000001</v>
      </c>
      <c r="K603">
        <v>1.5470999999999999</v>
      </c>
      <c r="L603">
        <v>3.2724000000000003E-2</v>
      </c>
    </row>
    <row r="604" spans="9:12" x14ac:dyDescent="0.3">
      <c r="I604">
        <v>3.7734000000000001</v>
      </c>
      <c r="J604">
        <v>2.5327999999999999</v>
      </c>
      <c r="K604">
        <v>2.7862</v>
      </c>
      <c r="L604">
        <v>-0.25340000000000001</v>
      </c>
    </row>
    <row r="605" spans="9:12" x14ac:dyDescent="0.3">
      <c r="I605">
        <v>2.4264999999999999</v>
      </c>
      <c r="J605">
        <v>2.0933999999999999</v>
      </c>
      <c r="K605">
        <v>1.9558</v>
      </c>
      <c r="L605">
        <v>0.13758999999999999</v>
      </c>
    </row>
    <row r="606" spans="9:12" x14ac:dyDescent="0.3">
      <c r="I606">
        <v>2.1206</v>
      </c>
      <c r="J606">
        <v>1.9541999999999999</v>
      </c>
      <c r="K606">
        <v>1.7672000000000001</v>
      </c>
      <c r="L606">
        <v>0.18701000000000001</v>
      </c>
    </row>
    <row r="607" spans="9:12" x14ac:dyDescent="0.3">
      <c r="I607">
        <v>2.6474000000000002</v>
      </c>
      <c r="J607">
        <v>2.2303999999999999</v>
      </c>
      <c r="K607">
        <v>2.0920000000000001</v>
      </c>
      <c r="L607">
        <v>0.13846</v>
      </c>
    </row>
    <row r="608" spans="9:12" x14ac:dyDescent="0.3">
      <c r="I608">
        <v>2.0607000000000002</v>
      </c>
      <c r="J608">
        <v>1.8062</v>
      </c>
      <c r="K608">
        <v>1.7302999999999999</v>
      </c>
      <c r="L608">
        <v>7.5864000000000001E-2</v>
      </c>
    </row>
    <row r="609" spans="9:12" x14ac:dyDescent="0.3">
      <c r="I609">
        <v>0.47711999999999999</v>
      </c>
      <c r="J609">
        <v>0.47711999999999999</v>
      </c>
      <c r="K609">
        <v>0.75409000000000004</v>
      </c>
      <c r="L609">
        <v>-0.27696999999999999</v>
      </c>
    </row>
    <row r="610" spans="9:12" x14ac:dyDescent="0.3">
      <c r="I610">
        <v>1.6812</v>
      </c>
      <c r="J610">
        <v>1.5315000000000001</v>
      </c>
      <c r="K610">
        <v>1.4964</v>
      </c>
      <c r="L610">
        <v>3.5084999999999998E-2</v>
      </c>
    </row>
    <row r="611" spans="9:12" x14ac:dyDescent="0.3">
      <c r="I611">
        <v>2.7496999999999998</v>
      </c>
      <c r="J611">
        <v>2.238</v>
      </c>
      <c r="K611">
        <v>2.1551</v>
      </c>
      <c r="L611">
        <v>8.2960999999999993E-2</v>
      </c>
    </row>
    <row r="612" spans="9:12" hidden="1" x14ac:dyDescent="0.3">
      <c r="I612">
        <v>4.4981999999999998</v>
      </c>
      <c r="J612">
        <v>2.6989999999999998</v>
      </c>
      <c r="K612">
        <v>3.2330000000000001</v>
      </c>
      <c r="L612">
        <v>-0.53400999999999998</v>
      </c>
    </row>
    <row r="613" spans="9:12" x14ac:dyDescent="0.3">
      <c r="I613">
        <v>0.69896999999999998</v>
      </c>
      <c r="J613">
        <v>0.69896999999999998</v>
      </c>
      <c r="K613">
        <v>0.89085999999999999</v>
      </c>
      <c r="L613">
        <v>-0.19189000000000001</v>
      </c>
    </row>
    <row r="614" spans="9:12" x14ac:dyDescent="0.3">
      <c r="I614">
        <v>2.2147999999999999</v>
      </c>
      <c r="J614">
        <v>1.9638</v>
      </c>
      <c r="K614">
        <v>1.8252999999999999</v>
      </c>
      <c r="L614">
        <v>0.13844999999999999</v>
      </c>
    </row>
    <row r="615" spans="9:12" x14ac:dyDescent="0.3">
      <c r="I615">
        <v>0.77815000000000001</v>
      </c>
      <c r="J615">
        <v>0.69896999999999998</v>
      </c>
      <c r="K615">
        <v>0.93967000000000001</v>
      </c>
      <c r="L615">
        <v>-0.2407</v>
      </c>
    </row>
    <row r="616" spans="9:12" x14ac:dyDescent="0.3">
      <c r="I616">
        <v>1.9541999999999999</v>
      </c>
      <c r="J616">
        <v>1.7559</v>
      </c>
      <c r="K616">
        <v>1.6647000000000001</v>
      </c>
      <c r="L616">
        <v>9.1185000000000002E-2</v>
      </c>
    </row>
    <row r="617" spans="9:12" x14ac:dyDescent="0.3">
      <c r="I617">
        <v>2.0569000000000002</v>
      </c>
      <c r="J617">
        <v>1.8261000000000001</v>
      </c>
      <c r="K617">
        <v>1.728</v>
      </c>
      <c r="L617">
        <v>9.8097000000000004E-2</v>
      </c>
    </row>
    <row r="618" spans="9:12" x14ac:dyDescent="0.3">
      <c r="I618">
        <v>1.4914000000000001</v>
      </c>
      <c r="J618">
        <v>1.415</v>
      </c>
      <c r="K618">
        <v>1.3793</v>
      </c>
      <c r="L618">
        <v>3.5633999999999999E-2</v>
      </c>
    </row>
    <row r="619" spans="9:12" x14ac:dyDescent="0.3">
      <c r="I619">
        <v>1.5185</v>
      </c>
      <c r="J619">
        <v>1.4771000000000001</v>
      </c>
      <c r="K619">
        <v>1.3960999999999999</v>
      </c>
      <c r="L619">
        <v>8.1043000000000004E-2</v>
      </c>
    </row>
    <row r="620" spans="9:12" x14ac:dyDescent="0.3">
      <c r="I620">
        <v>3.1385999999999998</v>
      </c>
      <c r="J620">
        <v>2.2601</v>
      </c>
      <c r="K620">
        <v>2.3948</v>
      </c>
      <c r="L620">
        <v>-0.13475000000000001</v>
      </c>
    </row>
    <row r="621" spans="9:12" x14ac:dyDescent="0.3">
      <c r="I621">
        <v>1.4623999999999999</v>
      </c>
      <c r="J621">
        <v>1.3616999999999999</v>
      </c>
      <c r="K621">
        <v>1.3614999999999999</v>
      </c>
      <c r="L621">
        <v>2.4352999999999999E-4</v>
      </c>
    </row>
    <row r="622" spans="9:12" x14ac:dyDescent="0.3">
      <c r="I622">
        <v>1.9731000000000001</v>
      </c>
      <c r="J622">
        <v>1.8194999999999999</v>
      </c>
      <c r="K622">
        <v>1.6762999999999999</v>
      </c>
      <c r="L622">
        <v>0.14321</v>
      </c>
    </row>
    <row r="623" spans="9:12" x14ac:dyDescent="0.3">
      <c r="I623">
        <v>2.5899000000000001</v>
      </c>
      <c r="J623">
        <v>2.1271</v>
      </c>
      <c r="K623">
        <v>2.0566</v>
      </c>
      <c r="L623">
        <v>7.0522000000000001E-2</v>
      </c>
    </row>
    <row r="624" spans="9:12" x14ac:dyDescent="0.3">
      <c r="I624">
        <v>2.3729</v>
      </c>
      <c r="J624">
        <v>2.0211999999999999</v>
      </c>
      <c r="K624">
        <v>1.9228000000000001</v>
      </c>
      <c r="L624">
        <v>9.8403000000000004E-2</v>
      </c>
    </row>
    <row r="625" spans="9:12" x14ac:dyDescent="0.3">
      <c r="I625">
        <v>1.7076</v>
      </c>
      <c r="J625">
        <v>1.4771000000000001</v>
      </c>
      <c r="K625">
        <v>1.5125999999999999</v>
      </c>
      <c r="L625">
        <v>-3.5504000000000001E-2</v>
      </c>
    </row>
    <row r="626" spans="9:12" x14ac:dyDescent="0.3">
      <c r="I626">
        <v>1.8388</v>
      </c>
      <c r="J626">
        <v>1.8194999999999999</v>
      </c>
      <c r="K626">
        <v>1.5935999999999999</v>
      </c>
      <c r="L626">
        <v>0.22599</v>
      </c>
    </row>
    <row r="627" spans="9:12" x14ac:dyDescent="0.3">
      <c r="I627">
        <v>2.8959999999999999</v>
      </c>
      <c r="J627">
        <v>2.2601</v>
      </c>
      <c r="K627">
        <v>2.2452000000000001</v>
      </c>
      <c r="L627">
        <v>1.4834999999999999E-2</v>
      </c>
    </row>
    <row r="628" spans="9:12" x14ac:dyDescent="0.3">
      <c r="I628">
        <v>3.1617000000000002</v>
      </c>
      <c r="J628">
        <v>2.4264999999999999</v>
      </c>
      <c r="K628">
        <v>2.4089999999999998</v>
      </c>
      <c r="L628">
        <v>1.7484E-2</v>
      </c>
    </row>
    <row r="629" spans="9:12" x14ac:dyDescent="0.3">
      <c r="I629">
        <v>1.9137999999999999</v>
      </c>
      <c r="J629">
        <v>1.716</v>
      </c>
      <c r="K629">
        <v>1.6397999999999999</v>
      </c>
      <c r="L629">
        <v>7.6235999999999998E-2</v>
      </c>
    </row>
    <row r="630" spans="9:12" x14ac:dyDescent="0.3">
      <c r="I630">
        <v>2.7896000000000001</v>
      </c>
      <c r="J630">
        <v>2.3384999999999998</v>
      </c>
      <c r="K630">
        <v>2.1796000000000002</v>
      </c>
      <c r="L630">
        <v>0.15881000000000001</v>
      </c>
    </row>
    <row r="631" spans="9:12" x14ac:dyDescent="0.3">
      <c r="I631">
        <v>2.6221999999999999</v>
      </c>
      <c r="J631">
        <v>2.1959</v>
      </c>
      <c r="K631">
        <v>2.0764999999999998</v>
      </c>
      <c r="L631">
        <v>0.11942999999999999</v>
      </c>
    </row>
    <row r="632" spans="9:12" x14ac:dyDescent="0.3">
      <c r="I632">
        <v>0.77815000000000001</v>
      </c>
      <c r="J632">
        <v>0.77815000000000001</v>
      </c>
      <c r="K632">
        <v>0.93967000000000001</v>
      </c>
      <c r="L632">
        <v>-0.16152</v>
      </c>
    </row>
  </sheetData>
  <conditionalFormatting sqref="D2:D632">
    <cfRule type="cellIs" dxfId="111" priority="6" operator="greaterThan">
      <formula>0.311938</formula>
    </cfRule>
    <cfRule type="cellIs" dxfId="110" priority="7" operator="lessThan">
      <formula>-0.26781</formula>
    </cfRule>
    <cfRule type="cellIs" dxfId="109" priority="8" operator="greaterThan">
      <formula>0.311938</formula>
    </cfRule>
  </conditionalFormatting>
  <conditionalFormatting sqref="H2:H632">
    <cfRule type="cellIs" dxfId="108" priority="4" operator="lessThan">
      <formula>-0.4485</formula>
    </cfRule>
    <cfRule type="cellIs" dxfId="107" priority="5" operator="greaterThan">
      <formula>0.527886</formula>
    </cfRule>
  </conditionalFormatting>
  <conditionalFormatting sqref="L2:L632">
    <cfRule type="cellIs" dxfId="106" priority="1" operator="greaterThan">
      <formula>0.458224</formula>
    </cfRule>
    <cfRule type="cellIs" dxfId="105" priority="2" operator="lessThan">
      <formula>-0.42644</formula>
    </cfRule>
    <cfRule type="cellIs" dxfId="104" priority="3" operator="greaterThan">
      <formula>0.458224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D45A-9A0F-4632-AF62-A7D8ABC8A1A6}">
  <dimension ref="B1:AM118"/>
  <sheetViews>
    <sheetView workbookViewId="0">
      <selection activeCell="V9" sqref="V9"/>
    </sheetView>
  </sheetViews>
  <sheetFormatPr defaultRowHeight="14.4" x14ac:dyDescent="0.3"/>
  <cols>
    <col min="1" max="1" width="17.77734375" customWidth="1"/>
    <col min="2" max="2" width="19.6640625" style="10" customWidth="1"/>
    <col min="3" max="3" width="9.33203125" customWidth="1"/>
    <col min="4" max="4" width="11.109375" customWidth="1"/>
    <col min="5" max="5" width="9.21875" customWidth="1"/>
    <col min="6" max="6" width="10.6640625" customWidth="1"/>
    <col min="9" max="9" width="11.44140625" customWidth="1"/>
    <col min="16" max="16" width="19.88671875" customWidth="1"/>
    <col min="18" max="18" width="25.5546875" customWidth="1"/>
    <col min="19" max="19" width="9.6640625" customWidth="1"/>
    <col min="20" max="20" width="11.5546875" customWidth="1"/>
    <col min="21" max="22" width="10.77734375" customWidth="1"/>
  </cols>
  <sheetData>
    <row r="1" spans="2:39" s="2" customFormat="1" ht="44.4" customHeight="1" x14ac:dyDescent="0.3">
      <c r="B1" s="3"/>
      <c r="C1" s="3" t="s">
        <v>217</v>
      </c>
      <c r="D1" s="3" t="s">
        <v>218</v>
      </c>
      <c r="E1" s="3" t="s">
        <v>219</v>
      </c>
      <c r="F1" s="3" t="s">
        <v>220</v>
      </c>
      <c r="Q1"/>
      <c r="R1" s="3"/>
      <c r="S1" s="23" t="s">
        <v>241</v>
      </c>
      <c r="T1" s="23" t="s">
        <v>242</v>
      </c>
      <c r="U1" s="23" t="s">
        <v>243</v>
      </c>
      <c r="V1" s="23" t="s">
        <v>244</v>
      </c>
    </row>
    <row r="2" spans="2:39" x14ac:dyDescent="0.3">
      <c r="B2" s="10" t="s">
        <v>217</v>
      </c>
      <c r="C2">
        <f>CORREL(Tabela1[Wikiaves (Registros)],Tabela1[Wikiaves (Registros)])</f>
        <v>1</v>
      </c>
      <c r="D2" s="20">
        <f>CORREL(Tabela2[Wikiaves (Registros)],Tabela2[SpeciesLink (Registros)])</f>
        <v>0.41376080323157655</v>
      </c>
      <c r="E2" s="20">
        <f>CORREL(Tabela2[Wikiaves (Registros)],Tabela2[Wikiaves (Espécies)])</f>
        <v>0.91064295589110222</v>
      </c>
      <c r="F2" s="20">
        <f>CORREL(Tabela2[Wikiaves (Registros)],Tabela2[SpeciesLink (Espécies)])</f>
        <v>0.4113690894646756</v>
      </c>
      <c r="R2" s="10" t="s">
        <v>241</v>
      </c>
      <c r="S2">
        <v>1</v>
      </c>
      <c r="T2" s="18">
        <v>7.0634999999999997E-8</v>
      </c>
      <c r="U2" s="18">
        <v>1.5046E-67</v>
      </c>
      <c r="V2" s="18">
        <v>1.2328999999999999E-7</v>
      </c>
    </row>
    <row r="3" spans="2:39" x14ac:dyDescent="0.3">
      <c r="B3" s="10" t="s">
        <v>218</v>
      </c>
      <c r="C3" s="21"/>
      <c r="D3">
        <f>CORREL(Tabela1[SpeciesLink (Registros)],Tabela1[SpeciesLink (Registros)])</f>
        <v>1.0000000000000002</v>
      </c>
      <c r="E3" s="20">
        <f>CORREL(Tabela2[SpeciesLink (Registros)],Tabela2[Wikiaves (Espécies)])</f>
        <v>0.38898106593617787</v>
      </c>
      <c r="F3" s="20">
        <f>CORREL(Tabela2[SpeciesLink (Registros)],Tabela2[SpeciesLink (Espécies)])</f>
        <v>0.94016381535081817</v>
      </c>
      <c r="R3" s="10" t="s">
        <v>242</v>
      </c>
      <c r="S3" s="20">
        <v>0.39577000000000001</v>
      </c>
      <c r="T3">
        <v>1</v>
      </c>
      <c r="U3" s="18">
        <v>1.88E-8</v>
      </c>
      <c r="V3" s="18">
        <v>7.1276999999999996E-82</v>
      </c>
    </row>
    <row r="4" spans="2:39" x14ac:dyDescent="0.3">
      <c r="B4" s="10" t="s">
        <v>219</v>
      </c>
      <c r="C4" s="21"/>
      <c r="D4" s="21"/>
      <c r="E4">
        <f>CORREL(Tabela1[Wikiaves (Espécies)],Tabela1[Wikiaves (Espécies)])</f>
        <v>1</v>
      </c>
      <c r="F4" s="20">
        <f>CORREL(Tabela2[Wikiaves (Espécies)],Tabela2[SpeciesLink (Espécies)])</f>
        <v>0.39579863601745208</v>
      </c>
      <c r="R4" s="10" t="s">
        <v>243</v>
      </c>
      <c r="S4" s="20">
        <v>0.91066999999999998</v>
      </c>
      <c r="T4" s="20">
        <v>0.41138999999999998</v>
      </c>
      <c r="U4">
        <v>1</v>
      </c>
      <c r="V4" s="18">
        <v>1.5306000000000002E-8</v>
      </c>
    </row>
    <row r="5" spans="2:39" x14ac:dyDescent="0.3">
      <c r="B5" s="19" t="s">
        <v>220</v>
      </c>
      <c r="C5" s="22"/>
      <c r="D5" s="22"/>
      <c r="E5" s="22"/>
      <c r="F5" s="11">
        <f>CORREL(Tabela1[SpeciesLink (Espécies)],Tabela1[SpeciesLink (Espécies)])</f>
        <v>1.0000000000000002</v>
      </c>
      <c r="I5" t="s">
        <v>233</v>
      </c>
      <c r="R5" s="19" t="s">
        <v>244</v>
      </c>
      <c r="S5" s="24">
        <v>0.38895000000000002</v>
      </c>
      <c r="T5" s="24">
        <v>0.94016</v>
      </c>
      <c r="U5" s="24">
        <v>0.41374</v>
      </c>
      <c r="V5" s="25">
        <v>1</v>
      </c>
    </row>
    <row r="7" spans="2:39" x14ac:dyDescent="0.3">
      <c r="I7" t="s">
        <v>221</v>
      </c>
      <c r="J7">
        <v>36.692</v>
      </c>
      <c r="K7" t="s">
        <v>222</v>
      </c>
      <c r="L7">
        <v>3.0933999999999999</v>
      </c>
      <c r="S7" s="18"/>
      <c r="T7" s="18"/>
    </row>
    <row r="8" spans="2:39" x14ac:dyDescent="0.3">
      <c r="B8" s="10" t="s">
        <v>199</v>
      </c>
      <c r="J8" t="s">
        <v>223</v>
      </c>
      <c r="K8">
        <v>11.861000000000001</v>
      </c>
      <c r="L8" t="s">
        <v>224</v>
      </c>
      <c r="M8" s="18">
        <v>4.5934E-24</v>
      </c>
      <c r="T8" s="18"/>
    </row>
    <row r="9" spans="2:39" x14ac:dyDescent="0.3">
      <c r="I9" t="s">
        <v>225</v>
      </c>
      <c r="J9">
        <v>-4765.5</v>
      </c>
      <c r="K9" t="s">
        <v>226</v>
      </c>
      <c r="L9">
        <v>738.57</v>
      </c>
    </row>
    <row r="10" spans="2:39" x14ac:dyDescent="0.3">
      <c r="M10" s="18"/>
    </row>
    <row r="11" spans="2:39" x14ac:dyDescent="0.3">
      <c r="I11" t="s">
        <v>227</v>
      </c>
      <c r="AF11" t="s">
        <v>245</v>
      </c>
      <c r="AM11" t="s">
        <v>246</v>
      </c>
    </row>
    <row r="12" spans="2:39" x14ac:dyDescent="0.3">
      <c r="I12" t="s">
        <v>221</v>
      </c>
      <c r="J12" t="s">
        <v>234</v>
      </c>
      <c r="X12" t="s">
        <v>236</v>
      </c>
    </row>
    <row r="13" spans="2:39" x14ac:dyDescent="0.3">
      <c r="I13" t="s">
        <v>225</v>
      </c>
      <c r="J13" t="s">
        <v>235</v>
      </c>
    </row>
    <row r="14" spans="2:39" x14ac:dyDescent="0.3">
      <c r="X14" t="s">
        <v>221</v>
      </c>
      <c r="Y14">
        <v>1.2799</v>
      </c>
      <c r="Z14" t="s">
        <v>222</v>
      </c>
      <c r="AA14">
        <v>3.5471000000000003E-2</v>
      </c>
    </row>
    <row r="15" spans="2:39" x14ac:dyDescent="0.3">
      <c r="I15" t="s">
        <v>228</v>
      </c>
      <c r="Y15" t="s">
        <v>223</v>
      </c>
      <c r="Z15">
        <v>36.082000000000001</v>
      </c>
      <c r="AA15" t="s">
        <v>224</v>
      </c>
      <c r="AB15" s="18">
        <v>7.1276999999999996E-82</v>
      </c>
    </row>
    <row r="16" spans="2:39" x14ac:dyDescent="0.3">
      <c r="I16" t="s">
        <v>229</v>
      </c>
      <c r="J16">
        <v>0.67184999999999995</v>
      </c>
      <c r="X16" t="s">
        <v>225</v>
      </c>
      <c r="Y16">
        <v>3.0727000000000001E-2</v>
      </c>
      <c r="Z16" t="s">
        <v>226</v>
      </c>
      <c r="AA16">
        <v>4.1208000000000002E-2</v>
      </c>
    </row>
    <row r="17" spans="9:25" x14ac:dyDescent="0.3">
      <c r="I17" t="s">
        <v>230</v>
      </c>
      <c r="J17">
        <v>0.45138</v>
      </c>
    </row>
    <row r="18" spans="9:25" x14ac:dyDescent="0.3">
      <c r="I18" t="s">
        <v>223</v>
      </c>
      <c r="J18">
        <v>11.861000000000001</v>
      </c>
      <c r="X18" t="s">
        <v>227</v>
      </c>
    </row>
    <row r="19" spans="9:25" x14ac:dyDescent="0.3">
      <c r="I19" t="s">
        <v>231</v>
      </c>
      <c r="J19" s="18">
        <v>4.5934E-24</v>
      </c>
      <c r="X19" t="s">
        <v>221</v>
      </c>
      <c r="Y19" t="s">
        <v>239</v>
      </c>
    </row>
    <row r="20" spans="9:25" x14ac:dyDescent="0.3">
      <c r="I20" t="s">
        <v>232</v>
      </c>
      <c r="J20">
        <v>1E-4</v>
      </c>
      <c r="X20" t="s">
        <v>225</v>
      </c>
      <c r="Y20" t="s">
        <v>240</v>
      </c>
    </row>
    <row r="21" spans="9:25" x14ac:dyDescent="0.3">
      <c r="J21" s="18"/>
    </row>
    <row r="22" spans="9:25" x14ac:dyDescent="0.3">
      <c r="I22" t="s">
        <v>236</v>
      </c>
      <c r="X22" t="s">
        <v>228</v>
      </c>
    </row>
    <row r="23" spans="9:25" x14ac:dyDescent="0.3">
      <c r="X23" t="s">
        <v>229</v>
      </c>
      <c r="Y23">
        <v>0.94016</v>
      </c>
    </row>
    <row r="24" spans="9:25" x14ac:dyDescent="0.3">
      <c r="I24" t="s">
        <v>221</v>
      </c>
      <c r="J24">
        <v>9.5010999999999992</v>
      </c>
      <c r="K24" t="s">
        <v>222</v>
      </c>
      <c r="L24">
        <v>0.60026999999999997</v>
      </c>
      <c r="X24" t="s">
        <v>230</v>
      </c>
      <c r="Y24">
        <v>0.88390000000000002</v>
      </c>
    </row>
    <row r="25" spans="9:25" x14ac:dyDescent="0.3">
      <c r="J25" t="s">
        <v>223</v>
      </c>
      <c r="K25">
        <v>15.827999999999999</v>
      </c>
      <c r="L25" t="s">
        <v>224</v>
      </c>
      <c r="M25" s="18">
        <v>2.4819999999999998E-35</v>
      </c>
      <c r="X25" t="s">
        <v>223</v>
      </c>
      <c r="Y25">
        <v>36.082000000000001</v>
      </c>
    </row>
    <row r="26" spans="9:25" x14ac:dyDescent="0.3">
      <c r="I26" t="s">
        <v>225</v>
      </c>
      <c r="J26">
        <v>-73.674999999999997</v>
      </c>
      <c r="K26" t="s">
        <v>226</v>
      </c>
      <c r="L26">
        <v>35.31</v>
      </c>
      <c r="X26" t="s">
        <v>231</v>
      </c>
      <c r="Y26" s="18">
        <v>7.1276999999999996E-82</v>
      </c>
    </row>
    <row r="27" spans="9:25" x14ac:dyDescent="0.3">
      <c r="X27" t="s">
        <v>232</v>
      </c>
      <c r="Y27">
        <v>1E-4</v>
      </c>
    </row>
    <row r="28" spans="9:25" x14ac:dyDescent="0.3">
      <c r="I28" t="s">
        <v>227</v>
      </c>
    </row>
    <row r="29" spans="9:25" x14ac:dyDescent="0.3">
      <c r="I29" t="s">
        <v>221</v>
      </c>
      <c r="J29" t="s">
        <v>237</v>
      </c>
    </row>
    <row r="30" spans="9:25" x14ac:dyDescent="0.3">
      <c r="I30" t="s">
        <v>225</v>
      </c>
      <c r="J30" t="s">
        <v>238</v>
      </c>
    </row>
    <row r="32" spans="9:25" x14ac:dyDescent="0.3">
      <c r="I32" t="s">
        <v>228</v>
      </c>
    </row>
    <row r="33" spans="2:20" x14ac:dyDescent="0.3">
      <c r="I33" t="s">
        <v>229</v>
      </c>
      <c r="J33">
        <v>0.77093</v>
      </c>
    </row>
    <row r="34" spans="2:20" x14ac:dyDescent="0.3">
      <c r="I34" t="s">
        <v>230</v>
      </c>
      <c r="J34">
        <v>0.59433000000000002</v>
      </c>
      <c r="R34" s="18"/>
      <c r="S34" s="18"/>
      <c r="T34" s="18"/>
    </row>
    <row r="35" spans="2:20" x14ac:dyDescent="0.3">
      <c r="I35" t="s">
        <v>223</v>
      </c>
      <c r="J35">
        <v>15.827999999999999</v>
      </c>
      <c r="S35" s="18"/>
      <c r="T35" s="18"/>
    </row>
    <row r="36" spans="2:20" x14ac:dyDescent="0.3">
      <c r="I36" t="s">
        <v>231</v>
      </c>
      <c r="J36" s="18">
        <v>2.4819999999999998E-35</v>
      </c>
      <c r="T36" s="18"/>
    </row>
    <row r="37" spans="2:20" x14ac:dyDescent="0.3">
      <c r="B37" s="10" t="s">
        <v>200</v>
      </c>
      <c r="I37" t="s">
        <v>232</v>
      </c>
      <c r="J37">
        <v>1E-4</v>
      </c>
    </row>
    <row r="59" spans="2:2" x14ac:dyDescent="0.3">
      <c r="B59" s="10" t="s">
        <v>201</v>
      </c>
    </row>
    <row r="81" spans="2:26" x14ac:dyDescent="0.3">
      <c r="B81" s="10" t="s">
        <v>202</v>
      </c>
    </row>
    <row r="82" spans="2:26" x14ac:dyDescent="0.3">
      <c r="G82" t="s">
        <v>203</v>
      </c>
      <c r="R82" t="s">
        <v>203</v>
      </c>
    </row>
    <row r="84" spans="2:26" x14ac:dyDescent="0.3">
      <c r="G84" t="s">
        <v>204</v>
      </c>
      <c r="H84" s="18">
        <v>143820</v>
      </c>
      <c r="R84" t="s">
        <v>204</v>
      </c>
      <c r="S84">
        <v>8.9337</v>
      </c>
    </row>
    <row r="85" spans="2:26" x14ac:dyDescent="0.3">
      <c r="G85" t="s">
        <v>205</v>
      </c>
      <c r="H85" s="18">
        <v>143830</v>
      </c>
      <c r="R85" t="s">
        <v>205</v>
      </c>
      <c r="S85">
        <v>15.076000000000001</v>
      </c>
      <c r="W85" t="s">
        <v>183</v>
      </c>
      <c r="X85" t="s">
        <v>190</v>
      </c>
      <c r="Y85" t="s">
        <v>1</v>
      </c>
      <c r="Z85" t="s">
        <v>191</v>
      </c>
    </row>
    <row r="86" spans="2:26" x14ac:dyDescent="0.3">
      <c r="G86" t="s">
        <v>206</v>
      </c>
      <c r="H86" s="18">
        <v>143830</v>
      </c>
      <c r="R86" t="s">
        <v>206</v>
      </c>
      <c r="S86">
        <v>14.933999999999999</v>
      </c>
      <c r="V86" t="s">
        <v>183</v>
      </c>
      <c r="X86" s="18">
        <v>7.0634999999999997E-8</v>
      </c>
      <c r="Y86" s="18">
        <v>1.5046E-67</v>
      </c>
      <c r="Z86" s="18">
        <v>1.2328999999999999E-7</v>
      </c>
    </row>
    <row r="87" spans="2:26" x14ac:dyDescent="0.3">
      <c r="G87" t="s">
        <v>207</v>
      </c>
      <c r="H87">
        <v>0.67642000000000002</v>
      </c>
      <c r="R87" t="s">
        <v>207</v>
      </c>
      <c r="S87">
        <v>0.90673000000000004</v>
      </c>
      <c r="V87" t="s">
        <v>190</v>
      </c>
      <c r="W87">
        <v>0.39577000000000001</v>
      </c>
      <c r="Y87" s="18">
        <v>1.88E-8</v>
      </c>
      <c r="Z87" s="18">
        <v>7.1276999999999996E-82</v>
      </c>
    </row>
    <row r="88" spans="2:26" x14ac:dyDescent="0.3">
      <c r="G88" t="s">
        <v>208</v>
      </c>
      <c r="H88">
        <v>177.69</v>
      </c>
      <c r="R88" t="s">
        <v>208</v>
      </c>
      <c r="S88">
        <v>826.32</v>
      </c>
      <c r="V88" t="s">
        <v>1</v>
      </c>
      <c r="W88">
        <v>0.91066999999999998</v>
      </c>
      <c r="X88">
        <v>0.41138999999999998</v>
      </c>
      <c r="Z88" s="18">
        <v>1.5306000000000002E-8</v>
      </c>
    </row>
    <row r="89" spans="2:26" x14ac:dyDescent="0.3">
      <c r="G89" t="s">
        <v>209</v>
      </c>
      <c r="H89" s="18">
        <v>2.2287000000000001E-42</v>
      </c>
      <c r="R89" t="s">
        <v>209</v>
      </c>
      <c r="S89" s="18">
        <v>2.6822999999999998E-88</v>
      </c>
      <c r="V89" t="s">
        <v>191</v>
      </c>
      <c r="W89">
        <v>0.38895000000000002</v>
      </c>
      <c r="X89">
        <v>0.94016</v>
      </c>
      <c r="Y89">
        <v>0.41374</v>
      </c>
    </row>
    <row r="91" spans="2:26" x14ac:dyDescent="0.3">
      <c r="G91" t="s">
        <v>210</v>
      </c>
      <c r="H91">
        <v>12.0624</v>
      </c>
      <c r="R91" t="s">
        <v>210</v>
      </c>
      <c r="S91">
        <v>-4.6768799999999999E-2</v>
      </c>
    </row>
    <row r="92" spans="2:26" x14ac:dyDescent="0.3">
      <c r="G92" t="s">
        <v>211</v>
      </c>
      <c r="H92">
        <v>0.11003300000000001</v>
      </c>
      <c r="R92" t="s">
        <v>211</v>
      </c>
      <c r="S92">
        <v>1.0392699999999999</v>
      </c>
    </row>
    <row r="93" spans="2:26" x14ac:dyDescent="0.3">
      <c r="G93" t="s">
        <v>212</v>
      </c>
      <c r="H93" s="18">
        <v>-1.22309E-5</v>
      </c>
      <c r="R93" t="s">
        <v>212</v>
      </c>
      <c r="S93">
        <v>-0.11648799999999999</v>
      </c>
    </row>
    <row r="95" spans="2:26" x14ac:dyDescent="0.3">
      <c r="G95" t="s">
        <v>213</v>
      </c>
      <c r="R95" t="s">
        <v>215</v>
      </c>
    </row>
    <row r="103" spans="7:19" x14ac:dyDescent="0.3">
      <c r="G103" t="s">
        <v>203</v>
      </c>
    </row>
    <row r="105" spans="7:19" x14ac:dyDescent="0.3">
      <c r="G105" t="s">
        <v>204</v>
      </c>
      <c r="H105" s="18">
        <v>673120</v>
      </c>
      <c r="R105" t="s">
        <v>203</v>
      </c>
    </row>
    <row r="106" spans="7:19" x14ac:dyDescent="0.3">
      <c r="G106" t="s">
        <v>205</v>
      </c>
      <c r="H106" s="18">
        <v>673130</v>
      </c>
    </row>
    <row r="107" spans="7:19" x14ac:dyDescent="0.3">
      <c r="G107" t="s">
        <v>206</v>
      </c>
      <c r="H107" s="18">
        <v>673130</v>
      </c>
      <c r="R107" t="s">
        <v>204</v>
      </c>
      <c r="S107">
        <v>0.79384999999999994</v>
      </c>
    </row>
    <row r="108" spans="7:19" x14ac:dyDescent="0.3">
      <c r="G108" t="s">
        <v>207</v>
      </c>
      <c r="H108">
        <v>0.64924999999999999</v>
      </c>
      <c r="R108" t="s">
        <v>205</v>
      </c>
      <c r="S108">
        <v>6.9359000000000002</v>
      </c>
    </row>
    <row r="109" spans="7:19" x14ac:dyDescent="0.3">
      <c r="G109" t="s">
        <v>208</v>
      </c>
      <c r="H109">
        <v>157.34</v>
      </c>
      <c r="R109" t="s">
        <v>206</v>
      </c>
      <c r="S109">
        <v>6.7938000000000001</v>
      </c>
    </row>
    <row r="110" spans="7:19" x14ac:dyDescent="0.3">
      <c r="G110" t="s">
        <v>209</v>
      </c>
      <c r="H110" s="18">
        <v>2.1143000000000001E-39</v>
      </c>
      <c r="R110" t="s">
        <v>207</v>
      </c>
      <c r="S110">
        <v>0.96038000000000001</v>
      </c>
    </row>
    <row r="111" spans="7:19" x14ac:dyDescent="0.3">
      <c r="R111" t="s">
        <v>208</v>
      </c>
      <c r="S111">
        <v>2060.5</v>
      </c>
    </row>
    <row r="112" spans="7:19" x14ac:dyDescent="0.3">
      <c r="G112" t="s">
        <v>210</v>
      </c>
      <c r="H112">
        <v>146.77799999999999</v>
      </c>
      <c r="R112" t="s">
        <v>209</v>
      </c>
      <c r="S112" s="18">
        <v>6.6216000000000006E-120</v>
      </c>
    </row>
    <row r="113" spans="7:19" x14ac:dyDescent="0.3">
      <c r="G113" t="s">
        <v>211</v>
      </c>
      <c r="H113">
        <v>3.0607200000000001E-2</v>
      </c>
    </row>
    <row r="114" spans="7:19" x14ac:dyDescent="0.3">
      <c r="G114" t="s">
        <v>212</v>
      </c>
      <c r="H114" s="18">
        <v>-6.3934199999999996E-7</v>
      </c>
      <c r="R114" t="s">
        <v>210</v>
      </c>
      <c r="S114">
        <v>-7.2340199999999993E-2</v>
      </c>
    </row>
    <row r="115" spans="7:19" x14ac:dyDescent="0.3">
      <c r="R115" t="s">
        <v>211</v>
      </c>
      <c r="S115">
        <v>1.24255</v>
      </c>
    </row>
    <row r="116" spans="7:19" x14ac:dyDescent="0.3">
      <c r="G116" t="s">
        <v>214</v>
      </c>
      <c r="R116" t="s">
        <v>212</v>
      </c>
      <c r="S116">
        <v>-0.146596</v>
      </c>
    </row>
    <row r="118" spans="7:19" x14ac:dyDescent="0.3">
      <c r="R118" t="s">
        <v>216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DC1B-F575-4BED-87B5-EF405F6C0366}">
  <dimension ref="A1:X174"/>
  <sheetViews>
    <sheetView workbookViewId="0">
      <selection activeCell="F5" sqref="F5"/>
    </sheetView>
  </sheetViews>
  <sheetFormatPr defaultRowHeight="14.4" x14ac:dyDescent="0.3"/>
  <cols>
    <col min="1" max="1" width="12.109375" customWidth="1"/>
    <col min="2" max="2" width="10.109375" customWidth="1"/>
    <col min="3" max="4" width="9.6640625" customWidth="1"/>
  </cols>
  <sheetData>
    <row r="1" spans="1:11" x14ac:dyDescent="0.3">
      <c r="A1" t="s">
        <v>247</v>
      </c>
      <c r="B1" t="s">
        <v>248</v>
      </c>
      <c r="C1" t="s">
        <v>249</v>
      </c>
      <c r="D1" t="s">
        <v>250</v>
      </c>
      <c r="H1" t="s">
        <v>242</v>
      </c>
      <c r="I1" t="s">
        <v>241</v>
      </c>
      <c r="J1" s="10" t="s">
        <v>251</v>
      </c>
      <c r="K1" t="s">
        <v>252</v>
      </c>
    </row>
    <row r="2" spans="1:11" x14ac:dyDescent="0.3">
      <c r="A2">
        <v>0</v>
      </c>
      <c r="B2">
        <v>2.0644999999999998</v>
      </c>
      <c r="C2">
        <v>2.0838000000000001</v>
      </c>
      <c r="D2">
        <v>-1.9369000000000001E-2</v>
      </c>
      <c r="F2">
        <f>_xlfn.QUARTILE.INC(D2:D174,1)</f>
        <v>-0.12098</v>
      </c>
      <c r="H2" s="26">
        <v>0</v>
      </c>
      <c r="I2" s="26">
        <v>2.0644999999999998</v>
      </c>
      <c r="J2" s="26">
        <v>-1.9369000000000001E-2</v>
      </c>
      <c r="K2" s="26">
        <v>-0.96987999999999996</v>
      </c>
    </row>
    <row r="3" spans="1:11" x14ac:dyDescent="0.3">
      <c r="A3">
        <v>0</v>
      </c>
      <c r="B3">
        <v>2.2279</v>
      </c>
      <c r="C3">
        <v>2.0838000000000001</v>
      </c>
      <c r="D3">
        <v>0.14405999999999999</v>
      </c>
      <c r="F3">
        <f>_xlfn.QUARTILE.INC(D2:D174,3)</f>
        <v>0.19492999999999999</v>
      </c>
      <c r="H3" s="27">
        <v>0</v>
      </c>
      <c r="I3" s="27">
        <v>2.2279</v>
      </c>
      <c r="J3" s="27">
        <v>0.14405999999999999</v>
      </c>
      <c r="K3" s="26">
        <v>-1.1295999999999999</v>
      </c>
    </row>
    <row r="4" spans="1:11" x14ac:dyDescent="0.3">
      <c r="A4">
        <v>0.30103000000000002</v>
      </c>
      <c r="B4">
        <v>2.2923</v>
      </c>
      <c r="C4">
        <v>2.1383000000000001</v>
      </c>
      <c r="D4">
        <v>0.15393000000000001</v>
      </c>
      <c r="F4">
        <f>F3-F2</f>
        <v>0.31591000000000002</v>
      </c>
      <c r="H4" s="26">
        <v>0.30103000000000002</v>
      </c>
      <c r="I4" s="26">
        <v>2.2923</v>
      </c>
      <c r="J4" s="26">
        <v>0.15393000000000001</v>
      </c>
      <c r="K4" s="27">
        <v>-1.7827999999999999</v>
      </c>
    </row>
    <row r="5" spans="1:11" x14ac:dyDescent="0.3">
      <c r="A5">
        <v>1.5185</v>
      </c>
      <c r="B5">
        <v>2.2833000000000001</v>
      </c>
      <c r="C5">
        <v>2.3586999999999998</v>
      </c>
      <c r="D5">
        <v>-7.5424000000000005E-2</v>
      </c>
      <c r="F5">
        <f>F2-1.5*F4</f>
        <v>-0.59484500000000007</v>
      </c>
      <c r="H5" s="27">
        <v>1.5185</v>
      </c>
      <c r="I5" s="27">
        <v>2.2833000000000001</v>
      </c>
      <c r="J5" s="27">
        <v>-7.5424000000000005E-2</v>
      </c>
      <c r="K5" s="27">
        <v>-0.60385999999999995</v>
      </c>
    </row>
    <row r="6" spans="1:11" x14ac:dyDescent="0.3">
      <c r="A6">
        <v>1.1760999999999999</v>
      </c>
      <c r="B6">
        <v>2.2040999999999999</v>
      </c>
      <c r="C6">
        <v>2.2967</v>
      </c>
      <c r="D6">
        <v>-9.2617000000000005E-2</v>
      </c>
      <c r="F6">
        <f>F3+1.5*F4</f>
        <v>0.66879500000000003</v>
      </c>
      <c r="H6" s="26">
        <v>1.1760999999999999</v>
      </c>
      <c r="I6" s="26">
        <v>2.2040999999999999</v>
      </c>
      <c r="J6" s="26">
        <v>-9.2617000000000005E-2</v>
      </c>
      <c r="K6" s="27">
        <v>-1.3849</v>
      </c>
    </row>
    <row r="7" spans="1:11" x14ac:dyDescent="0.3">
      <c r="A7">
        <v>0.47711999999999999</v>
      </c>
      <c r="B7">
        <v>2.3540999999999999</v>
      </c>
      <c r="C7">
        <v>2.1701999999999999</v>
      </c>
      <c r="D7">
        <v>0.18390999999999999</v>
      </c>
      <c r="H7" s="27">
        <v>0.47711999999999999</v>
      </c>
      <c r="I7" s="27">
        <v>2.3540999999999999</v>
      </c>
      <c r="J7" s="27">
        <v>0.18390999999999999</v>
      </c>
      <c r="K7" s="27">
        <v>-0.80847000000000002</v>
      </c>
    </row>
    <row r="8" spans="1:11" x14ac:dyDescent="0.3">
      <c r="A8">
        <v>1.6628000000000001</v>
      </c>
      <c r="B8">
        <v>2.2252999999999998</v>
      </c>
      <c r="C8">
        <v>2.3847999999999998</v>
      </c>
      <c r="D8">
        <v>-0.15953000000000001</v>
      </c>
      <c r="H8" s="26">
        <v>1.6628000000000001</v>
      </c>
      <c r="I8" s="26">
        <v>2.2252999999999998</v>
      </c>
      <c r="J8" s="26">
        <v>-0.15953000000000001</v>
      </c>
    </row>
    <row r="9" spans="1:11" x14ac:dyDescent="0.3">
      <c r="A9">
        <v>0</v>
      </c>
      <c r="B9">
        <v>2.4182999999999999</v>
      </c>
      <c r="C9">
        <v>2.0838000000000001</v>
      </c>
      <c r="D9">
        <v>0.33446999999999999</v>
      </c>
      <c r="H9" s="27">
        <v>0</v>
      </c>
      <c r="I9" s="27">
        <v>2.4182999999999999</v>
      </c>
      <c r="J9" s="27">
        <v>0.33446999999999999</v>
      </c>
    </row>
    <row r="10" spans="1:11" x14ac:dyDescent="0.3">
      <c r="A10">
        <v>2.1461000000000001</v>
      </c>
      <c r="B10">
        <v>2.2429999999999999</v>
      </c>
      <c r="C10">
        <v>2.4723000000000002</v>
      </c>
      <c r="D10">
        <v>-0.22931000000000001</v>
      </c>
      <c r="H10" s="26">
        <v>2.1461000000000001</v>
      </c>
      <c r="I10" s="26">
        <v>2.2429999999999999</v>
      </c>
      <c r="J10" s="26">
        <v>-0.22931000000000001</v>
      </c>
    </row>
    <row r="11" spans="1:11" x14ac:dyDescent="0.3">
      <c r="A11">
        <v>2.3201000000000001</v>
      </c>
      <c r="B11">
        <v>2.3578999999999999</v>
      </c>
      <c r="C11">
        <v>2.5038</v>
      </c>
      <c r="D11">
        <v>-0.14591000000000001</v>
      </c>
      <c r="H11" s="27">
        <v>2.3201000000000001</v>
      </c>
      <c r="I11" s="27">
        <v>2.3578999999999999</v>
      </c>
      <c r="J11" s="27">
        <v>-0.14591000000000001</v>
      </c>
    </row>
    <row r="12" spans="1:11" x14ac:dyDescent="0.3">
      <c r="A12">
        <v>0.47711999999999999</v>
      </c>
      <c r="B12">
        <v>2.4165999999999999</v>
      </c>
      <c r="C12">
        <v>2.1701999999999999</v>
      </c>
      <c r="D12">
        <v>0.24643999999999999</v>
      </c>
      <c r="H12" s="26">
        <v>0.47711999999999999</v>
      </c>
      <c r="I12" s="26">
        <v>2.4165999999999999</v>
      </c>
      <c r="J12" s="26">
        <v>0.24643999999999999</v>
      </c>
    </row>
    <row r="13" spans="1:11" x14ac:dyDescent="0.3">
      <c r="A13">
        <v>0</v>
      </c>
      <c r="B13">
        <v>2.3820000000000001</v>
      </c>
      <c r="C13">
        <v>2.0838000000000001</v>
      </c>
      <c r="D13">
        <v>0.29819000000000001</v>
      </c>
      <c r="H13" s="27">
        <v>0</v>
      </c>
      <c r="I13" s="27">
        <v>2.3820000000000001</v>
      </c>
      <c r="J13" s="27">
        <v>0.29819000000000001</v>
      </c>
    </row>
    <row r="14" spans="1:11" x14ac:dyDescent="0.3">
      <c r="A14">
        <v>1.2787999999999999</v>
      </c>
      <c r="B14">
        <v>2.4653999999999998</v>
      </c>
      <c r="C14">
        <v>2.3153000000000001</v>
      </c>
      <c r="D14">
        <v>0.15006</v>
      </c>
      <c r="H14" s="26">
        <v>1.2787999999999999</v>
      </c>
      <c r="I14" s="26">
        <v>2.4653999999999998</v>
      </c>
      <c r="J14" s="26">
        <v>0.15006</v>
      </c>
    </row>
    <row r="15" spans="1:11" x14ac:dyDescent="0.3">
      <c r="A15">
        <v>0.30103000000000002</v>
      </c>
      <c r="B15">
        <v>2.5263</v>
      </c>
      <c r="C15">
        <v>2.1383000000000001</v>
      </c>
      <c r="D15">
        <v>0.38801999999999998</v>
      </c>
      <c r="H15" s="27">
        <v>0.30103000000000002</v>
      </c>
      <c r="I15" s="27">
        <v>2.5263</v>
      </c>
      <c r="J15" s="27">
        <v>0.38801999999999998</v>
      </c>
    </row>
    <row r="16" spans="1:11" x14ac:dyDescent="0.3">
      <c r="A16">
        <v>0.69896999999999998</v>
      </c>
      <c r="B16">
        <v>2.1366999999999998</v>
      </c>
      <c r="C16">
        <v>2.2103999999999999</v>
      </c>
      <c r="D16">
        <v>-7.3641999999999999E-2</v>
      </c>
      <c r="H16" s="26">
        <v>0.69896999999999998</v>
      </c>
      <c r="I16" s="26">
        <v>2.1366999999999998</v>
      </c>
      <c r="J16" s="26">
        <v>-7.3641999999999999E-2</v>
      </c>
    </row>
    <row r="17" spans="1:24" x14ac:dyDescent="0.3">
      <c r="A17">
        <v>0.30103000000000002</v>
      </c>
      <c r="B17">
        <v>2.1461000000000001</v>
      </c>
      <c r="C17">
        <v>2.1383000000000001</v>
      </c>
      <c r="D17">
        <v>7.8050000000000003E-3</v>
      </c>
      <c r="H17" s="27">
        <v>0.30103000000000002</v>
      </c>
      <c r="I17" s="27">
        <v>2.1461000000000001</v>
      </c>
      <c r="J17" s="27">
        <v>7.8050000000000003E-3</v>
      </c>
    </row>
    <row r="18" spans="1:24" x14ac:dyDescent="0.3">
      <c r="A18">
        <v>1.5315000000000001</v>
      </c>
      <c r="B18">
        <v>2.48</v>
      </c>
      <c r="C18">
        <v>2.3611</v>
      </c>
      <c r="D18">
        <v>0.11892999999999999</v>
      </c>
      <c r="H18" s="26">
        <v>1.5315000000000001</v>
      </c>
      <c r="I18" s="26">
        <v>2.48</v>
      </c>
      <c r="J18" s="26">
        <v>0.11892999999999999</v>
      </c>
    </row>
    <row r="19" spans="1:24" x14ac:dyDescent="0.3">
      <c r="A19">
        <v>0</v>
      </c>
      <c r="B19">
        <v>2.3283999999999998</v>
      </c>
      <c r="C19">
        <v>2.0838000000000001</v>
      </c>
      <c r="D19">
        <v>0.24454999999999999</v>
      </c>
      <c r="H19" s="27">
        <v>0</v>
      </c>
      <c r="I19" s="27">
        <v>2.3283999999999998</v>
      </c>
      <c r="J19" s="27">
        <v>0.24454999999999999</v>
      </c>
    </row>
    <row r="20" spans="1:24" x14ac:dyDescent="0.3">
      <c r="A20">
        <v>0</v>
      </c>
      <c r="B20">
        <v>1.5682</v>
      </c>
      <c r="C20">
        <v>2.0838000000000001</v>
      </c>
      <c r="D20">
        <v>-0.51563000000000003</v>
      </c>
      <c r="H20" s="26">
        <v>0</v>
      </c>
      <c r="I20" s="26">
        <v>1.5682</v>
      </c>
      <c r="J20" s="26">
        <v>-0.51563000000000003</v>
      </c>
    </row>
    <row r="21" spans="1:24" x14ac:dyDescent="0.3">
      <c r="A21">
        <v>1.4914000000000001</v>
      </c>
      <c r="B21">
        <v>2.0373999999999999</v>
      </c>
      <c r="C21">
        <v>2.3538000000000001</v>
      </c>
      <c r="D21">
        <v>-0.31637999999999999</v>
      </c>
      <c r="H21" s="27">
        <v>1.4914000000000001</v>
      </c>
      <c r="I21" s="27">
        <v>2.0373999999999999</v>
      </c>
      <c r="J21" s="27">
        <v>-0.31637999999999999</v>
      </c>
    </row>
    <row r="22" spans="1:24" x14ac:dyDescent="0.3">
      <c r="A22">
        <v>0</v>
      </c>
      <c r="B22">
        <v>2.3944999999999999</v>
      </c>
      <c r="C22">
        <v>2.0838000000000001</v>
      </c>
      <c r="D22">
        <v>0.31062000000000001</v>
      </c>
      <c r="H22" s="26">
        <v>0</v>
      </c>
      <c r="I22" s="26">
        <v>2.3944999999999999</v>
      </c>
      <c r="J22" s="26">
        <v>0.31062000000000001</v>
      </c>
      <c r="T22" t="s">
        <v>253</v>
      </c>
    </row>
    <row r="23" spans="1:24" x14ac:dyDescent="0.3">
      <c r="A23">
        <v>0</v>
      </c>
      <c r="B23">
        <v>2.4361999999999999</v>
      </c>
      <c r="C23">
        <v>2.0838000000000001</v>
      </c>
      <c r="D23">
        <v>0.35233999999999999</v>
      </c>
      <c r="H23" s="27">
        <v>0</v>
      </c>
      <c r="I23" s="27">
        <v>2.4361999999999999</v>
      </c>
      <c r="J23" s="27">
        <v>0.35233999999999999</v>
      </c>
    </row>
    <row r="24" spans="1:24" x14ac:dyDescent="0.3">
      <c r="A24">
        <v>2.0127999999999999</v>
      </c>
      <c r="B24">
        <v>2.5065</v>
      </c>
      <c r="C24">
        <v>2.4481999999999999</v>
      </c>
      <c r="D24">
        <v>5.8291000000000003E-2</v>
      </c>
      <c r="H24" s="26">
        <v>2.0127999999999999</v>
      </c>
      <c r="I24" s="26">
        <v>2.5065</v>
      </c>
      <c r="J24" s="26">
        <v>5.8291000000000003E-2</v>
      </c>
      <c r="T24" t="s">
        <v>221</v>
      </c>
      <c r="U24">
        <v>0.12484000000000001</v>
      </c>
      <c r="V24" t="s">
        <v>222</v>
      </c>
      <c r="W24">
        <v>2.2928E-2</v>
      </c>
    </row>
    <row r="25" spans="1:24" x14ac:dyDescent="0.3">
      <c r="A25">
        <v>1.3802000000000001</v>
      </c>
      <c r="B25">
        <v>2.2040999999999999</v>
      </c>
      <c r="C25">
        <v>2.3336999999999999</v>
      </c>
      <c r="D25">
        <v>-0.12956999999999999</v>
      </c>
      <c r="H25" s="27">
        <v>1.3802000000000001</v>
      </c>
      <c r="I25" s="27">
        <v>2.2040999999999999</v>
      </c>
      <c r="J25" s="27">
        <v>-0.12956999999999999</v>
      </c>
      <c r="U25" t="s">
        <v>223</v>
      </c>
      <c r="V25">
        <v>5.4450000000000003</v>
      </c>
      <c r="W25" t="s">
        <v>224</v>
      </c>
      <c r="X25" s="18">
        <v>1.8493999999999999E-7</v>
      </c>
    </row>
    <row r="26" spans="1:24" x14ac:dyDescent="0.3">
      <c r="A26">
        <v>0</v>
      </c>
      <c r="B26">
        <v>2.2833000000000001</v>
      </c>
      <c r="C26">
        <v>2.0838000000000001</v>
      </c>
      <c r="D26">
        <v>0.19947000000000001</v>
      </c>
      <c r="H26" s="26">
        <v>0</v>
      </c>
      <c r="I26" s="26">
        <v>2.2833000000000001</v>
      </c>
      <c r="J26" s="26">
        <v>0.19947000000000001</v>
      </c>
      <c r="T26" t="s">
        <v>225</v>
      </c>
      <c r="U26">
        <v>2.1753</v>
      </c>
      <c r="V26" t="s">
        <v>226</v>
      </c>
      <c r="W26">
        <v>2.7052E-2</v>
      </c>
    </row>
    <row r="27" spans="1:24" x14ac:dyDescent="0.3">
      <c r="A27">
        <v>0.60206000000000004</v>
      </c>
      <c r="B27">
        <v>1.7634000000000001</v>
      </c>
      <c r="C27">
        <v>2.1928000000000001</v>
      </c>
      <c r="D27">
        <v>-0.42938999999999999</v>
      </c>
      <c r="H27" s="27">
        <v>0.60206000000000004</v>
      </c>
      <c r="I27" s="27">
        <v>1.7634000000000001</v>
      </c>
      <c r="J27" s="27">
        <v>-0.42938999999999999</v>
      </c>
    </row>
    <row r="28" spans="1:24" x14ac:dyDescent="0.3">
      <c r="A28">
        <v>1.6628000000000001</v>
      </c>
      <c r="B28">
        <v>2.1614</v>
      </c>
      <c r="C28">
        <v>2.3847999999999998</v>
      </c>
      <c r="D28">
        <v>-0.22347</v>
      </c>
      <c r="H28" s="26">
        <v>1.6628000000000001</v>
      </c>
      <c r="I28" s="26">
        <v>2.1614</v>
      </c>
      <c r="J28" s="26">
        <v>-0.22347</v>
      </c>
      <c r="T28" t="s">
        <v>227</v>
      </c>
    </row>
    <row r="29" spans="1:24" x14ac:dyDescent="0.3">
      <c r="A29">
        <v>1.5051000000000001</v>
      </c>
      <c r="B29">
        <v>2.5091999999999999</v>
      </c>
      <c r="C29">
        <v>2.3563000000000001</v>
      </c>
      <c r="D29">
        <v>0.15290000000000001</v>
      </c>
      <c r="H29" s="27">
        <v>1.5051000000000001</v>
      </c>
      <c r="I29" s="27">
        <v>2.5091999999999999</v>
      </c>
      <c r="J29" s="27">
        <v>0.15290000000000001</v>
      </c>
      <c r="T29" t="s">
        <v>221</v>
      </c>
      <c r="U29" t="s">
        <v>254</v>
      </c>
    </row>
    <row r="30" spans="1:24" x14ac:dyDescent="0.3">
      <c r="A30">
        <v>0</v>
      </c>
      <c r="B30">
        <v>2.4378000000000002</v>
      </c>
      <c r="C30">
        <v>2.0838000000000001</v>
      </c>
      <c r="D30">
        <v>0.35392000000000001</v>
      </c>
      <c r="H30" s="26">
        <v>0</v>
      </c>
      <c r="I30" s="26">
        <v>2.4378000000000002</v>
      </c>
      <c r="J30" s="26">
        <v>0.35392000000000001</v>
      </c>
      <c r="T30" t="s">
        <v>225</v>
      </c>
      <c r="U30" t="s">
        <v>255</v>
      </c>
    </row>
    <row r="31" spans="1:24" x14ac:dyDescent="0.3">
      <c r="A31">
        <v>1.7403999999999999</v>
      </c>
      <c r="B31">
        <v>2.4756999999999998</v>
      </c>
      <c r="C31">
        <v>2.3988999999999998</v>
      </c>
      <c r="D31">
        <v>7.6784000000000005E-2</v>
      </c>
      <c r="H31" s="27">
        <v>1.7403999999999999</v>
      </c>
      <c r="I31" s="27">
        <v>2.4756999999999998</v>
      </c>
      <c r="J31" s="27">
        <v>7.6784000000000005E-2</v>
      </c>
    </row>
    <row r="32" spans="1:24" x14ac:dyDescent="0.3">
      <c r="A32">
        <v>0.47711999999999999</v>
      </c>
      <c r="B32">
        <v>2.2067999999999999</v>
      </c>
      <c r="C32">
        <v>2.1701999999999999</v>
      </c>
      <c r="D32">
        <v>3.6624999999999998E-2</v>
      </c>
      <c r="H32" s="26">
        <v>0.47711999999999999</v>
      </c>
      <c r="I32" s="26">
        <v>2.2067999999999999</v>
      </c>
      <c r="J32" s="26">
        <v>3.6624999999999998E-2</v>
      </c>
      <c r="T32" t="s">
        <v>228</v>
      </c>
    </row>
    <row r="33" spans="1:24" x14ac:dyDescent="0.3">
      <c r="A33">
        <v>0</v>
      </c>
      <c r="B33">
        <v>1.7482</v>
      </c>
      <c r="C33">
        <v>2.0838000000000001</v>
      </c>
      <c r="D33">
        <v>-0.33563999999999999</v>
      </c>
      <c r="H33" s="27">
        <v>0</v>
      </c>
      <c r="I33" s="27">
        <v>1.7482</v>
      </c>
      <c r="J33" s="27">
        <v>-0.33563999999999999</v>
      </c>
      <c r="T33" t="s">
        <v>229</v>
      </c>
      <c r="U33">
        <v>0.39028000000000002</v>
      </c>
    </row>
    <row r="34" spans="1:24" x14ac:dyDescent="0.3">
      <c r="A34">
        <v>0.84509999999999996</v>
      </c>
      <c r="B34">
        <v>2.3673999999999999</v>
      </c>
      <c r="C34">
        <v>2.2368000000000001</v>
      </c>
      <c r="D34">
        <v>0.13053999999999999</v>
      </c>
      <c r="H34" s="26">
        <v>0.84509999999999996</v>
      </c>
      <c r="I34" s="26">
        <v>2.3673999999999999</v>
      </c>
      <c r="J34" s="26">
        <v>0.13053999999999999</v>
      </c>
      <c r="T34" t="s">
        <v>230</v>
      </c>
      <c r="U34">
        <v>0.15232000000000001</v>
      </c>
    </row>
    <row r="35" spans="1:24" x14ac:dyDescent="0.3">
      <c r="A35">
        <v>1.2040999999999999</v>
      </c>
      <c r="B35">
        <v>1.7634000000000001</v>
      </c>
      <c r="C35">
        <v>2.3018000000000001</v>
      </c>
      <c r="D35">
        <v>-0.53837999999999997</v>
      </c>
      <c r="H35" s="27">
        <v>1.2040999999999999</v>
      </c>
      <c r="I35" s="27">
        <v>1.7634000000000001</v>
      </c>
      <c r="J35" s="27">
        <v>-0.53837999999999997</v>
      </c>
      <c r="T35" t="s">
        <v>223</v>
      </c>
      <c r="U35">
        <v>5.4450000000000003</v>
      </c>
    </row>
    <row r="36" spans="1:24" x14ac:dyDescent="0.3">
      <c r="A36">
        <v>1.2303999999999999</v>
      </c>
      <c r="B36">
        <v>2.1492</v>
      </c>
      <c r="C36">
        <v>2.3066</v>
      </c>
      <c r="D36">
        <v>-0.15736</v>
      </c>
      <c r="H36" s="26">
        <v>1.2303999999999999</v>
      </c>
      <c r="I36" s="26">
        <v>2.1492</v>
      </c>
      <c r="J36" s="26">
        <v>-0.15736</v>
      </c>
      <c r="T36" t="s">
        <v>231</v>
      </c>
      <c r="U36" s="18">
        <v>1.8493999999999999E-7</v>
      </c>
    </row>
    <row r="37" spans="1:24" x14ac:dyDescent="0.3">
      <c r="A37">
        <v>2.3908999999999998</v>
      </c>
      <c r="B37">
        <v>2.5198</v>
      </c>
      <c r="C37">
        <v>2.5167000000000002</v>
      </c>
      <c r="D37">
        <v>3.1667000000000002E-3</v>
      </c>
      <c r="H37" s="27">
        <v>2.3908999999999998</v>
      </c>
      <c r="I37" s="27">
        <v>2.5198</v>
      </c>
      <c r="J37" s="27">
        <v>3.1667000000000002E-3</v>
      </c>
      <c r="T37" t="s">
        <v>232</v>
      </c>
      <c r="U37">
        <v>1E-4</v>
      </c>
    </row>
    <row r="38" spans="1:24" x14ac:dyDescent="0.3">
      <c r="A38">
        <v>1.9494</v>
      </c>
      <c r="B38">
        <v>2.4870999999999999</v>
      </c>
      <c r="C38">
        <v>2.4367000000000001</v>
      </c>
      <c r="D38">
        <v>5.0410999999999997E-2</v>
      </c>
      <c r="H38" s="26">
        <v>1.9494</v>
      </c>
      <c r="I38" s="26">
        <v>2.4870999999999999</v>
      </c>
      <c r="J38" s="26">
        <v>5.0410999999999997E-2</v>
      </c>
    </row>
    <row r="39" spans="1:24" x14ac:dyDescent="0.3">
      <c r="A39">
        <v>2.0933999999999999</v>
      </c>
      <c r="B39">
        <v>2.5091999999999999</v>
      </c>
      <c r="C39">
        <v>2.4628000000000001</v>
      </c>
      <c r="D39">
        <v>4.6400999999999998E-2</v>
      </c>
      <c r="H39" s="27">
        <v>2.0933999999999999</v>
      </c>
      <c r="I39" s="27">
        <v>2.5091999999999999</v>
      </c>
      <c r="J39" s="27">
        <v>4.6400999999999998E-2</v>
      </c>
    </row>
    <row r="40" spans="1:24" x14ac:dyDescent="0.3">
      <c r="A40">
        <v>1.8692</v>
      </c>
      <c r="B40">
        <v>2.3365</v>
      </c>
      <c r="C40">
        <v>2.4222000000000001</v>
      </c>
      <c r="D40">
        <v>-8.5757E-2</v>
      </c>
      <c r="H40" s="26">
        <v>1.8692</v>
      </c>
      <c r="I40" s="26">
        <v>2.3365</v>
      </c>
      <c r="J40" s="26">
        <v>-8.5757E-2</v>
      </c>
    </row>
    <row r="41" spans="1:24" x14ac:dyDescent="0.3">
      <c r="A41">
        <v>1.9137999999999999</v>
      </c>
      <c r="B41">
        <v>2.6425000000000001</v>
      </c>
      <c r="C41">
        <v>2.4302999999999999</v>
      </c>
      <c r="D41">
        <v>0.21218000000000001</v>
      </c>
      <c r="H41" s="27">
        <v>1.9137999999999999</v>
      </c>
      <c r="I41" s="27">
        <v>2.6425000000000001</v>
      </c>
      <c r="J41" s="27">
        <v>0.21218000000000001</v>
      </c>
    </row>
    <row r="42" spans="1:24" x14ac:dyDescent="0.3">
      <c r="A42">
        <v>0</v>
      </c>
      <c r="B42">
        <v>2.2787999999999999</v>
      </c>
      <c r="C42">
        <v>2.0838000000000001</v>
      </c>
      <c r="D42">
        <v>0.19492999999999999</v>
      </c>
      <c r="H42" s="26">
        <v>0</v>
      </c>
      <c r="I42" s="26">
        <v>2.2787999999999999</v>
      </c>
      <c r="J42" s="26">
        <v>0.19492999999999999</v>
      </c>
    </row>
    <row r="43" spans="1:24" x14ac:dyDescent="0.3">
      <c r="A43">
        <v>0.30103000000000002</v>
      </c>
      <c r="B43">
        <v>1.9731000000000001</v>
      </c>
      <c r="C43">
        <v>2.1383000000000001</v>
      </c>
      <c r="D43">
        <v>-0.16520000000000001</v>
      </c>
      <c r="H43" s="27">
        <v>0.30103000000000002</v>
      </c>
      <c r="I43" s="27">
        <v>1.9731000000000001</v>
      </c>
      <c r="J43" s="27">
        <v>-0.16520000000000001</v>
      </c>
      <c r="T43" t="s">
        <v>266</v>
      </c>
    </row>
    <row r="44" spans="1:24" x14ac:dyDescent="0.3">
      <c r="A44">
        <v>0</v>
      </c>
      <c r="B44">
        <v>2.0211999999999999</v>
      </c>
      <c r="C44">
        <v>2.0838000000000001</v>
      </c>
      <c r="D44">
        <v>-6.2637999999999999E-2</v>
      </c>
      <c r="H44" s="26">
        <v>0</v>
      </c>
      <c r="I44" s="26">
        <v>2.0211999999999999</v>
      </c>
      <c r="J44" s="26">
        <v>-6.2637999999999999E-2</v>
      </c>
    </row>
    <row r="45" spans="1:24" x14ac:dyDescent="0.3">
      <c r="A45">
        <v>0.30103000000000002</v>
      </c>
      <c r="B45">
        <v>2.2694999999999999</v>
      </c>
      <c r="C45">
        <v>2.1383000000000001</v>
      </c>
      <c r="D45">
        <v>0.13119</v>
      </c>
      <c r="H45" s="27">
        <v>0.30103000000000002</v>
      </c>
      <c r="I45" s="27">
        <v>2.2694999999999999</v>
      </c>
      <c r="J45" s="27">
        <v>0.13119</v>
      </c>
      <c r="T45" t="s">
        <v>221</v>
      </c>
      <c r="U45">
        <v>0.18103</v>
      </c>
      <c r="V45" t="s">
        <v>222</v>
      </c>
      <c r="W45">
        <v>3.2122999999999999E-2</v>
      </c>
    </row>
    <row r="46" spans="1:24" x14ac:dyDescent="0.3">
      <c r="A46">
        <v>0.30103000000000002</v>
      </c>
      <c r="B46">
        <v>2.0531000000000001</v>
      </c>
      <c r="C46">
        <v>2.1383000000000001</v>
      </c>
      <c r="D46">
        <v>-8.5245000000000001E-2</v>
      </c>
      <c r="H46" s="26">
        <v>0.30103000000000002</v>
      </c>
      <c r="I46" s="26">
        <v>2.0531000000000001</v>
      </c>
      <c r="J46" s="26">
        <v>-8.5245000000000001E-2</v>
      </c>
      <c r="U46" t="s">
        <v>223</v>
      </c>
      <c r="V46">
        <v>5.6356000000000002</v>
      </c>
      <c r="W46" t="s">
        <v>224</v>
      </c>
      <c r="X46" s="18">
        <v>7.0634999999999997E-8</v>
      </c>
    </row>
    <row r="47" spans="1:24" x14ac:dyDescent="0.3">
      <c r="A47">
        <v>2.0682</v>
      </c>
      <c r="B47">
        <v>2.5078999999999998</v>
      </c>
      <c r="C47">
        <v>2.4582000000000002</v>
      </c>
      <c r="D47">
        <v>4.9621999999999999E-2</v>
      </c>
      <c r="H47" s="27">
        <v>2.0682</v>
      </c>
      <c r="I47" s="27">
        <v>2.5078999999999998</v>
      </c>
      <c r="J47" s="27">
        <v>4.9621999999999999E-2</v>
      </c>
      <c r="T47" t="s">
        <v>225</v>
      </c>
      <c r="U47">
        <v>2.0838000000000001</v>
      </c>
      <c r="V47" t="s">
        <v>226</v>
      </c>
      <c r="W47">
        <v>3.7318999999999998E-2</v>
      </c>
    </row>
    <row r="48" spans="1:24" x14ac:dyDescent="0.3">
      <c r="A48">
        <v>0.77815000000000001</v>
      </c>
      <c r="B48">
        <v>2.3711000000000002</v>
      </c>
      <c r="C48">
        <v>2.2246999999999999</v>
      </c>
      <c r="D48">
        <v>0.14637</v>
      </c>
      <c r="H48" s="26">
        <v>0.77815000000000001</v>
      </c>
      <c r="I48" s="26">
        <v>2.3711000000000002</v>
      </c>
      <c r="J48" s="26">
        <v>0.14637</v>
      </c>
    </row>
    <row r="49" spans="1:21" x14ac:dyDescent="0.3">
      <c r="A49">
        <v>1.6628000000000001</v>
      </c>
      <c r="B49">
        <v>2.5131999999999999</v>
      </c>
      <c r="C49">
        <v>2.3847999999999998</v>
      </c>
      <c r="D49">
        <v>0.12837999999999999</v>
      </c>
      <c r="H49" s="27">
        <v>1.6628000000000001</v>
      </c>
      <c r="I49" s="27">
        <v>2.5131999999999999</v>
      </c>
      <c r="J49" s="27">
        <v>0.12837999999999999</v>
      </c>
      <c r="T49" t="s">
        <v>227</v>
      </c>
    </row>
    <row r="50" spans="1:21" x14ac:dyDescent="0.3">
      <c r="A50">
        <v>0.77815000000000001</v>
      </c>
      <c r="B50">
        <v>2.2833000000000001</v>
      </c>
      <c r="C50">
        <v>2.2246999999999999</v>
      </c>
      <c r="D50">
        <v>5.8604000000000003E-2</v>
      </c>
      <c r="H50" s="26">
        <v>0.77815000000000001</v>
      </c>
      <c r="I50" s="26">
        <v>2.2833000000000001</v>
      </c>
      <c r="J50" s="26">
        <v>5.8604000000000003E-2</v>
      </c>
      <c r="T50" t="s">
        <v>221</v>
      </c>
      <c r="U50" t="s">
        <v>267</v>
      </c>
    </row>
    <row r="51" spans="1:21" x14ac:dyDescent="0.3">
      <c r="A51">
        <v>1.2553000000000001</v>
      </c>
      <c r="B51">
        <v>2.5550999999999999</v>
      </c>
      <c r="C51">
        <v>2.3111000000000002</v>
      </c>
      <c r="D51">
        <v>0.24401999999999999</v>
      </c>
      <c r="H51" s="27">
        <v>1.2553000000000001</v>
      </c>
      <c r="I51" s="27">
        <v>2.5550999999999999</v>
      </c>
      <c r="J51" s="27">
        <v>0.24401999999999999</v>
      </c>
      <c r="T51" t="s">
        <v>225</v>
      </c>
      <c r="U51" t="s">
        <v>268</v>
      </c>
    </row>
    <row r="52" spans="1:21" x14ac:dyDescent="0.3">
      <c r="A52">
        <v>1.2553000000000001</v>
      </c>
      <c r="B52">
        <v>2.4281000000000001</v>
      </c>
      <c r="C52">
        <v>2.3111000000000002</v>
      </c>
      <c r="D52">
        <v>0.11706</v>
      </c>
      <c r="H52" s="26">
        <v>1.2553000000000001</v>
      </c>
      <c r="I52" s="26">
        <v>2.4281000000000001</v>
      </c>
      <c r="J52" s="26">
        <v>0.11706</v>
      </c>
    </row>
    <row r="53" spans="1:21" x14ac:dyDescent="0.3">
      <c r="A53">
        <v>0.69896999999999998</v>
      </c>
      <c r="B53">
        <v>2.3096000000000001</v>
      </c>
      <c r="C53">
        <v>2.2103999999999999</v>
      </c>
      <c r="D53">
        <v>9.9267999999999995E-2</v>
      </c>
      <c r="H53" s="27">
        <v>0.69896999999999998</v>
      </c>
      <c r="I53" s="27">
        <v>2.3096000000000001</v>
      </c>
      <c r="J53" s="27">
        <v>9.9267999999999995E-2</v>
      </c>
      <c r="T53" t="s">
        <v>228</v>
      </c>
    </row>
    <row r="54" spans="1:21" x14ac:dyDescent="0.3">
      <c r="A54">
        <v>0</v>
      </c>
      <c r="B54">
        <v>1.1138999999999999</v>
      </c>
      <c r="C54">
        <v>2.0838000000000001</v>
      </c>
      <c r="D54">
        <v>-0.96987999999999996</v>
      </c>
      <c r="H54" s="27">
        <v>0</v>
      </c>
      <c r="I54" s="27">
        <v>2.5314999999999999</v>
      </c>
      <c r="J54" s="27">
        <v>0.44764999999999999</v>
      </c>
      <c r="T54" t="s">
        <v>229</v>
      </c>
      <c r="U54">
        <v>0.39577000000000001</v>
      </c>
    </row>
    <row r="55" spans="1:21" x14ac:dyDescent="0.3">
      <c r="A55">
        <v>0</v>
      </c>
      <c r="B55">
        <v>2.5314999999999999</v>
      </c>
      <c r="C55">
        <v>2.0838000000000001</v>
      </c>
      <c r="D55">
        <v>0.44764999999999999</v>
      </c>
      <c r="H55" s="26">
        <v>0.77815000000000001</v>
      </c>
      <c r="I55" s="26">
        <v>2.3443999999999998</v>
      </c>
      <c r="J55" s="26">
        <v>0.1197</v>
      </c>
      <c r="T55" t="s">
        <v>230</v>
      </c>
      <c r="U55">
        <v>0.15664</v>
      </c>
    </row>
    <row r="56" spans="1:21" x14ac:dyDescent="0.3">
      <c r="A56">
        <v>0.77815000000000001</v>
      </c>
      <c r="B56">
        <v>2.3443999999999998</v>
      </c>
      <c r="C56">
        <v>2.2246999999999999</v>
      </c>
      <c r="D56">
        <v>0.1197</v>
      </c>
      <c r="H56" s="27">
        <v>1.5315000000000001</v>
      </c>
      <c r="I56" s="27">
        <v>2.2787999999999999</v>
      </c>
      <c r="J56" s="27">
        <v>-8.2319000000000003E-2</v>
      </c>
      <c r="T56" t="s">
        <v>223</v>
      </c>
      <c r="U56">
        <v>5.6356000000000002</v>
      </c>
    </row>
    <row r="57" spans="1:21" x14ac:dyDescent="0.3">
      <c r="A57">
        <v>1.5315000000000001</v>
      </c>
      <c r="B57">
        <v>2.2787999999999999</v>
      </c>
      <c r="C57">
        <v>2.3611</v>
      </c>
      <c r="D57">
        <v>-8.2319000000000003E-2</v>
      </c>
      <c r="H57" s="26">
        <v>0.47711999999999999</v>
      </c>
      <c r="I57" s="26">
        <v>2.0682</v>
      </c>
      <c r="J57" s="26">
        <v>-0.10202</v>
      </c>
      <c r="T57" t="s">
        <v>231</v>
      </c>
      <c r="U57" s="18">
        <v>7.0634999999999997E-8</v>
      </c>
    </row>
    <row r="58" spans="1:21" x14ac:dyDescent="0.3">
      <c r="A58">
        <v>0.47711999999999999</v>
      </c>
      <c r="B58">
        <v>2.0682</v>
      </c>
      <c r="C58">
        <v>2.1701999999999999</v>
      </c>
      <c r="D58">
        <v>-0.10202</v>
      </c>
      <c r="H58" s="27">
        <v>0</v>
      </c>
      <c r="I58" s="27">
        <v>2.1335000000000002</v>
      </c>
      <c r="J58" s="27">
        <v>4.9711999999999999E-2</v>
      </c>
      <c r="T58" t="s">
        <v>232</v>
      </c>
      <c r="U58">
        <v>1E-4</v>
      </c>
    </row>
    <row r="59" spans="1:21" x14ac:dyDescent="0.3">
      <c r="A59">
        <v>0</v>
      </c>
      <c r="B59">
        <v>2.1335000000000002</v>
      </c>
      <c r="C59">
        <v>2.0838000000000001</v>
      </c>
      <c r="D59">
        <v>4.9711999999999999E-2</v>
      </c>
      <c r="H59" s="26">
        <v>1.5185</v>
      </c>
      <c r="I59" s="26">
        <v>2.3559999999999999</v>
      </c>
      <c r="J59" s="26">
        <v>-2.6998999999999999E-3</v>
      </c>
    </row>
    <row r="60" spans="1:21" x14ac:dyDescent="0.3">
      <c r="A60">
        <v>1.5185</v>
      </c>
      <c r="B60">
        <v>2.3559999999999999</v>
      </c>
      <c r="C60">
        <v>2.3586999999999998</v>
      </c>
      <c r="D60">
        <v>-2.6998999999999999E-3</v>
      </c>
      <c r="H60" s="27">
        <v>0.84509999999999996</v>
      </c>
      <c r="I60" s="27">
        <v>2.5236999999999998</v>
      </c>
      <c r="J60" s="27">
        <v>0.28693000000000002</v>
      </c>
    </row>
    <row r="61" spans="1:21" x14ac:dyDescent="0.3">
      <c r="A61">
        <v>0.84509999999999996</v>
      </c>
      <c r="B61">
        <v>2.5236999999999998</v>
      </c>
      <c r="C61">
        <v>2.2368000000000001</v>
      </c>
      <c r="D61">
        <v>0.28693000000000002</v>
      </c>
      <c r="H61" s="26">
        <v>0.30103000000000002</v>
      </c>
      <c r="I61" s="26">
        <v>1.9494</v>
      </c>
      <c r="J61" s="26">
        <v>-0.18892999999999999</v>
      </c>
    </row>
    <row r="62" spans="1:21" x14ac:dyDescent="0.3">
      <c r="A62">
        <v>0.30103000000000002</v>
      </c>
      <c r="B62">
        <v>1.9494</v>
      </c>
      <c r="C62">
        <v>2.1383000000000001</v>
      </c>
      <c r="D62">
        <v>-0.18892999999999999</v>
      </c>
      <c r="H62" s="27">
        <v>0.69896999999999998</v>
      </c>
      <c r="I62" s="27">
        <v>1.8692</v>
      </c>
      <c r="J62" s="27">
        <v>-0.34112999999999999</v>
      </c>
    </row>
    <row r="63" spans="1:21" x14ac:dyDescent="0.3">
      <c r="A63">
        <v>0.69896999999999998</v>
      </c>
      <c r="B63">
        <v>1.8692</v>
      </c>
      <c r="C63">
        <v>2.2103999999999999</v>
      </c>
      <c r="D63">
        <v>-0.34112999999999999</v>
      </c>
      <c r="H63" s="26">
        <v>1.8976</v>
      </c>
      <c r="I63" s="26">
        <v>2.5198</v>
      </c>
      <c r="J63" s="26">
        <v>9.2470999999999998E-2</v>
      </c>
    </row>
    <row r="64" spans="1:21" x14ac:dyDescent="0.3">
      <c r="A64">
        <v>1.8976</v>
      </c>
      <c r="B64">
        <v>2.5198</v>
      </c>
      <c r="C64">
        <v>2.4274</v>
      </c>
      <c r="D64">
        <v>9.2470999999999998E-2</v>
      </c>
      <c r="H64" s="27">
        <v>0.77815000000000001</v>
      </c>
      <c r="I64" s="27">
        <v>2.1553</v>
      </c>
      <c r="J64" s="27">
        <v>-6.9361000000000006E-2</v>
      </c>
    </row>
    <row r="65" spans="1:10" x14ac:dyDescent="0.3">
      <c r="A65">
        <v>0.77815000000000001</v>
      </c>
      <c r="B65">
        <v>2.1553</v>
      </c>
      <c r="C65">
        <v>2.2246999999999999</v>
      </c>
      <c r="D65">
        <v>-6.9361000000000006E-2</v>
      </c>
      <c r="H65" s="26">
        <v>2.1614</v>
      </c>
      <c r="I65" s="26">
        <v>2.4182999999999999</v>
      </c>
      <c r="J65" s="26">
        <v>-5.6800999999999997E-2</v>
      </c>
    </row>
    <row r="66" spans="1:10" x14ac:dyDescent="0.3">
      <c r="A66">
        <v>2.1614</v>
      </c>
      <c r="B66">
        <v>2.4182999999999999</v>
      </c>
      <c r="C66">
        <v>2.4750999999999999</v>
      </c>
      <c r="D66">
        <v>-5.6800999999999997E-2</v>
      </c>
      <c r="H66" s="27">
        <v>0.69896999999999998</v>
      </c>
      <c r="I66" s="27">
        <v>2.4502000000000002</v>
      </c>
      <c r="J66" s="27">
        <v>0.23988999999999999</v>
      </c>
    </row>
    <row r="67" spans="1:10" x14ac:dyDescent="0.3">
      <c r="A67">
        <v>0.69896999999999998</v>
      </c>
      <c r="B67">
        <v>2.4502000000000002</v>
      </c>
      <c r="C67">
        <v>2.2103999999999999</v>
      </c>
      <c r="D67">
        <v>0.23988999999999999</v>
      </c>
      <c r="H67" s="26">
        <v>0.77815000000000001</v>
      </c>
      <c r="I67" s="26">
        <v>2.5276000000000001</v>
      </c>
      <c r="J67" s="26">
        <v>0.30292999999999998</v>
      </c>
    </row>
    <row r="68" spans="1:10" x14ac:dyDescent="0.3">
      <c r="A68">
        <v>0.77815000000000001</v>
      </c>
      <c r="B68">
        <v>2.5276000000000001</v>
      </c>
      <c r="C68">
        <v>2.2246999999999999</v>
      </c>
      <c r="D68">
        <v>0.30292999999999998</v>
      </c>
      <c r="H68" s="27">
        <v>0.60206000000000004</v>
      </c>
      <c r="I68" s="27">
        <v>2.3997000000000002</v>
      </c>
      <c r="J68" s="27">
        <v>0.20685000000000001</v>
      </c>
    </row>
    <row r="69" spans="1:10" x14ac:dyDescent="0.3">
      <c r="A69">
        <v>0.60206000000000004</v>
      </c>
      <c r="B69">
        <v>2.3997000000000002</v>
      </c>
      <c r="C69">
        <v>2.1928000000000001</v>
      </c>
      <c r="D69">
        <v>0.20685000000000001</v>
      </c>
      <c r="H69" s="26">
        <v>1.5563</v>
      </c>
      <c r="I69" s="26">
        <v>2.3578999999999999</v>
      </c>
      <c r="J69" s="26">
        <v>-7.6318000000000002E-3</v>
      </c>
    </row>
    <row r="70" spans="1:10" x14ac:dyDescent="0.3">
      <c r="A70">
        <v>1.5563</v>
      </c>
      <c r="B70">
        <v>2.3578999999999999</v>
      </c>
      <c r="C70">
        <v>2.3656000000000001</v>
      </c>
      <c r="D70">
        <v>-7.6318000000000002E-3</v>
      </c>
      <c r="H70" s="27">
        <v>0</v>
      </c>
      <c r="I70" s="27">
        <v>2.5888</v>
      </c>
      <c r="J70" s="27">
        <v>0.505</v>
      </c>
    </row>
    <row r="71" spans="1:10" x14ac:dyDescent="0.3">
      <c r="A71">
        <v>0</v>
      </c>
      <c r="B71">
        <v>2.5888</v>
      </c>
      <c r="C71">
        <v>2.0838000000000001</v>
      </c>
      <c r="D71">
        <v>0.505</v>
      </c>
      <c r="H71" s="26">
        <v>1.5682</v>
      </c>
      <c r="I71" s="26">
        <v>2.5211000000000001</v>
      </c>
      <c r="J71" s="26">
        <v>0.15342</v>
      </c>
    </row>
    <row r="72" spans="1:10" x14ac:dyDescent="0.3">
      <c r="A72">
        <v>1.5682</v>
      </c>
      <c r="B72">
        <v>2.5211000000000001</v>
      </c>
      <c r="C72">
        <v>2.3677000000000001</v>
      </c>
      <c r="D72">
        <v>0.15342</v>
      </c>
      <c r="H72" s="27">
        <v>2.2877999999999998</v>
      </c>
      <c r="I72" s="27">
        <v>2.3944999999999999</v>
      </c>
      <c r="J72" s="27">
        <v>-0.10353999999999999</v>
      </c>
    </row>
    <row r="73" spans="1:10" x14ac:dyDescent="0.3">
      <c r="A73">
        <v>2.2877999999999998</v>
      </c>
      <c r="B73">
        <v>2.3944999999999999</v>
      </c>
      <c r="C73">
        <v>2.4980000000000002</v>
      </c>
      <c r="D73">
        <v>-0.10353999999999999</v>
      </c>
      <c r="H73" s="26">
        <v>0</v>
      </c>
      <c r="I73" s="26">
        <v>2.3654999999999999</v>
      </c>
      <c r="J73" s="26">
        <v>0.28166000000000002</v>
      </c>
    </row>
    <row r="74" spans="1:10" x14ac:dyDescent="0.3">
      <c r="A74">
        <v>0</v>
      </c>
      <c r="B74">
        <v>2.3654999999999999</v>
      </c>
      <c r="C74">
        <v>2.0838000000000001</v>
      </c>
      <c r="D74">
        <v>0.28166000000000002</v>
      </c>
      <c r="H74" s="27">
        <v>0.60206000000000004</v>
      </c>
      <c r="I74" s="27">
        <v>2.3578999999999999</v>
      </c>
      <c r="J74" s="27">
        <v>0.16511999999999999</v>
      </c>
    </row>
    <row r="75" spans="1:10" x14ac:dyDescent="0.3">
      <c r="A75">
        <v>0.60206000000000004</v>
      </c>
      <c r="B75">
        <v>2.3578999999999999</v>
      </c>
      <c r="C75">
        <v>2.1928000000000001</v>
      </c>
      <c r="D75">
        <v>0.16511999999999999</v>
      </c>
      <c r="H75" s="26">
        <v>0</v>
      </c>
      <c r="I75" s="26">
        <v>2.4870999999999999</v>
      </c>
      <c r="J75" s="26">
        <v>0.40331</v>
      </c>
    </row>
    <row r="76" spans="1:10" x14ac:dyDescent="0.3">
      <c r="A76">
        <v>0</v>
      </c>
      <c r="B76">
        <v>2.4870999999999999</v>
      </c>
      <c r="C76">
        <v>2.0838000000000001</v>
      </c>
      <c r="D76">
        <v>0.40331</v>
      </c>
      <c r="H76" s="27">
        <v>0</v>
      </c>
      <c r="I76" s="27">
        <v>2.1903000000000001</v>
      </c>
      <c r="J76" s="27">
        <v>0.1065</v>
      </c>
    </row>
    <row r="77" spans="1:10" x14ac:dyDescent="0.3">
      <c r="A77">
        <v>0</v>
      </c>
      <c r="B77">
        <v>2.1903000000000001</v>
      </c>
      <c r="C77">
        <v>2.0838000000000001</v>
      </c>
      <c r="D77">
        <v>0.1065</v>
      </c>
      <c r="H77" s="26">
        <v>1.4914000000000001</v>
      </c>
      <c r="I77" s="26">
        <v>2.2252999999999998</v>
      </c>
      <c r="J77" s="26">
        <v>-0.1285</v>
      </c>
    </row>
    <row r="78" spans="1:10" x14ac:dyDescent="0.3">
      <c r="A78">
        <v>1.4914000000000001</v>
      </c>
      <c r="B78">
        <v>2.2252999999999998</v>
      </c>
      <c r="C78">
        <v>2.3538000000000001</v>
      </c>
      <c r="D78">
        <v>-0.1285</v>
      </c>
      <c r="H78" s="27">
        <v>1.8261000000000001</v>
      </c>
      <c r="I78" s="27">
        <v>2.4579</v>
      </c>
      <c r="J78" s="27">
        <v>4.3478000000000003E-2</v>
      </c>
    </row>
    <row r="79" spans="1:10" x14ac:dyDescent="0.3">
      <c r="A79">
        <v>1.8261000000000001</v>
      </c>
      <c r="B79">
        <v>2.4579</v>
      </c>
      <c r="C79">
        <v>2.4144000000000001</v>
      </c>
      <c r="D79">
        <v>4.3478000000000003E-2</v>
      </c>
      <c r="H79" s="26">
        <v>1.3802000000000001</v>
      </c>
      <c r="I79" s="26">
        <v>2.4314</v>
      </c>
      <c r="J79" s="26">
        <v>9.7674999999999998E-2</v>
      </c>
    </row>
    <row r="80" spans="1:10" x14ac:dyDescent="0.3">
      <c r="A80">
        <v>1.3802000000000001</v>
      </c>
      <c r="B80">
        <v>2.4314</v>
      </c>
      <c r="C80">
        <v>2.3336999999999999</v>
      </c>
      <c r="D80">
        <v>9.7674999999999998E-2</v>
      </c>
      <c r="H80" s="27">
        <v>0.69896999999999998</v>
      </c>
      <c r="I80" s="27">
        <v>2.3262999999999998</v>
      </c>
      <c r="J80" s="27">
        <v>0.11597</v>
      </c>
    </row>
    <row r="81" spans="1:10" x14ac:dyDescent="0.3">
      <c r="A81">
        <v>0.69896999999999998</v>
      </c>
      <c r="B81">
        <v>2.3262999999999998</v>
      </c>
      <c r="C81">
        <v>2.2103999999999999</v>
      </c>
      <c r="D81">
        <v>0.11597</v>
      </c>
      <c r="H81" s="26">
        <v>1.716</v>
      </c>
      <c r="I81" s="26">
        <v>2.3243</v>
      </c>
      <c r="J81" s="26">
        <v>-7.0194999999999994E-2</v>
      </c>
    </row>
    <row r="82" spans="1:10" x14ac:dyDescent="0.3">
      <c r="A82">
        <v>1.716</v>
      </c>
      <c r="B82">
        <v>2.3243</v>
      </c>
      <c r="C82">
        <v>2.3944999999999999</v>
      </c>
      <c r="D82">
        <v>-7.0194999999999994E-2</v>
      </c>
      <c r="H82" s="27">
        <v>0.47711999999999999</v>
      </c>
      <c r="I82" s="27">
        <v>2.3384999999999998</v>
      </c>
      <c r="J82" s="27">
        <v>0.16825999999999999</v>
      </c>
    </row>
    <row r="83" spans="1:10" x14ac:dyDescent="0.3">
      <c r="A83">
        <v>0.47711999999999999</v>
      </c>
      <c r="B83">
        <v>2.3384999999999998</v>
      </c>
      <c r="C83">
        <v>2.1701999999999999</v>
      </c>
      <c r="D83">
        <v>0.16825999999999999</v>
      </c>
      <c r="H83" s="26">
        <v>0</v>
      </c>
      <c r="I83" s="26">
        <v>2.4712999999999998</v>
      </c>
      <c r="J83" s="26">
        <v>0.38746000000000003</v>
      </c>
    </row>
    <row r="84" spans="1:10" x14ac:dyDescent="0.3">
      <c r="A84">
        <v>0</v>
      </c>
      <c r="B84">
        <v>2.4712999999999998</v>
      </c>
      <c r="C84">
        <v>2.0838000000000001</v>
      </c>
      <c r="D84">
        <v>0.38746000000000003</v>
      </c>
      <c r="H84" s="27">
        <v>1.4314</v>
      </c>
      <c r="I84" s="27">
        <v>1.7924</v>
      </c>
      <c r="J84" s="27">
        <v>-0.55056000000000005</v>
      </c>
    </row>
    <row r="85" spans="1:10" x14ac:dyDescent="0.3">
      <c r="A85">
        <v>1.4314</v>
      </c>
      <c r="B85">
        <v>1.7924</v>
      </c>
      <c r="C85">
        <v>2.3429000000000002</v>
      </c>
      <c r="D85">
        <v>-0.55056000000000005</v>
      </c>
      <c r="H85" s="26">
        <v>1.8920999999999999</v>
      </c>
      <c r="I85" s="26">
        <v>2.5236999999999998</v>
      </c>
      <c r="J85" s="26">
        <v>9.7391000000000005E-2</v>
      </c>
    </row>
    <row r="86" spans="1:10" x14ac:dyDescent="0.3">
      <c r="A86">
        <v>1.8920999999999999</v>
      </c>
      <c r="B86">
        <v>2.5236999999999998</v>
      </c>
      <c r="C86">
        <v>2.4264000000000001</v>
      </c>
      <c r="D86">
        <v>9.7391000000000005E-2</v>
      </c>
      <c r="H86" s="27">
        <v>1.9684999999999999</v>
      </c>
      <c r="I86" s="27">
        <v>2.2877999999999998</v>
      </c>
      <c r="J86" s="27">
        <v>-0.15237999999999999</v>
      </c>
    </row>
    <row r="87" spans="1:10" x14ac:dyDescent="0.3">
      <c r="A87">
        <v>1.9684999999999999</v>
      </c>
      <c r="B87">
        <v>2.2877999999999998</v>
      </c>
      <c r="C87">
        <v>2.4401999999999999</v>
      </c>
      <c r="D87">
        <v>-0.15237999999999999</v>
      </c>
      <c r="H87" s="26">
        <v>2.1959</v>
      </c>
      <c r="I87" s="26">
        <v>2.415</v>
      </c>
      <c r="J87" s="26">
        <v>-6.6379999999999995E-2</v>
      </c>
    </row>
    <row r="88" spans="1:10" x14ac:dyDescent="0.3">
      <c r="A88">
        <v>2.1959</v>
      </c>
      <c r="B88">
        <v>2.415</v>
      </c>
      <c r="C88">
        <v>2.4813999999999998</v>
      </c>
      <c r="D88">
        <v>-6.6379999999999995E-2</v>
      </c>
      <c r="H88" s="27">
        <v>2.2094999999999998</v>
      </c>
      <c r="I88" s="27">
        <v>2.2454999999999998</v>
      </c>
      <c r="J88" s="27">
        <v>-0.23830999999999999</v>
      </c>
    </row>
    <row r="89" spans="1:10" x14ac:dyDescent="0.3">
      <c r="A89">
        <v>2.2094999999999998</v>
      </c>
      <c r="B89">
        <v>2.2454999999999998</v>
      </c>
      <c r="C89">
        <v>2.4838</v>
      </c>
      <c r="D89">
        <v>-0.23830999999999999</v>
      </c>
      <c r="H89" s="26">
        <v>0</v>
      </c>
      <c r="I89" s="26">
        <v>2.3054000000000001</v>
      </c>
      <c r="J89" s="26">
        <v>0.22151999999999999</v>
      </c>
    </row>
    <row r="90" spans="1:10" x14ac:dyDescent="0.3">
      <c r="A90">
        <v>0</v>
      </c>
      <c r="B90">
        <v>2.3054000000000001</v>
      </c>
      <c r="C90">
        <v>2.0838000000000001</v>
      </c>
      <c r="D90">
        <v>0.22151999999999999</v>
      </c>
      <c r="H90" s="27">
        <v>0.30103000000000002</v>
      </c>
      <c r="I90" s="27">
        <v>1.5798000000000001</v>
      </c>
      <c r="J90" s="27">
        <v>-0.55854000000000004</v>
      </c>
    </row>
    <row r="91" spans="1:10" x14ac:dyDescent="0.3">
      <c r="A91">
        <v>0.30103000000000002</v>
      </c>
      <c r="B91">
        <v>1.5798000000000001</v>
      </c>
      <c r="C91">
        <v>2.1383000000000001</v>
      </c>
      <c r="D91">
        <v>-0.55854000000000004</v>
      </c>
      <c r="H91" s="26">
        <v>1.1460999999999999</v>
      </c>
      <c r="I91" s="26">
        <v>2.4518</v>
      </c>
      <c r="J91" s="26">
        <v>0.16047</v>
      </c>
    </row>
    <row r="92" spans="1:10" x14ac:dyDescent="0.3">
      <c r="A92">
        <v>1.1460999999999999</v>
      </c>
      <c r="B92">
        <v>2.4518</v>
      </c>
      <c r="C92">
        <v>2.2913000000000001</v>
      </c>
      <c r="D92">
        <v>0.16047</v>
      </c>
      <c r="H92" s="27">
        <v>0</v>
      </c>
      <c r="I92" s="27">
        <v>2.5065</v>
      </c>
      <c r="J92" s="27">
        <v>0.42268</v>
      </c>
    </row>
    <row r="93" spans="1:10" x14ac:dyDescent="0.3">
      <c r="A93">
        <v>0</v>
      </c>
      <c r="B93">
        <v>2.5065</v>
      </c>
      <c r="C93">
        <v>2.0838000000000001</v>
      </c>
      <c r="D93">
        <v>0.42268</v>
      </c>
      <c r="H93" s="26">
        <v>1.3802000000000001</v>
      </c>
      <c r="I93" s="26">
        <v>2.4857</v>
      </c>
      <c r="J93" s="26">
        <v>0.15203</v>
      </c>
    </row>
    <row r="94" spans="1:10" x14ac:dyDescent="0.3">
      <c r="A94">
        <v>1.3802000000000001</v>
      </c>
      <c r="B94">
        <v>2.4857</v>
      </c>
      <c r="C94">
        <v>2.3336999999999999</v>
      </c>
      <c r="D94">
        <v>0.15203</v>
      </c>
      <c r="H94" s="27">
        <v>0.47711999999999999</v>
      </c>
      <c r="I94" s="27">
        <v>2.1673</v>
      </c>
      <c r="J94" s="27">
        <v>-2.8836999999999999E-3</v>
      </c>
    </row>
    <row r="95" spans="1:10" x14ac:dyDescent="0.3">
      <c r="A95">
        <v>0.47711999999999999</v>
      </c>
      <c r="B95">
        <v>2.1673</v>
      </c>
      <c r="C95">
        <v>2.1701999999999999</v>
      </c>
      <c r="D95">
        <v>-2.8836999999999999E-3</v>
      </c>
      <c r="H95" s="26">
        <v>0.30103000000000002</v>
      </c>
      <c r="I95" s="26">
        <v>2.1987000000000001</v>
      </c>
      <c r="J95" s="26">
        <v>6.0333999999999999E-2</v>
      </c>
    </row>
    <row r="96" spans="1:10" x14ac:dyDescent="0.3">
      <c r="A96">
        <v>0.30103000000000002</v>
      </c>
      <c r="B96">
        <v>2.1987000000000001</v>
      </c>
      <c r="C96">
        <v>2.1383000000000001</v>
      </c>
      <c r="D96">
        <v>6.0333999999999999E-2</v>
      </c>
      <c r="H96" s="27">
        <v>1.2787999999999999</v>
      </c>
      <c r="I96" s="27">
        <v>2.3765999999999998</v>
      </c>
      <c r="J96" s="27">
        <v>6.1254999999999997E-2</v>
      </c>
    </row>
    <row r="97" spans="1:10" x14ac:dyDescent="0.3">
      <c r="A97">
        <v>1.2787999999999999</v>
      </c>
      <c r="B97">
        <v>2.3765999999999998</v>
      </c>
      <c r="C97">
        <v>2.3153000000000001</v>
      </c>
      <c r="D97">
        <v>6.1254999999999997E-2</v>
      </c>
      <c r="H97" s="26">
        <v>1.3009999999999999</v>
      </c>
      <c r="I97" s="26">
        <v>2.5933000000000002</v>
      </c>
      <c r="J97" s="26">
        <v>0.27393000000000001</v>
      </c>
    </row>
    <row r="98" spans="1:10" x14ac:dyDescent="0.3">
      <c r="A98">
        <v>1.3009999999999999</v>
      </c>
      <c r="B98">
        <v>2.5933000000000002</v>
      </c>
      <c r="C98">
        <v>2.3193999999999999</v>
      </c>
      <c r="D98">
        <v>0.27393000000000001</v>
      </c>
      <c r="H98" s="27">
        <v>1.5315000000000001</v>
      </c>
      <c r="I98" s="27">
        <v>2.3443999999999998</v>
      </c>
      <c r="J98" s="27">
        <v>-1.6681000000000001E-2</v>
      </c>
    </row>
    <row r="99" spans="1:10" x14ac:dyDescent="0.3">
      <c r="A99">
        <v>1.5315000000000001</v>
      </c>
      <c r="B99">
        <v>2.3443999999999998</v>
      </c>
      <c r="C99">
        <v>2.3611</v>
      </c>
      <c r="D99">
        <v>-1.6681000000000001E-2</v>
      </c>
      <c r="H99" s="26">
        <v>0.30103000000000002</v>
      </c>
      <c r="I99" s="26">
        <v>2.2742</v>
      </c>
      <c r="J99" s="26">
        <v>0.13583000000000001</v>
      </c>
    </row>
    <row r="100" spans="1:10" x14ac:dyDescent="0.3">
      <c r="A100">
        <v>0.30103000000000002</v>
      </c>
      <c r="B100">
        <v>2.2742</v>
      </c>
      <c r="C100">
        <v>2.1383000000000001</v>
      </c>
      <c r="D100">
        <v>0.13583000000000001</v>
      </c>
      <c r="H100" s="27">
        <v>0</v>
      </c>
      <c r="I100" s="27">
        <v>2.4361999999999999</v>
      </c>
      <c r="J100" s="27">
        <v>0.35233999999999999</v>
      </c>
    </row>
    <row r="101" spans="1:10" x14ac:dyDescent="0.3">
      <c r="A101">
        <v>0</v>
      </c>
      <c r="B101">
        <v>2.4361999999999999</v>
      </c>
      <c r="C101">
        <v>2.0838000000000001</v>
      </c>
      <c r="D101">
        <v>0.35233999999999999</v>
      </c>
      <c r="H101" s="26">
        <v>0.30103000000000002</v>
      </c>
      <c r="I101" s="26">
        <v>2.4563999999999999</v>
      </c>
      <c r="J101" s="26">
        <v>0.31803999999999999</v>
      </c>
    </row>
    <row r="102" spans="1:10" x14ac:dyDescent="0.3">
      <c r="A102">
        <v>0.30103000000000002</v>
      </c>
      <c r="B102">
        <v>2.4563999999999999</v>
      </c>
      <c r="C102">
        <v>2.1383000000000001</v>
      </c>
      <c r="D102">
        <v>0.31803999999999999</v>
      </c>
      <c r="H102" s="27">
        <v>0.90308999999999995</v>
      </c>
      <c r="I102" s="27">
        <v>1.9031</v>
      </c>
      <c r="J102" s="27">
        <v>-0.34422000000000003</v>
      </c>
    </row>
    <row r="103" spans="1:10" x14ac:dyDescent="0.3">
      <c r="A103">
        <v>0.90308999999999995</v>
      </c>
      <c r="B103">
        <v>1.9031</v>
      </c>
      <c r="C103">
        <v>2.2473000000000001</v>
      </c>
      <c r="D103">
        <v>-0.34422000000000003</v>
      </c>
      <c r="H103" s="26">
        <v>0</v>
      </c>
      <c r="I103" s="26">
        <v>2.2856000000000001</v>
      </c>
      <c r="J103" s="26">
        <v>0.20172999999999999</v>
      </c>
    </row>
    <row r="104" spans="1:10" x14ac:dyDescent="0.3">
      <c r="A104">
        <v>0</v>
      </c>
      <c r="B104">
        <v>2.2856000000000001</v>
      </c>
      <c r="C104">
        <v>2.0838000000000001</v>
      </c>
      <c r="D104">
        <v>0.20172999999999999</v>
      </c>
      <c r="H104" s="27">
        <v>0.30103000000000002</v>
      </c>
      <c r="I104" s="27">
        <v>1.716</v>
      </c>
      <c r="J104" s="27">
        <v>-0.42231999999999997</v>
      </c>
    </row>
    <row r="105" spans="1:10" x14ac:dyDescent="0.3">
      <c r="A105">
        <v>0.30103000000000002</v>
      </c>
      <c r="B105">
        <v>1.716</v>
      </c>
      <c r="C105">
        <v>2.1383000000000001</v>
      </c>
      <c r="D105">
        <v>-0.42231999999999997</v>
      </c>
      <c r="H105" s="26">
        <v>0.47711999999999999</v>
      </c>
      <c r="I105" s="26">
        <v>2.0491999999999999</v>
      </c>
      <c r="J105" s="26">
        <v>-0.12098</v>
      </c>
    </row>
    <row r="106" spans="1:10" x14ac:dyDescent="0.3">
      <c r="A106">
        <v>0.47711999999999999</v>
      </c>
      <c r="B106">
        <v>2.0491999999999999</v>
      </c>
      <c r="C106">
        <v>2.1701999999999999</v>
      </c>
      <c r="D106">
        <v>-0.12098</v>
      </c>
      <c r="H106" s="27">
        <v>1.2040999999999999</v>
      </c>
      <c r="I106" s="27">
        <v>2.0644999999999998</v>
      </c>
      <c r="J106" s="27">
        <v>-0.23735000000000001</v>
      </c>
    </row>
    <row r="107" spans="1:10" x14ac:dyDescent="0.3">
      <c r="A107">
        <v>1.2040999999999999</v>
      </c>
      <c r="B107">
        <v>2.0644999999999998</v>
      </c>
      <c r="C107">
        <v>2.3018000000000001</v>
      </c>
      <c r="D107">
        <v>-0.23735000000000001</v>
      </c>
      <c r="H107" s="27">
        <v>0</v>
      </c>
      <c r="I107" s="27">
        <v>2.1271</v>
      </c>
      <c r="J107" s="27">
        <v>4.3277999999999997E-2</v>
      </c>
    </row>
    <row r="108" spans="1:10" x14ac:dyDescent="0.3">
      <c r="A108">
        <v>0</v>
      </c>
      <c r="B108">
        <v>0.95423999999999998</v>
      </c>
      <c r="C108">
        <v>2.0838000000000001</v>
      </c>
      <c r="D108">
        <v>-1.1295999999999999</v>
      </c>
      <c r="H108" s="26">
        <v>1.5798000000000001</v>
      </c>
      <c r="I108" s="26">
        <v>2.2625000000000002</v>
      </c>
      <c r="J108" s="26">
        <v>-0.10736999999999999</v>
      </c>
    </row>
    <row r="109" spans="1:10" x14ac:dyDescent="0.3">
      <c r="A109">
        <v>0</v>
      </c>
      <c r="B109">
        <v>2.1271</v>
      </c>
      <c r="C109">
        <v>2.0838000000000001</v>
      </c>
      <c r="D109">
        <v>4.3277999999999997E-2</v>
      </c>
      <c r="H109" s="27">
        <v>0.30103000000000002</v>
      </c>
      <c r="I109" s="27">
        <v>1.9541999999999999</v>
      </c>
      <c r="J109" s="27">
        <v>-0.18407999999999999</v>
      </c>
    </row>
    <row r="110" spans="1:10" x14ac:dyDescent="0.3">
      <c r="A110">
        <v>1.5798000000000001</v>
      </c>
      <c r="B110">
        <v>2.2625000000000002</v>
      </c>
      <c r="C110">
        <v>2.3698000000000001</v>
      </c>
      <c r="D110">
        <v>-0.10736999999999999</v>
      </c>
      <c r="H110" s="26">
        <v>0.47711999999999999</v>
      </c>
      <c r="I110" s="26">
        <v>2.3464</v>
      </c>
      <c r="J110" s="26">
        <v>0.17615</v>
      </c>
    </row>
    <row r="111" spans="1:10" x14ac:dyDescent="0.3">
      <c r="A111">
        <v>0.30103000000000002</v>
      </c>
      <c r="B111">
        <v>1.9541999999999999</v>
      </c>
      <c r="C111">
        <v>2.1383000000000001</v>
      </c>
      <c r="D111">
        <v>-0.18407999999999999</v>
      </c>
      <c r="H111" s="27">
        <v>0</v>
      </c>
      <c r="I111" s="27">
        <v>2.3578999999999999</v>
      </c>
      <c r="J111" s="27">
        <v>0.27411000000000002</v>
      </c>
    </row>
    <row r="112" spans="1:10" x14ac:dyDescent="0.3">
      <c r="A112">
        <v>0.47711999999999999</v>
      </c>
      <c r="B112">
        <v>2.3464</v>
      </c>
      <c r="C112">
        <v>2.1701999999999999</v>
      </c>
      <c r="D112">
        <v>0.17615</v>
      </c>
      <c r="H112" s="26">
        <v>0.30103000000000002</v>
      </c>
      <c r="I112" s="26">
        <v>1.8062</v>
      </c>
      <c r="J112" s="26">
        <v>-0.33213999999999999</v>
      </c>
    </row>
    <row r="113" spans="1:10" x14ac:dyDescent="0.3">
      <c r="A113">
        <v>0</v>
      </c>
      <c r="B113">
        <v>2.3578999999999999</v>
      </c>
      <c r="C113">
        <v>2.0838000000000001</v>
      </c>
      <c r="D113">
        <v>0.27411000000000002</v>
      </c>
      <c r="H113" s="27">
        <v>0.60206000000000004</v>
      </c>
      <c r="I113" s="27">
        <v>1.8194999999999999</v>
      </c>
      <c r="J113" s="27">
        <v>-0.37326999999999999</v>
      </c>
    </row>
    <row r="114" spans="1:10" x14ac:dyDescent="0.3">
      <c r="A114">
        <v>0.30103000000000002</v>
      </c>
      <c r="B114">
        <v>1.8062</v>
      </c>
      <c r="C114">
        <v>2.1383000000000001</v>
      </c>
      <c r="D114">
        <v>-0.33213999999999999</v>
      </c>
      <c r="H114" s="26">
        <v>1.9912000000000001</v>
      </c>
      <c r="I114" s="26">
        <v>2.6415000000000002</v>
      </c>
      <c r="J114" s="26">
        <v>0.19717000000000001</v>
      </c>
    </row>
    <row r="115" spans="1:10" x14ac:dyDescent="0.3">
      <c r="A115">
        <v>0.60206000000000004</v>
      </c>
      <c r="B115">
        <v>1.8194999999999999</v>
      </c>
      <c r="C115">
        <v>2.1928000000000001</v>
      </c>
      <c r="D115">
        <v>-0.37326999999999999</v>
      </c>
      <c r="H115" s="26">
        <v>0.77815000000000001</v>
      </c>
      <c r="I115" s="26">
        <v>2.4609000000000001</v>
      </c>
      <c r="J115" s="26">
        <v>0.23619999999999999</v>
      </c>
    </row>
    <row r="116" spans="1:10" x14ac:dyDescent="0.3">
      <c r="A116">
        <v>1.9912000000000001</v>
      </c>
      <c r="B116">
        <v>2.6415000000000002</v>
      </c>
      <c r="C116">
        <v>2.4443000000000001</v>
      </c>
      <c r="D116">
        <v>0.19717000000000001</v>
      </c>
      <c r="H116" s="27">
        <v>0.90308999999999995</v>
      </c>
      <c r="I116" s="27">
        <v>2.5855000000000001</v>
      </c>
      <c r="J116" s="27">
        <v>0.33815000000000001</v>
      </c>
    </row>
    <row r="117" spans="1:10" x14ac:dyDescent="0.3">
      <c r="A117">
        <v>0</v>
      </c>
      <c r="B117">
        <v>0.30103000000000002</v>
      </c>
      <c r="C117">
        <v>2.0838000000000001</v>
      </c>
      <c r="D117">
        <v>-1.7827999999999999</v>
      </c>
      <c r="H117" s="26">
        <v>0.60206000000000004</v>
      </c>
      <c r="I117" s="26">
        <v>2.2279</v>
      </c>
      <c r="J117" s="26">
        <v>3.5068000000000002E-2</v>
      </c>
    </row>
    <row r="118" spans="1:10" x14ac:dyDescent="0.3">
      <c r="A118">
        <v>0.77815000000000001</v>
      </c>
      <c r="B118">
        <v>2.4609000000000001</v>
      </c>
      <c r="C118">
        <v>2.2246999999999999</v>
      </c>
      <c r="D118">
        <v>0.23619999999999999</v>
      </c>
      <c r="H118" s="27">
        <v>1.4472</v>
      </c>
      <c r="I118" s="27">
        <v>2.5402999999999998</v>
      </c>
      <c r="J118" s="27">
        <v>0.19452</v>
      </c>
    </row>
    <row r="119" spans="1:10" x14ac:dyDescent="0.3">
      <c r="A119">
        <v>0.90308999999999995</v>
      </c>
      <c r="B119">
        <v>2.5855000000000001</v>
      </c>
      <c r="C119">
        <v>2.2473000000000001</v>
      </c>
      <c r="D119">
        <v>0.33815000000000001</v>
      </c>
      <c r="H119" s="26">
        <v>0</v>
      </c>
      <c r="I119" s="26">
        <v>2.5465</v>
      </c>
      <c r="J119" s="26">
        <v>0.46272000000000002</v>
      </c>
    </row>
    <row r="120" spans="1:10" x14ac:dyDescent="0.3">
      <c r="A120">
        <v>0.60206000000000004</v>
      </c>
      <c r="B120">
        <v>2.2279</v>
      </c>
      <c r="C120">
        <v>2.1928000000000001</v>
      </c>
      <c r="D120">
        <v>3.5068000000000002E-2</v>
      </c>
      <c r="H120" s="27">
        <v>0.84509999999999996</v>
      </c>
      <c r="I120" s="27">
        <v>2.3673999999999999</v>
      </c>
      <c r="J120" s="27">
        <v>0.13053999999999999</v>
      </c>
    </row>
    <row r="121" spans="1:10" x14ac:dyDescent="0.3">
      <c r="A121">
        <v>1.4472</v>
      </c>
      <c r="B121">
        <v>2.5402999999999998</v>
      </c>
      <c r="C121">
        <v>2.3458000000000001</v>
      </c>
      <c r="D121">
        <v>0.19452</v>
      </c>
      <c r="H121" s="26">
        <v>2.0211999999999999</v>
      </c>
      <c r="I121" s="26">
        <v>2.0413999999999999</v>
      </c>
      <c r="J121" s="26">
        <v>-0.40833000000000003</v>
      </c>
    </row>
    <row r="122" spans="1:10" x14ac:dyDescent="0.3">
      <c r="A122">
        <v>0</v>
      </c>
      <c r="B122">
        <v>2.5465</v>
      </c>
      <c r="C122">
        <v>2.0838000000000001</v>
      </c>
      <c r="D122">
        <v>0.46272000000000002</v>
      </c>
      <c r="H122" s="27">
        <v>1.4771000000000001</v>
      </c>
      <c r="I122" s="27">
        <v>2.2765</v>
      </c>
      <c r="J122" s="27">
        <v>-7.4771000000000004E-2</v>
      </c>
    </row>
    <row r="123" spans="1:10" x14ac:dyDescent="0.3">
      <c r="A123">
        <v>0.84509999999999996</v>
      </c>
      <c r="B123">
        <v>2.3673999999999999</v>
      </c>
      <c r="C123">
        <v>2.2368000000000001</v>
      </c>
      <c r="D123">
        <v>0.13053999999999999</v>
      </c>
      <c r="H123" s="26">
        <v>1.3424</v>
      </c>
      <c r="I123" s="26">
        <v>2.3483000000000001</v>
      </c>
      <c r="J123" s="26">
        <v>2.1457E-2</v>
      </c>
    </row>
    <row r="124" spans="1:10" x14ac:dyDescent="0.3">
      <c r="A124">
        <v>2.0211999999999999</v>
      </c>
      <c r="B124">
        <v>2.0413999999999999</v>
      </c>
      <c r="C124">
        <v>2.4497</v>
      </c>
      <c r="D124">
        <v>-0.40833000000000003</v>
      </c>
      <c r="H124" s="27">
        <v>0</v>
      </c>
      <c r="I124" s="27">
        <v>2.1875</v>
      </c>
      <c r="J124" s="27">
        <v>0.10369</v>
      </c>
    </row>
    <row r="125" spans="1:10" x14ac:dyDescent="0.3">
      <c r="A125">
        <v>1.4771000000000001</v>
      </c>
      <c r="B125">
        <v>2.2765</v>
      </c>
      <c r="C125">
        <v>2.3512</v>
      </c>
      <c r="D125">
        <v>-7.4771000000000004E-2</v>
      </c>
      <c r="H125" s="26">
        <v>0.47711999999999999</v>
      </c>
      <c r="I125" s="26">
        <v>1.6335</v>
      </c>
      <c r="J125" s="26">
        <v>-0.53673000000000004</v>
      </c>
    </row>
    <row r="126" spans="1:10" x14ac:dyDescent="0.3">
      <c r="A126">
        <v>1.3424</v>
      </c>
      <c r="B126">
        <v>2.3483000000000001</v>
      </c>
      <c r="C126">
        <v>2.3268</v>
      </c>
      <c r="D126">
        <v>2.1457E-2</v>
      </c>
      <c r="H126" s="27">
        <v>1.5315000000000001</v>
      </c>
      <c r="I126" s="27">
        <v>2.2967</v>
      </c>
      <c r="J126" s="27">
        <v>-6.4408000000000007E-2</v>
      </c>
    </row>
    <row r="127" spans="1:10" x14ac:dyDescent="0.3">
      <c r="A127">
        <v>0</v>
      </c>
      <c r="B127">
        <v>2.1875</v>
      </c>
      <c r="C127">
        <v>2.0838000000000001</v>
      </c>
      <c r="D127">
        <v>0.10369</v>
      </c>
      <c r="H127" s="26">
        <v>0.60206000000000004</v>
      </c>
      <c r="I127" s="26">
        <v>2.0293999999999999</v>
      </c>
      <c r="J127" s="26">
        <v>-0.16344</v>
      </c>
    </row>
    <row r="128" spans="1:10" x14ac:dyDescent="0.3">
      <c r="A128">
        <v>0.47711999999999999</v>
      </c>
      <c r="B128">
        <v>1.6335</v>
      </c>
      <c r="C128">
        <v>2.1701999999999999</v>
      </c>
      <c r="D128">
        <v>-0.53673000000000004</v>
      </c>
      <c r="H128" s="26">
        <v>2.1553</v>
      </c>
      <c r="I128" s="26">
        <v>2.6395</v>
      </c>
      <c r="J128" s="26">
        <v>0.16547999999999999</v>
      </c>
    </row>
    <row r="129" spans="1:10" x14ac:dyDescent="0.3">
      <c r="A129">
        <v>1.5315000000000001</v>
      </c>
      <c r="B129">
        <v>2.2967</v>
      </c>
      <c r="C129">
        <v>2.3611</v>
      </c>
      <c r="D129">
        <v>-6.4408000000000007E-2</v>
      </c>
      <c r="H129" s="27">
        <v>0</v>
      </c>
      <c r="I129" s="27">
        <v>2.0863999999999998</v>
      </c>
      <c r="J129" s="27">
        <v>2.5327000000000001E-3</v>
      </c>
    </row>
    <row r="130" spans="1:10" x14ac:dyDescent="0.3">
      <c r="A130">
        <v>0.60206000000000004</v>
      </c>
      <c r="B130">
        <v>2.0293999999999999</v>
      </c>
      <c r="C130">
        <v>2.1928000000000001</v>
      </c>
      <c r="D130">
        <v>-0.16344</v>
      </c>
      <c r="H130" s="26">
        <v>1.3978999999999999</v>
      </c>
      <c r="I130" s="26">
        <v>2.5366</v>
      </c>
      <c r="J130" s="26">
        <v>0.19966</v>
      </c>
    </row>
    <row r="131" spans="1:10" x14ac:dyDescent="0.3">
      <c r="A131">
        <v>0.90308999999999995</v>
      </c>
      <c r="B131">
        <v>1.6435</v>
      </c>
      <c r="C131">
        <v>2.2473000000000001</v>
      </c>
      <c r="D131">
        <v>-0.60385999999999995</v>
      </c>
      <c r="H131" s="27">
        <v>0</v>
      </c>
      <c r="I131" s="27">
        <v>2.0211999999999999</v>
      </c>
      <c r="J131" s="27">
        <v>-6.2637999999999999E-2</v>
      </c>
    </row>
    <row r="132" spans="1:10" x14ac:dyDescent="0.3">
      <c r="A132">
        <v>2.1553</v>
      </c>
      <c r="B132">
        <v>2.6395</v>
      </c>
      <c r="C132">
        <v>2.4740000000000002</v>
      </c>
      <c r="D132">
        <v>0.16547999999999999</v>
      </c>
      <c r="H132" s="26">
        <v>2.2742</v>
      </c>
      <c r="I132" s="26">
        <v>2.5943999999999998</v>
      </c>
      <c r="J132" s="26">
        <v>9.8872000000000002E-2</v>
      </c>
    </row>
    <row r="133" spans="1:10" x14ac:dyDescent="0.3">
      <c r="A133">
        <v>0</v>
      </c>
      <c r="B133">
        <v>2.0863999999999998</v>
      </c>
      <c r="C133">
        <v>2.0838000000000001</v>
      </c>
      <c r="D133">
        <v>2.5327000000000001E-3</v>
      </c>
      <c r="H133" s="27">
        <v>1.3978999999999999</v>
      </c>
      <c r="I133" s="27">
        <v>1.9912000000000001</v>
      </c>
      <c r="J133" s="27">
        <v>-0.34566999999999998</v>
      </c>
    </row>
    <row r="134" spans="1:10" x14ac:dyDescent="0.3">
      <c r="A134">
        <v>1.3978999999999999</v>
      </c>
      <c r="B134">
        <v>2.5366</v>
      </c>
      <c r="C134">
        <v>2.3369</v>
      </c>
      <c r="D134">
        <v>0.19966</v>
      </c>
      <c r="H134" s="26">
        <v>1.7708999999999999</v>
      </c>
      <c r="I134" s="26">
        <v>2.5402999999999998</v>
      </c>
      <c r="J134" s="26">
        <v>0.13592000000000001</v>
      </c>
    </row>
    <row r="135" spans="1:10" x14ac:dyDescent="0.3">
      <c r="A135">
        <v>0</v>
      </c>
      <c r="B135">
        <v>2.0211999999999999</v>
      </c>
      <c r="C135">
        <v>2.0838000000000001</v>
      </c>
      <c r="D135">
        <v>-6.2637999999999999E-2</v>
      </c>
      <c r="H135" s="27">
        <v>0</v>
      </c>
      <c r="I135" s="27">
        <v>2.1461000000000001</v>
      </c>
      <c r="J135" s="27">
        <v>6.2301000000000002E-2</v>
      </c>
    </row>
    <row r="136" spans="1:10" x14ac:dyDescent="0.3">
      <c r="A136">
        <v>2.2742</v>
      </c>
      <c r="B136">
        <v>2.5943999999999998</v>
      </c>
      <c r="C136">
        <v>2.4954999999999998</v>
      </c>
      <c r="D136">
        <v>9.8872000000000002E-2</v>
      </c>
      <c r="H136" s="26">
        <v>0.30103000000000002</v>
      </c>
      <c r="I136" s="26">
        <v>1.9912000000000001</v>
      </c>
      <c r="J136" s="26">
        <v>-0.14710000000000001</v>
      </c>
    </row>
    <row r="137" spans="1:10" x14ac:dyDescent="0.3">
      <c r="A137">
        <v>1.3978999999999999</v>
      </c>
      <c r="B137">
        <v>1.9912000000000001</v>
      </c>
      <c r="C137">
        <v>2.3369</v>
      </c>
      <c r="D137">
        <v>-0.34566999999999998</v>
      </c>
      <c r="H137" s="27">
        <v>0.84509999999999996</v>
      </c>
      <c r="I137" s="27">
        <v>2.2833000000000001</v>
      </c>
      <c r="J137" s="27">
        <v>4.6484999999999999E-2</v>
      </c>
    </row>
    <row r="138" spans="1:10" x14ac:dyDescent="0.3">
      <c r="A138">
        <v>1.7708999999999999</v>
      </c>
      <c r="B138">
        <v>2.5402999999999998</v>
      </c>
      <c r="C138">
        <v>2.4043999999999999</v>
      </c>
      <c r="D138">
        <v>0.13592000000000001</v>
      </c>
      <c r="H138" s="26">
        <v>0.60206000000000004</v>
      </c>
      <c r="I138" s="26">
        <v>2.4813999999999998</v>
      </c>
      <c r="J138" s="26">
        <v>0.28861999999999999</v>
      </c>
    </row>
    <row r="139" spans="1:10" x14ac:dyDescent="0.3">
      <c r="A139">
        <v>0</v>
      </c>
      <c r="B139">
        <v>2.1461000000000001</v>
      </c>
      <c r="C139">
        <v>2.0838000000000001</v>
      </c>
      <c r="D139">
        <v>6.2301000000000002E-2</v>
      </c>
      <c r="H139" s="27">
        <v>0</v>
      </c>
      <c r="I139" s="27">
        <v>1.8325</v>
      </c>
      <c r="J139" s="27">
        <v>-0.25131999999999999</v>
      </c>
    </row>
    <row r="140" spans="1:10" x14ac:dyDescent="0.3">
      <c r="A140">
        <v>0.30103000000000002</v>
      </c>
      <c r="B140">
        <v>1.9912000000000001</v>
      </c>
      <c r="C140">
        <v>2.1383000000000001</v>
      </c>
      <c r="D140">
        <v>-0.14710000000000001</v>
      </c>
      <c r="H140" s="26">
        <v>0.60206000000000004</v>
      </c>
      <c r="I140" s="26">
        <v>2.4983</v>
      </c>
      <c r="J140" s="26">
        <v>0.30548999999999998</v>
      </c>
    </row>
    <row r="141" spans="1:10" x14ac:dyDescent="0.3">
      <c r="A141">
        <v>0.84509999999999996</v>
      </c>
      <c r="B141">
        <v>2.2833000000000001</v>
      </c>
      <c r="C141">
        <v>2.2368000000000001</v>
      </c>
      <c r="D141">
        <v>4.6484999999999999E-2</v>
      </c>
      <c r="H141" s="27">
        <v>1.2303999999999999</v>
      </c>
      <c r="I141" s="27">
        <v>2.4216000000000002</v>
      </c>
      <c r="J141" s="27">
        <v>0.11502999999999999</v>
      </c>
    </row>
    <row r="142" spans="1:10" x14ac:dyDescent="0.3">
      <c r="A142">
        <v>0.60206000000000004</v>
      </c>
      <c r="B142">
        <v>2.4813999999999998</v>
      </c>
      <c r="C142">
        <v>2.1928000000000001</v>
      </c>
      <c r="D142">
        <v>0.28861999999999999</v>
      </c>
      <c r="H142" s="26">
        <v>0</v>
      </c>
      <c r="I142" s="26">
        <v>2.3180999999999998</v>
      </c>
      <c r="J142" s="26">
        <v>0.23424</v>
      </c>
    </row>
    <row r="143" spans="1:10" x14ac:dyDescent="0.3">
      <c r="A143">
        <v>0</v>
      </c>
      <c r="B143">
        <v>1.8325</v>
      </c>
      <c r="C143">
        <v>2.0838000000000001</v>
      </c>
      <c r="D143">
        <v>-0.25131999999999999</v>
      </c>
      <c r="H143" s="27">
        <v>0.30103000000000002</v>
      </c>
      <c r="I143" s="27">
        <v>2.3616999999999999</v>
      </c>
      <c r="J143" s="27">
        <v>0.22339999999999999</v>
      </c>
    </row>
    <row r="144" spans="1:10" x14ac:dyDescent="0.3">
      <c r="A144">
        <v>0.60206000000000004</v>
      </c>
      <c r="B144">
        <v>2.4983</v>
      </c>
      <c r="C144">
        <v>2.1928000000000001</v>
      </c>
      <c r="D144">
        <v>0.30548999999999998</v>
      </c>
      <c r="H144" s="26">
        <v>1.8194999999999999</v>
      </c>
      <c r="I144" s="26">
        <v>2.5998999999999999</v>
      </c>
      <c r="J144" s="26">
        <v>0.18665999999999999</v>
      </c>
    </row>
    <row r="145" spans="1:10" x14ac:dyDescent="0.3">
      <c r="A145">
        <v>1.2303999999999999</v>
      </c>
      <c r="B145">
        <v>2.4216000000000002</v>
      </c>
      <c r="C145">
        <v>2.3066</v>
      </c>
      <c r="D145">
        <v>0.11502999999999999</v>
      </c>
      <c r="H145" s="27">
        <v>2.0413999999999999</v>
      </c>
      <c r="I145" s="27">
        <v>2.6084999999999998</v>
      </c>
      <c r="J145" s="27">
        <v>0.15514</v>
      </c>
    </row>
    <row r="146" spans="1:10" x14ac:dyDescent="0.3">
      <c r="A146">
        <v>0</v>
      </c>
      <c r="B146">
        <v>2.3180999999999998</v>
      </c>
      <c r="C146">
        <v>2.0838000000000001</v>
      </c>
      <c r="D146">
        <v>0.23424</v>
      </c>
      <c r="H146" s="26">
        <v>0</v>
      </c>
      <c r="I146" s="26">
        <v>2.4487000000000001</v>
      </c>
      <c r="J146" s="26">
        <v>0.36487999999999998</v>
      </c>
    </row>
    <row r="147" spans="1:10" x14ac:dyDescent="0.3">
      <c r="A147">
        <v>0.30103000000000002</v>
      </c>
      <c r="B147">
        <v>2.3616999999999999</v>
      </c>
      <c r="C147">
        <v>2.1383000000000001</v>
      </c>
      <c r="D147">
        <v>0.22339999999999999</v>
      </c>
      <c r="H147" s="27">
        <v>1.3616999999999999</v>
      </c>
      <c r="I147" s="27">
        <v>2.5752000000000002</v>
      </c>
      <c r="J147" s="27">
        <v>0.24485000000000001</v>
      </c>
    </row>
    <row r="148" spans="1:10" x14ac:dyDescent="0.3">
      <c r="A148">
        <v>1.8194999999999999</v>
      </c>
      <c r="B148">
        <v>2.5998999999999999</v>
      </c>
      <c r="C148">
        <v>2.4131999999999998</v>
      </c>
      <c r="D148">
        <v>0.18665999999999999</v>
      </c>
      <c r="H148" s="26">
        <v>2.4487000000000001</v>
      </c>
      <c r="I148" s="26">
        <v>2.6665000000000001</v>
      </c>
      <c r="J148" s="26">
        <v>0.1394</v>
      </c>
    </row>
    <row r="149" spans="1:10" x14ac:dyDescent="0.3">
      <c r="A149">
        <v>2.0413999999999999</v>
      </c>
      <c r="B149">
        <v>2.6084999999999998</v>
      </c>
      <c r="C149">
        <v>2.4533999999999998</v>
      </c>
      <c r="D149">
        <v>0.15514</v>
      </c>
      <c r="H149" s="27">
        <v>1.6628000000000001</v>
      </c>
      <c r="I149" s="27">
        <v>2.4346000000000001</v>
      </c>
      <c r="J149" s="27">
        <v>4.9730999999999997E-2</v>
      </c>
    </row>
    <row r="150" spans="1:10" x14ac:dyDescent="0.3">
      <c r="A150">
        <v>0</v>
      </c>
      <c r="B150">
        <v>2.4487000000000001</v>
      </c>
      <c r="C150">
        <v>2.0838000000000001</v>
      </c>
      <c r="D150">
        <v>0.36487999999999998</v>
      </c>
      <c r="H150" s="26">
        <v>1.8194999999999999</v>
      </c>
      <c r="I150" s="26">
        <v>2.5366</v>
      </c>
      <c r="J150" s="26">
        <v>0.12334000000000001</v>
      </c>
    </row>
    <row r="151" spans="1:10" x14ac:dyDescent="0.3">
      <c r="A151">
        <v>1.3616999999999999</v>
      </c>
      <c r="B151">
        <v>2.5752000000000002</v>
      </c>
      <c r="C151">
        <v>2.3302999999999998</v>
      </c>
      <c r="D151">
        <v>0.24485000000000001</v>
      </c>
      <c r="H151" s="27">
        <v>0.77815000000000001</v>
      </c>
      <c r="I151" s="27">
        <v>2.4742000000000002</v>
      </c>
      <c r="J151" s="27">
        <v>0.24951999999999999</v>
      </c>
    </row>
    <row r="152" spans="1:10" x14ac:dyDescent="0.3">
      <c r="A152">
        <v>2.4487000000000001</v>
      </c>
      <c r="B152">
        <v>2.6665000000000001</v>
      </c>
      <c r="C152">
        <v>2.5270999999999999</v>
      </c>
      <c r="D152">
        <v>0.1394</v>
      </c>
      <c r="H152" s="26">
        <v>0</v>
      </c>
      <c r="I152" s="26">
        <v>2.0792000000000002</v>
      </c>
      <c r="J152" s="26">
        <v>-4.6458999999999997E-3</v>
      </c>
    </row>
    <row r="153" spans="1:10" x14ac:dyDescent="0.3">
      <c r="A153">
        <v>1.6628000000000001</v>
      </c>
      <c r="B153">
        <v>2.4346000000000001</v>
      </c>
      <c r="C153">
        <v>2.3847999999999998</v>
      </c>
      <c r="D153">
        <v>4.9730999999999997E-2</v>
      </c>
      <c r="H153" s="27">
        <v>0.69896999999999998</v>
      </c>
      <c r="I153" s="27">
        <v>2.2856000000000001</v>
      </c>
      <c r="J153" s="27">
        <v>7.5194999999999998E-2</v>
      </c>
    </row>
    <row r="154" spans="1:10" x14ac:dyDescent="0.3">
      <c r="A154">
        <v>1.8194999999999999</v>
      </c>
      <c r="B154">
        <v>2.5366</v>
      </c>
      <c r="C154">
        <v>2.4131999999999998</v>
      </c>
      <c r="D154">
        <v>0.12334000000000001</v>
      </c>
      <c r="H154" s="26">
        <v>0.84509999999999996</v>
      </c>
      <c r="I154" s="26">
        <v>2.1583999999999999</v>
      </c>
      <c r="J154" s="26">
        <v>-7.8453999999999996E-2</v>
      </c>
    </row>
    <row r="155" spans="1:10" x14ac:dyDescent="0.3">
      <c r="A155">
        <v>0.77815000000000001</v>
      </c>
      <c r="B155">
        <v>2.4742000000000002</v>
      </c>
      <c r="C155">
        <v>2.2246999999999999</v>
      </c>
      <c r="D155">
        <v>0.24951999999999999</v>
      </c>
      <c r="H155" s="27">
        <v>2.1644000000000001</v>
      </c>
      <c r="I155" s="27">
        <v>2.3443999999999998</v>
      </c>
      <c r="J155" s="27">
        <v>-0.13125000000000001</v>
      </c>
    </row>
    <row r="156" spans="1:10" x14ac:dyDescent="0.3">
      <c r="A156">
        <v>0</v>
      </c>
      <c r="B156">
        <v>2.0792000000000002</v>
      </c>
      <c r="C156">
        <v>2.0838000000000001</v>
      </c>
      <c r="D156">
        <v>-4.6458999999999997E-3</v>
      </c>
      <c r="H156" s="26">
        <v>0</v>
      </c>
      <c r="I156" s="26">
        <v>2.29</v>
      </c>
      <c r="J156" s="26">
        <v>0.20621</v>
      </c>
    </row>
    <row r="157" spans="1:10" x14ac:dyDescent="0.3">
      <c r="A157">
        <v>0.69896999999999998</v>
      </c>
      <c r="B157">
        <v>2.2856000000000001</v>
      </c>
      <c r="C157">
        <v>2.2103999999999999</v>
      </c>
      <c r="D157">
        <v>7.5194999999999998E-2</v>
      </c>
      <c r="H157" s="27">
        <v>0.90308999999999995</v>
      </c>
      <c r="I157" s="27">
        <v>2.3892000000000002</v>
      </c>
      <c r="J157" s="27">
        <v>0.14185</v>
      </c>
    </row>
    <row r="158" spans="1:10" x14ac:dyDescent="0.3">
      <c r="A158">
        <v>0.84509999999999996</v>
      </c>
      <c r="B158">
        <v>2.1583999999999999</v>
      </c>
      <c r="C158">
        <v>2.2368000000000001</v>
      </c>
      <c r="D158">
        <v>-7.8453999999999996E-2</v>
      </c>
      <c r="H158" s="26">
        <v>1.2553000000000001</v>
      </c>
      <c r="I158" s="26">
        <v>1.9541999999999999</v>
      </c>
      <c r="J158" s="26">
        <v>-0.35682999999999998</v>
      </c>
    </row>
    <row r="159" spans="1:10" x14ac:dyDescent="0.3">
      <c r="A159">
        <v>2.1644000000000001</v>
      </c>
      <c r="B159">
        <v>2.3443999999999998</v>
      </c>
      <c r="C159">
        <v>2.4756</v>
      </c>
      <c r="D159">
        <v>-0.13125000000000001</v>
      </c>
      <c r="H159" s="27">
        <v>1.4472</v>
      </c>
      <c r="I159" s="27">
        <v>2.5501999999999998</v>
      </c>
      <c r="J159" s="27">
        <v>0.20441999999999999</v>
      </c>
    </row>
    <row r="160" spans="1:10" x14ac:dyDescent="0.3">
      <c r="A160">
        <v>0</v>
      </c>
      <c r="B160">
        <v>2.29</v>
      </c>
      <c r="C160">
        <v>2.0838000000000001</v>
      </c>
      <c r="D160">
        <v>0.20621</v>
      </c>
      <c r="H160" s="26">
        <v>0.77815000000000001</v>
      </c>
      <c r="I160" s="26">
        <v>2.0828000000000002</v>
      </c>
      <c r="J160" s="26">
        <v>-0.14191000000000001</v>
      </c>
    </row>
    <row r="161" spans="1:10" x14ac:dyDescent="0.3">
      <c r="A161">
        <v>0.90308999999999995</v>
      </c>
      <c r="B161">
        <v>2.3892000000000002</v>
      </c>
      <c r="C161">
        <v>2.2473000000000001</v>
      </c>
      <c r="D161">
        <v>0.14185</v>
      </c>
      <c r="H161" s="27">
        <v>0.60206000000000004</v>
      </c>
      <c r="I161" s="27">
        <v>2.4361999999999999</v>
      </c>
      <c r="J161" s="27">
        <v>0.24334</v>
      </c>
    </row>
    <row r="162" spans="1:10" x14ac:dyDescent="0.3">
      <c r="A162">
        <v>1.2553000000000001</v>
      </c>
      <c r="B162">
        <v>1.9541999999999999</v>
      </c>
      <c r="C162">
        <v>2.3111000000000002</v>
      </c>
      <c r="D162">
        <v>-0.35682999999999998</v>
      </c>
      <c r="H162" s="26">
        <v>1.5911</v>
      </c>
      <c r="I162" s="26">
        <v>2.5118999999999998</v>
      </c>
      <c r="J162" s="26">
        <v>0.14002000000000001</v>
      </c>
    </row>
    <row r="163" spans="1:10" x14ac:dyDescent="0.3">
      <c r="A163">
        <v>1.4472</v>
      </c>
      <c r="B163">
        <v>2.5501999999999998</v>
      </c>
      <c r="C163">
        <v>2.3458000000000001</v>
      </c>
      <c r="D163">
        <v>0.20441999999999999</v>
      </c>
      <c r="H163" s="27">
        <v>0.47711999999999999</v>
      </c>
      <c r="I163" s="27">
        <v>2.0413999999999999</v>
      </c>
      <c r="J163" s="27">
        <v>-0.12881000000000001</v>
      </c>
    </row>
    <row r="164" spans="1:10" x14ac:dyDescent="0.3">
      <c r="A164">
        <v>0.77815000000000001</v>
      </c>
      <c r="B164">
        <v>2.0828000000000002</v>
      </c>
      <c r="C164">
        <v>2.2246999999999999</v>
      </c>
      <c r="D164">
        <v>-0.14191000000000001</v>
      </c>
      <c r="H164" s="26">
        <v>2.2787999999999999</v>
      </c>
      <c r="I164" s="26">
        <v>2.6989999999999998</v>
      </c>
      <c r="J164" s="26">
        <v>0.20261999999999999</v>
      </c>
    </row>
    <row r="165" spans="1:10" x14ac:dyDescent="0.3">
      <c r="A165">
        <v>0.60206000000000004</v>
      </c>
      <c r="B165">
        <v>2.4361999999999999</v>
      </c>
      <c r="C165">
        <v>2.1928000000000001</v>
      </c>
      <c r="D165">
        <v>0.24334</v>
      </c>
      <c r="H165" s="26">
        <v>1.5441</v>
      </c>
      <c r="I165" s="26">
        <v>2.2601</v>
      </c>
      <c r="J165" s="26">
        <v>-0.10328</v>
      </c>
    </row>
    <row r="166" spans="1:10" x14ac:dyDescent="0.3">
      <c r="A166">
        <v>1.5911</v>
      </c>
      <c r="B166">
        <v>2.5118999999999998</v>
      </c>
      <c r="C166">
        <v>2.3719000000000001</v>
      </c>
      <c r="D166">
        <v>0.14002000000000001</v>
      </c>
      <c r="H166" s="26">
        <v>0</v>
      </c>
      <c r="I166" s="26">
        <v>1.8194999999999999</v>
      </c>
      <c r="J166" s="26">
        <v>-0.26428000000000001</v>
      </c>
    </row>
    <row r="167" spans="1:10" x14ac:dyDescent="0.3">
      <c r="A167">
        <v>0.47711999999999999</v>
      </c>
      <c r="B167">
        <v>2.0413999999999999</v>
      </c>
      <c r="C167">
        <v>2.1701999999999999</v>
      </c>
      <c r="D167">
        <v>-0.12881000000000001</v>
      </c>
      <c r="H167" s="27">
        <v>0</v>
      </c>
      <c r="I167" s="27">
        <v>1.8194999999999999</v>
      </c>
      <c r="J167" s="27">
        <v>-0.26428000000000001</v>
      </c>
    </row>
    <row r="168" spans="1:10" x14ac:dyDescent="0.3">
      <c r="A168">
        <v>2.2787999999999999</v>
      </c>
      <c r="B168">
        <v>2.6989999999999998</v>
      </c>
      <c r="C168">
        <v>2.4964</v>
      </c>
      <c r="D168">
        <v>0.20261999999999999</v>
      </c>
      <c r="H168" s="28">
        <v>0.77815000000000001</v>
      </c>
      <c r="I168" s="28">
        <v>2.2601</v>
      </c>
      <c r="J168" s="28">
        <v>3.5374000000000003E-2</v>
      </c>
    </row>
    <row r="169" spans="1:10" x14ac:dyDescent="0.3">
      <c r="A169">
        <v>0</v>
      </c>
      <c r="B169">
        <v>0.69896999999999998</v>
      </c>
      <c r="C169">
        <v>2.0838000000000001</v>
      </c>
      <c r="D169">
        <v>-1.3849</v>
      </c>
    </row>
    <row r="170" spans="1:10" x14ac:dyDescent="0.3">
      <c r="A170">
        <v>1.5441</v>
      </c>
      <c r="B170">
        <v>2.2601</v>
      </c>
      <c r="C170">
        <v>2.3633999999999999</v>
      </c>
      <c r="D170">
        <v>-0.10328</v>
      </c>
    </row>
    <row r="171" spans="1:10" x14ac:dyDescent="0.3">
      <c r="A171">
        <v>0.47711999999999999</v>
      </c>
      <c r="B171">
        <v>1.3616999999999999</v>
      </c>
      <c r="C171">
        <v>2.1701999999999999</v>
      </c>
      <c r="D171">
        <v>-0.80847000000000002</v>
      </c>
    </row>
    <row r="172" spans="1:10" x14ac:dyDescent="0.3">
      <c r="A172">
        <v>0</v>
      </c>
      <c r="B172">
        <v>1.8194999999999999</v>
      </c>
      <c r="C172">
        <v>2.0838000000000001</v>
      </c>
      <c r="D172">
        <v>-0.26428000000000001</v>
      </c>
    </row>
    <row r="173" spans="1:10" x14ac:dyDescent="0.3">
      <c r="A173">
        <v>0</v>
      </c>
      <c r="B173">
        <v>1.8194999999999999</v>
      </c>
      <c r="C173">
        <v>2.0838000000000001</v>
      </c>
      <c r="D173">
        <v>-0.26428000000000001</v>
      </c>
    </row>
    <row r="174" spans="1:10" x14ac:dyDescent="0.3">
      <c r="A174">
        <v>0.77815000000000001</v>
      </c>
      <c r="B174">
        <v>2.2601</v>
      </c>
      <c r="C174">
        <v>2.2246999999999999</v>
      </c>
      <c r="D174">
        <v>3.5374000000000003E-2</v>
      </c>
    </row>
  </sheetData>
  <conditionalFormatting sqref="D2:D174">
    <cfRule type="cellIs" dxfId="103" priority="5" operator="lessThan">
      <formula>$F$5</formula>
    </cfRule>
    <cfRule type="cellIs" dxfId="102" priority="6" operator="greaterThan">
      <formula>$F$6</formula>
    </cfRule>
  </conditionalFormatting>
  <conditionalFormatting sqref="K2:K7">
    <cfRule type="cellIs" dxfId="101" priority="3" operator="lessThan">
      <formula>$F$5</formula>
    </cfRule>
    <cfRule type="cellIs" dxfId="100" priority="4" operator="greaterThan">
      <formula>$F$6</formula>
    </cfRule>
  </conditionalFormatting>
  <conditionalFormatting sqref="J2:J168">
    <cfRule type="cellIs" dxfId="99" priority="1" operator="lessThan">
      <formula>$F$5</formula>
    </cfRule>
    <cfRule type="cellIs" dxfId="98" priority="2" operator="greaterThan">
      <formula>$F$6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1DD3-AE62-4F43-94F3-958560B6FBF6}">
  <dimension ref="A1:X174"/>
  <sheetViews>
    <sheetView topLeftCell="A19" workbookViewId="0">
      <selection activeCell="J1" sqref="J1"/>
    </sheetView>
  </sheetViews>
  <sheetFormatPr defaultRowHeight="14.4" x14ac:dyDescent="0.3"/>
  <cols>
    <col min="1" max="1" width="12.109375" customWidth="1"/>
    <col min="2" max="2" width="10.109375" customWidth="1"/>
    <col min="3" max="4" width="9.6640625" customWidth="1"/>
  </cols>
  <sheetData>
    <row r="1" spans="1:11" x14ac:dyDescent="0.3">
      <c r="A1" t="s">
        <v>247</v>
      </c>
      <c r="B1" t="s">
        <v>248</v>
      </c>
      <c r="C1" t="s">
        <v>249</v>
      </c>
      <c r="D1" t="s">
        <v>250</v>
      </c>
      <c r="H1" t="s">
        <v>244</v>
      </c>
      <c r="I1" t="s">
        <v>243</v>
      </c>
      <c r="J1" t="s">
        <v>251</v>
      </c>
      <c r="K1" t="s">
        <v>252</v>
      </c>
    </row>
    <row r="2" spans="1:11" x14ac:dyDescent="0.3">
      <c r="A2">
        <v>0</v>
      </c>
      <c r="B2">
        <v>2.3222</v>
      </c>
      <c r="C2">
        <v>2.6177999999999999</v>
      </c>
      <c r="D2">
        <v>-0.29558000000000001</v>
      </c>
      <c r="F2">
        <f>_xlfn.QUARTILE.INC(Tabela4[Residual],1)</f>
        <v>-0.45156000000000002</v>
      </c>
      <c r="H2" s="26">
        <v>0</v>
      </c>
      <c r="I2" s="26">
        <v>2.3222</v>
      </c>
      <c r="J2" s="26">
        <v>-0.29558000000000001</v>
      </c>
      <c r="K2" s="27">
        <v>-2.3168000000000002</v>
      </c>
    </row>
    <row r="3" spans="1:11" x14ac:dyDescent="0.3">
      <c r="A3">
        <v>0.30103000000000002</v>
      </c>
      <c r="B3">
        <v>2.6920000000000002</v>
      </c>
      <c r="C3">
        <v>2.7092000000000001</v>
      </c>
      <c r="D3">
        <v>-1.7276E-2</v>
      </c>
      <c r="F3">
        <f>_xlfn.QUARTILE.INC(Tabela4[Residual],3)</f>
        <v>0.51243000000000005</v>
      </c>
      <c r="H3" s="27">
        <v>0.30103000000000002</v>
      </c>
      <c r="I3" s="27">
        <v>2.6920000000000002</v>
      </c>
      <c r="J3" s="27">
        <v>-1.7276E-2</v>
      </c>
      <c r="K3" s="27">
        <v>-1.9188000000000001</v>
      </c>
    </row>
    <row r="4" spans="1:11" x14ac:dyDescent="0.3">
      <c r="A4">
        <v>0.30103000000000002</v>
      </c>
      <c r="B4">
        <v>2.9308999999999998</v>
      </c>
      <c r="C4">
        <v>2.7092000000000001</v>
      </c>
      <c r="D4">
        <v>0.22170999999999999</v>
      </c>
      <c r="F4">
        <f>F3-F2</f>
        <v>0.96399000000000012</v>
      </c>
      <c r="H4" s="26">
        <v>0.30103000000000002</v>
      </c>
      <c r="I4" s="26">
        <v>2.9308999999999998</v>
      </c>
      <c r="J4" s="26">
        <v>0.22170999999999999</v>
      </c>
    </row>
    <row r="5" spans="1:11" x14ac:dyDescent="0.3">
      <c r="A5">
        <v>1.5911</v>
      </c>
      <c r="B5">
        <v>3.1471</v>
      </c>
      <c r="C5">
        <v>3.1011000000000002</v>
      </c>
      <c r="D5">
        <v>4.5941999999999997E-2</v>
      </c>
      <c r="F5">
        <f>F2-1.5*F4</f>
        <v>-1.8975450000000003</v>
      </c>
      <c r="H5" s="27">
        <v>1.5911</v>
      </c>
      <c r="I5" s="27">
        <v>3.1471</v>
      </c>
      <c r="J5" s="27">
        <v>4.5941999999999997E-2</v>
      </c>
    </row>
    <row r="6" spans="1:11" x14ac:dyDescent="0.3">
      <c r="A6">
        <v>1.2553000000000001</v>
      </c>
      <c r="B6">
        <v>2.5224000000000002</v>
      </c>
      <c r="C6">
        <v>2.9990999999999999</v>
      </c>
      <c r="D6">
        <v>-0.47666999999999998</v>
      </c>
      <c r="F6">
        <f>F3+1.5*F4</f>
        <v>1.9584150000000005</v>
      </c>
      <c r="H6" s="26">
        <v>1.2553000000000001</v>
      </c>
      <c r="I6" s="26">
        <v>2.5224000000000002</v>
      </c>
      <c r="J6" s="26">
        <v>-0.47666999999999998</v>
      </c>
    </row>
    <row r="7" spans="1:11" x14ac:dyDescent="0.3">
      <c r="A7">
        <v>0.47711999999999999</v>
      </c>
      <c r="B7">
        <v>3.6532</v>
      </c>
      <c r="C7">
        <v>2.7627000000000002</v>
      </c>
      <c r="D7">
        <v>0.89048000000000005</v>
      </c>
      <c r="H7" s="27">
        <v>0.47711999999999999</v>
      </c>
      <c r="I7" s="27">
        <v>3.6532</v>
      </c>
      <c r="J7" s="27">
        <v>0.89048000000000005</v>
      </c>
    </row>
    <row r="8" spans="1:11" x14ac:dyDescent="0.3">
      <c r="A8">
        <v>2.1139000000000001</v>
      </c>
      <c r="B8">
        <v>2.6964000000000001</v>
      </c>
      <c r="C8">
        <v>3.26</v>
      </c>
      <c r="D8">
        <v>-0.56359000000000004</v>
      </c>
      <c r="H8" s="26">
        <v>2.1139000000000001</v>
      </c>
      <c r="I8" s="26">
        <v>2.6964000000000001</v>
      </c>
      <c r="J8" s="26">
        <v>-0.56359000000000004</v>
      </c>
    </row>
    <row r="9" spans="1:11" x14ac:dyDescent="0.3">
      <c r="A9">
        <v>0</v>
      </c>
      <c r="B9">
        <v>3.2923</v>
      </c>
      <c r="C9">
        <v>2.6177999999999999</v>
      </c>
      <c r="D9">
        <v>0.67445999999999995</v>
      </c>
      <c r="H9" s="27">
        <v>0</v>
      </c>
      <c r="I9" s="27">
        <v>3.2923</v>
      </c>
      <c r="J9" s="27">
        <v>0.67445999999999995</v>
      </c>
    </row>
    <row r="10" spans="1:11" x14ac:dyDescent="0.3">
      <c r="A10">
        <v>2.1492</v>
      </c>
      <c r="B10">
        <v>2.5224000000000002</v>
      </c>
      <c r="C10">
        <v>3.2707000000000002</v>
      </c>
      <c r="D10">
        <v>-0.74822</v>
      </c>
      <c r="H10" s="26">
        <v>2.1492</v>
      </c>
      <c r="I10" s="26">
        <v>2.5224000000000002</v>
      </c>
      <c r="J10" s="26">
        <v>-0.74822</v>
      </c>
    </row>
    <row r="11" spans="1:11" x14ac:dyDescent="0.3">
      <c r="A11">
        <v>3.0546000000000002</v>
      </c>
      <c r="B11">
        <v>2.9657</v>
      </c>
      <c r="C11">
        <v>3.5457000000000001</v>
      </c>
      <c r="D11">
        <v>-0.58003000000000005</v>
      </c>
      <c r="H11" s="27">
        <v>3.0546000000000002</v>
      </c>
      <c r="I11" s="27">
        <v>2.9657</v>
      </c>
      <c r="J11" s="27">
        <v>-0.58003000000000005</v>
      </c>
    </row>
    <row r="12" spans="1:11" x14ac:dyDescent="0.3">
      <c r="A12">
        <v>0.60206000000000004</v>
      </c>
      <c r="B12">
        <v>2.9790999999999999</v>
      </c>
      <c r="C12">
        <v>2.8007</v>
      </c>
      <c r="D12">
        <v>0.17841000000000001</v>
      </c>
      <c r="H12" s="26">
        <v>0.60206000000000004</v>
      </c>
      <c r="I12" s="26">
        <v>2.9790999999999999</v>
      </c>
      <c r="J12" s="26">
        <v>0.17841000000000001</v>
      </c>
    </row>
    <row r="13" spans="1:11" x14ac:dyDescent="0.3">
      <c r="A13">
        <v>0</v>
      </c>
      <c r="B13">
        <v>3.4327999999999999</v>
      </c>
      <c r="C13">
        <v>2.6177999999999999</v>
      </c>
      <c r="D13">
        <v>0.81501000000000001</v>
      </c>
      <c r="H13" s="27">
        <v>0</v>
      </c>
      <c r="I13" s="27">
        <v>3.4327999999999999</v>
      </c>
      <c r="J13" s="27">
        <v>0.81501000000000001</v>
      </c>
    </row>
    <row r="14" spans="1:11" x14ac:dyDescent="0.3">
      <c r="A14">
        <v>1.3978999999999999</v>
      </c>
      <c r="B14">
        <v>3.6934</v>
      </c>
      <c r="C14">
        <v>3.0425</v>
      </c>
      <c r="D14">
        <v>0.65092000000000005</v>
      </c>
      <c r="H14" s="26">
        <v>1.3978999999999999</v>
      </c>
      <c r="I14" s="26">
        <v>3.6934</v>
      </c>
      <c r="J14" s="26">
        <v>0.65092000000000005</v>
      </c>
    </row>
    <row r="15" spans="1:11" x14ac:dyDescent="0.3">
      <c r="A15">
        <v>0.95423999999999998</v>
      </c>
      <c r="B15">
        <v>3.7984</v>
      </c>
      <c r="C15">
        <v>2.9077000000000002</v>
      </c>
      <c r="D15">
        <v>0.89071</v>
      </c>
      <c r="H15" s="27">
        <v>0.95423999999999998</v>
      </c>
      <c r="I15" s="27">
        <v>3.7984</v>
      </c>
      <c r="J15" s="27">
        <v>0.89071</v>
      </c>
    </row>
    <row r="16" spans="1:11" x14ac:dyDescent="0.3">
      <c r="A16">
        <v>0.95423999999999998</v>
      </c>
      <c r="B16">
        <v>2.5550999999999999</v>
      </c>
      <c r="C16">
        <v>2.9077000000000002</v>
      </c>
      <c r="D16">
        <v>-0.35256999999999999</v>
      </c>
      <c r="H16" s="26">
        <v>0.95423999999999998</v>
      </c>
      <c r="I16" s="26">
        <v>2.5550999999999999</v>
      </c>
      <c r="J16" s="26">
        <v>-0.35256999999999999</v>
      </c>
    </row>
    <row r="17" spans="1:24" x14ac:dyDescent="0.3">
      <c r="A17">
        <v>0.30103000000000002</v>
      </c>
      <c r="B17">
        <v>2.7450999999999999</v>
      </c>
      <c r="C17">
        <v>2.7092000000000001</v>
      </c>
      <c r="D17">
        <v>3.5832999999999997E-2</v>
      </c>
      <c r="H17" s="27">
        <v>0.30103000000000002</v>
      </c>
      <c r="I17" s="27">
        <v>2.7450999999999999</v>
      </c>
      <c r="J17" s="27">
        <v>3.5832999999999997E-2</v>
      </c>
    </row>
    <row r="18" spans="1:24" x14ac:dyDescent="0.3">
      <c r="A18">
        <v>1.7403999999999999</v>
      </c>
      <c r="B18">
        <v>3.4563999999999999</v>
      </c>
      <c r="C18">
        <v>3.1465000000000001</v>
      </c>
      <c r="D18">
        <v>0.30990000000000001</v>
      </c>
      <c r="H18" s="26">
        <v>1.7403999999999999</v>
      </c>
      <c r="I18" s="26">
        <v>3.4563999999999999</v>
      </c>
      <c r="J18" s="26">
        <v>0.30990000000000001</v>
      </c>
    </row>
    <row r="19" spans="1:24" x14ac:dyDescent="0.3">
      <c r="A19">
        <v>0</v>
      </c>
      <c r="B19">
        <v>3.0350000000000001</v>
      </c>
      <c r="C19">
        <v>2.6177999999999999</v>
      </c>
      <c r="D19">
        <v>0.41722999999999999</v>
      </c>
      <c r="H19" s="27">
        <v>0</v>
      </c>
      <c r="I19" s="27">
        <v>3.0350000000000001</v>
      </c>
      <c r="J19" s="27">
        <v>0.41722999999999999</v>
      </c>
    </row>
    <row r="20" spans="1:24" x14ac:dyDescent="0.3">
      <c r="A20">
        <v>0.77815000000000001</v>
      </c>
      <c r="B20">
        <v>1.6628000000000001</v>
      </c>
      <c r="C20">
        <v>2.8542000000000001</v>
      </c>
      <c r="D20">
        <v>-1.1914</v>
      </c>
      <c r="H20" s="26">
        <v>0.77815000000000001</v>
      </c>
      <c r="I20" s="26">
        <v>1.6628000000000001</v>
      </c>
      <c r="J20" s="26">
        <v>-1.1914</v>
      </c>
    </row>
    <row r="21" spans="1:24" x14ac:dyDescent="0.3">
      <c r="A21">
        <v>2.0863999999999998</v>
      </c>
      <c r="B21">
        <v>2.4346000000000001</v>
      </c>
      <c r="C21">
        <v>3.2515999999999998</v>
      </c>
      <c r="D21">
        <v>-0.81699999999999995</v>
      </c>
      <c r="H21" s="27">
        <v>2.0863999999999998</v>
      </c>
      <c r="I21" s="27">
        <v>2.4346000000000001</v>
      </c>
      <c r="J21" s="27">
        <v>-0.81699999999999995</v>
      </c>
    </row>
    <row r="22" spans="1:24" x14ac:dyDescent="0.3">
      <c r="A22">
        <v>0</v>
      </c>
      <c r="B22">
        <v>3.3978000000000002</v>
      </c>
      <c r="C22">
        <v>2.6177999999999999</v>
      </c>
      <c r="D22">
        <v>0.77997000000000005</v>
      </c>
      <c r="H22" s="26">
        <v>0</v>
      </c>
      <c r="I22" s="26">
        <v>3.3978000000000002</v>
      </c>
      <c r="J22" s="26">
        <v>0.77997000000000005</v>
      </c>
      <c r="T22" t="s">
        <v>256</v>
      </c>
    </row>
    <row r="23" spans="1:24" x14ac:dyDescent="0.3">
      <c r="A23">
        <v>0</v>
      </c>
      <c r="B23">
        <v>3.4597000000000002</v>
      </c>
      <c r="C23">
        <v>2.6177999999999999</v>
      </c>
      <c r="D23">
        <v>0.84189999999999998</v>
      </c>
      <c r="H23" s="27">
        <v>0</v>
      </c>
      <c r="I23" s="27">
        <v>3.4597000000000002</v>
      </c>
      <c r="J23" s="27">
        <v>0.84189999999999998</v>
      </c>
    </row>
    <row r="24" spans="1:24" x14ac:dyDescent="0.3">
      <c r="A24">
        <v>2.8149000000000002</v>
      </c>
      <c r="B24">
        <v>3.7172999999999998</v>
      </c>
      <c r="C24">
        <v>3.4729000000000001</v>
      </c>
      <c r="D24">
        <v>0.24437</v>
      </c>
      <c r="H24" s="26">
        <v>2.8149000000000002</v>
      </c>
      <c r="I24" s="26">
        <v>3.7172999999999998</v>
      </c>
      <c r="J24" s="26">
        <v>0.24437</v>
      </c>
      <c r="T24" t="s">
        <v>221</v>
      </c>
      <c r="U24">
        <v>0.27500999999999998</v>
      </c>
      <c r="V24" t="s">
        <v>222</v>
      </c>
      <c r="W24">
        <v>4.8688000000000002E-2</v>
      </c>
    </row>
    <row r="25" spans="1:24" x14ac:dyDescent="0.3">
      <c r="A25">
        <v>1.3978999999999999</v>
      </c>
      <c r="B25">
        <v>2.6656</v>
      </c>
      <c r="C25">
        <v>3.0425</v>
      </c>
      <c r="D25">
        <v>-0.37686999999999998</v>
      </c>
      <c r="H25" s="27">
        <v>1.3978999999999999</v>
      </c>
      <c r="I25" s="27">
        <v>2.6656</v>
      </c>
      <c r="J25" s="27">
        <v>-0.37686999999999998</v>
      </c>
      <c r="U25" t="s">
        <v>223</v>
      </c>
      <c r="V25">
        <v>5.6482999999999999</v>
      </c>
      <c r="W25" t="s">
        <v>224</v>
      </c>
      <c r="X25" s="18">
        <v>6.7356999999999999E-8</v>
      </c>
    </row>
    <row r="26" spans="1:24" x14ac:dyDescent="0.3">
      <c r="A26">
        <v>0.47711999999999999</v>
      </c>
      <c r="B26">
        <v>3.0518999999999998</v>
      </c>
      <c r="C26">
        <v>2.7627000000000002</v>
      </c>
      <c r="D26">
        <v>0.28919</v>
      </c>
      <c r="H26" s="26">
        <v>0.47711999999999999</v>
      </c>
      <c r="I26" s="26">
        <v>3.0518999999999998</v>
      </c>
      <c r="J26" s="26">
        <v>0.28919</v>
      </c>
      <c r="T26" t="s">
        <v>225</v>
      </c>
      <c r="U26">
        <v>2.6766999999999999</v>
      </c>
      <c r="V26" t="s">
        <v>226</v>
      </c>
      <c r="W26">
        <v>7.5886999999999996E-2</v>
      </c>
    </row>
    <row r="27" spans="1:24" x14ac:dyDescent="0.3">
      <c r="A27">
        <v>0.69896999999999998</v>
      </c>
      <c r="B27">
        <v>1.8325</v>
      </c>
      <c r="C27">
        <v>2.8300999999999998</v>
      </c>
      <c r="D27">
        <v>-0.99761</v>
      </c>
      <c r="H27" s="27">
        <v>0.69896999999999998</v>
      </c>
      <c r="I27" s="27">
        <v>1.8325</v>
      </c>
      <c r="J27" s="27">
        <v>-0.99761</v>
      </c>
    </row>
    <row r="28" spans="1:24" x14ac:dyDescent="0.3">
      <c r="A28">
        <v>1.8129</v>
      </c>
      <c r="B28">
        <v>2.3483000000000001</v>
      </c>
      <c r="C28">
        <v>3.1684999999999999</v>
      </c>
      <c r="D28">
        <v>-0.82020000000000004</v>
      </c>
      <c r="H28" s="26">
        <v>1.8129</v>
      </c>
      <c r="I28" s="26">
        <v>2.3483000000000001</v>
      </c>
      <c r="J28" s="26">
        <v>-0.82020000000000004</v>
      </c>
      <c r="T28" t="s">
        <v>227</v>
      </c>
    </row>
    <row r="29" spans="1:24" x14ac:dyDescent="0.3">
      <c r="A29">
        <v>1.5441</v>
      </c>
      <c r="B29">
        <v>3.5899000000000001</v>
      </c>
      <c r="C29">
        <v>3.0868000000000002</v>
      </c>
      <c r="D29">
        <v>0.50310999999999995</v>
      </c>
      <c r="H29" s="27">
        <v>1.5441</v>
      </c>
      <c r="I29" s="27">
        <v>3.5899000000000001</v>
      </c>
      <c r="J29" s="27">
        <v>0.50310999999999995</v>
      </c>
      <c r="T29" t="s">
        <v>221</v>
      </c>
      <c r="U29" t="s">
        <v>257</v>
      </c>
    </row>
    <row r="30" spans="1:24" x14ac:dyDescent="0.3">
      <c r="A30">
        <v>0</v>
      </c>
      <c r="B30">
        <v>3.4188000000000001</v>
      </c>
      <c r="C30">
        <v>2.6177999999999999</v>
      </c>
      <c r="D30">
        <v>0.80100000000000005</v>
      </c>
      <c r="H30" s="26">
        <v>0</v>
      </c>
      <c r="I30" s="26">
        <v>3.4188000000000001</v>
      </c>
      <c r="J30" s="26">
        <v>0.80100000000000005</v>
      </c>
      <c r="T30" t="s">
        <v>225</v>
      </c>
      <c r="U30" t="s">
        <v>258</v>
      </c>
    </row>
    <row r="31" spans="1:24" x14ac:dyDescent="0.3">
      <c r="A31">
        <v>1.8692</v>
      </c>
      <c r="B31">
        <v>3.5718000000000001</v>
      </c>
      <c r="C31">
        <v>3.1856</v>
      </c>
      <c r="D31">
        <v>0.38621</v>
      </c>
      <c r="H31" s="27">
        <v>1.8692</v>
      </c>
      <c r="I31" s="27">
        <v>3.5718000000000001</v>
      </c>
      <c r="J31" s="27">
        <v>0.38621</v>
      </c>
    </row>
    <row r="32" spans="1:24" x14ac:dyDescent="0.3">
      <c r="A32">
        <v>0.47711999999999999</v>
      </c>
      <c r="B32">
        <v>2.3874</v>
      </c>
      <c r="C32">
        <v>2.7627000000000002</v>
      </c>
      <c r="D32">
        <v>-0.37534000000000001</v>
      </c>
      <c r="H32" s="26">
        <v>0.47711999999999999</v>
      </c>
      <c r="I32" s="26">
        <v>2.3874</v>
      </c>
      <c r="J32" s="26">
        <v>-0.37534000000000001</v>
      </c>
      <c r="T32" t="s">
        <v>228</v>
      </c>
    </row>
    <row r="33" spans="1:24" x14ac:dyDescent="0.3">
      <c r="A33">
        <v>0</v>
      </c>
      <c r="B33">
        <v>1.8692</v>
      </c>
      <c r="C33">
        <v>2.6177999999999999</v>
      </c>
      <c r="D33">
        <v>-0.74856999999999996</v>
      </c>
      <c r="H33" s="27">
        <v>0</v>
      </c>
      <c r="I33" s="27">
        <v>1.8692</v>
      </c>
      <c r="J33" s="27">
        <v>-0.74856999999999996</v>
      </c>
      <c r="T33" t="s">
        <v>229</v>
      </c>
      <c r="U33" s="29">
        <v>0.39850000000000002</v>
      </c>
    </row>
    <row r="34" spans="1:24" x14ac:dyDescent="0.3">
      <c r="A34">
        <v>0.84509999999999996</v>
      </c>
      <c r="B34">
        <v>2.9983</v>
      </c>
      <c r="C34">
        <v>2.8744999999999998</v>
      </c>
      <c r="D34">
        <v>0.12375</v>
      </c>
      <c r="H34" s="26">
        <v>0.84509999999999996</v>
      </c>
      <c r="I34" s="26">
        <v>2.9983</v>
      </c>
      <c r="J34" s="26">
        <v>0.12375</v>
      </c>
      <c r="T34" t="s">
        <v>230</v>
      </c>
      <c r="U34" s="29">
        <v>0.1588</v>
      </c>
    </row>
    <row r="35" spans="1:24" x14ac:dyDescent="0.3">
      <c r="A35">
        <v>1.2303999999999999</v>
      </c>
      <c r="B35">
        <v>1.9191</v>
      </c>
      <c r="C35">
        <v>2.9916</v>
      </c>
      <c r="D35">
        <v>-1.0725</v>
      </c>
      <c r="H35" s="27">
        <v>1.2303999999999999</v>
      </c>
      <c r="I35" s="27">
        <v>1.9191</v>
      </c>
      <c r="J35" s="27">
        <v>-1.0725</v>
      </c>
      <c r="T35" t="s">
        <v>223</v>
      </c>
      <c r="U35">
        <v>5.6482999999999999</v>
      </c>
    </row>
    <row r="36" spans="1:24" x14ac:dyDescent="0.3">
      <c r="A36">
        <v>2.1139000000000001</v>
      </c>
      <c r="B36">
        <v>2.4609000000000001</v>
      </c>
      <c r="C36">
        <v>3.26</v>
      </c>
      <c r="D36">
        <v>-0.79905000000000004</v>
      </c>
      <c r="H36" s="26">
        <v>2.1139000000000001</v>
      </c>
      <c r="I36" s="26">
        <v>2.4609000000000001</v>
      </c>
      <c r="J36" s="26">
        <v>-0.79905000000000004</v>
      </c>
      <c r="T36" t="s">
        <v>231</v>
      </c>
      <c r="U36" s="18">
        <v>6.7356999999999999E-8</v>
      </c>
    </row>
    <row r="37" spans="1:24" x14ac:dyDescent="0.3">
      <c r="A37">
        <v>3.0899000000000001</v>
      </c>
      <c r="B37">
        <v>4.1599000000000004</v>
      </c>
      <c r="C37">
        <v>3.5564</v>
      </c>
      <c r="D37">
        <v>0.60350999999999999</v>
      </c>
      <c r="H37" s="27">
        <v>3.0899000000000001</v>
      </c>
      <c r="I37" s="27">
        <v>4.1599000000000004</v>
      </c>
      <c r="J37" s="27">
        <v>0.60350999999999999</v>
      </c>
      <c r="T37" t="s">
        <v>232</v>
      </c>
      <c r="U37">
        <v>1E-4</v>
      </c>
    </row>
    <row r="38" spans="1:24" x14ac:dyDescent="0.3">
      <c r="A38">
        <v>2.5366</v>
      </c>
      <c r="B38">
        <v>4.2061000000000002</v>
      </c>
      <c r="C38">
        <v>3.3883000000000001</v>
      </c>
      <c r="D38">
        <v>0.81777</v>
      </c>
      <c r="H38" s="26">
        <v>2.5366</v>
      </c>
      <c r="I38" s="26">
        <v>4.2061000000000002</v>
      </c>
      <c r="J38" s="26">
        <v>0.81777</v>
      </c>
    </row>
    <row r="39" spans="1:24" x14ac:dyDescent="0.3">
      <c r="A39">
        <v>3.0445000000000002</v>
      </c>
      <c r="B39">
        <v>3.5695999999999999</v>
      </c>
      <c r="C39">
        <v>3.5426000000000002</v>
      </c>
      <c r="D39">
        <v>2.6969E-2</v>
      </c>
      <c r="H39" s="27">
        <v>3.0445000000000002</v>
      </c>
      <c r="I39" s="27">
        <v>3.5695999999999999</v>
      </c>
      <c r="J39" s="27">
        <v>2.6969E-2</v>
      </c>
    </row>
    <row r="40" spans="1:24" x14ac:dyDescent="0.3">
      <c r="A40">
        <v>2.0754999999999999</v>
      </c>
      <c r="B40">
        <v>2.9279000000000002</v>
      </c>
      <c r="C40">
        <v>3.2483</v>
      </c>
      <c r="D40">
        <v>-0.32040000000000002</v>
      </c>
      <c r="H40" s="26">
        <v>2.0754999999999999</v>
      </c>
      <c r="I40" s="26">
        <v>2.9279000000000002</v>
      </c>
      <c r="J40" s="26">
        <v>-0.32040000000000002</v>
      </c>
    </row>
    <row r="41" spans="1:24" x14ac:dyDescent="0.3">
      <c r="A41">
        <v>2.9504000000000001</v>
      </c>
      <c r="B41">
        <v>3.9581</v>
      </c>
      <c r="C41">
        <v>3.5139999999999998</v>
      </c>
      <c r="D41">
        <v>0.44405</v>
      </c>
      <c r="H41" s="27">
        <v>2.9504000000000001</v>
      </c>
      <c r="I41" s="27">
        <v>3.9581</v>
      </c>
      <c r="J41" s="27">
        <v>0.44405</v>
      </c>
    </row>
    <row r="42" spans="1:24" x14ac:dyDescent="0.3">
      <c r="A42">
        <v>0</v>
      </c>
      <c r="B42">
        <v>2.6920000000000002</v>
      </c>
      <c r="C42">
        <v>2.6177999999999999</v>
      </c>
      <c r="D42">
        <v>7.4167999999999998E-2</v>
      </c>
      <c r="H42" s="26">
        <v>0</v>
      </c>
      <c r="I42" s="26">
        <v>2.6920000000000002</v>
      </c>
      <c r="J42" s="26">
        <v>7.4167999999999998E-2</v>
      </c>
    </row>
    <row r="43" spans="1:24" x14ac:dyDescent="0.3">
      <c r="A43">
        <v>0.30103000000000002</v>
      </c>
      <c r="B43">
        <v>2.2576999999999998</v>
      </c>
      <c r="C43">
        <v>2.7092000000000001</v>
      </c>
      <c r="D43">
        <v>-0.45156000000000002</v>
      </c>
      <c r="H43" s="27">
        <v>0.30103000000000002</v>
      </c>
      <c r="I43" s="27">
        <v>2.2576999999999998</v>
      </c>
      <c r="J43" s="27">
        <v>-0.45156000000000002</v>
      </c>
    </row>
    <row r="44" spans="1:24" x14ac:dyDescent="0.3">
      <c r="A44">
        <v>0</v>
      </c>
      <c r="B44">
        <v>2.3384999999999998</v>
      </c>
      <c r="C44">
        <v>2.6177999999999999</v>
      </c>
      <c r="D44">
        <v>-0.27933999999999998</v>
      </c>
      <c r="H44" s="26">
        <v>0</v>
      </c>
      <c r="I44" s="26">
        <v>2.3384999999999998</v>
      </c>
      <c r="J44" s="26">
        <v>-0.27933999999999998</v>
      </c>
      <c r="T44" t="s">
        <v>269</v>
      </c>
    </row>
    <row r="45" spans="1:24" x14ac:dyDescent="0.3">
      <c r="A45">
        <v>0.30103000000000002</v>
      </c>
      <c r="B45">
        <v>2.8609</v>
      </c>
      <c r="C45">
        <v>2.7092000000000001</v>
      </c>
      <c r="D45">
        <v>0.1517</v>
      </c>
      <c r="H45" s="27">
        <v>0.30103000000000002</v>
      </c>
      <c r="I45" s="27">
        <v>2.8609</v>
      </c>
      <c r="J45" s="27">
        <v>0.1517</v>
      </c>
    </row>
    <row r="46" spans="1:24" x14ac:dyDescent="0.3">
      <c r="A46">
        <v>0.30103000000000002</v>
      </c>
      <c r="B46">
        <v>2.5693999999999999</v>
      </c>
      <c r="C46">
        <v>2.7092000000000001</v>
      </c>
      <c r="D46">
        <v>-0.13986999999999999</v>
      </c>
      <c r="H46" s="26">
        <v>0.30103000000000002</v>
      </c>
      <c r="I46" s="26">
        <v>2.5693999999999999</v>
      </c>
      <c r="J46" s="26">
        <v>-0.13986999999999999</v>
      </c>
      <c r="T46" t="s">
        <v>221</v>
      </c>
      <c r="U46">
        <v>0.30376999999999998</v>
      </c>
      <c r="V46" t="s">
        <v>222</v>
      </c>
      <c r="W46">
        <v>5.1115000000000001E-2</v>
      </c>
    </row>
    <row r="47" spans="1:24" x14ac:dyDescent="0.3">
      <c r="A47">
        <v>2.7364000000000002</v>
      </c>
      <c r="B47">
        <v>3.5145</v>
      </c>
      <c r="C47">
        <v>3.4489999999999998</v>
      </c>
      <c r="D47">
        <v>6.5514000000000003E-2</v>
      </c>
      <c r="H47" s="27">
        <v>2.7364000000000002</v>
      </c>
      <c r="I47" s="27">
        <v>3.5145</v>
      </c>
      <c r="J47" s="27">
        <v>6.5514000000000003E-2</v>
      </c>
      <c r="U47" t="s">
        <v>223</v>
      </c>
      <c r="V47">
        <v>5.9428999999999998</v>
      </c>
      <c r="W47" t="s">
        <v>224</v>
      </c>
      <c r="X47" s="18">
        <v>1.5306000000000002E-8</v>
      </c>
    </row>
    <row r="48" spans="1:24" x14ac:dyDescent="0.3">
      <c r="A48">
        <v>0.95423999999999998</v>
      </c>
      <c r="B48">
        <v>3.3277999999999999</v>
      </c>
      <c r="C48">
        <v>2.9077000000000002</v>
      </c>
      <c r="D48">
        <v>0.42009999999999997</v>
      </c>
      <c r="H48" s="26">
        <v>0.95423999999999998</v>
      </c>
      <c r="I48" s="26">
        <v>3.3277999999999999</v>
      </c>
      <c r="J48" s="26">
        <v>0.42009999999999997</v>
      </c>
      <c r="T48" t="s">
        <v>225</v>
      </c>
      <c r="U48">
        <v>2.6177999999999999</v>
      </c>
      <c r="V48" t="s">
        <v>226</v>
      </c>
      <c r="W48">
        <v>7.9204999999999998E-2</v>
      </c>
    </row>
    <row r="49" spans="1:21" x14ac:dyDescent="0.3">
      <c r="A49">
        <v>1.8194999999999999</v>
      </c>
      <c r="B49">
        <v>3.1909000000000001</v>
      </c>
      <c r="C49">
        <v>3.1705000000000001</v>
      </c>
      <c r="D49">
        <v>2.0371E-2</v>
      </c>
      <c r="H49" s="27">
        <v>1.8194999999999999</v>
      </c>
      <c r="I49" s="27">
        <v>3.1909000000000001</v>
      </c>
      <c r="J49" s="27">
        <v>2.0371E-2</v>
      </c>
    </row>
    <row r="50" spans="1:21" x14ac:dyDescent="0.3">
      <c r="A50">
        <v>0.77815000000000001</v>
      </c>
      <c r="B50">
        <v>2.8020999999999998</v>
      </c>
      <c r="C50">
        <v>2.8542000000000001</v>
      </c>
      <c r="D50">
        <v>-5.2088000000000002E-2</v>
      </c>
      <c r="H50" s="26">
        <v>0.77815000000000001</v>
      </c>
      <c r="I50" s="26">
        <v>2.8020999999999998</v>
      </c>
      <c r="J50" s="26">
        <v>-5.2088000000000002E-2</v>
      </c>
      <c r="T50" t="s">
        <v>227</v>
      </c>
    </row>
    <row r="51" spans="1:21" x14ac:dyDescent="0.3">
      <c r="A51">
        <v>1.3978999999999999</v>
      </c>
      <c r="B51">
        <v>3.9466000000000001</v>
      </c>
      <c r="C51">
        <v>3.0425</v>
      </c>
      <c r="D51">
        <v>0.9042</v>
      </c>
      <c r="H51" s="27">
        <v>1.3978999999999999</v>
      </c>
      <c r="I51" s="27">
        <v>3.9466000000000001</v>
      </c>
      <c r="J51" s="27">
        <v>0.9042</v>
      </c>
      <c r="T51" t="s">
        <v>221</v>
      </c>
      <c r="U51" t="s">
        <v>270</v>
      </c>
    </row>
    <row r="52" spans="1:21" x14ac:dyDescent="0.3">
      <c r="A52">
        <v>1.8976</v>
      </c>
      <c r="B52">
        <v>3.1212</v>
      </c>
      <c r="C52">
        <v>3.1941999999999999</v>
      </c>
      <c r="D52">
        <v>-7.3009000000000004E-2</v>
      </c>
      <c r="H52" s="26">
        <v>1.8976</v>
      </c>
      <c r="I52" s="26">
        <v>3.1212</v>
      </c>
      <c r="J52" s="26">
        <v>-7.3009000000000004E-2</v>
      </c>
      <c r="T52" t="s">
        <v>225</v>
      </c>
      <c r="U52" t="s">
        <v>271</v>
      </c>
    </row>
    <row r="53" spans="1:21" x14ac:dyDescent="0.3">
      <c r="A53">
        <v>0.84509999999999996</v>
      </c>
      <c r="B53">
        <v>2.8536999999999999</v>
      </c>
      <c r="C53">
        <v>2.8744999999999998</v>
      </c>
      <c r="D53">
        <v>-2.0815E-2</v>
      </c>
      <c r="H53" s="27">
        <v>0.84509999999999996</v>
      </c>
      <c r="I53" s="27">
        <v>2.8536999999999999</v>
      </c>
      <c r="J53" s="27">
        <v>-2.0815E-2</v>
      </c>
    </row>
    <row r="54" spans="1:21" x14ac:dyDescent="0.3">
      <c r="A54">
        <v>0.30103000000000002</v>
      </c>
      <c r="B54">
        <v>1.2553000000000001</v>
      </c>
      <c r="C54">
        <v>2.7092000000000001</v>
      </c>
      <c r="D54">
        <v>-1.454</v>
      </c>
      <c r="H54" s="26">
        <v>0.30103000000000002</v>
      </c>
      <c r="I54" s="26">
        <v>1.2553000000000001</v>
      </c>
      <c r="J54" s="26">
        <v>-1.454</v>
      </c>
      <c r="T54" t="s">
        <v>228</v>
      </c>
    </row>
    <row r="55" spans="1:21" x14ac:dyDescent="0.3">
      <c r="A55">
        <v>0</v>
      </c>
      <c r="B55">
        <v>3.4813000000000001</v>
      </c>
      <c r="C55">
        <v>2.6177999999999999</v>
      </c>
      <c r="D55">
        <v>0.86350000000000005</v>
      </c>
      <c r="H55" s="27">
        <v>0</v>
      </c>
      <c r="I55" s="27">
        <v>3.4813000000000001</v>
      </c>
      <c r="J55" s="27">
        <v>0.86350000000000005</v>
      </c>
      <c r="T55" t="s">
        <v>229</v>
      </c>
      <c r="U55">
        <v>0.41374</v>
      </c>
    </row>
    <row r="56" spans="1:21" x14ac:dyDescent="0.3">
      <c r="A56">
        <v>0.77815000000000001</v>
      </c>
      <c r="B56">
        <v>3.1139000000000001</v>
      </c>
      <c r="C56">
        <v>2.8542000000000001</v>
      </c>
      <c r="D56">
        <v>0.25977</v>
      </c>
      <c r="H56" s="26">
        <v>0.77815000000000001</v>
      </c>
      <c r="I56" s="26">
        <v>3.1139000000000001</v>
      </c>
      <c r="J56" s="26">
        <v>0.25977</v>
      </c>
      <c r="T56" t="s">
        <v>230</v>
      </c>
      <c r="U56">
        <v>0.17118</v>
      </c>
    </row>
    <row r="57" spans="1:21" x14ac:dyDescent="0.3">
      <c r="A57">
        <v>1.6990000000000001</v>
      </c>
      <c r="B57">
        <v>2.8319000000000001</v>
      </c>
      <c r="C57">
        <v>3.1339000000000001</v>
      </c>
      <c r="D57">
        <v>-0.30202000000000001</v>
      </c>
      <c r="H57" s="27">
        <v>1.6990000000000001</v>
      </c>
      <c r="I57" s="27">
        <v>2.8319000000000001</v>
      </c>
      <c r="J57" s="27">
        <v>-0.30202000000000001</v>
      </c>
      <c r="T57" t="s">
        <v>223</v>
      </c>
      <c r="U57">
        <v>5.9428999999999998</v>
      </c>
    </row>
    <row r="58" spans="1:21" x14ac:dyDescent="0.3">
      <c r="A58">
        <v>0.60206000000000004</v>
      </c>
      <c r="B58">
        <v>2.2404999999999999</v>
      </c>
      <c r="C58">
        <v>2.8007</v>
      </c>
      <c r="D58">
        <v>-0.56013999999999997</v>
      </c>
      <c r="H58" s="26">
        <v>0.60206000000000004</v>
      </c>
      <c r="I58" s="26">
        <v>2.2404999999999999</v>
      </c>
      <c r="J58" s="26">
        <v>-0.56013999999999997</v>
      </c>
      <c r="T58" t="s">
        <v>231</v>
      </c>
      <c r="U58" s="18">
        <v>1.5306000000000002E-8</v>
      </c>
    </row>
    <row r="59" spans="1:21" x14ac:dyDescent="0.3">
      <c r="A59">
        <v>0</v>
      </c>
      <c r="B59">
        <v>2.3711000000000002</v>
      </c>
      <c r="C59">
        <v>2.6177999999999999</v>
      </c>
      <c r="D59">
        <v>-0.24673</v>
      </c>
      <c r="H59" s="27">
        <v>0</v>
      </c>
      <c r="I59" s="27">
        <v>2.3711000000000002</v>
      </c>
      <c r="J59" s="27">
        <v>-0.24673</v>
      </c>
      <c r="T59" t="s">
        <v>232</v>
      </c>
      <c r="U59">
        <v>1E-4</v>
      </c>
    </row>
    <row r="60" spans="1:21" x14ac:dyDescent="0.3">
      <c r="A60">
        <v>2.6928000000000001</v>
      </c>
      <c r="B60">
        <v>3.3555000000000001</v>
      </c>
      <c r="C60">
        <v>3.4358</v>
      </c>
      <c r="D60">
        <v>-8.0352999999999994E-2</v>
      </c>
      <c r="H60" s="26">
        <v>2.6928000000000001</v>
      </c>
      <c r="I60" s="26">
        <v>3.3555000000000001</v>
      </c>
      <c r="J60" s="26">
        <v>-8.0352999999999994E-2</v>
      </c>
    </row>
    <row r="61" spans="1:21" x14ac:dyDescent="0.3">
      <c r="A61">
        <v>0.95423999999999998</v>
      </c>
      <c r="B61">
        <v>3.7059000000000002</v>
      </c>
      <c r="C61">
        <v>2.9077000000000002</v>
      </c>
      <c r="D61">
        <v>0.79820000000000002</v>
      </c>
      <c r="H61" s="27">
        <v>0.95423999999999998</v>
      </c>
      <c r="I61" s="27">
        <v>3.7059000000000002</v>
      </c>
      <c r="J61" s="27">
        <v>0.79820000000000002</v>
      </c>
    </row>
    <row r="62" spans="1:21" x14ac:dyDescent="0.3">
      <c r="A62">
        <v>0.47711999999999999</v>
      </c>
      <c r="B62">
        <v>2.4843000000000002</v>
      </c>
      <c r="C62">
        <v>2.7627000000000002</v>
      </c>
      <c r="D62">
        <v>-0.27843000000000001</v>
      </c>
      <c r="H62" s="26">
        <v>0.47711999999999999</v>
      </c>
      <c r="I62" s="26">
        <v>2.4843000000000002</v>
      </c>
      <c r="J62" s="26">
        <v>-0.27843000000000001</v>
      </c>
    </row>
    <row r="63" spans="1:21" x14ac:dyDescent="0.3">
      <c r="A63">
        <v>0.69896999999999998</v>
      </c>
      <c r="B63">
        <v>2.1903000000000001</v>
      </c>
      <c r="C63">
        <v>2.8300999999999998</v>
      </c>
      <c r="D63">
        <v>-0.63978999999999997</v>
      </c>
      <c r="H63" s="27">
        <v>0.69896999999999998</v>
      </c>
      <c r="I63" s="27">
        <v>2.1903000000000001</v>
      </c>
      <c r="J63" s="27">
        <v>-0.63978999999999997</v>
      </c>
    </row>
    <row r="64" spans="1:21" x14ac:dyDescent="0.3">
      <c r="A64">
        <v>2.9165000000000001</v>
      </c>
      <c r="B64">
        <v>3.6316000000000002</v>
      </c>
      <c r="C64">
        <v>3.5036999999999998</v>
      </c>
      <c r="D64">
        <v>0.12792000000000001</v>
      </c>
      <c r="H64" s="26">
        <v>2.9165000000000001</v>
      </c>
      <c r="I64" s="26">
        <v>3.6316000000000002</v>
      </c>
      <c r="J64" s="26">
        <v>0.12792000000000001</v>
      </c>
    </row>
    <row r="65" spans="1:10" x14ac:dyDescent="0.3">
      <c r="A65">
        <v>0.77815000000000001</v>
      </c>
      <c r="B65">
        <v>2.4392999999999998</v>
      </c>
      <c r="C65">
        <v>2.8542000000000001</v>
      </c>
      <c r="D65">
        <v>-0.41483999999999999</v>
      </c>
      <c r="H65" s="27">
        <v>0.77815000000000001</v>
      </c>
      <c r="I65" s="27">
        <v>2.4392999999999998</v>
      </c>
      <c r="J65" s="27">
        <v>-0.41483999999999999</v>
      </c>
    </row>
    <row r="66" spans="1:10" x14ac:dyDescent="0.3">
      <c r="A66">
        <v>3.4237000000000002</v>
      </c>
      <c r="B66">
        <v>3.1410999999999998</v>
      </c>
      <c r="C66">
        <v>3.6577999999999999</v>
      </c>
      <c r="D66">
        <v>-0.51668999999999998</v>
      </c>
      <c r="H66" s="26">
        <v>3.4237000000000002</v>
      </c>
      <c r="I66" s="26">
        <v>3.1410999999999998</v>
      </c>
      <c r="J66" s="26">
        <v>-0.51668999999999998</v>
      </c>
    </row>
    <row r="67" spans="1:10" x14ac:dyDescent="0.3">
      <c r="A67">
        <v>2.2648000000000001</v>
      </c>
      <c r="B67">
        <v>3.5842999999999998</v>
      </c>
      <c r="C67">
        <v>3.3058000000000001</v>
      </c>
      <c r="D67">
        <v>0.27855000000000002</v>
      </c>
      <c r="H67" s="27">
        <v>2.2648000000000001</v>
      </c>
      <c r="I67" s="27">
        <v>3.5842999999999998</v>
      </c>
      <c r="J67" s="27">
        <v>0.27855000000000002</v>
      </c>
    </row>
    <row r="68" spans="1:10" x14ac:dyDescent="0.3">
      <c r="A68">
        <v>0.77815000000000001</v>
      </c>
      <c r="B68">
        <v>3.9698000000000002</v>
      </c>
      <c r="C68">
        <v>2.8542000000000001</v>
      </c>
      <c r="D68">
        <v>1.1155999999999999</v>
      </c>
      <c r="H68" s="26">
        <v>0.77815000000000001</v>
      </c>
      <c r="I68" s="26">
        <v>3.9698000000000002</v>
      </c>
      <c r="J68" s="26">
        <v>1.1155999999999999</v>
      </c>
    </row>
    <row r="69" spans="1:10" x14ac:dyDescent="0.3">
      <c r="A69">
        <v>0.90308999999999995</v>
      </c>
      <c r="B69">
        <v>3.4839000000000002</v>
      </c>
      <c r="C69">
        <v>2.8921000000000001</v>
      </c>
      <c r="D69">
        <v>0.59174000000000004</v>
      </c>
      <c r="H69" s="27">
        <v>0.90308999999999995</v>
      </c>
      <c r="I69" s="27">
        <v>3.4839000000000002</v>
      </c>
      <c r="J69" s="27">
        <v>0.59174000000000004</v>
      </c>
    </row>
    <row r="70" spans="1:10" x14ac:dyDescent="0.3">
      <c r="A70">
        <v>1.6901999999999999</v>
      </c>
      <c r="B70">
        <v>3.1208999999999998</v>
      </c>
      <c r="C70">
        <v>3.1312000000000002</v>
      </c>
      <c r="D70">
        <v>-1.0326E-2</v>
      </c>
      <c r="H70" s="26">
        <v>1.6901999999999999</v>
      </c>
      <c r="I70" s="26">
        <v>3.1208999999999998</v>
      </c>
      <c r="J70" s="26">
        <v>-1.0326E-2</v>
      </c>
    </row>
    <row r="71" spans="1:10" x14ac:dyDescent="0.3">
      <c r="A71">
        <v>0</v>
      </c>
      <c r="B71">
        <v>3.8736000000000002</v>
      </c>
      <c r="C71">
        <v>2.6177999999999999</v>
      </c>
      <c r="D71">
        <v>1.2558</v>
      </c>
      <c r="H71" s="27">
        <v>0</v>
      </c>
      <c r="I71" s="27">
        <v>3.8736000000000002</v>
      </c>
      <c r="J71" s="27">
        <v>1.2558</v>
      </c>
    </row>
    <row r="72" spans="1:10" x14ac:dyDescent="0.3">
      <c r="A72">
        <v>3.1892</v>
      </c>
      <c r="B72">
        <v>3.5960000000000001</v>
      </c>
      <c r="C72">
        <v>3.5865999999999998</v>
      </c>
      <c r="D72">
        <v>9.4620999999999993E-3</v>
      </c>
      <c r="H72" s="26">
        <v>3.1892</v>
      </c>
      <c r="I72" s="26">
        <v>3.5960000000000001</v>
      </c>
      <c r="J72" s="26">
        <v>9.4620999999999993E-3</v>
      </c>
    </row>
    <row r="73" spans="1:10" x14ac:dyDescent="0.3">
      <c r="A73">
        <v>3.5234999999999999</v>
      </c>
      <c r="B73">
        <v>3.1558999999999999</v>
      </c>
      <c r="C73">
        <v>3.6880999999999999</v>
      </c>
      <c r="D73">
        <v>-0.53219000000000005</v>
      </c>
      <c r="H73" s="27">
        <v>3.5234999999999999</v>
      </c>
      <c r="I73" s="27">
        <v>3.1558999999999999</v>
      </c>
      <c r="J73" s="27">
        <v>-0.53219000000000005</v>
      </c>
    </row>
    <row r="74" spans="1:10" x14ac:dyDescent="0.3">
      <c r="A74">
        <v>0</v>
      </c>
      <c r="B74">
        <v>2.8791000000000002</v>
      </c>
      <c r="C74">
        <v>2.6177999999999999</v>
      </c>
      <c r="D74">
        <v>0.26129999999999998</v>
      </c>
      <c r="H74" s="26">
        <v>0</v>
      </c>
      <c r="I74" s="26">
        <v>2.8791000000000002</v>
      </c>
      <c r="J74" s="26">
        <v>0.26129999999999998</v>
      </c>
    </row>
    <row r="75" spans="1:10" x14ac:dyDescent="0.3">
      <c r="A75">
        <v>0.69896999999999998</v>
      </c>
      <c r="B75">
        <v>3.1398999999999999</v>
      </c>
      <c r="C75">
        <v>2.8300999999999998</v>
      </c>
      <c r="D75">
        <v>0.30975999999999998</v>
      </c>
      <c r="H75" s="27">
        <v>0.69896999999999998</v>
      </c>
      <c r="I75" s="27">
        <v>3.1398999999999999</v>
      </c>
      <c r="J75" s="27">
        <v>0.30975999999999998</v>
      </c>
    </row>
    <row r="76" spans="1:10" x14ac:dyDescent="0.3">
      <c r="A76">
        <v>0</v>
      </c>
      <c r="B76">
        <v>3.5131999999999999</v>
      </c>
      <c r="C76">
        <v>2.6177999999999999</v>
      </c>
      <c r="D76">
        <v>0.89541999999999999</v>
      </c>
      <c r="H76" s="26">
        <v>0</v>
      </c>
      <c r="I76" s="26">
        <v>3.5131999999999999</v>
      </c>
      <c r="J76" s="26">
        <v>0.89541999999999999</v>
      </c>
    </row>
    <row r="77" spans="1:10" x14ac:dyDescent="0.3">
      <c r="A77">
        <v>0</v>
      </c>
      <c r="B77">
        <v>2.8351000000000002</v>
      </c>
      <c r="C77">
        <v>2.6177999999999999</v>
      </c>
      <c r="D77">
        <v>0.21726000000000001</v>
      </c>
      <c r="H77" s="27">
        <v>0</v>
      </c>
      <c r="I77" s="27">
        <v>2.8351000000000002</v>
      </c>
      <c r="J77" s="27">
        <v>0.21726000000000001</v>
      </c>
    </row>
    <row r="78" spans="1:10" x14ac:dyDescent="0.3">
      <c r="A78">
        <v>1.6990000000000001</v>
      </c>
      <c r="B78">
        <v>2.5899000000000001</v>
      </c>
      <c r="C78">
        <v>3.1339000000000001</v>
      </c>
      <c r="D78">
        <v>-0.54393999999999998</v>
      </c>
      <c r="H78" s="26">
        <v>1.6990000000000001</v>
      </c>
      <c r="I78" s="26">
        <v>2.5899000000000001</v>
      </c>
      <c r="J78" s="26">
        <v>-0.54393999999999998</v>
      </c>
    </row>
    <row r="79" spans="1:10" x14ac:dyDescent="0.3">
      <c r="A79">
        <v>2.2742</v>
      </c>
      <c r="B79">
        <v>3.7797000000000001</v>
      </c>
      <c r="C79">
        <v>3.3086000000000002</v>
      </c>
      <c r="D79">
        <v>0.47111999999999998</v>
      </c>
      <c r="H79" s="27">
        <v>2.2742</v>
      </c>
      <c r="I79" s="27">
        <v>3.7797000000000001</v>
      </c>
      <c r="J79" s="27">
        <v>0.47111999999999998</v>
      </c>
    </row>
    <row r="80" spans="1:10" x14ac:dyDescent="0.3">
      <c r="A80">
        <v>1.7634000000000001</v>
      </c>
      <c r="B80">
        <v>3.4929000000000001</v>
      </c>
      <c r="C80">
        <v>3.1535000000000002</v>
      </c>
      <c r="D80">
        <v>0.33943000000000001</v>
      </c>
      <c r="H80" s="26">
        <v>1.7634000000000001</v>
      </c>
      <c r="I80" s="26">
        <v>3.4929000000000001</v>
      </c>
      <c r="J80" s="26">
        <v>0.33943000000000001</v>
      </c>
    </row>
    <row r="81" spans="1:10" x14ac:dyDescent="0.3">
      <c r="A81">
        <v>0.77815000000000001</v>
      </c>
      <c r="B81">
        <v>2.9916999999999998</v>
      </c>
      <c r="C81">
        <v>2.8542000000000001</v>
      </c>
      <c r="D81">
        <v>0.13749</v>
      </c>
      <c r="H81" s="27">
        <v>0.77815000000000001</v>
      </c>
      <c r="I81" s="27">
        <v>2.9916999999999998</v>
      </c>
      <c r="J81" s="27">
        <v>0.13749</v>
      </c>
    </row>
    <row r="82" spans="1:10" x14ac:dyDescent="0.3">
      <c r="A82">
        <v>2.6884000000000001</v>
      </c>
      <c r="B82">
        <v>2.5489999999999999</v>
      </c>
      <c r="C82">
        <v>3.4344999999999999</v>
      </c>
      <c r="D82">
        <v>-0.88546000000000002</v>
      </c>
      <c r="H82" s="26">
        <v>2.6884000000000001</v>
      </c>
      <c r="I82" s="26">
        <v>2.5489999999999999</v>
      </c>
      <c r="J82" s="26">
        <v>-0.88546000000000002</v>
      </c>
    </row>
    <row r="83" spans="1:10" x14ac:dyDescent="0.3">
      <c r="A83">
        <v>0.47711999999999999</v>
      </c>
      <c r="B83">
        <v>3.2208999999999999</v>
      </c>
      <c r="C83">
        <v>2.7627000000000002</v>
      </c>
      <c r="D83">
        <v>0.45816000000000001</v>
      </c>
      <c r="H83" s="27">
        <v>0.47711999999999999</v>
      </c>
      <c r="I83" s="27">
        <v>3.2208999999999999</v>
      </c>
      <c r="J83" s="27">
        <v>0.45816000000000001</v>
      </c>
    </row>
    <row r="84" spans="1:10" x14ac:dyDescent="0.3">
      <c r="A84">
        <v>0</v>
      </c>
      <c r="B84">
        <v>3.6520000000000001</v>
      </c>
      <c r="C84">
        <v>2.6177999999999999</v>
      </c>
      <c r="D84">
        <v>1.0342</v>
      </c>
      <c r="H84" s="26">
        <v>0</v>
      </c>
      <c r="I84" s="26">
        <v>3.6520000000000001</v>
      </c>
      <c r="J84" s="26">
        <v>1.0342</v>
      </c>
    </row>
    <row r="85" spans="1:10" x14ac:dyDescent="0.3">
      <c r="A85">
        <v>1.6128</v>
      </c>
      <c r="B85">
        <v>1.9731000000000001</v>
      </c>
      <c r="C85">
        <v>3.1076999999999999</v>
      </c>
      <c r="D85">
        <v>-1.1346000000000001</v>
      </c>
      <c r="H85" s="27">
        <v>1.6128</v>
      </c>
      <c r="I85" s="27">
        <v>1.9731000000000001</v>
      </c>
      <c r="J85" s="27">
        <v>-1.1346000000000001</v>
      </c>
    </row>
    <row r="86" spans="1:10" x14ac:dyDescent="0.3">
      <c r="A86">
        <v>2.1732</v>
      </c>
      <c r="B86">
        <v>3.8664000000000001</v>
      </c>
      <c r="C86">
        <v>3.2778999999999998</v>
      </c>
      <c r="D86">
        <v>0.58845999999999998</v>
      </c>
      <c r="H86" s="26">
        <v>2.1732</v>
      </c>
      <c r="I86" s="26">
        <v>3.8664000000000001</v>
      </c>
      <c r="J86" s="26">
        <v>0.58845999999999998</v>
      </c>
    </row>
    <row r="87" spans="1:10" x14ac:dyDescent="0.3">
      <c r="A87">
        <v>2.5527000000000002</v>
      </c>
      <c r="B87">
        <v>2.7084000000000001</v>
      </c>
      <c r="C87">
        <v>3.3932000000000002</v>
      </c>
      <c r="D87">
        <v>-0.68479999999999996</v>
      </c>
      <c r="H87" s="27">
        <v>2.5527000000000002</v>
      </c>
      <c r="I87" s="27">
        <v>2.7084000000000001</v>
      </c>
      <c r="J87" s="27">
        <v>-0.68479999999999996</v>
      </c>
    </row>
    <row r="88" spans="1:10" x14ac:dyDescent="0.3">
      <c r="A88">
        <v>2.3365</v>
      </c>
      <c r="B88">
        <v>3.2907000000000002</v>
      </c>
      <c r="C88">
        <v>3.3275000000000001</v>
      </c>
      <c r="D88">
        <v>-3.6843000000000001E-2</v>
      </c>
      <c r="H88" s="26">
        <v>2.3365</v>
      </c>
      <c r="I88" s="26">
        <v>3.2907000000000002</v>
      </c>
      <c r="J88" s="26">
        <v>-3.6843000000000001E-2</v>
      </c>
    </row>
    <row r="89" spans="1:10" x14ac:dyDescent="0.3">
      <c r="A89">
        <v>2.7443</v>
      </c>
      <c r="B89">
        <v>2.6627999999999998</v>
      </c>
      <c r="C89">
        <v>3.4514</v>
      </c>
      <c r="D89">
        <v>-0.78866999999999998</v>
      </c>
      <c r="H89" s="27">
        <v>2.7443</v>
      </c>
      <c r="I89" s="27">
        <v>2.6627999999999998</v>
      </c>
      <c r="J89" s="27">
        <v>-0.78866999999999998</v>
      </c>
    </row>
    <row r="90" spans="1:10" x14ac:dyDescent="0.3">
      <c r="A90">
        <v>0</v>
      </c>
      <c r="B90">
        <v>2.738</v>
      </c>
      <c r="C90">
        <v>2.6177999999999999</v>
      </c>
      <c r="D90">
        <v>0.12019000000000001</v>
      </c>
      <c r="H90" s="26">
        <v>0</v>
      </c>
      <c r="I90" s="26">
        <v>2.738</v>
      </c>
      <c r="J90" s="26">
        <v>0.12019000000000001</v>
      </c>
    </row>
    <row r="91" spans="1:10" x14ac:dyDescent="0.3">
      <c r="A91">
        <v>0.30103000000000002</v>
      </c>
      <c r="B91">
        <v>1.7323999999999999</v>
      </c>
      <c r="C91">
        <v>2.7092000000000001</v>
      </c>
      <c r="D91">
        <v>-0.97685</v>
      </c>
      <c r="H91" s="27">
        <v>0.30103000000000002</v>
      </c>
      <c r="I91" s="27">
        <v>1.7323999999999999</v>
      </c>
      <c r="J91" s="27">
        <v>-0.97685</v>
      </c>
    </row>
    <row r="92" spans="1:10" x14ac:dyDescent="0.3">
      <c r="A92">
        <v>1.1460999999999999</v>
      </c>
      <c r="B92">
        <v>3.5695000000000001</v>
      </c>
      <c r="C92">
        <v>2.9660000000000002</v>
      </c>
      <c r="D92">
        <v>0.60353000000000001</v>
      </c>
      <c r="H92" s="26">
        <v>1.1460999999999999</v>
      </c>
      <c r="I92" s="26">
        <v>3.5695000000000001</v>
      </c>
      <c r="J92" s="26">
        <v>0.60353000000000001</v>
      </c>
    </row>
    <row r="93" spans="1:10" x14ac:dyDescent="0.3">
      <c r="A93">
        <v>0.30103000000000002</v>
      </c>
      <c r="B93">
        <v>3.1</v>
      </c>
      <c r="C93">
        <v>2.7092000000000001</v>
      </c>
      <c r="D93">
        <v>0.39078000000000002</v>
      </c>
      <c r="H93" s="27">
        <v>0.30103000000000002</v>
      </c>
      <c r="I93" s="27">
        <v>3.1</v>
      </c>
      <c r="J93" s="27">
        <v>0.39078000000000002</v>
      </c>
    </row>
    <row r="94" spans="1:10" x14ac:dyDescent="0.3">
      <c r="A94">
        <v>2.7372000000000001</v>
      </c>
      <c r="B94">
        <v>3.5375999999999999</v>
      </c>
      <c r="C94">
        <v>3.4493</v>
      </c>
      <c r="D94">
        <v>8.8291999999999995E-2</v>
      </c>
      <c r="H94" s="26">
        <v>2.7372000000000001</v>
      </c>
      <c r="I94" s="26">
        <v>3.5375999999999999</v>
      </c>
      <c r="J94" s="26">
        <v>8.8291999999999995E-2</v>
      </c>
    </row>
    <row r="95" spans="1:10" x14ac:dyDescent="0.3">
      <c r="A95">
        <v>0.47711999999999999</v>
      </c>
      <c r="B95">
        <v>2.5598999999999998</v>
      </c>
      <c r="C95">
        <v>2.7627000000000002</v>
      </c>
      <c r="D95">
        <v>-0.20283000000000001</v>
      </c>
      <c r="H95" s="27">
        <v>0.47711999999999999</v>
      </c>
      <c r="I95" s="27">
        <v>2.5598999999999998</v>
      </c>
      <c r="J95" s="27">
        <v>-0.20283000000000001</v>
      </c>
    </row>
    <row r="96" spans="1:10" x14ac:dyDescent="0.3">
      <c r="A96">
        <v>0.30103000000000002</v>
      </c>
      <c r="B96">
        <v>2.5832000000000002</v>
      </c>
      <c r="C96">
        <v>2.7092000000000001</v>
      </c>
      <c r="D96">
        <v>-0.12604000000000001</v>
      </c>
      <c r="H96" s="26">
        <v>0.30103000000000002</v>
      </c>
      <c r="I96" s="26">
        <v>2.5832000000000002</v>
      </c>
      <c r="J96" s="26">
        <v>-0.12604000000000001</v>
      </c>
    </row>
    <row r="97" spans="1:10" x14ac:dyDescent="0.3">
      <c r="A97">
        <v>1.3424</v>
      </c>
      <c r="B97">
        <v>2.7033</v>
      </c>
      <c r="C97">
        <v>3.0255999999999998</v>
      </c>
      <c r="D97">
        <v>-0.32229000000000002</v>
      </c>
      <c r="H97" s="27">
        <v>1.3424</v>
      </c>
      <c r="I97" s="27">
        <v>2.7033</v>
      </c>
      <c r="J97" s="27">
        <v>-0.32229000000000002</v>
      </c>
    </row>
    <row r="98" spans="1:10" x14ac:dyDescent="0.3">
      <c r="A98">
        <v>1.5798000000000001</v>
      </c>
      <c r="B98">
        <v>3.9321999999999999</v>
      </c>
      <c r="C98">
        <v>3.0977000000000001</v>
      </c>
      <c r="D98">
        <v>0.83448</v>
      </c>
      <c r="H98" s="26">
        <v>1.5798000000000001</v>
      </c>
      <c r="I98" s="26">
        <v>3.9321999999999999</v>
      </c>
      <c r="J98" s="26">
        <v>0.83448</v>
      </c>
    </row>
    <row r="99" spans="1:10" x14ac:dyDescent="0.3">
      <c r="A99">
        <v>1.6335</v>
      </c>
      <c r="B99">
        <v>2.9794999999999998</v>
      </c>
      <c r="C99">
        <v>3.1139999999999999</v>
      </c>
      <c r="D99">
        <v>-0.13444999999999999</v>
      </c>
      <c r="H99" s="27">
        <v>1.6335</v>
      </c>
      <c r="I99" s="27">
        <v>2.9794999999999998</v>
      </c>
      <c r="J99" s="27">
        <v>-0.13444999999999999</v>
      </c>
    </row>
    <row r="100" spans="1:10" x14ac:dyDescent="0.3">
      <c r="A100">
        <v>0.60206000000000004</v>
      </c>
      <c r="B100">
        <v>3.0962000000000001</v>
      </c>
      <c r="C100">
        <v>2.8007</v>
      </c>
      <c r="D100">
        <v>0.29553000000000001</v>
      </c>
      <c r="H100" s="26">
        <v>0.60206000000000004</v>
      </c>
      <c r="I100" s="26">
        <v>3.0962000000000001</v>
      </c>
      <c r="J100" s="26">
        <v>0.29553000000000001</v>
      </c>
    </row>
    <row r="101" spans="1:10" x14ac:dyDescent="0.3">
      <c r="A101">
        <v>0</v>
      </c>
      <c r="B101">
        <v>3.5529000000000002</v>
      </c>
      <c r="C101">
        <v>2.6177999999999999</v>
      </c>
      <c r="D101">
        <v>0.93511</v>
      </c>
      <c r="H101" s="27">
        <v>0</v>
      </c>
      <c r="I101" s="27">
        <v>3.5529000000000002</v>
      </c>
      <c r="J101" s="27">
        <v>0.93511</v>
      </c>
    </row>
    <row r="102" spans="1:10" x14ac:dyDescent="0.3">
      <c r="A102">
        <v>0.30103000000000002</v>
      </c>
      <c r="B102">
        <v>3.8942000000000001</v>
      </c>
      <c r="C102">
        <v>2.7092000000000001</v>
      </c>
      <c r="D102">
        <v>1.1850000000000001</v>
      </c>
      <c r="H102" s="26">
        <v>0.30103000000000002</v>
      </c>
      <c r="I102" s="26">
        <v>3.8942000000000001</v>
      </c>
      <c r="J102" s="26">
        <v>1.1850000000000001</v>
      </c>
    </row>
    <row r="103" spans="1:10" x14ac:dyDescent="0.3">
      <c r="A103">
        <v>0.95423999999999998</v>
      </c>
      <c r="B103">
        <v>2.1238999999999999</v>
      </c>
      <c r="C103">
        <v>2.9077000000000002</v>
      </c>
      <c r="D103">
        <v>-0.78381999999999996</v>
      </c>
      <c r="H103" s="27">
        <v>0.95423999999999998</v>
      </c>
      <c r="I103" s="27">
        <v>2.1238999999999999</v>
      </c>
      <c r="J103" s="27">
        <v>-0.78381999999999996</v>
      </c>
    </row>
    <row r="104" spans="1:10" x14ac:dyDescent="0.3">
      <c r="A104">
        <v>0</v>
      </c>
      <c r="B104">
        <v>2.9148999999999998</v>
      </c>
      <c r="C104">
        <v>2.6177999999999999</v>
      </c>
      <c r="D104">
        <v>0.29707</v>
      </c>
      <c r="H104" s="26">
        <v>0</v>
      </c>
      <c r="I104" s="26">
        <v>2.9148999999999998</v>
      </c>
      <c r="J104" s="26">
        <v>0.29707</v>
      </c>
    </row>
    <row r="105" spans="1:10" x14ac:dyDescent="0.3">
      <c r="A105">
        <v>0.30103000000000002</v>
      </c>
      <c r="B105">
        <v>1.8388</v>
      </c>
      <c r="C105">
        <v>2.7092000000000001</v>
      </c>
      <c r="D105">
        <v>-0.87039</v>
      </c>
      <c r="H105" s="27">
        <v>0.30103000000000002</v>
      </c>
      <c r="I105" s="27">
        <v>1.8388</v>
      </c>
      <c r="J105" s="27">
        <v>-0.87039</v>
      </c>
    </row>
    <row r="106" spans="1:10" x14ac:dyDescent="0.3">
      <c r="A106">
        <v>0.47711999999999999</v>
      </c>
      <c r="B106">
        <v>2.3304</v>
      </c>
      <c r="C106">
        <v>2.7627000000000002</v>
      </c>
      <c r="D106">
        <v>-0.43231999999999998</v>
      </c>
      <c r="H106" s="26">
        <v>0.47711999999999999</v>
      </c>
      <c r="I106" s="26">
        <v>2.3304</v>
      </c>
      <c r="J106" s="26">
        <v>-0.43231999999999998</v>
      </c>
    </row>
    <row r="107" spans="1:10" x14ac:dyDescent="0.3">
      <c r="A107">
        <v>1.2553000000000001</v>
      </c>
      <c r="B107">
        <v>2.4996999999999998</v>
      </c>
      <c r="C107">
        <v>2.9990999999999999</v>
      </c>
      <c r="D107">
        <v>-0.49942999999999999</v>
      </c>
      <c r="H107" s="27">
        <v>1.2553000000000001</v>
      </c>
      <c r="I107" s="27">
        <v>2.4996999999999998</v>
      </c>
      <c r="J107" s="27">
        <v>-0.49942999999999999</v>
      </c>
    </row>
    <row r="108" spans="1:10" x14ac:dyDescent="0.3">
      <c r="A108">
        <v>0</v>
      </c>
      <c r="B108">
        <v>1</v>
      </c>
      <c r="C108">
        <v>2.6177999999999999</v>
      </c>
      <c r="D108">
        <v>-1.6177999999999999</v>
      </c>
      <c r="H108" s="26">
        <v>0</v>
      </c>
      <c r="I108" s="26">
        <v>1</v>
      </c>
      <c r="J108" s="26">
        <v>-1.6177999999999999</v>
      </c>
    </row>
    <row r="109" spans="1:10" x14ac:dyDescent="0.3">
      <c r="A109">
        <v>0</v>
      </c>
      <c r="B109">
        <v>2.4487000000000001</v>
      </c>
      <c r="C109">
        <v>2.6177999999999999</v>
      </c>
      <c r="D109">
        <v>-0.16908999999999999</v>
      </c>
      <c r="H109" s="27">
        <v>0</v>
      </c>
      <c r="I109" s="27">
        <v>2.4487000000000001</v>
      </c>
      <c r="J109" s="27">
        <v>-0.16908999999999999</v>
      </c>
    </row>
    <row r="110" spans="1:10" x14ac:dyDescent="0.3">
      <c r="A110">
        <v>3.0116000000000001</v>
      </c>
      <c r="B110">
        <v>2.6920000000000002</v>
      </c>
      <c r="C110">
        <v>3.5326</v>
      </c>
      <c r="D110">
        <v>-0.84065999999999996</v>
      </c>
      <c r="H110" s="26">
        <v>3.0116000000000001</v>
      </c>
      <c r="I110" s="26">
        <v>2.6920000000000002</v>
      </c>
      <c r="J110" s="26">
        <v>-0.84065999999999996</v>
      </c>
    </row>
    <row r="111" spans="1:10" x14ac:dyDescent="0.3">
      <c r="A111">
        <v>0.30103000000000002</v>
      </c>
      <c r="B111">
        <v>2.0718999999999999</v>
      </c>
      <c r="C111">
        <v>2.7092000000000001</v>
      </c>
      <c r="D111">
        <v>-0.63736000000000004</v>
      </c>
      <c r="H111" s="27">
        <v>0.30103000000000002</v>
      </c>
      <c r="I111" s="27">
        <v>2.0718999999999999</v>
      </c>
      <c r="J111" s="27">
        <v>-0.63736000000000004</v>
      </c>
    </row>
    <row r="112" spans="1:10" x14ac:dyDescent="0.3">
      <c r="A112">
        <v>0.47711999999999999</v>
      </c>
      <c r="B112">
        <v>3.4226000000000001</v>
      </c>
      <c r="C112">
        <v>2.7627000000000002</v>
      </c>
      <c r="D112">
        <v>0.65986</v>
      </c>
      <c r="H112" s="26">
        <v>0.47711999999999999</v>
      </c>
      <c r="I112" s="26">
        <v>3.4226000000000001</v>
      </c>
      <c r="J112" s="26">
        <v>0.65986</v>
      </c>
    </row>
    <row r="113" spans="1:10" x14ac:dyDescent="0.3">
      <c r="A113">
        <v>0</v>
      </c>
      <c r="B113">
        <v>3.2852999999999999</v>
      </c>
      <c r="C113">
        <v>2.6177999999999999</v>
      </c>
      <c r="D113">
        <v>0.66752999999999996</v>
      </c>
      <c r="H113" s="27">
        <v>0</v>
      </c>
      <c r="I113" s="27">
        <v>3.2852999999999999</v>
      </c>
      <c r="J113" s="27">
        <v>0.66752999999999996</v>
      </c>
    </row>
    <row r="114" spans="1:10" x14ac:dyDescent="0.3">
      <c r="A114">
        <v>0.30103000000000002</v>
      </c>
      <c r="B114">
        <v>2.0085999999999999</v>
      </c>
      <c r="C114">
        <v>2.7092000000000001</v>
      </c>
      <c r="D114">
        <v>-0.70064000000000004</v>
      </c>
      <c r="H114" s="26">
        <v>0.30103000000000002</v>
      </c>
      <c r="I114" s="26">
        <v>2.0085999999999999</v>
      </c>
      <c r="J114" s="26">
        <v>-0.70064000000000004</v>
      </c>
    </row>
    <row r="115" spans="1:10" x14ac:dyDescent="0.3">
      <c r="A115">
        <v>0.84509999999999996</v>
      </c>
      <c r="B115">
        <v>2.1206</v>
      </c>
      <c r="C115">
        <v>2.8744999999999998</v>
      </c>
      <c r="D115">
        <v>-0.75394000000000005</v>
      </c>
      <c r="H115" s="27">
        <v>0.84509999999999996</v>
      </c>
      <c r="I115" s="27">
        <v>2.1206</v>
      </c>
      <c r="J115" s="27">
        <v>-0.75394000000000005</v>
      </c>
    </row>
    <row r="116" spans="1:10" x14ac:dyDescent="0.3">
      <c r="A116">
        <v>2.944</v>
      </c>
      <c r="B116">
        <v>4.2320000000000002</v>
      </c>
      <c r="C116">
        <v>3.5121000000000002</v>
      </c>
      <c r="D116">
        <v>0.71986000000000006</v>
      </c>
      <c r="H116" s="26">
        <v>2.944</v>
      </c>
      <c r="I116" s="26">
        <v>4.2320000000000002</v>
      </c>
      <c r="J116" s="26">
        <v>0.71986000000000006</v>
      </c>
    </row>
    <row r="117" spans="1:10" x14ac:dyDescent="0.3">
      <c r="A117">
        <v>0</v>
      </c>
      <c r="B117">
        <v>0.30103000000000002</v>
      </c>
      <c r="C117">
        <v>2.6177999999999999</v>
      </c>
      <c r="D117">
        <v>-2.3168000000000002</v>
      </c>
      <c r="H117" s="26">
        <v>0.77815000000000001</v>
      </c>
      <c r="I117" s="26">
        <v>3.0916999999999999</v>
      </c>
      <c r="J117" s="26">
        <v>0.23749000000000001</v>
      </c>
    </row>
    <row r="118" spans="1:10" x14ac:dyDescent="0.3">
      <c r="A118">
        <v>0.77815000000000001</v>
      </c>
      <c r="B118">
        <v>3.0916999999999999</v>
      </c>
      <c r="C118">
        <v>2.8542000000000001</v>
      </c>
      <c r="D118">
        <v>0.23749000000000001</v>
      </c>
      <c r="H118" s="27">
        <v>0.95423999999999998</v>
      </c>
      <c r="I118" s="27">
        <v>3.6339000000000001</v>
      </c>
      <c r="J118" s="27">
        <v>0.72619999999999996</v>
      </c>
    </row>
    <row r="119" spans="1:10" x14ac:dyDescent="0.3">
      <c r="A119">
        <v>0.95423999999999998</v>
      </c>
      <c r="B119">
        <v>3.6339000000000001</v>
      </c>
      <c r="C119">
        <v>2.9077000000000002</v>
      </c>
      <c r="D119">
        <v>0.72619999999999996</v>
      </c>
      <c r="H119" s="26">
        <v>0.60206000000000004</v>
      </c>
      <c r="I119" s="26">
        <v>2.6253000000000002</v>
      </c>
      <c r="J119" s="26">
        <v>-0.17537</v>
      </c>
    </row>
    <row r="120" spans="1:10" x14ac:dyDescent="0.3">
      <c r="A120">
        <v>0.60206000000000004</v>
      </c>
      <c r="B120">
        <v>2.6253000000000002</v>
      </c>
      <c r="C120">
        <v>2.8007</v>
      </c>
      <c r="D120">
        <v>-0.17537</v>
      </c>
      <c r="H120" s="27">
        <v>1.7482</v>
      </c>
      <c r="I120" s="27">
        <v>4.1535000000000002</v>
      </c>
      <c r="J120" s="27">
        <v>1.0046999999999999</v>
      </c>
    </row>
    <row r="121" spans="1:10" x14ac:dyDescent="0.3">
      <c r="A121">
        <v>1.7482</v>
      </c>
      <c r="B121">
        <v>4.1535000000000002</v>
      </c>
      <c r="C121">
        <v>3.1488</v>
      </c>
      <c r="D121">
        <v>1.0046999999999999</v>
      </c>
      <c r="H121" s="26">
        <v>0</v>
      </c>
      <c r="I121" s="26">
        <v>4.0849000000000002</v>
      </c>
      <c r="J121" s="26">
        <v>1.4671000000000001</v>
      </c>
    </row>
    <row r="122" spans="1:10" x14ac:dyDescent="0.3">
      <c r="A122">
        <v>0</v>
      </c>
      <c r="B122">
        <v>4.0849000000000002</v>
      </c>
      <c r="C122">
        <v>2.6177999999999999</v>
      </c>
      <c r="D122">
        <v>1.4671000000000001</v>
      </c>
      <c r="H122" s="27">
        <v>1.3009999999999999</v>
      </c>
      <c r="I122" s="27">
        <v>3.1162999999999998</v>
      </c>
      <c r="J122" s="27">
        <v>0.10326</v>
      </c>
    </row>
    <row r="123" spans="1:10" x14ac:dyDescent="0.3">
      <c r="A123">
        <v>1.3009999999999999</v>
      </c>
      <c r="B123">
        <v>3.1162999999999998</v>
      </c>
      <c r="C123">
        <v>3.0129999999999999</v>
      </c>
      <c r="D123">
        <v>0.10326</v>
      </c>
      <c r="H123" s="26">
        <v>2.8228</v>
      </c>
      <c r="I123" s="26">
        <v>2.1492</v>
      </c>
      <c r="J123" s="26">
        <v>-1.3261000000000001</v>
      </c>
    </row>
    <row r="124" spans="1:10" x14ac:dyDescent="0.3">
      <c r="A124">
        <v>2.8228</v>
      </c>
      <c r="B124">
        <v>2.1492</v>
      </c>
      <c r="C124">
        <v>3.4752999999999998</v>
      </c>
      <c r="D124">
        <v>-1.3261000000000001</v>
      </c>
      <c r="H124" s="27">
        <v>1.6128</v>
      </c>
      <c r="I124" s="27">
        <v>2.7839</v>
      </c>
      <c r="J124" s="27">
        <v>-0.32380999999999999</v>
      </c>
    </row>
    <row r="125" spans="1:10" x14ac:dyDescent="0.3">
      <c r="A125">
        <v>1.6128</v>
      </c>
      <c r="B125">
        <v>2.7839</v>
      </c>
      <c r="C125">
        <v>3.1076999999999999</v>
      </c>
      <c r="D125">
        <v>-0.32380999999999999</v>
      </c>
      <c r="H125" s="26">
        <v>2.6385000000000001</v>
      </c>
      <c r="I125" s="26">
        <v>3.0910000000000002</v>
      </c>
      <c r="J125" s="26">
        <v>-0.32833000000000001</v>
      </c>
    </row>
    <row r="126" spans="1:10" x14ac:dyDescent="0.3">
      <c r="A126">
        <v>2.6385000000000001</v>
      </c>
      <c r="B126">
        <v>3.0910000000000002</v>
      </c>
      <c r="C126">
        <v>3.4192999999999998</v>
      </c>
      <c r="D126">
        <v>-0.32833000000000001</v>
      </c>
      <c r="H126" s="27">
        <v>0</v>
      </c>
      <c r="I126" s="27">
        <v>2.5888</v>
      </c>
      <c r="J126" s="27">
        <v>-2.8965999999999999E-2</v>
      </c>
    </row>
    <row r="127" spans="1:10" x14ac:dyDescent="0.3">
      <c r="A127">
        <v>0</v>
      </c>
      <c r="B127">
        <v>2.5888</v>
      </c>
      <c r="C127">
        <v>2.6177999999999999</v>
      </c>
      <c r="D127">
        <v>-2.8965999999999999E-2</v>
      </c>
      <c r="H127" s="26">
        <v>0.77815000000000001</v>
      </c>
      <c r="I127" s="26">
        <v>1.7708999999999999</v>
      </c>
      <c r="J127" s="26">
        <v>-1.0832999999999999</v>
      </c>
    </row>
    <row r="128" spans="1:10" x14ac:dyDescent="0.3">
      <c r="A128">
        <v>0.77815000000000001</v>
      </c>
      <c r="B128">
        <v>1.7708999999999999</v>
      </c>
      <c r="C128">
        <v>2.8542000000000001</v>
      </c>
      <c r="D128">
        <v>-1.0832999999999999</v>
      </c>
      <c r="H128" s="27">
        <v>2.9359999999999999</v>
      </c>
      <c r="I128" s="27">
        <v>2.94</v>
      </c>
      <c r="J128" s="27">
        <v>-0.56964999999999999</v>
      </c>
    </row>
    <row r="129" spans="1:10" x14ac:dyDescent="0.3">
      <c r="A129">
        <v>2.9359999999999999</v>
      </c>
      <c r="B129">
        <v>2.94</v>
      </c>
      <c r="C129">
        <v>3.5097</v>
      </c>
      <c r="D129">
        <v>-0.56964999999999999</v>
      </c>
      <c r="H129" s="26">
        <v>0.84509999999999996</v>
      </c>
      <c r="I129" s="26">
        <v>2.5249999999999999</v>
      </c>
      <c r="J129" s="26">
        <v>-0.34947</v>
      </c>
    </row>
    <row r="130" spans="1:10" x14ac:dyDescent="0.3">
      <c r="A130">
        <v>0.84509999999999996</v>
      </c>
      <c r="B130">
        <v>2.5249999999999999</v>
      </c>
      <c r="C130">
        <v>2.8744999999999998</v>
      </c>
      <c r="D130">
        <v>-0.34947</v>
      </c>
      <c r="H130" s="27">
        <v>0.95423999999999998</v>
      </c>
      <c r="I130" s="27">
        <v>1.7924</v>
      </c>
      <c r="J130" s="27">
        <v>-1.1153</v>
      </c>
    </row>
    <row r="131" spans="1:10" x14ac:dyDescent="0.3">
      <c r="A131">
        <v>0.95423999999999998</v>
      </c>
      <c r="B131">
        <v>1.7924</v>
      </c>
      <c r="C131">
        <v>2.9077000000000002</v>
      </c>
      <c r="D131">
        <v>-1.1153</v>
      </c>
      <c r="H131" s="26">
        <v>2.9512999999999998</v>
      </c>
      <c r="I131" s="26">
        <v>4.4132999999999996</v>
      </c>
      <c r="J131" s="26">
        <v>0.89897000000000005</v>
      </c>
    </row>
    <row r="132" spans="1:10" x14ac:dyDescent="0.3">
      <c r="A132">
        <v>2.9512999999999998</v>
      </c>
      <c r="B132">
        <v>4.4132999999999996</v>
      </c>
      <c r="C132">
        <v>3.5143</v>
      </c>
      <c r="D132">
        <v>0.89897000000000005</v>
      </c>
      <c r="H132" s="27">
        <v>0</v>
      </c>
      <c r="I132" s="27">
        <v>2.2989000000000002</v>
      </c>
      <c r="J132" s="27">
        <v>-0.31894</v>
      </c>
    </row>
    <row r="133" spans="1:10" x14ac:dyDescent="0.3">
      <c r="A133">
        <v>0</v>
      </c>
      <c r="B133">
        <v>2.2989000000000002</v>
      </c>
      <c r="C133">
        <v>2.6177999999999999</v>
      </c>
      <c r="D133">
        <v>-0.31894</v>
      </c>
      <c r="H133" s="26">
        <v>1.4623999999999999</v>
      </c>
      <c r="I133" s="26">
        <v>3.9834999999999998</v>
      </c>
      <c r="J133" s="26">
        <v>0.92145999999999995</v>
      </c>
    </row>
    <row r="134" spans="1:10" x14ac:dyDescent="0.3">
      <c r="A134">
        <v>1.4623999999999999</v>
      </c>
      <c r="B134">
        <v>3.9834999999999998</v>
      </c>
      <c r="C134">
        <v>3.0619999999999998</v>
      </c>
      <c r="D134">
        <v>0.92145999999999995</v>
      </c>
      <c r="H134" s="27">
        <v>0</v>
      </c>
      <c r="I134" s="27">
        <v>2.3283999999999998</v>
      </c>
      <c r="J134" s="27">
        <v>-0.28942000000000001</v>
      </c>
    </row>
    <row r="135" spans="1:10" x14ac:dyDescent="0.3">
      <c r="A135">
        <v>0</v>
      </c>
      <c r="B135">
        <v>2.3283999999999998</v>
      </c>
      <c r="C135">
        <v>2.6177999999999999</v>
      </c>
      <c r="D135">
        <v>-0.28942000000000001</v>
      </c>
      <c r="H135" s="26">
        <v>3.4439000000000002</v>
      </c>
      <c r="I135" s="26">
        <v>3.9045999999999998</v>
      </c>
      <c r="J135" s="26">
        <v>0.24060000000000001</v>
      </c>
    </row>
    <row r="136" spans="1:10" x14ac:dyDescent="0.3">
      <c r="A136">
        <v>3.4439000000000002</v>
      </c>
      <c r="B136">
        <v>3.9045999999999998</v>
      </c>
      <c r="C136">
        <v>3.6638999999999999</v>
      </c>
      <c r="D136">
        <v>0.24060000000000001</v>
      </c>
      <c r="H136" s="27">
        <v>1.3978999999999999</v>
      </c>
      <c r="I136" s="27">
        <v>2.3010000000000002</v>
      </c>
      <c r="J136" s="27">
        <v>-0.74141999999999997</v>
      </c>
    </row>
    <row r="137" spans="1:10" x14ac:dyDescent="0.3">
      <c r="A137">
        <v>1.3978999999999999</v>
      </c>
      <c r="B137">
        <v>2.3010000000000002</v>
      </c>
      <c r="C137">
        <v>3.0425</v>
      </c>
      <c r="D137">
        <v>-0.74141999999999997</v>
      </c>
      <c r="H137" s="26">
        <v>1.9823</v>
      </c>
      <c r="I137" s="26">
        <v>3.8748</v>
      </c>
      <c r="J137" s="26">
        <v>0.65481999999999996</v>
      </c>
    </row>
    <row r="138" spans="1:10" x14ac:dyDescent="0.3">
      <c r="A138">
        <v>1.9823</v>
      </c>
      <c r="B138">
        <v>3.8748</v>
      </c>
      <c r="C138">
        <v>3.22</v>
      </c>
      <c r="D138">
        <v>0.65481999999999996</v>
      </c>
      <c r="H138" s="27">
        <v>0</v>
      </c>
      <c r="I138" s="27">
        <v>2.5865999999999998</v>
      </c>
      <c r="J138" s="27">
        <v>-3.1210000000000002E-2</v>
      </c>
    </row>
    <row r="139" spans="1:10" x14ac:dyDescent="0.3">
      <c r="A139">
        <v>0</v>
      </c>
      <c r="B139">
        <v>2.5865999999999998</v>
      </c>
      <c r="C139">
        <v>2.6177999999999999</v>
      </c>
      <c r="D139">
        <v>-3.1210000000000002E-2</v>
      </c>
      <c r="H139" s="26">
        <v>0.30103000000000002</v>
      </c>
      <c r="I139" s="26">
        <v>2.1522999999999999</v>
      </c>
      <c r="J139" s="26">
        <v>-0.55694999999999995</v>
      </c>
    </row>
    <row r="140" spans="1:10" x14ac:dyDescent="0.3">
      <c r="A140">
        <v>0.30103000000000002</v>
      </c>
      <c r="B140">
        <v>2.1522999999999999</v>
      </c>
      <c r="C140">
        <v>2.7092000000000001</v>
      </c>
      <c r="D140">
        <v>-0.55694999999999995</v>
      </c>
      <c r="H140" s="27">
        <v>0.84509999999999996</v>
      </c>
      <c r="I140" s="27">
        <v>3.1690999999999998</v>
      </c>
      <c r="J140" s="27">
        <v>0.29457</v>
      </c>
    </row>
    <row r="141" spans="1:10" x14ac:dyDescent="0.3">
      <c r="A141">
        <v>0.84509999999999996</v>
      </c>
      <c r="B141">
        <v>3.1690999999999998</v>
      </c>
      <c r="C141">
        <v>2.8744999999999998</v>
      </c>
      <c r="D141">
        <v>0.29457</v>
      </c>
      <c r="H141" s="26">
        <v>0.60206000000000004</v>
      </c>
      <c r="I141" s="26">
        <v>3.4649000000000001</v>
      </c>
      <c r="J141" s="26">
        <v>0.66425000000000001</v>
      </c>
    </row>
    <row r="142" spans="1:10" x14ac:dyDescent="0.3">
      <c r="A142">
        <v>0.60206000000000004</v>
      </c>
      <c r="B142">
        <v>3.4649000000000001</v>
      </c>
      <c r="C142">
        <v>2.8007</v>
      </c>
      <c r="D142">
        <v>0.66425000000000001</v>
      </c>
      <c r="H142" s="27">
        <v>0.77815000000000001</v>
      </c>
      <c r="I142" s="27">
        <v>2.4232</v>
      </c>
      <c r="J142" s="27">
        <v>-0.43092999999999998</v>
      </c>
    </row>
    <row r="143" spans="1:10" x14ac:dyDescent="0.3">
      <c r="A143">
        <v>0.77815000000000001</v>
      </c>
      <c r="B143">
        <v>2.4232</v>
      </c>
      <c r="C143">
        <v>2.8542000000000001</v>
      </c>
      <c r="D143">
        <v>-0.43092999999999998</v>
      </c>
      <c r="H143" s="26">
        <v>1.3802000000000001</v>
      </c>
      <c r="I143" s="26">
        <v>3.8104</v>
      </c>
      <c r="J143" s="26">
        <v>0.77337</v>
      </c>
    </row>
    <row r="144" spans="1:10" x14ac:dyDescent="0.3">
      <c r="A144">
        <v>1.3802000000000001</v>
      </c>
      <c r="B144">
        <v>3.8104</v>
      </c>
      <c r="C144">
        <v>3.0371000000000001</v>
      </c>
      <c r="D144">
        <v>0.77337</v>
      </c>
      <c r="H144" s="27">
        <v>1.4472</v>
      </c>
      <c r="I144" s="27">
        <v>3.0369999999999999</v>
      </c>
      <c r="J144" s="27">
        <v>-2.0372999999999999E-2</v>
      </c>
    </row>
    <row r="145" spans="1:10" x14ac:dyDescent="0.3">
      <c r="A145">
        <v>1.4472</v>
      </c>
      <c r="B145">
        <v>3.0369999999999999</v>
      </c>
      <c r="C145">
        <v>3.0573999999999999</v>
      </c>
      <c r="D145">
        <v>-2.0372999999999999E-2</v>
      </c>
      <c r="H145" s="26">
        <v>0</v>
      </c>
      <c r="I145" s="26">
        <v>3.1307</v>
      </c>
      <c r="J145" s="26">
        <v>0.51285999999999998</v>
      </c>
    </row>
    <row r="146" spans="1:10" x14ac:dyDescent="0.3">
      <c r="A146">
        <v>0</v>
      </c>
      <c r="B146">
        <v>3.1307</v>
      </c>
      <c r="C146">
        <v>2.6177999999999999</v>
      </c>
      <c r="D146">
        <v>0.51285999999999998</v>
      </c>
      <c r="H146" s="27">
        <v>0.90308999999999995</v>
      </c>
      <c r="I146" s="27">
        <v>3.3946000000000001</v>
      </c>
      <c r="J146" s="27">
        <v>0.50249999999999995</v>
      </c>
    </row>
    <row r="147" spans="1:10" x14ac:dyDescent="0.3">
      <c r="A147">
        <v>0.90308999999999995</v>
      </c>
      <c r="B147">
        <v>3.3946000000000001</v>
      </c>
      <c r="C147">
        <v>2.8921000000000001</v>
      </c>
      <c r="D147">
        <v>0.50249999999999995</v>
      </c>
      <c r="H147" s="26">
        <v>1.8865000000000001</v>
      </c>
      <c r="I147" s="26">
        <v>4.0072999999999999</v>
      </c>
      <c r="J147" s="26">
        <v>0.81642000000000003</v>
      </c>
    </row>
    <row r="148" spans="1:10" x14ac:dyDescent="0.3">
      <c r="A148">
        <v>1.8865000000000001</v>
      </c>
      <c r="B148">
        <v>4.0072999999999999</v>
      </c>
      <c r="C148">
        <v>3.1909000000000001</v>
      </c>
      <c r="D148">
        <v>0.81642000000000003</v>
      </c>
      <c r="H148" s="27">
        <v>2.4771000000000001</v>
      </c>
      <c r="I148" s="27">
        <v>4.2949000000000002</v>
      </c>
      <c r="J148" s="27">
        <v>0.92462999999999995</v>
      </c>
    </row>
    <row r="149" spans="1:10" x14ac:dyDescent="0.3">
      <c r="A149">
        <v>2.4771000000000001</v>
      </c>
      <c r="B149">
        <v>4.2949000000000002</v>
      </c>
      <c r="C149">
        <v>3.3702999999999999</v>
      </c>
      <c r="D149">
        <v>0.92462999999999995</v>
      </c>
      <c r="H149" s="26">
        <v>0.30103000000000002</v>
      </c>
      <c r="I149" s="26">
        <v>3.0979999999999999</v>
      </c>
      <c r="J149" s="26">
        <v>0.38871</v>
      </c>
    </row>
    <row r="150" spans="1:10" x14ac:dyDescent="0.3">
      <c r="A150">
        <v>0.30103000000000002</v>
      </c>
      <c r="B150">
        <v>3.0979999999999999</v>
      </c>
      <c r="C150">
        <v>2.7092000000000001</v>
      </c>
      <c r="D150">
        <v>0.38871</v>
      </c>
      <c r="H150" s="27">
        <v>1.4314</v>
      </c>
      <c r="I150" s="27">
        <v>3.6497999999999999</v>
      </c>
      <c r="J150" s="27">
        <v>0.59721999999999997</v>
      </c>
    </row>
    <row r="151" spans="1:10" x14ac:dyDescent="0.3">
      <c r="A151">
        <v>1.4314</v>
      </c>
      <c r="B151">
        <v>3.6497999999999999</v>
      </c>
      <c r="C151">
        <v>3.0526</v>
      </c>
      <c r="D151">
        <v>0.59721999999999997</v>
      </c>
      <c r="H151" s="26">
        <v>3.7543000000000002</v>
      </c>
      <c r="I151" s="26">
        <v>4.6215999999999999</v>
      </c>
      <c r="J151" s="26">
        <v>0.86333000000000004</v>
      </c>
    </row>
    <row r="152" spans="1:10" x14ac:dyDescent="0.3">
      <c r="A152">
        <v>3.7543000000000002</v>
      </c>
      <c r="B152">
        <v>4.6215999999999999</v>
      </c>
      <c r="C152">
        <v>3.7583000000000002</v>
      </c>
      <c r="D152">
        <v>0.86333000000000004</v>
      </c>
      <c r="H152" s="27">
        <v>1.8325</v>
      </c>
      <c r="I152" s="27">
        <v>3.4458000000000002</v>
      </c>
      <c r="J152" s="27">
        <v>0.27129999999999999</v>
      </c>
    </row>
    <row r="153" spans="1:10" x14ac:dyDescent="0.3">
      <c r="A153">
        <v>1.8325</v>
      </c>
      <c r="B153">
        <v>3.4458000000000002</v>
      </c>
      <c r="C153">
        <v>3.1745000000000001</v>
      </c>
      <c r="D153">
        <v>0.27129999999999999</v>
      </c>
      <c r="H153" s="26">
        <v>2.6598999999999999</v>
      </c>
      <c r="I153" s="26">
        <v>3.7496999999999998</v>
      </c>
      <c r="J153" s="26">
        <v>0.32385999999999998</v>
      </c>
    </row>
    <row r="154" spans="1:10" x14ac:dyDescent="0.3">
      <c r="A154">
        <v>2.6598999999999999</v>
      </c>
      <c r="B154">
        <v>3.7496999999999998</v>
      </c>
      <c r="C154">
        <v>3.4258000000000002</v>
      </c>
      <c r="D154">
        <v>0.32385999999999998</v>
      </c>
      <c r="H154" s="27">
        <v>0.77815000000000001</v>
      </c>
      <c r="I154" s="27">
        <v>3.3666</v>
      </c>
      <c r="J154" s="27">
        <v>0.51243000000000005</v>
      </c>
    </row>
    <row r="155" spans="1:10" x14ac:dyDescent="0.3">
      <c r="A155">
        <v>0.77815000000000001</v>
      </c>
      <c r="B155">
        <v>3.3666</v>
      </c>
      <c r="C155">
        <v>2.8542000000000001</v>
      </c>
      <c r="D155">
        <v>0.51243000000000005</v>
      </c>
      <c r="H155" s="26">
        <v>0.30103000000000002</v>
      </c>
      <c r="I155" s="26">
        <v>2.2967</v>
      </c>
      <c r="J155" s="26">
        <v>-0.41258</v>
      </c>
    </row>
    <row r="156" spans="1:10" x14ac:dyDescent="0.3">
      <c r="A156">
        <v>0.30103000000000002</v>
      </c>
      <c r="B156">
        <v>2.2967</v>
      </c>
      <c r="C156">
        <v>2.7092000000000001</v>
      </c>
      <c r="D156">
        <v>-0.41258</v>
      </c>
      <c r="H156" s="27">
        <v>2.3801999999999999</v>
      </c>
      <c r="I156" s="27">
        <v>2.98</v>
      </c>
      <c r="J156" s="27">
        <v>-0.36082999999999998</v>
      </c>
    </row>
    <row r="157" spans="1:10" x14ac:dyDescent="0.3">
      <c r="A157">
        <v>2.3801999999999999</v>
      </c>
      <c r="B157">
        <v>2.98</v>
      </c>
      <c r="C157">
        <v>3.3408000000000002</v>
      </c>
      <c r="D157">
        <v>-0.36082999999999998</v>
      </c>
      <c r="H157" s="26">
        <v>0.84509999999999996</v>
      </c>
      <c r="I157" s="26">
        <v>2.5314999999999999</v>
      </c>
      <c r="J157" s="26">
        <v>-0.34303</v>
      </c>
    </row>
    <row r="158" spans="1:10" x14ac:dyDescent="0.3">
      <c r="A158">
        <v>0.84509999999999996</v>
      </c>
      <c r="B158">
        <v>2.5314999999999999</v>
      </c>
      <c r="C158">
        <v>2.8744999999999998</v>
      </c>
      <c r="D158">
        <v>-0.34303</v>
      </c>
      <c r="H158" s="27">
        <v>2.8626999999999998</v>
      </c>
      <c r="I158" s="27">
        <v>2.8062</v>
      </c>
      <c r="J158" s="27">
        <v>-0.68123</v>
      </c>
    </row>
    <row r="159" spans="1:10" x14ac:dyDescent="0.3">
      <c r="A159">
        <v>2.8626999999999998</v>
      </c>
      <c r="B159">
        <v>2.8062</v>
      </c>
      <c r="C159">
        <v>3.4874000000000001</v>
      </c>
      <c r="D159">
        <v>-0.68123</v>
      </c>
      <c r="H159" s="26">
        <v>0.30103000000000002</v>
      </c>
      <c r="I159" s="26">
        <v>3.1987000000000001</v>
      </c>
      <c r="J159" s="26">
        <v>0.48942000000000002</v>
      </c>
    </row>
    <row r="160" spans="1:10" x14ac:dyDescent="0.3">
      <c r="A160">
        <v>0.30103000000000002</v>
      </c>
      <c r="B160">
        <v>3.1987000000000001</v>
      </c>
      <c r="C160">
        <v>2.7092000000000001</v>
      </c>
      <c r="D160">
        <v>0.48942000000000002</v>
      </c>
      <c r="H160" s="27">
        <v>0.90308999999999995</v>
      </c>
      <c r="I160" s="27">
        <v>3.7122000000000002</v>
      </c>
      <c r="J160" s="27">
        <v>0.82010000000000005</v>
      </c>
    </row>
    <row r="161" spans="1:10" x14ac:dyDescent="0.3">
      <c r="A161">
        <v>0.90308999999999995</v>
      </c>
      <c r="B161">
        <v>3.7122000000000002</v>
      </c>
      <c r="C161">
        <v>2.8921000000000001</v>
      </c>
      <c r="D161">
        <v>0.82010000000000005</v>
      </c>
      <c r="H161" s="26">
        <v>1.2787999999999999</v>
      </c>
      <c r="I161" s="26">
        <v>2.29</v>
      </c>
      <c r="J161" s="26">
        <v>-0.71621000000000001</v>
      </c>
    </row>
    <row r="162" spans="1:10" x14ac:dyDescent="0.3">
      <c r="A162">
        <v>1.2787999999999999</v>
      </c>
      <c r="B162">
        <v>2.29</v>
      </c>
      <c r="C162">
        <v>3.0062000000000002</v>
      </c>
      <c r="D162">
        <v>-0.71621000000000001</v>
      </c>
      <c r="H162" s="27">
        <v>1.6435</v>
      </c>
      <c r="I162" s="27">
        <v>4.4947999999999997</v>
      </c>
      <c r="J162" s="27">
        <v>1.3776999999999999</v>
      </c>
    </row>
    <row r="163" spans="1:10" x14ac:dyDescent="0.3">
      <c r="A163">
        <v>1.6435</v>
      </c>
      <c r="B163">
        <v>4.4947999999999997</v>
      </c>
      <c r="C163">
        <v>3.117</v>
      </c>
      <c r="D163">
        <v>1.3776999999999999</v>
      </c>
      <c r="H163" s="26">
        <v>0.77815000000000001</v>
      </c>
      <c r="I163" s="26">
        <v>2.4969000000000001</v>
      </c>
      <c r="J163" s="26">
        <v>-0.35725000000000001</v>
      </c>
    </row>
    <row r="164" spans="1:10" x14ac:dyDescent="0.3">
      <c r="A164">
        <v>0.77815000000000001</v>
      </c>
      <c r="B164">
        <v>2.4969000000000001</v>
      </c>
      <c r="C164">
        <v>2.8542000000000001</v>
      </c>
      <c r="D164">
        <v>-0.35725000000000001</v>
      </c>
      <c r="H164" s="27">
        <v>0.60206000000000004</v>
      </c>
      <c r="I164" s="27">
        <v>3.4498000000000002</v>
      </c>
      <c r="J164" s="27">
        <v>0.64910000000000001</v>
      </c>
    </row>
    <row r="165" spans="1:10" x14ac:dyDescent="0.3">
      <c r="A165">
        <v>0.60206000000000004</v>
      </c>
      <c r="B165">
        <v>3.4498000000000002</v>
      </c>
      <c r="C165">
        <v>2.8007</v>
      </c>
      <c r="D165">
        <v>0.64910000000000001</v>
      </c>
      <c r="H165" s="26">
        <v>1.7782</v>
      </c>
      <c r="I165" s="26">
        <v>3.6080000000000001</v>
      </c>
      <c r="J165" s="26">
        <v>0.45004</v>
      </c>
    </row>
    <row r="166" spans="1:10" x14ac:dyDescent="0.3">
      <c r="A166">
        <v>1.7782</v>
      </c>
      <c r="B166">
        <v>3.6080000000000001</v>
      </c>
      <c r="C166">
        <v>3.1579000000000002</v>
      </c>
      <c r="D166">
        <v>0.45004</v>
      </c>
      <c r="H166" s="27">
        <v>0.47711999999999999</v>
      </c>
      <c r="I166" s="27">
        <v>2.3201000000000001</v>
      </c>
      <c r="J166" s="27">
        <v>-0.44258999999999998</v>
      </c>
    </row>
    <row r="167" spans="1:10" x14ac:dyDescent="0.3">
      <c r="A167">
        <v>0.47711999999999999</v>
      </c>
      <c r="B167">
        <v>2.3201000000000001</v>
      </c>
      <c r="C167">
        <v>2.7627000000000002</v>
      </c>
      <c r="D167">
        <v>-0.44258999999999998</v>
      </c>
      <c r="H167" s="26">
        <v>3.13</v>
      </c>
      <c r="I167" s="26">
        <v>4.4981999999999998</v>
      </c>
      <c r="J167" s="26">
        <v>0.92964000000000002</v>
      </c>
    </row>
    <row r="168" spans="1:10" x14ac:dyDescent="0.3">
      <c r="A168">
        <v>3.13</v>
      </c>
      <c r="B168">
        <v>4.4981999999999998</v>
      </c>
      <c r="C168">
        <v>3.5686</v>
      </c>
      <c r="D168">
        <v>0.92964000000000002</v>
      </c>
      <c r="H168" s="26">
        <v>1.8512999999999999</v>
      </c>
      <c r="I168" s="26">
        <v>3.1385999999999998</v>
      </c>
      <c r="J168" s="26">
        <v>-4.1536999999999998E-2</v>
      </c>
    </row>
    <row r="169" spans="1:10" x14ac:dyDescent="0.3">
      <c r="A169">
        <v>0</v>
      </c>
      <c r="B169">
        <v>0.69896999999999998</v>
      </c>
      <c r="C169">
        <v>2.6177999999999999</v>
      </c>
      <c r="D169">
        <v>-1.9188000000000001</v>
      </c>
      <c r="H169" s="27">
        <v>0.47711999999999999</v>
      </c>
      <c r="I169" s="27">
        <v>1.4623999999999999</v>
      </c>
      <c r="J169" s="27">
        <v>-1.3003</v>
      </c>
    </row>
    <row r="170" spans="1:10" x14ac:dyDescent="0.3">
      <c r="A170">
        <v>1.8512999999999999</v>
      </c>
      <c r="B170">
        <v>3.1385999999999998</v>
      </c>
      <c r="C170">
        <v>3.1802000000000001</v>
      </c>
      <c r="D170">
        <v>-4.1536999999999998E-2</v>
      </c>
      <c r="H170" s="26">
        <v>0.30103000000000002</v>
      </c>
      <c r="I170" s="26">
        <v>1.9731000000000001</v>
      </c>
      <c r="J170" s="26">
        <v>-0.73611000000000004</v>
      </c>
    </row>
    <row r="171" spans="1:10" x14ac:dyDescent="0.3">
      <c r="A171">
        <v>0.47711999999999999</v>
      </c>
      <c r="B171">
        <v>1.4623999999999999</v>
      </c>
      <c r="C171">
        <v>2.7627000000000002</v>
      </c>
      <c r="D171">
        <v>-1.3003</v>
      </c>
      <c r="H171" s="27">
        <v>0</v>
      </c>
      <c r="I171" s="27">
        <v>1.8388</v>
      </c>
      <c r="J171" s="27">
        <v>-0.77895000000000003</v>
      </c>
    </row>
    <row r="172" spans="1:10" x14ac:dyDescent="0.3">
      <c r="A172">
        <v>0.30103000000000002</v>
      </c>
      <c r="B172">
        <v>1.9731000000000001</v>
      </c>
      <c r="C172">
        <v>2.7092000000000001</v>
      </c>
      <c r="D172">
        <v>-0.73611000000000004</v>
      </c>
      <c r="H172" s="28">
        <v>0.95423999999999998</v>
      </c>
      <c r="I172" s="28">
        <v>2.8959999999999999</v>
      </c>
      <c r="J172" s="28">
        <v>-1.1693E-2</v>
      </c>
    </row>
    <row r="173" spans="1:10" x14ac:dyDescent="0.3">
      <c r="A173">
        <v>0</v>
      </c>
      <c r="B173">
        <v>1.8388</v>
      </c>
      <c r="C173">
        <v>2.6177999999999999</v>
      </c>
      <c r="D173">
        <v>-0.77895000000000003</v>
      </c>
    </row>
    <row r="174" spans="1:10" x14ac:dyDescent="0.3">
      <c r="A174">
        <v>0.95423999999999998</v>
      </c>
      <c r="B174">
        <v>2.8959999999999999</v>
      </c>
      <c r="C174">
        <v>2.9077000000000002</v>
      </c>
      <c r="D174">
        <v>-1.1693E-2</v>
      </c>
    </row>
  </sheetData>
  <conditionalFormatting sqref="D2:D174">
    <cfRule type="cellIs" dxfId="97" priority="5" operator="lessThan">
      <formula>$F$5</formula>
    </cfRule>
    <cfRule type="cellIs" dxfId="96" priority="6" operator="greaterThan">
      <formula>$F$6</formula>
    </cfRule>
  </conditionalFormatting>
  <conditionalFormatting sqref="K2:K3">
    <cfRule type="cellIs" dxfId="95" priority="3" operator="lessThan">
      <formula>$F$5</formula>
    </cfRule>
    <cfRule type="cellIs" dxfId="94" priority="4" operator="greaterThan">
      <formula>$F$6</formula>
    </cfRule>
  </conditionalFormatting>
  <conditionalFormatting sqref="J2:J172">
    <cfRule type="cellIs" dxfId="93" priority="1" operator="lessThan">
      <formula>$F$5</formula>
    </cfRule>
    <cfRule type="cellIs" dxfId="92" priority="2" operator="greaterThan">
      <formula>$F$6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E03C-0B6B-4432-A356-EF5D7F049FF9}">
  <dimension ref="A2:AG653"/>
  <sheetViews>
    <sheetView topLeftCell="L1" workbookViewId="0">
      <selection activeCell="L7" sqref="L7"/>
    </sheetView>
  </sheetViews>
  <sheetFormatPr defaultRowHeight="14.4" x14ac:dyDescent="0.3"/>
  <cols>
    <col min="4" max="4" width="9.6640625" customWidth="1"/>
    <col min="15" max="15" width="9.6640625" customWidth="1"/>
    <col min="31" max="31" width="10.33203125" customWidth="1"/>
  </cols>
  <sheetData>
    <row r="2" spans="8:20" x14ac:dyDescent="0.3">
      <c r="S2" t="s">
        <v>203</v>
      </c>
    </row>
    <row r="3" spans="8:20" x14ac:dyDescent="0.3">
      <c r="H3" t="s">
        <v>203</v>
      </c>
    </row>
    <row r="4" spans="8:20" x14ac:dyDescent="0.3">
      <c r="S4" t="s">
        <v>204</v>
      </c>
      <c r="T4">
        <v>8.9337999999999997</v>
      </c>
    </row>
    <row r="5" spans="8:20" x14ac:dyDescent="0.3">
      <c r="H5" t="s">
        <v>204</v>
      </c>
      <c r="I5">
        <v>0.79401999999999995</v>
      </c>
      <c r="S5" t="s">
        <v>205</v>
      </c>
      <c r="T5">
        <v>15.076000000000001</v>
      </c>
    </row>
    <row r="6" spans="8:20" x14ac:dyDescent="0.3">
      <c r="H6" t="s">
        <v>205</v>
      </c>
      <c r="I6">
        <v>6.9359999999999999</v>
      </c>
      <c r="S6" t="s">
        <v>206</v>
      </c>
      <c r="T6">
        <v>14.933999999999999</v>
      </c>
    </row>
    <row r="7" spans="8:20" x14ac:dyDescent="0.3">
      <c r="H7" t="s">
        <v>206</v>
      </c>
      <c r="I7">
        <v>6.7939999999999996</v>
      </c>
      <c r="S7" t="s">
        <v>207</v>
      </c>
      <c r="T7">
        <v>0.90671999999999997</v>
      </c>
    </row>
    <row r="8" spans="8:20" x14ac:dyDescent="0.3">
      <c r="H8" t="s">
        <v>207</v>
      </c>
      <c r="I8">
        <v>0.96038000000000001</v>
      </c>
      <c r="S8" t="s">
        <v>208</v>
      </c>
      <c r="T8">
        <v>826.27</v>
      </c>
    </row>
    <row r="9" spans="8:20" x14ac:dyDescent="0.3">
      <c r="H9" t="s">
        <v>208</v>
      </c>
      <c r="I9">
        <v>2060.1999999999998</v>
      </c>
      <c r="S9" t="s">
        <v>209</v>
      </c>
      <c r="T9" s="18">
        <v>2.6953000000000003E-88</v>
      </c>
    </row>
    <row r="10" spans="8:20" x14ac:dyDescent="0.3">
      <c r="H10" t="s">
        <v>209</v>
      </c>
      <c r="I10" s="18">
        <v>6.6994999999999995E-120</v>
      </c>
    </row>
    <row r="11" spans="8:20" x14ac:dyDescent="0.3">
      <c r="S11" t="s">
        <v>210</v>
      </c>
      <c r="T11">
        <v>-4.6754200000000003E-2</v>
      </c>
    </row>
    <row r="12" spans="8:20" x14ac:dyDescent="0.3">
      <c r="H12" t="s">
        <v>210</v>
      </c>
      <c r="I12">
        <v>-7.2244100000000006E-2</v>
      </c>
      <c r="S12" t="s">
        <v>211</v>
      </c>
      <c r="T12">
        <v>1.03925</v>
      </c>
    </row>
    <row r="13" spans="8:20" x14ac:dyDescent="0.3">
      <c r="H13" t="s">
        <v>211</v>
      </c>
      <c r="I13">
        <v>1.2423999999999999</v>
      </c>
      <c r="S13" t="s">
        <v>212</v>
      </c>
      <c r="T13">
        <v>-0.11648799999999999</v>
      </c>
    </row>
    <row r="14" spans="8:20" x14ac:dyDescent="0.3">
      <c r="H14" t="s">
        <v>212</v>
      </c>
      <c r="I14">
        <v>-0.146568</v>
      </c>
    </row>
    <row r="15" spans="8:20" x14ac:dyDescent="0.3">
      <c r="S15" t="s">
        <v>263</v>
      </c>
    </row>
    <row r="16" spans="8:20" x14ac:dyDescent="0.3">
      <c r="H16" t="s">
        <v>259</v>
      </c>
    </row>
    <row r="21" spans="1:33" x14ac:dyDescent="0.3">
      <c r="A21" t="s">
        <v>260</v>
      </c>
      <c r="B21" t="s">
        <v>261</v>
      </c>
      <c r="C21" t="s">
        <v>262</v>
      </c>
      <c r="D21" t="s">
        <v>250</v>
      </c>
      <c r="L21" t="s">
        <v>260</v>
      </c>
      <c r="M21" t="s">
        <v>261</v>
      </c>
      <c r="N21" t="s">
        <v>262</v>
      </c>
      <c r="O21" t="s">
        <v>250</v>
      </c>
    </row>
    <row r="22" spans="1:33" x14ac:dyDescent="0.3">
      <c r="A22">
        <v>2.3220000000000001</v>
      </c>
      <c r="B22">
        <v>2.0640000000000001</v>
      </c>
      <c r="C22">
        <v>2.02237</v>
      </c>
      <c r="D22">
        <v>4.1627400000000002E-2</v>
      </c>
      <c r="L22">
        <v>0</v>
      </c>
      <c r="M22">
        <v>0</v>
      </c>
      <c r="N22">
        <v>-4.6754200000000003E-2</v>
      </c>
      <c r="O22">
        <v>4.6754200000000003E-2</v>
      </c>
      <c r="S22" s="27">
        <v>0.30099999999999999</v>
      </c>
      <c r="T22" s="27">
        <v>0</v>
      </c>
      <c r="U22" s="27">
        <v>0.25550499999999998</v>
      </c>
      <c r="V22" s="27">
        <v>-0.25550499999999998</v>
      </c>
      <c r="AB22" t="s">
        <v>260</v>
      </c>
      <c r="AC22" t="s">
        <v>261</v>
      </c>
      <c r="AD22" t="s">
        <v>262</v>
      </c>
      <c r="AE22" t="s">
        <v>250</v>
      </c>
    </row>
    <row r="23" spans="1:33" x14ac:dyDescent="0.3">
      <c r="A23">
        <v>2.6920000000000002</v>
      </c>
      <c r="B23">
        <v>2.2280000000000002</v>
      </c>
      <c r="C23">
        <v>2.2101500000000001</v>
      </c>
      <c r="D23">
        <v>1.7846999999999998E-2</v>
      </c>
      <c r="F23">
        <f>_xlfn.QUARTILE.INC(D22:D194,1)</f>
        <v>-3.9718099999999999E-2</v>
      </c>
      <c r="L23">
        <v>0.30099999999999999</v>
      </c>
      <c r="M23">
        <v>0</v>
      </c>
      <c r="N23">
        <v>0.25550499999999998</v>
      </c>
      <c r="O23">
        <v>-0.25550499999999998</v>
      </c>
      <c r="Q23">
        <f>_xlfn.QUARTILE.INC(O22:O194,1)</f>
        <v>-2.0763400000000001E-2</v>
      </c>
      <c r="S23" s="26">
        <v>2.149</v>
      </c>
      <c r="T23" s="26">
        <v>2.1459999999999999</v>
      </c>
      <c r="U23" s="26">
        <v>1.64862</v>
      </c>
      <c r="V23" s="26">
        <v>0.49737799999999999</v>
      </c>
      <c r="AB23">
        <v>1.397940009</v>
      </c>
      <c r="AC23">
        <v>1.301029996</v>
      </c>
      <c r="AD23">
        <v>1.3492200000000001</v>
      </c>
      <c r="AE23">
        <v>-4.81882E-2</v>
      </c>
    </row>
    <row r="24" spans="1:33" x14ac:dyDescent="0.3">
      <c r="A24">
        <v>2.931</v>
      </c>
      <c r="B24">
        <v>2.2919999999999998</v>
      </c>
      <c r="C24">
        <v>2.31012</v>
      </c>
      <c r="D24">
        <v>-1.8115900000000001E-2</v>
      </c>
      <c r="F24">
        <f>_xlfn.QUARTILE.INC(D22:D194,3)</f>
        <v>4.78378E-2</v>
      </c>
      <c r="L24">
        <v>0.30099999999999999</v>
      </c>
      <c r="M24">
        <v>0.30099999999999999</v>
      </c>
      <c r="N24">
        <v>0.25550499999999998</v>
      </c>
      <c r="O24">
        <v>4.5494699999999999E-2</v>
      </c>
      <c r="Q24">
        <f>_xlfn.QUARTILE.INC(O22:O194,3)</f>
        <v>0.10452400000000001</v>
      </c>
      <c r="S24" s="27">
        <v>0.95399999999999996</v>
      </c>
      <c r="T24" s="27">
        <v>0.30099999999999999</v>
      </c>
      <c r="U24" s="27">
        <v>0.83867000000000003</v>
      </c>
      <c r="V24" s="27">
        <v>-0.53766999999999998</v>
      </c>
      <c r="AB24">
        <v>1.69019608</v>
      </c>
      <c r="AC24">
        <v>1.6334684559999999</v>
      </c>
      <c r="AD24">
        <v>1.5866499999999999</v>
      </c>
      <c r="AE24">
        <v>4.6814099999999997E-2</v>
      </c>
      <c r="AG24">
        <f>_xlfn.QUARTILE.INC(AE23:AE653,1)</f>
        <v>-3.9925100000000005E-2</v>
      </c>
    </row>
    <row r="25" spans="1:33" x14ac:dyDescent="0.3">
      <c r="A25">
        <v>3.1469999999999998</v>
      </c>
      <c r="B25">
        <v>2.2829999999999999</v>
      </c>
      <c r="C25">
        <v>2.38605</v>
      </c>
      <c r="D25">
        <v>-0.10305400000000001</v>
      </c>
      <c r="F25">
        <f>F24-F23</f>
        <v>8.7555899999999992E-2</v>
      </c>
      <c r="L25">
        <v>1.591</v>
      </c>
      <c r="M25">
        <v>1.5189999999999999</v>
      </c>
      <c r="N25">
        <v>1.31182</v>
      </c>
      <c r="O25">
        <v>0.207176</v>
      </c>
      <c r="Q25">
        <f>Q24-Q23</f>
        <v>0.12528739999999999</v>
      </c>
      <c r="S25" s="26">
        <v>0.77800000000000002</v>
      </c>
      <c r="T25" s="26">
        <v>0</v>
      </c>
      <c r="U25" s="26">
        <v>0.691272</v>
      </c>
      <c r="V25" s="26">
        <v>-0.691272</v>
      </c>
      <c r="AB25">
        <v>2.322219295</v>
      </c>
      <c r="AC25">
        <v>2.0644579890000001</v>
      </c>
      <c r="AD25">
        <v>2.01193</v>
      </c>
      <c r="AE25">
        <v>5.2528499999999999E-2</v>
      </c>
      <c r="AG25">
        <f>_xlfn.QUARTILE.INC(AE23:AE653,3)</f>
        <v>4.44868E-2</v>
      </c>
    </row>
    <row r="26" spans="1:33" x14ac:dyDescent="0.3">
      <c r="A26">
        <v>2.5219999999999998</v>
      </c>
      <c r="B26">
        <v>2.2040000000000002</v>
      </c>
      <c r="C26">
        <v>2.12886</v>
      </c>
      <c r="D26">
        <v>7.5141200000000005E-2</v>
      </c>
      <c r="F26">
        <f>F24+1.5*F25</f>
        <v>0.17917164999999996</v>
      </c>
      <c r="L26">
        <v>1.2549999999999999</v>
      </c>
      <c r="M26">
        <v>1.1759999999999999</v>
      </c>
      <c r="N26">
        <v>1.07403</v>
      </c>
      <c r="O26">
        <v>0.10197100000000001</v>
      </c>
      <c r="Q26">
        <f>Q24+1.5*Q25</f>
        <v>0.29245509999999997</v>
      </c>
      <c r="S26" s="26">
        <v>0.47699999999999998</v>
      </c>
      <c r="T26" s="26">
        <v>0</v>
      </c>
      <c r="U26" s="26">
        <v>0.422462</v>
      </c>
      <c r="V26" s="26">
        <v>-0.422462</v>
      </c>
      <c r="AB26">
        <v>2.6919651029999998</v>
      </c>
      <c r="AC26">
        <v>2.227886705</v>
      </c>
      <c r="AD26">
        <v>2.2048000000000001</v>
      </c>
      <c r="AE26">
        <v>2.3085399999999999E-2</v>
      </c>
      <c r="AG26">
        <f>AG25-AG24</f>
        <v>8.4411900000000012E-2</v>
      </c>
    </row>
    <row r="27" spans="1:33" x14ac:dyDescent="0.3">
      <c r="A27">
        <v>3.653</v>
      </c>
      <c r="B27">
        <v>2.3540000000000001</v>
      </c>
      <c r="C27">
        <v>2.5104000000000002</v>
      </c>
      <c r="D27">
        <v>-0.15640100000000001</v>
      </c>
      <c r="F27">
        <f>F23-1.5*F25</f>
        <v>-0.17105194999999998</v>
      </c>
      <c r="L27">
        <v>0.47699999999999998</v>
      </c>
      <c r="M27">
        <v>0.47699999999999998</v>
      </c>
      <c r="N27">
        <v>0.422462</v>
      </c>
      <c r="O27">
        <v>5.4537700000000001E-2</v>
      </c>
      <c r="Q27">
        <f>Q23-1.5*Q25</f>
        <v>-0.20869450000000001</v>
      </c>
      <c r="S27" s="26">
        <v>2.1139999999999999</v>
      </c>
      <c r="T27" s="26">
        <v>1.23</v>
      </c>
      <c r="U27" s="26">
        <v>1.6296299999999999</v>
      </c>
      <c r="V27" s="26">
        <v>-0.39962900000000001</v>
      </c>
      <c r="AB27">
        <v>3.0511525220000002</v>
      </c>
      <c r="AC27">
        <v>2.3443922740000001</v>
      </c>
      <c r="AD27">
        <v>2.3526400000000001</v>
      </c>
      <c r="AE27">
        <v>-8.2434799999999992E-3</v>
      </c>
      <c r="AG27">
        <f>AG25+1.5*AG26</f>
        <v>0.17110465000000002</v>
      </c>
    </row>
    <row r="28" spans="1:33" x14ac:dyDescent="0.3">
      <c r="A28">
        <v>2.6960000000000002</v>
      </c>
      <c r="B28">
        <v>2.2250000000000001</v>
      </c>
      <c r="C28">
        <v>2.2119599999999999</v>
      </c>
      <c r="D28">
        <v>1.30362E-2</v>
      </c>
      <c r="L28">
        <v>2.1139999999999999</v>
      </c>
      <c r="M28">
        <v>1.663</v>
      </c>
      <c r="N28">
        <v>1.6296299999999999</v>
      </c>
      <c r="O28">
        <v>3.3371100000000001E-2</v>
      </c>
      <c r="S28" s="27">
        <v>3.09</v>
      </c>
      <c r="T28" s="27">
        <v>2.391</v>
      </c>
      <c r="U28" s="27">
        <v>2.0522800000000001</v>
      </c>
      <c r="V28" s="27">
        <v>0.33872200000000002</v>
      </c>
      <c r="AB28">
        <v>2.9309490309999999</v>
      </c>
      <c r="AC28">
        <v>2.2922560710000002</v>
      </c>
      <c r="AD28">
        <v>2.3075000000000001</v>
      </c>
      <c r="AE28">
        <v>-1.5243400000000001E-2</v>
      </c>
      <c r="AG28">
        <f>AG24-1.5*AG26</f>
        <v>-0.16654295000000002</v>
      </c>
    </row>
    <row r="29" spans="1:33" x14ac:dyDescent="0.3">
      <c r="A29">
        <v>3.2919999999999998</v>
      </c>
      <c r="B29">
        <v>2.4180000000000001</v>
      </c>
      <c r="C29">
        <v>2.42936</v>
      </c>
      <c r="D29">
        <v>-1.13594E-2</v>
      </c>
      <c r="F29" s="26">
        <v>2.5489999999999999</v>
      </c>
      <c r="G29" s="26">
        <v>2.3239999999999998</v>
      </c>
      <c r="H29" s="26">
        <v>2.1423399999999999</v>
      </c>
      <c r="I29" s="26">
        <v>0.18166399999999999</v>
      </c>
      <c r="L29">
        <v>0</v>
      </c>
      <c r="M29">
        <v>0</v>
      </c>
      <c r="N29">
        <v>-4.6754200000000003E-2</v>
      </c>
      <c r="O29">
        <v>4.6754200000000003E-2</v>
      </c>
      <c r="S29" s="26">
        <v>1.8979999999999999</v>
      </c>
      <c r="T29" s="26">
        <v>1.2549999999999999</v>
      </c>
      <c r="U29" s="26">
        <v>1.5061</v>
      </c>
      <c r="V29" s="26">
        <v>-0.25109900000000002</v>
      </c>
      <c r="AB29">
        <v>3.1470576709999998</v>
      </c>
      <c r="AC29">
        <v>2.2833012290000001</v>
      </c>
      <c r="AD29">
        <v>2.3855200000000001</v>
      </c>
      <c r="AE29">
        <v>-0.102218</v>
      </c>
    </row>
    <row r="30" spans="1:33" x14ac:dyDescent="0.3">
      <c r="A30">
        <v>2.5219999999999998</v>
      </c>
      <c r="B30">
        <v>2.2429999999999999</v>
      </c>
      <c r="C30">
        <v>2.12886</v>
      </c>
      <c r="D30">
        <v>0.11414100000000001</v>
      </c>
      <c r="F30" s="27">
        <v>2.423</v>
      </c>
      <c r="G30" s="27">
        <v>1.833</v>
      </c>
      <c r="H30" s="27">
        <v>2.07761</v>
      </c>
      <c r="I30" s="27">
        <v>-0.244614</v>
      </c>
      <c r="L30">
        <v>2.149</v>
      </c>
      <c r="M30">
        <v>2.1459999999999999</v>
      </c>
      <c r="N30">
        <v>1.64862</v>
      </c>
      <c r="O30">
        <v>0.49737799999999999</v>
      </c>
      <c r="S30" s="26">
        <v>0.30099999999999999</v>
      </c>
      <c r="T30" s="26">
        <v>0</v>
      </c>
      <c r="U30" s="26">
        <v>0.25550499999999998</v>
      </c>
      <c r="V30" s="26">
        <v>-0.25550499999999998</v>
      </c>
      <c r="AB30">
        <v>2.522444234</v>
      </c>
      <c r="AC30">
        <v>2.204119983</v>
      </c>
      <c r="AD30">
        <v>2.1215000000000002</v>
      </c>
      <c r="AE30">
        <v>8.2621899999999998E-2</v>
      </c>
    </row>
    <row r="31" spans="1:33" x14ac:dyDescent="0.3">
      <c r="A31">
        <v>2.9660000000000002</v>
      </c>
      <c r="B31">
        <v>2.3580000000000001</v>
      </c>
      <c r="C31">
        <v>2.32335</v>
      </c>
      <c r="D31">
        <v>3.4650800000000002E-2</v>
      </c>
      <c r="F31" s="26">
        <v>2.3220000000000001</v>
      </c>
      <c r="G31" s="26">
        <v>2.0640000000000001</v>
      </c>
      <c r="H31" s="26">
        <v>2.02237</v>
      </c>
      <c r="I31" s="26">
        <v>4.1627400000000002E-2</v>
      </c>
      <c r="L31">
        <v>3.0550000000000002</v>
      </c>
      <c r="M31">
        <v>2.3199999999999998</v>
      </c>
      <c r="N31">
        <v>2.0409600000000001</v>
      </c>
      <c r="O31">
        <v>0.27904200000000001</v>
      </c>
      <c r="S31" s="26">
        <v>2.6930000000000001</v>
      </c>
      <c r="T31" s="26">
        <v>1.5189999999999999</v>
      </c>
      <c r="U31" s="26">
        <v>1.9071400000000001</v>
      </c>
      <c r="V31" s="26">
        <v>-0.38813700000000001</v>
      </c>
      <c r="AB31">
        <v>2.1643528559999998</v>
      </c>
      <c r="AC31">
        <v>1.977723605</v>
      </c>
      <c r="AD31">
        <v>1.9170100000000001</v>
      </c>
      <c r="AE31">
        <v>6.0717899999999998E-2</v>
      </c>
    </row>
    <row r="32" spans="1:33" x14ac:dyDescent="0.3">
      <c r="A32">
        <v>2.9790000000000001</v>
      </c>
      <c r="B32">
        <v>2.4169999999999998</v>
      </c>
      <c r="C32">
        <v>2.3281700000000001</v>
      </c>
      <c r="D32">
        <v>8.8827000000000003E-2</v>
      </c>
      <c r="F32" s="27">
        <v>2.6920000000000002</v>
      </c>
      <c r="G32" s="27">
        <v>2.2280000000000002</v>
      </c>
      <c r="H32" s="27">
        <v>2.2101500000000001</v>
      </c>
      <c r="I32" s="27">
        <v>1.7846999999999998E-2</v>
      </c>
      <c r="L32">
        <v>0.60199999999999998</v>
      </c>
      <c r="M32">
        <v>0.47699999999999998</v>
      </c>
      <c r="N32">
        <v>0.53665700000000005</v>
      </c>
      <c r="O32">
        <v>-5.9656899999999999E-2</v>
      </c>
      <c r="S32" s="27">
        <v>2.2650000000000001</v>
      </c>
      <c r="T32" s="27">
        <v>0.69899999999999995</v>
      </c>
      <c r="U32" s="27">
        <v>1.70953</v>
      </c>
      <c r="V32" s="27">
        <v>-1.0105299999999999</v>
      </c>
      <c r="AB32">
        <v>2.1105897100000002</v>
      </c>
      <c r="AC32">
        <v>1.8976270909999999</v>
      </c>
      <c r="AD32">
        <v>1.88296</v>
      </c>
      <c r="AE32">
        <v>1.4666500000000001E-2</v>
      </c>
    </row>
    <row r="33" spans="1:31" x14ac:dyDescent="0.3">
      <c r="A33">
        <v>3.4329999999999998</v>
      </c>
      <c r="B33">
        <v>2.3820000000000001</v>
      </c>
      <c r="C33">
        <v>2.46556</v>
      </c>
      <c r="D33">
        <v>-8.3559400000000006E-2</v>
      </c>
      <c r="F33" s="26">
        <v>2.931</v>
      </c>
      <c r="G33" s="26">
        <v>2.2919999999999998</v>
      </c>
      <c r="H33" s="26">
        <v>2.31012</v>
      </c>
      <c r="I33" s="26">
        <v>-1.8115900000000001E-2</v>
      </c>
      <c r="L33">
        <v>0</v>
      </c>
      <c r="M33">
        <v>0</v>
      </c>
      <c r="N33">
        <v>-4.6754200000000003E-2</v>
      </c>
      <c r="O33">
        <v>4.6754200000000003E-2</v>
      </c>
      <c r="S33" s="26">
        <v>3.1890000000000001</v>
      </c>
      <c r="T33" s="26">
        <v>1.5680000000000001</v>
      </c>
      <c r="U33" s="26">
        <v>2.0827499999999999</v>
      </c>
      <c r="V33" s="26">
        <v>-0.51475199999999999</v>
      </c>
      <c r="AB33">
        <v>1.255272505</v>
      </c>
      <c r="AC33">
        <v>1.0413926849999999</v>
      </c>
      <c r="AD33">
        <v>1.22394</v>
      </c>
      <c r="AE33">
        <v>-0.18255099999999999</v>
      </c>
    </row>
    <row r="34" spans="1:31" x14ac:dyDescent="0.3">
      <c r="A34">
        <v>3.6930000000000001</v>
      </c>
      <c r="B34">
        <v>2.4649999999999999</v>
      </c>
      <c r="C34">
        <v>2.5170300000000001</v>
      </c>
      <c r="D34">
        <v>-5.203E-2</v>
      </c>
      <c r="F34" s="27">
        <v>3.1469999999999998</v>
      </c>
      <c r="G34" s="27">
        <v>2.2829999999999999</v>
      </c>
      <c r="H34" s="27">
        <v>2.38605</v>
      </c>
      <c r="I34" s="27">
        <v>-0.10305400000000001</v>
      </c>
      <c r="L34">
        <v>1.3979999999999999</v>
      </c>
      <c r="M34">
        <v>1.2789999999999999</v>
      </c>
      <c r="N34">
        <v>1.17845</v>
      </c>
      <c r="O34">
        <v>0.100552</v>
      </c>
      <c r="S34" s="26">
        <v>2.3359999999999999</v>
      </c>
      <c r="T34" s="26">
        <v>2.1960000000000002</v>
      </c>
      <c r="U34" s="26">
        <v>1.74526</v>
      </c>
      <c r="V34" s="26">
        <v>0.450737</v>
      </c>
      <c r="AB34">
        <v>3.2516382199999998</v>
      </c>
      <c r="AC34">
        <v>2.4712917110000001</v>
      </c>
      <c r="AD34">
        <v>2.4182100000000002</v>
      </c>
      <c r="AE34">
        <v>5.3080700000000001E-2</v>
      </c>
    </row>
    <row r="35" spans="1:31" x14ac:dyDescent="0.3">
      <c r="A35">
        <v>3.798</v>
      </c>
      <c r="B35">
        <v>2.5259999999999998</v>
      </c>
      <c r="C35">
        <v>2.5322</v>
      </c>
      <c r="D35">
        <v>-6.1989499999999999E-3</v>
      </c>
      <c r="F35" s="26">
        <v>2.5219999999999998</v>
      </c>
      <c r="G35" s="26">
        <v>2.2040000000000002</v>
      </c>
      <c r="H35" s="26">
        <v>2.12886</v>
      </c>
      <c r="I35" s="26">
        <v>7.5141200000000005E-2</v>
      </c>
      <c r="L35">
        <v>0.95399999999999996</v>
      </c>
      <c r="M35">
        <v>0.30099999999999999</v>
      </c>
      <c r="N35">
        <v>0.83867000000000003</v>
      </c>
      <c r="O35">
        <v>-0.53766999999999998</v>
      </c>
      <c r="S35" s="27">
        <v>0.30099999999999999</v>
      </c>
      <c r="T35" s="27">
        <v>0</v>
      </c>
      <c r="U35" s="27">
        <v>0.25550499999999998</v>
      </c>
      <c r="V35" s="27">
        <v>-0.25550499999999998</v>
      </c>
      <c r="AB35">
        <v>2.1789769470000002</v>
      </c>
      <c r="AC35">
        <v>1.986771734</v>
      </c>
      <c r="AD35">
        <v>1.9261200000000001</v>
      </c>
      <c r="AE35">
        <v>6.0656399999999999E-2</v>
      </c>
    </row>
    <row r="36" spans="1:31" x14ac:dyDescent="0.3">
      <c r="A36">
        <v>2.5550000000000002</v>
      </c>
      <c r="B36">
        <v>2.137</v>
      </c>
      <c r="C36">
        <v>2.1453000000000002</v>
      </c>
      <c r="D36">
        <v>-8.3020799999999999E-3</v>
      </c>
      <c r="F36" s="27">
        <v>3.653</v>
      </c>
      <c r="G36" s="27">
        <v>2.3540000000000001</v>
      </c>
      <c r="H36" s="27">
        <v>2.5104000000000002</v>
      </c>
      <c r="I36" s="27">
        <v>-0.15640100000000001</v>
      </c>
      <c r="L36">
        <v>0.95399999999999996</v>
      </c>
      <c r="M36">
        <v>0.69899999999999995</v>
      </c>
      <c r="N36">
        <v>0.83867000000000003</v>
      </c>
      <c r="O36">
        <v>-0.13966999999999999</v>
      </c>
      <c r="S36" s="26">
        <v>2.7370000000000001</v>
      </c>
      <c r="T36" s="26">
        <v>1.38</v>
      </c>
      <c r="U36" s="26">
        <v>1.92503</v>
      </c>
      <c r="V36" s="26">
        <v>-0.54503199999999996</v>
      </c>
      <c r="AB36">
        <v>1.5314789170000001</v>
      </c>
      <c r="AC36">
        <v>1.3802112419999999</v>
      </c>
      <c r="AD36">
        <v>1.4609099999999999</v>
      </c>
      <c r="AE36">
        <v>-8.06973E-2</v>
      </c>
    </row>
    <row r="37" spans="1:31" x14ac:dyDescent="0.3">
      <c r="A37">
        <v>2.7450000000000001</v>
      </c>
      <c r="B37">
        <v>2.1459999999999999</v>
      </c>
      <c r="C37">
        <v>2.2337699999999998</v>
      </c>
      <c r="D37">
        <v>-8.7765399999999993E-2</v>
      </c>
      <c r="F37" s="26">
        <v>2.6960000000000002</v>
      </c>
      <c r="G37" s="26">
        <v>2.2250000000000001</v>
      </c>
      <c r="H37" s="26">
        <v>2.2119599999999999</v>
      </c>
      <c r="I37" s="26">
        <v>1.30362E-2</v>
      </c>
      <c r="L37">
        <v>0.30099999999999999</v>
      </c>
      <c r="M37">
        <v>0.30099999999999999</v>
      </c>
      <c r="N37">
        <v>0.25550499999999998</v>
      </c>
      <c r="O37">
        <v>4.5494699999999999E-2</v>
      </c>
      <c r="S37" s="26">
        <v>0.60199999999999998</v>
      </c>
      <c r="T37" s="26">
        <v>0.30099999999999999</v>
      </c>
      <c r="U37" s="26">
        <v>0.53665700000000005</v>
      </c>
      <c r="V37" s="26">
        <v>-0.23565700000000001</v>
      </c>
      <c r="AB37">
        <v>2.1731862679999998</v>
      </c>
      <c r="AC37">
        <v>2.0043213739999999</v>
      </c>
      <c r="AD37">
        <v>1.92252</v>
      </c>
      <c r="AE37">
        <v>8.18054E-2</v>
      </c>
    </row>
    <row r="38" spans="1:31" x14ac:dyDescent="0.3">
      <c r="A38">
        <v>3.456</v>
      </c>
      <c r="B38">
        <v>2.48</v>
      </c>
      <c r="C38">
        <v>2.4709099999999999</v>
      </c>
      <c r="D38">
        <v>9.0885400000000009E-3</v>
      </c>
      <c r="F38" s="27">
        <v>3.2919999999999998</v>
      </c>
      <c r="G38" s="27">
        <v>2.4180000000000001</v>
      </c>
      <c r="H38" s="27">
        <v>2.42936</v>
      </c>
      <c r="I38" s="27">
        <v>-1.13594E-2</v>
      </c>
      <c r="L38">
        <v>1.74</v>
      </c>
      <c r="M38">
        <v>1.5309999999999999</v>
      </c>
      <c r="N38">
        <v>1.40886</v>
      </c>
      <c r="O38">
        <v>0.122144</v>
      </c>
      <c r="S38" s="26">
        <v>3.012</v>
      </c>
      <c r="T38" s="26">
        <v>1.58</v>
      </c>
      <c r="U38" s="26">
        <v>2.0266600000000001</v>
      </c>
      <c r="V38" s="26">
        <v>-0.44666</v>
      </c>
      <c r="AB38">
        <v>0.30102999600000002</v>
      </c>
      <c r="AC38">
        <v>0.30102999600000002</v>
      </c>
      <c r="AD38">
        <v>0.22800200000000001</v>
      </c>
      <c r="AE38">
        <v>7.3028499999999996E-2</v>
      </c>
    </row>
    <row r="39" spans="1:31" x14ac:dyDescent="0.3">
      <c r="A39">
        <v>3.0350000000000001</v>
      </c>
      <c r="B39">
        <v>2.3279999999999998</v>
      </c>
      <c r="C39">
        <v>2.3483900000000002</v>
      </c>
      <c r="D39">
        <v>-2.0386000000000001E-2</v>
      </c>
      <c r="F39" s="26">
        <v>2.5219999999999998</v>
      </c>
      <c r="G39" s="26">
        <v>2.2429999999999999</v>
      </c>
      <c r="H39" s="26">
        <v>2.12886</v>
      </c>
      <c r="I39" s="26">
        <v>0.11414100000000001</v>
      </c>
      <c r="L39">
        <v>0</v>
      </c>
      <c r="M39">
        <v>0</v>
      </c>
      <c r="N39">
        <v>-4.6754200000000003E-2</v>
      </c>
      <c r="O39">
        <v>4.6754200000000003E-2</v>
      </c>
      <c r="S39" s="27">
        <v>1.3009999999999999</v>
      </c>
      <c r="T39" s="27">
        <v>0.84499999999999997</v>
      </c>
      <c r="U39" s="27">
        <v>1.1081399999999999</v>
      </c>
      <c r="V39" s="27">
        <v>-0.26313799999999998</v>
      </c>
      <c r="AB39">
        <v>2.0128372250000002</v>
      </c>
      <c r="AC39">
        <v>1.9190780919999999</v>
      </c>
      <c r="AD39">
        <v>1.8188200000000001</v>
      </c>
      <c r="AE39">
        <v>0.100255</v>
      </c>
    </row>
    <row r="40" spans="1:31" x14ac:dyDescent="0.3">
      <c r="A40">
        <v>1.663</v>
      </c>
      <c r="B40">
        <v>1.5680000000000001</v>
      </c>
      <c r="C40">
        <v>1.58853</v>
      </c>
      <c r="D40">
        <v>-2.0531500000000001E-2</v>
      </c>
      <c r="F40" s="27">
        <v>2.9660000000000002</v>
      </c>
      <c r="G40" s="27">
        <v>2.3580000000000001</v>
      </c>
      <c r="H40" s="27">
        <v>2.32335</v>
      </c>
      <c r="I40" s="27">
        <v>3.4650800000000002E-2</v>
      </c>
      <c r="L40">
        <v>0.77800000000000002</v>
      </c>
      <c r="M40">
        <v>0</v>
      </c>
      <c r="N40">
        <v>0.691272</v>
      </c>
      <c r="O40">
        <v>-0.691272</v>
      </c>
      <c r="S40" s="26">
        <v>2.6379999999999999</v>
      </c>
      <c r="T40" s="26">
        <v>1.3420000000000001</v>
      </c>
      <c r="U40" s="26">
        <v>1.8841300000000001</v>
      </c>
      <c r="V40" s="26">
        <v>-0.54213299999999998</v>
      </c>
      <c r="AB40">
        <v>3.6532125139999998</v>
      </c>
      <c r="AC40">
        <v>2.354108439</v>
      </c>
      <c r="AD40">
        <v>2.5130599999999998</v>
      </c>
      <c r="AE40">
        <v>-0.15894800000000001</v>
      </c>
    </row>
    <row r="41" spans="1:31" x14ac:dyDescent="0.3">
      <c r="A41">
        <v>2.4350000000000001</v>
      </c>
      <c r="B41">
        <v>2.0369999999999999</v>
      </c>
      <c r="C41">
        <v>2.0839799999999999</v>
      </c>
      <c r="D41">
        <v>-4.6978199999999998E-2</v>
      </c>
      <c r="F41" s="26">
        <v>2.9790000000000001</v>
      </c>
      <c r="G41" s="26">
        <v>2.4169999999999998</v>
      </c>
      <c r="H41" s="26">
        <v>2.3281700000000001</v>
      </c>
      <c r="I41" s="26">
        <v>8.8827000000000003E-2</v>
      </c>
      <c r="L41">
        <v>2.0859999999999999</v>
      </c>
      <c r="M41">
        <v>1.4910000000000001</v>
      </c>
      <c r="N41">
        <v>1.6142300000000001</v>
      </c>
      <c r="O41">
        <v>-0.12322900000000001</v>
      </c>
      <c r="S41" s="26">
        <v>0.77800000000000002</v>
      </c>
      <c r="T41" s="26">
        <v>0.47699999999999998</v>
      </c>
      <c r="U41" s="26">
        <v>0.691272</v>
      </c>
      <c r="V41" s="26">
        <v>-0.21427199999999999</v>
      </c>
      <c r="AB41">
        <v>2.696356389</v>
      </c>
      <c r="AC41">
        <v>2.225309282</v>
      </c>
      <c r="AD41">
        <v>2.2068400000000001</v>
      </c>
      <c r="AE41">
        <v>1.84654E-2</v>
      </c>
    </row>
    <row r="42" spans="1:31" x14ac:dyDescent="0.3">
      <c r="A42">
        <v>3.3980000000000001</v>
      </c>
      <c r="B42">
        <v>2.3940000000000001</v>
      </c>
      <c r="C42">
        <v>2.4571200000000002</v>
      </c>
      <c r="D42">
        <v>-6.3117300000000001E-2</v>
      </c>
      <c r="F42" s="27">
        <v>3.4329999999999998</v>
      </c>
      <c r="G42" s="27">
        <v>2.3820000000000001</v>
      </c>
      <c r="H42" s="27">
        <v>2.46556</v>
      </c>
      <c r="I42" s="27">
        <v>-8.3559400000000006E-2</v>
      </c>
      <c r="L42">
        <v>0</v>
      </c>
      <c r="M42">
        <v>0</v>
      </c>
      <c r="N42">
        <v>-4.6754200000000003E-2</v>
      </c>
      <c r="O42">
        <v>4.6754200000000003E-2</v>
      </c>
      <c r="S42" s="27">
        <v>2.9359999999999999</v>
      </c>
      <c r="T42" s="27">
        <v>1.5309999999999999</v>
      </c>
      <c r="U42" s="27">
        <v>2.00034</v>
      </c>
      <c r="V42" s="27">
        <v>-0.46933599999999998</v>
      </c>
      <c r="AB42">
        <v>2.096910013</v>
      </c>
      <c r="AC42">
        <v>1.8750612630000001</v>
      </c>
      <c r="AD42">
        <v>1.87416</v>
      </c>
      <c r="AE42">
        <v>9.0251600000000002E-4</v>
      </c>
    </row>
    <row r="43" spans="1:31" x14ac:dyDescent="0.3">
      <c r="A43">
        <v>3.46</v>
      </c>
      <c r="B43">
        <v>2.4359999999999999</v>
      </c>
      <c r="C43">
        <v>2.4718300000000002</v>
      </c>
      <c r="D43">
        <v>-3.5826400000000001E-2</v>
      </c>
      <c r="F43" s="26">
        <v>3.6930000000000001</v>
      </c>
      <c r="G43" s="26">
        <v>2.4649999999999999</v>
      </c>
      <c r="H43" s="26">
        <v>2.5170300000000001</v>
      </c>
      <c r="I43" s="26">
        <v>-5.203E-2</v>
      </c>
      <c r="L43">
        <v>0</v>
      </c>
      <c r="M43">
        <v>0</v>
      </c>
      <c r="N43">
        <v>-4.6754200000000003E-2</v>
      </c>
      <c r="O43">
        <v>4.6754200000000003E-2</v>
      </c>
      <c r="S43" s="27">
        <v>0.77800000000000002</v>
      </c>
      <c r="T43" s="27">
        <v>0</v>
      </c>
      <c r="U43" s="27">
        <v>0.691272</v>
      </c>
      <c r="V43" s="27">
        <v>-0.691272</v>
      </c>
      <c r="AB43">
        <v>3.2922560710000002</v>
      </c>
      <c r="AC43">
        <v>2.4183012910000001</v>
      </c>
      <c r="AD43">
        <v>2.4300199999999998</v>
      </c>
      <c r="AE43">
        <v>-1.1716499999999999E-2</v>
      </c>
    </row>
    <row r="44" spans="1:31" x14ac:dyDescent="0.3">
      <c r="A44">
        <v>3.7170000000000001</v>
      </c>
      <c r="B44">
        <v>2.5070000000000001</v>
      </c>
      <c r="C44">
        <v>2.5207799999999998</v>
      </c>
      <c r="D44">
        <v>-1.37821E-2</v>
      </c>
      <c r="F44" s="27">
        <v>3.798</v>
      </c>
      <c r="G44" s="27">
        <v>2.5259999999999998</v>
      </c>
      <c r="H44" s="27">
        <v>2.5322</v>
      </c>
      <c r="I44" s="27">
        <v>-6.1989499999999999E-3</v>
      </c>
      <c r="L44">
        <v>2.8149999999999999</v>
      </c>
      <c r="M44">
        <v>2.0129999999999999</v>
      </c>
      <c r="N44">
        <v>1.9556500000000001</v>
      </c>
      <c r="O44">
        <v>5.7352500000000001E-2</v>
      </c>
      <c r="S44" s="26">
        <v>1.38</v>
      </c>
      <c r="T44" s="26">
        <v>0.60199999999999998</v>
      </c>
      <c r="U44" s="26">
        <v>1.16557</v>
      </c>
      <c r="V44" s="26">
        <v>-0.56356700000000004</v>
      </c>
      <c r="AB44">
        <v>2.8721562729999999</v>
      </c>
      <c r="AC44">
        <v>2.322219295</v>
      </c>
      <c r="AD44">
        <v>2.28383</v>
      </c>
      <c r="AE44">
        <v>3.8385299999999997E-2</v>
      </c>
    </row>
    <row r="45" spans="1:31" x14ac:dyDescent="0.3">
      <c r="A45">
        <v>2.6659999999999999</v>
      </c>
      <c r="B45">
        <v>2.2040000000000002</v>
      </c>
      <c r="C45">
        <v>2.1982699999999999</v>
      </c>
      <c r="D45">
        <v>5.7314899999999997E-3</v>
      </c>
      <c r="F45" s="26">
        <v>2.5550000000000002</v>
      </c>
      <c r="G45" s="26">
        <v>2.137</v>
      </c>
      <c r="H45" s="26">
        <v>2.1453000000000002</v>
      </c>
      <c r="I45" s="26">
        <v>-8.3020799999999999E-3</v>
      </c>
      <c r="L45">
        <v>1.3979999999999999</v>
      </c>
      <c r="M45">
        <v>1.38</v>
      </c>
      <c r="N45">
        <v>1.17845</v>
      </c>
      <c r="O45">
        <v>0.20155200000000001</v>
      </c>
      <c r="S45" s="27">
        <v>0.90300000000000002</v>
      </c>
      <c r="T45" s="27">
        <v>0.30099999999999999</v>
      </c>
      <c r="U45" s="27">
        <v>0.79670099999999999</v>
      </c>
      <c r="V45" s="27">
        <v>-0.495701</v>
      </c>
      <c r="AB45">
        <v>2.093421685</v>
      </c>
      <c r="AC45">
        <v>1.8450980400000001</v>
      </c>
      <c r="AD45">
        <v>1.87191</v>
      </c>
      <c r="AE45">
        <v>-2.68072E-2</v>
      </c>
    </row>
    <row r="46" spans="1:31" x14ac:dyDescent="0.3">
      <c r="A46">
        <v>3.052</v>
      </c>
      <c r="B46">
        <v>2.2829999999999999</v>
      </c>
      <c r="C46">
        <v>2.3543400000000001</v>
      </c>
      <c r="D46">
        <v>-7.1340299999999995E-2</v>
      </c>
      <c r="F46" s="27">
        <v>2.7450000000000001</v>
      </c>
      <c r="G46" s="27">
        <v>2.1459999999999999</v>
      </c>
      <c r="H46" s="27">
        <v>2.2337699999999998</v>
      </c>
      <c r="I46" s="27">
        <v>-8.7765399999999993E-2</v>
      </c>
      <c r="L46">
        <v>0.47699999999999998</v>
      </c>
      <c r="M46">
        <v>0</v>
      </c>
      <c r="N46">
        <v>0.422462</v>
      </c>
      <c r="O46">
        <v>-0.422462</v>
      </c>
      <c r="S46" s="26">
        <v>1.8859999999999999</v>
      </c>
      <c r="T46" s="26">
        <v>1.82</v>
      </c>
      <c r="U46" s="26">
        <v>1.49892</v>
      </c>
      <c r="V46" s="26">
        <v>0.32108199999999998</v>
      </c>
      <c r="AB46">
        <v>2.522444234</v>
      </c>
      <c r="AC46">
        <v>2.2430380489999999</v>
      </c>
      <c r="AD46">
        <v>2.1215000000000002</v>
      </c>
      <c r="AE46">
        <v>0.12154</v>
      </c>
    </row>
    <row r="47" spans="1:31" x14ac:dyDescent="0.3">
      <c r="A47">
        <v>1.833</v>
      </c>
      <c r="B47">
        <v>1.7629999999999999</v>
      </c>
      <c r="C47">
        <v>1.7126300000000001</v>
      </c>
      <c r="D47">
        <v>5.0367799999999997E-2</v>
      </c>
      <c r="F47" s="26">
        <v>3.456</v>
      </c>
      <c r="G47" s="26">
        <v>2.48</v>
      </c>
      <c r="H47" s="26">
        <v>2.4709099999999999</v>
      </c>
      <c r="I47" s="26">
        <v>9.0885400000000009E-3</v>
      </c>
      <c r="L47">
        <v>0.69899999999999995</v>
      </c>
      <c r="M47">
        <v>0.60199999999999998</v>
      </c>
      <c r="N47">
        <v>0.62276299999999996</v>
      </c>
      <c r="O47">
        <v>-2.0763400000000001E-2</v>
      </c>
      <c r="S47" s="26">
        <v>0.30099999999999999</v>
      </c>
      <c r="T47" s="26">
        <v>0</v>
      </c>
      <c r="U47" s="26">
        <v>0.25550499999999998</v>
      </c>
      <c r="V47" s="26">
        <v>-0.25550499999999998</v>
      </c>
      <c r="AB47">
        <v>2.9656719709999999</v>
      </c>
      <c r="AC47">
        <v>2.3579348470000001</v>
      </c>
      <c r="AD47">
        <v>2.3209900000000001</v>
      </c>
      <c r="AE47">
        <v>3.6948799999999997E-2</v>
      </c>
    </row>
    <row r="48" spans="1:31" x14ac:dyDescent="0.3">
      <c r="A48">
        <v>2.3479999999999999</v>
      </c>
      <c r="B48">
        <v>2.161</v>
      </c>
      <c r="C48">
        <v>2.03688</v>
      </c>
      <c r="D48">
        <v>0.124121</v>
      </c>
      <c r="F48" s="27">
        <v>3.0350000000000001</v>
      </c>
      <c r="G48" s="27">
        <v>2.3279999999999998</v>
      </c>
      <c r="H48" s="27">
        <v>2.3483900000000002</v>
      </c>
      <c r="I48" s="27">
        <v>-2.0386000000000001E-2</v>
      </c>
      <c r="L48">
        <v>1.8129999999999999</v>
      </c>
      <c r="M48">
        <v>1.663</v>
      </c>
      <c r="N48">
        <v>1.45451</v>
      </c>
      <c r="O48">
        <v>0.20849200000000001</v>
      </c>
      <c r="S48" s="26">
        <v>0.30099999999999999</v>
      </c>
      <c r="T48" s="26">
        <v>0</v>
      </c>
      <c r="U48" s="26">
        <v>0.25550499999999998</v>
      </c>
      <c r="V48" s="26">
        <v>-0.25550499999999998</v>
      </c>
      <c r="AB48">
        <v>0.90308998699999998</v>
      </c>
      <c r="AC48">
        <v>0.77815124999999996</v>
      </c>
      <c r="AD48">
        <v>0.88838399999999995</v>
      </c>
      <c r="AE48">
        <v>-0.110232</v>
      </c>
    </row>
    <row r="49" spans="1:31" x14ac:dyDescent="0.3">
      <c r="A49">
        <v>3.59</v>
      </c>
      <c r="B49">
        <v>2.5089999999999999</v>
      </c>
      <c r="C49">
        <v>2.4990100000000002</v>
      </c>
      <c r="D49">
        <v>9.9901799999999995E-3</v>
      </c>
      <c r="F49" s="26">
        <v>1.663</v>
      </c>
      <c r="G49" s="26">
        <v>1.5680000000000001</v>
      </c>
      <c r="H49" s="26">
        <v>1.58853</v>
      </c>
      <c r="I49" s="26">
        <v>-2.0531500000000001E-2</v>
      </c>
      <c r="L49">
        <v>1.544</v>
      </c>
      <c r="M49">
        <v>1.5049999999999999</v>
      </c>
      <c r="N49">
        <v>1.2801400000000001</v>
      </c>
      <c r="O49">
        <v>0.224857</v>
      </c>
      <c r="S49" s="27">
        <v>2.38</v>
      </c>
      <c r="T49" s="27">
        <v>0.69899999999999995</v>
      </c>
      <c r="U49" s="27">
        <v>1.7668200000000001</v>
      </c>
      <c r="V49" s="27">
        <v>-1.06782</v>
      </c>
      <c r="AB49">
        <v>2.8773713459999999</v>
      </c>
      <c r="AC49">
        <v>2.2552725050000002</v>
      </c>
      <c r="AD49">
        <v>2.2859799999999999</v>
      </c>
      <c r="AE49">
        <v>-3.0702900000000002E-2</v>
      </c>
    </row>
    <row r="50" spans="1:31" x14ac:dyDescent="0.3">
      <c r="A50">
        <v>3.419</v>
      </c>
      <c r="B50">
        <v>2.4380000000000002</v>
      </c>
      <c r="C50">
        <v>2.4622299999999999</v>
      </c>
      <c r="D50">
        <v>-2.42256E-2</v>
      </c>
      <c r="F50" s="27">
        <v>2.4350000000000001</v>
      </c>
      <c r="G50" s="27">
        <v>2.0369999999999999</v>
      </c>
      <c r="H50" s="27">
        <v>2.0839799999999999</v>
      </c>
      <c r="I50" s="27">
        <v>-4.6978199999999998E-2</v>
      </c>
      <c r="L50">
        <v>0</v>
      </c>
      <c r="M50">
        <v>0</v>
      </c>
      <c r="N50">
        <v>-4.6754200000000003E-2</v>
      </c>
      <c r="O50">
        <v>4.6754200000000003E-2</v>
      </c>
      <c r="S50" s="26">
        <v>0.30099999999999999</v>
      </c>
      <c r="T50" s="26">
        <v>0</v>
      </c>
      <c r="U50" s="26">
        <v>0.25550499999999998</v>
      </c>
      <c r="V50" s="26">
        <v>-0.25550499999999998</v>
      </c>
      <c r="AB50">
        <v>0</v>
      </c>
      <c r="AC50">
        <v>0</v>
      </c>
      <c r="AD50">
        <v>-0.143234</v>
      </c>
      <c r="AE50">
        <v>0.143234</v>
      </c>
    </row>
    <row r="51" spans="1:31" x14ac:dyDescent="0.3">
      <c r="A51">
        <v>3.5720000000000001</v>
      </c>
      <c r="B51">
        <v>2.476</v>
      </c>
      <c r="C51">
        <v>2.4955400000000001</v>
      </c>
      <c r="D51">
        <v>-1.95414E-2</v>
      </c>
      <c r="F51" s="26">
        <v>3.3980000000000001</v>
      </c>
      <c r="G51" s="26">
        <v>2.3940000000000001</v>
      </c>
      <c r="H51" s="26">
        <v>2.4571200000000002</v>
      </c>
      <c r="I51" s="26">
        <v>-6.3117300000000001E-2</v>
      </c>
      <c r="L51">
        <v>1.869</v>
      </c>
      <c r="M51">
        <v>1.74</v>
      </c>
      <c r="N51">
        <v>1.4886900000000001</v>
      </c>
      <c r="O51">
        <v>0.25131300000000001</v>
      </c>
      <c r="S51" s="26">
        <v>0.30099999999999999</v>
      </c>
      <c r="T51" s="26">
        <v>0</v>
      </c>
      <c r="U51" s="26">
        <v>0.25550499999999998</v>
      </c>
      <c r="V51" s="26">
        <v>-0.25550499999999998</v>
      </c>
      <c r="AB51">
        <v>2.979092901</v>
      </c>
      <c r="AC51">
        <v>2.4166405069999999</v>
      </c>
      <c r="AD51">
        <v>2.3260999999999998</v>
      </c>
      <c r="AE51">
        <v>9.0539300000000003E-2</v>
      </c>
    </row>
    <row r="52" spans="1:31" x14ac:dyDescent="0.3">
      <c r="A52">
        <v>2.387</v>
      </c>
      <c r="B52">
        <v>2.2069999999999999</v>
      </c>
      <c r="C52">
        <v>2.0582699999999998</v>
      </c>
      <c r="D52">
        <v>0.148733</v>
      </c>
      <c r="F52" s="27">
        <v>3.46</v>
      </c>
      <c r="G52" s="27">
        <v>2.4359999999999999</v>
      </c>
      <c r="H52" s="27">
        <v>2.4718300000000002</v>
      </c>
      <c r="I52" s="27">
        <v>-3.5826400000000001E-2</v>
      </c>
      <c r="L52">
        <v>0.47699999999999998</v>
      </c>
      <c r="M52">
        <v>0.47699999999999998</v>
      </c>
      <c r="N52">
        <v>0.422462</v>
      </c>
      <c r="O52">
        <v>5.4537700000000001E-2</v>
      </c>
      <c r="S52" s="26">
        <v>0</v>
      </c>
      <c r="T52" s="26">
        <v>0</v>
      </c>
      <c r="U52" s="26">
        <v>-4.6754200000000003E-2</v>
      </c>
      <c r="V52" s="26">
        <v>4.6754200000000003E-2</v>
      </c>
      <c r="AB52">
        <v>2.481442629</v>
      </c>
      <c r="AC52">
        <v>2.1367205669999998</v>
      </c>
      <c r="AD52">
        <v>2.10005</v>
      </c>
      <c r="AE52">
        <v>3.6673999999999998E-2</v>
      </c>
    </row>
    <row r="53" spans="1:31" x14ac:dyDescent="0.3">
      <c r="A53">
        <v>1.869</v>
      </c>
      <c r="B53">
        <v>1.748</v>
      </c>
      <c r="C53">
        <v>1.73783</v>
      </c>
      <c r="D53">
        <v>1.0174600000000001E-2</v>
      </c>
      <c r="F53" s="26">
        <v>3.7170000000000001</v>
      </c>
      <c r="G53" s="26">
        <v>2.5070000000000001</v>
      </c>
      <c r="H53" s="26">
        <v>2.5207799999999998</v>
      </c>
      <c r="I53" s="26">
        <v>-1.37821E-2</v>
      </c>
      <c r="L53">
        <v>0</v>
      </c>
      <c r="M53">
        <v>0</v>
      </c>
      <c r="N53">
        <v>-4.6754200000000003E-2</v>
      </c>
      <c r="O53">
        <v>4.6754200000000003E-2</v>
      </c>
      <c r="S53" s="26">
        <v>0.30099999999999999</v>
      </c>
      <c r="T53" s="26">
        <v>0.30099999999999999</v>
      </c>
      <c r="U53" s="26">
        <v>0.25550499999999998</v>
      </c>
      <c r="V53" s="26">
        <v>4.5494699999999999E-2</v>
      </c>
      <c r="AB53">
        <v>3.4328090050000002</v>
      </c>
      <c r="AC53">
        <v>2.3820170429999998</v>
      </c>
      <c r="AD53">
        <v>2.4670299999999998</v>
      </c>
      <c r="AE53">
        <v>-8.5012199999999996E-2</v>
      </c>
    </row>
    <row r="54" spans="1:31" x14ac:dyDescent="0.3">
      <c r="A54">
        <v>2.9980000000000002</v>
      </c>
      <c r="B54">
        <v>2.367</v>
      </c>
      <c r="C54">
        <v>2.3351299999999999</v>
      </c>
      <c r="D54">
        <v>3.1865999999999998E-2</v>
      </c>
      <c r="F54" s="27">
        <v>2.6659999999999999</v>
      </c>
      <c r="G54" s="27">
        <v>2.2040000000000002</v>
      </c>
      <c r="H54" s="27">
        <v>2.1982699999999999</v>
      </c>
      <c r="I54" s="27">
        <v>5.7314899999999997E-3</v>
      </c>
      <c r="L54">
        <v>0.84499999999999997</v>
      </c>
      <c r="M54">
        <v>0.84499999999999997</v>
      </c>
      <c r="N54">
        <v>0.74823399999999995</v>
      </c>
      <c r="O54">
        <v>9.6765699999999996E-2</v>
      </c>
      <c r="S54" s="27">
        <v>1.591</v>
      </c>
      <c r="T54" s="27">
        <v>1.5189999999999999</v>
      </c>
      <c r="U54" s="27">
        <v>1.31182</v>
      </c>
      <c r="V54" s="27">
        <v>0.207176</v>
      </c>
      <c r="AB54">
        <v>3.0429690730000001</v>
      </c>
      <c r="AC54">
        <v>2.2718416069999998</v>
      </c>
      <c r="AD54">
        <v>2.3496999999999999</v>
      </c>
      <c r="AE54">
        <v>-7.7859700000000004E-2</v>
      </c>
    </row>
    <row r="55" spans="1:31" x14ac:dyDescent="0.3">
      <c r="A55">
        <v>1.919</v>
      </c>
      <c r="B55">
        <v>1.7629999999999999</v>
      </c>
      <c r="C55">
        <v>1.7721899999999999</v>
      </c>
      <c r="D55">
        <v>-9.1856899999999998E-3</v>
      </c>
      <c r="F55" s="26">
        <v>3.052</v>
      </c>
      <c r="G55" s="26">
        <v>2.2829999999999999</v>
      </c>
      <c r="H55" s="26">
        <v>2.3543400000000001</v>
      </c>
      <c r="I55" s="26">
        <v>-7.1340299999999995E-2</v>
      </c>
      <c r="L55">
        <v>1.23</v>
      </c>
      <c r="M55">
        <v>1.204</v>
      </c>
      <c r="N55">
        <v>1.05528</v>
      </c>
      <c r="O55">
        <v>0.14871500000000001</v>
      </c>
      <c r="S55" s="26">
        <v>1.2549999999999999</v>
      </c>
      <c r="T55" s="26">
        <v>1.1759999999999999</v>
      </c>
      <c r="U55" s="26">
        <v>1.07403</v>
      </c>
      <c r="V55" s="26">
        <v>0.10197100000000001</v>
      </c>
      <c r="AB55">
        <v>0.95424250899999996</v>
      </c>
      <c r="AC55">
        <v>0.90308998699999998</v>
      </c>
      <c r="AD55">
        <v>0.93944700000000003</v>
      </c>
      <c r="AE55">
        <v>-3.6356600000000003E-2</v>
      </c>
    </row>
    <row r="56" spans="1:31" x14ac:dyDescent="0.3">
      <c r="A56">
        <v>2.4609999999999999</v>
      </c>
      <c r="B56">
        <v>2.149</v>
      </c>
      <c r="C56">
        <v>2.09762</v>
      </c>
      <c r="D56">
        <v>5.1376699999999997E-2</v>
      </c>
      <c r="F56" s="27">
        <v>1.833</v>
      </c>
      <c r="G56" s="27">
        <v>1.7629999999999999</v>
      </c>
      <c r="H56" s="27">
        <v>1.7126300000000001</v>
      </c>
      <c r="I56" s="27">
        <v>5.0367799999999997E-2</v>
      </c>
      <c r="L56">
        <v>2.1139999999999999</v>
      </c>
      <c r="M56">
        <v>1.23</v>
      </c>
      <c r="N56">
        <v>1.6296299999999999</v>
      </c>
      <c r="O56">
        <v>-0.39962900000000001</v>
      </c>
      <c r="S56" s="27">
        <v>0.47699999999999998</v>
      </c>
      <c r="T56" s="27">
        <v>0.47699999999999998</v>
      </c>
      <c r="U56" s="27">
        <v>0.422462</v>
      </c>
      <c r="V56" s="27">
        <v>5.4537700000000001E-2</v>
      </c>
      <c r="AB56">
        <v>2.2121876039999999</v>
      </c>
      <c r="AC56">
        <v>1.908485019</v>
      </c>
      <c r="AD56">
        <v>1.9465600000000001</v>
      </c>
      <c r="AE56">
        <v>-3.8078000000000001E-2</v>
      </c>
    </row>
    <row r="57" spans="1:31" x14ac:dyDescent="0.3">
      <c r="A57">
        <v>4.16</v>
      </c>
      <c r="B57">
        <v>2.52</v>
      </c>
      <c r="C57">
        <v>2.55972</v>
      </c>
      <c r="D57">
        <v>-3.9718099999999999E-2</v>
      </c>
      <c r="F57" s="26">
        <v>2.3479999999999999</v>
      </c>
      <c r="G57" s="26">
        <v>2.161</v>
      </c>
      <c r="H57" s="26">
        <v>2.03688</v>
      </c>
      <c r="I57" s="26">
        <v>0.124121</v>
      </c>
      <c r="L57">
        <v>3.09</v>
      </c>
      <c r="M57">
        <v>2.391</v>
      </c>
      <c r="N57">
        <v>2.0522800000000001</v>
      </c>
      <c r="O57">
        <v>0.33872200000000002</v>
      </c>
      <c r="S57" s="26">
        <v>2.1139999999999999</v>
      </c>
      <c r="T57" s="26">
        <v>1.663</v>
      </c>
      <c r="U57" s="26">
        <v>1.6296299999999999</v>
      </c>
      <c r="V57" s="26">
        <v>3.3371100000000001E-2</v>
      </c>
      <c r="AB57">
        <v>2.3443922740000001</v>
      </c>
      <c r="AC57">
        <v>1.954242509</v>
      </c>
      <c r="AD57">
        <v>2.0246599999999999</v>
      </c>
      <c r="AE57">
        <v>-7.0416699999999999E-2</v>
      </c>
    </row>
    <row r="58" spans="1:31" x14ac:dyDescent="0.3">
      <c r="A58">
        <v>4.2060000000000004</v>
      </c>
      <c r="B58">
        <v>2.4870000000000001</v>
      </c>
      <c r="C58">
        <v>2.56046</v>
      </c>
      <c r="D58">
        <v>-7.3464199999999993E-2</v>
      </c>
      <c r="F58" s="27">
        <v>3.59</v>
      </c>
      <c r="G58" s="27">
        <v>2.5089999999999999</v>
      </c>
      <c r="H58" s="27">
        <v>2.4990100000000002</v>
      </c>
      <c r="I58" s="27">
        <v>9.9901799999999995E-3</v>
      </c>
      <c r="L58">
        <v>2.5369999999999999</v>
      </c>
      <c r="M58">
        <v>1.9490000000000001</v>
      </c>
      <c r="N58">
        <v>1.84005</v>
      </c>
      <c r="O58">
        <v>0.108945</v>
      </c>
      <c r="S58" s="27">
        <v>0</v>
      </c>
      <c r="T58" s="27">
        <v>0</v>
      </c>
      <c r="U58" s="27">
        <v>-4.6754200000000003E-2</v>
      </c>
      <c r="V58" s="27">
        <v>4.6754200000000003E-2</v>
      </c>
      <c r="AB58">
        <v>3.6933751510000001</v>
      </c>
      <c r="AC58">
        <v>2.4653828510000002</v>
      </c>
      <c r="AD58">
        <v>2.51986</v>
      </c>
      <c r="AE58">
        <v>-5.4480599999999997E-2</v>
      </c>
    </row>
    <row r="59" spans="1:31" x14ac:dyDescent="0.3">
      <c r="A59">
        <v>3.57</v>
      </c>
      <c r="B59">
        <v>2.5089999999999999</v>
      </c>
      <c r="C59">
        <v>2.4951500000000002</v>
      </c>
      <c r="D59">
        <v>1.3849800000000001E-2</v>
      </c>
      <c r="F59" s="26">
        <v>3.419</v>
      </c>
      <c r="G59" s="26">
        <v>2.4380000000000002</v>
      </c>
      <c r="H59" s="26">
        <v>2.4622299999999999</v>
      </c>
      <c r="I59" s="26">
        <v>-2.42256E-2</v>
      </c>
      <c r="L59">
        <v>3.0449999999999999</v>
      </c>
      <c r="M59">
        <v>2.093</v>
      </c>
      <c r="N59">
        <v>2.0376699999999999</v>
      </c>
      <c r="O59">
        <v>5.5328599999999999E-2</v>
      </c>
      <c r="S59" s="27">
        <v>3.0550000000000002</v>
      </c>
      <c r="T59" s="27">
        <v>2.3199999999999998</v>
      </c>
      <c r="U59" s="27">
        <v>2.0409600000000001</v>
      </c>
      <c r="V59" s="27">
        <v>0.27904200000000001</v>
      </c>
      <c r="AB59">
        <v>3.798374377</v>
      </c>
      <c r="AC59">
        <v>2.5263392769999999</v>
      </c>
      <c r="AD59">
        <v>2.5353599999999998</v>
      </c>
      <c r="AE59">
        <v>-9.0194200000000002E-3</v>
      </c>
    </row>
    <row r="60" spans="1:31" x14ac:dyDescent="0.3">
      <c r="A60">
        <v>2.9279999999999999</v>
      </c>
      <c r="B60">
        <v>2.3359999999999999</v>
      </c>
      <c r="C60">
        <v>2.3089599999999999</v>
      </c>
      <c r="D60">
        <v>2.7035099999999999E-2</v>
      </c>
      <c r="F60" s="27">
        <v>3.5720000000000001</v>
      </c>
      <c r="G60" s="27">
        <v>2.476</v>
      </c>
      <c r="H60" s="27">
        <v>2.4955400000000001</v>
      </c>
      <c r="I60" s="27">
        <v>-1.95414E-2</v>
      </c>
      <c r="L60">
        <v>2.0760000000000001</v>
      </c>
      <c r="M60">
        <v>1.869</v>
      </c>
      <c r="N60">
        <v>1.6086800000000001</v>
      </c>
      <c r="O60">
        <v>0.26031500000000002</v>
      </c>
      <c r="S60" s="26">
        <v>0.60199999999999998</v>
      </c>
      <c r="T60" s="26">
        <v>0.47699999999999998</v>
      </c>
      <c r="U60" s="26">
        <v>0.53665700000000005</v>
      </c>
      <c r="V60" s="26">
        <v>-5.9656899999999999E-2</v>
      </c>
      <c r="AB60">
        <v>1.5440680440000001</v>
      </c>
      <c r="AC60">
        <v>1.5051499779999999</v>
      </c>
      <c r="AD60">
        <v>1.47116</v>
      </c>
      <c r="AE60">
        <v>3.3989800000000001E-2</v>
      </c>
    </row>
    <row r="61" spans="1:31" x14ac:dyDescent="0.3">
      <c r="A61">
        <v>3.9580000000000002</v>
      </c>
      <c r="B61">
        <v>2.6419999999999999</v>
      </c>
      <c r="C61">
        <v>2.5491000000000001</v>
      </c>
      <c r="D61">
        <v>9.2900800000000006E-2</v>
      </c>
      <c r="F61" s="26">
        <v>2.387</v>
      </c>
      <c r="G61" s="26">
        <v>2.2069999999999999</v>
      </c>
      <c r="H61" s="26">
        <v>2.0582699999999998</v>
      </c>
      <c r="I61" s="26">
        <v>0.148733</v>
      </c>
      <c r="L61">
        <v>2.95</v>
      </c>
      <c r="M61">
        <v>1.9139999999999999</v>
      </c>
      <c r="N61">
        <v>2.00529</v>
      </c>
      <c r="O61">
        <v>-9.1285900000000003E-2</v>
      </c>
      <c r="S61" s="27">
        <v>0</v>
      </c>
      <c r="T61" s="27">
        <v>0</v>
      </c>
      <c r="U61" s="27">
        <v>-4.6754200000000003E-2</v>
      </c>
      <c r="V61" s="27">
        <v>4.6754200000000003E-2</v>
      </c>
      <c r="AB61">
        <v>2.181843588</v>
      </c>
      <c r="AC61">
        <v>1.9493900070000001</v>
      </c>
      <c r="AD61">
        <v>1.9278900000000001</v>
      </c>
      <c r="AE61">
        <v>2.1496500000000002E-2</v>
      </c>
    </row>
    <row r="62" spans="1:31" x14ac:dyDescent="0.3">
      <c r="A62">
        <v>2.6920000000000002</v>
      </c>
      <c r="B62">
        <v>2.2789999999999999</v>
      </c>
      <c r="C62">
        <v>2.2101500000000001</v>
      </c>
      <c r="D62">
        <v>6.8847000000000005E-2</v>
      </c>
      <c r="F62" s="27">
        <v>1.869</v>
      </c>
      <c r="G62" s="27">
        <v>1.748</v>
      </c>
      <c r="H62" s="27">
        <v>1.73783</v>
      </c>
      <c r="I62" s="27">
        <v>1.0174600000000001E-2</v>
      </c>
      <c r="L62">
        <v>0</v>
      </c>
      <c r="M62">
        <v>0</v>
      </c>
      <c r="N62">
        <v>-4.6754200000000003E-2</v>
      </c>
      <c r="O62">
        <v>4.6754200000000003E-2</v>
      </c>
      <c r="S62" s="26">
        <v>1.3979999999999999</v>
      </c>
      <c r="T62" s="26">
        <v>1.2789999999999999</v>
      </c>
      <c r="U62" s="26">
        <v>1.17845</v>
      </c>
      <c r="V62" s="26">
        <v>0.100552</v>
      </c>
      <c r="AB62">
        <v>2.557507202</v>
      </c>
      <c r="AC62">
        <v>2.2405492480000002</v>
      </c>
      <c r="AD62">
        <v>2.13944</v>
      </c>
      <c r="AE62">
        <v>0.101109</v>
      </c>
    </row>
    <row r="63" spans="1:31" x14ac:dyDescent="0.3">
      <c r="A63">
        <v>2.258</v>
      </c>
      <c r="B63">
        <v>1.9730000000000001</v>
      </c>
      <c r="C63">
        <v>1.9858199999999999</v>
      </c>
      <c r="D63">
        <v>-1.28206E-2</v>
      </c>
      <c r="F63" s="26">
        <v>2.9980000000000002</v>
      </c>
      <c r="G63" s="26">
        <v>2.367</v>
      </c>
      <c r="H63" s="26">
        <v>2.3351299999999999</v>
      </c>
      <c r="I63" s="26">
        <v>3.1865999999999998E-2</v>
      </c>
      <c r="L63">
        <v>0.30099999999999999</v>
      </c>
      <c r="M63">
        <v>0.30099999999999999</v>
      </c>
      <c r="N63">
        <v>0.25550499999999998</v>
      </c>
      <c r="O63">
        <v>4.5494699999999999E-2</v>
      </c>
      <c r="S63" s="26">
        <v>0.95399999999999996</v>
      </c>
      <c r="T63" s="26">
        <v>0.69899999999999995</v>
      </c>
      <c r="U63" s="26">
        <v>0.83867000000000003</v>
      </c>
      <c r="V63" s="26">
        <v>-0.13966999999999999</v>
      </c>
      <c r="AB63">
        <v>0.90308998699999998</v>
      </c>
      <c r="AC63">
        <v>0.90308998699999998</v>
      </c>
      <c r="AD63">
        <v>0.88838399999999995</v>
      </c>
      <c r="AE63">
        <v>1.47064E-2</v>
      </c>
    </row>
    <row r="64" spans="1:31" x14ac:dyDescent="0.3">
      <c r="A64">
        <v>2.3380000000000001</v>
      </c>
      <c r="B64">
        <v>2.0209999999999999</v>
      </c>
      <c r="C64">
        <v>2.03132</v>
      </c>
      <c r="D64">
        <v>-1.0323000000000001E-2</v>
      </c>
      <c r="F64" s="27">
        <v>1.919</v>
      </c>
      <c r="G64" s="27">
        <v>1.7629999999999999</v>
      </c>
      <c r="H64" s="27">
        <v>1.7721899999999999</v>
      </c>
      <c r="I64" s="27">
        <v>-9.1856899999999998E-3</v>
      </c>
      <c r="L64">
        <v>0</v>
      </c>
      <c r="M64">
        <v>0</v>
      </c>
      <c r="N64">
        <v>-4.6754200000000003E-2</v>
      </c>
      <c r="O64">
        <v>4.6754200000000003E-2</v>
      </c>
      <c r="S64" s="27">
        <v>0.30099999999999999</v>
      </c>
      <c r="T64" s="27">
        <v>0.30099999999999999</v>
      </c>
      <c r="U64" s="27">
        <v>0.25550499999999998</v>
      </c>
      <c r="V64" s="27">
        <v>4.5494699999999999E-2</v>
      </c>
      <c r="AB64">
        <v>1</v>
      </c>
      <c r="AC64">
        <v>1</v>
      </c>
      <c r="AD64">
        <v>0.98445499999999997</v>
      </c>
      <c r="AE64">
        <v>1.55455E-2</v>
      </c>
    </row>
    <row r="65" spans="1:31" x14ac:dyDescent="0.3">
      <c r="A65">
        <v>2.8610000000000002</v>
      </c>
      <c r="B65">
        <v>2.27</v>
      </c>
      <c r="C65">
        <v>2.2825700000000002</v>
      </c>
      <c r="D65">
        <v>-1.2572E-2</v>
      </c>
      <c r="F65" s="26">
        <v>2.4609999999999999</v>
      </c>
      <c r="G65" s="26">
        <v>2.149</v>
      </c>
      <c r="H65" s="26">
        <v>2.09762</v>
      </c>
      <c r="I65" s="26">
        <v>5.1376699999999997E-2</v>
      </c>
      <c r="L65">
        <v>0.30099999999999999</v>
      </c>
      <c r="M65">
        <v>0.30099999999999999</v>
      </c>
      <c r="N65">
        <v>0.25550499999999998</v>
      </c>
      <c r="O65">
        <v>4.5494699999999999E-2</v>
      </c>
      <c r="S65" s="26">
        <v>1.74</v>
      </c>
      <c r="T65" s="26">
        <v>1.5309999999999999</v>
      </c>
      <c r="U65" s="26">
        <v>1.40886</v>
      </c>
      <c r="V65" s="26">
        <v>0.122144</v>
      </c>
      <c r="AB65">
        <v>2.5550944489999998</v>
      </c>
      <c r="AC65">
        <v>2.1367205669999998</v>
      </c>
      <c r="AD65">
        <v>2.13822</v>
      </c>
      <c r="AE65">
        <v>-1.4966599999999999E-3</v>
      </c>
    </row>
    <row r="66" spans="1:31" x14ac:dyDescent="0.3">
      <c r="A66">
        <v>2.569</v>
      </c>
      <c r="B66">
        <v>2.0529999999999999</v>
      </c>
      <c r="C66">
        <v>2.15218</v>
      </c>
      <c r="D66">
        <v>-9.9181599999999995E-2</v>
      </c>
      <c r="F66" s="27">
        <v>4.16</v>
      </c>
      <c r="G66" s="27">
        <v>2.52</v>
      </c>
      <c r="H66" s="27">
        <v>2.55972</v>
      </c>
      <c r="I66" s="27">
        <v>-3.9718099999999999E-2</v>
      </c>
      <c r="L66">
        <v>0.30099999999999999</v>
      </c>
      <c r="M66">
        <v>0.30099999999999999</v>
      </c>
      <c r="N66">
        <v>0.25550499999999998</v>
      </c>
      <c r="O66">
        <v>4.5494699999999999E-2</v>
      </c>
      <c r="S66" s="27">
        <v>0</v>
      </c>
      <c r="T66" s="27">
        <v>0</v>
      </c>
      <c r="U66" s="27">
        <v>-4.6754200000000003E-2</v>
      </c>
      <c r="V66" s="27">
        <v>4.6754200000000003E-2</v>
      </c>
      <c r="AB66">
        <v>2.5118833610000002</v>
      </c>
      <c r="AC66">
        <v>2.1003705450000001</v>
      </c>
      <c r="AD66">
        <v>2.1160199999999998</v>
      </c>
      <c r="AE66">
        <v>-1.5650799999999999E-2</v>
      </c>
    </row>
    <row r="67" spans="1:31" x14ac:dyDescent="0.3">
      <c r="A67">
        <v>3.5150000000000001</v>
      </c>
      <c r="B67">
        <v>2.508</v>
      </c>
      <c r="C67">
        <v>2.48393</v>
      </c>
      <c r="D67">
        <v>2.4068300000000001E-2</v>
      </c>
      <c r="F67" s="26">
        <v>4.2060000000000004</v>
      </c>
      <c r="G67" s="26">
        <v>2.4870000000000001</v>
      </c>
      <c r="H67" s="26">
        <v>2.56046</v>
      </c>
      <c r="I67" s="26">
        <v>-7.3464199999999993E-2</v>
      </c>
      <c r="L67">
        <v>2.7360000000000002</v>
      </c>
      <c r="M67">
        <v>2.0680000000000001</v>
      </c>
      <c r="N67">
        <v>1.9246300000000001</v>
      </c>
      <c r="O67">
        <v>0.14337</v>
      </c>
      <c r="S67" s="27">
        <v>2.0859999999999999</v>
      </c>
      <c r="T67" s="27">
        <v>1.4910000000000001</v>
      </c>
      <c r="U67" s="27">
        <v>1.6142300000000001</v>
      </c>
      <c r="V67" s="27">
        <v>-0.12322900000000001</v>
      </c>
      <c r="AB67">
        <v>1.204119983</v>
      </c>
      <c r="AC67">
        <v>1.1760912590000001</v>
      </c>
      <c r="AD67">
        <v>1.17753</v>
      </c>
      <c r="AE67">
        <v>-1.43881E-3</v>
      </c>
    </row>
    <row r="68" spans="1:31" x14ac:dyDescent="0.3">
      <c r="A68">
        <v>3.3279999999999998</v>
      </c>
      <c r="B68">
        <v>2.371</v>
      </c>
      <c r="C68">
        <v>2.4391600000000002</v>
      </c>
      <c r="D68">
        <v>-6.8155900000000005E-2</v>
      </c>
      <c r="F68" s="27">
        <v>3.57</v>
      </c>
      <c r="G68" s="27">
        <v>2.5089999999999999</v>
      </c>
      <c r="H68" s="27">
        <v>2.4951500000000002</v>
      </c>
      <c r="I68" s="27">
        <v>1.3849800000000001E-2</v>
      </c>
      <c r="L68">
        <v>0.95399999999999996</v>
      </c>
      <c r="M68">
        <v>0.77800000000000002</v>
      </c>
      <c r="N68">
        <v>0.83867000000000003</v>
      </c>
      <c r="O68">
        <v>-6.0670000000000002E-2</v>
      </c>
      <c r="S68" s="26">
        <v>0</v>
      </c>
      <c r="T68" s="26">
        <v>0</v>
      </c>
      <c r="U68" s="26">
        <v>-4.6754200000000003E-2</v>
      </c>
      <c r="V68" s="26">
        <v>4.6754200000000003E-2</v>
      </c>
      <c r="AB68">
        <v>2.745074792</v>
      </c>
      <c r="AC68">
        <v>2.1461280359999999</v>
      </c>
      <c r="AD68">
        <v>2.2291099999999999</v>
      </c>
      <c r="AE68">
        <v>-8.2986400000000002E-2</v>
      </c>
    </row>
    <row r="69" spans="1:31" x14ac:dyDescent="0.3">
      <c r="A69">
        <v>3.1909999999999998</v>
      </c>
      <c r="B69">
        <v>2.5129999999999999</v>
      </c>
      <c r="C69">
        <v>2.3998499999999998</v>
      </c>
      <c r="D69">
        <v>0.113154</v>
      </c>
      <c r="F69" s="26">
        <v>2.9279999999999999</v>
      </c>
      <c r="G69" s="26">
        <v>2.3359999999999999</v>
      </c>
      <c r="H69" s="26">
        <v>2.3089599999999999</v>
      </c>
      <c r="I69" s="26">
        <v>2.7035099999999999E-2</v>
      </c>
      <c r="L69">
        <v>1.82</v>
      </c>
      <c r="M69">
        <v>1.663</v>
      </c>
      <c r="N69">
        <v>1.45882</v>
      </c>
      <c r="O69">
        <v>0.20418</v>
      </c>
      <c r="S69" s="27">
        <v>0</v>
      </c>
      <c r="T69" s="27">
        <v>0</v>
      </c>
      <c r="U69" s="27">
        <v>-4.6754200000000003E-2</v>
      </c>
      <c r="V69" s="27">
        <v>4.6754200000000003E-2</v>
      </c>
      <c r="AB69">
        <v>3.4563660330000001</v>
      </c>
      <c r="AC69">
        <v>2.4800069429999998</v>
      </c>
      <c r="AD69">
        <v>2.4726499999999998</v>
      </c>
      <c r="AE69">
        <v>7.3581899999999997E-3</v>
      </c>
    </row>
    <row r="70" spans="1:31" x14ac:dyDescent="0.3">
      <c r="A70">
        <v>2.802</v>
      </c>
      <c r="B70">
        <v>2.2829999999999999</v>
      </c>
      <c r="C70">
        <v>2.2582399999999998</v>
      </c>
      <c r="D70">
        <v>2.4759199999999999E-2</v>
      </c>
      <c r="F70" s="27">
        <v>3.9580000000000002</v>
      </c>
      <c r="G70" s="27">
        <v>2.6419999999999999</v>
      </c>
      <c r="H70" s="27">
        <v>2.5491000000000001</v>
      </c>
      <c r="I70" s="27">
        <v>9.2900800000000006E-2</v>
      </c>
      <c r="L70">
        <v>0.77800000000000002</v>
      </c>
      <c r="M70">
        <v>0.77800000000000002</v>
      </c>
      <c r="N70">
        <v>0.691272</v>
      </c>
      <c r="O70">
        <v>8.6728200000000005E-2</v>
      </c>
      <c r="S70" s="26">
        <v>2.8149999999999999</v>
      </c>
      <c r="T70" s="26">
        <v>2.0129999999999999</v>
      </c>
      <c r="U70" s="26">
        <v>1.9556500000000001</v>
      </c>
      <c r="V70" s="26">
        <v>5.7352500000000001E-2</v>
      </c>
      <c r="AB70">
        <v>2.5440680439999999</v>
      </c>
      <c r="AC70">
        <v>2.1172712960000002</v>
      </c>
      <c r="AD70">
        <v>2.1326100000000001</v>
      </c>
      <c r="AE70">
        <v>-1.5335700000000001E-2</v>
      </c>
    </row>
    <row r="71" spans="1:31" x14ac:dyDescent="0.3">
      <c r="A71">
        <v>3.9470000000000001</v>
      </c>
      <c r="B71">
        <v>2.5550000000000002</v>
      </c>
      <c r="C71">
        <v>2.5481799999999999</v>
      </c>
      <c r="D71">
        <v>6.8225100000000004E-3</v>
      </c>
      <c r="F71" s="26">
        <v>2.6920000000000002</v>
      </c>
      <c r="G71" s="26">
        <v>2.2789999999999999</v>
      </c>
      <c r="H71" s="26">
        <v>2.2101500000000001</v>
      </c>
      <c r="I71" s="26">
        <v>6.8847000000000005E-2</v>
      </c>
      <c r="L71">
        <v>1.3979999999999999</v>
      </c>
      <c r="M71">
        <v>1.2549999999999999</v>
      </c>
      <c r="N71">
        <v>1.17845</v>
      </c>
      <c r="O71">
        <v>7.6551599999999997E-2</v>
      </c>
      <c r="S71" s="27">
        <v>1.3979999999999999</v>
      </c>
      <c r="T71" s="27">
        <v>1.38</v>
      </c>
      <c r="U71" s="27">
        <v>1.17845</v>
      </c>
      <c r="V71" s="27">
        <v>0.20155200000000001</v>
      </c>
      <c r="AB71">
        <v>1.230448921</v>
      </c>
      <c r="AC71">
        <v>1.230448921</v>
      </c>
      <c r="AD71">
        <v>1.2015199999999999</v>
      </c>
      <c r="AE71">
        <v>2.8930600000000001E-2</v>
      </c>
    </row>
    <row r="72" spans="1:31" x14ac:dyDescent="0.3">
      <c r="A72">
        <v>3.121</v>
      </c>
      <c r="B72">
        <v>2.4279999999999999</v>
      </c>
      <c r="C72">
        <v>2.37764</v>
      </c>
      <c r="D72">
        <v>5.0362400000000002E-2</v>
      </c>
      <c r="F72" s="27">
        <v>2.258</v>
      </c>
      <c r="G72" s="27">
        <v>1.9730000000000001</v>
      </c>
      <c r="H72" s="27">
        <v>1.9858199999999999</v>
      </c>
      <c r="I72" s="27">
        <v>-1.28206E-2</v>
      </c>
      <c r="L72">
        <v>1.8979999999999999</v>
      </c>
      <c r="M72">
        <v>1.2549999999999999</v>
      </c>
      <c r="N72">
        <v>1.5061</v>
      </c>
      <c r="O72">
        <v>-0.25109900000000002</v>
      </c>
      <c r="S72" s="27">
        <v>0.69899999999999995</v>
      </c>
      <c r="T72" s="27">
        <v>0.60199999999999998</v>
      </c>
      <c r="U72" s="27">
        <v>0.62276299999999996</v>
      </c>
      <c r="V72" s="27">
        <v>-2.0763400000000001E-2</v>
      </c>
      <c r="AB72">
        <v>1.204119983</v>
      </c>
      <c r="AC72">
        <v>1.204119983</v>
      </c>
      <c r="AD72">
        <v>1.17753</v>
      </c>
      <c r="AE72">
        <v>2.65899E-2</v>
      </c>
    </row>
    <row r="73" spans="1:31" x14ac:dyDescent="0.3">
      <c r="A73">
        <v>2.8540000000000001</v>
      </c>
      <c r="B73">
        <v>2.31</v>
      </c>
      <c r="C73">
        <v>2.2797399999999999</v>
      </c>
      <c r="D73">
        <v>3.0261400000000001E-2</v>
      </c>
      <c r="F73" s="26">
        <v>2.3380000000000001</v>
      </c>
      <c r="G73" s="26">
        <v>2.0209999999999999</v>
      </c>
      <c r="H73" s="26">
        <v>2.03132</v>
      </c>
      <c r="I73" s="26">
        <v>-1.0323000000000001E-2</v>
      </c>
      <c r="L73">
        <v>0.84499999999999997</v>
      </c>
      <c r="M73">
        <v>0.69899999999999995</v>
      </c>
      <c r="N73">
        <v>0.74823399999999995</v>
      </c>
      <c r="O73">
        <v>-4.9234300000000002E-2</v>
      </c>
      <c r="S73" s="26">
        <v>1.8129999999999999</v>
      </c>
      <c r="T73" s="26">
        <v>1.663</v>
      </c>
      <c r="U73" s="26">
        <v>1.45451</v>
      </c>
      <c r="V73" s="26">
        <v>0.20849200000000001</v>
      </c>
      <c r="AB73">
        <v>3.035029282</v>
      </c>
      <c r="AC73">
        <v>2.3283796030000001</v>
      </c>
      <c r="AD73">
        <v>2.3468300000000002</v>
      </c>
      <c r="AE73">
        <v>-1.8455200000000001E-2</v>
      </c>
    </row>
    <row r="74" spans="1:31" x14ac:dyDescent="0.3">
      <c r="A74">
        <v>1.2549999999999999</v>
      </c>
      <c r="B74">
        <v>1.1140000000000001</v>
      </c>
      <c r="C74">
        <v>1.25613</v>
      </c>
      <c r="D74">
        <v>-0.142126</v>
      </c>
      <c r="F74" s="27">
        <v>2.8610000000000002</v>
      </c>
      <c r="G74" s="27">
        <v>2.27</v>
      </c>
      <c r="H74" s="27">
        <v>2.2825700000000002</v>
      </c>
      <c r="I74" s="27">
        <v>-1.2572E-2</v>
      </c>
      <c r="L74">
        <v>0.30099999999999999</v>
      </c>
      <c r="M74">
        <v>0</v>
      </c>
      <c r="N74">
        <v>0.25550499999999998</v>
      </c>
      <c r="O74">
        <v>-0.25550499999999998</v>
      </c>
      <c r="S74" s="27">
        <v>1.544</v>
      </c>
      <c r="T74" s="27">
        <v>1.5049999999999999</v>
      </c>
      <c r="U74" s="27">
        <v>1.2801400000000001</v>
      </c>
      <c r="V74" s="27">
        <v>0.224857</v>
      </c>
      <c r="AB74">
        <v>2.2148438480000001</v>
      </c>
      <c r="AC74">
        <v>1.806179974</v>
      </c>
      <c r="AD74">
        <v>1.94818</v>
      </c>
      <c r="AE74">
        <v>-0.14200399999999999</v>
      </c>
    </row>
    <row r="75" spans="1:31" x14ac:dyDescent="0.3">
      <c r="A75">
        <v>3.4809999999999999</v>
      </c>
      <c r="B75">
        <v>2.5310000000000001</v>
      </c>
      <c r="C75">
        <v>2.47655</v>
      </c>
      <c r="D75">
        <v>5.4446899999999999E-2</v>
      </c>
      <c r="F75" s="26">
        <v>2.569</v>
      </c>
      <c r="G75" s="26">
        <v>2.0529999999999999</v>
      </c>
      <c r="H75" s="26">
        <v>2.15218</v>
      </c>
      <c r="I75" s="26">
        <v>-9.9181599999999995E-2</v>
      </c>
      <c r="L75">
        <v>0</v>
      </c>
      <c r="M75">
        <v>0</v>
      </c>
      <c r="N75">
        <v>-4.6754200000000003E-2</v>
      </c>
      <c r="O75">
        <v>4.6754200000000003E-2</v>
      </c>
      <c r="S75" s="26">
        <v>0</v>
      </c>
      <c r="T75" s="26">
        <v>0</v>
      </c>
      <c r="U75" s="26">
        <v>-4.6754200000000003E-2</v>
      </c>
      <c r="V75" s="26">
        <v>4.6754200000000003E-2</v>
      </c>
      <c r="AB75">
        <v>1.1760912590000001</v>
      </c>
      <c r="AC75">
        <v>1.0791812460000001</v>
      </c>
      <c r="AD75">
        <v>1.1517599999999999</v>
      </c>
      <c r="AE75">
        <v>-7.2581800000000002E-2</v>
      </c>
    </row>
    <row r="76" spans="1:31" x14ac:dyDescent="0.3">
      <c r="A76">
        <v>3.1139999999999999</v>
      </c>
      <c r="B76">
        <v>2.3439999999999999</v>
      </c>
      <c r="C76">
        <v>2.37534</v>
      </c>
      <c r="D76">
        <v>-3.1337700000000003E-2</v>
      </c>
      <c r="F76" s="27">
        <v>3.5150000000000001</v>
      </c>
      <c r="G76" s="27">
        <v>2.508</v>
      </c>
      <c r="H76" s="27">
        <v>2.48393</v>
      </c>
      <c r="I76" s="27">
        <v>2.4068300000000001E-2</v>
      </c>
      <c r="L76">
        <v>0.77800000000000002</v>
      </c>
      <c r="M76">
        <v>0.77800000000000002</v>
      </c>
      <c r="N76">
        <v>0.691272</v>
      </c>
      <c r="O76">
        <v>8.6728200000000005E-2</v>
      </c>
      <c r="S76" s="27">
        <v>1.869</v>
      </c>
      <c r="T76" s="27">
        <v>1.74</v>
      </c>
      <c r="U76" s="27">
        <v>1.4886900000000001</v>
      </c>
      <c r="V76" s="27">
        <v>0.25131300000000001</v>
      </c>
      <c r="AB76">
        <v>1.4771212549999999</v>
      </c>
      <c r="AC76">
        <v>1.342422681</v>
      </c>
      <c r="AD76">
        <v>1.4160900000000001</v>
      </c>
      <c r="AE76">
        <v>-7.3671600000000004E-2</v>
      </c>
    </row>
    <row r="77" spans="1:31" x14ac:dyDescent="0.3">
      <c r="A77">
        <v>2.8319999999999999</v>
      </c>
      <c r="B77">
        <v>2.2789999999999999</v>
      </c>
      <c r="C77">
        <v>2.27074</v>
      </c>
      <c r="D77">
        <v>8.2599100000000005E-3</v>
      </c>
      <c r="F77" s="26">
        <v>3.3279999999999998</v>
      </c>
      <c r="G77" s="26">
        <v>2.371</v>
      </c>
      <c r="H77" s="26">
        <v>2.4391600000000002</v>
      </c>
      <c r="I77" s="26">
        <v>-6.8155900000000005E-2</v>
      </c>
      <c r="L77">
        <v>1.6990000000000001</v>
      </c>
      <c r="M77">
        <v>1.5309999999999999</v>
      </c>
      <c r="N77">
        <v>1.3826700000000001</v>
      </c>
      <c r="O77">
        <v>0.14832799999999999</v>
      </c>
      <c r="S77" s="26">
        <v>0.47699999999999998</v>
      </c>
      <c r="T77" s="26">
        <v>0.47699999999999998</v>
      </c>
      <c r="U77" s="26">
        <v>0.422462</v>
      </c>
      <c r="V77" s="26">
        <v>5.4537700000000001E-2</v>
      </c>
      <c r="AB77">
        <v>3.0318122710000002</v>
      </c>
      <c r="AC77">
        <v>2.4377505629999998</v>
      </c>
      <c r="AD77">
        <v>2.3456700000000001</v>
      </c>
      <c r="AE77">
        <v>9.2082499999999998E-2</v>
      </c>
    </row>
    <row r="78" spans="1:31" x14ac:dyDescent="0.3">
      <c r="A78">
        <v>2.2410000000000001</v>
      </c>
      <c r="B78">
        <v>2.0680000000000001</v>
      </c>
      <c r="C78">
        <v>1.9759100000000001</v>
      </c>
      <c r="D78">
        <v>9.20903E-2</v>
      </c>
      <c r="F78" s="27">
        <v>3.1909999999999998</v>
      </c>
      <c r="G78" s="27">
        <v>2.5129999999999999</v>
      </c>
      <c r="H78" s="27">
        <v>2.3998499999999998</v>
      </c>
      <c r="I78" s="27">
        <v>0.113154</v>
      </c>
      <c r="L78">
        <v>0.60199999999999998</v>
      </c>
      <c r="M78">
        <v>0.47699999999999998</v>
      </c>
      <c r="N78">
        <v>0.53665700000000005</v>
      </c>
      <c r="O78">
        <v>-5.9656899999999999E-2</v>
      </c>
      <c r="S78" s="27">
        <v>0</v>
      </c>
      <c r="T78" s="27">
        <v>0</v>
      </c>
      <c r="U78" s="27">
        <v>-4.6754200000000003E-2</v>
      </c>
      <c r="V78" s="27">
        <v>4.6754200000000003E-2</v>
      </c>
      <c r="AB78">
        <v>2.025305865</v>
      </c>
      <c r="AC78">
        <v>1.812913357</v>
      </c>
      <c r="AD78">
        <v>1.8271599999999999</v>
      </c>
      <c r="AE78">
        <v>-1.42515E-2</v>
      </c>
    </row>
    <row r="79" spans="1:31" x14ac:dyDescent="0.3">
      <c r="A79">
        <v>2.371</v>
      </c>
      <c r="B79">
        <v>2.1339999999999999</v>
      </c>
      <c r="C79">
        <v>2.04955</v>
      </c>
      <c r="D79">
        <v>8.4453799999999996E-2</v>
      </c>
      <c r="F79" s="26">
        <v>2.802</v>
      </c>
      <c r="G79" s="26">
        <v>2.2829999999999999</v>
      </c>
      <c r="H79" s="26">
        <v>2.2582399999999998</v>
      </c>
      <c r="I79" s="26">
        <v>2.4759199999999999E-2</v>
      </c>
      <c r="L79">
        <v>0</v>
      </c>
      <c r="M79">
        <v>0</v>
      </c>
      <c r="N79">
        <v>-4.6754200000000003E-2</v>
      </c>
      <c r="O79">
        <v>4.6754200000000003E-2</v>
      </c>
      <c r="S79" s="26">
        <v>0.84499999999999997</v>
      </c>
      <c r="T79" s="26">
        <v>0.84499999999999997</v>
      </c>
      <c r="U79" s="26">
        <v>0.74823399999999995</v>
      </c>
      <c r="V79" s="26">
        <v>9.6765699999999996E-2</v>
      </c>
      <c r="AB79">
        <v>1.86332286</v>
      </c>
      <c r="AC79">
        <v>1.6334684559999999</v>
      </c>
      <c r="AD79">
        <v>1.7151400000000001</v>
      </c>
      <c r="AE79">
        <v>-8.1674099999999999E-2</v>
      </c>
    </row>
    <row r="80" spans="1:31" x14ac:dyDescent="0.3">
      <c r="A80">
        <v>3.355</v>
      </c>
      <c r="B80">
        <v>2.3559999999999999</v>
      </c>
      <c r="C80">
        <v>2.44625</v>
      </c>
      <c r="D80">
        <v>-9.0254100000000004E-2</v>
      </c>
      <c r="F80" s="27">
        <v>3.9470000000000001</v>
      </c>
      <c r="G80" s="27">
        <v>2.5550000000000002</v>
      </c>
      <c r="H80" s="27">
        <v>2.5481799999999999</v>
      </c>
      <c r="I80" s="27">
        <v>6.8225100000000004E-3</v>
      </c>
      <c r="L80">
        <v>2.6930000000000001</v>
      </c>
      <c r="M80">
        <v>1.5189999999999999</v>
      </c>
      <c r="N80">
        <v>1.9071400000000001</v>
      </c>
      <c r="O80">
        <v>-0.38813700000000001</v>
      </c>
      <c r="S80" s="27">
        <v>1.23</v>
      </c>
      <c r="T80" s="27">
        <v>1.204</v>
      </c>
      <c r="U80" s="27">
        <v>1.05528</v>
      </c>
      <c r="V80" s="27">
        <v>0.14871500000000001</v>
      </c>
      <c r="AB80">
        <v>3.3113299519999999</v>
      </c>
      <c r="AC80">
        <v>2.3747483460000001</v>
      </c>
      <c r="AD80">
        <v>2.4353899999999999</v>
      </c>
      <c r="AE80">
        <v>-6.0641899999999999E-2</v>
      </c>
    </row>
    <row r="81" spans="1:31" x14ac:dyDescent="0.3">
      <c r="A81">
        <v>3.706</v>
      </c>
      <c r="B81">
        <v>2.524</v>
      </c>
      <c r="C81">
        <v>2.5190800000000002</v>
      </c>
      <c r="D81">
        <v>4.9166899999999996E-3</v>
      </c>
      <c r="F81" s="26">
        <v>3.121</v>
      </c>
      <c r="G81" s="26">
        <v>2.4279999999999999</v>
      </c>
      <c r="H81" s="26">
        <v>2.37764</v>
      </c>
      <c r="I81" s="26">
        <v>5.0362400000000002E-2</v>
      </c>
      <c r="L81">
        <v>0.95399999999999996</v>
      </c>
      <c r="M81">
        <v>0.84499999999999997</v>
      </c>
      <c r="N81">
        <v>0.83867000000000003</v>
      </c>
      <c r="O81">
        <v>6.3300500000000003E-3</v>
      </c>
      <c r="S81" s="26">
        <v>2.5369999999999999</v>
      </c>
      <c r="T81" s="26">
        <v>1.9490000000000001</v>
      </c>
      <c r="U81" s="26">
        <v>1.84005</v>
      </c>
      <c r="V81" s="26">
        <v>0.108945</v>
      </c>
      <c r="AB81">
        <v>2.7226339230000001</v>
      </c>
      <c r="AC81">
        <v>2.1335389079999998</v>
      </c>
      <c r="AD81">
        <v>2.21895</v>
      </c>
      <c r="AE81">
        <v>-8.5406200000000002E-2</v>
      </c>
    </row>
    <row r="82" spans="1:31" x14ac:dyDescent="0.3">
      <c r="A82">
        <v>2.484</v>
      </c>
      <c r="B82">
        <v>1.9490000000000001</v>
      </c>
      <c r="C82">
        <v>2.1095299999999999</v>
      </c>
      <c r="D82">
        <v>-0.16052900000000001</v>
      </c>
      <c r="F82" s="27">
        <v>2.8540000000000001</v>
      </c>
      <c r="G82" s="27">
        <v>2.31</v>
      </c>
      <c r="H82" s="27">
        <v>2.2797399999999999</v>
      </c>
      <c r="I82" s="27">
        <v>3.0261400000000001E-2</v>
      </c>
      <c r="L82">
        <v>0.47699999999999998</v>
      </c>
      <c r="M82">
        <v>0.30099999999999999</v>
      </c>
      <c r="N82">
        <v>0.422462</v>
      </c>
      <c r="O82">
        <v>-0.121462</v>
      </c>
      <c r="S82" s="27">
        <v>3.0449999999999999</v>
      </c>
      <c r="T82" s="27">
        <v>2.093</v>
      </c>
      <c r="U82" s="27">
        <v>2.0376699999999999</v>
      </c>
      <c r="V82" s="27">
        <v>5.5328599999999999E-2</v>
      </c>
      <c r="AB82">
        <v>1.662757832</v>
      </c>
      <c r="AC82">
        <v>1.5682017239999999</v>
      </c>
      <c r="AD82">
        <v>1.5654600000000001</v>
      </c>
      <c r="AE82">
        <v>2.7418299999999998E-3</v>
      </c>
    </row>
    <row r="83" spans="1:31" x14ac:dyDescent="0.3">
      <c r="A83">
        <v>2.19</v>
      </c>
      <c r="B83">
        <v>1.869</v>
      </c>
      <c r="C83">
        <v>1.94567</v>
      </c>
      <c r="D83">
        <v>-7.6668500000000001E-2</v>
      </c>
      <c r="F83" s="26">
        <v>1.2549999999999999</v>
      </c>
      <c r="G83" s="26">
        <v>1.1140000000000001</v>
      </c>
      <c r="H83" s="26">
        <v>1.25613</v>
      </c>
      <c r="I83" s="26">
        <v>-0.142126</v>
      </c>
      <c r="L83">
        <v>0.69899999999999995</v>
      </c>
      <c r="M83">
        <v>0.69899999999999995</v>
      </c>
      <c r="N83">
        <v>0.62276299999999996</v>
      </c>
      <c r="O83">
        <v>7.6236600000000002E-2</v>
      </c>
      <c r="S83" s="26">
        <v>2.0760000000000001</v>
      </c>
      <c r="T83" s="26">
        <v>1.869</v>
      </c>
      <c r="U83" s="26">
        <v>1.6086800000000001</v>
      </c>
      <c r="V83" s="26">
        <v>0.26031500000000002</v>
      </c>
      <c r="AB83">
        <v>2.4345689039999998</v>
      </c>
      <c r="AC83">
        <v>2.0374264979999999</v>
      </c>
      <c r="AD83">
        <v>2.0749</v>
      </c>
      <c r="AE83">
        <v>-3.7474399999999998E-2</v>
      </c>
    </row>
    <row r="84" spans="1:31" x14ac:dyDescent="0.3">
      <c r="A84">
        <v>3.6320000000000001</v>
      </c>
      <c r="B84">
        <v>2.52</v>
      </c>
      <c r="C84">
        <v>2.5067300000000001</v>
      </c>
      <c r="D84">
        <v>1.3266699999999999E-2</v>
      </c>
      <c r="F84" s="27">
        <v>3.4809999999999999</v>
      </c>
      <c r="G84" s="27">
        <v>2.5310000000000001</v>
      </c>
      <c r="H84" s="27">
        <v>2.47655</v>
      </c>
      <c r="I84" s="27">
        <v>5.4446899999999999E-2</v>
      </c>
      <c r="L84">
        <v>2.9159999999999999</v>
      </c>
      <c r="M84">
        <v>1.8979999999999999</v>
      </c>
      <c r="N84">
        <v>1.99318</v>
      </c>
      <c r="O84">
        <v>-9.5184400000000002E-2</v>
      </c>
      <c r="S84" s="27">
        <v>2.95</v>
      </c>
      <c r="T84" s="27">
        <v>1.9139999999999999</v>
      </c>
      <c r="U84" s="27">
        <v>2.00529</v>
      </c>
      <c r="V84" s="27">
        <v>-9.1285900000000003E-2</v>
      </c>
      <c r="AB84">
        <v>3.416141031</v>
      </c>
      <c r="AC84">
        <v>2.4563660330000001</v>
      </c>
      <c r="AD84">
        <v>2.4629500000000002</v>
      </c>
      <c r="AE84">
        <v>-6.5858100000000001E-3</v>
      </c>
    </row>
    <row r="85" spans="1:31" x14ac:dyDescent="0.3">
      <c r="A85">
        <v>2.4390000000000001</v>
      </c>
      <c r="B85">
        <v>2.1549999999999998</v>
      </c>
      <c r="C85">
        <v>2.08609</v>
      </c>
      <c r="D85">
        <v>6.8909600000000001E-2</v>
      </c>
      <c r="F85" s="26">
        <v>3.1139999999999999</v>
      </c>
      <c r="G85" s="26">
        <v>2.3439999999999999</v>
      </c>
      <c r="H85" s="26">
        <v>2.37534</v>
      </c>
      <c r="I85" s="26">
        <v>-3.1337700000000003E-2</v>
      </c>
      <c r="L85">
        <v>0.77800000000000002</v>
      </c>
      <c r="M85">
        <v>0.77800000000000002</v>
      </c>
      <c r="N85">
        <v>0.691272</v>
      </c>
      <c r="O85">
        <v>8.6728200000000005E-2</v>
      </c>
      <c r="S85" s="26">
        <v>0</v>
      </c>
      <c r="T85" s="26">
        <v>0</v>
      </c>
      <c r="U85" s="26">
        <v>-4.6754200000000003E-2</v>
      </c>
      <c r="V85" s="26">
        <v>4.6754200000000003E-2</v>
      </c>
      <c r="AB85">
        <v>2.439332694</v>
      </c>
      <c r="AC85">
        <v>2.1846914310000001</v>
      </c>
      <c r="AD85">
        <v>2.0774900000000001</v>
      </c>
      <c r="AE85">
        <v>0.10720499999999999</v>
      </c>
    </row>
    <row r="86" spans="1:31" x14ac:dyDescent="0.3">
      <c r="A86">
        <v>3.141</v>
      </c>
      <c r="B86">
        <v>2.4180000000000001</v>
      </c>
      <c r="C86">
        <v>2.3841299999999999</v>
      </c>
      <c r="D86">
        <v>3.3870400000000002E-2</v>
      </c>
      <c r="F86" s="27">
        <v>2.8319999999999999</v>
      </c>
      <c r="G86" s="27">
        <v>2.2789999999999999</v>
      </c>
      <c r="H86" s="27">
        <v>2.27074</v>
      </c>
      <c r="I86" s="27">
        <v>8.2599100000000005E-3</v>
      </c>
      <c r="L86">
        <v>3.4239999999999999</v>
      </c>
      <c r="M86">
        <v>2.161</v>
      </c>
      <c r="N86">
        <v>2.14595</v>
      </c>
      <c r="O86">
        <v>1.50543E-2</v>
      </c>
      <c r="S86" s="27">
        <v>0.30099999999999999</v>
      </c>
      <c r="T86" s="27">
        <v>0.30099999999999999</v>
      </c>
      <c r="U86" s="27">
        <v>0.25550499999999998</v>
      </c>
      <c r="V86" s="27">
        <v>4.5494699999999999E-2</v>
      </c>
      <c r="AB86">
        <v>3.0318122710000002</v>
      </c>
      <c r="AC86">
        <v>2.2430380489999999</v>
      </c>
      <c r="AD86">
        <v>2.3456700000000001</v>
      </c>
      <c r="AE86">
        <v>-0.10263</v>
      </c>
    </row>
    <row r="87" spans="1:31" x14ac:dyDescent="0.3">
      <c r="A87">
        <v>3.5840000000000001</v>
      </c>
      <c r="B87">
        <v>2.4500000000000002</v>
      </c>
      <c r="C87">
        <v>2.4978600000000002</v>
      </c>
      <c r="D87">
        <v>-4.7864200000000003E-2</v>
      </c>
      <c r="F87" s="26">
        <v>2.2410000000000001</v>
      </c>
      <c r="G87" s="26">
        <v>2.0680000000000001</v>
      </c>
      <c r="H87" s="26">
        <v>1.9759100000000001</v>
      </c>
      <c r="I87" s="26">
        <v>9.20903E-2</v>
      </c>
      <c r="L87">
        <v>2.2650000000000001</v>
      </c>
      <c r="M87">
        <v>0.69899999999999995</v>
      </c>
      <c r="N87">
        <v>1.70953</v>
      </c>
      <c r="O87">
        <v>-1.0105299999999999</v>
      </c>
      <c r="S87" s="26">
        <v>0</v>
      </c>
      <c r="T87" s="26">
        <v>0</v>
      </c>
      <c r="U87" s="26">
        <v>-4.6754200000000003E-2</v>
      </c>
      <c r="V87" s="26">
        <v>4.6754200000000003E-2</v>
      </c>
      <c r="AB87">
        <v>0.90308998699999998</v>
      </c>
      <c r="AC87">
        <v>0.77815124999999996</v>
      </c>
      <c r="AD87">
        <v>0.88838399999999995</v>
      </c>
      <c r="AE87">
        <v>-0.110232</v>
      </c>
    </row>
    <row r="88" spans="1:31" x14ac:dyDescent="0.3">
      <c r="A88">
        <v>3.97</v>
      </c>
      <c r="B88">
        <v>2.528</v>
      </c>
      <c r="C88">
        <v>2.5500600000000002</v>
      </c>
      <c r="D88">
        <v>-2.2064199999999999E-2</v>
      </c>
      <c r="F88" s="27">
        <v>2.371</v>
      </c>
      <c r="G88" s="27">
        <v>2.1339999999999999</v>
      </c>
      <c r="H88" s="27">
        <v>2.04955</v>
      </c>
      <c r="I88" s="27">
        <v>8.4453799999999996E-2</v>
      </c>
      <c r="L88">
        <v>0.77800000000000002</v>
      </c>
      <c r="M88">
        <v>0.77800000000000002</v>
      </c>
      <c r="N88">
        <v>0.691272</v>
      </c>
      <c r="O88">
        <v>8.6728200000000005E-2</v>
      </c>
      <c r="S88" s="27">
        <v>0.30099999999999999</v>
      </c>
      <c r="T88" s="27">
        <v>0.30099999999999999</v>
      </c>
      <c r="U88" s="27">
        <v>0.25550499999999998</v>
      </c>
      <c r="V88" s="27">
        <v>4.5494699999999999E-2</v>
      </c>
      <c r="AB88">
        <v>3.3977662560000002</v>
      </c>
      <c r="AC88">
        <v>2.3944516810000001</v>
      </c>
      <c r="AD88">
        <v>2.4583599999999999</v>
      </c>
      <c r="AE88">
        <v>-6.3908000000000006E-2</v>
      </c>
    </row>
    <row r="89" spans="1:31" x14ac:dyDescent="0.3">
      <c r="A89">
        <v>3.484</v>
      </c>
      <c r="B89">
        <v>2.4</v>
      </c>
      <c r="C89">
        <v>2.47722</v>
      </c>
      <c r="D89">
        <v>-7.7217800000000003E-2</v>
      </c>
      <c r="F89" s="26">
        <v>3.355</v>
      </c>
      <c r="G89" s="26">
        <v>2.3559999999999999</v>
      </c>
      <c r="H89" s="26">
        <v>2.44625</v>
      </c>
      <c r="I89" s="26">
        <v>-9.0254100000000004E-2</v>
      </c>
      <c r="L89">
        <v>0.90300000000000002</v>
      </c>
      <c r="M89">
        <v>0.60199999999999998</v>
      </c>
      <c r="N89">
        <v>0.79670099999999999</v>
      </c>
      <c r="O89">
        <v>-0.19470100000000001</v>
      </c>
      <c r="S89" s="26">
        <v>0.30099999999999999</v>
      </c>
      <c r="T89" s="26">
        <v>0.30099999999999999</v>
      </c>
      <c r="U89" s="26">
        <v>0.25550499999999998</v>
      </c>
      <c r="V89" s="26">
        <v>4.5494699999999999E-2</v>
      </c>
      <c r="AB89">
        <v>3.4596939760000001</v>
      </c>
      <c r="AC89">
        <v>2.4361626470000002</v>
      </c>
      <c r="AD89">
        <v>2.47343</v>
      </c>
      <c r="AE89">
        <v>-3.7266500000000001E-2</v>
      </c>
    </row>
    <row r="90" spans="1:31" x14ac:dyDescent="0.3">
      <c r="A90">
        <v>3.121</v>
      </c>
      <c r="B90">
        <v>2.3580000000000001</v>
      </c>
      <c r="C90">
        <v>2.37764</v>
      </c>
      <c r="D90">
        <v>-1.9637600000000002E-2</v>
      </c>
      <c r="F90" s="27">
        <v>3.706</v>
      </c>
      <c r="G90" s="27">
        <v>2.524</v>
      </c>
      <c r="H90" s="27">
        <v>2.5190800000000002</v>
      </c>
      <c r="I90" s="27">
        <v>4.9166899999999996E-3</v>
      </c>
      <c r="L90">
        <v>1.69</v>
      </c>
      <c r="M90">
        <v>1.556</v>
      </c>
      <c r="N90">
        <v>1.37687</v>
      </c>
      <c r="O90">
        <v>0.17912800000000001</v>
      </c>
      <c r="S90" s="27">
        <v>2.7360000000000002</v>
      </c>
      <c r="T90" s="27">
        <v>2.0680000000000001</v>
      </c>
      <c r="U90" s="27">
        <v>1.9246300000000001</v>
      </c>
      <c r="V90" s="27">
        <v>0.14337</v>
      </c>
      <c r="AB90">
        <v>2.9903388550000001</v>
      </c>
      <c r="AC90">
        <v>2.378397901</v>
      </c>
      <c r="AD90">
        <v>2.3303500000000001</v>
      </c>
      <c r="AE90">
        <v>4.8052299999999999E-2</v>
      </c>
    </row>
    <row r="91" spans="1:31" x14ac:dyDescent="0.3">
      <c r="A91">
        <v>3.8740000000000001</v>
      </c>
      <c r="B91">
        <v>2.589</v>
      </c>
      <c r="C91">
        <v>2.5411600000000001</v>
      </c>
      <c r="D91">
        <v>4.78378E-2</v>
      </c>
      <c r="F91" s="26">
        <v>2.484</v>
      </c>
      <c r="G91" s="26">
        <v>1.9490000000000001</v>
      </c>
      <c r="H91" s="26">
        <v>2.1095299999999999</v>
      </c>
      <c r="I91" s="26">
        <v>-0.16052900000000001</v>
      </c>
      <c r="L91">
        <v>0</v>
      </c>
      <c r="M91">
        <v>0</v>
      </c>
      <c r="N91">
        <v>-4.6754200000000003E-2</v>
      </c>
      <c r="O91">
        <v>4.6754200000000003E-2</v>
      </c>
      <c r="S91" s="26">
        <v>0.95399999999999996</v>
      </c>
      <c r="T91" s="26">
        <v>0.77800000000000002</v>
      </c>
      <c r="U91" s="26">
        <v>0.83867000000000003</v>
      </c>
      <c r="V91" s="26">
        <v>-6.0670000000000002E-2</v>
      </c>
      <c r="AB91">
        <v>0.47712125500000002</v>
      </c>
      <c r="AC91">
        <v>0.47712125500000002</v>
      </c>
      <c r="AD91">
        <v>0.43247600000000003</v>
      </c>
      <c r="AE91">
        <v>4.4645600000000001E-2</v>
      </c>
    </row>
    <row r="92" spans="1:31" x14ac:dyDescent="0.3">
      <c r="A92">
        <v>3.5960000000000001</v>
      </c>
      <c r="B92">
        <v>2.5209999999999999</v>
      </c>
      <c r="C92">
        <v>2.50014</v>
      </c>
      <c r="D92">
        <v>2.0855200000000001E-2</v>
      </c>
      <c r="F92" s="27">
        <v>2.19</v>
      </c>
      <c r="G92" s="27">
        <v>1.869</v>
      </c>
      <c r="H92" s="27">
        <v>1.94567</v>
      </c>
      <c r="I92" s="27">
        <v>-7.6668500000000001E-2</v>
      </c>
      <c r="L92">
        <v>3.1890000000000001</v>
      </c>
      <c r="M92">
        <v>1.5680000000000001</v>
      </c>
      <c r="N92">
        <v>2.0827499999999999</v>
      </c>
      <c r="O92">
        <v>-0.51475199999999999</v>
      </c>
      <c r="S92" s="27">
        <v>1.82</v>
      </c>
      <c r="T92" s="27">
        <v>1.663</v>
      </c>
      <c r="U92" s="27">
        <v>1.45882</v>
      </c>
      <c r="V92" s="27">
        <v>0.20418</v>
      </c>
      <c r="AB92">
        <v>1.9444826719999999</v>
      </c>
      <c r="AC92">
        <v>1.806179974</v>
      </c>
      <c r="AD92">
        <v>1.7722599999999999</v>
      </c>
      <c r="AE92">
        <v>3.3919499999999998E-2</v>
      </c>
    </row>
    <row r="93" spans="1:31" x14ac:dyDescent="0.3">
      <c r="A93">
        <v>3.1560000000000001</v>
      </c>
      <c r="B93">
        <v>2.3940000000000001</v>
      </c>
      <c r="C93">
        <v>2.3889200000000002</v>
      </c>
      <c r="D93">
        <v>5.0784100000000002E-3</v>
      </c>
      <c r="F93" s="26">
        <v>3.6320000000000001</v>
      </c>
      <c r="G93" s="26">
        <v>2.52</v>
      </c>
      <c r="H93" s="26">
        <v>2.5067300000000001</v>
      </c>
      <c r="I93" s="26">
        <v>1.3266699999999999E-2</v>
      </c>
      <c r="L93">
        <v>3.5230000000000001</v>
      </c>
      <c r="M93">
        <v>2.2879999999999998</v>
      </c>
      <c r="N93">
        <v>2.16872</v>
      </c>
      <c r="O93">
        <v>0.119284</v>
      </c>
      <c r="S93" s="26">
        <v>0.77800000000000002</v>
      </c>
      <c r="T93" s="26">
        <v>0.77800000000000002</v>
      </c>
      <c r="U93" s="26">
        <v>0.691272</v>
      </c>
      <c r="V93" s="26">
        <v>8.6728200000000005E-2</v>
      </c>
      <c r="AB93">
        <v>3.7172543130000002</v>
      </c>
      <c r="AC93">
        <v>2.5065050320000002</v>
      </c>
      <c r="AD93">
        <v>2.5236800000000001</v>
      </c>
      <c r="AE93">
        <v>-1.71749E-2</v>
      </c>
    </row>
    <row r="94" spans="1:31" x14ac:dyDescent="0.3">
      <c r="A94">
        <v>2.879</v>
      </c>
      <c r="B94">
        <v>2.3650000000000002</v>
      </c>
      <c r="C94">
        <v>2.28979</v>
      </c>
      <c r="D94">
        <v>7.52081E-2</v>
      </c>
      <c r="F94" s="27">
        <v>2.4390000000000001</v>
      </c>
      <c r="G94" s="27">
        <v>2.1549999999999998</v>
      </c>
      <c r="H94" s="27">
        <v>2.08609</v>
      </c>
      <c r="I94" s="27">
        <v>6.8909600000000001E-2</v>
      </c>
      <c r="L94">
        <v>0</v>
      </c>
      <c r="M94">
        <v>0</v>
      </c>
      <c r="N94">
        <v>-4.6754200000000003E-2</v>
      </c>
      <c r="O94">
        <v>4.6754200000000003E-2</v>
      </c>
      <c r="S94" s="27">
        <v>1.3979999999999999</v>
      </c>
      <c r="T94" s="27">
        <v>1.2549999999999999</v>
      </c>
      <c r="U94" s="27">
        <v>1.17845</v>
      </c>
      <c r="V94" s="27">
        <v>7.6551599999999997E-2</v>
      </c>
      <c r="AB94">
        <v>1.322219295</v>
      </c>
      <c r="AC94">
        <v>1.278753601</v>
      </c>
      <c r="AD94">
        <v>1.28349</v>
      </c>
      <c r="AE94">
        <v>-4.7404099999999996E-3</v>
      </c>
    </row>
    <row r="95" spans="1:31" x14ac:dyDescent="0.3">
      <c r="A95">
        <v>3.14</v>
      </c>
      <c r="B95">
        <v>2.3580000000000001</v>
      </c>
      <c r="C95">
        <v>2.38381</v>
      </c>
      <c r="D95">
        <v>-2.5807799999999999E-2</v>
      </c>
      <c r="F95" s="26">
        <v>3.141</v>
      </c>
      <c r="G95" s="26">
        <v>2.4180000000000001</v>
      </c>
      <c r="H95" s="26">
        <v>2.3841299999999999</v>
      </c>
      <c r="I95" s="26">
        <v>3.3870400000000002E-2</v>
      </c>
      <c r="L95">
        <v>0.69899999999999995</v>
      </c>
      <c r="M95">
        <v>0.60199999999999998</v>
      </c>
      <c r="N95">
        <v>0.62276299999999996</v>
      </c>
      <c r="O95">
        <v>-2.0763400000000001E-2</v>
      </c>
      <c r="S95" s="27">
        <v>0.84499999999999997</v>
      </c>
      <c r="T95" s="27">
        <v>0.69899999999999995</v>
      </c>
      <c r="U95" s="27">
        <v>0.74823399999999995</v>
      </c>
      <c r="V95" s="27">
        <v>-4.9234300000000002E-2</v>
      </c>
      <c r="AB95">
        <v>2.2966651900000001</v>
      </c>
      <c r="AC95">
        <v>2.06069784</v>
      </c>
      <c r="AD95">
        <v>1.9970699999999999</v>
      </c>
      <c r="AE95">
        <v>6.3623299999999994E-2</v>
      </c>
    </row>
    <row r="96" spans="1:31" x14ac:dyDescent="0.3">
      <c r="A96">
        <v>3.5129999999999999</v>
      </c>
      <c r="B96">
        <v>2.4870000000000001</v>
      </c>
      <c r="C96">
        <v>2.4835099999999999</v>
      </c>
      <c r="D96">
        <v>3.4929700000000002E-3</v>
      </c>
      <c r="F96" s="27">
        <v>3.5840000000000001</v>
      </c>
      <c r="G96" s="27">
        <v>2.4500000000000002</v>
      </c>
      <c r="H96" s="27">
        <v>2.4978600000000002</v>
      </c>
      <c r="I96" s="27">
        <v>-4.7864200000000003E-2</v>
      </c>
      <c r="L96">
        <v>0</v>
      </c>
      <c r="M96">
        <v>0</v>
      </c>
      <c r="N96">
        <v>-4.6754200000000003E-2</v>
      </c>
      <c r="O96">
        <v>4.6754200000000003E-2</v>
      </c>
      <c r="S96" s="27">
        <v>0</v>
      </c>
      <c r="T96" s="27">
        <v>0</v>
      </c>
      <c r="U96" s="27">
        <v>-4.6754200000000003E-2</v>
      </c>
      <c r="V96" s="27">
        <v>4.6754200000000003E-2</v>
      </c>
      <c r="AB96">
        <v>2.6655809910000001</v>
      </c>
      <c r="AC96">
        <v>2.204119983</v>
      </c>
      <c r="AD96">
        <v>2.1924100000000002</v>
      </c>
      <c r="AE96">
        <v>1.17138E-2</v>
      </c>
    </row>
    <row r="97" spans="1:31" x14ac:dyDescent="0.3">
      <c r="A97">
        <v>2.835</v>
      </c>
      <c r="B97">
        <v>2.19</v>
      </c>
      <c r="C97">
        <v>2.2719800000000001</v>
      </c>
      <c r="D97">
        <v>-8.1975500000000007E-2</v>
      </c>
      <c r="F97" s="26">
        <v>3.97</v>
      </c>
      <c r="G97" s="26">
        <v>2.528</v>
      </c>
      <c r="H97" s="26">
        <v>2.5500600000000002</v>
      </c>
      <c r="I97" s="26">
        <v>-2.2064199999999999E-2</v>
      </c>
      <c r="L97">
        <v>0</v>
      </c>
      <c r="M97">
        <v>0</v>
      </c>
      <c r="N97">
        <v>-4.6754200000000003E-2</v>
      </c>
      <c r="O97">
        <v>4.6754200000000003E-2</v>
      </c>
      <c r="S97" s="26">
        <v>0.77800000000000002</v>
      </c>
      <c r="T97" s="26">
        <v>0.77800000000000002</v>
      </c>
      <c r="U97" s="26">
        <v>0.691272</v>
      </c>
      <c r="V97" s="26">
        <v>8.6728200000000005E-2</v>
      </c>
      <c r="AB97">
        <v>3.0519239159999998</v>
      </c>
      <c r="AC97">
        <v>2.2833012290000001</v>
      </c>
      <c r="AD97">
        <v>2.3529100000000001</v>
      </c>
      <c r="AE97">
        <v>-6.9610099999999994E-2</v>
      </c>
    </row>
    <row r="98" spans="1:31" x14ac:dyDescent="0.3">
      <c r="A98">
        <v>2.59</v>
      </c>
      <c r="B98">
        <v>2.2250000000000001</v>
      </c>
      <c r="C98">
        <v>2.1623899999999998</v>
      </c>
      <c r="D98">
        <v>6.2606899999999993E-2</v>
      </c>
      <c r="F98" s="27">
        <v>3.484</v>
      </c>
      <c r="G98" s="27">
        <v>2.4</v>
      </c>
      <c r="H98" s="27">
        <v>2.47722</v>
      </c>
      <c r="I98" s="27">
        <v>-7.7217800000000003E-2</v>
      </c>
      <c r="L98">
        <v>1.6990000000000001</v>
      </c>
      <c r="M98">
        <v>1.4910000000000001</v>
      </c>
      <c r="N98">
        <v>1.3826700000000001</v>
      </c>
      <c r="O98">
        <v>0.10832799999999999</v>
      </c>
      <c r="S98" s="27">
        <v>1.6990000000000001</v>
      </c>
      <c r="T98" s="27">
        <v>1.5309999999999999</v>
      </c>
      <c r="U98" s="27">
        <v>1.3826700000000001</v>
      </c>
      <c r="V98" s="27">
        <v>0.14832799999999999</v>
      </c>
      <c r="AB98">
        <v>2.608526034</v>
      </c>
      <c r="AC98">
        <v>2.1702617150000001</v>
      </c>
      <c r="AD98">
        <v>2.1648800000000001</v>
      </c>
      <c r="AE98">
        <v>5.37829E-3</v>
      </c>
    </row>
    <row r="99" spans="1:31" x14ac:dyDescent="0.3">
      <c r="A99">
        <v>3.78</v>
      </c>
      <c r="B99">
        <v>2.4580000000000002</v>
      </c>
      <c r="C99">
        <v>2.52983</v>
      </c>
      <c r="D99">
        <v>-7.1828100000000006E-2</v>
      </c>
      <c r="F99" s="26">
        <v>3.121</v>
      </c>
      <c r="G99" s="26">
        <v>2.3580000000000001</v>
      </c>
      <c r="H99" s="26">
        <v>2.37764</v>
      </c>
      <c r="I99" s="26">
        <v>-1.9637600000000002E-2</v>
      </c>
      <c r="L99">
        <v>2.274</v>
      </c>
      <c r="M99">
        <v>1.8260000000000001</v>
      </c>
      <c r="N99">
        <v>1.7141200000000001</v>
      </c>
      <c r="O99">
        <v>0.111876</v>
      </c>
      <c r="S99" s="26">
        <v>0.60199999999999998</v>
      </c>
      <c r="T99" s="26">
        <v>0.47699999999999998</v>
      </c>
      <c r="U99" s="26">
        <v>0.53665700000000005</v>
      </c>
      <c r="V99" s="26">
        <v>-5.9656899999999999E-2</v>
      </c>
      <c r="AB99">
        <v>3.0224283710000002</v>
      </c>
      <c r="AC99">
        <v>2.4409090820000001</v>
      </c>
      <c r="AD99">
        <v>2.3422499999999999</v>
      </c>
      <c r="AE99">
        <v>9.86625E-2</v>
      </c>
    </row>
    <row r="100" spans="1:31" x14ac:dyDescent="0.3">
      <c r="A100">
        <v>3.4929999999999999</v>
      </c>
      <c r="B100">
        <v>2.431</v>
      </c>
      <c r="C100">
        <v>2.4792000000000001</v>
      </c>
      <c r="D100">
        <v>-4.8196000000000003E-2</v>
      </c>
      <c r="F100" s="27">
        <v>3.8740000000000001</v>
      </c>
      <c r="G100" s="27">
        <v>2.589</v>
      </c>
      <c r="H100" s="27">
        <v>2.5411600000000001</v>
      </c>
      <c r="I100" s="27">
        <v>4.78378E-2</v>
      </c>
      <c r="L100">
        <v>1.7629999999999999</v>
      </c>
      <c r="M100">
        <v>1.38</v>
      </c>
      <c r="N100">
        <v>1.42337</v>
      </c>
      <c r="O100">
        <v>-4.3373599999999998E-2</v>
      </c>
      <c r="S100" s="27">
        <v>0</v>
      </c>
      <c r="T100" s="27">
        <v>0</v>
      </c>
      <c r="U100" s="27">
        <v>-4.6754200000000003E-2</v>
      </c>
      <c r="V100" s="27">
        <v>4.6754200000000003E-2</v>
      </c>
      <c r="AB100">
        <v>2.8948696570000001</v>
      </c>
      <c r="AC100">
        <v>2.2504200019999998</v>
      </c>
      <c r="AD100">
        <v>2.2930999999999999</v>
      </c>
      <c r="AE100">
        <v>-4.26804E-2</v>
      </c>
    </row>
    <row r="101" spans="1:31" x14ac:dyDescent="0.3">
      <c r="A101">
        <v>2.992</v>
      </c>
      <c r="B101">
        <v>2.3260000000000001</v>
      </c>
      <c r="C101">
        <v>2.3329499999999999</v>
      </c>
      <c r="D101">
        <v>-6.9472600000000002E-3</v>
      </c>
      <c r="F101" s="26">
        <v>3.5960000000000001</v>
      </c>
      <c r="G101" s="26">
        <v>2.5209999999999999</v>
      </c>
      <c r="H101" s="26">
        <v>2.50014</v>
      </c>
      <c r="I101" s="26">
        <v>2.0855200000000001E-2</v>
      </c>
      <c r="L101">
        <v>0.77800000000000002</v>
      </c>
      <c r="M101">
        <v>0.69899999999999995</v>
      </c>
      <c r="N101">
        <v>0.691272</v>
      </c>
      <c r="O101">
        <v>7.7282200000000001E-3</v>
      </c>
      <c r="S101" s="27">
        <v>0.95399999999999996</v>
      </c>
      <c r="T101" s="27">
        <v>0.84499999999999997</v>
      </c>
      <c r="U101" s="27">
        <v>0.83867000000000003</v>
      </c>
      <c r="V101" s="27">
        <v>6.3300500000000003E-3</v>
      </c>
      <c r="AB101">
        <v>2.1430148</v>
      </c>
      <c r="AC101">
        <v>1.954242509</v>
      </c>
      <c r="AD101">
        <v>1.9036</v>
      </c>
      <c r="AE101">
        <v>5.0644500000000002E-2</v>
      </c>
    </row>
    <row r="102" spans="1:31" x14ac:dyDescent="0.3">
      <c r="A102">
        <v>2.5489999999999999</v>
      </c>
      <c r="B102">
        <v>2.3239999999999998</v>
      </c>
      <c r="C102">
        <v>2.1423399999999999</v>
      </c>
      <c r="D102">
        <v>0.18166399999999999</v>
      </c>
      <c r="F102" s="27">
        <v>3.1560000000000001</v>
      </c>
      <c r="G102" s="27">
        <v>2.3940000000000001</v>
      </c>
      <c r="H102" s="27">
        <v>2.3889200000000002</v>
      </c>
      <c r="I102" s="27">
        <v>5.0784100000000002E-3</v>
      </c>
      <c r="L102">
        <v>2.6880000000000002</v>
      </c>
      <c r="M102">
        <v>1.716</v>
      </c>
      <c r="N102">
        <v>1.90507</v>
      </c>
      <c r="O102">
        <v>-0.18907499999999999</v>
      </c>
      <c r="S102" s="26">
        <v>0.47699999999999998</v>
      </c>
      <c r="T102" s="26">
        <v>0.30099999999999999</v>
      </c>
      <c r="U102" s="26">
        <v>0.422462</v>
      </c>
      <c r="V102" s="26">
        <v>-0.121462</v>
      </c>
      <c r="AB102">
        <v>1.8325089130000001</v>
      </c>
      <c r="AC102">
        <v>1.7634279939999999</v>
      </c>
      <c r="AD102">
        <v>1.6929399999999999</v>
      </c>
      <c r="AE102">
        <v>7.0492299999999994E-2</v>
      </c>
    </row>
    <row r="103" spans="1:31" x14ac:dyDescent="0.3">
      <c r="A103">
        <v>3.2210000000000001</v>
      </c>
      <c r="B103">
        <v>2.3380000000000001</v>
      </c>
      <c r="C103">
        <v>2.4089200000000002</v>
      </c>
      <c r="D103">
        <v>-7.0924899999999999E-2</v>
      </c>
      <c r="F103" s="26">
        <v>2.879</v>
      </c>
      <c r="G103" s="26">
        <v>2.3650000000000002</v>
      </c>
      <c r="H103" s="26">
        <v>2.28979</v>
      </c>
      <c r="I103" s="26">
        <v>7.52081E-2</v>
      </c>
      <c r="L103">
        <v>0.47699999999999998</v>
      </c>
      <c r="M103">
        <v>0.47699999999999998</v>
      </c>
      <c r="N103">
        <v>0.422462</v>
      </c>
      <c r="O103">
        <v>5.4537700000000001E-2</v>
      </c>
      <c r="S103" s="27">
        <v>0.69899999999999995</v>
      </c>
      <c r="T103" s="27">
        <v>0.69899999999999995</v>
      </c>
      <c r="U103" s="27">
        <v>0.62276299999999996</v>
      </c>
      <c r="V103" s="27">
        <v>7.6236600000000002E-2</v>
      </c>
      <c r="AB103">
        <v>1.716003344</v>
      </c>
      <c r="AC103">
        <v>1.5440680440000001</v>
      </c>
      <c r="AD103">
        <v>1.6063799999999999</v>
      </c>
      <c r="AE103">
        <v>-6.2313500000000001E-2</v>
      </c>
    </row>
    <row r="104" spans="1:31" x14ac:dyDescent="0.3">
      <c r="A104">
        <v>3.6520000000000001</v>
      </c>
      <c r="B104">
        <v>2.4710000000000001</v>
      </c>
      <c r="C104">
        <v>2.51023</v>
      </c>
      <c r="D104">
        <v>-3.92295E-2</v>
      </c>
      <c r="F104" s="27">
        <v>3.14</v>
      </c>
      <c r="G104" s="27">
        <v>2.3580000000000001</v>
      </c>
      <c r="H104" s="27">
        <v>2.38381</v>
      </c>
      <c r="I104" s="27">
        <v>-2.5807799999999999E-2</v>
      </c>
      <c r="L104">
        <v>0</v>
      </c>
      <c r="M104">
        <v>0</v>
      </c>
      <c r="N104">
        <v>-4.6754200000000003E-2</v>
      </c>
      <c r="O104">
        <v>4.6754200000000003E-2</v>
      </c>
      <c r="S104" s="26">
        <v>2.9159999999999999</v>
      </c>
      <c r="T104" s="26">
        <v>1.8979999999999999</v>
      </c>
      <c r="U104" s="26">
        <v>1.99318</v>
      </c>
      <c r="V104" s="26">
        <v>-9.5184400000000002E-2</v>
      </c>
      <c r="AB104">
        <v>2.3483048630000001</v>
      </c>
      <c r="AC104">
        <v>2.1613680020000001</v>
      </c>
      <c r="AD104">
        <v>2.0268899999999999</v>
      </c>
      <c r="AE104">
        <v>0.13447799999999999</v>
      </c>
    </row>
    <row r="105" spans="1:31" x14ac:dyDescent="0.3">
      <c r="A105">
        <v>1.9730000000000001</v>
      </c>
      <c r="B105">
        <v>1.792</v>
      </c>
      <c r="C105">
        <v>1.80847</v>
      </c>
      <c r="D105">
        <v>-1.6471699999999999E-2</v>
      </c>
      <c r="F105" s="26">
        <v>3.5129999999999999</v>
      </c>
      <c r="G105" s="26">
        <v>2.4870000000000001</v>
      </c>
      <c r="H105" s="26">
        <v>2.4835099999999999</v>
      </c>
      <c r="I105" s="26">
        <v>3.4929700000000002E-3</v>
      </c>
      <c r="L105">
        <v>1.613</v>
      </c>
      <c r="M105">
        <v>1.431</v>
      </c>
      <c r="N105">
        <v>1.3264800000000001</v>
      </c>
      <c r="O105">
        <v>0.10452400000000001</v>
      </c>
      <c r="S105" s="27">
        <v>0.77800000000000002</v>
      </c>
      <c r="T105" s="27">
        <v>0.77800000000000002</v>
      </c>
      <c r="U105" s="27">
        <v>0.691272</v>
      </c>
      <c r="V105" s="27">
        <v>8.6728200000000005E-2</v>
      </c>
      <c r="AB105">
        <v>2.3502480179999998</v>
      </c>
      <c r="AC105">
        <v>1.959041392</v>
      </c>
      <c r="AD105">
        <v>2.028</v>
      </c>
      <c r="AE105">
        <v>-6.89549E-2</v>
      </c>
    </row>
    <row r="106" spans="1:31" x14ac:dyDescent="0.3">
      <c r="A106">
        <v>3.8660000000000001</v>
      </c>
      <c r="B106">
        <v>2.524</v>
      </c>
      <c r="C106">
        <v>2.5402999999999998</v>
      </c>
      <c r="D106">
        <v>-1.62985E-2</v>
      </c>
      <c r="F106" s="27">
        <v>2.835</v>
      </c>
      <c r="G106" s="27">
        <v>2.19</v>
      </c>
      <c r="H106" s="27">
        <v>2.2719800000000001</v>
      </c>
      <c r="I106" s="27">
        <v>-8.1975500000000007E-2</v>
      </c>
      <c r="L106">
        <v>2.173</v>
      </c>
      <c r="M106">
        <v>1.8919999999999999</v>
      </c>
      <c r="N106">
        <v>1.6614800000000001</v>
      </c>
      <c r="O106">
        <v>0.230519</v>
      </c>
      <c r="S106" s="26">
        <v>3.4239999999999999</v>
      </c>
      <c r="T106" s="26">
        <v>2.161</v>
      </c>
      <c r="U106" s="26">
        <v>2.14595</v>
      </c>
      <c r="V106" s="26">
        <v>1.50543E-2</v>
      </c>
      <c r="AB106">
        <v>1.9190780919999999</v>
      </c>
      <c r="AC106">
        <v>1.8195439360000001</v>
      </c>
      <c r="AD106">
        <v>1.7545999999999999</v>
      </c>
      <c r="AE106">
        <v>6.4948599999999995E-2</v>
      </c>
    </row>
    <row r="107" spans="1:31" x14ac:dyDescent="0.3">
      <c r="A107">
        <v>2.7080000000000002</v>
      </c>
      <c r="B107">
        <v>2.2879999999999998</v>
      </c>
      <c r="C107">
        <v>2.2173699999999998</v>
      </c>
      <c r="D107">
        <v>7.0632E-2</v>
      </c>
      <c r="F107" s="26">
        <v>2.59</v>
      </c>
      <c r="G107" s="26">
        <v>2.2250000000000001</v>
      </c>
      <c r="H107" s="26">
        <v>2.1623899999999998</v>
      </c>
      <c r="I107" s="26">
        <v>6.2606899999999993E-2</v>
      </c>
      <c r="L107">
        <v>2.5529999999999999</v>
      </c>
      <c r="M107">
        <v>1.968</v>
      </c>
      <c r="N107">
        <v>1.8472</v>
      </c>
      <c r="O107">
        <v>0.12080399999999999</v>
      </c>
      <c r="S107" s="26">
        <v>0.77800000000000002</v>
      </c>
      <c r="T107" s="26">
        <v>0.77800000000000002</v>
      </c>
      <c r="U107" s="26">
        <v>0.691272</v>
      </c>
      <c r="V107" s="26">
        <v>8.6728200000000005E-2</v>
      </c>
      <c r="AB107">
        <v>3.5899496009999998</v>
      </c>
      <c r="AC107">
        <v>2.5092025219999998</v>
      </c>
      <c r="AD107">
        <v>2.50135</v>
      </c>
      <c r="AE107">
        <v>7.8566E-3</v>
      </c>
    </row>
    <row r="108" spans="1:31" x14ac:dyDescent="0.3">
      <c r="A108">
        <v>3.2909999999999999</v>
      </c>
      <c r="B108">
        <v>2.415</v>
      </c>
      <c r="C108">
        <v>2.4290799999999999</v>
      </c>
      <c r="D108">
        <v>-1.40818E-2</v>
      </c>
      <c r="F108" s="27">
        <v>3.78</v>
      </c>
      <c r="G108" s="27">
        <v>2.4580000000000002</v>
      </c>
      <c r="H108" s="27">
        <v>2.52983</v>
      </c>
      <c r="I108" s="27">
        <v>-7.1828100000000006E-2</v>
      </c>
      <c r="L108">
        <v>2.3359999999999999</v>
      </c>
      <c r="M108">
        <v>2.1960000000000002</v>
      </c>
      <c r="N108">
        <v>1.74526</v>
      </c>
      <c r="O108">
        <v>0.450737</v>
      </c>
      <c r="S108" s="27">
        <v>0.90300000000000002</v>
      </c>
      <c r="T108" s="27">
        <v>0.60199999999999998</v>
      </c>
      <c r="U108" s="27">
        <v>0.79670099999999999</v>
      </c>
      <c r="V108" s="27">
        <v>-0.19470100000000001</v>
      </c>
      <c r="AB108">
        <v>3.4187982909999999</v>
      </c>
      <c r="AC108">
        <v>2.4377505629999998</v>
      </c>
      <c r="AD108">
        <v>2.4636100000000001</v>
      </c>
      <c r="AE108">
        <v>-2.5856899999999999E-2</v>
      </c>
    </row>
    <row r="109" spans="1:31" x14ac:dyDescent="0.3">
      <c r="A109">
        <v>2.6629999999999998</v>
      </c>
      <c r="B109">
        <v>2.246</v>
      </c>
      <c r="C109">
        <v>2.1968800000000002</v>
      </c>
      <c r="D109">
        <v>4.9115499999999999E-2</v>
      </c>
      <c r="F109" s="26">
        <v>3.4929999999999999</v>
      </c>
      <c r="G109" s="26">
        <v>2.431</v>
      </c>
      <c r="H109" s="26">
        <v>2.4792000000000001</v>
      </c>
      <c r="I109" s="26">
        <v>-4.8196000000000003E-2</v>
      </c>
      <c r="L109">
        <v>2.7440000000000002</v>
      </c>
      <c r="M109">
        <v>2.21</v>
      </c>
      <c r="N109">
        <v>1.92784</v>
      </c>
      <c r="O109">
        <v>0.28216200000000002</v>
      </c>
      <c r="S109" s="26">
        <v>1.69</v>
      </c>
      <c r="T109" s="26">
        <v>1.556</v>
      </c>
      <c r="U109" s="26">
        <v>1.37687</v>
      </c>
      <c r="V109" s="26">
        <v>0.17912800000000001</v>
      </c>
      <c r="AB109">
        <v>0.60205999099999996</v>
      </c>
      <c r="AC109">
        <v>0.30102999600000002</v>
      </c>
      <c r="AD109">
        <v>0.57187399999999999</v>
      </c>
      <c r="AE109">
        <v>-0.27084399999999997</v>
      </c>
    </row>
    <row r="110" spans="1:31" x14ac:dyDescent="0.3">
      <c r="A110">
        <v>2.738</v>
      </c>
      <c r="B110">
        <v>2.3050000000000002</v>
      </c>
      <c r="C110">
        <v>2.2306900000000001</v>
      </c>
      <c r="D110">
        <v>7.43061E-2</v>
      </c>
      <c r="F110" s="27">
        <v>2.992</v>
      </c>
      <c r="G110" s="27">
        <v>2.3260000000000001</v>
      </c>
      <c r="H110" s="27">
        <v>2.3329499999999999</v>
      </c>
      <c r="I110" s="27">
        <v>-6.9472600000000002E-3</v>
      </c>
      <c r="L110">
        <v>0</v>
      </c>
      <c r="M110">
        <v>0</v>
      </c>
      <c r="N110">
        <v>-4.6754200000000003E-2</v>
      </c>
      <c r="O110">
        <v>4.6754200000000003E-2</v>
      </c>
      <c r="S110" s="27">
        <v>0</v>
      </c>
      <c r="T110" s="27">
        <v>0</v>
      </c>
      <c r="U110" s="27">
        <v>-4.6754200000000003E-2</v>
      </c>
      <c r="V110" s="27">
        <v>4.6754200000000003E-2</v>
      </c>
      <c r="AB110">
        <v>0</v>
      </c>
      <c r="AC110">
        <v>0</v>
      </c>
      <c r="AD110">
        <v>-0.143234</v>
      </c>
      <c r="AE110">
        <v>0.143234</v>
      </c>
    </row>
    <row r="111" spans="1:31" x14ac:dyDescent="0.3">
      <c r="A111">
        <v>1.732</v>
      </c>
      <c r="B111">
        <v>1.58</v>
      </c>
      <c r="C111">
        <v>1.63992</v>
      </c>
      <c r="D111">
        <v>-5.9923200000000003E-2</v>
      </c>
      <c r="F111" s="27">
        <v>3.2210000000000001</v>
      </c>
      <c r="G111" s="27">
        <v>2.3380000000000001</v>
      </c>
      <c r="H111" s="27">
        <v>2.4089200000000002</v>
      </c>
      <c r="I111" s="27">
        <v>-7.0924899999999999E-2</v>
      </c>
      <c r="L111">
        <v>0.30099999999999999</v>
      </c>
      <c r="M111">
        <v>0.30099999999999999</v>
      </c>
      <c r="N111">
        <v>0.25550499999999998</v>
      </c>
      <c r="O111">
        <v>4.5494699999999999E-2</v>
      </c>
      <c r="S111" s="27">
        <v>3.5230000000000001</v>
      </c>
      <c r="T111" s="27">
        <v>2.2879999999999998</v>
      </c>
      <c r="U111" s="27">
        <v>2.16872</v>
      </c>
      <c r="V111" s="27">
        <v>0.119284</v>
      </c>
      <c r="AB111">
        <v>2.7817553749999999</v>
      </c>
      <c r="AC111">
        <v>2.2764618040000002</v>
      </c>
      <c r="AD111">
        <v>2.2454100000000001</v>
      </c>
      <c r="AE111">
        <v>3.10526E-2</v>
      </c>
    </row>
    <row r="112" spans="1:31" x14ac:dyDescent="0.3">
      <c r="A112">
        <v>3.569</v>
      </c>
      <c r="B112">
        <v>2.452</v>
      </c>
      <c r="C112">
        <v>2.4949499999999998</v>
      </c>
      <c r="D112">
        <v>-4.2954199999999998E-2</v>
      </c>
      <c r="F112" s="26">
        <v>3.6520000000000001</v>
      </c>
      <c r="G112" s="26">
        <v>2.4710000000000001</v>
      </c>
      <c r="H112" s="26">
        <v>2.51023</v>
      </c>
      <c r="I112" s="26">
        <v>-3.92295E-2</v>
      </c>
      <c r="L112">
        <v>1.1459999999999999</v>
      </c>
      <c r="M112">
        <v>1.1459999999999999</v>
      </c>
      <c r="N112">
        <v>0.99123700000000003</v>
      </c>
      <c r="O112">
        <v>0.15476300000000001</v>
      </c>
      <c r="S112" s="26">
        <v>0</v>
      </c>
      <c r="T112" s="26">
        <v>0</v>
      </c>
      <c r="U112" s="26">
        <v>-4.6754200000000003E-2</v>
      </c>
      <c r="V112" s="26">
        <v>4.6754200000000003E-2</v>
      </c>
      <c r="AB112">
        <v>3.5718252490000002</v>
      </c>
      <c r="AC112">
        <v>2.4756711880000002</v>
      </c>
      <c r="AD112">
        <v>2.49777</v>
      </c>
      <c r="AE112">
        <v>-2.2097100000000001E-2</v>
      </c>
    </row>
    <row r="113" spans="1:31" x14ac:dyDescent="0.3">
      <c r="A113">
        <v>3.1</v>
      </c>
      <c r="B113">
        <v>2.5070000000000001</v>
      </c>
      <c r="C113">
        <v>2.3706900000000002</v>
      </c>
      <c r="D113">
        <v>0.13630500000000001</v>
      </c>
      <c r="F113" s="27">
        <v>1.9730000000000001</v>
      </c>
      <c r="G113" s="27">
        <v>1.792</v>
      </c>
      <c r="H113" s="27">
        <v>1.80847</v>
      </c>
      <c r="I113" s="27">
        <v>-1.6471699999999999E-2</v>
      </c>
      <c r="L113">
        <v>0.30099999999999999</v>
      </c>
      <c r="M113">
        <v>0</v>
      </c>
      <c r="N113">
        <v>0.25550499999999998</v>
      </c>
      <c r="O113">
        <v>-0.25550499999999998</v>
      </c>
      <c r="S113" s="27">
        <v>0.69899999999999995</v>
      </c>
      <c r="T113" s="27">
        <v>0.60199999999999998</v>
      </c>
      <c r="U113" s="27">
        <v>0.62276299999999996</v>
      </c>
      <c r="V113" s="27">
        <v>-2.0763400000000001E-2</v>
      </c>
      <c r="AB113">
        <v>2.3873898260000002</v>
      </c>
      <c r="AC113">
        <v>2.2068258759999999</v>
      </c>
      <c r="AD113">
        <v>2.0489199999999999</v>
      </c>
      <c r="AE113">
        <v>0.15790399999999999</v>
      </c>
    </row>
    <row r="114" spans="1:31" x14ac:dyDescent="0.3">
      <c r="A114">
        <v>3.5379999999999998</v>
      </c>
      <c r="B114">
        <v>2.4860000000000002</v>
      </c>
      <c r="C114">
        <v>2.4887299999999999</v>
      </c>
      <c r="D114">
        <v>-2.7309399999999998E-3</v>
      </c>
      <c r="F114" s="26">
        <v>3.8660000000000001</v>
      </c>
      <c r="G114" s="26">
        <v>2.524</v>
      </c>
      <c r="H114" s="26">
        <v>2.5402999999999998</v>
      </c>
      <c r="I114" s="26">
        <v>-1.62985E-2</v>
      </c>
      <c r="L114">
        <v>2.7370000000000001</v>
      </c>
      <c r="M114">
        <v>1.38</v>
      </c>
      <c r="N114">
        <v>1.92503</v>
      </c>
      <c r="O114">
        <v>-0.54503199999999996</v>
      </c>
      <c r="S114" s="26">
        <v>0</v>
      </c>
      <c r="T114" s="26">
        <v>0</v>
      </c>
      <c r="U114" s="26">
        <v>-4.6754200000000003E-2</v>
      </c>
      <c r="V114" s="26">
        <v>4.6754200000000003E-2</v>
      </c>
      <c r="AB114">
        <v>1.8692317199999999</v>
      </c>
      <c r="AC114">
        <v>1.7481880270000001</v>
      </c>
      <c r="AD114">
        <v>1.7193700000000001</v>
      </c>
      <c r="AE114">
        <v>2.88198E-2</v>
      </c>
    </row>
    <row r="115" spans="1:31" x14ac:dyDescent="0.3">
      <c r="A115">
        <v>2.56</v>
      </c>
      <c r="B115">
        <v>2.1669999999999998</v>
      </c>
      <c r="C115">
        <v>2.14777</v>
      </c>
      <c r="D115">
        <v>1.9234399999999999E-2</v>
      </c>
      <c r="F115" s="27">
        <v>2.7080000000000002</v>
      </c>
      <c r="G115" s="27">
        <v>2.2879999999999998</v>
      </c>
      <c r="H115" s="27">
        <v>2.2173699999999998</v>
      </c>
      <c r="I115" s="27">
        <v>7.0632E-2</v>
      </c>
      <c r="L115">
        <v>0.47699999999999998</v>
      </c>
      <c r="M115">
        <v>0.47699999999999998</v>
      </c>
      <c r="N115">
        <v>0.422462</v>
      </c>
      <c r="O115">
        <v>5.4537700000000001E-2</v>
      </c>
      <c r="S115" s="27">
        <v>0</v>
      </c>
      <c r="T115" s="27">
        <v>0</v>
      </c>
      <c r="U115" s="27">
        <v>-4.6754200000000003E-2</v>
      </c>
      <c r="V115" s="27">
        <v>4.6754200000000003E-2</v>
      </c>
      <c r="AB115">
        <v>2.6138418219999999</v>
      </c>
      <c r="AC115">
        <v>2.2405492480000002</v>
      </c>
      <c r="AD115">
        <v>2.1674899999999999</v>
      </c>
      <c r="AE115">
        <v>7.306E-2</v>
      </c>
    </row>
    <row r="116" spans="1:31" x14ac:dyDescent="0.3">
      <c r="A116">
        <v>2.5830000000000002</v>
      </c>
      <c r="B116">
        <v>2.1989999999999998</v>
      </c>
      <c r="C116">
        <v>2.1589999999999998</v>
      </c>
      <c r="D116">
        <v>3.9996400000000001E-2</v>
      </c>
      <c r="F116" s="26">
        <v>3.2909999999999999</v>
      </c>
      <c r="G116" s="26">
        <v>2.415</v>
      </c>
      <c r="H116" s="26">
        <v>2.4290799999999999</v>
      </c>
      <c r="I116" s="26">
        <v>-1.40818E-2</v>
      </c>
      <c r="L116">
        <v>0.30099999999999999</v>
      </c>
      <c r="M116">
        <v>0.30099999999999999</v>
      </c>
      <c r="N116">
        <v>0.25550499999999998</v>
      </c>
      <c r="O116">
        <v>4.5494699999999999E-2</v>
      </c>
      <c r="S116" s="26">
        <v>1.6990000000000001</v>
      </c>
      <c r="T116" s="26">
        <v>1.4910000000000001</v>
      </c>
      <c r="U116" s="26">
        <v>1.3826700000000001</v>
      </c>
      <c r="V116" s="26">
        <v>0.10832799999999999</v>
      </c>
      <c r="AB116">
        <v>1.653212514</v>
      </c>
      <c r="AC116">
        <v>1.5051499779999999</v>
      </c>
      <c r="AD116">
        <v>1.55803</v>
      </c>
      <c r="AE116">
        <v>-5.2883399999999997E-2</v>
      </c>
    </row>
    <row r="117" spans="1:31" x14ac:dyDescent="0.3">
      <c r="A117">
        <v>2.7029999999999998</v>
      </c>
      <c r="B117">
        <v>2.3769999999999998</v>
      </c>
      <c r="C117">
        <v>2.2151200000000002</v>
      </c>
      <c r="D117">
        <v>0.161879</v>
      </c>
      <c r="F117" s="27">
        <v>2.6629999999999998</v>
      </c>
      <c r="G117" s="27">
        <v>2.246</v>
      </c>
      <c r="H117" s="27">
        <v>2.1968800000000002</v>
      </c>
      <c r="I117" s="27">
        <v>4.9115499999999999E-2</v>
      </c>
      <c r="L117">
        <v>1.3420000000000001</v>
      </c>
      <c r="M117">
        <v>1.2789999999999999</v>
      </c>
      <c r="N117">
        <v>1.13812</v>
      </c>
      <c r="O117">
        <v>0.140875</v>
      </c>
      <c r="S117" s="27">
        <v>2.274</v>
      </c>
      <c r="T117" s="27">
        <v>1.8260000000000001</v>
      </c>
      <c r="U117" s="27">
        <v>1.7141200000000001</v>
      </c>
      <c r="V117" s="27">
        <v>0.111876</v>
      </c>
      <c r="AB117">
        <v>2.998259338</v>
      </c>
      <c r="AC117">
        <v>2.3673559210000001</v>
      </c>
      <c r="AD117">
        <v>2.33331</v>
      </c>
      <c r="AE117">
        <v>3.4043999999999998E-2</v>
      </c>
    </row>
    <row r="118" spans="1:31" x14ac:dyDescent="0.3">
      <c r="A118">
        <v>3.9319999999999999</v>
      </c>
      <c r="B118">
        <v>2.593</v>
      </c>
      <c r="C118">
        <v>2.5468600000000001</v>
      </c>
      <c r="D118">
        <v>4.6136499999999997E-2</v>
      </c>
      <c r="F118" s="26">
        <v>2.738</v>
      </c>
      <c r="G118" s="26">
        <v>2.3050000000000002</v>
      </c>
      <c r="H118" s="26">
        <v>2.2306900000000001</v>
      </c>
      <c r="I118" s="26">
        <v>7.43061E-2</v>
      </c>
      <c r="L118">
        <v>1.58</v>
      </c>
      <c r="M118">
        <v>1.3009999999999999</v>
      </c>
      <c r="N118">
        <v>1.30446</v>
      </c>
      <c r="O118">
        <v>-3.4552599999999999E-3</v>
      </c>
      <c r="S118" s="26">
        <v>1.7629999999999999</v>
      </c>
      <c r="T118" s="26">
        <v>1.38</v>
      </c>
      <c r="U118" s="26">
        <v>1.42337</v>
      </c>
      <c r="V118" s="26">
        <v>-4.3373599999999998E-2</v>
      </c>
      <c r="AB118">
        <v>3.0136796970000002</v>
      </c>
      <c r="AC118">
        <v>2.4116197060000002</v>
      </c>
      <c r="AD118">
        <v>2.3390300000000002</v>
      </c>
      <c r="AE118">
        <v>7.2586899999999996E-2</v>
      </c>
    </row>
    <row r="119" spans="1:31" x14ac:dyDescent="0.3">
      <c r="A119">
        <v>2.98</v>
      </c>
      <c r="B119">
        <v>2.3439999999999999</v>
      </c>
      <c r="C119">
        <v>2.3285399999999998</v>
      </c>
      <c r="D119">
        <v>1.5458E-2</v>
      </c>
      <c r="F119" s="27">
        <v>1.732</v>
      </c>
      <c r="G119" s="27">
        <v>1.58</v>
      </c>
      <c r="H119" s="27">
        <v>1.63992</v>
      </c>
      <c r="I119" s="27">
        <v>-5.9923200000000003E-2</v>
      </c>
      <c r="L119">
        <v>1.633</v>
      </c>
      <c r="M119">
        <v>1.5309999999999999</v>
      </c>
      <c r="N119">
        <v>1.3396999999999999</v>
      </c>
      <c r="O119">
        <v>0.191301</v>
      </c>
      <c r="S119" s="27">
        <v>0.77800000000000002</v>
      </c>
      <c r="T119" s="27">
        <v>0.69899999999999995</v>
      </c>
      <c r="U119" s="27">
        <v>0.691272</v>
      </c>
      <c r="V119" s="27">
        <v>7.7282200000000001E-3</v>
      </c>
      <c r="AB119">
        <v>3.0394141189999999</v>
      </c>
      <c r="AC119">
        <v>2.222716471</v>
      </c>
      <c r="AD119">
        <v>2.34842</v>
      </c>
      <c r="AE119">
        <v>-0.12570400000000001</v>
      </c>
    </row>
    <row r="120" spans="1:31" x14ac:dyDescent="0.3">
      <c r="A120">
        <v>3.0960000000000001</v>
      </c>
      <c r="B120">
        <v>2.274</v>
      </c>
      <c r="C120">
        <v>2.3693599999999999</v>
      </c>
      <c r="D120">
        <v>-9.5357800000000006E-2</v>
      </c>
      <c r="F120" s="26">
        <v>3.569</v>
      </c>
      <c r="G120" s="26">
        <v>2.452</v>
      </c>
      <c r="H120" s="26">
        <v>2.4949499999999998</v>
      </c>
      <c r="I120" s="26">
        <v>-4.2954199999999998E-2</v>
      </c>
      <c r="L120">
        <v>0.60199999999999998</v>
      </c>
      <c r="M120">
        <v>0.30099999999999999</v>
      </c>
      <c r="N120">
        <v>0.53665700000000005</v>
      </c>
      <c r="O120">
        <v>-0.23565700000000001</v>
      </c>
      <c r="S120" s="26">
        <v>2.6880000000000002</v>
      </c>
      <c r="T120" s="26">
        <v>1.716</v>
      </c>
      <c r="U120" s="26">
        <v>1.90507</v>
      </c>
      <c r="V120" s="26">
        <v>-0.18907499999999999</v>
      </c>
      <c r="AB120">
        <v>3.372175286</v>
      </c>
      <c r="AC120">
        <v>2.4842998390000002</v>
      </c>
      <c r="AD120">
        <v>2.4517899999999999</v>
      </c>
      <c r="AE120">
        <v>3.25055E-2</v>
      </c>
    </row>
    <row r="121" spans="1:31" x14ac:dyDescent="0.3">
      <c r="A121">
        <v>3.5529999999999999</v>
      </c>
      <c r="B121">
        <v>2.4359999999999999</v>
      </c>
      <c r="C121">
        <v>2.4917799999999999</v>
      </c>
      <c r="D121">
        <v>-5.5777300000000002E-2</v>
      </c>
      <c r="F121" s="27">
        <v>3.1</v>
      </c>
      <c r="G121" s="27">
        <v>2.5070000000000001</v>
      </c>
      <c r="H121" s="27">
        <v>2.3706900000000002</v>
      </c>
      <c r="I121" s="27">
        <v>0.13630500000000001</v>
      </c>
      <c r="L121">
        <v>0</v>
      </c>
      <c r="M121">
        <v>0</v>
      </c>
      <c r="N121">
        <v>-4.6754200000000003E-2</v>
      </c>
      <c r="O121">
        <v>4.6754200000000003E-2</v>
      </c>
      <c r="S121" s="27">
        <v>0.47699999999999998</v>
      </c>
      <c r="T121" s="27">
        <v>0.47699999999999998</v>
      </c>
      <c r="U121" s="27">
        <v>0.422462</v>
      </c>
      <c r="V121" s="27">
        <v>5.4537700000000001E-2</v>
      </c>
      <c r="AB121">
        <v>1.9190780919999999</v>
      </c>
      <c r="AC121">
        <v>1.7634279939999999</v>
      </c>
      <c r="AD121">
        <v>1.7545999999999999</v>
      </c>
      <c r="AE121">
        <v>8.8326800000000007E-3</v>
      </c>
    </row>
    <row r="122" spans="1:31" x14ac:dyDescent="0.3">
      <c r="A122">
        <v>3.8940000000000001</v>
      </c>
      <c r="B122">
        <v>2.456</v>
      </c>
      <c r="C122">
        <v>2.5432399999999999</v>
      </c>
      <c r="D122">
        <v>-8.72396E-2</v>
      </c>
      <c r="F122" s="26">
        <v>3.5379999999999998</v>
      </c>
      <c r="G122" s="26">
        <v>2.4860000000000002</v>
      </c>
      <c r="H122" s="26">
        <v>2.4887299999999999</v>
      </c>
      <c r="I122" s="26">
        <v>-2.7309399999999998E-3</v>
      </c>
      <c r="L122">
        <v>0.30099999999999999</v>
      </c>
      <c r="M122">
        <v>0.30099999999999999</v>
      </c>
      <c r="N122">
        <v>0.25550499999999998</v>
      </c>
      <c r="O122">
        <v>4.5494699999999999E-2</v>
      </c>
      <c r="S122" s="26">
        <v>0</v>
      </c>
      <c r="T122" s="26">
        <v>0</v>
      </c>
      <c r="U122" s="26">
        <v>-4.6754200000000003E-2</v>
      </c>
      <c r="V122" s="26">
        <v>4.6754200000000003E-2</v>
      </c>
      <c r="AB122">
        <v>2.698100546</v>
      </c>
      <c r="AC122">
        <v>2.1760912590000001</v>
      </c>
      <c r="AD122">
        <v>2.2076500000000001</v>
      </c>
      <c r="AE122">
        <v>-3.1562300000000001E-2</v>
      </c>
    </row>
    <row r="123" spans="1:31" x14ac:dyDescent="0.3">
      <c r="A123">
        <v>2.1240000000000001</v>
      </c>
      <c r="B123">
        <v>1.903</v>
      </c>
      <c r="C123">
        <v>1.9054</v>
      </c>
      <c r="D123">
        <v>-2.4011700000000002E-3</v>
      </c>
      <c r="F123" s="27">
        <v>2.56</v>
      </c>
      <c r="G123" s="27">
        <v>2.1669999999999998</v>
      </c>
      <c r="H123" s="27">
        <v>2.14777</v>
      </c>
      <c r="I123" s="27">
        <v>1.9234399999999999E-2</v>
      </c>
      <c r="L123">
        <v>0.95399999999999996</v>
      </c>
      <c r="M123">
        <v>0.90300000000000002</v>
      </c>
      <c r="N123">
        <v>0.83867000000000003</v>
      </c>
      <c r="O123">
        <v>6.4329999999999998E-2</v>
      </c>
      <c r="S123" s="27">
        <v>1.613</v>
      </c>
      <c r="T123" s="27">
        <v>1.431</v>
      </c>
      <c r="U123" s="27">
        <v>1.3264800000000001</v>
      </c>
      <c r="V123" s="27">
        <v>0.10452400000000001</v>
      </c>
      <c r="AB123">
        <v>1</v>
      </c>
      <c r="AC123">
        <v>1</v>
      </c>
      <c r="AD123">
        <v>0.98445499999999997</v>
      </c>
      <c r="AE123">
        <v>1.55455E-2</v>
      </c>
    </row>
    <row r="124" spans="1:31" x14ac:dyDescent="0.3">
      <c r="A124">
        <v>2.915</v>
      </c>
      <c r="B124">
        <v>2.286</v>
      </c>
      <c r="C124">
        <v>2.3039499999999999</v>
      </c>
      <c r="D124">
        <v>-1.7946799999999999E-2</v>
      </c>
      <c r="F124" s="26">
        <v>2.5830000000000002</v>
      </c>
      <c r="G124" s="26">
        <v>2.1989999999999998</v>
      </c>
      <c r="H124" s="26">
        <v>2.1589999999999998</v>
      </c>
      <c r="I124" s="26">
        <v>3.9996400000000001E-2</v>
      </c>
      <c r="L124">
        <v>0</v>
      </c>
      <c r="M124">
        <v>0</v>
      </c>
      <c r="N124">
        <v>-4.6754200000000003E-2</v>
      </c>
      <c r="O124">
        <v>4.6754200000000003E-2</v>
      </c>
      <c r="S124" s="26">
        <v>2.173</v>
      </c>
      <c r="T124" s="26">
        <v>1.8919999999999999</v>
      </c>
      <c r="U124" s="26">
        <v>1.6614800000000001</v>
      </c>
      <c r="V124" s="26">
        <v>0.230519</v>
      </c>
      <c r="AB124">
        <v>1.8195439360000001</v>
      </c>
      <c r="AC124">
        <v>1.653212514</v>
      </c>
      <c r="AD124">
        <v>1.6835100000000001</v>
      </c>
      <c r="AE124">
        <v>-3.0293899999999999E-2</v>
      </c>
    </row>
    <row r="125" spans="1:31" x14ac:dyDescent="0.3">
      <c r="A125">
        <v>1.839</v>
      </c>
      <c r="B125">
        <v>1.716</v>
      </c>
      <c r="C125">
        <v>1.7168600000000001</v>
      </c>
      <c r="D125">
        <v>-8.5741799999999998E-4</v>
      </c>
      <c r="F125" s="27">
        <v>2.7029999999999998</v>
      </c>
      <c r="G125" s="27">
        <v>2.3769999999999998</v>
      </c>
      <c r="H125" s="27">
        <v>2.2151200000000002</v>
      </c>
      <c r="I125" s="27">
        <v>0.161879</v>
      </c>
      <c r="L125">
        <v>0.30099999999999999</v>
      </c>
      <c r="M125">
        <v>0.30099999999999999</v>
      </c>
      <c r="N125">
        <v>0.25550499999999998</v>
      </c>
      <c r="O125">
        <v>4.5494699999999999E-2</v>
      </c>
      <c r="S125" s="27">
        <v>2.5529999999999999</v>
      </c>
      <c r="T125" s="27">
        <v>1.968</v>
      </c>
      <c r="U125" s="27">
        <v>1.8472</v>
      </c>
      <c r="V125" s="27">
        <v>0.12080399999999999</v>
      </c>
      <c r="AB125">
        <v>2.4608978430000001</v>
      </c>
      <c r="AC125">
        <v>2.149219113</v>
      </c>
      <c r="AD125">
        <v>2.0891099999999998</v>
      </c>
      <c r="AE125">
        <v>6.01123E-2</v>
      </c>
    </row>
    <row r="126" spans="1:31" x14ac:dyDescent="0.3">
      <c r="A126">
        <v>2.33</v>
      </c>
      <c r="B126">
        <v>2.0489999999999999</v>
      </c>
      <c r="C126">
        <v>2.0268600000000001</v>
      </c>
      <c r="D126">
        <v>2.2142800000000001E-2</v>
      </c>
      <c r="F126" s="26">
        <v>3.9319999999999999</v>
      </c>
      <c r="G126" s="26">
        <v>2.593</v>
      </c>
      <c r="H126" s="26">
        <v>2.5468600000000001</v>
      </c>
      <c r="I126" s="26">
        <v>4.6136499999999997E-2</v>
      </c>
      <c r="L126">
        <v>0.47699999999999998</v>
      </c>
      <c r="M126">
        <v>0.47699999999999998</v>
      </c>
      <c r="N126">
        <v>0.422462</v>
      </c>
      <c r="O126">
        <v>5.4537700000000001E-2</v>
      </c>
      <c r="S126" s="27">
        <v>2.7440000000000002</v>
      </c>
      <c r="T126" s="27">
        <v>2.21</v>
      </c>
      <c r="U126" s="27">
        <v>1.92784</v>
      </c>
      <c r="V126" s="27">
        <v>0.28216200000000002</v>
      </c>
      <c r="AB126">
        <v>2.021189299</v>
      </c>
      <c r="AC126">
        <v>1.8750612630000001</v>
      </c>
      <c r="AD126">
        <v>1.8244199999999999</v>
      </c>
      <c r="AE126">
        <v>5.0645200000000001E-2</v>
      </c>
    </row>
    <row r="127" spans="1:31" x14ac:dyDescent="0.3">
      <c r="A127">
        <v>2.5</v>
      </c>
      <c r="B127">
        <v>2.0640000000000001</v>
      </c>
      <c r="C127">
        <v>2.1177199999999998</v>
      </c>
      <c r="D127">
        <v>-5.3719299999999998E-2</v>
      </c>
      <c r="F127" s="27">
        <v>2.98</v>
      </c>
      <c r="G127" s="27">
        <v>2.3439999999999999</v>
      </c>
      <c r="H127" s="27">
        <v>2.3285399999999998</v>
      </c>
      <c r="I127" s="27">
        <v>1.5458E-2</v>
      </c>
      <c r="L127">
        <v>1.2549999999999999</v>
      </c>
      <c r="M127">
        <v>1.204</v>
      </c>
      <c r="N127">
        <v>1.07403</v>
      </c>
      <c r="O127">
        <v>0.129971</v>
      </c>
      <c r="S127" s="26">
        <v>0</v>
      </c>
      <c r="T127" s="26">
        <v>0</v>
      </c>
      <c r="U127" s="26">
        <v>-4.6754200000000003E-2</v>
      </c>
      <c r="V127" s="26">
        <v>4.6754200000000003E-2</v>
      </c>
      <c r="AB127">
        <v>2.9263424470000001</v>
      </c>
      <c r="AC127">
        <v>2.3117538610000001</v>
      </c>
      <c r="AD127">
        <v>2.3056800000000002</v>
      </c>
      <c r="AE127">
        <v>6.0709600000000002E-3</v>
      </c>
    </row>
    <row r="128" spans="1:31" x14ac:dyDescent="0.3">
      <c r="A128">
        <v>1</v>
      </c>
      <c r="B128">
        <v>0.95399999999999996</v>
      </c>
      <c r="C128">
        <v>1.02359</v>
      </c>
      <c r="D128">
        <v>-6.9592600000000004E-2</v>
      </c>
      <c r="F128" s="26">
        <v>3.0960000000000001</v>
      </c>
      <c r="G128" s="26">
        <v>2.274</v>
      </c>
      <c r="H128" s="26">
        <v>2.3693599999999999</v>
      </c>
      <c r="I128" s="26">
        <v>-9.5357800000000006E-2</v>
      </c>
      <c r="L128">
        <v>0</v>
      </c>
      <c r="M128">
        <v>0</v>
      </c>
      <c r="N128">
        <v>-4.6754200000000003E-2</v>
      </c>
      <c r="O128">
        <v>4.6754200000000003E-2</v>
      </c>
      <c r="S128" s="27">
        <v>0.30099999999999999</v>
      </c>
      <c r="T128" s="27">
        <v>0.30099999999999999</v>
      </c>
      <c r="U128" s="27">
        <v>0.25550499999999998</v>
      </c>
      <c r="V128" s="27">
        <v>4.5494699999999999E-2</v>
      </c>
      <c r="AB128">
        <v>2.1430148</v>
      </c>
      <c r="AC128">
        <v>1.903089987</v>
      </c>
      <c r="AD128">
        <v>1.9036</v>
      </c>
      <c r="AE128">
        <v>-5.0804699999999997E-4</v>
      </c>
    </row>
    <row r="129" spans="1:31" x14ac:dyDescent="0.3">
      <c r="A129">
        <v>2.4489999999999998</v>
      </c>
      <c r="B129">
        <v>2.1269999999999998</v>
      </c>
      <c r="C129">
        <v>2.0913499999999998</v>
      </c>
      <c r="D129">
        <v>3.5649800000000002E-2</v>
      </c>
      <c r="F129" s="27">
        <v>3.5529999999999999</v>
      </c>
      <c r="G129" s="27">
        <v>2.4359999999999999</v>
      </c>
      <c r="H129" s="27">
        <v>2.4917799999999999</v>
      </c>
      <c r="I129" s="27">
        <v>-5.5777300000000002E-2</v>
      </c>
      <c r="L129">
        <v>0</v>
      </c>
      <c r="M129">
        <v>0</v>
      </c>
      <c r="N129">
        <v>-4.6754200000000003E-2</v>
      </c>
      <c r="O129">
        <v>4.6754200000000003E-2</v>
      </c>
      <c r="S129" s="26">
        <v>1.1459999999999999</v>
      </c>
      <c r="T129" s="26">
        <v>1.1459999999999999</v>
      </c>
      <c r="U129" s="26">
        <v>0.99123700000000003</v>
      </c>
      <c r="V129" s="26">
        <v>0.15476300000000001</v>
      </c>
      <c r="AB129">
        <v>4.1599279530000004</v>
      </c>
      <c r="AC129">
        <v>2.5198279939999999</v>
      </c>
      <c r="AD129">
        <v>2.56325</v>
      </c>
      <c r="AE129">
        <v>-4.3419199999999998E-2</v>
      </c>
    </row>
    <row r="130" spans="1:31" x14ac:dyDescent="0.3">
      <c r="A130">
        <v>2.6920000000000002</v>
      </c>
      <c r="B130">
        <v>2.262</v>
      </c>
      <c r="C130">
        <v>2.2101500000000001</v>
      </c>
      <c r="D130">
        <v>5.1846999999999997E-2</v>
      </c>
      <c r="F130" s="26">
        <v>3.8940000000000001</v>
      </c>
      <c r="G130" s="26">
        <v>2.456</v>
      </c>
      <c r="H130" s="26">
        <v>2.5432399999999999</v>
      </c>
      <c r="I130" s="26">
        <v>-8.72396E-2</v>
      </c>
      <c r="L130">
        <v>3.012</v>
      </c>
      <c r="M130">
        <v>1.58</v>
      </c>
      <c r="N130">
        <v>2.0266600000000001</v>
      </c>
      <c r="O130">
        <v>-0.44666</v>
      </c>
      <c r="S130" s="27">
        <v>0.47699999999999998</v>
      </c>
      <c r="T130" s="27">
        <v>0.47699999999999998</v>
      </c>
      <c r="U130" s="27">
        <v>0.422462</v>
      </c>
      <c r="V130" s="27">
        <v>5.4537700000000001E-2</v>
      </c>
      <c r="AB130">
        <v>2.7307822759999998</v>
      </c>
      <c r="AC130">
        <v>2.1139433520000002</v>
      </c>
      <c r="AD130">
        <v>2.2226599999999999</v>
      </c>
      <c r="AE130">
        <v>-0.108712</v>
      </c>
    </row>
    <row r="131" spans="1:31" x14ac:dyDescent="0.3">
      <c r="A131">
        <v>2.0720000000000001</v>
      </c>
      <c r="B131">
        <v>1.954</v>
      </c>
      <c r="C131">
        <v>1.8727799999999999</v>
      </c>
      <c r="D131">
        <v>8.1224000000000005E-2</v>
      </c>
      <c r="F131" s="27">
        <v>2.1240000000000001</v>
      </c>
      <c r="G131" s="27">
        <v>1.903</v>
      </c>
      <c r="H131" s="27">
        <v>1.9054</v>
      </c>
      <c r="I131" s="27">
        <v>-2.4011700000000002E-3</v>
      </c>
      <c r="L131">
        <v>0.30099999999999999</v>
      </c>
      <c r="M131">
        <v>0.30099999999999999</v>
      </c>
      <c r="N131">
        <v>0.25550499999999998</v>
      </c>
      <c r="O131">
        <v>4.5494699999999999E-2</v>
      </c>
      <c r="S131" s="26">
        <v>0.30099999999999999</v>
      </c>
      <c r="T131" s="26">
        <v>0.30099999999999999</v>
      </c>
      <c r="U131" s="26">
        <v>0.25550499999999998</v>
      </c>
      <c r="V131" s="26">
        <v>4.5494699999999999E-2</v>
      </c>
      <c r="AB131">
        <v>4.2060969449999996</v>
      </c>
      <c r="AC131">
        <v>2.4871383749999998</v>
      </c>
      <c r="AD131">
        <v>2.5639699999999999</v>
      </c>
      <c r="AE131">
        <v>-7.6828099999999996E-2</v>
      </c>
    </row>
    <row r="132" spans="1:31" x14ac:dyDescent="0.3">
      <c r="A132">
        <v>3.423</v>
      </c>
      <c r="B132">
        <v>2.3460000000000001</v>
      </c>
      <c r="C132">
        <v>2.4631799999999999</v>
      </c>
      <c r="D132">
        <v>-0.117184</v>
      </c>
      <c r="F132" s="26">
        <v>2.915</v>
      </c>
      <c r="G132" s="26">
        <v>2.286</v>
      </c>
      <c r="H132" s="26">
        <v>2.3039499999999999</v>
      </c>
      <c r="I132" s="26">
        <v>-1.7946799999999999E-2</v>
      </c>
      <c r="L132">
        <v>0.47699999999999998</v>
      </c>
      <c r="M132">
        <v>0.47699999999999998</v>
      </c>
      <c r="N132">
        <v>0.422462</v>
      </c>
      <c r="O132">
        <v>5.4537700000000001E-2</v>
      </c>
      <c r="S132" s="27">
        <v>1.3420000000000001</v>
      </c>
      <c r="T132" s="27">
        <v>1.2789999999999999</v>
      </c>
      <c r="U132" s="27">
        <v>1.13812</v>
      </c>
      <c r="V132" s="27">
        <v>0.140875</v>
      </c>
      <c r="AB132">
        <v>0.95424250899999996</v>
      </c>
      <c r="AC132">
        <v>0.95424250899999996</v>
      </c>
      <c r="AD132">
        <v>0.93944700000000003</v>
      </c>
      <c r="AE132">
        <v>1.4795900000000001E-2</v>
      </c>
    </row>
    <row r="133" spans="1:31" x14ac:dyDescent="0.3">
      <c r="A133">
        <v>3.2850000000000001</v>
      </c>
      <c r="B133">
        <v>2.3580000000000001</v>
      </c>
      <c r="C133">
        <v>2.4274100000000001</v>
      </c>
      <c r="D133">
        <v>-6.9410399999999997E-2</v>
      </c>
      <c r="F133" s="27">
        <v>1.839</v>
      </c>
      <c r="G133" s="27">
        <v>1.716</v>
      </c>
      <c r="H133" s="27">
        <v>1.7168600000000001</v>
      </c>
      <c r="I133" s="27">
        <v>-8.5741799999999998E-4</v>
      </c>
      <c r="L133">
        <v>0</v>
      </c>
      <c r="M133">
        <v>0</v>
      </c>
      <c r="N133">
        <v>-4.6754200000000003E-2</v>
      </c>
      <c r="O133">
        <v>4.6754200000000003E-2</v>
      </c>
      <c r="S133" s="26">
        <v>1.58</v>
      </c>
      <c r="T133" s="26">
        <v>1.3009999999999999</v>
      </c>
      <c r="U133" s="26">
        <v>1.30446</v>
      </c>
      <c r="V133" s="26">
        <v>-3.4552599999999999E-3</v>
      </c>
      <c r="AB133">
        <v>3.5696079680000001</v>
      </c>
      <c r="AC133">
        <v>2.5092025219999998</v>
      </c>
      <c r="AD133">
        <v>2.4973200000000002</v>
      </c>
      <c r="AE133">
        <v>1.1878700000000001E-2</v>
      </c>
    </row>
    <row r="134" spans="1:31" x14ac:dyDescent="0.3">
      <c r="A134">
        <v>2.0089999999999999</v>
      </c>
      <c r="B134">
        <v>1.806</v>
      </c>
      <c r="C134">
        <v>1.83219</v>
      </c>
      <c r="D134">
        <v>-2.6187499999999999E-2</v>
      </c>
      <c r="F134" s="26">
        <v>2.33</v>
      </c>
      <c r="G134" s="26">
        <v>2.0489999999999999</v>
      </c>
      <c r="H134" s="26">
        <v>2.0268600000000001</v>
      </c>
      <c r="I134" s="26">
        <v>2.2142800000000001E-2</v>
      </c>
      <c r="L134">
        <v>0.30099999999999999</v>
      </c>
      <c r="M134">
        <v>0.30099999999999999</v>
      </c>
      <c r="N134">
        <v>0.25550499999999998</v>
      </c>
      <c r="O134">
        <v>4.5494699999999999E-2</v>
      </c>
      <c r="S134" s="27">
        <v>1.633</v>
      </c>
      <c r="T134" s="27">
        <v>1.5309999999999999</v>
      </c>
      <c r="U134" s="27">
        <v>1.3396999999999999</v>
      </c>
      <c r="V134" s="27">
        <v>0.191301</v>
      </c>
      <c r="AB134">
        <v>1.9493900070000001</v>
      </c>
      <c r="AC134">
        <v>1.7993405490000001</v>
      </c>
      <c r="AD134">
        <v>1.77565</v>
      </c>
      <c r="AE134">
        <v>2.3690200000000002E-2</v>
      </c>
    </row>
    <row r="135" spans="1:31" x14ac:dyDescent="0.3">
      <c r="A135">
        <v>2.121</v>
      </c>
      <c r="B135">
        <v>1.82</v>
      </c>
      <c r="C135">
        <v>1.90354</v>
      </c>
      <c r="D135">
        <v>-8.3540500000000004E-2</v>
      </c>
      <c r="F135" s="27">
        <v>2.5</v>
      </c>
      <c r="G135" s="27">
        <v>2.0640000000000001</v>
      </c>
      <c r="H135" s="27">
        <v>2.1177199999999998</v>
      </c>
      <c r="I135" s="27">
        <v>-5.3719299999999998E-2</v>
      </c>
      <c r="L135">
        <v>0.84499999999999997</v>
      </c>
      <c r="M135">
        <v>0.60199999999999998</v>
      </c>
      <c r="N135">
        <v>0.74823399999999995</v>
      </c>
      <c r="O135">
        <v>-0.146234</v>
      </c>
      <c r="S135" s="27">
        <v>0</v>
      </c>
      <c r="T135" s="27">
        <v>0</v>
      </c>
      <c r="U135" s="27">
        <v>-4.6754200000000003E-2</v>
      </c>
      <c r="V135" s="27">
        <v>4.6754200000000003E-2</v>
      </c>
      <c r="AB135">
        <v>2.068185862</v>
      </c>
      <c r="AC135">
        <v>1.8512583490000001</v>
      </c>
      <c r="AD135">
        <v>1.8554900000000001</v>
      </c>
      <c r="AE135">
        <v>-4.2346600000000003E-3</v>
      </c>
    </row>
    <row r="136" spans="1:31" x14ac:dyDescent="0.3">
      <c r="A136">
        <v>4.2320000000000002</v>
      </c>
      <c r="B136">
        <v>2.641</v>
      </c>
      <c r="C136">
        <v>2.5606100000000001</v>
      </c>
      <c r="D136">
        <v>8.0388500000000002E-2</v>
      </c>
      <c r="F136" s="26">
        <v>1</v>
      </c>
      <c r="G136" s="26">
        <v>0.95399999999999996</v>
      </c>
      <c r="H136" s="26">
        <v>1.02359</v>
      </c>
      <c r="I136" s="26">
        <v>-6.9592600000000004E-2</v>
      </c>
      <c r="L136">
        <v>2.944</v>
      </c>
      <c r="M136">
        <v>1.9910000000000001</v>
      </c>
      <c r="N136">
        <v>2.0031699999999999</v>
      </c>
      <c r="O136">
        <v>-1.2169900000000001E-2</v>
      </c>
      <c r="S136" s="26">
        <v>0.30099999999999999</v>
      </c>
      <c r="T136" s="26">
        <v>0.30099999999999999</v>
      </c>
      <c r="U136" s="26">
        <v>0.25550499999999998</v>
      </c>
      <c r="V136" s="26">
        <v>4.5494699999999999E-2</v>
      </c>
      <c r="AB136">
        <v>2.4048337169999998</v>
      </c>
      <c r="AC136">
        <v>2.120573931</v>
      </c>
      <c r="AD136">
        <v>2.0586099999999998</v>
      </c>
      <c r="AE136">
        <v>6.1968599999999999E-2</v>
      </c>
    </row>
    <row r="137" spans="1:31" x14ac:dyDescent="0.3">
      <c r="A137">
        <v>0.30099999999999999</v>
      </c>
      <c r="B137">
        <v>0.30099999999999999</v>
      </c>
      <c r="C137">
        <v>0.28843999999999997</v>
      </c>
      <c r="D137">
        <v>1.2559600000000001E-2</v>
      </c>
      <c r="F137" s="27">
        <v>2.4489999999999998</v>
      </c>
      <c r="G137" s="27">
        <v>2.1269999999999998</v>
      </c>
      <c r="H137" s="27">
        <v>2.0913499999999998</v>
      </c>
      <c r="I137" s="27">
        <v>3.5649800000000002E-2</v>
      </c>
      <c r="L137">
        <v>0</v>
      </c>
      <c r="M137">
        <v>0</v>
      </c>
      <c r="N137">
        <v>-4.6754200000000003E-2</v>
      </c>
      <c r="O137">
        <v>4.6754200000000003E-2</v>
      </c>
      <c r="S137" s="27">
        <v>0.95399999999999996</v>
      </c>
      <c r="T137" s="27">
        <v>0.90300000000000002</v>
      </c>
      <c r="U137" s="27">
        <v>0.83867000000000003</v>
      </c>
      <c r="V137" s="27">
        <v>6.4329999999999998E-2</v>
      </c>
      <c r="AB137">
        <v>0.95424250899999996</v>
      </c>
      <c r="AC137">
        <v>0.90308998699999998</v>
      </c>
      <c r="AD137">
        <v>0.93944700000000003</v>
      </c>
      <c r="AE137">
        <v>-3.6356600000000003E-2</v>
      </c>
    </row>
    <row r="138" spans="1:31" x14ac:dyDescent="0.3">
      <c r="A138">
        <v>3.0920000000000001</v>
      </c>
      <c r="B138">
        <v>2.4609999999999999</v>
      </c>
      <c r="C138">
        <v>2.36802</v>
      </c>
      <c r="D138">
        <v>9.2983999999999997E-2</v>
      </c>
      <c r="F138" s="26">
        <v>2.6920000000000002</v>
      </c>
      <c r="G138" s="26">
        <v>2.262</v>
      </c>
      <c r="H138" s="26">
        <v>2.2101500000000001</v>
      </c>
      <c r="I138" s="26">
        <v>5.1846999999999997E-2</v>
      </c>
      <c r="L138">
        <v>0.77800000000000002</v>
      </c>
      <c r="M138">
        <v>0.77800000000000002</v>
      </c>
      <c r="N138">
        <v>0.691272</v>
      </c>
      <c r="O138">
        <v>8.6728200000000005E-2</v>
      </c>
      <c r="S138" s="26">
        <v>0</v>
      </c>
      <c r="T138" s="26">
        <v>0</v>
      </c>
      <c r="U138" s="26">
        <v>-4.6754200000000003E-2</v>
      </c>
      <c r="V138" s="26">
        <v>4.6754200000000003E-2</v>
      </c>
      <c r="AB138">
        <v>2.9278834100000002</v>
      </c>
      <c r="AC138">
        <v>2.336459734</v>
      </c>
      <c r="AD138">
        <v>2.3062900000000002</v>
      </c>
      <c r="AE138">
        <v>3.0168500000000001E-2</v>
      </c>
    </row>
    <row r="139" spans="1:31" x14ac:dyDescent="0.3">
      <c r="A139">
        <v>3.6339999999999999</v>
      </c>
      <c r="B139">
        <v>2.585</v>
      </c>
      <c r="C139">
        <v>2.5070899999999998</v>
      </c>
      <c r="D139">
        <v>7.7911800000000003E-2</v>
      </c>
      <c r="F139" s="27">
        <v>2.0720000000000001</v>
      </c>
      <c r="G139" s="27">
        <v>1.954</v>
      </c>
      <c r="H139" s="27">
        <v>1.8727799999999999</v>
      </c>
      <c r="I139" s="27">
        <v>8.1224000000000005E-2</v>
      </c>
      <c r="L139">
        <v>0.95399999999999996</v>
      </c>
      <c r="M139">
        <v>0.90300000000000002</v>
      </c>
      <c r="N139">
        <v>0.83867000000000003</v>
      </c>
      <c r="O139">
        <v>6.4329999999999998E-2</v>
      </c>
      <c r="S139" s="27">
        <v>0.30099999999999999</v>
      </c>
      <c r="T139" s="27">
        <v>0.30099999999999999</v>
      </c>
      <c r="U139" s="27">
        <v>0.25550499999999998</v>
      </c>
      <c r="V139" s="27">
        <v>4.5494699999999999E-2</v>
      </c>
      <c r="AB139">
        <v>2.1613680020000001</v>
      </c>
      <c r="AC139">
        <v>2</v>
      </c>
      <c r="AD139">
        <v>1.9151400000000001</v>
      </c>
      <c r="AE139">
        <v>8.4861500000000006E-2</v>
      </c>
    </row>
    <row r="140" spans="1:31" x14ac:dyDescent="0.3">
      <c r="A140">
        <v>2.625</v>
      </c>
      <c r="B140">
        <v>2.2280000000000002</v>
      </c>
      <c r="C140">
        <v>2.1791200000000002</v>
      </c>
      <c r="D140">
        <v>4.8875000000000002E-2</v>
      </c>
      <c r="F140" s="26">
        <v>3.423</v>
      </c>
      <c r="G140" s="26">
        <v>2.3460000000000001</v>
      </c>
      <c r="H140" s="26">
        <v>2.4631799999999999</v>
      </c>
      <c r="I140" s="26">
        <v>-0.117184</v>
      </c>
      <c r="L140">
        <v>0.60199999999999998</v>
      </c>
      <c r="M140">
        <v>0.60199999999999998</v>
      </c>
      <c r="N140">
        <v>0.53665700000000005</v>
      </c>
      <c r="O140">
        <v>6.5343100000000001E-2</v>
      </c>
      <c r="S140" s="26">
        <v>0.47699999999999998</v>
      </c>
      <c r="T140" s="26">
        <v>0.47699999999999998</v>
      </c>
      <c r="U140" s="26">
        <v>0.422462</v>
      </c>
      <c r="V140" s="26">
        <v>5.4537700000000001E-2</v>
      </c>
      <c r="AB140">
        <v>3.1956229440000001</v>
      </c>
      <c r="AC140">
        <v>2.3654879850000001</v>
      </c>
      <c r="AD140">
        <v>2.4011100000000001</v>
      </c>
      <c r="AE140">
        <v>-3.5623200000000001E-2</v>
      </c>
    </row>
    <row r="141" spans="1:31" x14ac:dyDescent="0.3">
      <c r="A141">
        <v>4.1539999999999999</v>
      </c>
      <c r="B141">
        <v>2.54</v>
      </c>
      <c r="C141">
        <v>2.55958</v>
      </c>
      <c r="D141">
        <v>-1.9574999999999999E-2</v>
      </c>
      <c r="F141" s="27">
        <v>3.2850000000000001</v>
      </c>
      <c r="G141" s="27">
        <v>2.3580000000000001</v>
      </c>
      <c r="H141" s="27">
        <v>2.4274100000000001</v>
      </c>
      <c r="I141" s="27">
        <v>-6.9410399999999997E-2</v>
      </c>
      <c r="L141">
        <v>1.748</v>
      </c>
      <c r="M141">
        <v>1.4470000000000001</v>
      </c>
      <c r="N141">
        <v>1.4139200000000001</v>
      </c>
      <c r="O141">
        <v>3.30803E-2</v>
      </c>
      <c r="S141" s="27">
        <v>1.2549999999999999</v>
      </c>
      <c r="T141" s="27">
        <v>1.204</v>
      </c>
      <c r="U141" s="27">
        <v>1.07403</v>
      </c>
      <c r="V141" s="27">
        <v>0.129971</v>
      </c>
      <c r="AB141">
        <v>3.9580858490000002</v>
      </c>
      <c r="AC141">
        <v>2.6424645199999999</v>
      </c>
      <c r="AD141">
        <v>2.5525500000000001</v>
      </c>
      <c r="AE141">
        <v>8.9919399999999997E-2</v>
      </c>
    </row>
    <row r="142" spans="1:31" x14ac:dyDescent="0.3">
      <c r="A142">
        <v>4.085</v>
      </c>
      <c r="B142">
        <v>2.5470000000000002</v>
      </c>
      <c r="C142">
        <v>2.5571700000000002</v>
      </c>
      <c r="D142">
        <v>-1.01715E-2</v>
      </c>
      <c r="F142" s="26">
        <v>2.0089999999999999</v>
      </c>
      <c r="G142" s="26">
        <v>1.806</v>
      </c>
      <c r="H142" s="26">
        <v>1.83219</v>
      </c>
      <c r="I142" s="26">
        <v>-2.6187499999999999E-2</v>
      </c>
      <c r="L142">
        <v>0</v>
      </c>
      <c r="M142">
        <v>0</v>
      </c>
      <c r="N142">
        <v>-4.6754200000000003E-2</v>
      </c>
      <c r="O142">
        <v>4.6754200000000003E-2</v>
      </c>
      <c r="S142" s="26">
        <v>0</v>
      </c>
      <c r="T142" s="26">
        <v>0</v>
      </c>
      <c r="U142" s="26">
        <v>-4.6754200000000003E-2</v>
      </c>
      <c r="V142" s="26">
        <v>4.6754200000000003E-2</v>
      </c>
      <c r="AB142">
        <v>2.3926969530000002</v>
      </c>
      <c r="AC142">
        <v>2.1430148</v>
      </c>
      <c r="AD142">
        <v>2.0518800000000001</v>
      </c>
      <c r="AE142">
        <v>9.1137399999999993E-2</v>
      </c>
    </row>
    <row r="143" spans="1:31" x14ac:dyDescent="0.3">
      <c r="A143">
        <v>3.1160000000000001</v>
      </c>
      <c r="B143">
        <v>2.367</v>
      </c>
      <c r="C143">
        <v>2.3759999999999999</v>
      </c>
      <c r="D143">
        <v>-8.9962900000000005E-3</v>
      </c>
      <c r="F143" s="27">
        <v>2.121</v>
      </c>
      <c r="G143" s="27">
        <v>1.82</v>
      </c>
      <c r="H143" s="27">
        <v>1.90354</v>
      </c>
      <c r="I143" s="27">
        <v>-8.3540500000000004E-2</v>
      </c>
      <c r="L143">
        <v>1.3009999999999999</v>
      </c>
      <c r="M143">
        <v>0.84499999999999997</v>
      </c>
      <c r="N143">
        <v>1.1081399999999999</v>
      </c>
      <c r="O143">
        <v>-0.26313799999999998</v>
      </c>
      <c r="S143" s="27">
        <v>0</v>
      </c>
      <c r="T143" s="27">
        <v>0</v>
      </c>
      <c r="U143" s="27">
        <v>-4.6754200000000003E-2</v>
      </c>
      <c r="V143" s="27">
        <v>4.6754200000000003E-2</v>
      </c>
      <c r="AB143">
        <v>2.4955443380000002</v>
      </c>
      <c r="AC143">
        <v>2.10720997</v>
      </c>
      <c r="AD143">
        <v>2.1074799999999998</v>
      </c>
      <c r="AE143">
        <v>-2.7167599999999999E-4</v>
      </c>
    </row>
    <row r="144" spans="1:31" x14ac:dyDescent="0.3">
      <c r="A144">
        <v>2.149</v>
      </c>
      <c r="B144">
        <v>2.0409999999999999</v>
      </c>
      <c r="C144">
        <v>1.9208000000000001</v>
      </c>
      <c r="D144">
        <v>0.120196</v>
      </c>
      <c r="F144" s="26">
        <v>4.2320000000000002</v>
      </c>
      <c r="G144" s="26">
        <v>2.641</v>
      </c>
      <c r="H144" s="26">
        <v>2.5606100000000001</v>
      </c>
      <c r="I144" s="26">
        <v>8.0388500000000002E-2</v>
      </c>
      <c r="L144">
        <v>2.823</v>
      </c>
      <c r="M144">
        <v>2.0209999999999999</v>
      </c>
      <c r="N144">
        <v>1.95871</v>
      </c>
      <c r="O144">
        <v>6.2292599999999997E-2</v>
      </c>
      <c r="S144" s="27">
        <v>0.30099999999999999</v>
      </c>
      <c r="T144" s="27">
        <v>0.30099999999999999</v>
      </c>
      <c r="U144" s="27">
        <v>0.25550499999999998</v>
      </c>
      <c r="V144" s="27">
        <v>4.5494699999999999E-2</v>
      </c>
      <c r="AB144">
        <v>2.5682017240000001</v>
      </c>
      <c r="AC144">
        <v>2.1038037209999998</v>
      </c>
      <c r="AD144">
        <v>2.1448399999999999</v>
      </c>
      <c r="AE144">
        <v>-4.1034800000000003E-2</v>
      </c>
    </row>
    <row r="145" spans="1:31" x14ac:dyDescent="0.3">
      <c r="A145">
        <v>2.7839999999999998</v>
      </c>
      <c r="B145">
        <v>2.2759999999999998</v>
      </c>
      <c r="C145">
        <v>2.25061</v>
      </c>
      <c r="D145">
        <v>2.5385399999999999E-2</v>
      </c>
      <c r="F145" s="27">
        <v>0.30099999999999999</v>
      </c>
      <c r="G145" s="27">
        <v>0.30099999999999999</v>
      </c>
      <c r="H145" s="27">
        <v>0.28843999999999997</v>
      </c>
      <c r="I145" s="27">
        <v>1.2559600000000001E-2</v>
      </c>
      <c r="L145">
        <v>1.613</v>
      </c>
      <c r="M145">
        <v>1.4770000000000001</v>
      </c>
      <c r="N145">
        <v>1.3264800000000001</v>
      </c>
      <c r="O145">
        <v>0.15052399999999999</v>
      </c>
      <c r="S145" s="26">
        <v>0.47699999999999998</v>
      </c>
      <c r="T145" s="26">
        <v>0.47699999999999998</v>
      </c>
      <c r="U145" s="26">
        <v>0.422462</v>
      </c>
      <c r="V145" s="26">
        <v>5.4537700000000001E-2</v>
      </c>
      <c r="AB145">
        <v>2.3384564939999999</v>
      </c>
      <c r="AC145">
        <v>2.1430148</v>
      </c>
      <c r="AD145">
        <v>2.0212699999999999</v>
      </c>
      <c r="AE145">
        <v>0.121749</v>
      </c>
    </row>
    <row r="146" spans="1:31" x14ac:dyDescent="0.3">
      <c r="A146">
        <v>3.0910000000000002</v>
      </c>
      <c r="B146">
        <v>2.3479999999999999</v>
      </c>
      <c r="C146">
        <v>2.36768</v>
      </c>
      <c r="D146">
        <v>-1.9679800000000001E-2</v>
      </c>
      <c r="F146" s="26">
        <v>3.0920000000000001</v>
      </c>
      <c r="G146" s="26">
        <v>2.4609999999999999</v>
      </c>
      <c r="H146" s="26">
        <v>2.36802</v>
      </c>
      <c r="I146" s="26">
        <v>9.2983999999999997E-2</v>
      </c>
      <c r="L146">
        <v>2.6379999999999999</v>
      </c>
      <c r="M146">
        <v>1.3420000000000001</v>
      </c>
      <c r="N146">
        <v>1.8841300000000001</v>
      </c>
      <c r="O146">
        <v>-0.54213299999999998</v>
      </c>
      <c r="S146" s="27">
        <v>0</v>
      </c>
      <c r="T146" s="27">
        <v>0</v>
      </c>
      <c r="U146" s="27">
        <v>-4.6754200000000003E-2</v>
      </c>
      <c r="V146" s="27">
        <v>4.6754200000000003E-2</v>
      </c>
      <c r="AB146">
        <v>2.6919651029999998</v>
      </c>
      <c r="AC146">
        <v>2.278753601</v>
      </c>
      <c r="AD146">
        <v>2.2048000000000001</v>
      </c>
      <c r="AE146">
        <v>7.3952299999999999E-2</v>
      </c>
    </row>
    <row r="147" spans="1:31" x14ac:dyDescent="0.3">
      <c r="A147">
        <v>2.589</v>
      </c>
      <c r="B147">
        <v>2.1880000000000002</v>
      </c>
      <c r="C147">
        <v>2.1619100000000002</v>
      </c>
      <c r="D147">
        <v>2.60903E-2</v>
      </c>
      <c r="F147" s="27">
        <v>3.6339999999999999</v>
      </c>
      <c r="G147" s="27">
        <v>2.585</v>
      </c>
      <c r="H147" s="27">
        <v>2.5070899999999998</v>
      </c>
      <c r="I147" s="27">
        <v>7.7911800000000003E-2</v>
      </c>
      <c r="L147">
        <v>0</v>
      </c>
      <c r="M147">
        <v>0</v>
      </c>
      <c r="N147">
        <v>-4.6754200000000003E-2</v>
      </c>
      <c r="O147">
        <v>4.6754200000000003E-2</v>
      </c>
      <c r="S147" s="26">
        <v>0.30099999999999999</v>
      </c>
      <c r="T147" s="26">
        <v>0.30099999999999999</v>
      </c>
      <c r="U147" s="26">
        <v>0.25550499999999998</v>
      </c>
      <c r="V147" s="26">
        <v>4.5494699999999999E-2</v>
      </c>
      <c r="AB147">
        <v>2.4712917110000001</v>
      </c>
      <c r="AC147">
        <v>2</v>
      </c>
      <c r="AD147">
        <v>2.0946600000000002</v>
      </c>
      <c r="AE147">
        <v>-9.46573E-2</v>
      </c>
    </row>
    <row r="148" spans="1:31" x14ac:dyDescent="0.3">
      <c r="A148">
        <v>1.7709999999999999</v>
      </c>
      <c r="B148">
        <v>1.633</v>
      </c>
      <c r="C148">
        <v>1.66835</v>
      </c>
      <c r="D148">
        <v>-3.5353299999999997E-2</v>
      </c>
      <c r="F148" s="26">
        <v>2.625</v>
      </c>
      <c r="G148" s="26">
        <v>2.2280000000000002</v>
      </c>
      <c r="H148" s="26">
        <v>2.1791200000000002</v>
      </c>
      <c r="I148" s="26">
        <v>4.8875000000000002E-2</v>
      </c>
      <c r="L148">
        <v>0.77800000000000002</v>
      </c>
      <c r="M148">
        <v>0.47699999999999998</v>
      </c>
      <c r="N148">
        <v>0.691272</v>
      </c>
      <c r="O148">
        <v>-0.21427199999999999</v>
      </c>
      <c r="S148" s="27">
        <v>0.84499999999999997</v>
      </c>
      <c r="T148" s="27">
        <v>0.60199999999999998</v>
      </c>
      <c r="U148" s="27">
        <v>0.74823399999999995</v>
      </c>
      <c r="V148" s="27">
        <v>-0.146234</v>
      </c>
      <c r="AB148">
        <v>1.8450980400000001</v>
      </c>
      <c r="AC148">
        <v>1.662757832</v>
      </c>
      <c r="AD148">
        <v>1.70204</v>
      </c>
      <c r="AE148">
        <v>-3.9285199999999999E-2</v>
      </c>
    </row>
    <row r="149" spans="1:31" x14ac:dyDescent="0.3">
      <c r="A149">
        <v>2.94</v>
      </c>
      <c r="B149">
        <v>2.2970000000000002</v>
      </c>
      <c r="C149">
        <v>2.3135500000000002</v>
      </c>
      <c r="D149">
        <v>-1.6553100000000001E-2</v>
      </c>
      <c r="F149" s="27">
        <v>4.1539999999999999</v>
      </c>
      <c r="G149" s="27">
        <v>2.54</v>
      </c>
      <c r="H149" s="27">
        <v>2.55958</v>
      </c>
      <c r="I149" s="27">
        <v>-1.9574999999999999E-2</v>
      </c>
      <c r="L149">
        <v>2.9359999999999999</v>
      </c>
      <c r="M149">
        <v>1.5309999999999999</v>
      </c>
      <c r="N149">
        <v>2.00034</v>
      </c>
      <c r="O149">
        <v>-0.46933599999999998</v>
      </c>
      <c r="S149" s="26">
        <v>2.944</v>
      </c>
      <c r="T149" s="26">
        <v>1.9910000000000001</v>
      </c>
      <c r="U149" s="26">
        <v>2.0031699999999999</v>
      </c>
      <c r="V149" s="26">
        <v>-1.2169900000000001E-2</v>
      </c>
      <c r="AB149">
        <v>1.9190780919999999</v>
      </c>
      <c r="AC149">
        <v>1.7781512500000001</v>
      </c>
      <c r="AD149">
        <v>1.7545999999999999</v>
      </c>
      <c r="AE149">
        <v>2.3555900000000001E-2</v>
      </c>
    </row>
    <row r="150" spans="1:31" x14ac:dyDescent="0.3">
      <c r="A150">
        <v>2.5249999999999999</v>
      </c>
      <c r="B150">
        <v>2.0289999999999999</v>
      </c>
      <c r="C150">
        <v>2.1303700000000001</v>
      </c>
      <c r="D150">
        <v>-0.101367</v>
      </c>
      <c r="F150" s="26">
        <v>4.085</v>
      </c>
      <c r="G150" s="26">
        <v>2.5470000000000002</v>
      </c>
      <c r="H150" s="26">
        <v>2.5571700000000002</v>
      </c>
      <c r="I150" s="26">
        <v>-1.01715E-2</v>
      </c>
      <c r="L150">
        <v>0.84499999999999997</v>
      </c>
      <c r="M150">
        <v>0.60199999999999998</v>
      </c>
      <c r="N150">
        <v>0.74823399999999995</v>
      </c>
      <c r="O150">
        <v>-0.146234</v>
      </c>
      <c r="S150" s="27">
        <v>0</v>
      </c>
      <c r="T150" s="27">
        <v>0</v>
      </c>
      <c r="U150" s="27">
        <v>-4.6754200000000003E-2</v>
      </c>
      <c r="V150" s="27">
        <v>4.6754200000000003E-2</v>
      </c>
      <c r="AB150">
        <v>2.2355284470000001</v>
      </c>
      <c r="AC150">
        <v>1.9822712330000001</v>
      </c>
      <c r="AD150">
        <v>1.9607300000000001</v>
      </c>
      <c r="AE150">
        <v>2.1536599999999999E-2</v>
      </c>
    </row>
    <row r="151" spans="1:31" x14ac:dyDescent="0.3">
      <c r="A151">
        <v>1.792</v>
      </c>
      <c r="B151">
        <v>1.643</v>
      </c>
      <c r="C151">
        <v>1.6834800000000001</v>
      </c>
      <c r="D151">
        <v>-4.0477199999999998E-2</v>
      </c>
      <c r="F151" s="27">
        <v>3.1160000000000001</v>
      </c>
      <c r="G151" s="27">
        <v>2.367</v>
      </c>
      <c r="H151" s="27">
        <v>2.3759999999999999</v>
      </c>
      <c r="I151" s="27">
        <v>-8.9962900000000005E-3</v>
      </c>
      <c r="L151">
        <v>0.95399999999999996</v>
      </c>
      <c r="M151">
        <v>0.90300000000000002</v>
      </c>
      <c r="N151">
        <v>0.83867000000000003</v>
      </c>
      <c r="O151">
        <v>6.4329999999999998E-2</v>
      </c>
      <c r="S151" s="26">
        <v>0.77800000000000002</v>
      </c>
      <c r="T151" s="26">
        <v>0.77800000000000002</v>
      </c>
      <c r="U151" s="26">
        <v>0.691272</v>
      </c>
      <c r="V151" s="26">
        <v>8.6728200000000005E-2</v>
      </c>
      <c r="AB151">
        <v>2.2576785749999999</v>
      </c>
      <c r="AC151">
        <v>1.9731278539999999</v>
      </c>
      <c r="AD151">
        <v>1.97403</v>
      </c>
      <c r="AE151">
        <v>-9.0324700000000003E-4</v>
      </c>
    </row>
    <row r="152" spans="1:31" x14ac:dyDescent="0.3">
      <c r="A152">
        <v>4.4130000000000003</v>
      </c>
      <c r="B152">
        <v>2.6389999999999998</v>
      </c>
      <c r="C152">
        <v>2.5561500000000001</v>
      </c>
      <c r="D152">
        <v>8.2854200000000003E-2</v>
      </c>
      <c r="F152" s="26">
        <v>2.149</v>
      </c>
      <c r="G152" s="26">
        <v>2.0409999999999999</v>
      </c>
      <c r="H152" s="26">
        <v>1.9208000000000001</v>
      </c>
      <c r="I152" s="26">
        <v>0.120196</v>
      </c>
      <c r="L152">
        <v>2.9510000000000001</v>
      </c>
      <c r="M152">
        <v>2.1549999999999998</v>
      </c>
      <c r="N152">
        <v>2.0056400000000001</v>
      </c>
      <c r="O152">
        <v>0.14936199999999999</v>
      </c>
      <c r="S152" s="27">
        <v>0.95399999999999996</v>
      </c>
      <c r="T152" s="27">
        <v>0.90300000000000002</v>
      </c>
      <c r="U152" s="27">
        <v>0.83867000000000003</v>
      </c>
      <c r="V152" s="27">
        <v>6.4329999999999998E-2</v>
      </c>
      <c r="AB152">
        <v>3.0625819839999999</v>
      </c>
      <c r="AC152">
        <v>2.1846914310000001</v>
      </c>
      <c r="AD152">
        <v>2.3567</v>
      </c>
      <c r="AE152">
        <v>-0.172009</v>
      </c>
    </row>
    <row r="153" spans="1:31" x14ac:dyDescent="0.3">
      <c r="A153">
        <v>2.2989999999999999</v>
      </c>
      <c r="B153">
        <v>2.0859999999999999</v>
      </c>
      <c r="C153">
        <v>2.0093700000000001</v>
      </c>
      <c r="D153">
        <v>7.6624999999999999E-2</v>
      </c>
      <c r="F153" s="27">
        <v>2.7839999999999998</v>
      </c>
      <c r="G153" s="27">
        <v>2.2759999999999998</v>
      </c>
      <c r="H153" s="27">
        <v>2.25061</v>
      </c>
      <c r="I153" s="27">
        <v>2.5385399999999999E-2</v>
      </c>
      <c r="L153">
        <v>0</v>
      </c>
      <c r="M153">
        <v>0</v>
      </c>
      <c r="N153">
        <v>-4.6754200000000003E-2</v>
      </c>
      <c r="O153">
        <v>4.6754200000000003E-2</v>
      </c>
      <c r="S153" s="26">
        <v>0.60199999999999998</v>
      </c>
      <c r="T153" s="26">
        <v>0.60199999999999998</v>
      </c>
      <c r="U153" s="26">
        <v>0.53665700000000005</v>
      </c>
      <c r="V153" s="26">
        <v>6.5343100000000001E-2</v>
      </c>
      <c r="AB153">
        <v>2.3384564939999999</v>
      </c>
      <c r="AC153">
        <v>2.021189299</v>
      </c>
      <c r="AD153">
        <v>2.0212699999999999</v>
      </c>
      <c r="AE153" s="18">
        <v>-7.6680600000000006E-5</v>
      </c>
    </row>
    <row r="154" spans="1:31" x14ac:dyDescent="0.3">
      <c r="A154">
        <v>3.9830000000000001</v>
      </c>
      <c r="B154">
        <v>2.5369999999999999</v>
      </c>
      <c r="C154">
        <v>2.5510600000000001</v>
      </c>
      <c r="D154">
        <v>-1.40619E-2</v>
      </c>
      <c r="F154" s="26">
        <v>3.0910000000000002</v>
      </c>
      <c r="G154" s="26">
        <v>2.3479999999999999</v>
      </c>
      <c r="H154" s="26">
        <v>2.36768</v>
      </c>
      <c r="I154" s="26">
        <v>-1.9679800000000001E-2</v>
      </c>
      <c r="L154">
        <v>1.462</v>
      </c>
      <c r="M154">
        <v>1.3979999999999999</v>
      </c>
      <c r="N154">
        <v>1.2236400000000001</v>
      </c>
      <c r="O154">
        <v>0.17436199999999999</v>
      </c>
      <c r="S154" s="27">
        <v>1.748</v>
      </c>
      <c r="T154" s="27">
        <v>1.4470000000000001</v>
      </c>
      <c r="U154" s="27">
        <v>1.4139200000000001</v>
      </c>
      <c r="V154" s="27">
        <v>3.30803E-2</v>
      </c>
      <c r="AB154">
        <v>1.414973348</v>
      </c>
      <c r="AC154">
        <v>1.230448921</v>
      </c>
      <c r="AD154">
        <v>1.3637600000000001</v>
      </c>
      <c r="AE154">
        <v>-0.13331499999999999</v>
      </c>
    </row>
    <row r="155" spans="1:31" x14ac:dyDescent="0.3">
      <c r="A155">
        <v>2.3279999999999998</v>
      </c>
      <c r="B155">
        <v>2.0209999999999999</v>
      </c>
      <c r="C155">
        <v>2.0257399999999999</v>
      </c>
      <c r="D155">
        <v>-4.7378100000000003E-3</v>
      </c>
      <c r="F155" s="27">
        <v>2.589</v>
      </c>
      <c r="G155" s="27">
        <v>2.1880000000000002</v>
      </c>
      <c r="H155" s="27">
        <v>2.1619100000000002</v>
      </c>
      <c r="I155" s="27">
        <v>2.60903E-2</v>
      </c>
      <c r="L155">
        <v>0</v>
      </c>
      <c r="M155">
        <v>0</v>
      </c>
      <c r="N155">
        <v>-4.6754200000000003E-2</v>
      </c>
      <c r="O155">
        <v>4.6754200000000003E-2</v>
      </c>
      <c r="S155" s="26">
        <v>0</v>
      </c>
      <c r="T155" s="26">
        <v>0</v>
      </c>
      <c r="U155" s="26">
        <v>-4.6754200000000003E-2</v>
      </c>
      <c r="V155" s="26">
        <v>4.6754200000000003E-2</v>
      </c>
      <c r="AB155">
        <v>0</v>
      </c>
      <c r="AC155">
        <v>0</v>
      </c>
      <c r="AD155">
        <v>-0.143234</v>
      </c>
      <c r="AE155">
        <v>0.143234</v>
      </c>
    </row>
    <row r="156" spans="1:31" x14ac:dyDescent="0.3">
      <c r="A156">
        <v>3.9049999999999998</v>
      </c>
      <c r="B156">
        <v>2.5939999999999999</v>
      </c>
      <c r="C156">
        <v>2.54433</v>
      </c>
      <c r="D156">
        <v>4.9667900000000001E-2</v>
      </c>
      <c r="F156" s="26">
        <v>1.7709999999999999</v>
      </c>
      <c r="G156" s="26">
        <v>1.633</v>
      </c>
      <c r="H156" s="26">
        <v>1.66835</v>
      </c>
      <c r="I156" s="26">
        <v>-3.5353299999999997E-2</v>
      </c>
      <c r="L156">
        <v>3.444</v>
      </c>
      <c r="M156">
        <v>2.274</v>
      </c>
      <c r="N156">
        <v>2.1507299999999998</v>
      </c>
      <c r="O156">
        <v>0.12327</v>
      </c>
      <c r="S156" s="26">
        <v>2.823</v>
      </c>
      <c r="T156" s="26">
        <v>2.0209999999999999</v>
      </c>
      <c r="U156" s="26">
        <v>1.95871</v>
      </c>
      <c r="V156" s="26">
        <v>6.2292599999999997E-2</v>
      </c>
      <c r="AB156">
        <v>2.423245874</v>
      </c>
      <c r="AC156">
        <v>2.0569048510000001</v>
      </c>
      <c r="AD156">
        <v>2.06873</v>
      </c>
      <c r="AE156">
        <v>-1.18222E-2</v>
      </c>
    </row>
    <row r="157" spans="1:31" x14ac:dyDescent="0.3">
      <c r="A157">
        <v>2.3010000000000002</v>
      </c>
      <c r="B157">
        <v>1.9910000000000001</v>
      </c>
      <c r="C157">
        <v>2.01051</v>
      </c>
      <c r="D157">
        <v>-1.9511299999999999E-2</v>
      </c>
      <c r="F157" s="27">
        <v>2.94</v>
      </c>
      <c r="G157" s="27">
        <v>2.2970000000000002</v>
      </c>
      <c r="H157" s="27">
        <v>2.3135500000000002</v>
      </c>
      <c r="I157" s="27">
        <v>-1.6553100000000001E-2</v>
      </c>
      <c r="L157">
        <v>1.3979999999999999</v>
      </c>
      <c r="M157">
        <v>1.3979999999999999</v>
      </c>
      <c r="N157">
        <v>1.17845</v>
      </c>
      <c r="O157">
        <v>0.219552</v>
      </c>
      <c r="S157" s="27">
        <v>1.613</v>
      </c>
      <c r="T157" s="27">
        <v>1.4770000000000001</v>
      </c>
      <c r="U157" s="27">
        <v>1.3264800000000001</v>
      </c>
      <c r="V157" s="27">
        <v>0.15052399999999999</v>
      </c>
      <c r="AB157">
        <v>2.2624510899999999</v>
      </c>
      <c r="AC157">
        <v>2.0569048510000001</v>
      </c>
      <c r="AD157">
        <v>1.97688</v>
      </c>
      <c r="AE157">
        <v>8.0028299999999997E-2</v>
      </c>
    </row>
    <row r="158" spans="1:31" x14ac:dyDescent="0.3">
      <c r="A158">
        <v>3.875</v>
      </c>
      <c r="B158">
        <v>2.54</v>
      </c>
      <c r="C158">
        <v>2.5412699999999999</v>
      </c>
      <c r="D158">
        <v>-1.2688899999999999E-3</v>
      </c>
      <c r="F158" s="26">
        <v>2.5249999999999999</v>
      </c>
      <c r="G158" s="26">
        <v>2.0289999999999999</v>
      </c>
      <c r="H158" s="26">
        <v>2.1303700000000001</v>
      </c>
      <c r="I158" s="26">
        <v>-0.101367</v>
      </c>
      <c r="L158">
        <v>1.982</v>
      </c>
      <c r="M158">
        <v>1.7709999999999999</v>
      </c>
      <c r="N158">
        <v>1.5554300000000001</v>
      </c>
      <c r="O158">
        <v>0.21557000000000001</v>
      </c>
      <c r="S158" s="27">
        <v>0</v>
      </c>
      <c r="T158" s="27">
        <v>0</v>
      </c>
      <c r="U158" s="27">
        <v>-4.6754200000000003E-2</v>
      </c>
      <c r="V158" s="27">
        <v>4.6754200000000003E-2</v>
      </c>
      <c r="AB158">
        <v>2.860936621</v>
      </c>
      <c r="AC158">
        <v>2.2695129440000001</v>
      </c>
      <c r="AD158">
        <v>2.2791999999999999</v>
      </c>
      <c r="AE158">
        <v>-9.6863000000000001E-3</v>
      </c>
    </row>
    <row r="159" spans="1:31" x14ac:dyDescent="0.3">
      <c r="A159">
        <v>2.5870000000000002</v>
      </c>
      <c r="B159">
        <v>2.1459999999999999</v>
      </c>
      <c r="C159">
        <v>2.1609400000000001</v>
      </c>
      <c r="D159">
        <v>-1.4942199999999999E-2</v>
      </c>
      <c r="F159" s="27">
        <v>1.792</v>
      </c>
      <c r="G159" s="27">
        <v>1.643</v>
      </c>
      <c r="H159" s="27">
        <v>1.6834800000000001</v>
      </c>
      <c r="I159" s="27">
        <v>-4.0477199999999998E-2</v>
      </c>
      <c r="L159">
        <v>0</v>
      </c>
      <c r="M159">
        <v>0</v>
      </c>
      <c r="N159">
        <v>-4.6754200000000003E-2</v>
      </c>
      <c r="O159">
        <v>4.6754200000000003E-2</v>
      </c>
      <c r="S159" s="26">
        <v>0.84499999999999997</v>
      </c>
      <c r="T159" s="26">
        <v>0.60199999999999998</v>
      </c>
      <c r="U159" s="26">
        <v>0.74823399999999995</v>
      </c>
      <c r="V159" s="26">
        <v>-0.146234</v>
      </c>
      <c r="AB159">
        <v>2.9410142440000002</v>
      </c>
      <c r="AC159">
        <v>2.419955748</v>
      </c>
      <c r="AD159">
        <v>2.3114499999999998</v>
      </c>
      <c r="AE159">
        <v>0.10850899999999999</v>
      </c>
    </row>
    <row r="160" spans="1:31" x14ac:dyDescent="0.3">
      <c r="A160">
        <v>2.1520000000000001</v>
      </c>
      <c r="B160">
        <v>1.9910000000000001</v>
      </c>
      <c r="C160">
        <v>1.9226399999999999</v>
      </c>
      <c r="D160">
        <v>6.8359799999999998E-2</v>
      </c>
      <c r="F160" s="26">
        <v>4.4130000000000003</v>
      </c>
      <c r="G160" s="26">
        <v>2.6389999999999998</v>
      </c>
      <c r="H160" s="26">
        <v>2.5561500000000001</v>
      </c>
      <c r="I160" s="26">
        <v>8.2854200000000003E-2</v>
      </c>
      <c r="L160">
        <v>0.30099999999999999</v>
      </c>
      <c r="M160">
        <v>0.30099999999999999</v>
      </c>
      <c r="N160">
        <v>0.25550499999999998</v>
      </c>
      <c r="O160">
        <v>4.5494699999999999E-2</v>
      </c>
      <c r="S160" s="27">
        <v>0.95399999999999996</v>
      </c>
      <c r="T160" s="27">
        <v>0.90300000000000002</v>
      </c>
      <c r="U160" s="27">
        <v>0.83867000000000003</v>
      </c>
      <c r="V160" s="27">
        <v>6.4329999999999998E-2</v>
      </c>
      <c r="AB160">
        <v>2.1643528559999998</v>
      </c>
      <c r="AC160">
        <v>1.9344984510000001</v>
      </c>
      <c r="AD160">
        <v>1.9170100000000001</v>
      </c>
      <c r="AE160">
        <v>1.74927E-2</v>
      </c>
    </row>
    <row r="161" spans="1:31" x14ac:dyDescent="0.3">
      <c r="A161">
        <v>3.169</v>
      </c>
      <c r="B161">
        <v>2.2829999999999999</v>
      </c>
      <c r="C161">
        <v>2.3930199999999999</v>
      </c>
      <c r="D161">
        <v>-0.11002099999999999</v>
      </c>
      <c r="F161" s="27">
        <v>2.2989999999999999</v>
      </c>
      <c r="G161" s="27">
        <v>2.0859999999999999</v>
      </c>
      <c r="H161" s="27">
        <v>2.0093700000000001</v>
      </c>
      <c r="I161" s="27">
        <v>7.6624999999999999E-2</v>
      </c>
      <c r="L161">
        <v>0.84499999999999997</v>
      </c>
      <c r="M161">
        <v>0.84499999999999997</v>
      </c>
      <c r="N161">
        <v>0.74823399999999995</v>
      </c>
      <c r="O161">
        <v>9.6765699999999996E-2</v>
      </c>
      <c r="S161" s="26">
        <v>2.9510000000000001</v>
      </c>
      <c r="T161" s="26">
        <v>2.1549999999999998</v>
      </c>
      <c r="U161" s="26">
        <v>2.0056400000000001</v>
      </c>
      <c r="V161" s="26">
        <v>0.14936199999999999</v>
      </c>
      <c r="AB161">
        <v>1.0791812460000001</v>
      </c>
      <c r="AC161">
        <v>1.0413926849999999</v>
      </c>
      <c r="AD161">
        <v>1.0608500000000001</v>
      </c>
      <c r="AE161">
        <v>-1.9452400000000002E-2</v>
      </c>
    </row>
    <row r="162" spans="1:31" x14ac:dyDescent="0.3">
      <c r="A162">
        <v>3.4649999999999999</v>
      </c>
      <c r="B162">
        <v>2.4809999999999999</v>
      </c>
      <c r="C162">
        <v>2.47296</v>
      </c>
      <c r="D162">
        <v>8.0364500000000005E-3</v>
      </c>
      <c r="F162" s="26">
        <v>3.9830000000000001</v>
      </c>
      <c r="G162" s="26">
        <v>2.5369999999999999</v>
      </c>
      <c r="H162" s="26">
        <v>2.5510600000000001</v>
      </c>
      <c r="I162" s="26">
        <v>-1.40619E-2</v>
      </c>
      <c r="L162">
        <v>0.60199999999999998</v>
      </c>
      <c r="M162">
        <v>0.60199999999999998</v>
      </c>
      <c r="N162">
        <v>0.53665700000000005</v>
      </c>
      <c r="O162">
        <v>6.5343100000000001E-2</v>
      </c>
      <c r="S162" s="27">
        <v>0</v>
      </c>
      <c r="T162" s="27">
        <v>0</v>
      </c>
      <c r="U162" s="27">
        <v>-4.6754200000000003E-2</v>
      </c>
      <c r="V162" s="27">
        <v>4.6754200000000003E-2</v>
      </c>
      <c r="AB162">
        <v>0.30102999600000002</v>
      </c>
      <c r="AC162">
        <v>0.30102999600000002</v>
      </c>
      <c r="AD162">
        <v>0.22800200000000001</v>
      </c>
      <c r="AE162">
        <v>7.3028499999999996E-2</v>
      </c>
    </row>
    <row r="163" spans="1:31" x14ac:dyDescent="0.3">
      <c r="A163">
        <v>2.423</v>
      </c>
      <c r="B163">
        <v>1.833</v>
      </c>
      <c r="C163">
        <v>2.07761</v>
      </c>
      <c r="D163">
        <v>-0.244614</v>
      </c>
      <c r="F163" s="27">
        <v>2.3279999999999998</v>
      </c>
      <c r="G163" s="27">
        <v>2.0209999999999999</v>
      </c>
      <c r="H163" s="27">
        <v>2.0257399999999999</v>
      </c>
      <c r="I163" s="27">
        <v>-4.7378100000000003E-3</v>
      </c>
      <c r="L163">
        <v>0.77800000000000002</v>
      </c>
      <c r="M163">
        <v>0</v>
      </c>
      <c r="N163">
        <v>0.691272</v>
      </c>
      <c r="O163">
        <v>-0.691272</v>
      </c>
      <c r="S163" s="26">
        <v>1.462</v>
      </c>
      <c r="T163" s="26">
        <v>1.3979999999999999</v>
      </c>
      <c r="U163" s="26">
        <v>1.2236400000000001</v>
      </c>
      <c r="V163" s="26">
        <v>0.17436199999999999</v>
      </c>
      <c r="AB163">
        <v>2.7551122659999998</v>
      </c>
      <c r="AC163">
        <v>2.3096301669999999</v>
      </c>
      <c r="AD163">
        <v>2.2336100000000001</v>
      </c>
      <c r="AE163">
        <v>7.6016299999999995E-2</v>
      </c>
    </row>
    <row r="164" spans="1:31" x14ac:dyDescent="0.3">
      <c r="A164">
        <v>3.81</v>
      </c>
      <c r="B164">
        <v>2.4980000000000002</v>
      </c>
      <c r="C164">
        <v>2.5337299999999998</v>
      </c>
      <c r="D164">
        <v>-3.5726800000000003E-2</v>
      </c>
      <c r="F164" s="26">
        <v>3.9049999999999998</v>
      </c>
      <c r="G164" s="26">
        <v>2.5939999999999999</v>
      </c>
      <c r="H164" s="26">
        <v>2.54433</v>
      </c>
      <c r="I164" s="26">
        <v>4.9667900000000001E-2</v>
      </c>
      <c r="L164">
        <v>1.38</v>
      </c>
      <c r="M164">
        <v>0.60199999999999998</v>
      </c>
      <c r="N164">
        <v>1.16557</v>
      </c>
      <c r="O164">
        <v>-0.56356700000000004</v>
      </c>
      <c r="S164" s="27">
        <v>0</v>
      </c>
      <c r="T164" s="27">
        <v>0</v>
      </c>
      <c r="U164" s="27">
        <v>-4.6754200000000003E-2</v>
      </c>
      <c r="V164" s="27">
        <v>4.6754200000000003E-2</v>
      </c>
      <c r="AB164">
        <v>2.5693739099999999</v>
      </c>
      <c r="AC164">
        <v>2.053078443</v>
      </c>
      <c r="AD164">
        <v>2.1454300000000002</v>
      </c>
      <c r="AE164">
        <v>-9.2349700000000007E-2</v>
      </c>
    </row>
    <row r="165" spans="1:31" x14ac:dyDescent="0.3">
      <c r="A165">
        <v>3.0369999999999999</v>
      </c>
      <c r="B165">
        <v>2.4220000000000002</v>
      </c>
      <c r="C165">
        <v>2.3490899999999999</v>
      </c>
      <c r="D165">
        <v>7.2909100000000004E-2</v>
      </c>
      <c r="F165" s="27">
        <v>2.3010000000000002</v>
      </c>
      <c r="G165" s="27">
        <v>1.9910000000000001</v>
      </c>
      <c r="H165" s="27">
        <v>2.01051</v>
      </c>
      <c r="I165" s="27">
        <v>-1.9511299999999999E-2</v>
      </c>
      <c r="L165">
        <v>1.4470000000000001</v>
      </c>
      <c r="M165">
        <v>1.23</v>
      </c>
      <c r="N165">
        <v>1.21313</v>
      </c>
      <c r="O165">
        <v>1.6867500000000001E-2</v>
      </c>
      <c r="S165" s="26">
        <v>3.444</v>
      </c>
      <c r="T165" s="26">
        <v>2.274</v>
      </c>
      <c r="U165" s="26">
        <v>2.1507299999999998</v>
      </c>
      <c r="V165" s="26">
        <v>0.12327</v>
      </c>
      <c r="AB165">
        <v>1.8976270909999999</v>
      </c>
      <c r="AC165">
        <v>1.770852012</v>
      </c>
      <c r="AD165">
        <v>1.73953</v>
      </c>
      <c r="AE165">
        <v>3.1324499999999998E-2</v>
      </c>
    </row>
    <row r="166" spans="1:31" x14ac:dyDescent="0.3">
      <c r="A166">
        <v>3.1309999999999998</v>
      </c>
      <c r="B166">
        <v>2.3180000000000001</v>
      </c>
      <c r="C166">
        <v>2.3809</v>
      </c>
      <c r="D166">
        <v>-6.2898200000000001E-2</v>
      </c>
      <c r="F166" s="26">
        <v>3.875</v>
      </c>
      <c r="G166" s="26">
        <v>2.54</v>
      </c>
      <c r="H166" s="26">
        <v>2.5412699999999999</v>
      </c>
      <c r="I166" s="26">
        <v>-1.2688899999999999E-3</v>
      </c>
      <c r="L166">
        <v>0</v>
      </c>
      <c r="M166">
        <v>0</v>
      </c>
      <c r="N166">
        <v>-4.6754200000000003E-2</v>
      </c>
      <c r="O166">
        <v>4.6754200000000003E-2</v>
      </c>
      <c r="S166" s="27">
        <v>1.3979999999999999</v>
      </c>
      <c r="T166" s="27">
        <v>1.3979999999999999</v>
      </c>
      <c r="U166" s="27">
        <v>1.17845</v>
      </c>
      <c r="V166" s="27">
        <v>0.219552</v>
      </c>
      <c r="AB166">
        <v>3.514547753</v>
      </c>
      <c r="AC166">
        <v>2.5078558719999999</v>
      </c>
      <c r="AD166">
        <v>2.4858099999999999</v>
      </c>
      <c r="AE166">
        <v>2.20459E-2</v>
      </c>
    </row>
    <row r="167" spans="1:31" x14ac:dyDescent="0.3">
      <c r="A167">
        <v>3.395</v>
      </c>
      <c r="B167">
        <v>2.3620000000000001</v>
      </c>
      <c r="C167">
        <v>2.4563799999999998</v>
      </c>
      <c r="D167">
        <v>-9.4377000000000003E-2</v>
      </c>
      <c r="F167" s="27">
        <v>2.5870000000000002</v>
      </c>
      <c r="G167" s="27">
        <v>2.1459999999999999</v>
      </c>
      <c r="H167" s="27">
        <v>2.1609400000000001</v>
      </c>
      <c r="I167" s="27">
        <v>-1.4942199999999999E-2</v>
      </c>
      <c r="L167">
        <v>0.90300000000000002</v>
      </c>
      <c r="M167">
        <v>0.30099999999999999</v>
      </c>
      <c r="N167">
        <v>0.79670099999999999</v>
      </c>
      <c r="O167">
        <v>-0.495701</v>
      </c>
      <c r="S167" s="26">
        <v>1.982</v>
      </c>
      <c r="T167" s="26">
        <v>1.7709999999999999</v>
      </c>
      <c r="U167" s="26">
        <v>1.5554300000000001</v>
      </c>
      <c r="V167" s="26">
        <v>0.21557000000000001</v>
      </c>
      <c r="AB167">
        <v>2.6394864889999998</v>
      </c>
      <c r="AC167">
        <v>2.2528530309999999</v>
      </c>
      <c r="AD167">
        <v>2.1799400000000002</v>
      </c>
      <c r="AE167">
        <v>7.2912599999999994E-2</v>
      </c>
    </row>
    <row r="168" spans="1:31" x14ac:dyDescent="0.3">
      <c r="A168">
        <v>4.0069999999999997</v>
      </c>
      <c r="B168">
        <v>2.6</v>
      </c>
      <c r="C168">
        <v>2.5527700000000002</v>
      </c>
      <c r="D168">
        <v>4.7226200000000003E-2</v>
      </c>
      <c r="F168" s="26">
        <v>2.1520000000000001</v>
      </c>
      <c r="G168" s="26">
        <v>1.9910000000000001</v>
      </c>
      <c r="H168" s="26">
        <v>1.9226399999999999</v>
      </c>
      <c r="I168" s="26">
        <v>6.8359799999999998E-2</v>
      </c>
      <c r="L168">
        <v>1.8859999999999999</v>
      </c>
      <c r="M168">
        <v>1.82</v>
      </c>
      <c r="N168">
        <v>1.49892</v>
      </c>
      <c r="O168">
        <v>0.32108199999999998</v>
      </c>
      <c r="S168" s="27">
        <v>0</v>
      </c>
      <c r="T168" s="27">
        <v>0</v>
      </c>
      <c r="U168" s="27">
        <v>-4.6754200000000003E-2</v>
      </c>
      <c r="V168" s="27">
        <v>4.6754200000000003E-2</v>
      </c>
      <c r="AB168">
        <v>2.444044796</v>
      </c>
      <c r="AC168">
        <v>2.1367205669999998</v>
      </c>
      <c r="AD168">
        <v>2.0800399999999999</v>
      </c>
      <c r="AE168">
        <v>5.6682799999999998E-2</v>
      </c>
    </row>
    <row r="169" spans="1:31" x14ac:dyDescent="0.3">
      <c r="A169">
        <v>4.2949999999999999</v>
      </c>
      <c r="B169">
        <v>2.609</v>
      </c>
      <c r="C169">
        <v>2.5601500000000001</v>
      </c>
      <c r="D169">
        <v>4.8853199999999999E-2</v>
      </c>
      <c r="F169" s="27">
        <v>3.169</v>
      </c>
      <c r="G169" s="27">
        <v>2.2829999999999999</v>
      </c>
      <c r="H169" s="27">
        <v>2.3930199999999999</v>
      </c>
      <c r="I169" s="27">
        <v>-0.11002099999999999</v>
      </c>
      <c r="L169">
        <v>2.4769999999999999</v>
      </c>
      <c r="M169">
        <v>2.0409999999999999</v>
      </c>
      <c r="N169">
        <v>1.81274</v>
      </c>
      <c r="O169">
        <v>0.22825599999999999</v>
      </c>
      <c r="S169" s="26">
        <v>0.30099999999999999</v>
      </c>
      <c r="T169" s="26">
        <v>0.30099999999999999</v>
      </c>
      <c r="U169" s="26">
        <v>0.25550499999999998</v>
      </c>
      <c r="V169" s="26">
        <v>4.5494699999999999E-2</v>
      </c>
      <c r="AB169">
        <v>1.255272505</v>
      </c>
      <c r="AC169">
        <v>1.230448921</v>
      </c>
      <c r="AD169">
        <v>1.22394</v>
      </c>
      <c r="AE169">
        <v>6.5055099999999999E-3</v>
      </c>
    </row>
    <row r="170" spans="1:31" x14ac:dyDescent="0.3">
      <c r="A170">
        <v>3.0979999999999999</v>
      </c>
      <c r="B170">
        <v>2.4489999999999998</v>
      </c>
      <c r="C170">
        <v>2.3700299999999999</v>
      </c>
      <c r="D170">
        <v>7.8973100000000004E-2</v>
      </c>
      <c r="F170" s="26">
        <v>3.4649999999999999</v>
      </c>
      <c r="G170" s="26">
        <v>2.4809999999999999</v>
      </c>
      <c r="H170" s="26">
        <v>2.47296</v>
      </c>
      <c r="I170" s="26">
        <v>8.0364500000000005E-3</v>
      </c>
      <c r="L170">
        <v>0.30099999999999999</v>
      </c>
      <c r="M170">
        <v>0</v>
      </c>
      <c r="N170">
        <v>0.25550499999999998</v>
      </c>
      <c r="O170">
        <v>-0.25550499999999998</v>
      </c>
      <c r="S170" s="27">
        <v>0.84499999999999997</v>
      </c>
      <c r="T170" s="27">
        <v>0.84499999999999997</v>
      </c>
      <c r="U170" s="27">
        <v>0.74823399999999995</v>
      </c>
      <c r="V170" s="27">
        <v>9.6765699999999996E-2</v>
      </c>
      <c r="AB170">
        <v>2.3560258570000001</v>
      </c>
      <c r="AC170">
        <v>2.021189299</v>
      </c>
      <c r="AD170">
        <v>2.0312800000000002</v>
      </c>
      <c r="AE170">
        <v>-1.00895E-2</v>
      </c>
    </row>
    <row r="171" spans="1:31" x14ac:dyDescent="0.3">
      <c r="A171">
        <v>3.65</v>
      </c>
      <c r="B171">
        <v>2.5750000000000002</v>
      </c>
      <c r="C171">
        <v>2.50989</v>
      </c>
      <c r="D171">
        <v>6.5114900000000003E-2</v>
      </c>
      <c r="F171" s="26">
        <v>3.81</v>
      </c>
      <c r="G171" s="26">
        <v>2.4980000000000002</v>
      </c>
      <c r="H171" s="26">
        <v>2.5337299999999998</v>
      </c>
      <c r="I171" s="26">
        <v>-3.5726800000000003E-2</v>
      </c>
      <c r="L171">
        <v>1.431</v>
      </c>
      <c r="M171">
        <v>1.3620000000000001</v>
      </c>
      <c r="N171">
        <v>1.20187</v>
      </c>
      <c r="O171">
        <v>0.160131</v>
      </c>
      <c r="S171" s="26">
        <v>0.60199999999999998</v>
      </c>
      <c r="T171" s="26">
        <v>0.60199999999999998</v>
      </c>
      <c r="U171" s="26">
        <v>0.53665700000000005</v>
      </c>
      <c r="V171" s="26">
        <v>6.5343100000000001E-2</v>
      </c>
      <c r="AB171">
        <v>3.3277674899999998</v>
      </c>
      <c r="AC171">
        <v>2.3710678619999999</v>
      </c>
      <c r="AD171">
        <v>2.4399299999999999</v>
      </c>
      <c r="AE171">
        <v>-6.88642E-2</v>
      </c>
    </row>
    <row r="172" spans="1:31" x14ac:dyDescent="0.3">
      <c r="A172">
        <v>4.6219999999999999</v>
      </c>
      <c r="B172">
        <v>2.6669999999999998</v>
      </c>
      <c r="C172">
        <v>2.53904</v>
      </c>
      <c r="D172">
        <v>0.12795699999999999</v>
      </c>
      <c r="F172" s="27">
        <v>3.0369999999999999</v>
      </c>
      <c r="G172" s="27">
        <v>2.4220000000000002</v>
      </c>
      <c r="H172" s="27">
        <v>2.3490899999999999</v>
      </c>
      <c r="I172" s="27">
        <v>7.2909100000000004E-2</v>
      </c>
      <c r="L172">
        <v>3.754</v>
      </c>
      <c r="M172">
        <v>2.4489999999999998</v>
      </c>
      <c r="N172">
        <v>2.2129699999999999</v>
      </c>
      <c r="O172">
        <v>0.23603299999999999</v>
      </c>
      <c r="S172" s="27">
        <v>1.4470000000000001</v>
      </c>
      <c r="T172" s="27">
        <v>1.23</v>
      </c>
      <c r="U172" s="27">
        <v>1.21313</v>
      </c>
      <c r="V172" s="27">
        <v>1.6867500000000001E-2</v>
      </c>
      <c r="AB172">
        <v>3.190891717</v>
      </c>
      <c r="AC172">
        <v>2.5132175999999999</v>
      </c>
      <c r="AD172">
        <v>2.3996200000000001</v>
      </c>
      <c r="AE172">
        <v>0.113594</v>
      </c>
    </row>
    <row r="173" spans="1:31" x14ac:dyDescent="0.3">
      <c r="A173">
        <v>3.4460000000000002</v>
      </c>
      <c r="B173">
        <v>2.4350000000000001</v>
      </c>
      <c r="C173">
        <v>2.4685999999999999</v>
      </c>
      <c r="D173">
        <v>-3.3603500000000001E-2</v>
      </c>
      <c r="F173" s="26">
        <v>3.1309999999999998</v>
      </c>
      <c r="G173" s="26">
        <v>2.3180000000000001</v>
      </c>
      <c r="H173" s="26">
        <v>2.3809</v>
      </c>
      <c r="I173" s="26">
        <v>-6.2898200000000001E-2</v>
      </c>
      <c r="L173">
        <v>1.833</v>
      </c>
      <c r="M173">
        <v>1.663</v>
      </c>
      <c r="N173">
        <v>1.4668000000000001</v>
      </c>
      <c r="O173">
        <v>0.19620199999999999</v>
      </c>
      <c r="S173" s="26">
        <v>0</v>
      </c>
      <c r="T173" s="26">
        <v>0</v>
      </c>
      <c r="U173" s="26">
        <v>-4.6754200000000003E-2</v>
      </c>
      <c r="V173" s="26">
        <v>4.6754200000000003E-2</v>
      </c>
      <c r="AB173">
        <v>2.3729120030000002</v>
      </c>
      <c r="AC173">
        <v>2.068185862</v>
      </c>
      <c r="AD173">
        <v>2.04081</v>
      </c>
      <c r="AE173">
        <v>2.73715E-2</v>
      </c>
    </row>
    <row r="174" spans="1:31" x14ac:dyDescent="0.3">
      <c r="A174">
        <v>3.75</v>
      </c>
      <c r="B174">
        <v>2.5369999999999999</v>
      </c>
      <c r="C174">
        <v>2.5256699999999999</v>
      </c>
      <c r="D174">
        <v>1.13344E-2</v>
      </c>
      <c r="F174" s="27">
        <v>3.395</v>
      </c>
      <c r="G174" s="27">
        <v>2.3620000000000001</v>
      </c>
      <c r="H174" s="27">
        <v>2.4563799999999998</v>
      </c>
      <c r="I174" s="27">
        <v>-9.4377000000000003E-2</v>
      </c>
      <c r="L174">
        <v>2.66</v>
      </c>
      <c r="M174">
        <v>1.82</v>
      </c>
      <c r="N174">
        <v>1.8934200000000001</v>
      </c>
      <c r="O174">
        <v>-7.3418999999999998E-2</v>
      </c>
      <c r="S174" s="27">
        <v>2.4769999999999999</v>
      </c>
      <c r="T174" s="27">
        <v>2.0409999999999999</v>
      </c>
      <c r="U174" s="27">
        <v>1.81274</v>
      </c>
      <c r="V174" s="27">
        <v>0.22825599999999999</v>
      </c>
      <c r="AB174">
        <v>2.3304137730000001</v>
      </c>
      <c r="AC174">
        <v>2.0755469610000001</v>
      </c>
      <c r="AD174">
        <v>2.0166499999999998</v>
      </c>
      <c r="AE174">
        <v>5.8895599999999999E-2</v>
      </c>
    </row>
    <row r="175" spans="1:31" x14ac:dyDescent="0.3">
      <c r="A175">
        <v>3.367</v>
      </c>
      <c r="B175">
        <v>2.4740000000000002</v>
      </c>
      <c r="C175">
        <v>2.4493399999999999</v>
      </c>
      <c r="D175">
        <v>2.4659799999999999E-2</v>
      </c>
      <c r="F175" s="26">
        <v>4.0069999999999997</v>
      </c>
      <c r="G175" s="26">
        <v>2.6</v>
      </c>
      <c r="H175" s="26">
        <v>2.5527700000000002</v>
      </c>
      <c r="I175" s="26">
        <v>4.7226200000000003E-2</v>
      </c>
      <c r="L175">
        <v>0.77800000000000002</v>
      </c>
      <c r="M175">
        <v>0.77800000000000002</v>
      </c>
      <c r="N175">
        <v>0.691272</v>
      </c>
      <c r="O175">
        <v>8.6728200000000005E-2</v>
      </c>
      <c r="S175" s="27">
        <v>1.431</v>
      </c>
      <c r="T175" s="27">
        <v>1.3620000000000001</v>
      </c>
      <c r="U175" s="27">
        <v>1.20187</v>
      </c>
      <c r="V175" s="27">
        <v>0.160131</v>
      </c>
      <c r="AB175">
        <v>0.30102999600000002</v>
      </c>
      <c r="AC175">
        <v>0.30102999600000002</v>
      </c>
      <c r="AD175">
        <v>0.22800200000000001</v>
      </c>
      <c r="AE175">
        <v>7.3028499999999996E-2</v>
      </c>
    </row>
    <row r="176" spans="1:31" x14ac:dyDescent="0.3">
      <c r="A176">
        <v>2.2970000000000002</v>
      </c>
      <c r="B176">
        <v>2.0790000000000002</v>
      </c>
      <c r="C176">
        <v>2.0082399999999998</v>
      </c>
      <c r="D176">
        <v>7.0762599999999995E-2</v>
      </c>
      <c r="F176" s="27">
        <v>4.2949999999999999</v>
      </c>
      <c r="G176" s="27">
        <v>2.609</v>
      </c>
      <c r="H176" s="27">
        <v>2.5601500000000001</v>
      </c>
      <c r="I176" s="27">
        <v>4.8853199999999999E-2</v>
      </c>
      <c r="L176">
        <v>0.30099999999999999</v>
      </c>
      <c r="M176">
        <v>0</v>
      </c>
      <c r="N176">
        <v>0.25550499999999998</v>
      </c>
      <c r="O176">
        <v>-0.25550499999999998</v>
      </c>
      <c r="S176" s="26">
        <v>3.754</v>
      </c>
      <c r="T176" s="26">
        <v>2.4489999999999998</v>
      </c>
      <c r="U176" s="26">
        <v>2.2129699999999999</v>
      </c>
      <c r="V176" s="26">
        <v>0.23603299999999999</v>
      </c>
      <c r="AB176">
        <v>2.8020892580000001</v>
      </c>
      <c r="AC176">
        <v>2.2833012290000001</v>
      </c>
      <c r="AD176">
        <v>2.25427</v>
      </c>
      <c r="AE176">
        <v>2.9034000000000001E-2</v>
      </c>
    </row>
    <row r="177" spans="1:31" x14ac:dyDescent="0.3">
      <c r="A177">
        <v>2.98</v>
      </c>
      <c r="B177">
        <v>2.286</v>
      </c>
      <c r="C177">
        <v>2.3285399999999998</v>
      </c>
      <c r="D177">
        <v>-4.2542000000000003E-2</v>
      </c>
      <c r="F177" s="26">
        <v>3.0979999999999999</v>
      </c>
      <c r="G177" s="26">
        <v>2.4489999999999998</v>
      </c>
      <c r="H177" s="26">
        <v>2.3700299999999999</v>
      </c>
      <c r="I177" s="26">
        <v>7.8973100000000004E-2</v>
      </c>
      <c r="L177">
        <v>2.38</v>
      </c>
      <c r="M177">
        <v>0.69899999999999995</v>
      </c>
      <c r="N177">
        <v>1.7668200000000001</v>
      </c>
      <c r="O177">
        <v>-1.06782</v>
      </c>
      <c r="S177" s="27">
        <v>1.833</v>
      </c>
      <c r="T177" s="27">
        <v>1.663</v>
      </c>
      <c r="U177" s="27">
        <v>1.4668000000000001</v>
      </c>
      <c r="V177" s="27">
        <v>0.19620199999999999</v>
      </c>
      <c r="AB177">
        <v>1.204119983</v>
      </c>
      <c r="AC177">
        <v>1.1760912590000001</v>
      </c>
      <c r="AD177">
        <v>1.17753</v>
      </c>
      <c r="AE177">
        <v>-1.43881E-3</v>
      </c>
    </row>
    <row r="178" spans="1:31" x14ac:dyDescent="0.3">
      <c r="A178">
        <v>2.5310000000000001</v>
      </c>
      <c r="B178">
        <v>2.1579999999999999</v>
      </c>
      <c r="C178">
        <v>2.1333799999999998</v>
      </c>
      <c r="D178">
        <v>2.4625000000000001E-2</v>
      </c>
      <c r="F178" s="27">
        <v>3.65</v>
      </c>
      <c r="G178" s="27">
        <v>2.5750000000000002</v>
      </c>
      <c r="H178" s="27">
        <v>2.50989</v>
      </c>
      <c r="I178" s="27">
        <v>6.5114900000000003E-2</v>
      </c>
      <c r="L178">
        <v>0.84499999999999997</v>
      </c>
      <c r="M178">
        <v>0.84499999999999997</v>
      </c>
      <c r="N178">
        <v>0.74823399999999995</v>
      </c>
      <c r="O178">
        <v>9.6765699999999996E-2</v>
      </c>
      <c r="S178" s="26">
        <v>2.66</v>
      </c>
      <c r="T178" s="26">
        <v>1.82</v>
      </c>
      <c r="U178" s="26">
        <v>1.8934200000000001</v>
      </c>
      <c r="V178" s="26">
        <v>-7.3418999999999998E-2</v>
      </c>
      <c r="AB178">
        <v>3.0107238650000001</v>
      </c>
      <c r="AC178">
        <v>2.3159703450000002</v>
      </c>
      <c r="AD178">
        <v>2.3379400000000001</v>
      </c>
      <c r="AE178">
        <v>-2.1971399999999999E-2</v>
      </c>
    </row>
    <row r="179" spans="1:31" x14ac:dyDescent="0.3">
      <c r="A179">
        <v>2.806</v>
      </c>
      <c r="B179">
        <v>2.3439999999999999</v>
      </c>
      <c r="C179">
        <v>2.2599200000000002</v>
      </c>
      <c r="D179">
        <v>8.4077399999999997E-2</v>
      </c>
      <c r="F179" s="26">
        <v>4.6219999999999999</v>
      </c>
      <c r="G179" s="26">
        <v>2.6669999999999998</v>
      </c>
      <c r="H179" s="26">
        <v>2.53904</v>
      </c>
      <c r="I179" s="26">
        <v>0.12795699999999999</v>
      </c>
      <c r="L179">
        <v>2.863</v>
      </c>
      <c r="M179">
        <v>2.1640000000000001</v>
      </c>
      <c r="N179">
        <v>1.9737800000000001</v>
      </c>
      <c r="O179">
        <v>0.190217</v>
      </c>
      <c r="S179" s="27">
        <v>0.77800000000000002</v>
      </c>
      <c r="T179" s="27">
        <v>0.77800000000000002</v>
      </c>
      <c r="U179" s="27">
        <v>0.691272</v>
      </c>
      <c r="V179" s="27">
        <v>8.6728200000000005E-2</v>
      </c>
      <c r="AB179">
        <v>1</v>
      </c>
      <c r="AC179">
        <v>1</v>
      </c>
      <c r="AD179">
        <v>0.98445499999999997</v>
      </c>
      <c r="AE179">
        <v>1.55455E-2</v>
      </c>
    </row>
    <row r="180" spans="1:31" x14ac:dyDescent="0.3">
      <c r="A180">
        <v>3.1989999999999998</v>
      </c>
      <c r="B180">
        <v>2.29</v>
      </c>
      <c r="C180">
        <v>2.4022899999999998</v>
      </c>
      <c r="D180">
        <v>-0.112293</v>
      </c>
      <c r="F180" s="27">
        <v>3.4460000000000002</v>
      </c>
      <c r="G180" s="27">
        <v>2.4350000000000001</v>
      </c>
      <c r="H180" s="27">
        <v>2.4685999999999999</v>
      </c>
      <c r="I180" s="27">
        <v>-3.3603500000000001E-2</v>
      </c>
      <c r="L180">
        <v>0.30099999999999999</v>
      </c>
      <c r="M180">
        <v>0</v>
      </c>
      <c r="N180">
        <v>0.25550499999999998</v>
      </c>
      <c r="O180">
        <v>-0.25550499999999998</v>
      </c>
      <c r="S180" s="26">
        <v>0.84499999999999997</v>
      </c>
      <c r="T180" s="26">
        <v>0.84499999999999997</v>
      </c>
      <c r="U180" s="26">
        <v>0.74823399999999995</v>
      </c>
      <c r="V180" s="26">
        <v>9.6765699999999996E-2</v>
      </c>
      <c r="AB180">
        <v>3.946648734</v>
      </c>
      <c r="AC180">
        <v>2.5550944489999998</v>
      </c>
      <c r="AD180">
        <v>2.5515699999999999</v>
      </c>
      <c r="AE180">
        <v>3.5240599999999999E-3</v>
      </c>
    </row>
    <row r="181" spans="1:31" x14ac:dyDescent="0.3">
      <c r="A181">
        <v>3.7120000000000002</v>
      </c>
      <c r="B181">
        <v>2.3889999999999998</v>
      </c>
      <c r="C181">
        <v>2.5200100000000001</v>
      </c>
      <c r="D181">
        <v>-0.13101399999999999</v>
      </c>
      <c r="F181" s="26">
        <v>3.75</v>
      </c>
      <c r="G181" s="26">
        <v>2.5369999999999999</v>
      </c>
      <c r="H181" s="26">
        <v>2.5256699999999999</v>
      </c>
      <c r="I181" s="26">
        <v>1.13344E-2</v>
      </c>
      <c r="L181">
        <v>0.90300000000000002</v>
      </c>
      <c r="M181">
        <v>0.90300000000000002</v>
      </c>
      <c r="N181">
        <v>0.79670099999999999</v>
      </c>
      <c r="O181">
        <v>0.106299</v>
      </c>
      <c r="S181" s="27">
        <v>2.863</v>
      </c>
      <c r="T181" s="27">
        <v>2.1640000000000001</v>
      </c>
      <c r="U181" s="27">
        <v>1.9737800000000001</v>
      </c>
      <c r="V181" s="27">
        <v>0.190217</v>
      </c>
      <c r="AB181">
        <v>1.968482949</v>
      </c>
      <c r="AC181">
        <v>1.770852012</v>
      </c>
      <c r="AD181">
        <v>1.78877</v>
      </c>
      <c r="AE181">
        <v>-1.7918099999999999E-2</v>
      </c>
    </row>
    <row r="182" spans="1:31" x14ac:dyDescent="0.3">
      <c r="A182">
        <v>2.29</v>
      </c>
      <c r="B182">
        <v>1.954</v>
      </c>
      <c r="C182">
        <v>2.0042499999999999</v>
      </c>
      <c r="D182">
        <v>-5.0246699999999998E-2</v>
      </c>
      <c r="F182" s="27">
        <v>3.367</v>
      </c>
      <c r="G182" s="27">
        <v>2.4740000000000002</v>
      </c>
      <c r="H182" s="27">
        <v>2.4493399999999999</v>
      </c>
      <c r="I182" s="27">
        <v>2.4659799999999999E-2</v>
      </c>
      <c r="L182">
        <v>1.2789999999999999</v>
      </c>
      <c r="M182">
        <v>1.2549999999999999</v>
      </c>
      <c r="N182">
        <v>1.09189</v>
      </c>
      <c r="O182">
        <v>0.16311300000000001</v>
      </c>
      <c r="S182" s="27">
        <v>0.90300000000000002</v>
      </c>
      <c r="T182" s="27">
        <v>0.90300000000000002</v>
      </c>
      <c r="U182" s="27">
        <v>0.79670099999999999</v>
      </c>
      <c r="V182" s="27">
        <v>0.106299</v>
      </c>
      <c r="AB182">
        <v>2.2966651900000001</v>
      </c>
      <c r="AC182">
        <v>1.977723605</v>
      </c>
      <c r="AD182">
        <v>1.9970699999999999</v>
      </c>
      <c r="AE182">
        <v>-1.9350900000000001E-2</v>
      </c>
    </row>
    <row r="183" spans="1:31" x14ac:dyDescent="0.3">
      <c r="A183">
        <v>4.4950000000000001</v>
      </c>
      <c r="B183">
        <v>2.5499999999999998</v>
      </c>
      <c r="C183">
        <v>2.5509599999999999</v>
      </c>
      <c r="D183">
        <v>-9.6184299999999999E-4</v>
      </c>
      <c r="F183" s="26">
        <v>2.2970000000000002</v>
      </c>
      <c r="G183" s="26">
        <v>2.0790000000000002</v>
      </c>
      <c r="H183" s="26">
        <v>2.0082399999999998</v>
      </c>
      <c r="I183" s="26">
        <v>7.0762599999999995E-2</v>
      </c>
      <c r="L183">
        <v>1.643</v>
      </c>
      <c r="M183">
        <v>1.4470000000000001</v>
      </c>
      <c r="N183">
        <v>1.3462799999999999</v>
      </c>
      <c r="O183">
        <v>0.100725</v>
      </c>
      <c r="S183" s="26">
        <v>1.2789999999999999</v>
      </c>
      <c r="T183" s="26">
        <v>1.2549999999999999</v>
      </c>
      <c r="U183" s="26">
        <v>1.09189</v>
      </c>
      <c r="V183" s="26">
        <v>0.16311300000000001</v>
      </c>
      <c r="AB183">
        <v>2.342422681</v>
      </c>
      <c r="AC183">
        <v>2.1038037209999998</v>
      </c>
      <c r="AD183">
        <v>2.0235300000000001</v>
      </c>
      <c r="AE183">
        <v>8.0269300000000002E-2</v>
      </c>
    </row>
    <row r="184" spans="1:31" x14ac:dyDescent="0.3">
      <c r="A184">
        <v>2.4969999999999999</v>
      </c>
      <c r="B184">
        <v>2.0830000000000002</v>
      </c>
      <c r="C184">
        <v>2.11619</v>
      </c>
      <c r="D184">
        <v>-3.3189299999999998E-2</v>
      </c>
      <c r="F184" s="27">
        <v>2.98</v>
      </c>
      <c r="G184" s="27">
        <v>2.286</v>
      </c>
      <c r="H184" s="27">
        <v>2.3285399999999998</v>
      </c>
      <c r="I184" s="27">
        <v>-4.2542000000000003E-2</v>
      </c>
      <c r="L184">
        <v>0.77800000000000002</v>
      </c>
      <c r="M184">
        <v>0.77800000000000002</v>
      </c>
      <c r="N184">
        <v>0.691272</v>
      </c>
      <c r="O184">
        <v>8.6728200000000005E-2</v>
      </c>
      <c r="S184" s="27">
        <v>1.643</v>
      </c>
      <c r="T184" s="27">
        <v>1.4470000000000001</v>
      </c>
      <c r="U184" s="27">
        <v>1.3462799999999999</v>
      </c>
      <c r="V184" s="27">
        <v>0.100725</v>
      </c>
      <c r="AB184">
        <v>1.1139433519999999</v>
      </c>
      <c r="AC184">
        <v>0.95424250899999996</v>
      </c>
      <c r="AD184">
        <v>1.09378</v>
      </c>
      <c r="AE184">
        <v>-0.139541</v>
      </c>
    </row>
    <row r="185" spans="1:31" x14ac:dyDescent="0.3">
      <c r="A185">
        <v>3.45</v>
      </c>
      <c r="B185">
        <v>2.4359999999999999</v>
      </c>
      <c r="C185">
        <v>2.4695299999999998</v>
      </c>
      <c r="D185">
        <v>-3.3530200000000003E-2</v>
      </c>
      <c r="F185" s="26">
        <v>2.5310000000000001</v>
      </c>
      <c r="G185" s="26">
        <v>2.1579999999999999</v>
      </c>
      <c r="H185" s="26">
        <v>2.1333799999999998</v>
      </c>
      <c r="I185" s="26">
        <v>2.4625000000000001E-2</v>
      </c>
      <c r="L185">
        <v>0.60199999999999998</v>
      </c>
      <c r="M185">
        <v>0.60199999999999998</v>
      </c>
      <c r="N185">
        <v>0.53665700000000005</v>
      </c>
      <c r="O185">
        <v>6.5343100000000001E-2</v>
      </c>
      <c r="S185" s="26">
        <v>0.77800000000000002</v>
      </c>
      <c r="T185" s="26">
        <v>0.77800000000000002</v>
      </c>
      <c r="U185" s="26">
        <v>0.691272</v>
      </c>
      <c r="V185" s="26">
        <v>8.6728200000000005E-2</v>
      </c>
      <c r="AB185">
        <v>3.1212314550000002</v>
      </c>
      <c r="AC185">
        <v>2.428134794</v>
      </c>
      <c r="AD185">
        <v>2.3769399999999998</v>
      </c>
      <c r="AE185">
        <v>5.1197699999999999E-2</v>
      </c>
    </row>
    <row r="186" spans="1:31" x14ac:dyDescent="0.3">
      <c r="A186">
        <v>3.6080000000000001</v>
      </c>
      <c r="B186">
        <v>2.512</v>
      </c>
      <c r="C186">
        <v>2.50238</v>
      </c>
      <c r="D186">
        <v>9.6167800000000001E-3</v>
      </c>
      <c r="F186" s="27">
        <v>2.806</v>
      </c>
      <c r="G186" s="27">
        <v>2.3439999999999999</v>
      </c>
      <c r="H186" s="27">
        <v>2.2599200000000002</v>
      </c>
      <c r="I186" s="27">
        <v>8.4077399999999997E-2</v>
      </c>
      <c r="L186">
        <v>1.778</v>
      </c>
      <c r="M186">
        <v>1.591</v>
      </c>
      <c r="N186">
        <v>1.4327799999999999</v>
      </c>
      <c r="O186">
        <v>0.158225</v>
      </c>
      <c r="S186" s="27">
        <v>0.60199999999999998</v>
      </c>
      <c r="T186" s="27">
        <v>0.60199999999999998</v>
      </c>
      <c r="U186" s="27">
        <v>0.53665700000000005</v>
      </c>
      <c r="V186" s="27">
        <v>6.5343100000000001E-2</v>
      </c>
      <c r="AB186">
        <v>2.2068258759999999</v>
      </c>
      <c r="AC186">
        <v>1.8920946030000001</v>
      </c>
      <c r="AD186">
        <v>1.9432799999999999</v>
      </c>
      <c r="AE186">
        <v>-5.1189800000000001E-2</v>
      </c>
    </row>
    <row r="187" spans="1:31" x14ac:dyDescent="0.3">
      <c r="A187">
        <v>2.3199999999999998</v>
      </c>
      <c r="B187">
        <v>2.0409999999999999</v>
      </c>
      <c r="C187">
        <v>2.0212500000000002</v>
      </c>
      <c r="D187">
        <v>1.9751500000000002E-2</v>
      </c>
      <c r="F187" s="26">
        <v>3.1989999999999998</v>
      </c>
      <c r="G187" s="26">
        <v>2.29</v>
      </c>
      <c r="H187" s="26">
        <v>2.4022899999999998</v>
      </c>
      <c r="I187" s="26">
        <v>-0.112293</v>
      </c>
      <c r="L187">
        <v>0.47699999999999998</v>
      </c>
      <c r="M187">
        <v>0.47699999999999998</v>
      </c>
      <c r="N187">
        <v>0.422462</v>
      </c>
      <c r="O187">
        <v>5.4537700000000001E-2</v>
      </c>
      <c r="S187" s="26">
        <v>1.778</v>
      </c>
      <c r="T187" s="26">
        <v>1.591</v>
      </c>
      <c r="U187" s="26">
        <v>1.4327799999999999</v>
      </c>
      <c r="V187" s="26">
        <v>0.158225</v>
      </c>
      <c r="AB187">
        <v>1.278753601</v>
      </c>
      <c r="AC187">
        <v>1.1461280359999999</v>
      </c>
      <c r="AD187">
        <v>1.24498</v>
      </c>
      <c r="AE187">
        <v>-9.8856399999999997E-2</v>
      </c>
    </row>
    <row r="188" spans="1:31" x14ac:dyDescent="0.3">
      <c r="A188">
        <v>4.4980000000000002</v>
      </c>
      <c r="B188">
        <v>2.6989999999999998</v>
      </c>
      <c r="C188">
        <v>2.5507300000000002</v>
      </c>
      <c r="D188">
        <v>0.14826500000000001</v>
      </c>
      <c r="F188" s="27">
        <v>3.7120000000000002</v>
      </c>
      <c r="G188" s="27">
        <v>2.3889999999999998</v>
      </c>
      <c r="H188" s="27">
        <v>2.5200100000000001</v>
      </c>
      <c r="I188" s="27">
        <v>-0.13101399999999999</v>
      </c>
      <c r="L188">
        <v>3.13</v>
      </c>
      <c r="M188">
        <v>2.2789999999999999</v>
      </c>
      <c r="N188">
        <v>2.06487</v>
      </c>
      <c r="O188">
        <v>0.21413399999999999</v>
      </c>
      <c r="S188" s="27">
        <v>0.47699999999999998</v>
      </c>
      <c r="T188" s="27">
        <v>0.47699999999999998</v>
      </c>
      <c r="U188" s="27">
        <v>0.422462</v>
      </c>
      <c r="V188" s="27">
        <v>5.4537700000000001E-2</v>
      </c>
      <c r="AB188">
        <v>1</v>
      </c>
      <c r="AC188">
        <v>0.90308998699999998</v>
      </c>
      <c r="AD188">
        <v>0.98445499999999997</v>
      </c>
      <c r="AE188">
        <v>-8.1364500000000006E-2</v>
      </c>
    </row>
    <row r="189" spans="1:31" x14ac:dyDescent="0.3">
      <c r="A189">
        <v>0.69899999999999995</v>
      </c>
      <c r="B189">
        <v>0.69899999999999995</v>
      </c>
      <c r="C189">
        <v>0.72458299999999998</v>
      </c>
      <c r="D189">
        <v>-2.5583399999999999E-2</v>
      </c>
      <c r="F189" s="26">
        <v>2.29</v>
      </c>
      <c r="G189" s="26">
        <v>1.954</v>
      </c>
      <c r="H189" s="26">
        <v>2.0042499999999999</v>
      </c>
      <c r="I189" s="26">
        <v>-5.0246699999999998E-2</v>
      </c>
      <c r="L189">
        <v>0</v>
      </c>
      <c r="M189">
        <v>0</v>
      </c>
      <c r="N189">
        <v>-4.6754200000000003E-2</v>
      </c>
      <c r="O189">
        <v>4.6754200000000003E-2</v>
      </c>
      <c r="S189" s="26">
        <v>3.13</v>
      </c>
      <c r="T189" s="26">
        <v>2.2789999999999999</v>
      </c>
      <c r="U189" s="26">
        <v>2.06487</v>
      </c>
      <c r="V189" s="26">
        <v>0.21413399999999999</v>
      </c>
      <c r="AB189">
        <v>2.7641761319999998</v>
      </c>
      <c r="AC189">
        <v>2.181843588</v>
      </c>
      <c r="AD189">
        <v>2.2376499999999999</v>
      </c>
      <c r="AE189">
        <v>-5.5807000000000002E-2</v>
      </c>
    </row>
    <row r="190" spans="1:31" x14ac:dyDescent="0.3">
      <c r="A190">
        <v>3.1389999999999998</v>
      </c>
      <c r="B190">
        <v>2.2599999999999998</v>
      </c>
      <c r="C190">
        <v>2.3834900000000001</v>
      </c>
      <c r="D190">
        <v>-0.123486</v>
      </c>
      <c r="F190" s="27">
        <v>4.4950000000000001</v>
      </c>
      <c r="G190" s="27">
        <v>2.5499999999999998</v>
      </c>
      <c r="H190" s="27">
        <v>2.5509599999999999</v>
      </c>
      <c r="I190" s="27">
        <v>-9.6184299999999999E-4</v>
      </c>
      <c r="L190">
        <v>1.851</v>
      </c>
      <c r="M190">
        <v>1.544</v>
      </c>
      <c r="N190">
        <v>1.4777800000000001</v>
      </c>
      <c r="O190">
        <v>6.6219700000000006E-2</v>
      </c>
      <c r="S190" s="27">
        <v>0</v>
      </c>
      <c r="T190" s="27">
        <v>0</v>
      </c>
      <c r="U190" s="27">
        <v>-4.6754200000000003E-2</v>
      </c>
      <c r="V190" s="27">
        <v>4.6754200000000003E-2</v>
      </c>
      <c r="AB190">
        <v>2.8536982119999998</v>
      </c>
      <c r="AC190">
        <v>2.3096301669999999</v>
      </c>
      <c r="AD190">
        <v>2.2761900000000002</v>
      </c>
      <c r="AE190">
        <v>3.3441199999999997E-2</v>
      </c>
    </row>
    <row r="191" spans="1:31" x14ac:dyDescent="0.3">
      <c r="A191">
        <v>1.462</v>
      </c>
      <c r="B191">
        <v>1.3620000000000001</v>
      </c>
      <c r="C191">
        <v>1.4308700000000001</v>
      </c>
      <c r="D191">
        <v>-6.8871000000000002E-2</v>
      </c>
      <c r="F191" s="26">
        <v>2.4969999999999999</v>
      </c>
      <c r="G191" s="26">
        <v>2.0830000000000002</v>
      </c>
      <c r="H191" s="26">
        <v>2.11619</v>
      </c>
      <c r="I191" s="26">
        <v>-3.3189299999999998E-2</v>
      </c>
      <c r="L191">
        <v>0.47699999999999998</v>
      </c>
      <c r="M191">
        <v>0.47699999999999998</v>
      </c>
      <c r="N191">
        <v>0.422462</v>
      </c>
      <c r="O191">
        <v>5.4537700000000001E-2</v>
      </c>
      <c r="S191" s="26">
        <v>1.851</v>
      </c>
      <c r="T191" s="26">
        <v>1.544</v>
      </c>
      <c r="U191" s="26">
        <v>1.4777800000000001</v>
      </c>
      <c r="V191" s="26">
        <v>6.6219700000000006E-2</v>
      </c>
      <c r="AB191">
        <v>1.602059991</v>
      </c>
      <c r="AC191">
        <v>1.414973348</v>
      </c>
      <c r="AD191">
        <v>1.5177700000000001</v>
      </c>
      <c r="AE191">
        <v>-0.102793</v>
      </c>
    </row>
    <row r="192" spans="1:31" x14ac:dyDescent="0.3">
      <c r="A192">
        <v>1.9730000000000001</v>
      </c>
      <c r="B192">
        <v>1.82</v>
      </c>
      <c r="C192">
        <v>1.80847</v>
      </c>
      <c r="D192">
        <v>1.15283E-2</v>
      </c>
      <c r="F192" s="27">
        <v>3.45</v>
      </c>
      <c r="G192" s="27">
        <v>2.4359999999999999</v>
      </c>
      <c r="H192" s="27">
        <v>2.4695299999999998</v>
      </c>
      <c r="I192" s="27">
        <v>-3.3530200000000003E-2</v>
      </c>
      <c r="L192">
        <v>0.30099999999999999</v>
      </c>
      <c r="M192">
        <v>0</v>
      </c>
      <c r="N192">
        <v>0.25550499999999998</v>
      </c>
      <c r="O192">
        <v>-0.25550499999999998</v>
      </c>
      <c r="S192" s="27">
        <v>0.47699999999999998</v>
      </c>
      <c r="T192" s="27">
        <v>0.47699999999999998</v>
      </c>
      <c r="U192" s="27">
        <v>0.422462</v>
      </c>
      <c r="V192" s="27">
        <v>5.4537700000000001E-2</v>
      </c>
      <c r="AB192">
        <v>1.8692317199999999</v>
      </c>
      <c r="AC192">
        <v>1.716003344</v>
      </c>
      <c r="AD192">
        <v>1.7193700000000001</v>
      </c>
      <c r="AE192">
        <v>-3.36484E-3</v>
      </c>
    </row>
    <row r="193" spans="1:31" x14ac:dyDescent="0.3">
      <c r="A193">
        <v>1.839</v>
      </c>
      <c r="B193">
        <v>1.82</v>
      </c>
      <c r="C193">
        <v>1.7168600000000001</v>
      </c>
      <c r="D193">
        <v>0.103143</v>
      </c>
      <c r="F193" s="26">
        <v>3.6080000000000001</v>
      </c>
      <c r="G193" s="26">
        <v>2.512</v>
      </c>
      <c r="H193" s="26">
        <v>2.50238</v>
      </c>
      <c r="I193" s="26">
        <v>9.6167800000000001E-3</v>
      </c>
      <c r="L193">
        <v>0</v>
      </c>
      <c r="M193">
        <v>0</v>
      </c>
      <c r="N193">
        <v>-4.6754200000000003E-2</v>
      </c>
      <c r="O193">
        <v>4.6754200000000003E-2</v>
      </c>
      <c r="S193" s="27">
        <v>0</v>
      </c>
      <c r="T193" s="27">
        <v>0</v>
      </c>
      <c r="U193" s="27">
        <v>-4.6754200000000003E-2</v>
      </c>
      <c r="V193" s="27">
        <v>4.6754200000000003E-2</v>
      </c>
      <c r="AB193">
        <v>2.988558957</v>
      </c>
      <c r="AC193">
        <v>2.2966651900000001</v>
      </c>
      <c r="AD193">
        <v>2.3296800000000002</v>
      </c>
      <c r="AE193">
        <v>-3.3011199999999997E-2</v>
      </c>
    </row>
    <row r="194" spans="1:31" x14ac:dyDescent="0.3">
      <c r="A194">
        <v>2.8959999999999999</v>
      </c>
      <c r="B194">
        <v>2.2599999999999998</v>
      </c>
      <c r="C194">
        <v>2.2965200000000001</v>
      </c>
      <c r="D194">
        <v>-3.65235E-2</v>
      </c>
      <c r="F194" s="27">
        <v>2.3199999999999998</v>
      </c>
      <c r="G194" s="27">
        <v>2.0409999999999999</v>
      </c>
      <c r="H194" s="27">
        <v>2.0212500000000002</v>
      </c>
      <c r="I194" s="27">
        <v>1.9751500000000002E-2</v>
      </c>
      <c r="L194">
        <v>0.95399999999999996</v>
      </c>
      <c r="M194">
        <v>0.77800000000000002</v>
      </c>
      <c r="N194">
        <v>0.83867000000000003</v>
      </c>
      <c r="O194">
        <v>-6.0670000000000002E-2</v>
      </c>
      <c r="S194" s="28">
        <v>0.95399999999999996</v>
      </c>
      <c r="T194" s="28">
        <v>0.77800000000000002</v>
      </c>
      <c r="U194" s="28">
        <v>0.83867000000000003</v>
      </c>
      <c r="V194" s="28">
        <v>-6.0670000000000002E-2</v>
      </c>
      <c r="AB194">
        <v>0.69897000399999998</v>
      </c>
      <c r="AC194">
        <v>0.60205999099999996</v>
      </c>
      <c r="AD194">
        <v>0.67675399999999997</v>
      </c>
      <c r="AE194">
        <v>-7.4693899999999994E-2</v>
      </c>
    </row>
    <row r="195" spans="1:31" x14ac:dyDescent="0.3">
      <c r="F195" s="26">
        <v>4.4980000000000002</v>
      </c>
      <c r="G195" s="26">
        <v>2.6989999999999998</v>
      </c>
      <c r="H195" s="26">
        <v>2.5507300000000002</v>
      </c>
      <c r="I195" s="26">
        <v>0.14826500000000001</v>
      </c>
      <c r="AB195">
        <v>1.5314789170000001</v>
      </c>
      <c r="AC195">
        <v>1.4913616940000001</v>
      </c>
      <c r="AD195">
        <v>1.4609099999999999</v>
      </c>
      <c r="AE195">
        <v>3.04531E-2</v>
      </c>
    </row>
    <row r="196" spans="1:31" x14ac:dyDescent="0.3">
      <c r="F196" s="27">
        <v>0.69899999999999995</v>
      </c>
      <c r="G196" s="27">
        <v>0.69899999999999995</v>
      </c>
      <c r="H196" s="27">
        <v>0.72458299999999998</v>
      </c>
      <c r="I196" s="27">
        <v>-2.5583399999999999E-2</v>
      </c>
      <c r="AB196">
        <v>0.69897000399999998</v>
      </c>
      <c r="AC196">
        <v>0.69897000399999998</v>
      </c>
      <c r="AD196">
        <v>0.67675399999999997</v>
      </c>
      <c r="AE196">
        <v>2.2216099999999999E-2</v>
      </c>
    </row>
    <row r="197" spans="1:31" x14ac:dyDescent="0.3">
      <c r="F197" s="26">
        <v>3.1389999999999998</v>
      </c>
      <c r="G197" s="26">
        <v>2.2599999999999998</v>
      </c>
      <c r="H197" s="26">
        <v>2.3834900000000001</v>
      </c>
      <c r="I197" s="26">
        <v>-0.123486</v>
      </c>
      <c r="AB197">
        <v>1.6434526759999999</v>
      </c>
      <c r="AC197">
        <v>1.5682017239999999</v>
      </c>
      <c r="AD197">
        <v>1.5504100000000001</v>
      </c>
      <c r="AE197">
        <v>1.7790199999999999E-2</v>
      </c>
    </row>
    <row r="198" spans="1:31" x14ac:dyDescent="0.3">
      <c r="F198" s="27">
        <v>1.462</v>
      </c>
      <c r="G198" s="27">
        <v>1.3620000000000001</v>
      </c>
      <c r="H198" s="27">
        <v>1.4308700000000001</v>
      </c>
      <c r="I198" s="27">
        <v>-6.8871000000000002E-2</v>
      </c>
      <c r="AB198">
        <v>1.255272505</v>
      </c>
      <c r="AC198">
        <v>1.1139433519999999</v>
      </c>
      <c r="AD198">
        <v>1.22394</v>
      </c>
      <c r="AE198">
        <v>-0.11</v>
      </c>
    </row>
    <row r="199" spans="1:31" x14ac:dyDescent="0.3">
      <c r="F199" s="26">
        <v>1.9730000000000001</v>
      </c>
      <c r="G199" s="26">
        <v>1.82</v>
      </c>
      <c r="H199" s="26">
        <v>1.80847</v>
      </c>
      <c r="I199" s="26">
        <v>1.15283E-2</v>
      </c>
      <c r="AB199">
        <v>2.810904281</v>
      </c>
      <c r="AC199">
        <v>2.2504200019999998</v>
      </c>
      <c r="AD199">
        <v>2.25807</v>
      </c>
      <c r="AE199">
        <v>-7.6484999999999999E-3</v>
      </c>
    </row>
    <row r="200" spans="1:31" x14ac:dyDescent="0.3">
      <c r="F200" s="27">
        <v>1.839</v>
      </c>
      <c r="G200" s="27">
        <v>1.82</v>
      </c>
      <c r="H200" s="27">
        <v>1.7168600000000001</v>
      </c>
      <c r="I200" s="27">
        <v>0.103143</v>
      </c>
      <c r="AB200">
        <v>1.255272505</v>
      </c>
      <c r="AC200">
        <v>1.1139433519999999</v>
      </c>
      <c r="AD200">
        <v>1.22394</v>
      </c>
      <c r="AE200">
        <v>-0.11</v>
      </c>
    </row>
    <row r="201" spans="1:31" x14ac:dyDescent="0.3">
      <c r="F201" s="28">
        <v>2.8959999999999999</v>
      </c>
      <c r="G201" s="28">
        <v>2.2599999999999998</v>
      </c>
      <c r="H201" s="28">
        <v>2.2965200000000001</v>
      </c>
      <c r="I201" s="28">
        <v>-3.65235E-2</v>
      </c>
      <c r="AB201">
        <v>2.3560258570000001</v>
      </c>
      <c r="AC201">
        <v>2.0863598310000002</v>
      </c>
      <c r="AD201">
        <v>2.0312800000000002</v>
      </c>
      <c r="AE201">
        <v>5.5080999999999998E-2</v>
      </c>
    </row>
    <row r="202" spans="1:31" x14ac:dyDescent="0.3">
      <c r="AB202">
        <v>1.3802112419999999</v>
      </c>
      <c r="AC202">
        <v>1.255272505</v>
      </c>
      <c r="AD202">
        <v>1.33399</v>
      </c>
      <c r="AE202">
        <v>-7.8712699999999997E-2</v>
      </c>
    </row>
    <row r="203" spans="1:31" x14ac:dyDescent="0.3">
      <c r="AB203">
        <v>1.7993405490000001</v>
      </c>
      <c r="AC203">
        <v>1.653212514</v>
      </c>
      <c r="AD203">
        <v>1.6687099999999999</v>
      </c>
      <c r="AE203">
        <v>-1.54991E-2</v>
      </c>
    </row>
    <row r="204" spans="1:31" x14ac:dyDescent="0.3">
      <c r="AB204">
        <v>0.30102999600000002</v>
      </c>
      <c r="AC204">
        <v>0.30102999600000002</v>
      </c>
      <c r="AD204">
        <v>0.22800200000000001</v>
      </c>
      <c r="AE204">
        <v>7.3028499999999996E-2</v>
      </c>
    </row>
    <row r="205" spans="1:31" x14ac:dyDescent="0.3">
      <c r="I205" t="s">
        <v>203</v>
      </c>
      <c r="V205" t="s">
        <v>203</v>
      </c>
      <c r="AB205">
        <v>1.230448921</v>
      </c>
      <c r="AC205">
        <v>1.1461280359999999</v>
      </c>
      <c r="AD205">
        <v>1.2015199999999999</v>
      </c>
      <c r="AE205">
        <v>-5.5390300000000003E-2</v>
      </c>
    </row>
    <row r="206" spans="1:31" x14ac:dyDescent="0.3">
      <c r="AB206">
        <v>1.230448921</v>
      </c>
      <c r="AC206">
        <v>1.230448921</v>
      </c>
      <c r="AD206">
        <v>1.2015199999999999</v>
      </c>
      <c r="AE206">
        <v>2.8930600000000001E-2</v>
      </c>
    </row>
    <row r="207" spans="1:31" x14ac:dyDescent="0.3">
      <c r="I207" t="s">
        <v>204</v>
      </c>
      <c r="J207">
        <v>0.70113000000000003</v>
      </c>
      <c r="V207" t="s">
        <v>204</v>
      </c>
      <c r="W207">
        <v>1.0306999999999999</v>
      </c>
      <c r="AB207">
        <v>1.785329835</v>
      </c>
      <c r="AC207">
        <v>1.7403626889999999</v>
      </c>
      <c r="AD207">
        <v>1.65838</v>
      </c>
      <c r="AE207">
        <v>8.1983399999999998E-2</v>
      </c>
    </row>
    <row r="208" spans="1:31" x14ac:dyDescent="0.3">
      <c r="I208" t="s">
        <v>205</v>
      </c>
      <c r="J208">
        <v>6.8448000000000002</v>
      </c>
      <c r="V208" t="s">
        <v>205</v>
      </c>
      <c r="W208">
        <v>7.2034000000000002</v>
      </c>
      <c r="AB208">
        <v>3.4812992729999999</v>
      </c>
      <c r="AC208">
        <v>2.5314789169999998</v>
      </c>
      <c r="AD208">
        <v>2.4784099999999998</v>
      </c>
      <c r="AE208">
        <v>5.3064899999999998E-2</v>
      </c>
    </row>
    <row r="209" spans="9:31" x14ac:dyDescent="0.3">
      <c r="I209" t="s">
        <v>206</v>
      </c>
      <c r="J209">
        <v>6.7011000000000003</v>
      </c>
      <c r="V209" t="s">
        <v>206</v>
      </c>
      <c r="W209">
        <v>7.0307000000000004</v>
      </c>
      <c r="AB209">
        <v>1.9138138520000001</v>
      </c>
      <c r="AC209">
        <v>1.4771212549999999</v>
      </c>
      <c r="AD209">
        <v>1.75091</v>
      </c>
      <c r="AE209">
        <v>-0.273789</v>
      </c>
    </row>
    <row r="210" spans="9:31" x14ac:dyDescent="0.3">
      <c r="I210" t="s">
        <v>207</v>
      </c>
      <c r="J210">
        <v>0.9647</v>
      </c>
      <c r="V210" t="s">
        <v>207</v>
      </c>
      <c r="W210">
        <v>0.98672000000000004</v>
      </c>
      <c r="AB210">
        <v>3.2477278329999999</v>
      </c>
      <c r="AC210">
        <v>2.3463529740000002</v>
      </c>
      <c r="AD210">
        <v>2.4170500000000001</v>
      </c>
      <c r="AE210">
        <v>-7.0694999999999994E-2</v>
      </c>
    </row>
    <row r="211" spans="9:31" x14ac:dyDescent="0.3">
      <c r="I211" t="s">
        <v>208</v>
      </c>
      <c r="J211">
        <v>2295.6999999999998</v>
      </c>
      <c r="V211" t="s">
        <v>208</v>
      </c>
      <c r="W211">
        <v>5199.5</v>
      </c>
      <c r="AB211">
        <v>0.69897000399999998</v>
      </c>
      <c r="AC211">
        <v>0.60205999099999996</v>
      </c>
      <c r="AD211">
        <v>0.67675399999999997</v>
      </c>
      <c r="AE211">
        <v>-7.4693899999999994E-2</v>
      </c>
    </row>
    <row r="212" spans="9:31" x14ac:dyDescent="0.3">
      <c r="I212" t="s">
        <v>209</v>
      </c>
      <c r="J212" s="18">
        <v>1.0287E-122</v>
      </c>
      <c r="V212" t="s">
        <v>209</v>
      </c>
      <c r="W212" s="18">
        <v>4.2957000000000001E-132</v>
      </c>
      <c r="AB212">
        <v>3.1139433520000002</v>
      </c>
      <c r="AC212">
        <v>2.3443922740000001</v>
      </c>
      <c r="AD212">
        <v>2.3744800000000001</v>
      </c>
      <c r="AE212">
        <v>-3.0086600000000002E-2</v>
      </c>
    </row>
    <row r="213" spans="9:31" x14ac:dyDescent="0.3">
      <c r="AB213">
        <v>2.8318697739999998</v>
      </c>
      <c r="AC213">
        <v>2.278753601</v>
      </c>
      <c r="AD213">
        <v>2.26702</v>
      </c>
      <c r="AE213">
        <v>1.1738500000000001E-2</v>
      </c>
    </row>
    <row r="214" spans="9:31" x14ac:dyDescent="0.3">
      <c r="I214" t="s">
        <v>210</v>
      </c>
      <c r="J214">
        <v>-7.0791499999999993E-2</v>
      </c>
      <c r="V214" t="s">
        <v>210</v>
      </c>
      <c r="W214">
        <v>-1.6294699999999999E-2</v>
      </c>
      <c r="AB214">
        <v>1.812913357</v>
      </c>
      <c r="AC214">
        <v>1.6720978580000001</v>
      </c>
      <c r="AD214">
        <v>1.67866</v>
      </c>
      <c r="AE214">
        <v>-6.5666400000000003E-3</v>
      </c>
    </row>
    <row r="215" spans="9:31" x14ac:dyDescent="0.3">
      <c r="I215" t="s">
        <v>211</v>
      </c>
      <c r="J215">
        <v>1.2423599999999999</v>
      </c>
      <c r="V215" t="s">
        <v>211</v>
      </c>
      <c r="W215">
        <v>1.09026</v>
      </c>
      <c r="AB215">
        <v>1.5051499779999999</v>
      </c>
      <c r="AC215">
        <v>1.414973348</v>
      </c>
      <c r="AD215">
        <v>1.4393100000000001</v>
      </c>
      <c r="AE215">
        <v>-2.4340199999999999E-2</v>
      </c>
    </row>
    <row r="216" spans="9:31" x14ac:dyDescent="0.3">
      <c r="I216" t="s">
        <v>212</v>
      </c>
      <c r="J216">
        <v>-0.14666699999999999</v>
      </c>
      <c r="V216" t="s">
        <v>212</v>
      </c>
      <c r="W216">
        <v>-0.124282</v>
      </c>
      <c r="AB216">
        <v>1.5440680440000001</v>
      </c>
      <c r="AC216">
        <v>1.4771212549999999</v>
      </c>
      <c r="AD216">
        <v>1.47116</v>
      </c>
      <c r="AE216">
        <v>5.9610599999999998E-3</v>
      </c>
    </row>
    <row r="217" spans="9:31" x14ac:dyDescent="0.3">
      <c r="AB217">
        <v>2.0374264979999999</v>
      </c>
      <c r="AC217">
        <v>2.0043213739999999</v>
      </c>
      <c r="AD217">
        <v>1.8352299999999999</v>
      </c>
      <c r="AE217">
        <v>0.16909299999999999</v>
      </c>
    </row>
    <row r="218" spans="9:31" x14ac:dyDescent="0.3">
      <c r="I218" t="s">
        <v>264</v>
      </c>
      <c r="V218" t="s">
        <v>265</v>
      </c>
      <c r="AB218">
        <v>1.397940009</v>
      </c>
      <c r="AC218">
        <v>1.322219295</v>
      </c>
      <c r="AD218">
        <v>1.3492200000000001</v>
      </c>
      <c r="AE218">
        <v>-2.6998899999999999E-2</v>
      </c>
    </row>
    <row r="219" spans="9:31" x14ac:dyDescent="0.3">
      <c r="AB219">
        <v>0.69897000399999998</v>
      </c>
      <c r="AC219">
        <v>0.60205999099999996</v>
      </c>
      <c r="AD219">
        <v>0.67675399999999997</v>
      </c>
      <c r="AE219">
        <v>-7.4693899999999994E-2</v>
      </c>
    </row>
    <row r="220" spans="9:31" x14ac:dyDescent="0.3">
      <c r="AB220">
        <v>1.278753601</v>
      </c>
      <c r="AC220">
        <v>1.230448921</v>
      </c>
      <c r="AD220">
        <v>1.24498</v>
      </c>
      <c r="AE220">
        <v>-1.45355E-2</v>
      </c>
    </row>
    <row r="221" spans="9:31" x14ac:dyDescent="0.3">
      <c r="AB221">
        <v>2.0492180229999999</v>
      </c>
      <c r="AC221">
        <v>1.903089987</v>
      </c>
      <c r="AD221">
        <v>1.8430299999999999</v>
      </c>
      <c r="AE221">
        <v>6.0059399999999999E-2</v>
      </c>
    </row>
    <row r="222" spans="9:31" x14ac:dyDescent="0.3">
      <c r="AB222">
        <v>2.4048337169999998</v>
      </c>
      <c r="AC222">
        <v>2.0718820070000001</v>
      </c>
      <c r="AD222">
        <v>2.0586099999999998</v>
      </c>
      <c r="AE222">
        <v>1.3276700000000001E-2</v>
      </c>
    </row>
    <row r="223" spans="9:31" x14ac:dyDescent="0.3">
      <c r="AB223">
        <v>2.2405492480000002</v>
      </c>
      <c r="AC223">
        <v>2.068185862</v>
      </c>
      <c r="AD223">
        <v>1.96376</v>
      </c>
      <c r="AE223">
        <v>0.104424</v>
      </c>
    </row>
    <row r="224" spans="9:31" x14ac:dyDescent="0.3">
      <c r="AB224">
        <v>2.3692158569999999</v>
      </c>
      <c r="AC224">
        <v>2.093421685</v>
      </c>
      <c r="AD224">
        <v>2.0387300000000002</v>
      </c>
      <c r="AE224">
        <v>5.4687199999999998E-2</v>
      </c>
    </row>
    <row r="225" spans="28:31" x14ac:dyDescent="0.3">
      <c r="AB225">
        <v>1.7993405490000001</v>
      </c>
      <c r="AC225">
        <v>1.6127838569999999</v>
      </c>
      <c r="AD225">
        <v>1.6687099999999999</v>
      </c>
      <c r="AE225">
        <v>-5.59278E-2</v>
      </c>
    </row>
    <row r="226" spans="28:31" x14ac:dyDescent="0.3">
      <c r="AB226">
        <v>2.3404441149999999</v>
      </c>
      <c r="AC226">
        <v>2.0569048510000001</v>
      </c>
      <c r="AD226">
        <v>2.0224000000000002</v>
      </c>
      <c r="AE226">
        <v>3.4501400000000002E-2</v>
      </c>
    </row>
    <row r="227" spans="28:31" x14ac:dyDescent="0.3">
      <c r="AB227">
        <v>1.1760912590000001</v>
      </c>
      <c r="AC227">
        <v>1.1139433519999999</v>
      </c>
      <c r="AD227">
        <v>1.1517599999999999</v>
      </c>
      <c r="AE227">
        <v>-3.7819699999999998E-2</v>
      </c>
    </row>
    <row r="228" spans="28:31" x14ac:dyDescent="0.3">
      <c r="AB228">
        <v>2.3710678619999999</v>
      </c>
      <c r="AC228">
        <v>2.1335389079999998</v>
      </c>
      <c r="AD228">
        <v>2.0397799999999999</v>
      </c>
      <c r="AE228">
        <v>9.3761700000000003E-2</v>
      </c>
    </row>
    <row r="229" spans="28:31" x14ac:dyDescent="0.3">
      <c r="AB229">
        <v>3.3879234669999998</v>
      </c>
      <c r="AC229">
        <v>2.423245874</v>
      </c>
      <c r="AD229">
        <v>2.4558599999999999</v>
      </c>
      <c r="AE229">
        <v>-3.2612099999999998E-2</v>
      </c>
    </row>
    <row r="230" spans="28:31" x14ac:dyDescent="0.3">
      <c r="AB230">
        <v>3.5614591710000001</v>
      </c>
      <c r="AC230">
        <v>2.51054501</v>
      </c>
      <c r="AD230">
        <v>2.4956800000000001</v>
      </c>
      <c r="AE230">
        <v>1.4867500000000001E-2</v>
      </c>
    </row>
    <row r="231" spans="28:31" x14ac:dyDescent="0.3">
      <c r="AB231">
        <v>2.1303337679999998</v>
      </c>
      <c r="AC231">
        <v>1.9294189260000001</v>
      </c>
      <c r="AD231">
        <v>1.8955599999999999</v>
      </c>
      <c r="AE231">
        <v>3.3854099999999998E-2</v>
      </c>
    </row>
    <row r="232" spans="28:31" x14ac:dyDescent="0.3">
      <c r="AB232">
        <v>2.1172712960000002</v>
      </c>
      <c r="AC232">
        <v>1.986771734</v>
      </c>
      <c r="AD232">
        <v>1.88724</v>
      </c>
      <c r="AE232">
        <v>9.9532599999999999E-2</v>
      </c>
    </row>
    <row r="233" spans="28:31" x14ac:dyDescent="0.3">
      <c r="AB233">
        <v>3.3554515199999999</v>
      </c>
      <c r="AC233">
        <v>2.3560258570000001</v>
      </c>
      <c r="AD233">
        <v>2.4474</v>
      </c>
      <c r="AE233">
        <v>-9.1371099999999997E-2</v>
      </c>
    </row>
    <row r="234" spans="28:31" x14ac:dyDescent="0.3">
      <c r="AB234">
        <v>3.7058637120000002</v>
      </c>
      <c r="AC234">
        <v>2.523746467</v>
      </c>
      <c r="AD234">
        <v>2.5218799999999999</v>
      </c>
      <c r="AE234">
        <v>1.86557E-3</v>
      </c>
    </row>
    <row r="235" spans="28:31" x14ac:dyDescent="0.3">
      <c r="AB235">
        <v>3.0170333390000001</v>
      </c>
      <c r="AC235">
        <v>2.28780173</v>
      </c>
      <c r="AD235">
        <v>2.3402699999999999</v>
      </c>
      <c r="AE235">
        <v>-5.2465699999999997E-2</v>
      </c>
    </row>
    <row r="236" spans="28:31" x14ac:dyDescent="0.3">
      <c r="AB236">
        <v>0.30102999600000002</v>
      </c>
      <c r="AC236">
        <v>0.30102999600000002</v>
      </c>
      <c r="AD236">
        <v>0.22800200000000001</v>
      </c>
      <c r="AE236">
        <v>7.3028499999999996E-2</v>
      </c>
    </row>
    <row r="237" spans="28:31" x14ac:dyDescent="0.3">
      <c r="AB237">
        <v>0</v>
      </c>
      <c r="AC237">
        <v>0</v>
      </c>
      <c r="AD237">
        <v>-0.143234</v>
      </c>
      <c r="AE237">
        <v>0.143234</v>
      </c>
    </row>
    <row r="238" spans="28:31" x14ac:dyDescent="0.3">
      <c r="AB238">
        <v>2.3944516810000001</v>
      </c>
      <c r="AC238">
        <v>2</v>
      </c>
      <c r="AD238">
        <v>2.0528499999999998</v>
      </c>
      <c r="AE238">
        <v>-5.2852900000000001E-2</v>
      </c>
    </row>
    <row r="239" spans="28:31" x14ac:dyDescent="0.3">
      <c r="AB239">
        <v>2.4842998390000002</v>
      </c>
      <c r="AC239">
        <v>1.9493900070000001</v>
      </c>
      <c r="AD239">
        <v>2.1015600000000001</v>
      </c>
      <c r="AE239">
        <v>-0.152168</v>
      </c>
    </row>
    <row r="240" spans="28:31" x14ac:dyDescent="0.3">
      <c r="AB240">
        <v>1.602059991</v>
      </c>
      <c r="AC240">
        <v>1.5185139400000001</v>
      </c>
      <c r="AD240">
        <v>1.5177700000000001</v>
      </c>
      <c r="AE240">
        <v>7.4737800000000004E-4</v>
      </c>
    </row>
    <row r="241" spans="28:31" x14ac:dyDescent="0.3">
      <c r="AB241">
        <v>2.190331698</v>
      </c>
      <c r="AC241">
        <v>1.8692317199999999</v>
      </c>
      <c r="AD241">
        <v>1.9331400000000001</v>
      </c>
      <c r="AE241">
        <v>-6.3912200000000002E-2</v>
      </c>
    </row>
    <row r="242" spans="28:31" x14ac:dyDescent="0.3">
      <c r="AB242">
        <v>1.4623979979999999</v>
      </c>
      <c r="AC242">
        <v>1.361727836</v>
      </c>
      <c r="AD242">
        <v>1.4037999999999999</v>
      </c>
      <c r="AE242">
        <v>-4.2074500000000001E-2</v>
      </c>
    </row>
    <row r="243" spans="28:31" x14ac:dyDescent="0.3">
      <c r="AB243">
        <v>2.71432976</v>
      </c>
      <c r="AC243">
        <v>2.3031960570000001</v>
      </c>
      <c r="AD243">
        <v>2.2151399999999999</v>
      </c>
      <c r="AE243">
        <v>8.8052599999999995E-2</v>
      </c>
    </row>
    <row r="244" spans="28:31" x14ac:dyDescent="0.3">
      <c r="AB244">
        <v>2.225309282</v>
      </c>
      <c r="AC244">
        <v>1.8573324959999999</v>
      </c>
      <c r="AD244">
        <v>1.95455</v>
      </c>
      <c r="AE244">
        <v>-9.7217700000000004E-2</v>
      </c>
    </row>
    <row r="245" spans="28:31" x14ac:dyDescent="0.3">
      <c r="AB245">
        <v>1.1760912590000001</v>
      </c>
      <c r="AC245">
        <v>1.1139433519999999</v>
      </c>
      <c r="AD245">
        <v>1.1517599999999999</v>
      </c>
      <c r="AE245">
        <v>-3.7819699999999998E-2</v>
      </c>
    </row>
    <row r="246" spans="28:31" x14ac:dyDescent="0.3">
      <c r="AB246">
        <v>2.8401060939999998</v>
      </c>
      <c r="AC246">
        <v>2.2671717280000001</v>
      </c>
      <c r="AD246">
        <v>2.2704900000000001</v>
      </c>
      <c r="AE246">
        <v>-3.32175E-3</v>
      </c>
    </row>
    <row r="247" spans="28:31" x14ac:dyDescent="0.3">
      <c r="AB247">
        <v>3.6316466630000002</v>
      </c>
      <c r="AC247">
        <v>2.5198279939999999</v>
      </c>
      <c r="AD247">
        <v>2.5091999999999999</v>
      </c>
      <c r="AE247">
        <v>1.0627899999999999E-2</v>
      </c>
    </row>
    <row r="248" spans="28:31" x14ac:dyDescent="0.3">
      <c r="AB248">
        <v>1.968482949</v>
      </c>
      <c r="AC248">
        <v>1.72427587</v>
      </c>
      <c r="AD248">
        <v>1.78877</v>
      </c>
      <c r="AE248">
        <v>-6.4494200000000002E-2</v>
      </c>
    </row>
    <row r="249" spans="28:31" x14ac:dyDescent="0.3">
      <c r="AB249">
        <v>1.62324929</v>
      </c>
      <c r="AC249">
        <v>1.556302501</v>
      </c>
      <c r="AD249">
        <v>1.53454</v>
      </c>
      <c r="AE249">
        <v>2.1760100000000001E-2</v>
      </c>
    </row>
    <row r="250" spans="28:31" x14ac:dyDescent="0.3">
      <c r="AB250">
        <v>2.2201080879999999</v>
      </c>
      <c r="AC250">
        <v>1.812913357</v>
      </c>
      <c r="AD250">
        <v>1.95139</v>
      </c>
      <c r="AE250">
        <v>-0.13847699999999999</v>
      </c>
    </row>
    <row r="251" spans="28:31" x14ac:dyDescent="0.3">
      <c r="AB251">
        <v>2.621176282</v>
      </c>
      <c r="AC251">
        <v>2.2455126679999999</v>
      </c>
      <c r="AD251">
        <v>2.1710699999999998</v>
      </c>
      <c r="AE251">
        <v>7.4442099999999997E-2</v>
      </c>
    </row>
    <row r="252" spans="28:31" x14ac:dyDescent="0.3">
      <c r="AB252">
        <v>2.439332694</v>
      </c>
      <c r="AC252">
        <v>2.1553360370000001</v>
      </c>
      <c r="AD252">
        <v>2.0774900000000001</v>
      </c>
      <c r="AE252">
        <v>7.7849299999999996E-2</v>
      </c>
    </row>
    <row r="253" spans="28:31" x14ac:dyDescent="0.3">
      <c r="AB253">
        <v>3.1411360899999998</v>
      </c>
      <c r="AC253">
        <v>2.4183012910000001</v>
      </c>
      <c r="AD253">
        <v>2.3835700000000002</v>
      </c>
      <c r="AE253">
        <v>3.4732300000000001E-2</v>
      </c>
    </row>
    <row r="254" spans="28:31" x14ac:dyDescent="0.3">
      <c r="AB254">
        <v>3.584331224</v>
      </c>
      <c r="AC254">
        <v>2.450249108</v>
      </c>
      <c r="AD254">
        <v>2.5002499999999999</v>
      </c>
      <c r="AE254">
        <v>-4.9998399999999998E-2</v>
      </c>
    </row>
    <row r="255" spans="28:31" x14ac:dyDescent="0.3">
      <c r="AB255">
        <v>2.7715874810000001</v>
      </c>
      <c r="AC255">
        <v>2.3096301669999999</v>
      </c>
      <c r="AD255">
        <v>2.2409300000000001</v>
      </c>
      <c r="AE255">
        <v>6.86972E-2</v>
      </c>
    </row>
    <row r="256" spans="28:31" x14ac:dyDescent="0.3">
      <c r="AB256">
        <v>3.9697885369999999</v>
      </c>
      <c r="AC256">
        <v>2.5276299010000001</v>
      </c>
      <c r="AD256">
        <v>2.5535000000000001</v>
      </c>
      <c r="AE256">
        <v>-2.5871600000000002E-2</v>
      </c>
    </row>
    <row r="257" spans="28:31" x14ac:dyDescent="0.3">
      <c r="AB257">
        <v>3.4838724540000001</v>
      </c>
      <c r="AC257">
        <v>2.3996737210000001</v>
      </c>
      <c r="AD257">
        <v>2.4790000000000001</v>
      </c>
      <c r="AE257">
        <v>-7.9324599999999995E-2</v>
      </c>
    </row>
    <row r="258" spans="28:31" x14ac:dyDescent="0.3">
      <c r="AB258">
        <v>1.1461280359999999</v>
      </c>
      <c r="AC258">
        <v>1.1139433519999999</v>
      </c>
      <c r="AD258">
        <v>1.1239600000000001</v>
      </c>
      <c r="AE258">
        <v>-1.0012E-2</v>
      </c>
    </row>
    <row r="259" spans="28:31" x14ac:dyDescent="0.3">
      <c r="AB259">
        <v>0.77815124999999996</v>
      </c>
      <c r="AC259">
        <v>0.77815124999999996</v>
      </c>
      <c r="AD259">
        <v>0.76034199999999996</v>
      </c>
      <c r="AE259">
        <v>1.78094E-2</v>
      </c>
    </row>
    <row r="260" spans="28:31" x14ac:dyDescent="0.3">
      <c r="AB260">
        <v>2.1430148</v>
      </c>
      <c r="AC260">
        <v>1.8920946030000001</v>
      </c>
      <c r="AD260">
        <v>1.9036</v>
      </c>
      <c r="AE260">
        <v>-1.15034E-2</v>
      </c>
    </row>
    <row r="261" spans="28:31" x14ac:dyDescent="0.3">
      <c r="AB261">
        <v>3.1209028179999998</v>
      </c>
      <c r="AC261">
        <v>2.3579348470000001</v>
      </c>
      <c r="AD261">
        <v>2.37683</v>
      </c>
      <c r="AE261">
        <v>-1.8891700000000001E-2</v>
      </c>
    </row>
    <row r="262" spans="28:31" x14ac:dyDescent="0.3">
      <c r="AB262">
        <v>3.0366288950000002</v>
      </c>
      <c r="AC262">
        <v>2.3443922740000001</v>
      </c>
      <c r="AD262">
        <v>2.34741</v>
      </c>
      <c r="AE262">
        <v>-3.0216000000000002E-3</v>
      </c>
    </row>
    <row r="263" spans="28:31" x14ac:dyDescent="0.3">
      <c r="AB263">
        <v>0.30102999600000002</v>
      </c>
      <c r="AC263">
        <v>0</v>
      </c>
      <c r="AD263">
        <v>0.22800200000000001</v>
      </c>
      <c r="AE263">
        <v>-0.22800200000000001</v>
      </c>
    </row>
    <row r="264" spans="28:31" x14ac:dyDescent="0.3">
      <c r="AB264">
        <v>3.873553094</v>
      </c>
      <c r="AC264">
        <v>2.588831726</v>
      </c>
      <c r="AD264">
        <v>2.5444100000000001</v>
      </c>
      <c r="AE264">
        <v>4.4423600000000001E-2</v>
      </c>
    </row>
    <row r="265" spans="28:31" x14ac:dyDescent="0.3">
      <c r="AB265">
        <v>1.9444826719999999</v>
      </c>
      <c r="AC265">
        <v>1.8195439360000001</v>
      </c>
      <c r="AD265">
        <v>1.7722599999999999</v>
      </c>
      <c r="AE265">
        <v>4.7283499999999999E-2</v>
      </c>
    </row>
    <row r="266" spans="28:31" x14ac:dyDescent="0.3">
      <c r="AB266">
        <v>2.9956351950000002</v>
      </c>
      <c r="AC266">
        <v>2.3502480179999998</v>
      </c>
      <c r="AD266">
        <v>2.3323299999999998</v>
      </c>
      <c r="AE266">
        <v>1.79168E-2</v>
      </c>
    </row>
    <row r="267" spans="28:31" x14ac:dyDescent="0.3">
      <c r="AB267">
        <v>1.653212514</v>
      </c>
      <c r="AC267">
        <v>1.579783597</v>
      </c>
      <c r="AD267">
        <v>1.55803</v>
      </c>
      <c r="AE267">
        <v>2.1750200000000001E-2</v>
      </c>
    </row>
    <row r="268" spans="28:31" x14ac:dyDescent="0.3">
      <c r="AB268">
        <v>1.4913616940000001</v>
      </c>
      <c r="AC268">
        <v>1.4471580310000001</v>
      </c>
      <c r="AD268">
        <v>1.4279200000000001</v>
      </c>
      <c r="AE268">
        <v>1.9237199999999999E-2</v>
      </c>
    </row>
    <row r="269" spans="28:31" x14ac:dyDescent="0.3">
      <c r="AB269">
        <v>2.1139433520000002</v>
      </c>
      <c r="AC269">
        <v>1.9344984510000001</v>
      </c>
      <c r="AD269">
        <v>1.8851100000000001</v>
      </c>
      <c r="AE269">
        <v>4.9388599999999998E-2</v>
      </c>
    </row>
    <row r="270" spans="28:31" x14ac:dyDescent="0.3">
      <c r="AB270">
        <v>2.2201080879999999</v>
      </c>
      <c r="AC270">
        <v>2.0170333390000001</v>
      </c>
      <c r="AD270">
        <v>1.95139</v>
      </c>
      <c r="AE270">
        <v>6.5642900000000004E-2</v>
      </c>
    </row>
    <row r="271" spans="28:31" x14ac:dyDescent="0.3">
      <c r="AB271">
        <v>1</v>
      </c>
      <c r="AC271">
        <v>1</v>
      </c>
      <c r="AD271">
        <v>0.98445499999999997</v>
      </c>
      <c r="AE271">
        <v>1.55455E-2</v>
      </c>
    </row>
    <row r="272" spans="28:31" x14ac:dyDescent="0.3">
      <c r="AB272">
        <v>2.0569048510000001</v>
      </c>
      <c r="AC272">
        <v>1.8512583490000001</v>
      </c>
      <c r="AD272">
        <v>1.84809</v>
      </c>
      <c r="AE272">
        <v>3.1641899999999999E-3</v>
      </c>
    </row>
    <row r="273" spans="28:31" x14ac:dyDescent="0.3">
      <c r="AB273">
        <v>3.5960470080000002</v>
      </c>
      <c r="AC273">
        <v>2.5211380839999999</v>
      </c>
      <c r="AD273">
        <v>2.5025300000000001</v>
      </c>
      <c r="AE273">
        <v>1.86109E-2</v>
      </c>
    </row>
    <row r="274" spans="28:31" x14ac:dyDescent="0.3">
      <c r="AB274">
        <v>1.0413926849999999</v>
      </c>
      <c r="AC274">
        <v>1.0413926849999999</v>
      </c>
      <c r="AD274">
        <v>1.0246200000000001</v>
      </c>
      <c r="AE274">
        <v>1.67682E-2</v>
      </c>
    </row>
    <row r="275" spans="28:31" x14ac:dyDescent="0.3">
      <c r="AB275">
        <v>2.9180303369999998</v>
      </c>
      <c r="AC275">
        <v>2.2528530309999999</v>
      </c>
      <c r="AD275">
        <v>2.3023899999999999</v>
      </c>
      <c r="AE275">
        <v>-4.9535799999999998E-2</v>
      </c>
    </row>
    <row r="276" spans="28:31" x14ac:dyDescent="0.3">
      <c r="AB276">
        <v>3.1559430179999999</v>
      </c>
      <c r="AC276">
        <v>2.3944516810000001</v>
      </c>
      <c r="AD276">
        <v>2.38842</v>
      </c>
      <c r="AE276">
        <v>6.0268700000000001E-3</v>
      </c>
    </row>
    <row r="277" spans="28:31" x14ac:dyDescent="0.3">
      <c r="AB277">
        <v>2.8790958799999999</v>
      </c>
      <c r="AC277">
        <v>2.3654879850000001</v>
      </c>
      <c r="AD277">
        <v>2.28668</v>
      </c>
      <c r="AE277">
        <v>7.8806299999999996E-2</v>
      </c>
    </row>
    <row r="278" spans="28:31" x14ac:dyDescent="0.3">
      <c r="AB278">
        <v>3.1398790860000001</v>
      </c>
      <c r="AC278">
        <v>2.3579348470000001</v>
      </c>
      <c r="AD278">
        <v>2.3831500000000001</v>
      </c>
      <c r="AE278">
        <v>-2.52188E-2</v>
      </c>
    </row>
    <row r="279" spans="28:31" x14ac:dyDescent="0.3">
      <c r="AB279">
        <v>3.5132175999999999</v>
      </c>
      <c r="AC279">
        <v>2.4871383749999998</v>
      </c>
      <c r="AD279">
        <v>2.4855200000000002</v>
      </c>
      <c r="AE279">
        <v>1.61783E-3</v>
      </c>
    </row>
    <row r="280" spans="28:31" x14ac:dyDescent="0.3">
      <c r="AB280">
        <v>1.278753601</v>
      </c>
      <c r="AC280">
        <v>1.204119983</v>
      </c>
      <c r="AD280">
        <v>1.24498</v>
      </c>
      <c r="AE280">
        <v>-4.0864499999999998E-2</v>
      </c>
    </row>
    <row r="281" spans="28:31" x14ac:dyDescent="0.3">
      <c r="AB281">
        <v>2.2201080879999999</v>
      </c>
      <c r="AC281">
        <v>1.9493900070000001</v>
      </c>
      <c r="AD281">
        <v>1.95139</v>
      </c>
      <c r="AE281">
        <v>-2.00044E-3</v>
      </c>
    </row>
    <row r="282" spans="28:31" x14ac:dyDescent="0.3">
      <c r="AB282">
        <v>2.7678976159999999</v>
      </c>
      <c r="AC282">
        <v>2.342422681</v>
      </c>
      <c r="AD282">
        <v>2.2393000000000001</v>
      </c>
      <c r="AE282">
        <v>0.10312200000000001</v>
      </c>
    </row>
    <row r="283" spans="28:31" x14ac:dyDescent="0.3">
      <c r="AB283">
        <v>2.3710678619999999</v>
      </c>
      <c r="AC283">
        <v>2.053078443</v>
      </c>
      <c r="AD283">
        <v>2.0397799999999999</v>
      </c>
      <c r="AE283">
        <v>1.33013E-2</v>
      </c>
    </row>
    <row r="284" spans="28:31" x14ac:dyDescent="0.3">
      <c r="AB284">
        <v>1.1760912590000001</v>
      </c>
      <c r="AC284">
        <v>1</v>
      </c>
      <c r="AD284">
        <v>1.1517599999999999</v>
      </c>
      <c r="AE284">
        <v>-0.15176300000000001</v>
      </c>
    </row>
    <row r="285" spans="28:31" x14ac:dyDescent="0.3">
      <c r="AB285">
        <v>2.8350561019999998</v>
      </c>
      <c r="AC285">
        <v>2.190331698</v>
      </c>
      <c r="AD285">
        <v>2.2683599999999999</v>
      </c>
      <c r="AE285">
        <v>-7.8031500000000004E-2</v>
      </c>
    </row>
    <row r="286" spans="28:31" x14ac:dyDescent="0.3">
      <c r="AB286">
        <v>2.5899496009999998</v>
      </c>
      <c r="AC286">
        <v>2.225309282</v>
      </c>
      <c r="AD286">
        <v>2.15571</v>
      </c>
      <c r="AE286">
        <v>6.9599099999999997E-2</v>
      </c>
    </row>
    <row r="287" spans="28:31" x14ac:dyDescent="0.3">
      <c r="AB287">
        <v>2.7824726239999999</v>
      </c>
      <c r="AC287">
        <v>2.2624510899999999</v>
      </c>
      <c r="AD287">
        <v>2.2457199999999999</v>
      </c>
      <c r="AE287">
        <v>1.6727300000000001E-2</v>
      </c>
    </row>
    <row r="288" spans="28:31" x14ac:dyDescent="0.3">
      <c r="AB288">
        <v>3.7797407509999998</v>
      </c>
      <c r="AC288">
        <v>2.457881897</v>
      </c>
      <c r="AD288">
        <v>2.5328499999999998</v>
      </c>
      <c r="AE288">
        <v>-7.4969900000000006E-2</v>
      </c>
    </row>
    <row r="289" spans="28:31" x14ac:dyDescent="0.3">
      <c r="AB289">
        <v>2.3873898260000002</v>
      </c>
      <c r="AC289">
        <v>2.053078443</v>
      </c>
      <c r="AD289">
        <v>2.0489199999999999</v>
      </c>
      <c r="AE289">
        <v>4.1569900000000002E-3</v>
      </c>
    </row>
    <row r="290" spans="28:31" x14ac:dyDescent="0.3">
      <c r="AB290">
        <v>3.4929000110000001</v>
      </c>
      <c r="AC290">
        <v>2.4313637639999999</v>
      </c>
      <c r="AD290">
        <v>2.4810300000000001</v>
      </c>
      <c r="AE290">
        <v>-4.9668700000000003E-2</v>
      </c>
    </row>
    <row r="291" spans="28:31" x14ac:dyDescent="0.3">
      <c r="AB291">
        <v>1.6127838569999999</v>
      </c>
      <c r="AC291">
        <v>1.579783597</v>
      </c>
      <c r="AD291">
        <v>1.52627</v>
      </c>
      <c r="AE291">
        <v>5.3509800000000003E-2</v>
      </c>
    </row>
    <row r="292" spans="28:31" x14ac:dyDescent="0.3">
      <c r="AB292">
        <v>1.7403626889999999</v>
      </c>
      <c r="AC292">
        <v>1.556302501</v>
      </c>
      <c r="AD292">
        <v>1.6248199999999999</v>
      </c>
      <c r="AE292">
        <v>-6.8515000000000006E-2</v>
      </c>
    </row>
    <row r="293" spans="28:31" x14ac:dyDescent="0.3">
      <c r="AB293">
        <v>3.547159121</v>
      </c>
      <c r="AC293">
        <v>2.4517864359999999</v>
      </c>
      <c r="AD293">
        <v>2.49274</v>
      </c>
      <c r="AE293">
        <v>-4.09536E-2</v>
      </c>
    </row>
    <row r="294" spans="28:31" x14ac:dyDescent="0.3">
      <c r="AB294">
        <v>2.991669007</v>
      </c>
      <c r="AC294">
        <v>2.326335861</v>
      </c>
      <c r="AD294">
        <v>2.3308499999999999</v>
      </c>
      <c r="AE294">
        <v>-4.5092099999999996E-3</v>
      </c>
    </row>
    <row r="295" spans="28:31" x14ac:dyDescent="0.3">
      <c r="AB295">
        <v>2.1172712960000002</v>
      </c>
      <c r="AC295">
        <v>1.9294189260000001</v>
      </c>
      <c r="AD295">
        <v>1.88724</v>
      </c>
      <c r="AE295">
        <v>4.2179800000000003E-2</v>
      </c>
    </row>
    <row r="296" spans="28:31" x14ac:dyDescent="0.3">
      <c r="AB296">
        <v>1.69019608</v>
      </c>
      <c r="AC296">
        <v>1.4913616940000001</v>
      </c>
      <c r="AD296">
        <v>1.5866499999999999</v>
      </c>
      <c r="AE296">
        <v>-9.5292699999999994E-2</v>
      </c>
    </row>
    <row r="297" spans="28:31" x14ac:dyDescent="0.3">
      <c r="AB297">
        <v>3.0856472880000001</v>
      </c>
      <c r="AC297">
        <v>2.3710678619999999</v>
      </c>
      <c r="AD297">
        <v>2.3647800000000001</v>
      </c>
      <c r="AE297">
        <v>6.2850299999999996E-3</v>
      </c>
    </row>
    <row r="298" spans="28:31" x14ac:dyDescent="0.3">
      <c r="AB298">
        <v>3.3147096930000002</v>
      </c>
      <c r="AC298">
        <v>2.3926969530000002</v>
      </c>
      <c r="AD298">
        <v>2.4363299999999999</v>
      </c>
      <c r="AE298">
        <v>-4.36338E-2</v>
      </c>
    </row>
    <row r="299" spans="28:31" x14ac:dyDescent="0.3">
      <c r="AB299">
        <v>1.69019608</v>
      </c>
      <c r="AC299">
        <v>1.6434526759999999</v>
      </c>
      <c r="AD299">
        <v>1.5866499999999999</v>
      </c>
      <c r="AE299">
        <v>5.6798300000000003E-2</v>
      </c>
    </row>
    <row r="300" spans="28:31" x14ac:dyDescent="0.3">
      <c r="AB300">
        <v>2.5490032619999998</v>
      </c>
      <c r="AC300">
        <v>2.3242824550000001</v>
      </c>
      <c r="AD300">
        <v>2.1351200000000001</v>
      </c>
      <c r="AE300">
        <v>0.18915999999999999</v>
      </c>
    </row>
    <row r="301" spans="28:31" x14ac:dyDescent="0.3">
      <c r="AB301">
        <v>3.2208922489999998</v>
      </c>
      <c r="AC301">
        <v>2.3384564939999999</v>
      </c>
      <c r="AD301">
        <v>2.4089399999999999</v>
      </c>
      <c r="AE301">
        <v>-7.0485999999999993E-2</v>
      </c>
    </row>
    <row r="302" spans="28:31" x14ac:dyDescent="0.3">
      <c r="AB302">
        <v>2.3838153659999999</v>
      </c>
      <c r="AC302">
        <v>1.8976270909999999</v>
      </c>
      <c r="AD302">
        <v>2.0469300000000001</v>
      </c>
      <c r="AE302">
        <v>-0.14929899999999999</v>
      </c>
    </row>
    <row r="303" spans="28:31" x14ac:dyDescent="0.3">
      <c r="AB303">
        <v>2.5415792439999998</v>
      </c>
      <c r="AC303">
        <v>2.1583624920000002</v>
      </c>
      <c r="AD303">
        <v>2.1313399999999998</v>
      </c>
      <c r="AE303">
        <v>2.70269E-2</v>
      </c>
    </row>
    <row r="304" spans="28:31" x14ac:dyDescent="0.3">
      <c r="AB304">
        <v>2.190331698</v>
      </c>
      <c r="AC304">
        <v>1.9444826719999999</v>
      </c>
      <c r="AD304">
        <v>1.9331400000000001</v>
      </c>
      <c r="AE304">
        <v>1.13388E-2</v>
      </c>
    </row>
    <row r="305" spans="28:31" x14ac:dyDescent="0.3">
      <c r="AB305">
        <v>2.8350561019999998</v>
      </c>
      <c r="AC305">
        <v>2.3096301669999999</v>
      </c>
      <c r="AD305">
        <v>2.2683599999999999</v>
      </c>
      <c r="AE305">
        <v>4.1266999999999998E-2</v>
      </c>
    </row>
    <row r="306" spans="28:31" x14ac:dyDescent="0.3">
      <c r="AB306">
        <v>2.5670263659999999</v>
      </c>
      <c r="AC306">
        <v>2.1398790860000001</v>
      </c>
      <c r="AD306">
        <v>2.14425</v>
      </c>
      <c r="AE306">
        <v>-4.3677799999999999E-3</v>
      </c>
    </row>
    <row r="307" spans="28:31" x14ac:dyDescent="0.3">
      <c r="AB307">
        <v>3.6519560700000002</v>
      </c>
      <c r="AC307">
        <v>2.4712917110000001</v>
      </c>
      <c r="AD307">
        <v>2.5128400000000002</v>
      </c>
      <c r="AE307">
        <v>-4.1543700000000003E-2</v>
      </c>
    </row>
    <row r="308" spans="28:31" x14ac:dyDescent="0.3">
      <c r="AB308">
        <v>1.0413926849999999</v>
      </c>
      <c r="AC308">
        <v>1</v>
      </c>
      <c r="AD308">
        <v>1.0246200000000001</v>
      </c>
      <c r="AE308">
        <v>-2.4624500000000001E-2</v>
      </c>
    </row>
    <row r="309" spans="28:31" x14ac:dyDescent="0.3">
      <c r="AB309">
        <v>3.4092566519999998</v>
      </c>
      <c r="AC309">
        <v>2.3463529740000002</v>
      </c>
      <c r="AD309">
        <v>2.4612400000000001</v>
      </c>
      <c r="AE309">
        <v>-0.11489000000000001</v>
      </c>
    </row>
    <row r="310" spans="28:31" x14ac:dyDescent="0.3">
      <c r="AB310">
        <v>1.0413926849999999</v>
      </c>
      <c r="AC310">
        <v>0.95424250899999996</v>
      </c>
      <c r="AD310">
        <v>1.0246200000000001</v>
      </c>
      <c r="AE310">
        <v>-7.0382E-2</v>
      </c>
    </row>
    <row r="311" spans="28:31" x14ac:dyDescent="0.3">
      <c r="AB311">
        <v>1.9731278539999999</v>
      </c>
      <c r="AC311">
        <v>1.792391689</v>
      </c>
      <c r="AD311">
        <v>1.7919499999999999</v>
      </c>
      <c r="AE311">
        <v>4.4647600000000001E-4</v>
      </c>
    </row>
    <row r="312" spans="28:31" x14ac:dyDescent="0.3">
      <c r="AB312">
        <v>0.30102999600000002</v>
      </c>
      <c r="AC312">
        <v>0</v>
      </c>
      <c r="AD312">
        <v>0.22800200000000001</v>
      </c>
      <c r="AE312">
        <v>-0.22800200000000001</v>
      </c>
    </row>
    <row r="313" spans="28:31" x14ac:dyDescent="0.3">
      <c r="AB313">
        <v>2.0569048510000001</v>
      </c>
      <c r="AC313">
        <v>1.880813592</v>
      </c>
      <c r="AD313">
        <v>1.84809</v>
      </c>
      <c r="AE313">
        <v>3.2719400000000003E-2</v>
      </c>
    </row>
    <row r="314" spans="28:31" x14ac:dyDescent="0.3">
      <c r="AB314">
        <v>3.8664054980000002</v>
      </c>
      <c r="AC314">
        <v>2.523746467</v>
      </c>
      <c r="AD314">
        <v>2.5436200000000002</v>
      </c>
      <c r="AE314">
        <v>-1.9874699999999999E-2</v>
      </c>
    </row>
    <row r="315" spans="28:31" x14ac:dyDescent="0.3">
      <c r="AB315">
        <v>2.326335861</v>
      </c>
      <c r="AC315">
        <v>2.0644579890000001</v>
      </c>
      <c r="AD315">
        <v>2.0143</v>
      </c>
      <c r="AE315">
        <v>5.0153900000000001E-2</v>
      </c>
    </row>
    <row r="316" spans="28:31" x14ac:dyDescent="0.3">
      <c r="AB316">
        <v>2.7084209000000001</v>
      </c>
      <c r="AC316">
        <v>2.28780173</v>
      </c>
      <c r="AD316">
        <v>2.2124299999999999</v>
      </c>
      <c r="AE316">
        <v>7.5376100000000001E-2</v>
      </c>
    </row>
    <row r="317" spans="28:31" x14ac:dyDescent="0.3">
      <c r="AB317">
        <v>3.2907022430000001</v>
      </c>
      <c r="AC317">
        <v>2.4149733480000002</v>
      </c>
      <c r="AD317">
        <v>2.4295800000000001</v>
      </c>
      <c r="AE317">
        <v>-1.4601899999999999E-2</v>
      </c>
    </row>
    <row r="318" spans="28:31" x14ac:dyDescent="0.3">
      <c r="AB318">
        <v>2.6483600109999998</v>
      </c>
      <c r="AC318">
        <v>2.2013971240000001</v>
      </c>
      <c r="AD318">
        <v>2.1842000000000001</v>
      </c>
      <c r="AE318">
        <v>1.7194600000000001E-2</v>
      </c>
    </row>
    <row r="319" spans="28:31" x14ac:dyDescent="0.3">
      <c r="AB319">
        <v>1.653212514</v>
      </c>
      <c r="AC319">
        <v>1.5314789170000001</v>
      </c>
      <c r="AD319">
        <v>1.55803</v>
      </c>
      <c r="AE319">
        <v>-2.6554500000000002E-2</v>
      </c>
    </row>
    <row r="320" spans="28:31" x14ac:dyDescent="0.3">
      <c r="AB320">
        <v>0.84509803999999999</v>
      </c>
      <c r="AC320">
        <v>0.69897000399999998</v>
      </c>
      <c r="AD320">
        <v>0.829538</v>
      </c>
      <c r="AE320">
        <v>-0.13056799999999999</v>
      </c>
    </row>
    <row r="321" spans="28:31" x14ac:dyDescent="0.3">
      <c r="AB321">
        <v>2.1760912590000001</v>
      </c>
      <c r="AC321">
        <v>1.968482949</v>
      </c>
      <c r="AD321">
        <v>1.92432</v>
      </c>
      <c r="AE321">
        <v>4.4159999999999998E-2</v>
      </c>
    </row>
    <row r="322" spans="28:31" x14ac:dyDescent="0.3">
      <c r="AB322">
        <v>2.9395192529999998</v>
      </c>
      <c r="AC322">
        <v>2.3521825180000002</v>
      </c>
      <c r="AD322">
        <v>2.3108599999999999</v>
      </c>
      <c r="AE322">
        <v>4.1320500000000003E-2</v>
      </c>
    </row>
    <row r="323" spans="28:31" x14ac:dyDescent="0.3">
      <c r="AB323">
        <v>2.662757832</v>
      </c>
      <c r="AC323">
        <v>2.2455126679999999</v>
      </c>
      <c r="AD323">
        <v>2.1910699999999999</v>
      </c>
      <c r="AE323">
        <v>5.4445199999999999E-2</v>
      </c>
    </row>
    <row r="324" spans="28:31" x14ac:dyDescent="0.3">
      <c r="AB324">
        <v>3.4729026520000001</v>
      </c>
      <c r="AC324">
        <v>2.3856062740000001</v>
      </c>
      <c r="AD324">
        <v>2.4764900000000001</v>
      </c>
      <c r="AE324">
        <v>-9.0887200000000001E-2</v>
      </c>
    </row>
    <row r="325" spans="28:31" x14ac:dyDescent="0.3">
      <c r="AB325">
        <v>2.7937903849999999</v>
      </c>
      <c r="AC325">
        <v>2.2528530309999999</v>
      </c>
      <c r="AD325">
        <v>2.2506699999999999</v>
      </c>
      <c r="AE325">
        <v>2.18593E-3</v>
      </c>
    </row>
    <row r="326" spans="28:31" x14ac:dyDescent="0.3">
      <c r="AB326">
        <v>2.6384892569999998</v>
      </c>
      <c r="AC326">
        <v>2.2121876039999999</v>
      </c>
      <c r="AD326">
        <v>2.1794600000000002</v>
      </c>
      <c r="AE326">
        <v>3.2727600000000003E-2</v>
      </c>
    </row>
    <row r="327" spans="28:31" x14ac:dyDescent="0.3">
      <c r="AB327">
        <v>2.6201360550000001</v>
      </c>
      <c r="AC327">
        <v>2.2068258759999999</v>
      </c>
      <c r="AD327">
        <v>2.17056</v>
      </c>
      <c r="AE327">
        <v>3.6262200000000001E-2</v>
      </c>
    </row>
    <row r="328" spans="28:31" x14ac:dyDescent="0.3">
      <c r="AB328">
        <v>2.3096301669999999</v>
      </c>
      <c r="AC328">
        <v>1.991226076</v>
      </c>
      <c r="AD328">
        <v>2.0046400000000002</v>
      </c>
      <c r="AE328">
        <v>-1.3409799999999999E-2</v>
      </c>
    </row>
    <row r="329" spans="28:31" x14ac:dyDescent="0.3">
      <c r="AB329">
        <v>1.72427587</v>
      </c>
      <c r="AC329">
        <v>1.602059991</v>
      </c>
      <c r="AD329">
        <v>1.61266</v>
      </c>
      <c r="AE329">
        <v>-1.06026E-2</v>
      </c>
    </row>
    <row r="330" spans="28:31" x14ac:dyDescent="0.3">
      <c r="AB330">
        <v>0.60205999099999996</v>
      </c>
      <c r="AC330">
        <v>0.60205999099999996</v>
      </c>
      <c r="AD330">
        <v>0.57187399999999999</v>
      </c>
      <c r="AE330">
        <v>3.0185900000000002E-2</v>
      </c>
    </row>
    <row r="331" spans="28:31" x14ac:dyDescent="0.3">
      <c r="AB331">
        <v>2.7379873259999998</v>
      </c>
      <c r="AC331">
        <v>2.3053513689999998</v>
      </c>
      <c r="AD331">
        <v>2.2259199999999999</v>
      </c>
      <c r="AE331">
        <v>7.9432299999999997E-2</v>
      </c>
    </row>
    <row r="332" spans="28:31" x14ac:dyDescent="0.3">
      <c r="AB332">
        <v>1.255272505</v>
      </c>
      <c r="AC332">
        <v>1.230448921</v>
      </c>
      <c r="AD332">
        <v>1.22394</v>
      </c>
      <c r="AE332">
        <v>6.5055099999999999E-3</v>
      </c>
    </row>
    <row r="333" spans="28:31" x14ac:dyDescent="0.3">
      <c r="AB333">
        <v>1.204119983</v>
      </c>
      <c r="AC333">
        <v>1.1139433519999999</v>
      </c>
      <c r="AD333">
        <v>1.17753</v>
      </c>
      <c r="AE333">
        <v>-6.3586699999999996E-2</v>
      </c>
    </row>
    <row r="334" spans="28:31" x14ac:dyDescent="0.3">
      <c r="AB334">
        <v>1.7323937599999999</v>
      </c>
      <c r="AC334">
        <v>1.579783597</v>
      </c>
      <c r="AD334">
        <v>1.6188100000000001</v>
      </c>
      <c r="AE334">
        <v>-3.9022500000000002E-2</v>
      </c>
    </row>
    <row r="335" spans="28:31" x14ac:dyDescent="0.3">
      <c r="AB335">
        <v>2.2671717280000001</v>
      </c>
      <c r="AC335">
        <v>2.0334237549999998</v>
      </c>
      <c r="AD335">
        <v>1.9796800000000001</v>
      </c>
      <c r="AE335">
        <v>5.37394E-2</v>
      </c>
    </row>
    <row r="336" spans="28:31" x14ac:dyDescent="0.3">
      <c r="AB336">
        <v>0.84509803999999999</v>
      </c>
      <c r="AC336">
        <v>0.84509803999999999</v>
      </c>
      <c r="AD336">
        <v>0.829538</v>
      </c>
      <c r="AE336">
        <v>1.55605E-2</v>
      </c>
    </row>
    <row r="337" spans="28:31" x14ac:dyDescent="0.3">
      <c r="AB337">
        <v>2.149219113</v>
      </c>
      <c r="AC337">
        <v>1.9395192530000001</v>
      </c>
      <c r="AD337">
        <v>1.90751</v>
      </c>
      <c r="AE337">
        <v>3.2008599999999998E-2</v>
      </c>
    </row>
    <row r="338" spans="28:31" x14ac:dyDescent="0.3">
      <c r="AB338">
        <v>2.9876662650000001</v>
      </c>
      <c r="AC338">
        <v>2.2671717280000001</v>
      </c>
      <c r="AD338">
        <v>2.3293400000000002</v>
      </c>
      <c r="AE338">
        <v>-6.2168599999999997E-2</v>
      </c>
    </row>
    <row r="339" spans="28:31" x14ac:dyDescent="0.3">
      <c r="AB339">
        <v>3.5694909539999999</v>
      </c>
      <c r="AC339">
        <v>2.4517864359999999</v>
      </c>
      <c r="AD339">
        <v>2.4973000000000001</v>
      </c>
      <c r="AE339">
        <v>-4.5513900000000003E-2</v>
      </c>
    </row>
    <row r="340" spans="28:31" x14ac:dyDescent="0.3">
      <c r="AB340">
        <v>2.7972675410000001</v>
      </c>
      <c r="AC340">
        <v>2.2405492480000002</v>
      </c>
      <c r="AD340">
        <v>2.2521800000000001</v>
      </c>
      <c r="AE340">
        <v>-1.16288E-2</v>
      </c>
    </row>
    <row r="341" spans="28:31" x14ac:dyDescent="0.3">
      <c r="AB341">
        <v>0.90308998699999998</v>
      </c>
      <c r="AC341">
        <v>0.90308998699999998</v>
      </c>
      <c r="AD341">
        <v>0.88838399999999995</v>
      </c>
      <c r="AE341">
        <v>1.47064E-2</v>
      </c>
    </row>
    <row r="342" spans="28:31" x14ac:dyDescent="0.3">
      <c r="AB342">
        <v>1.0413926849999999</v>
      </c>
      <c r="AC342">
        <v>1</v>
      </c>
      <c r="AD342">
        <v>1.0246200000000001</v>
      </c>
      <c r="AE342">
        <v>-2.4624500000000001E-2</v>
      </c>
    </row>
    <row r="343" spans="28:31" x14ac:dyDescent="0.3">
      <c r="AB343">
        <v>1.4471580310000001</v>
      </c>
      <c r="AC343">
        <v>1.4471580310000001</v>
      </c>
      <c r="AD343">
        <v>1.3910100000000001</v>
      </c>
      <c r="AE343">
        <v>5.6147900000000001E-2</v>
      </c>
    </row>
    <row r="344" spans="28:31" x14ac:dyDescent="0.3">
      <c r="AB344">
        <v>0</v>
      </c>
      <c r="AC344">
        <v>0</v>
      </c>
      <c r="AD344">
        <v>-0.143234</v>
      </c>
      <c r="AE344">
        <v>0.143234</v>
      </c>
    </row>
    <row r="345" spans="28:31" x14ac:dyDescent="0.3">
      <c r="AB345">
        <v>3.06069784</v>
      </c>
      <c r="AC345">
        <v>2.3159703450000002</v>
      </c>
      <c r="AD345">
        <v>2.3560300000000001</v>
      </c>
      <c r="AE345">
        <v>-4.00627E-2</v>
      </c>
    </row>
    <row r="346" spans="28:31" x14ac:dyDescent="0.3">
      <c r="AB346">
        <v>2.4842998390000002</v>
      </c>
      <c r="AC346">
        <v>2.1461280359999999</v>
      </c>
      <c r="AD346">
        <v>2.1015600000000001</v>
      </c>
      <c r="AE346">
        <v>4.4570199999999997E-2</v>
      </c>
    </row>
    <row r="347" spans="28:31" x14ac:dyDescent="0.3">
      <c r="AB347">
        <v>3.1731862679999998</v>
      </c>
      <c r="AC347">
        <v>2.3944516810000001</v>
      </c>
      <c r="AD347">
        <v>2.3940000000000001</v>
      </c>
      <c r="AE347">
        <v>4.5548399999999998E-4</v>
      </c>
    </row>
    <row r="348" spans="28:31" x14ac:dyDescent="0.3">
      <c r="AB348">
        <v>2.3180633350000002</v>
      </c>
      <c r="AC348">
        <v>1.954242509</v>
      </c>
      <c r="AD348">
        <v>2.0095299999999998</v>
      </c>
      <c r="AE348">
        <v>-5.52845E-2</v>
      </c>
    </row>
    <row r="349" spans="28:31" x14ac:dyDescent="0.3">
      <c r="AB349">
        <v>1.908485019</v>
      </c>
      <c r="AC349">
        <v>1.69019608</v>
      </c>
      <c r="AD349">
        <v>1.7471699999999999</v>
      </c>
      <c r="AE349">
        <v>-5.6975699999999997E-2</v>
      </c>
    </row>
    <row r="350" spans="28:31" x14ac:dyDescent="0.3">
      <c r="AB350">
        <v>2.3180633350000002</v>
      </c>
      <c r="AC350">
        <v>2.0791812460000001</v>
      </c>
      <c r="AD350">
        <v>2.0095299999999998</v>
      </c>
      <c r="AE350">
        <v>6.9654199999999999E-2</v>
      </c>
    </row>
    <row r="351" spans="28:31" x14ac:dyDescent="0.3">
      <c r="AB351">
        <v>1.204119983</v>
      </c>
      <c r="AC351">
        <v>1.1139433519999999</v>
      </c>
      <c r="AD351">
        <v>1.17753</v>
      </c>
      <c r="AE351">
        <v>-6.3586699999999996E-2</v>
      </c>
    </row>
    <row r="352" spans="28:31" x14ac:dyDescent="0.3">
      <c r="AB352">
        <v>2.4456042029999998</v>
      </c>
      <c r="AC352">
        <v>2.0718820070000001</v>
      </c>
      <c r="AD352">
        <v>2.0808800000000001</v>
      </c>
      <c r="AE352">
        <v>-8.9985099999999995E-3</v>
      </c>
    </row>
    <row r="353" spans="28:31" x14ac:dyDescent="0.3">
      <c r="AB353">
        <v>3.10002573</v>
      </c>
      <c r="AC353">
        <v>2.5065050320000002</v>
      </c>
      <c r="AD353">
        <v>2.3697400000000002</v>
      </c>
      <c r="AE353">
        <v>0.136765</v>
      </c>
    </row>
    <row r="354" spans="28:31" x14ac:dyDescent="0.3">
      <c r="AB354">
        <v>2.5037906830000001</v>
      </c>
      <c r="AC354">
        <v>2.025305865</v>
      </c>
      <c r="AD354">
        <v>2.1118000000000001</v>
      </c>
      <c r="AE354">
        <v>-8.6495799999999998E-2</v>
      </c>
    </row>
    <row r="355" spans="28:31" x14ac:dyDescent="0.3">
      <c r="AB355">
        <v>3.5375672570000001</v>
      </c>
      <c r="AC355">
        <v>2.485721426</v>
      </c>
      <c r="AD355">
        <v>2.4907400000000002</v>
      </c>
      <c r="AE355">
        <v>-5.0136199999999999E-3</v>
      </c>
    </row>
    <row r="356" spans="28:31" x14ac:dyDescent="0.3">
      <c r="AB356">
        <v>2.559906625</v>
      </c>
      <c r="AC356">
        <v>2.1673173349999999</v>
      </c>
      <c r="AD356">
        <v>2.1406499999999999</v>
      </c>
      <c r="AE356">
        <v>2.6663200000000001E-2</v>
      </c>
    </row>
    <row r="357" spans="28:31" x14ac:dyDescent="0.3">
      <c r="AB357">
        <v>2.1702617150000001</v>
      </c>
      <c r="AC357">
        <v>1.963787827</v>
      </c>
      <c r="AD357">
        <v>1.92069</v>
      </c>
      <c r="AE357">
        <v>4.3093600000000003E-2</v>
      </c>
    </row>
    <row r="358" spans="28:31" x14ac:dyDescent="0.3">
      <c r="AB358">
        <v>2.583198774</v>
      </c>
      <c r="AC358">
        <v>2.198657087</v>
      </c>
      <c r="AD358">
        <v>2.1523500000000002</v>
      </c>
      <c r="AE358">
        <v>4.6306300000000002E-2</v>
      </c>
    </row>
    <row r="359" spans="28:31" x14ac:dyDescent="0.3">
      <c r="AB359">
        <v>0.47712125500000002</v>
      </c>
      <c r="AC359">
        <v>0.47712125500000002</v>
      </c>
      <c r="AD359">
        <v>0.43247600000000003</v>
      </c>
      <c r="AE359">
        <v>4.4645600000000001E-2</v>
      </c>
    </row>
    <row r="360" spans="28:31" x14ac:dyDescent="0.3">
      <c r="AB360">
        <v>2.7032913779999999</v>
      </c>
      <c r="AC360">
        <v>2.3765769570000002</v>
      </c>
      <c r="AD360">
        <v>2.2100599999999999</v>
      </c>
      <c r="AE360">
        <v>0.166519</v>
      </c>
    </row>
    <row r="361" spans="28:31" x14ac:dyDescent="0.3">
      <c r="AB361">
        <v>3.932169246</v>
      </c>
      <c r="AC361">
        <v>2.5932860670000002</v>
      </c>
      <c r="AD361">
        <v>2.5502799999999999</v>
      </c>
      <c r="AE361">
        <v>4.3006299999999997E-2</v>
      </c>
    </row>
    <row r="362" spans="28:31" x14ac:dyDescent="0.3">
      <c r="AB362">
        <v>2.9795483749999998</v>
      </c>
      <c r="AC362">
        <v>2.3443922740000001</v>
      </c>
      <c r="AD362">
        <v>2.3262700000000001</v>
      </c>
      <c r="AE362">
        <v>1.81184E-2</v>
      </c>
    </row>
    <row r="363" spans="28:31" x14ac:dyDescent="0.3">
      <c r="AB363">
        <v>3.0962145849999998</v>
      </c>
      <c r="AC363">
        <v>2.2741578489999998</v>
      </c>
      <c r="AD363">
        <v>2.36843</v>
      </c>
      <c r="AE363">
        <v>-9.4274300000000005E-2</v>
      </c>
    </row>
    <row r="364" spans="28:31" x14ac:dyDescent="0.3">
      <c r="AB364">
        <v>2.0043213739999999</v>
      </c>
      <c r="AC364">
        <v>1.8450980400000001</v>
      </c>
      <c r="AD364">
        <v>1.8130999999999999</v>
      </c>
      <c r="AE364">
        <v>3.1998699999999998E-2</v>
      </c>
    </row>
    <row r="365" spans="28:31" x14ac:dyDescent="0.3">
      <c r="AB365">
        <v>1.397940009</v>
      </c>
      <c r="AC365">
        <v>1.342422681</v>
      </c>
      <c r="AD365">
        <v>1.3492200000000001</v>
      </c>
      <c r="AE365">
        <v>-6.7955200000000002E-3</v>
      </c>
    </row>
    <row r="366" spans="28:31" x14ac:dyDescent="0.3">
      <c r="AB366">
        <v>3.5529114499999999</v>
      </c>
      <c r="AC366">
        <v>2.4361626470000002</v>
      </c>
      <c r="AD366">
        <v>2.4939300000000002</v>
      </c>
      <c r="AE366">
        <v>-5.7766400000000002E-2</v>
      </c>
    </row>
    <row r="367" spans="28:31" x14ac:dyDescent="0.3">
      <c r="AB367">
        <v>3.894205259</v>
      </c>
      <c r="AC367">
        <v>2.4563660330000001</v>
      </c>
      <c r="AD367">
        <v>2.5466000000000002</v>
      </c>
      <c r="AE367">
        <v>-9.0229199999999996E-2</v>
      </c>
    </row>
    <row r="368" spans="28:31" x14ac:dyDescent="0.3">
      <c r="AB368">
        <v>3.006466042</v>
      </c>
      <c r="AC368">
        <v>2.3692158569999999</v>
      </c>
      <c r="AD368">
        <v>2.3363700000000001</v>
      </c>
      <c r="AE368">
        <v>3.2850299999999999E-2</v>
      </c>
    </row>
    <row r="369" spans="28:31" x14ac:dyDescent="0.3">
      <c r="AB369">
        <v>1.806179974</v>
      </c>
      <c r="AC369">
        <v>1.716003344</v>
      </c>
      <c r="AD369">
        <v>1.6737299999999999</v>
      </c>
      <c r="AE369">
        <v>4.2269399999999999E-2</v>
      </c>
    </row>
    <row r="370" spans="28:31" x14ac:dyDescent="0.3">
      <c r="AB370">
        <v>0.77815124999999996</v>
      </c>
      <c r="AC370">
        <v>0.77815124999999996</v>
      </c>
      <c r="AD370">
        <v>0.76034199999999996</v>
      </c>
      <c r="AE370">
        <v>1.78094E-2</v>
      </c>
    </row>
    <row r="371" spans="28:31" x14ac:dyDescent="0.3">
      <c r="AB371">
        <v>1.5185139400000001</v>
      </c>
      <c r="AC371">
        <v>1.4771212549999999</v>
      </c>
      <c r="AD371">
        <v>1.4502999999999999</v>
      </c>
      <c r="AE371">
        <v>2.6820400000000001E-2</v>
      </c>
    </row>
    <row r="372" spans="28:31" x14ac:dyDescent="0.3">
      <c r="AB372">
        <v>2.1238516409999999</v>
      </c>
      <c r="AC372">
        <v>1.903089987</v>
      </c>
      <c r="AD372">
        <v>1.89144</v>
      </c>
      <c r="AE372">
        <v>1.1650300000000001E-2</v>
      </c>
    </row>
    <row r="373" spans="28:31" x14ac:dyDescent="0.3">
      <c r="AB373">
        <v>3.1075491300000002</v>
      </c>
      <c r="AC373">
        <v>2.413299764</v>
      </c>
      <c r="AD373">
        <v>2.3723100000000001</v>
      </c>
      <c r="AE373">
        <v>4.0990800000000001E-2</v>
      </c>
    </row>
    <row r="374" spans="28:31" x14ac:dyDescent="0.3">
      <c r="AB374">
        <v>2.9148718179999999</v>
      </c>
      <c r="AC374">
        <v>2.2855573090000001</v>
      </c>
      <c r="AD374">
        <v>2.3011300000000001</v>
      </c>
      <c r="AE374">
        <v>-1.55744E-2</v>
      </c>
    </row>
    <row r="375" spans="28:31" x14ac:dyDescent="0.3">
      <c r="AB375">
        <v>2.8965262169999999</v>
      </c>
      <c r="AC375">
        <v>2.3463529740000002</v>
      </c>
      <c r="AD375">
        <v>2.2937699999999999</v>
      </c>
      <c r="AE375">
        <v>5.2582799999999999E-2</v>
      </c>
    </row>
    <row r="376" spans="28:31" x14ac:dyDescent="0.3">
      <c r="AB376">
        <v>1.86332286</v>
      </c>
      <c r="AC376">
        <v>1.7403626889999999</v>
      </c>
      <c r="AD376">
        <v>1.7151400000000001</v>
      </c>
      <c r="AE376">
        <v>2.5220099999999999E-2</v>
      </c>
    </row>
    <row r="377" spans="28:31" x14ac:dyDescent="0.3">
      <c r="AB377">
        <v>1.7403626889999999</v>
      </c>
      <c r="AC377">
        <v>1.556302501</v>
      </c>
      <c r="AD377">
        <v>1.6248199999999999</v>
      </c>
      <c r="AE377">
        <v>-6.8515000000000006E-2</v>
      </c>
    </row>
    <row r="378" spans="28:31" x14ac:dyDescent="0.3">
      <c r="AB378">
        <v>0.47712125500000002</v>
      </c>
      <c r="AC378">
        <v>0.47712125500000002</v>
      </c>
      <c r="AD378">
        <v>0.43247600000000003</v>
      </c>
      <c r="AE378">
        <v>4.4645600000000001E-2</v>
      </c>
    </row>
    <row r="379" spans="28:31" x14ac:dyDescent="0.3">
      <c r="AB379">
        <v>1.8388490909999999</v>
      </c>
      <c r="AC379">
        <v>1.716003344</v>
      </c>
      <c r="AD379">
        <v>1.69753</v>
      </c>
      <c r="AE379">
        <v>1.8474999999999998E-2</v>
      </c>
    </row>
    <row r="380" spans="28:31" x14ac:dyDescent="0.3">
      <c r="AB380">
        <v>2.8567288899999999</v>
      </c>
      <c r="AC380">
        <v>2.3747483460000001</v>
      </c>
      <c r="AD380">
        <v>2.27745</v>
      </c>
      <c r="AE380">
        <v>9.7297099999999997E-2</v>
      </c>
    </row>
    <row r="381" spans="28:31" x14ac:dyDescent="0.3">
      <c r="AB381">
        <v>2.8591382969999999</v>
      </c>
      <c r="AC381">
        <v>2.2695129440000001</v>
      </c>
      <c r="AD381">
        <v>2.2784499999999999</v>
      </c>
      <c r="AE381">
        <v>-8.9398900000000007E-3</v>
      </c>
    </row>
    <row r="382" spans="28:31" x14ac:dyDescent="0.3">
      <c r="AB382">
        <v>2.152288344</v>
      </c>
      <c r="AC382">
        <v>1.9493900070000001</v>
      </c>
      <c r="AD382">
        <v>1.90944</v>
      </c>
      <c r="AE382">
        <v>3.99481E-2</v>
      </c>
    </row>
    <row r="383" spans="28:31" x14ac:dyDescent="0.3">
      <c r="AB383">
        <v>1.8976270909999999</v>
      </c>
      <c r="AC383">
        <v>1.7558748559999999</v>
      </c>
      <c r="AD383">
        <v>1.73953</v>
      </c>
      <c r="AE383">
        <v>1.6347299999999999E-2</v>
      </c>
    </row>
    <row r="384" spans="28:31" x14ac:dyDescent="0.3">
      <c r="AB384">
        <v>1.7993405490000001</v>
      </c>
      <c r="AC384">
        <v>1.6812412370000001</v>
      </c>
      <c r="AD384">
        <v>1.6687099999999999</v>
      </c>
      <c r="AE384">
        <v>1.25296E-2</v>
      </c>
    </row>
    <row r="385" spans="28:31" x14ac:dyDescent="0.3">
      <c r="AB385">
        <v>1.4471580310000001</v>
      </c>
      <c r="AC385">
        <v>1.342422681</v>
      </c>
      <c r="AD385">
        <v>1.3910100000000001</v>
      </c>
      <c r="AE385">
        <v>-4.8587499999999999E-2</v>
      </c>
    </row>
    <row r="386" spans="28:31" x14ac:dyDescent="0.3">
      <c r="AB386">
        <v>2.3304137730000001</v>
      </c>
      <c r="AC386">
        <v>2.0492180229999999</v>
      </c>
      <c r="AD386">
        <v>2.0166499999999998</v>
      </c>
      <c r="AE386">
        <v>3.2566699999999997E-2</v>
      </c>
    </row>
    <row r="387" spans="28:31" x14ac:dyDescent="0.3">
      <c r="AB387">
        <v>1.8388490909999999</v>
      </c>
      <c r="AC387">
        <v>1.6434526759999999</v>
      </c>
      <c r="AD387">
        <v>1.69753</v>
      </c>
      <c r="AE387">
        <v>-5.4075699999999997E-2</v>
      </c>
    </row>
    <row r="388" spans="28:31" x14ac:dyDescent="0.3">
      <c r="AB388">
        <v>1.3802112419999999</v>
      </c>
      <c r="AC388">
        <v>1.342422681</v>
      </c>
      <c r="AD388">
        <v>1.33399</v>
      </c>
      <c r="AE388">
        <v>8.4375000000000006E-3</v>
      </c>
    </row>
    <row r="389" spans="28:31" x14ac:dyDescent="0.3">
      <c r="AB389">
        <v>2.2695129440000001</v>
      </c>
      <c r="AC389">
        <v>1.8450980400000001</v>
      </c>
      <c r="AD389">
        <v>1.9810700000000001</v>
      </c>
      <c r="AE389">
        <v>-0.13597600000000001</v>
      </c>
    </row>
    <row r="390" spans="28:31" x14ac:dyDescent="0.3">
      <c r="AB390">
        <v>2.478566496</v>
      </c>
      <c r="AC390">
        <v>2.152288344</v>
      </c>
      <c r="AD390">
        <v>2.0985200000000002</v>
      </c>
      <c r="AE390">
        <v>5.3765599999999997E-2</v>
      </c>
    </row>
    <row r="391" spans="28:31" x14ac:dyDescent="0.3">
      <c r="AB391">
        <v>2.499687083</v>
      </c>
      <c r="AC391">
        <v>2.0644579890000001</v>
      </c>
      <c r="AD391">
        <v>2.1096499999999998</v>
      </c>
      <c r="AE391">
        <v>-4.5196500000000001E-2</v>
      </c>
    </row>
    <row r="392" spans="28:31" x14ac:dyDescent="0.3">
      <c r="AB392">
        <v>1.5682017239999999</v>
      </c>
      <c r="AC392">
        <v>1.4771212549999999</v>
      </c>
      <c r="AD392">
        <v>1.49068</v>
      </c>
      <c r="AE392">
        <v>-1.35578E-2</v>
      </c>
    </row>
    <row r="393" spans="28:31" x14ac:dyDescent="0.3">
      <c r="AB393">
        <v>2.6053050459999998</v>
      </c>
      <c r="AC393">
        <v>2.1702617150000001</v>
      </c>
      <c r="AD393">
        <v>2.1633</v>
      </c>
      <c r="AE393">
        <v>6.9613799999999997E-3</v>
      </c>
    </row>
    <row r="394" spans="28:31" x14ac:dyDescent="0.3">
      <c r="AB394">
        <v>2.0827853699999999</v>
      </c>
      <c r="AC394">
        <v>1.995635195</v>
      </c>
      <c r="AD394">
        <v>1.8650100000000001</v>
      </c>
      <c r="AE394">
        <v>0.13062399999999999</v>
      </c>
    </row>
    <row r="395" spans="28:31" x14ac:dyDescent="0.3">
      <c r="AB395">
        <v>0.95424250899999996</v>
      </c>
      <c r="AC395">
        <v>0.90308998699999998</v>
      </c>
      <c r="AD395">
        <v>0.93944700000000003</v>
      </c>
      <c r="AE395">
        <v>-3.6356600000000003E-2</v>
      </c>
    </row>
    <row r="396" spans="28:31" x14ac:dyDescent="0.3">
      <c r="AB396">
        <v>1</v>
      </c>
      <c r="AC396">
        <v>0.95424250899999996</v>
      </c>
      <c r="AD396">
        <v>0.98445499999999997</v>
      </c>
      <c r="AE396">
        <v>-3.0211999999999999E-2</v>
      </c>
    </row>
    <row r="397" spans="28:31" x14ac:dyDescent="0.3">
      <c r="AB397">
        <v>3.5048784589999999</v>
      </c>
      <c r="AC397">
        <v>2.3560258570000001</v>
      </c>
      <c r="AD397">
        <v>2.4836900000000002</v>
      </c>
      <c r="AE397">
        <v>-0.127668</v>
      </c>
    </row>
    <row r="398" spans="28:31" x14ac:dyDescent="0.3">
      <c r="AB398">
        <v>1.6334684559999999</v>
      </c>
      <c r="AC398">
        <v>1.5051499779999999</v>
      </c>
      <c r="AD398">
        <v>1.5425800000000001</v>
      </c>
      <c r="AE398">
        <v>-3.7434700000000001E-2</v>
      </c>
    </row>
    <row r="399" spans="28:31" x14ac:dyDescent="0.3">
      <c r="AB399">
        <v>0.60205999099999996</v>
      </c>
      <c r="AC399">
        <v>0.60205999099999996</v>
      </c>
      <c r="AD399">
        <v>0.57187399999999999</v>
      </c>
      <c r="AE399">
        <v>3.0185900000000002E-2</v>
      </c>
    </row>
    <row r="400" spans="28:31" x14ac:dyDescent="0.3">
      <c r="AB400">
        <v>1.62324929</v>
      </c>
      <c r="AC400">
        <v>1.5314789170000001</v>
      </c>
      <c r="AD400">
        <v>1.53454</v>
      </c>
      <c r="AE400">
        <v>-3.0635300000000001E-3</v>
      </c>
    </row>
    <row r="401" spans="28:31" x14ac:dyDescent="0.3">
      <c r="AB401">
        <v>2.0899051110000002</v>
      </c>
      <c r="AC401">
        <v>1.9395192530000001</v>
      </c>
      <c r="AD401">
        <v>1.8696299999999999</v>
      </c>
      <c r="AE401">
        <v>6.9889499999999993E-2</v>
      </c>
    </row>
    <row r="402" spans="28:31" x14ac:dyDescent="0.3">
      <c r="AB402">
        <v>2.7134905429999998</v>
      </c>
      <c r="AC402">
        <v>2.0334237549999998</v>
      </c>
      <c r="AD402">
        <v>2.2147600000000001</v>
      </c>
      <c r="AE402">
        <v>-0.181334</v>
      </c>
    </row>
    <row r="403" spans="28:31" x14ac:dyDescent="0.3">
      <c r="AB403">
        <v>1.5314789170000001</v>
      </c>
      <c r="AC403">
        <v>1.3802112419999999</v>
      </c>
      <c r="AD403">
        <v>1.4609099999999999</v>
      </c>
      <c r="AE403">
        <v>-8.06973E-2</v>
      </c>
    </row>
    <row r="404" spans="28:31" x14ac:dyDescent="0.3">
      <c r="AB404">
        <v>2.1303337679999998</v>
      </c>
      <c r="AC404">
        <v>2.0413926849999999</v>
      </c>
      <c r="AD404">
        <v>1.8955599999999999</v>
      </c>
      <c r="AE404">
        <v>0.14582800000000001</v>
      </c>
    </row>
    <row r="405" spans="28:31" x14ac:dyDescent="0.3">
      <c r="AB405">
        <v>3.0017337130000001</v>
      </c>
      <c r="AC405">
        <v>2.326335861</v>
      </c>
      <c r="AD405">
        <v>2.3346100000000001</v>
      </c>
      <c r="AE405">
        <v>-8.2713200000000004E-3</v>
      </c>
    </row>
    <row r="406" spans="28:31" x14ac:dyDescent="0.3">
      <c r="AB406">
        <v>1.6720978580000001</v>
      </c>
      <c r="AC406">
        <v>1.556302501</v>
      </c>
      <c r="AD406">
        <v>1.5727</v>
      </c>
      <c r="AE406">
        <v>-1.6397599999999998E-2</v>
      </c>
    </row>
    <row r="407" spans="28:31" x14ac:dyDescent="0.3">
      <c r="AB407">
        <v>2.0293837780000001</v>
      </c>
      <c r="AC407">
        <v>1.8450980400000001</v>
      </c>
      <c r="AD407">
        <v>1.82988</v>
      </c>
      <c r="AE407">
        <v>1.5215299999999999E-2</v>
      </c>
    </row>
    <row r="408" spans="28:31" x14ac:dyDescent="0.3">
      <c r="AB408">
        <v>1.0791812460000001</v>
      </c>
      <c r="AC408">
        <v>1.0791812460000001</v>
      </c>
      <c r="AD408">
        <v>1.0608500000000001</v>
      </c>
      <c r="AE408">
        <v>1.83362E-2</v>
      </c>
    </row>
    <row r="409" spans="28:31" x14ac:dyDescent="0.3">
      <c r="AB409">
        <v>1.322219295</v>
      </c>
      <c r="AC409">
        <v>1.278753601</v>
      </c>
      <c r="AD409">
        <v>1.28349</v>
      </c>
      <c r="AE409">
        <v>-4.7404099999999996E-3</v>
      </c>
    </row>
    <row r="410" spans="28:31" x14ac:dyDescent="0.3">
      <c r="AB410">
        <v>1.397940009</v>
      </c>
      <c r="AC410">
        <v>1.1760912590000001</v>
      </c>
      <c r="AD410">
        <v>1.3492200000000001</v>
      </c>
      <c r="AE410">
        <v>-0.173127</v>
      </c>
    </row>
    <row r="411" spans="28:31" x14ac:dyDescent="0.3">
      <c r="AB411">
        <v>1.5440680440000001</v>
      </c>
      <c r="AC411">
        <v>1.4313637640000001</v>
      </c>
      <c r="AD411">
        <v>1.47116</v>
      </c>
      <c r="AE411">
        <v>-3.9796400000000003E-2</v>
      </c>
    </row>
    <row r="412" spans="28:31" x14ac:dyDescent="0.3">
      <c r="AB412">
        <v>1.255272505</v>
      </c>
      <c r="AC412">
        <v>1.204119983</v>
      </c>
      <c r="AD412">
        <v>1.22394</v>
      </c>
      <c r="AE412">
        <v>-1.9823400000000001E-2</v>
      </c>
    </row>
    <row r="413" spans="28:31" x14ac:dyDescent="0.3">
      <c r="AB413">
        <v>2.6618126860000002</v>
      </c>
      <c r="AC413">
        <v>2.2121876039999999</v>
      </c>
      <c r="AD413">
        <v>2.19062</v>
      </c>
      <c r="AE413">
        <v>2.1568899999999998E-2</v>
      </c>
    </row>
    <row r="414" spans="28:31" x14ac:dyDescent="0.3">
      <c r="AB414">
        <v>2.5132175999999999</v>
      </c>
      <c r="AC414">
        <v>2.181843588</v>
      </c>
      <c r="AD414">
        <v>2.1167199999999999</v>
      </c>
      <c r="AE414">
        <v>6.5128500000000006E-2</v>
      </c>
    </row>
    <row r="415" spans="28:31" x14ac:dyDescent="0.3">
      <c r="AB415">
        <v>3.3508292740000001</v>
      </c>
      <c r="AC415">
        <v>2.4913616940000001</v>
      </c>
      <c r="AD415">
        <v>2.44617</v>
      </c>
      <c r="AE415">
        <v>4.5194999999999999E-2</v>
      </c>
    </row>
    <row r="416" spans="28:31" x14ac:dyDescent="0.3">
      <c r="AB416">
        <v>1.6812412370000001</v>
      </c>
      <c r="AC416">
        <v>1.4623979979999999</v>
      </c>
      <c r="AD416">
        <v>1.5797600000000001</v>
      </c>
      <c r="AE416">
        <v>-0.117364</v>
      </c>
    </row>
    <row r="417" spans="28:31" x14ac:dyDescent="0.3">
      <c r="AB417">
        <v>2.4487063199999999</v>
      </c>
      <c r="AC417">
        <v>2.127104798</v>
      </c>
      <c r="AD417">
        <v>2.0825499999999999</v>
      </c>
      <c r="AE417">
        <v>4.4549999999999999E-2</v>
      </c>
    </row>
    <row r="418" spans="28:31" x14ac:dyDescent="0.3">
      <c r="AB418">
        <v>1.880813592</v>
      </c>
      <c r="AC418">
        <v>1.7481880270000001</v>
      </c>
      <c r="AD418">
        <v>1.7276199999999999</v>
      </c>
      <c r="AE418">
        <v>2.05679E-2</v>
      </c>
    </row>
    <row r="419" spans="28:31" x14ac:dyDescent="0.3">
      <c r="AB419">
        <v>0</v>
      </c>
      <c r="AC419">
        <v>0</v>
      </c>
      <c r="AD419">
        <v>-0.143234</v>
      </c>
      <c r="AE419">
        <v>0.143234</v>
      </c>
    </row>
    <row r="420" spans="28:31" x14ac:dyDescent="0.3">
      <c r="AB420">
        <v>2.6031443730000001</v>
      </c>
      <c r="AC420">
        <v>2.195899652</v>
      </c>
      <c r="AD420">
        <v>2.1622400000000002</v>
      </c>
      <c r="AE420">
        <v>3.3662999999999998E-2</v>
      </c>
    </row>
    <row r="421" spans="28:31" x14ac:dyDescent="0.3">
      <c r="AB421">
        <v>2.6919651029999998</v>
      </c>
      <c r="AC421">
        <v>2.2624510899999999</v>
      </c>
      <c r="AD421">
        <v>2.2048000000000001</v>
      </c>
      <c r="AE421">
        <v>5.7649800000000001E-2</v>
      </c>
    </row>
    <row r="422" spans="28:31" x14ac:dyDescent="0.3">
      <c r="AB422">
        <v>0.84509803999999999</v>
      </c>
      <c r="AC422">
        <v>0.77815124999999996</v>
      </c>
      <c r="AD422">
        <v>0.829538</v>
      </c>
      <c r="AE422">
        <v>-5.1386300000000003E-2</v>
      </c>
    </row>
    <row r="423" spans="28:31" x14ac:dyDescent="0.3">
      <c r="AB423">
        <v>2.0718820070000001</v>
      </c>
      <c r="AC423">
        <v>1.954242509</v>
      </c>
      <c r="AD423">
        <v>1.85791</v>
      </c>
      <c r="AE423">
        <v>9.6333699999999994E-2</v>
      </c>
    </row>
    <row r="424" spans="28:31" x14ac:dyDescent="0.3">
      <c r="AB424">
        <v>2.190331698</v>
      </c>
      <c r="AC424">
        <v>1.977723605</v>
      </c>
      <c r="AD424">
        <v>1.9331400000000001</v>
      </c>
      <c r="AE424">
        <v>4.45797E-2</v>
      </c>
    </row>
    <row r="425" spans="28:31" x14ac:dyDescent="0.3">
      <c r="AB425">
        <v>3.4225898400000001</v>
      </c>
      <c r="AC425">
        <v>2.3463529740000002</v>
      </c>
      <c r="AD425">
        <v>2.46454</v>
      </c>
      <c r="AE425">
        <v>-0.118186</v>
      </c>
    </row>
    <row r="426" spans="28:31" x14ac:dyDescent="0.3">
      <c r="AB426">
        <v>1.1139433519999999</v>
      </c>
      <c r="AC426">
        <v>1.0413926849999999</v>
      </c>
      <c r="AD426">
        <v>1.09378</v>
      </c>
      <c r="AE426">
        <v>-5.2391300000000002E-2</v>
      </c>
    </row>
    <row r="427" spans="28:31" x14ac:dyDescent="0.3">
      <c r="AB427">
        <v>1.5185139400000001</v>
      </c>
      <c r="AC427">
        <v>1.4913616940000001</v>
      </c>
      <c r="AD427">
        <v>1.4502999999999999</v>
      </c>
      <c r="AE427">
        <v>4.1060899999999997E-2</v>
      </c>
    </row>
    <row r="428" spans="28:31" x14ac:dyDescent="0.3">
      <c r="AB428">
        <v>2.729974286</v>
      </c>
      <c r="AC428">
        <v>2.2148438480000001</v>
      </c>
      <c r="AD428">
        <v>2.2222900000000001</v>
      </c>
      <c r="AE428">
        <v>-7.4443699999999996E-3</v>
      </c>
    </row>
    <row r="429" spans="28:31" x14ac:dyDescent="0.3">
      <c r="AB429">
        <v>2.565847819</v>
      </c>
      <c r="AC429">
        <v>2.093421685</v>
      </c>
      <c r="AD429">
        <v>2.1436500000000001</v>
      </c>
      <c r="AE429">
        <v>-5.0231499999999998E-2</v>
      </c>
    </row>
    <row r="430" spans="28:31" x14ac:dyDescent="0.3">
      <c r="AB430">
        <v>0.84509803999999999</v>
      </c>
      <c r="AC430">
        <v>0.60205999099999996</v>
      </c>
      <c r="AD430">
        <v>0.829538</v>
      </c>
      <c r="AE430">
        <v>-0.22747800000000001</v>
      </c>
    </row>
    <row r="431" spans="28:31" x14ac:dyDescent="0.3">
      <c r="AB431">
        <v>2.5717088320000001</v>
      </c>
      <c r="AC431">
        <v>2.1789769470000002</v>
      </c>
      <c r="AD431">
        <v>2.1465999999999998</v>
      </c>
      <c r="AE431">
        <v>3.2375599999999997E-2</v>
      </c>
    </row>
    <row r="432" spans="28:31" x14ac:dyDescent="0.3">
      <c r="AB432">
        <v>3.2853322280000001</v>
      </c>
      <c r="AC432">
        <v>2.3579348470000001</v>
      </c>
      <c r="AD432">
        <v>2.4280400000000002</v>
      </c>
      <c r="AE432">
        <v>-7.0105500000000001E-2</v>
      </c>
    </row>
    <row r="433" spans="28:31" x14ac:dyDescent="0.3">
      <c r="AB433">
        <v>2.181843588</v>
      </c>
      <c r="AC433">
        <v>2.0863598310000002</v>
      </c>
      <c r="AD433">
        <v>1.9278900000000001</v>
      </c>
      <c r="AE433">
        <v>0.158466</v>
      </c>
    </row>
    <row r="434" spans="28:31" x14ac:dyDescent="0.3">
      <c r="AB434">
        <v>3.173477643</v>
      </c>
      <c r="AC434">
        <v>2.4014005410000001</v>
      </c>
      <c r="AD434">
        <v>2.3940899999999998</v>
      </c>
      <c r="AE434">
        <v>7.31097E-3</v>
      </c>
    </row>
    <row r="435" spans="28:31" x14ac:dyDescent="0.3">
      <c r="AB435">
        <v>2.008600172</v>
      </c>
      <c r="AC435">
        <v>1.806179974</v>
      </c>
      <c r="AD435">
        <v>1.8159799999999999</v>
      </c>
      <c r="AE435">
        <v>-9.7981600000000002E-3</v>
      </c>
    </row>
    <row r="436" spans="28:31" x14ac:dyDescent="0.3">
      <c r="AB436">
        <v>2.120573931</v>
      </c>
      <c r="AC436">
        <v>1.8195439360000001</v>
      </c>
      <c r="AD436">
        <v>1.8893500000000001</v>
      </c>
      <c r="AE436">
        <v>-6.9805099999999995E-2</v>
      </c>
    </row>
    <row r="437" spans="28:31" x14ac:dyDescent="0.3">
      <c r="AB437">
        <v>1.397940009</v>
      </c>
      <c r="AC437">
        <v>1.255272505</v>
      </c>
      <c r="AD437">
        <v>1.3492200000000001</v>
      </c>
      <c r="AE437">
        <v>-9.3945699999999993E-2</v>
      </c>
    </row>
    <row r="438" spans="28:31" x14ac:dyDescent="0.3">
      <c r="AB438">
        <v>4.2319535689999999</v>
      </c>
      <c r="AC438">
        <v>2.641474111</v>
      </c>
      <c r="AD438">
        <v>2.5640900000000002</v>
      </c>
      <c r="AE438">
        <v>7.7385999999999996E-2</v>
      </c>
    </row>
    <row r="439" spans="28:31" x14ac:dyDescent="0.3">
      <c r="AB439">
        <v>0.30102999600000002</v>
      </c>
      <c r="AC439">
        <v>0.30102999600000002</v>
      </c>
      <c r="AD439">
        <v>0.22800200000000001</v>
      </c>
      <c r="AE439">
        <v>7.3028499999999996E-2</v>
      </c>
    </row>
    <row r="440" spans="28:31" x14ac:dyDescent="0.3">
      <c r="AB440">
        <v>3.0916669579999998</v>
      </c>
      <c r="AC440">
        <v>2.4608978430000001</v>
      </c>
      <c r="AD440">
        <v>2.36687</v>
      </c>
      <c r="AE440">
        <v>9.4032000000000004E-2</v>
      </c>
    </row>
    <row r="441" spans="28:31" x14ac:dyDescent="0.3">
      <c r="AB441">
        <v>2.3502480179999998</v>
      </c>
      <c r="AC441">
        <v>2.127104798</v>
      </c>
      <c r="AD441">
        <v>2.028</v>
      </c>
      <c r="AE441">
        <v>9.9108500000000002E-2</v>
      </c>
    </row>
    <row r="442" spans="28:31" x14ac:dyDescent="0.3">
      <c r="AB442">
        <v>3.6338722630000002</v>
      </c>
      <c r="AC442">
        <v>2.5854607299999999</v>
      </c>
      <c r="AD442">
        <v>2.5095999999999998</v>
      </c>
      <c r="AE442">
        <v>7.5856199999999999E-2</v>
      </c>
    </row>
    <row r="443" spans="28:31" x14ac:dyDescent="0.3">
      <c r="AB443">
        <v>2.3673559210000001</v>
      </c>
      <c r="AC443">
        <v>2.0827853699999999</v>
      </c>
      <c r="AD443">
        <v>2.03769</v>
      </c>
      <c r="AE443">
        <v>4.5099E-2</v>
      </c>
    </row>
    <row r="444" spans="28:31" x14ac:dyDescent="0.3">
      <c r="AB444">
        <v>2.7752462599999999</v>
      </c>
      <c r="AC444">
        <v>2.322219295</v>
      </c>
      <c r="AD444">
        <v>2.24255</v>
      </c>
      <c r="AE444">
        <v>7.9672000000000007E-2</v>
      </c>
    </row>
    <row r="445" spans="28:31" x14ac:dyDescent="0.3">
      <c r="AB445">
        <v>1.230448921</v>
      </c>
      <c r="AC445">
        <v>1.0413926849999999</v>
      </c>
      <c r="AD445">
        <v>1.2015199999999999</v>
      </c>
      <c r="AE445">
        <v>-0.16012599999999999</v>
      </c>
    </row>
    <row r="446" spans="28:31" x14ac:dyDescent="0.3">
      <c r="AB446">
        <v>2.6253124510000001</v>
      </c>
      <c r="AC446">
        <v>2.227886705</v>
      </c>
      <c r="AD446">
        <v>2.1730800000000001</v>
      </c>
      <c r="AE446">
        <v>5.4803600000000001E-2</v>
      </c>
    </row>
    <row r="447" spans="28:31" x14ac:dyDescent="0.3">
      <c r="AB447">
        <v>2.7084209000000001</v>
      </c>
      <c r="AC447">
        <v>2.2455126679999999</v>
      </c>
      <c r="AD447">
        <v>2.2124299999999999</v>
      </c>
      <c r="AE447">
        <v>3.3086999999999998E-2</v>
      </c>
    </row>
    <row r="448" spans="28:31" x14ac:dyDescent="0.3">
      <c r="AB448">
        <v>4.1535099889999998</v>
      </c>
      <c r="AC448">
        <v>2.5403294750000001</v>
      </c>
      <c r="AD448">
        <v>2.5630999999999999</v>
      </c>
      <c r="AE448">
        <v>-2.27668E-2</v>
      </c>
    </row>
    <row r="449" spans="28:31" x14ac:dyDescent="0.3">
      <c r="AB449">
        <v>4.0848621390000002</v>
      </c>
      <c r="AC449">
        <v>2.5465426629999999</v>
      </c>
      <c r="AD449">
        <v>2.5607000000000002</v>
      </c>
      <c r="AE449">
        <v>-1.4161200000000001E-2</v>
      </c>
    </row>
    <row r="450" spans="28:31" x14ac:dyDescent="0.3">
      <c r="AB450">
        <v>2.9840770339999998</v>
      </c>
      <c r="AC450">
        <v>2.3710678619999999</v>
      </c>
      <c r="AD450">
        <v>2.3279899999999998</v>
      </c>
      <c r="AE450">
        <v>4.3080899999999998E-2</v>
      </c>
    </row>
    <row r="451" spans="28:31" x14ac:dyDescent="0.3">
      <c r="AB451">
        <v>2.0569048510000001</v>
      </c>
      <c r="AC451">
        <v>1.812913357</v>
      </c>
      <c r="AD451">
        <v>1.84809</v>
      </c>
      <c r="AE451">
        <v>-3.5180799999999998E-2</v>
      </c>
    </row>
    <row r="452" spans="28:31" x14ac:dyDescent="0.3">
      <c r="AB452">
        <v>2.2405492480000002</v>
      </c>
      <c r="AC452">
        <v>2.0374264979999999</v>
      </c>
      <c r="AD452">
        <v>1.96376</v>
      </c>
      <c r="AE452">
        <v>7.3664999999999994E-2</v>
      </c>
    </row>
    <row r="453" spans="28:31" x14ac:dyDescent="0.3">
      <c r="AB453">
        <v>1.301029996</v>
      </c>
      <c r="AC453">
        <v>1.1760912590000001</v>
      </c>
      <c r="AD453">
        <v>1.2647900000000001</v>
      </c>
      <c r="AE453">
        <v>-8.8700799999999996E-2</v>
      </c>
    </row>
    <row r="454" spans="28:31" x14ac:dyDescent="0.3">
      <c r="AB454">
        <v>3.1162755880000002</v>
      </c>
      <c r="AC454">
        <v>2.3673559210000001</v>
      </c>
      <c r="AD454">
        <v>2.37527</v>
      </c>
      <c r="AE454">
        <v>-7.9113099999999995E-3</v>
      </c>
    </row>
    <row r="455" spans="28:31" x14ac:dyDescent="0.3">
      <c r="AB455">
        <v>2.096910013</v>
      </c>
      <c r="AC455">
        <v>1.886490725</v>
      </c>
      <c r="AD455">
        <v>1.87416</v>
      </c>
      <c r="AE455">
        <v>1.2331999999999999E-2</v>
      </c>
    </row>
    <row r="456" spans="28:31" x14ac:dyDescent="0.3">
      <c r="AB456">
        <v>2.149219113</v>
      </c>
      <c r="AC456">
        <v>2.0413926849999999</v>
      </c>
      <c r="AD456">
        <v>1.90751</v>
      </c>
      <c r="AE456">
        <v>0.133882</v>
      </c>
    </row>
    <row r="457" spans="28:31" x14ac:dyDescent="0.3">
      <c r="AB457">
        <v>2.2329961100000002</v>
      </c>
      <c r="AC457">
        <v>1.995635195</v>
      </c>
      <c r="AD457">
        <v>1.9592099999999999</v>
      </c>
      <c r="AE457">
        <v>3.6430200000000003E-2</v>
      </c>
    </row>
    <row r="458" spans="28:31" x14ac:dyDescent="0.3">
      <c r="AB458">
        <v>1.397940009</v>
      </c>
      <c r="AC458">
        <v>1.397940009</v>
      </c>
      <c r="AD458">
        <v>1.3492200000000001</v>
      </c>
      <c r="AE458">
        <v>4.8721800000000003E-2</v>
      </c>
    </row>
    <row r="459" spans="28:31" x14ac:dyDescent="0.3">
      <c r="AB459">
        <v>1.698970004</v>
      </c>
      <c r="AC459">
        <v>1.579783597</v>
      </c>
      <c r="AD459">
        <v>1.59338</v>
      </c>
      <c r="AE459">
        <v>-1.36002E-2</v>
      </c>
    </row>
    <row r="460" spans="28:31" x14ac:dyDescent="0.3">
      <c r="AB460">
        <v>1.1461280359999999</v>
      </c>
      <c r="AC460">
        <v>1.1461280359999999</v>
      </c>
      <c r="AD460">
        <v>1.1239600000000001</v>
      </c>
      <c r="AE460">
        <v>2.21727E-2</v>
      </c>
    </row>
    <row r="461" spans="28:31" x14ac:dyDescent="0.3">
      <c r="AB461">
        <v>1.255272505</v>
      </c>
      <c r="AC461">
        <v>1.204119983</v>
      </c>
      <c r="AD461">
        <v>1.22394</v>
      </c>
      <c r="AE461">
        <v>-1.9823400000000001E-2</v>
      </c>
    </row>
    <row r="462" spans="28:31" x14ac:dyDescent="0.3">
      <c r="AB462">
        <v>2.0334237549999998</v>
      </c>
      <c r="AC462">
        <v>1.7403626889999999</v>
      </c>
      <c r="AD462">
        <v>1.83257</v>
      </c>
      <c r="AE462">
        <v>-9.2207700000000004E-2</v>
      </c>
    </row>
    <row r="463" spans="28:31" x14ac:dyDescent="0.3">
      <c r="AB463">
        <v>1.995635195</v>
      </c>
      <c r="AC463">
        <v>1.9294189260000001</v>
      </c>
      <c r="AD463">
        <v>1.80724</v>
      </c>
      <c r="AE463">
        <v>0.122181</v>
      </c>
    </row>
    <row r="464" spans="28:31" x14ac:dyDescent="0.3">
      <c r="AB464">
        <v>0.47712125500000002</v>
      </c>
      <c r="AC464">
        <v>0.47712125500000002</v>
      </c>
      <c r="AD464">
        <v>0.43247600000000003</v>
      </c>
      <c r="AE464">
        <v>4.4645600000000001E-2</v>
      </c>
    </row>
    <row r="465" spans="28:31" x14ac:dyDescent="0.3">
      <c r="AB465">
        <v>1.8195439360000001</v>
      </c>
      <c r="AC465">
        <v>1.6434526759999999</v>
      </c>
      <c r="AD465">
        <v>1.6835100000000001</v>
      </c>
      <c r="AE465">
        <v>-4.0053800000000001E-2</v>
      </c>
    </row>
    <row r="466" spans="28:31" x14ac:dyDescent="0.3">
      <c r="AB466">
        <v>0.77815124999999996</v>
      </c>
      <c r="AC466">
        <v>0.77815124999999996</v>
      </c>
      <c r="AD466">
        <v>0.76034199999999996</v>
      </c>
      <c r="AE466">
        <v>1.78094E-2</v>
      </c>
    </row>
    <row r="467" spans="28:31" x14ac:dyDescent="0.3">
      <c r="AB467">
        <v>2.4183012910000001</v>
      </c>
      <c r="AC467">
        <v>2.1303337679999998</v>
      </c>
      <c r="AD467">
        <v>2.06602</v>
      </c>
      <c r="AE467">
        <v>6.4314800000000005E-2</v>
      </c>
    </row>
    <row r="468" spans="28:31" x14ac:dyDescent="0.3">
      <c r="AB468">
        <v>2.5751878449999999</v>
      </c>
      <c r="AC468">
        <v>2.1643528559999998</v>
      </c>
      <c r="AD468">
        <v>2.1483500000000002</v>
      </c>
      <c r="AE468">
        <v>1.60064E-2</v>
      </c>
    </row>
    <row r="469" spans="28:31" x14ac:dyDescent="0.3">
      <c r="AB469">
        <v>2.783903579</v>
      </c>
      <c r="AC469">
        <v>2.2764618040000002</v>
      </c>
      <c r="AD469">
        <v>2.2463500000000001</v>
      </c>
      <c r="AE469">
        <v>3.01108E-2</v>
      </c>
    </row>
    <row r="470" spans="28:31" x14ac:dyDescent="0.3">
      <c r="AB470">
        <v>2.4014005410000001</v>
      </c>
      <c r="AC470">
        <v>2.1335389079999998</v>
      </c>
      <c r="AD470">
        <v>2.0567099999999998</v>
      </c>
      <c r="AE470">
        <v>7.6832200000000003E-2</v>
      </c>
    </row>
    <row r="471" spans="28:31" x14ac:dyDescent="0.3">
      <c r="AB471">
        <v>1.4913616940000001</v>
      </c>
      <c r="AC471">
        <v>1.4471580310000001</v>
      </c>
      <c r="AD471">
        <v>1.4279200000000001</v>
      </c>
      <c r="AE471">
        <v>1.9237199999999999E-2</v>
      </c>
    </row>
    <row r="472" spans="28:31" x14ac:dyDescent="0.3">
      <c r="AB472">
        <v>0.47712125500000002</v>
      </c>
      <c r="AC472">
        <v>0.47712125500000002</v>
      </c>
      <c r="AD472">
        <v>0.43247600000000003</v>
      </c>
      <c r="AE472">
        <v>4.4645600000000001E-2</v>
      </c>
    </row>
    <row r="473" spans="28:31" x14ac:dyDescent="0.3">
      <c r="AB473">
        <v>2.3384564939999999</v>
      </c>
      <c r="AC473">
        <v>2.1335389079999998</v>
      </c>
      <c r="AD473">
        <v>2.0212699999999999</v>
      </c>
      <c r="AE473">
        <v>0.112273</v>
      </c>
    </row>
    <row r="474" spans="28:31" x14ac:dyDescent="0.3">
      <c r="AB474">
        <v>3.0909630770000001</v>
      </c>
      <c r="AC474">
        <v>2.3483048630000001</v>
      </c>
      <c r="AD474">
        <v>2.3666200000000002</v>
      </c>
      <c r="AE474">
        <v>-1.8317900000000002E-2</v>
      </c>
    </row>
    <row r="475" spans="28:31" x14ac:dyDescent="0.3">
      <c r="AB475">
        <v>1.342422681</v>
      </c>
      <c r="AC475">
        <v>1.301029996</v>
      </c>
      <c r="AD475">
        <v>1.3011999999999999</v>
      </c>
      <c r="AE475">
        <v>-1.6952699999999999E-4</v>
      </c>
    </row>
    <row r="476" spans="28:31" x14ac:dyDescent="0.3">
      <c r="AB476">
        <v>1.698970004</v>
      </c>
      <c r="AC476">
        <v>1.5051499779999999</v>
      </c>
      <c r="AD476">
        <v>1.59338</v>
      </c>
      <c r="AE476">
        <v>-8.8233800000000001E-2</v>
      </c>
    </row>
    <row r="477" spans="28:31" x14ac:dyDescent="0.3">
      <c r="AB477">
        <v>1.785329835</v>
      </c>
      <c r="AC477">
        <v>1.6720978580000001</v>
      </c>
      <c r="AD477">
        <v>1.65838</v>
      </c>
      <c r="AE477">
        <v>1.3718599999999999E-2</v>
      </c>
    </row>
    <row r="478" spans="28:31" x14ac:dyDescent="0.3">
      <c r="AB478">
        <v>2.588831726</v>
      </c>
      <c r="AC478">
        <v>2.1875207209999998</v>
      </c>
      <c r="AD478">
        <v>2.1551499999999999</v>
      </c>
      <c r="AE478">
        <v>3.2365900000000003E-2</v>
      </c>
    </row>
    <row r="479" spans="28:31" x14ac:dyDescent="0.3">
      <c r="AB479">
        <v>3.0700378669999999</v>
      </c>
      <c r="AC479">
        <v>2.2576785749999999</v>
      </c>
      <c r="AD479">
        <v>2.3593299999999999</v>
      </c>
      <c r="AE479">
        <v>-0.10165200000000001</v>
      </c>
    </row>
    <row r="480" spans="28:31" x14ac:dyDescent="0.3">
      <c r="AB480">
        <v>1.8692317199999999</v>
      </c>
      <c r="AC480">
        <v>1.72427587</v>
      </c>
      <c r="AD480">
        <v>1.7193700000000001</v>
      </c>
      <c r="AE480">
        <v>4.9076900000000001E-3</v>
      </c>
    </row>
    <row r="481" spans="28:31" x14ac:dyDescent="0.3">
      <c r="AB481">
        <v>1.770852012</v>
      </c>
      <c r="AC481">
        <v>1.6334684559999999</v>
      </c>
      <c r="AD481">
        <v>1.64764</v>
      </c>
      <c r="AE481">
        <v>-1.41718E-2</v>
      </c>
    </row>
    <row r="482" spans="28:31" x14ac:dyDescent="0.3">
      <c r="AB482">
        <v>2.2068258759999999</v>
      </c>
      <c r="AC482">
        <v>1.9190780919999999</v>
      </c>
      <c r="AD482">
        <v>1.9432799999999999</v>
      </c>
      <c r="AE482">
        <v>-2.42063E-2</v>
      </c>
    </row>
    <row r="483" spans="28:31" x14ac:dyDescent="0.3">
      <c r="AB483">
        <v>2.0755469610000001</v>
      </c>
      <c r="AC483">
        <v>1.9190780919999999</v>
      </c>
      <c r="AD483">
        <v>1.8603000000000001</v>
      </c>
      <c r="AE483">
        <v>5.8777900000000001E-2</v>
      </c>
    </row>
    <row r="484" spans="28:31" x14ac:dyDescent="0.3">
      <c r="AB484">
        <v>2.1461280359999999</v>
      </c>
      <c r="AC484">
        <v>1.959041392</v>
      </c>
      <c r="AD484">
        <v>1.9055599999999999</v>
      </c>
      <c r="AE484">
        <v>5.3478600000000001E-2</v>
      </c>
    </row>
    <row r="485" spans="28:31" x14ac:dyDescent="0.3">
      <c r="AB485">
        <v>1.255272505</v>
      </c>
      <c r="AC485">
        <v>1.230448921</v>
      </c>
      <c r="AD485">
        <v>1.22394</v>
      </c>
      <c r="AE485">
        <v>6.5055099999999999E-3</v>
      </c>
    </row>
    <row r="486" spans="28:31" x14ac:dyDescent="0.3">
      <c r="AB486">
        <v>2.3710678619999999</v>
      </c>
      <c r="AC486">
        <v>2.149219113</v>
      </c>
      <c r="AD486">
        <v>2.0397799999999999</v>
      </c>
      <c r="AE486">
        <v>0.109442</v>
      </c>
    </row>
    <row r="487" spans="28:31" x14ac:dyDescent="0.3">
      <c r="AB487">
        <v>2.5550944489999998</v>
      </c>
      <c r="AC487">
        <v>2.1673173349999999</v>
      </c>
      <c r="AD487">
        <v>2.13822</v>
      </c>
      <c r="AE487">
        <v>2.91001E-2</v>
      </c>
    </row>
    <row r="488" spans="28:31" x14ac:dyDescent="0.3">
      <c r="AB488">
        <v>2.7250945209999999</v>
      </c>
      <c r="AC488">
        <v>2.2600713880000001</v>
      </c>
      <c r="AD488">
        <v>2.2200700000000002</v>
      </c>
      <c r="AE488">
        <v>4.0003799999999999E-2</v>
      </c>
    </row>
    <row r="489" spans="28:31" x14ac:dyDescent="0.3">
      <c r="AB489">
        <v>1.5051499779999999</v>
      </c>
      <c r="AC489">
        <v>1.4471580310000001</v>
      </c>
      <c r="AD489">
        <v>1.4393100000000001</v>
      </c>
      <c r="AE489">
        <v>7.8445200000000007E-3</v>
      </c>
    </row>
    <row r="490" spans="28:31" x14ac:dyDescent="0.3">
      <c r="AB490">
        <v>1.6127838569999999</v>
      </c>
      <c r="AC490">
        <v>1.5682017239999999</v>
      </c>
      <c r="AD490">
        <v>1.52627</v>
      </c>
      <c r="AE490">
        <v>4.1928E-2</v>
      </c>
    </row>
    <row r="491" spans="28:31" x14ac:dyDescent="0.3">
      <c r="AB491">
        <v>2.9400181550000002</v>
      </c>
      <c r="AC491">
        <v>2.2966651900000001</v>
      </c>
      <c r="AD491">
        <v>2.3110599999999999</v>
      </c>
      <c r="AE491">
        <v>-1.4391899999999999E-2</v>
      </c>
    </row>
    <row r="492" spans="28:31" x14ac:dyDescent="0.3">
      <c r="AB492">
        <v>1.977723605</v>
      </c>
      <c r="AC492">
        <v>1.7634279939999999</v>
      </c>
      <c r="AD492">
        <v>1.79508</v>
      </c>
      <c r="AE492">
        <v>-3.1652300000000001E-2</v>
      </c>
    </row>
    <row r="493" spans="28:31" x14ac:dyDescent="0.3">
      <c r="AB493">
        <v>2.378397901</v>
      </c>
      <c r="AC493">
        <v>2.127104798</v>
      </c>
      <c r="AD493">
        <v>2.0438900000000002</v>
      </c>
      <c r="AE493">
        <v>8.3211099999999996E-2</v>
      </c>
    </row>
    <row r="494" spans="28:31" x14ac:dyDescent="0.3">
      <c r="AB494">
        <v>2.525044807</v>
      </c>
      <c r="AC494">
        <v>2.0293837780000001</v>
      </c>
      <c r="AD494">
        <v>2.1228400000000001</v>
      </c>
      <c r="AE494">
        <v>-9.3457799999999994E-2</v>
      </c>
    </row>
    <row r="495" spans="28:31" x14ac:dyDescent="0.3">
      <c r="AB495">
        <v>1.792391689</v>
      </c>
      <c r="AC495">
        <v>1.6434526759999999</v>
      </c>
      <c r="AD495">
        <v>1.6635899999999999</v>
      </c>
      <c r="AE495">
        <v>-2.0141900000000001E-2</v>
      </c>
    </row>
    <row r="496" spans="28:31" x14ac:dyDescent="0.3">
      <c r="AB496">
        <v>1.1139433519999999</v>
      </c>
      <c r="AC496">
        <v>1.0791812460000001</v>
      </c>
      <c r="AD496">
        <v>1.09378</v>
      </c>
      <c r="AE496">
        <v>-1.46027E-2</v>
      </c>
    </row>
    <row r="497" spans="28:31" x14ac:dyDescent="0.3">
      <c r="AB497">
        <v>1</v>
      </c>
      <c r="AC497">
        <v>0.84509803999999999</v>
      </c>
      <c r="AD497">
        <v>0.98445499999999997</v>
      </c>
      <c r="AE497">
        <v>-0.13935600000000001</v>
      </c>
    </row>
    <row r="498" spans="28:31" x14ac:dyDescent="0.3">
      <c r="AB498">
        <v>1.579783597</v>
      </c>
      <c r="AC498">
        <v>1.342422681</v>
      </c>
      <c r="AD498">
        <v>1.4999800000000001</v>
      </c>
      <c r="AE498">
        <v>-0.15756100000000001</v>
      </c>
    </row>
    <row r="499" spans="28:31" x14ac:dyDescent="0.3">
      <c r="AB499">
        <v>4.4132997639999996</v>
      </c>
      <c r="AC499">
        <v>2.6394864889999998</v>
      </c>
      <c r="AD499">
        <v>2.5592700000000002</v>
      </c>
      <c r="AE499">
        <v>8.0218499999999998E-2</v>
      </c>
    </row>
    <row r="500" spans="28:31" x14ac:dyDescent="0.3">
      <c r="AB500">
        <v>3.0374264979999999</v>
      </c>
      <c r="AC500">
        <v>2.301029996</v>
      </c>
      <c r="AD500">
        <v>2.3477000000000001</v>
      </c>
      <c r="AE500">
        <v>-4.66723E-2</v>
      </c>
    </row>
    <row r="501" spans="28:31" x14ac:dyDescent="0.3">
      <c r="AB501">
        <v>3.9203320719999999</v>
      </c>
      <c r="AC501">
        <v>2.4800069429999998</v>
      </c>
      <c r="AD501">
        <v>2.5491799999999998</v>
      </c>
      <c r="AE501">
        <v>-6.9170700000000002E-2</v>
      </c>
    </row>
    <row r="502" spans="28:31" x14ac:dyDescent="0.3">
      <c r="AB502">
        <v>3.08350262</v>
      </c>
      <c r="AC502">
        <v>2.3483048630000001</v>
      </c>
      <c r="AD502">
        <v>2.3640400000000001</v>
      </c>
      <c r="AE502">
        <v>-1.5733199999999999E-2</v>
      </c>
    </row>
    <row r="503" spans="28:31" x14ac:dyDescent="0.3">
      <c r="AB503">
        <v>2.2988530759999999</v>
      </c>
      <c r="AC503">
        <v>2.0863598310000002</v>
      </c>
      <c r="AD503">
        <v>1.9983500000000001</v>
      </c>
      <c r="AE503">
        <v>8.8005799999999995E-2</v>
      </c>
    </row>
    <row r="504" spans="28:31" x14ac:dyDescent="0.3">
      <c r="AB504">
        <v>1.0413926849999999</v>
      </c>
      <c r="AC504">
        <v>1.0413926849999999</v>
      </c>
      <c r="AD504">
        <v>1.0246200000000001</v>
      </c>
      <c r="AE504">
        <v>1.67682E-2</v>
      </c>
    </row>
    <row r="505" spans="28:31" x14ac:dyDescent="0.3">
      <c r="AB505">
        <v>3.9834909719999998</v>
      </c>
      <c r="AC505">
        <v>2.5365584430000001</v>
      </c>
      <c r="AD505">
        <v>2.55457</v>
      </c>
      <c r="AE505">
        <v>-1.8010399999999999E-2</v>
      </c>
    </row>
    <row r="506" spans="28:31" x14ac:dyDescent="0.3">
      <c r="AB506">
        <v>1.8195439360000001</v>
      </c>
      <c r="AC506">
        <v>1.5910646070000001</v>
      </c>
      <c r="AD506">
        <v>1.6835100000000001</v>
      </c>
      <c r="AE506">
        <v>-9.2441800000000005E-2</v>
      </c>
    </row>
    <row r="507" spans="28:31" x14ac:dyDescent="0.3">
      <c r="AB507">
        <v>2.3283796030000001</v>
      </c>
      <c r="AC507">
        <v>2.021189299</v>
      </c>
      <c r="AD507">
        <v>2.0154800000000002</v>
      </c>
      <c r="AE507">
        <v>5.70822E-3</v>
      </c>
    </row>
    <row r="508" spans="28:31" x14ac:dyDescent="0.3">
      <c r="AB508">
        <v>1.959041392</v>
      </c>
      <c r="AC508">
        <v>1.7558748559999999</v>
      </c>
      <c r="AD508">
        <v>1.7823</v>
      </c>
      <c r="AE508">
        <v>-2.6421199999999999E-2</v>
      </c>
    </row>
    <row r="509" spans="28:31" x14ac:dyDescent="0.3">
      <c r="AB509">
        <v>0.69897000399999998</v>
      </c>
      <c r="AC509">
        <v>0.60205999099999996</v>
      </c>
      <c r="AD509">
        <v>0.67675399999999997</v>
      </c>
      <c r="AE509">
        <v>-7.4693899999999994E-2</v>
      </c>
    </row>
    <row r="510" spans="28:31" x14ac:dyDescent="0.3">
      <c r="AB510">
        <v>2.3996737210000001</v>
      </c>
      <c r="AC510">
        <v>2.1172712960000002</v>
      </c>
      <c r="AD510">
        <v>2.0557500000000002</v>
      </c>
      <c r="AE510">
        <v>6.1520900000000003E-2</v>
      </c>
    </row>
    <row r="511" spans="28:31" x14ac:dyDescent="0.3">
      <c r="AB511">
        <v>2.4712917110000001</v>
      </c>
      <c r="AC511">
        <v>2.1613680020000001</v>
      </c>
      <c r="AD511">
        <v>2.0946600000000002</v>
      </c>
      <c r="AE511">
        <v>6.6710699999999998E-2</v>
      </c>
    </row>
    <row r="512" spans="28:31" x14ac:dyDescent="0.3">
      <c r="AB512">
        <v>0</v>
      </c>
      <c r="AC512">
        <v>0</v>
      </c>
      <c r="AD512">
        <v>-0.143234</v>
      </c>
      <c r="AE512">
        <v>0.143234</v>
      </c>
    </row>
    <row r="513" spans="28:31" x14ac:dyDescent="0.3">
      <c r="AB513">
        <v>2.4638929890000001</v>
      </c>
      <c r="AC513">
        <v>2.0644579890000001</v>
      </c>
      <c r="AD513">
        <v>2.0907100000000001</v>
      </c>
      <c r="AE513">
        <v>-2.62516E-2</v>
      </c>
    </row>
    <row r="514" spans="28:31" x14ac:dyDescent="0.3">
      <c r="AB514">
        <v>1.770852012</v>
      </c>
      <c r="AC514">
        <v>1.62324929</v>
      </c>
      <c r="AD514">
        <v>1.64764</v>
      </c>
      <c r="AE514">
        <v>-2.43909E-2</v>
      </c>
    </row>
    <row r="515" spans="28:31" x14ac:dyDescent="0.3">
      <c r="AB515">
        <v>1.62324929</v>
      </c>
      <c r="AC515">
        <v>1.5440680440000001</v>
      </c>
      <c r="AD515">
        <v>1.53454</v>
      </c>
      <c r="AE515">
        <v>9.5256000000000004E-3</v>
      </c>
    </row>
    <row r="516" spans="28:31" x14ac:dyDescent="0.3">
      <c r="AB516">
        <v>2.1643528559999998</v>
      </c>
      <c r="AC516">
        <v>1.9731278539999999</v>
      </c>
      <c r="AD516">
        <v>1.9170100000000001</v>
      </c>
      <c r="AE516">
        <v>5.6122100000000001E-2</v>
      </c>
    </row>
    <row r="517" spans="28:31" x14ac:dyDescent="0.3">
      <c r="AB517">
        <v>2.4800069429999998</v>
      </c>
      <c r="AC517">
        <v>2.181843588</v>
      </c>
      <c r="AD517">
        <v>2.0992899999999999</v>
      </c>
      <c r="AE517">
        <v>8.2557400000000003E-2</v>
      </c>
    </row>
    <row r="518" spans="28:31" x14ac:dyDescent="0.3">
      <c r="AB518">
        <v>3.9045532629999999</v>
      </c>
      <c r="AC518">
        <v>2.5943925499999998</v>
      </c>
      <c r="AD518">
        <v>2.5476399999999999</v>
      </c>
      <c r="AE518">
        <v>4.6749899999999997E-2</v>
      </c>
    </row>
    <row r="519" spans="28:31" x14ac:dyDescent="0.3">
      <c r="AB519">
        <v>1.4471580310000001</v>
      </c>
      <c r="AC519">
        <v>1.278753601</v>
      </c>
      <c r="AD519">
        <v>1.3910100000000001</v>
      </c>
      <c r="AE519">
        <v>-0.112257</v>
      </c>
    </row>
    <row r="520" spans="28:31" x14ac:dyDescent="0.3">
      <c r="AB520">
        <v>3.9384696880000001</v>
      </c>
      <c r="AC520">
        <v>2.4471580309999998</v>
      </c>
      <c r="AD520">
        <v>2.5508500000000001</v>
      </c>
      <c r="AE520">
        <v>-0.10369100000000001</v>
      </c>
    </row>
    <row r="521" spans="28:31" x14ac:dyDescent="0.3">
      <c r="AB521">
        <v>2.608526034</v>
      </c>
      <c r="AC521">
        <v>2.1760912590000001</v>
      </c>
      <c r="AD521">
        <v>2.1648800000000001</v>
      </c>
      <c r="AE521">
        <v>1.12078E-2</v>
      </c>
    </row>
    <row r="522" spans="28:31" x14ac:dyDescent="0.3">
      <c r="AB522">
        <v>1.6334684559999999</v>
      </c>
      <c r="AC522">
        <v>1.5185139400000001</v>
      </c>
      <c r="AD522">
        <v>1.5425800000000001</v>
      </c>
      <c r="AE522">
        <v>-2.40707E-2</v>
      </c>
    </row>
    <row r="523" spans="28:31" x14ac:dyDescent="0.3">
      <c r="AB523">
        <v>1.959041392</v>
      </c>
      <c r="AC523">
        <v>1.9138138520000001</v>
      </c>
      <c r="AD523">
        <v>1.7823</v>
      </c>
      <c r="AE523">
        <v>0.131518</v>
      </c>
    </row>
    <row r="524" spans="28:31" x14ac:dyDescent="0.3">
      <c r="AB524">
        <v>1.6812412370000001</v>
      </c>
      <c r="AC524">
        <v>1.6127838569999999</v>
      </c>
      <c r="AD524">
        <v>1.5797600000000001</v>
      </c>
      <c r="AE524">
        <v>3.3021599999999998E-2</v>
      </c>
    </row>
    <row r="525" spans="28:31" x14ac:dyDescent="0.3">
      <c r="AB525">
        <v>2.2479732659999998</v>
      </c>
      <c r="AC525">
        <v>1.963787827</v>
      </c>
      <c r="AD525">
        <v>1.9682200000000001</v>
      </c>
      <c r="AE525">
        <v>-4.4355100000000001E-3</v>
      </c>
    </row>
    <row r="526" spans="28:31" x14ac:dyDescent="0.3">
      <c r="AB526">
        <v>3.607240504</v>
      </c>
      <c r="AC526">
        <v>2.3838153659999999</v>
      </c>
      <c r="AD526">
        <v>2.50467</v>
      </c>
      <c r="AE526">
        <v>-0.120851</v>
      </c>
    </row>
    <row r="527" spans="28:31" x14ac:dyDescent="0.3">
      <c r="AB527">
        <v>2.8585371980000001</v>
      </c>
      <c r="AC527">
        <v>2.3180633350000002</v>
      </c>
      <c r="AD527">
        <v>2.2782</v>
      </c>
      <c r="AE527">
        <v>3.9860199999999998E-2</v>
      </c>
    </row>
    <row r="528" spans="28:31" x14ac:dyDescent="0.3">
      <c r="AB528">
        <v>1.991226076</v>
      </c>
      <c r="AC528">
        <v>1.785329835</v>
      </c>
      <c r="AD528">
        <v>1.8042499999999999</v>
      </c>
      <c r="AE528">
        <v>-1.89246E-2</v>
      </c>
    </row>
    <row r="529" spans="28:31" x14ac:dyDescent="0.3">
      <c r="AB529">
        <v>2.8500332579999998</v>
      </c>
      <c r="AC529">
        <v>2.4166405069999999</v>
      </c>
      <c r="AD529">
        <v>2.2746599999999999</v>
      </c>
      <c r="AE529">
        <v>0.141982</v>
      </c>
    </row>
    <row r="530" spans="28:31" x14ac:dyDescent="0.3">
      <c r="AB530">
        <v>2.6201360550000001</v>
      </c>
      <c r="AC530">
        <v>2.2718416069999998</v>
      </c>
      <c r="AD530">
        <v>2.17056</v>
      </c>
      <c r="AE530">
        <v>0.10127800000000001</v>
      </c>
    </row>
    <row r="531" spans="28:31" x14ac:dyDescent="0.3">
      <c r="AB531">
        <v>2.2600713880000001</v>
      </c>
      <c r="AC531">
        <v>2.0293837780000001</v>
      </c>
      <c r="AD531">
        <v>1.97546</v>
      </c>
      <c r="AE531">
        <v>5.39252E-2</v>
      </c>
    </row>
    <row r="532" spans="28:31" x14ac:dyDescent="0.3">
      <c r="AB532">
        <v>1.9444826719999999</v>
      </c>
      <c r="AC532">
        <v>1.7558748559999999</v>
      </c>
      <c r="AD532">
        <v>1.7722599999999999</v>
      </c>
      <c r="AE532">
        <v>-1.63856E-2</v>
      </c>
    </row>
    <row r="533" spans="28:31" x14ac:dyDescent="0.3">
      <c r="AB533">
        <v>1.414973348</v>
      </c>
      <c r="AC533">
        <v>1.397940009</v>
      </c>
      <c r="AD533">
        <v>1.3637600000000001</v>
      </c>
      <c r="AE533">
        <v>3.4175700000000003E-2</v>
      </c>
    </row>
    <row r="534" spans="28:31" x14ac:dyDescent="0.3">
      <c r="AB534">
        <v>3.617419747</v>
      </c>
      <c r="AC534">
        <v>2.428134794</v>
      </c>
      <c r="AD534">
        <v>2.50658</v>
      </c>
      <c r="AE534">
        <v>-7.84445E-2</v>
      </c>
    </row>
    <row r="535" spans="28:31" x14ac:dyDescent="0.3">
      <c r="AB535">
        <v>2.2355284470000001</v>
      </c>
      <c r="AC535">
        <v>1.880813592</v>
      </c>
      <c r="AD535">
        <v>1.9607300000000001</v>
      </c>
      <c r="AE535">
        <v>-7.9921000000000006E-2</v>
      </c>
    </row>
    <row r="536" spans="28:31" x14ac:dyDescent="0.3">
      <c r="AB536">
        <v>2.9180303369999998</v>
      </c>
      <c r="AC536">
        <v>2.2855573090000001</v>
      </c>
      <c r="AD536">
        <v>2.3023899999999999</v>
      </c>
      <c r="AE536">
        <v>-1.6831599999999999E-2</v>
      </c>
    </row>
    <row r="537" spans="28:31" x14ac:dyDescent="0.3">
      <c r="AB537">
        <v>1.8450980400000001</v>
      </c>
      <c r="AC537">
        <v>1.7403626889999999</v>
      </c>
      <c r="AD537">
        <v>1.70204</v>
      </c>
      <c r="AE537">
        <v>3.8319699999999998E-2</v>
      </c>
    </row>
    <row r="538" spans="28:31" x14ac:dyDescent="0.3">
      <c r="AB538">
        <v>2.301029996</v>
      </c>
      <c r="AC538">
        <v>1.991226076</v>
      </c>
      <c r="AD538">
        <v>1.99963</v>
      </c>
      <c r="AE538">
        <v>-8.3997199999999994E-3</v>
      </c>
    </row>
    <row r="539" spans="28:31" x14ac:dyDescent="0.3">
      <c r="AB539">
        <v>1.1461280359999999</v>
      </c>
      <c r="AC539">
        <v>1.1461280359999999</v>
      </c>
      <c r="AD539">
        <v>1.1239600000000001</v>
      </c>
      <c r="AE539">
        <v>2.21727E-2</v>
      </c>
    </row>
    <row r="540" spans="28:31" x14ac:dyDescent="0.3">
      <c r="AB540">
        <v>3.2469906989999999</v>
      </c>
      <c r="AC540">
        <v>2.4048337169999998</v>
      </c>
      <c r="AD540">
        <v>2.41683</v>
      </c>
      <c r="AE540">
        <v>-1.19945E-2</v>
      </c>
    </row>
    <row r="541" spans="28:31" x14ac:dyDescent="0.3">
      <c r="AB541">
        <v>2.2944662259999999</v>
      </c>
      <c r="AC541">
        <v>1.986771734</v>
      </c>
      <c r="AD541">
        <v>1.99579</v>
      </c>
      <c r="AE541">
        <v>-9.0152700000000006E-3</v>
      </c>
    </row>
    <row r="542" spans="28:31" x14ac:dyDescent="0.3">
      <c r="AB542">
        <v>2.6730209070000002</v>
      </c>
      <c r="AC542">
        <v>2.1398790860000001</v>
      </c>
      <c r="AD542">
        <v>2.1959200000000001</v>
      </c>
      <c r="AE542">
        <v>-5.6043599999999999E-2</v>
      </c>
    </row>
    <row r="543" spans="28:31" x14ac:dyDescent="0.3">
      <c r="AB543">
        <v>1.5910646070000001</v>
      </c>
      <c r="AC543">
        <v>1.5314789170000001</v>
      </c>
      <c r="AD543">
        <v>1.50901</v>
      </c>
      <c r="AE543">
        <v>2.2471000000000001E-2</v>
      </c>
    </row>
    <row r="544" spans="28:31" x14ac:dyDescent="0.3">
      <c r="AB544">
        <v>3.2385478879999998</v>
      </c>
      <c r="AC544">
        <v>2.3729120030000002</v>
      </c>
      <c r="AD544">
        <v>2.4142999999999999</v>
      </c>
      <c r="AE544">
        <v>-4.1387699999999999E-2</v>
      </c>
    </row>
    <row r="545" spans="28:31" x14ac:dyDescent="0.3">
      <c r="AB545">
        <v>1.69019608</v>
      </c>
      <c r="AC545">
        <v>1.4471580310000001</v>
      </c>
      <c r="AD545">
        <v>1.5866499999999999</v>
      </c>
      <c r="AE545">
        <v>-0.13949600000000001</v>
      </c>
    </row>
    <row r="546" spans="28:31" x14ac:dyDescent="0.3">
      <c r="AB546">
        <v>3.8747716369999998</v>
      </c>
      <c r="AC546">
        <v>2.5403294750000001</v>
      </c>
      <c r="AD546">
        <v>2.54454</v>
      </c>
      <c r="AE546">
        <v>-4.2112299999999998E-3</v>
      </c>
    </row>
    <row r="547" spans="28:31" x14ac:dyDescent="0.3">
      <c r="AB547">
        <v>2.301029996</v>
      </c>
      <c r="AC547">
        <v>2.0334237549999998</v>
      </c>
      <c r="AD547">
        <v>1.99963</v>
      </c>
      <c r="AE547">
        <v>3.3798000000000002E-2</v>
      </c>
    </row>
    <row r="548" spans="28:31" x14ac:dyDescent="0.3">
      <c r="AB548">
        <v>2.5865873050000001</v>
      </c>
      <c r="AC548">
        <v>2.1461280359999999</v>
      </c>
      <c r="AD548">
        <v>2.1540400000000002</v>
      </c>
      <c r="AE548">
        <v>-7.9106999999999997E-3</v>
      </c>
    </row>
    <row r="549" spans="28:31" x14ac:dyDescent="0.3">
      <c r="AB549">
        <v>2.152288344</v>
      </c>
      <c r="AC549">
        <v>1.991226076</v>
      </c>
      <c r="AD549">
        <v>1.90944</v>
      </c>
      <c r="AE549">
        <v>8.1784099999999998E-2</v>
      </c>
    </row>
    <row r="550" spans="28:31" x14ac:dyDescent="0.3">
      <c r="AB550">
        <v>2.1613680020000001</v>
      </c>
      <c r="AC550">
        <v>1.8325089130000001</v>
      </c>
      <c r="AD550">
        <v>1.9151400000000001</v>
      </c>
      <c r="AE550">
        <v>-8.2629599999999997E-2</v>
      </c>
    </row>
    <row r="551" spans="28:31" x14ac:dyDescent="0.3">
      <c r="AB551">
        <v>3.4762517960000001</v>
      </c>
      <c r="AC551">
        <v>2.485721426</v>
      </c>
      <c r="AD551">
        <v>2.4772599999999998</v>
      </c>
      <c r="AE551">
        <v>8.4593399999999992E-3</v>
      </c>
    </row>
    <row r="552" spans="28:31" x14ac:dyDescent="0.3">
      <c r="AB552">
        <v>0</v>
      </c>
      <c r="AC552">
        <v>0</v>
      </c>
      <c r="AD552">
        <v>-0.143234</v>
      </c>
      <c r="AE552">
        <v>0.143234</v>
      </c>
    </row>
    <row r="553" spans="28:31" x14ac:dyDescent="0.3">
      <c r="AB553">
        <v>0</v>
      </c>
      <c r="AC553">
        <v>0</v>
      </c>
      <c r="AD553">
        <v>-0.143234</v>
      </c>
      <c r="AE553">
        <v>0.143234</v>
      </c>
    </row>
    <row r="554" spans="28:31" x14ac:dyDescent="0.3">
      <c r="AB554">
        <v>3.1690863569999999</v>
      </c>
      <c r="AC554">
        <v>2.2833012290000001</v>
      </c>
      <c r="AD554">
        <v>2.3926799999999999</v>
      </c>
      <c r="AE554">
        <v>-0.109378</v>
      </c>
    </row>
    <row r="555" spans="28:31" x14ac:dyDescent="0.3">
      <c r="AB555">
        <v>3.4256972129999999</v>
      </c>
      <c r="AC555">
        <v>2.4487063199999999</v>
      </c>
      <c r="AD555">
        <v>2.4653</v>
      </c>
      <c r="AE555">
        <v>-1.6593400000000001E-2</v>
      </c>
    </row>
    <row r="556" spans="28:31" x14ac:dyDescent="0.3">
      <c r="AB556">
        <v>3.4649364290000002</v>
      </c>
      <c r="AC556">
        <v>2.481442629</v>
      </c>
      <c r="AD556">
        <v>2.47465</v>
      </c>
      <c r="AE556">
        <v>6.7909700000000003E-3</v>
      </c>
    </row>
    <row r="557" spans="28:31" x14ac:dyDescent="0.3">
      <c r="AB557">
        <v>2.423245874</v>
      </c>
      <c r="AC557">
        <v>1.8325089130000001</v>
      </c>
      <c r="AD557">
        <v>2.06873</v>
      </c>
      <c r="AE557">
        <v>-0.23621800000000001</v>
      </c>
    </row>
    <row r="558" spans="28:31" x14ac:dyDescent="0.3">
      <c r="AB558">
        <v>3.8104341559999999</v>
      </c>
      <c r="AC558">
        <v>2.4983105540000001</v>
      </c>
      <c r="AD558">
        <v>2.5369299999999999</v>
      </c>
      <c r="AE558">
        <v>-3.8614700000000002E-2</v>
      </c>
    </row>
    <row r="559" spans="28:31" x14ac:dyDescent="0.3">
      <c r="AB559">
        <v>2.1367205669999998</v>
      </c>
      <c r="AC559">
        <v>1.903089987</v>
      </c>
      <c r="AD559">
        <v>1.8996200000000001</v>
      </c>
      <c r="AE559">
        <v>3.4731800000000002E-3</v>
      </c>
    </row>
    <row r="560" spans="28:31" x14ac:dyDescent="0.3">
      <c r="AB560">
        <v>2.6655809910000001</v>
      </c>
      <c r="AC560">
        <v>2.1760912590000001</v>
      </c>
      <c r="AD560">
        <v>2.1924100000000002</v>
      </c>
      <c r="AE560">
        <v>-1.63149E-2</v>
      </c>
    </row>
    <row r="561" spans="28:31" x14ac:dyDescent="0.3">
      <c r="AB561">
        <v>0.60205999099999996</v>
      </c>
      <c r="AC561">
        <v>0.60205999099999996</v>
      </c>
      <c r="AD561">
        <v>0.57187399999999999</v>
      </c>
      <c r="AE561">
        <v>3.0185900000000002E-2</v>
      </c>
    </row>
    <row r="562" spans="28:31" x14ac:dyDescent="0.3">
      <c r="AB562">
        <v>1.986771734</v>
      </c>
      <c r="AC562">
        <v>1.8692317199999999</v>
      </c>
      <c r="AD562">
        <v>1.8012300000000001</v>
      </c>
      <c r="AE562">
        <v>6.7997600000000005E-2</v>
      </c>
    </row>
    <row r="563" spans="28:31" x14ac:dyDescent="0.3">
      <c r="AB563">
        <v>1.322219295</v>
      </c>
      <c r="AC563">
        <v>1.230448921</v>
      </c>
      <c r="AD563">
        <v>1.28349</v>
      </c>
      <c r="AE563">
        <v>-5.3045099999999998E-2</v>
      </c>
    </row>
    <row r="564" spans="28:31" x14ac:dyDescent="0.3">
      <c r="AB564">
        <v>2.5037906830000001</v>
      </c>
      <c r="AC564">
        <v>2.1875207209999998</v>
      </c>
      <c r="AD564">
        <v>2.1118000000000001</v>
      </c>
      <c r="AE564">
        <v>7.5718999999999995E-2</v>
      </c>
    </row>
    <row r="565" spans="28:31" x14ac:dyDescent="0.3">
      <c r="AB565">
        <v>1.7403626889999999</v>
      </c>
      <c r="AC565">
        <v>1.6812412370000001</v>
      </c>
      <c r="AD565">
        <v>1.6248199999999999</v>
      </c>
      <c r="AE565">
        <v>5.6423800000000003E-2</v>
      </c>
    </row>
    <row r="566" spans="28:31" x14ac:dyDescent="0.3">
      <c r="AB566">
        <v>3.0370278800000001</v>
      </c>
      <c r="AC566">
        <v>2.421603927</v>
      </c>
      <c r="AD566">
        <v>2.3475600000000001</v>
      </c>
      <c r="AE566">
        <v>7.4045700000000006E-2</v>
      </c>
    </row>
    <row r="567" spans="28:31" x14ac:dyDescent="0.3">
      <c r="AB567">
        <v>3.130655349</v>
      </c>
      <c r="AC567">
        <v>2.3180633350000002</v>
      </c>
      <c r="AD567">
        <v>2.38009</v>
      </c>
      <c r="AE567">
        <v>-6.20285E-2</v>
      </c>
    </row>
    <row r="568" spans="28:31" x14ac:dyDescent="0.3">
      <c r="AB568">
        <v>3.3946267639999999</v>
      </c>
      <c r="AC568">
        <v>2.361727836</v>
      </c>
      <c r="AD568">
        <v>2.45756</v>
      </c>
      <c r="AE568">
        <v>-9.5837099999999995E-2</v>
      </c>
    </row>
    <row r="569" spans="28:31" x14ac:dyDescent="0.3">
      <c r="AB569">
        <v>4.0072782470000003</v>
      </c>
      <c r="AC569">
        <v>2.5998830719999999</v>
      </c>
      <c r="AD569">
        <v>2.5562900000000002</v>
      </c>
      <c r="AE569">
        <v>4.3596000000000003E-2</v>
      </c>
    </row>
    <row r="570" spans="28:31" x14ac:dyDescent="0.3">
      <c r="AB570">
        <v>2.0374264979999999</v>
      </c>
      <c r="AC570">
        <v>1.8388490909999999</v>
      </c>
      <c r="AD570">
        <v>1.8352299999999999</v>
      </c>
      <c r="AE570">
        <v>3.6206099999999998E-3</v>
      </c>
    </row>
    <row r="571" spans="28:31" x14ac:dyDescent="0.3">
      <c r="AB571">
        <v>4.294906911</v>
      </c>
      <c r="AC571">
        <v>2.608526034</v>
      </c>
      <c r="AD571">
        <v>2.5635400000000002</v>
      </c>
      <c r="AE571">
        <v>4.4985999999999998E-2</v>
      </c>
    </row>
    <row r="572" spans="28:31" x14ac:dyDescent="0.3">
      <c r="AB572">
        <v>3.0979510709999998</v>
      </c>
      <c r="AC572">
        <v>2.4487063199999999</v>
      </c>
      <c r="AD572">
        <v>2.36903</v>
      </c>
      <c r="AE572">
        <v>7.9677700000000004E-2</v>
      </c>
    </row>
    <row r="573" spans="28:31" x14ac:dyDescent="0.3">
      <c r="AB573">
        <v>3.6498214629999999</v>
      </c>
      <c r="AC573">
        <v>2.5751878449999999</v>
      </c>
      <c r="AD573">
        <v>2.5124599999999999</v>
      </c>
      <c r="AE573">
        <v>6.2728599999999995E-2</v>
      </c>
    </row>
    <row r="574" spans="28:31" x14ac:dyDescent="0.3">
      <c r="AB574">
        <v>4.6215916760000004</v>
      </c>
      <c r="AC574">
        <v>2.6665179810000001</v>
      </c>
      <c r="AD574">
        <v>2.54148</v>
      </c>
      <c r="AE574">
        <v>0.12503900000000001</v>
      </c>
    </row>
    <row r="575" spans="28:31" x14ac:dyDescent="0.3">
      <c r="AB575">
        <v>3.4457598360000001</v>
      </c>
      <c r="AC575">
        <v>2.4345689039999998</v>
      </c>
      <c r="AD575">
        <v>2.4701399999999998</v>
      </c>
      <c r="AE575">
        <v>-3.5570499999999998E-2</v>
      </c>
    </row>
    <row r="576" spans="28:31" x14ac:dyDescent="0.3">
      <c r="AB576">
        <v>1.301029996</v>
      </c>
      <c r="AC576">
        <v>1.230448921</v>
      </c>
      <c r="AD576">
        <v>1.2647900000000001</v>
      </c>
      <c r="AE576">
        <v>-3.4343100000000001E-2</v>
      </c>
    </row>
    <row r="577" spans="28:31" x14ac:dyDescent="0.3">
      <c r="AB577">
        <v>3.2851070299999998</v>
      </c>
      <c r="AC577">
        <v>2.3909351069999998</v>
      </c>
      <c r="AD577">
        <v>2.4279799999999998</v>
      </c>
      <c r="AE577">
        <v>-3.7040700000000003E-2</v>
      </c>
    </row>
    <row r="578" spans="28:31" x14ac:dyDescent="0.3">
      <c r="AB578">
        <v>3.7496590319999998</v>
      </c>
      <c r="AC578">
        <v>2.5365584430000001</v>
      </c>
      <c r="AD578">
        <v>2.5285799999999998</v>
      </c>
      <c r="AE578">
        <v>7.9749299999999999E-3</v>
      </c>
    </row>
    <row r="579" spans="28:31" x14ac:dyDescent="0.3">
      <c r="AB579">
        <v>3.3666097100000001</v>
      </c>
      <c r="AC579">
        <v>2.4742162639999998</v>
      </c>
      <c r="AD579">
        <v>2.4503400000000002</v>
      </c>
      <c r="AE579">
        <v>2.3876000000000001E-2</v>
      </c>
    </row>
    <row r="580" spans="28:31" x14ac:dyDescent="0.3">
      <c r="AB580">
        <v>2.2966651900000001</v>
      </c>
      <c r="AC580">
        <v>2.0791812460000001</v>
      </c>
      <c r="AD580">
        <v>1.9970699999999999</v>
      </c>
      <c r="AE580">
        <v>8.2106700000000005E-2</v>
      </c>
    </row>
    <row r="581" spans="28:31" x14ac:dyDescent="0.3">
      <c r="AB581">
        <v>2.9800033720000001</v>
      </c>
      <c r="AC581">
        <v>2.2855573090000001</v>
      </c>
      <c r="AD581">
        <v>2.3264499999999999</v>
      </c>
      <c r="AE581">
        <v>-4.0889000000000002E-2</v>
      </c>
    </row>
    <row r="582" spans="28:31" x14ac:dyDescent="0.3">
      <c r="AB582">
        <v>2.5314789169999998</v>
      </c>
      <c r="AC582">
        <v>2.1583624920000002</v>
      </c>
      <c r="AD582">
        <v>2.12616</v>
      </c>
      <c r="AE582">
        <v>3.22058E-2</v>
      </c>
    </row>
    <row r="583" spans="28:31" x14ac:dyDescent="0.3">
      <c r="AB583">
        <v>2.2148438480000001</v>
      </c>
      <c r="AC583">
        <v>1.924279286</v>
      </c>
      <c r="AD583">
        <v>1.94818</v>
      </c>
      <c r="AE583">
        <v>-2.39048E-2</v>
      </c>
    </row>
    <row r="584" spans="28:31" x14ac:dyDescent="0.3">
      <c r="AB584">
        <v>2.3710678619999999</v>
      </c>
      <c r="AC584">
        <v>2.1172712960000002</v>
      </c>
      <c r="AD584">
        <v>2.0397799999999999</v>
      </c>
      <c r="AE584">
        <v>7.7494099999999996E-2</v>
      </c>
    </row>
    <row r="585" spans="28:31" x14ac:dyDescent="0.3">
      <c r="AB585">
        <v>2.5622928639999998</v>
      </c>
      <c r="AC585">
        <v>2.227886705</v>
      </c>
      <c r="AD585">
        <v>2.1418599999999999</v>
      </c>
      <c r="AE585">
        <v>8.6026699999999998E-2</v>
      </c>
    </row>
    <row r="586" spans="28:31" x14ac:dyDescent="0.3">
      <c r="AB586">
        <v>3.0824263009999999</v>
      </c>
      <c r="AC586">
        <v>2.322219295</v>
      </c>
      <c r="AD586">
        <v>2.3636599999999999</v>
      </c>
      <c r="AE586">
        <v>-4.1444500000000002E-2</v>
      </c>
    </row>
    <row r="587" spans="28:31" x14ac:dyDescent="0.3">
      <c r="AB587">
        <v>2.481442629</v>
      </c>
      <c r="AC587">
        <v>2.2013971240000001</v>
      </c>
      <c r="AD587">
        <v>2.10005</v>
      </c>
      <c r="AE587">
        <v>0.101351</v>
      </c>
    </row>
    <row r="588" spans="28:31" x14ac:dyDescent="0.3">
      <c r="AB588">
        <v>2.9537596920000002</v>
      </c>
      <c r="AC588">
        <v>2.2900346109999998</v>
      </c>
      <c r="AD588">
        <v>2.3163999999999998</v>
      </c>
      <c r="AE588">
        <v>-2.6365699999999999E-2</v>
      </c>
    </row>
    <row r="589" spans="28:31" x14ac:dyDescent="0.3">
      <c r="AB589">
        <v>2.806179974</v>
      </c>
      <c r="AC589">
        <v>2.3443922740000001</v>
      </c>
      <c r="AD589">
        <v>2.25603</v>
      </c>
      <c r="AE589">
        <v>8.8358099999999995E-2</v>
      </c>
    </row>
    <row r="590" spans="28:31" x14ac:dyDescent="0.3">
      <c r="AB590">
        <v>1.1461280359999999</v>
      </c>
      <c r="AC590">
        <v>1.0791812460000001</v>
      </c>
      <c r="AD590">
        <v>1.1239600000000001</v>
      </c>
      <c r="AE590">
        <v>-4.4774099999999997E-2</v>
      </c>
    </row>
    <row r="591" spans="28:31" x14ac:dyDescent="0.3">
      <c r="AB591">
        <v>2.1846914310000001</v>
      </c>
      <c r="AC591">
        <v>1.991226076</v>
      </c>
      <c r="AD591">
        <v>1.9296599999999999</v>
      </c>
      <c r="AE591">
        <v>6.1568600000000001E-2</v>
      </c>
    </row>
    <row r="592" spans="28:31" x14ac:dyDescent="0.3">
      <c r="AB592">
        <v>3.198657087</v>
      </c>
      <c r="AC592">
        <v>2.2900346109999998</v>
      </c>
      <c r="AD592">
        <v>2.4020600000000001</v>
      </c>
      <c r="AE592">
        <v>-0.112027</v>
      </c>
    </row>
    <row r="593" spans="28:31" x14ac:dyDescent="0.3">
      <c r="AB593">
        <v>3.71222867</v>
      </c>
      <c r="AC593">
        <v>2.3891660840000002</v>
      </c>
      <c r="AD593">
        <v>2.5228899999999999</v>
      </c>
      <c r="AE593">
        <v>-0.13372500000000001</v>
      </c>
    </row>
    <row r="594" spans="28:31" x14ac:dyDescent="0.3">
      <c r="AB594">
        <v>1.5910646070000001</v>
      </c>
      <c r="AC594">
        <v>1.4471580310000001</v>
      </c>
      <c r="AD594">
        <v>1.50901</v>
      </c>
      <c r="AE594">
        <v>-6.1849899999999999E-2</v>
      </c>
    </row>
    <row r="595" spans="28:31" x14ac:dyDescent="0.3">
      <c r="AB595">
        <v>2.2900346109999998</v>
      </c>
      <c r="AC595">
        <v>1.954242509</v>
      </c>
      <c r="AD595">
        <v>1.99319</v>
      </c>
      <c r="AE595">
        <v>-3.8945300000000002E-2</v>
      </c>
    </row>
    <row r="596" spans="28:31" x14ac:dyDescent="0.3">
      <c r="AB596">
        <v>0.95424250899999996</v>
      </c>
      <c r="AC596">
        <v>0.90308998699999998</v>
      </c>
      <c r="AD596">
        <v>0.93944700000000003</v>
      </c>
      <c r="AE596">
        <v>-3.6356600000000003E-2</v>
      </c>
    </row>
    <row r="597" spans="28:31" x14ac:dyDescent="0.3">
      <c r="AB597">
        <v>2.8549130219999999</v>
      </c>
      <c r="AC597">
        <v>2.3180633350000002</v>
      </c>
      <c r="AD597">
        <v>2.2766999999999999</v>
      </c>
      <c r="AE597">
        <v>4.1368099999999998E-2</v>
      </c>
    </row>
    <row r="598" spans="28:31" x14ac:dyDescent="0.3">
      <c r="AB598">
        <v>1.6812412370000001</v>
      </c>
      <c r="AC598">
        <v>1.62324929</v>
      </c>
      <c r="AD598">
        <v>1.5797600000000001</v>
      </c>
      <c r="AE598">
        <v>4.3486999999999998E-2</v>
      </c>
    </row>
    <row r="599" spans="28:31" x14ac:dyDescent="0.3">
      <c r="AB599">
        <v>1.230448921</v>
      </c>
      <c r="AC599">
        <v>1.204119983</v>
      </c>
      <c r="AD599">
        <v>1.2015199999999999</v>
      </c>
      <c r="AE599">
        <v>2.6016199999999998E-3</v>
      </c>
    </row>
    <row r="600" spans="28:31" x14ac:dyDescent="0.3">
      <c r="AB600">
        <v>2.2900346109999998</v>
      </c>
      <c r="AC600">
        <v>1.86332286</v>
      </c>
      <c r="AD600">
        <v>1.99319</v>
      </c>
      <c r="AE600">
        <v>-0.12986500000000001</v>
      </c>
    </row>
    <row r="601" spans="28:31" x14ac:dyDescent="0.3">
      <c r="AB601">
        <v>1.322219295</v>
      </c>
      <c r="AC601">
        <v>1.278753601</v>
      </c>
      <c r="AD601">
        <v>1.28349</v>
      </c>
      <c r="AE601">
        <v>-4.7404099999999996E-3</v>
      </c>
    </row>
    <row r="602" spans="28:31" x14ac:dyDescent="0.3">
      <c r="AB602">
        <v>1.62324929</v>
      </c>
      <c r="AC602">
        <v>1.397940009</v>
      </c>
      <c r="AD602">
        <v>1.53454</v>
      </c>
      <c r="AE602">
        <v>-0.136602</v>
      </c>
    </row>
    <row r="603" spans="28:31" x14ac:dyDescent="0.3">
      <c r="AB603">
        <v>2.0827853699999999</v>
      </c>
      <c r="AC603">
        <v>1.8512583490000001</v>
      </c>
      <c r="AD603">
        <v>1.8650100000000001</v>
      </c>
      <c r="AE603">
        <v>-1.3753E-2</v>
      </c>
    </row>
    <row r="604" spans="28:31" x14ac:dyDescent="0.3">
      <c r="AB604">
        <v>2.7951845899999999</v>
      </c>
      <c r="AC604">
        <v>2.2405492480000002</v>
      </c>
      <c r="AD604">
        <v>2.2512699999999999</v>
      </c>
      <c r="AE604">
        <v>-1.07241E-2</v>
      </c>
    </row>
    <row r="605" spans="28:31" x14ac:dyDescent="0.3">
      <c r="AB605">
        <v>1.792391689</v>
      </c>
      <c r="AC605">
        <v>1.6812412370000001</v>
      </c>
      <c r="AD605">
        <v>1.6635899999999999</v>
      </c>
      <c r="AE605">
        <v>1.7646700000000001E-2</v>
      </c>
    </row>
    <row r="606" spans="28:31" x14ac:dyDescent="0.3">
      <c r="AB606">
        <v>1.7403626889999999</v>
      </c>
      <c r="AC606">
        <v>1.7323937599999999</v>
      </c>
      <c r="AD606">
        <v>1.6248199999999999</v>
      </c>
      <c r="AE606">
        <v>0.107576</v>
      </c>
    </row>
    <row r="607" spans="28:31" x14ac:dyDescent="0.3">
      <c r="AB607">
        <v>4.4947666289999999</v>
      </c>
      <c r="AC607">
        <v>2.5502283530000001</v>
      </c>
      <c r="AD607">
        <v>2.5538699999999999</v>
      </c>
      <c r="AE607">
        <v>-3.6417400000000001E-3</v>
      </c>
    </row>
    <row r="608" spans="28:31" x14ac:dyDescent="0.3">
      <c r="AB608">
        <v>2.4969296480000001</v>
      </c>
      <c r="AC608">
        <v>2.0827853699999999</v>
      </c>
      <c r="AD608">
        <v>2.1082100000000001</v>
      </c>
      <c r="AE608">
        <v>-2.5423399999999999E-2</v>
      </c>
    </row>
    <row r="609" spans="28:31" x14ac:dyDescent="0.3">
      <c r="AB609">
        <v>1.361727836</v>
      </c>
      <c r="AC609">
        <v>1.278753601</v>
      </c>
      <c r="AD609">
        <v>1.3180000000000001</v>
      </c>
      <c r="AE609">
        <v>-3.9249100000000002E-2</v>
      </c>
    </row>
    <row r="610" spans="28:31" x14ac:dyDescent="0.3">
      <c r="AB610">
        <v>2.7387805580000002</v>
      </c>
      <c r="AC610">
        <v>2.1702617150000001</v>
      </c>
      <c r="AD610">
        <v>2.22628</v>
      </c>
      <c r="AE610">
        <v>-5.6015799999999998E-2</v>
      </c>
    </row>
    <row r="611" spans="28:31" x14ac:dyDescent="0.3">
      <c r="AB611">
        <v>1.5051499779999999</v>
      </c>
      <c r="AC611">
        <v>1.4471580310000001</v>
      </c>
      <c r="AD611">
        <v>1.4393100000000001</v>
      </c>
      <c r="AE611">
        <v>7.8445200000000007E-3</v>
      </c>
    </row>
    <row r="612" spans="28:31" x14ac:dyDescent="0.3">
      <c r="AB612">
        <v>1.556302501</v>
      </c>
      <c r="AC612">
        <v>1.5185139400000001</v>
      </c>
      <c r="AD612">
        <v>1.48108</v>
      </c>
      <c r="AE612">
        <v>3.7436799999999999E-2</v>
      </c>
    </row>
    <row r="613" spans="28:31" x14ac:dyDescent="0.3">
      <c r="AB613">
        <v>2.1702617150000001</v>
      </c>
      <c r="AC613">
        <v>1.954242509</v>
      </c>
      <c r="AD613">
        <v>1.92069</v>
      </c>
      <c r="AE613">
        <v>3.3548300000000003E-2</v>
      </c>
    </row>
    <row r="614" spans="28:31" x14ac:dyDescent="0.3">
      <c r="AB614">
        <v>0.69897000399999998</v>
      </c>
      <c r="AC614">
        <v>0.60205999099999996</v>
      </c>
      <c r="AD614">
        <v>0.67675399999999997</v>
      </c>
      <c r="AE614">
        <v>-7.4693899999999994E-2</v>
      </c>
    </row>
    <row r="615" spans="28:31" x14ac:dyDescent="0.3">
      <c r="AB615">
        <v>3.4312028849999998</v>
      </c>
      <c r="AC615">
        <v>2.336459734</v>
      </c>
      <c r="AD615">
        <v>2.4666399999999999</v>
      </c>
      <c r="AE615">
        <v>-0.13017999999999999</v>
      </c>
    </row>
    <row r="616" spans="28:31" x14ac:dyDescent="0.3">
      <c r="AB616">
        <v>3.4497868469999999</v>
      </c>
      <c r="AC616">
        <v>2.4361626470000002</v>
      </c>
      <c r="AD616">
        <v>2.4710999999999999</v>
      </c>
      <c r="AE616">
        <v>-3.4933499999999999E-2</v>
      </c>
    </row>
    <row r="617" spans="28:31" x14ac:dyDescent="0.3">
      <c r="AB617">
        <v>2.3926969530000002</v>
      </c>
      <c r="AC617">
        <v>2.0492180229999999</v>
      </c>
      <c r="AD617">
        <v>2.0518800000000001</v>
      </c>
      <c r="AE617">
        <v>-2.6593699999999999E-3</v>
      </c>
    </row>
    <row r="618" spans="28:31" x14ac:dyDescent="0.3">
      <c r="AB618">
        <v>3.6079908590000001</v>
      </c>
      <c r="AC618">
        <v>2.5118833610000002</v>
      </c>
      <c r="AD618">
        <v>2.50481</v>
      </c>
      <c r="AE618">
        <v>7.0747199999999996E-3</v>
      </c>
    </row>
    <row r="619" spans="28:31" x14ac:dyDescent="0.3">
      <c r="AB619">
        <v>2.4116197060000002</v>
      </c>
      <c r="AC619">
        <v>2.1038037209999998</v>
      </c>
      <c r="AD619">
        <v>2.0623499999999999</v>
      </c>
      <c r="AE619">
        <v>4.1456E-2</v>
      </c>
    </row>
    <row r="620" spans="28:31" x14ac:dyDescent="0.3">
      <c r="AB620">
        <v>3.4580331919999998</v>
      </c>
      <c r="AC620">
        <v>2.397940009</v>
      </c>
      <c r="AD620">
        <v>2.4730400000000001</v>
      </c>
      <c r="AE620">
        <v>-7.5100100000000003E-2</v>
      </c>
    </row>
    <row r="621" spans="28:31" x14ac:dyDescent="0.3">
      <c r="AB621">
        <v>3.265053789</v>
      </c>
      <c r="AC621">
        <v>2.4941545939999998</v>
      </c>
      <c r="AD621">
        <v>2.4221699999999999</v>
      </c>
      <c r="AE621">
        <v>7.1988899999999995E-2</v>
      </c>
    </row>
    <row r="622" spans="28:31" x14ac:dyDescent="0.3">
      <c r="AB622">
        <v>2.0453229789999998</v>
      </c>
      <c r="AC622">
        <v>1.792391689</v>
      </c>
      <c r="AD622">
        <v>1.84046</v>
      </c>
      <c r="AE622">
        <v>-4.8066299999999999E-2</v>
      </c>
    </row>
    <row r="623" spans="28:31" x14ac:dyDescent="0.3">
      <c r="AB623">
        <v>2.3201462859999999</v>
      </c>
      <c r="AC623">
        <v>2.0413926849999999</v>
      </c>
      <c r="AD623">
        <v>2.0107300000000001</v>
      </c>
      <c r="AE623">
        <v>3.0660900000000001E-2</v>
      </c>
    </row>
    <row r="624" spans="28:31" x14ac:dyDescent="0.3">
      <c r="AB624">
        <v>1.7634279939999999</v>
      </c>
      <c r="AC624">
        <v>1.579783597</v>
      </c>
      <c r="AD624">
        <v>1.64211</v>
      </c>
      <c r="AE624">
        <v>-6.2325199999999997E-2</v>
      </c>
    </row>
    <row r="625" spans="28:31" x14ac:dyDescent="0.3">
      <c r="AB625">
        <v>3.7734207230000001</v>
      </c>
      <c r="AC625">
        <v>2.532754379</v>
      </c>
      <c r="AD625">
        <v>2.5319799999999999</v>
      </c>
      <c r="AE625">
        <v>7.7664200000000002E-4</v>
      </c>
    </row>
    <row r="626" spans="28:31" x14ac:dyDescent="0.3">
      <c r="AB626">
        <v>2.4265112609999999</v>
      </c>
      <c r="AC626">
        <v>2.093421685</v>
      </c>
      <c r="AD626">
        <v>2.0705100000000001</v>
      </c>
      <c r="AE626">
        <v>2.2910199999999999E-2</v>
      </c>
    </row>
    <row r="627" spans="28:31" x14ac:dyDescent="0.3">
      <c r="AB627">
        <v>2.120573931</v>
      </c>
      <c r="AC627">
        <v>1.954242509</v>
      </c>
      <c r="AD627">
        <v>1.8893500000000001</v>
      </c>
      <c r="AE627">
        <v>6.4893500000000007E-2</v>
      </c>
    </row>
    <row r="628" spans="28:31" x14ac:dyDescent="0.3">
      <c r="AB628">
        <v>2.6473829699999998</v>
      </c>
      <c r="AC628">
        <v>2.2304489209999998</v>
      </c>
      <c r="AD628">
        <v>2.1837300000000002</v>
      </c>
      <c r="AE628">
        <v>4.6714499999999999E-2</v>
      </c>
    </row>
    <row r="629" spans="28:31" x14ac:dyDescent="0.3">
      <c r="AB629">
        <v>2.06069784</v>
      </c>
      <c r="AC629">
        <v>1.806179974</v>
      </c>
      <c r="AD629">
        <v>1.85059</v>
      </c>
      <c r="AE629">
        <v>-4.44062E-2</v>
      </c>
    </row>
    <row r="630" spans="28:31" x14ac:dyDescent="0.3">
      <c r="AB630">
        <v>0.47712125500000002</v>
      </c>
      <c r="AC630">
        <v>0.47712125500000002</v>
      </c>
      <c r="AD630">
        <v>0.43247600000000003</v>
      </c>
      <c r="AE630">
        <v>4.4645600000000001E-2</v>
      </c>
    </row>
    <row r="631" spans="28:31" x14ac:dyDescent="0.3">
      <c r="AB631">
        <v>1.6812412370000001</v>
      </c>
      <c r="AC631">
        <v>1.5314789170000001</v>
      </c>
      <c r="AD631">
        <v>1.5797600000000001</v>
      </c>
      <c r="AE631">
        <v>-4.8283300000000001E-2</v>
      </c>
    </row>
    <row r="632" spans="28:31" x14ac:dyDescent="0.3">
      <c r="AB632">
        <v>2.7497363159999999</v>
      </c>
      <c r="AC632">
        <v>2.2380461029999998</v>
      </c>
      <c r="AD632">
        <v>2.2312099999999999</v>
      </c>
      <c r="AE632">
        <v>6.8383100000000002E-3</v>
      </c>
    </row>
    <row r="633" spans="28:31" x14ac:dyDescent="0.3">
      <c r="AB633">
        <v>4.4982416130000002</v>
      </c>
      <c r="AC633">
        <v>2.698970004</v>
      </c>
      <c r="AD633">
        <v>2.5535999999999999</v>
      </c>
      <c r="AE633">
        <v>0.145375</v>
      </c>
    </row>
    <row r="634" spans="28:31" x14ac:dyDescent="0.3">
      <c r="AB634">
        <v>0.69897000399999998</v>
      </c>
      <c r="AC634">
        <v>0.69897000399999998</v>
      </c>
      <c r="AD634">
        <v>0.67675399999999997</v>
      </c>
      <c r="AE634">
        <v>2.2216099999999999E-2</v>
      </c>
    </row>
    <row r="635" spans="28:31" x14ac:dyDescent="0.3">
      <c r="AB635">
        <v>2.2148438480000001</v>
      </c>
      <c r="AC635">
        <v>1.963787827</v>
      </c>
      <c r="AD635">
        <v>1.94818</v>
      </c>
      <c r="AE635">
        <v>1.56037E-2</v>
      </c>
    </row>
    <row r="636" spans="28:31" x14ac:dyDescent="0.3">
      <c r="AB636">
        <v>0.77815124999999996</v>
      </c>
      <c r="AC636">
        <v>0.69897000399999998</v>
      </c>
      <c r="AD636">
        <v>0.76034199999999996</v>
      </c>
      <c r="AE636">
        <v>-6.13719E-2</v>
      </c>
    </row>
    <row r="637" spans="28:31" x14ac:dyDescent="0.3">
      <c r="AB637">
        <v>1.954242509</v>
      </c>
      <c r="AC637">
        <v>1.7558748559999999</v>
      </c>
      <c r="AD637">
        <v>1.7789999999999999</v>
      </c>
      <c r="AE637">
        <v>-2.31203E-2</v>
      </c>
    </row>
    <row r="638" spans="28:31" x14ac:dyDescent="0.3">
      <c r="AB638">
        <v>2.0569048510000001</v>
      </c>
      <c r="AC638">
        <v>1.826074803</v>
      </c>
      <c r="AD638">
        <v>1.84809</v>
      </c>
      <c r="AE638">
        <v>-2.2019400000000001E-2</v>
      </c>
    </row>
    <row r="639" spans="28:31" x14ac:dyDescent="0.3">
      <c r="AB639">
        <v>1.4913616940000001</v>
      </c>
      <c r="AC639">
        <v>1.414973348</v>
      </c>
      <c r="AD639">
        <v>1.4279200000000001</v>
      </c>
      <c r="AE639">
        <v>-1.2947500000000001E-2</v>
      </c>
    </row>
    <row r="640" spans="28:31" x14ac:dyDescent="0.3">
      <c r="AB640">
        <v>1.5185139400000001</v>
      </c>
      <c r="AC640">
        <v>1.4771212549999999</v>
      </c>
      <c r="AD640">
        <v>1.4502999999999999</v>
      </c>
      <c r="AE640">
        <v>2.6820400000000001E-2</v>
      </c>
    </row>
    <row r="641" spans="28:31" x14ac:dyDescent="0.3">
      <c r="AB641">
        <v>3.1386184340000001</v>
      </c>
      <c r="AC641">
        <v>2.2600713880000001</v>
      </c>
      <c r="AD641">
        <v>2.3827400000000001</v>
      </c>
      <c r="AE641">
        <v>-0.122665</v>
      </c>
    </row>
    <row r="642" spans="28:31" x14ac:dyDescent="0.3">
      <c r="AB642">
        <v>1.4623979979999999</v>
      </c>
      <c r="AC642">
        <v>1.361727836</v>
      </c>
      <c r="AD642">
        <v>1.4037999999999999</v>
      </c>
      <c r="AE642">
        <v>-4.2074500000000001E-2</v>
      </c>
    </row>
    <row r="643" spans="28:31" x14ac:dyDescent="0.3">
      <c r="AB643">
        <v>1.9731278539999999</v>
      </c>
      <c r="AC643">
        <v>1.8195439360000001</v>
      </c>
      <c r="AD643">
        <v>1.7919499999999999</v>
      </c>
      <c r="AE643">
        <v>2.75987E-2</v>
      </c>
    </row>
    <row r="644" spans="28:31" x14ac:dyDescent="0.3">
      <c r="AB644">
        <v>2.5899496009999998</v>
      </c>
      <c r="AC644">
        <v>2.127104798</v>
      </c>
      <c r="AD644">
        <v>2.15571</v>
      </c>
      <c r="AE644">
        <v>-2.86054E-2</v>
      </c>
    </row>
    <row r="645" spans="28:31" x14ac:dyDescent="0.3">
      <c r="AB645">
        <v>2.3729120030000002</v>
      </c>
      <c r="AC645">
        <v>2.021189299</v>
      </c>
      <c r="AD645">
        <v>2.04081</v>
      </c>
      <c r="AE645">
        <v>-1.9625099999999999E-2</v>
      </c>
    </row>
    <row r="646" spans="28:31" x14ac:dyDescent="0.3">
      <c r="AB646">
        <v>1.7075701759999999</v>
      </c>
      <c r="AC646">
        <v>1.4771212549999999</v>
      </c>
      <c r="AD646">
        <v>1.59996</v>
      </c>
      <c r="AE646">
        <v>-0.122836</v>
      </c>
    </row>
    <row r="647" spans="28:31" x14ac:dyDescent="0.3">
      <c r="AB647">
        <v>1.8388490909999999</v>
      </c>
      <c r="AC647">
        <v>1.8195439360000001</v>
      </c>
      <c r="AD647">
        <v>1.69753</v>
      </c>
      <c r="AE647">
        <v>0.122016</v>
      </c>
    </row>
    <row r="648" spans="28:31" x14ac:dyDescent="0.3">
      <c r="AB648">
        <v>2.895974732</v>
      </c>
      <c r="AC648">
        <v>2.2600713880000001</v>
      </c>
      <c r="AD648">
        <v>2.2935500000000002</v>
      </c>
      <c r="AE648">
        <v>-3.3475900000000003E-2</v>
      </c>
    </row>
    <row r="649" spans="28:31" x14ac:dyDescent="0.3">
      <c r="AB649">
        <v>3.1616674119999999</v>
      </c>
      <c r="AC649">
        <v>2.4265112609999999</v>
      </c>
      <c r="AD649">
        <v>2.3902800000000002</v>
      </c>
      <c r="AE649">
        <v>3.6226899999999999E-2</v>
      </c>
    </row>
    <row r="650" spans="28:31" x14ac:dyDescent="0.3">
      <c r="AB650">
        <v>1.9138138520000001</v>
      </c>
      <c r="AC650">
        <v>1.716003344</v>
      </c>
      <c r="AD650">
        <v>1.75091</v>
      </c>
      <c r="AE650">
        <v>-3.4907100000000003E-2</v>
      </c>
    </row>
    <row r="651" spans="28:31" x14ac:dyDescent="0.3">
      <c r="AB651">
        <v>2.7895807119999998</v>
      </c>
      <c r="AC651">
        <v>2.3384564939999999</v>
      </c>
      <c r="AD651">
        <v>2.2488299999999999</v>
      </c>
      <c r="AE651">
        <v>8.9623499999999995E-2</v>
      </c>
    </row>
    <row r="652" spans="28:31" x14ac:dyDescent="0.3">
      <c r="AB652">
        <v>2.6222140230000002</v>
      </c>
      <c r="AC652">
        <v>2.195899652</v>
      </c>
      <c r="AD652">
        <v>2.1715800000000001</v>
      </c>
      <c r="AE652">
        <v>2.4323600000000001E-2</v>
      </c>
    </row>
    <row r="653" spans="28:31" x14ac:dyDescent="0.3">
      <c r="AB653">
        <v>0.77815124999999996</v>
      </c>
      <c r="AC653">
        <v>0.77815124999999996</v>
      </c>
      <c r="AD653">
        <v>0.76034199999999996</v>
      </c>
      <c r="AE653">
        <v>1.78094E-2</v>
      </c>
    </row>
  </sheetData>
  <conditionalFormatting sqref="D22:D194">
    <cfRule type="cellIs" dxfId="91" priority="13" operator="lessThan">
      <formula>$F$27</formula>
    </cfRule>
    <cfRule type="cellIs" dxfId="90" priority="14" operator="greaterThan">
      <formula>$F$26</formula>
    </cfRule>
  </conditionalFormatting>
  <conditionalFormatting sqref="I31:I201">
    <cfRule type="cellIs" dxfId="89" priority="9" operator="lessThan">
      <formula>$F$27</formula>
    </cfRule>
    <cfRule type="cellIs" dxfId="88" priority="10" operator="greaterThan">
      <formula>$F$26</formula>
    </cfRule>
  </conditionalFormatting>
  <conditionalFormatting sqref="I29:I30">
    <cfRule type="cellIs" dxfId="87" priority="11" operator="lessThan">
      <formula>$F$27</formula>
    </cfRule>
    <cfRule type="cellIs" dxfId="86" priority="12" operator="greaterThan">
      <formula>$F$26</formula>
    </cfRule>
  </conditionalFormatting>
  <conditionalFormatting sqref="O22:O194">
    <cfRule type="cellIs" dxfId="85" priority="7" operator="lessThan">
      <formula>$Q$27</formula>
    </cfRule>
    <cfRule type="cellIs" dxfId="84" priority="8" operator="greaterThan">
      <formula>$Q$26</formula>
    </cfRule>
  </conditionalFormatting>
  <conditionalFormatting sqref="V22:V51">
    <cfRule type="cellIs" dxfId="83" priority="5" operator="lessThan">
      <formula>$Q$27</formula>
    </cfRule>
    <cfRule type="cellIs" dxfId="82" priority="6" operator="greaterThan">
      <formula>$Q$26</formula>
    </cfRule>
  </conditionalFormatting>
  <conditionalFormatting sqref="V52:V194">
    <cfRule type="cellIs" dxfId="81" priority="3" operator="lessThan">
      <formula>$Q$27</formula>
    </cfRule>
    <cfRule type="cellIs" dxfId="80" priority="4" operator="greaterThan">
      <formula>$Q$26</formula>
    </cfRule>
  </conditionalFormatting>
  <conditionalFormatting sqref="AE23:AE653">
    <cfRule type="cellIs" dxfId="79" priority="1" operator="lessThan">
      <formula>$AG$28</formula>
    </cfRule>
    <cfRule type="cellIs" dxfId="78" priority="2" operator="greaterThan">
      <formula>$AG$27</formula>
    </cfRule>
  </conditionalFormatting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4838-02AC-4040-9E4B-3769B12829ED}">
  <dimension ref="A1:X621"/>
  <sheetViews>
    <sheetView workbookViewId="0">
      <selection activeCell="S13" sqref="S13"/>
    </sheetView>
  </sheetViews>
  <sheetFormatPr defaultRowHeight="14.4" x14ac:dyDescent="0.3"/>
  <sheetData>
    <row r="1" spans="1:21" x14ac:dyDescent="0.3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H1" t="s">
        <v>246</v>
      </c>
      <c r="N1" t="s">
        <v>282</v>
      </c>
      <c r="T1" t="s">
        <v>286</v>
      </c>
    </row>
    <row r="2" spans="1:21" x14ac:dyDescent="0.3">
      <c r="A2">
        <v>0</v>
      </c>
      <c r="B2">
        <v>0</v>
      </c>
      <c r="C2" s="31">
        <v>1.397940009</v>
      </c>
      <c r="D2" s="31">
        <v>1.301029996</v>
      </c>
      <c r="E2">
        <v>2.3220000000000001</v>
      </c>
      <c r="F2">
        <v>2.0640000000000001</v>
      </c>
      <c r="H2" t="s">
        <v>203</v>
      </c>
      <c r="N2" t="s">
        <v>203</v>
      </c>
      <c r="T2" t="s">
        <v>203</v>
      </c>
    </row>
    <row r="3" spans="1:21" x14ac:dyDescent="0.3">
      <c r="A3">
        <v>0.30099999999999999</v>
      </c>
      <c r="B3">
        <v>0.30099999999999999</v>
      </c>
      <c r="C3">
        <v>1.69019608</v>
      </c>
      <c r="D3">
        <v>1.6334684559999999</v>
      </c>
      <c r="E3">
        <v>2.6920000000000002</v>
      </c>
      <c r="F3">
        <v>2.2280000000000002</v>
      </c>
    </row>
    <row r="4" spans="1:21" x14ac:dyDescent="0.3">
      <c r="A4">
        <v>1.591</v>
      </c>
      <c r="B4">
        <v>1.5189999999999999</v>
      </c>
      <c r="C4" s="31">
        <v>2.322219295</v>
      </c>
      <c r="D4" s="31">
        <v>2.0644579890000001</v>
      </c>
      <c r="E4">
        <v>2.931</v>
      </c>
      <c r="F4">
        <v>2.2919999999999998</v>
      </c>
      <c r="H4" t="s">
        <v>204</v>
      </c>
      <c r="I4">
        <v>0.59548000000000001</v>
      </c>
      <c r="N4" t="s">
        <v>204</v>
      </c>
      <c r="O4">
        <v>1.0306999999999999</v>
      </c>
      <c r="T4" t="s">
        <v>204</v>
      </c>
      <c r="U4">
        <v>0.54449000000000003</v>
      </c>
    </row>
    <row r="5" spans="1:21" x14ac:dyDescent="0.3">
      <c r="A5">
        <v>1.2549999999999999</v>
      </c>
      <c r="B5">
        <v>1.1759999999999999</v>
      </c>
      <c r="C5">
        <v>2.6919651029999998</v>
      </c>
      <c r="D5">
        <v>2.227886705</v>
      </c>
      <c r="E5">
        <v>3.1469999999999998</v>
      </c>
      <c r="F5">
        <v>2.2829999999999999</v>
      </c>
      <c r="H5" t="s">
        <v>205</v>
      </c>
      <c r="I5">
        <v>6.7680999999999996</v>
      </c>
      <c r="N5" t="s">
        <v>205</v>
      </c>
      <c r="O5">
        <v>7.2034000000000002</v>
      </c>
      <c r="T5" t="s">
        <v>205</v>
      </c>
      <c r="U5">
        <v>6.7172000000000001</v>
      </c>
    </row>
    <row r="6" spans="1:21" x14ac:dyDescent="0.3">
      <c r="A6">
        <v>0.47699999999999998</v>
      </c>
      <c r="B6">
        <v>0.47699999999999998</v>
      </c>
      <c r="C6" s="31">
        <v>3.0511525220000002</v>
      </c>
      <c r="D6" s="31">
        <v>2.3443922740000001</v>
      </c>
      <c r="E6">
        <v>2.5219999999999998</v>
      </c>
      <c r="F6">
        <v>2.2040000000000002</v>
      </c>
      <c r="H6" t="s">
        <v>206</v>
      </c>
      <c r="I6">
        <v>6.5955000000000004</v>
      </c>
      <c r="N6" t="s">
        <v>206</v>
      </c>
      <c r="O6">
        <v>7.0307000000000004</v>
      </c>
      <c r="T6" t="s">
        <v>206</v>
      </c>
      <c r="U6">
        <v>6.5445000000000002</v>
      </c>
    </row>
    <row r="7" spans="1:21" x14ac:dyDescent="0.3">
      <c r="A7">
        <v>2.1139999999999999</v>
      </c>
      <c r="B7">
        <v>1.663</v>
      </c>
      <c r="C7">
        <v>2.9309490309999999</v>
      </c>
      <c r="D7">
        <v>2.2922560710000002</v>
      </c>
      <c r="E7">
        <v>3.653</v>
      </c>
      <c r="F7">
        <v>2.3540000000000001</v>
      </c>
      <c r="H7" t="s">
        <v>207</v>
      </c>
      <c r="I7">
        <v>0.98689000000000004</v>
      </c>
      <c r="N7" t="s">
        <v>207</v>
      </c>
      <c r="O7">
        <v>0.98672000000000004</v>
      </c>
      <c r="T7" t="s">
        <v>207</v>
      </c>
      <c r="U7">
        <v>0.96352000000000004</v>
      </c>
    </row>
    <row r="8" spans="1:21" x14ac:dyDescent="0.3">
      <c r="A8">
        <v>0</v>
      </c>
      <c r="B8">
        <v>0</v>
      </c>
      <c r="C8" s="31">
        <v>3.1470576709999998</v>
      </c>
      <c r="D8" s="31">
        <v>2.2833012290000001</v>
      </c>
      <c r="E8">
        <v>2.6960000000000002</v>
      </c>
      <c r="F8">
        <v>2.2250000000000001</v>
      </c>
      <c r="H8" t="s">
        <v>208</v>
      </c>
      <c r="I8">
        <v>5267.6</v>
      </c>
      <c r="N8" t="s">
        <v>208</v>
      </c>
      <c r="O8">
        <v>5199.5</v>
      </c>
      <c r="T8" t="s">
        <v>208</v>
      </c>
      <c r="U8">
        <v>1849</v>
      </c>
    </row>
    <row r="9" spans="1:21" x14ac:dyDescent="0.3">
      <c r="A9">
        <v>3.0550000000000002</v>
      </c>
      <c r="B9">
        <v>2.3199999999999998</v>
      </c>
      <c r="C9">
        <v>2.522444234</v>
      </c>
      <c r="D9">
        <v>2.204119983</v>
      </c>
      <c r="E9">
        <v>3.2919999999999998</v>
      </c>
      <c r="F9">
        <v>2.4180000000000001</v>
      </c>
      <c r="H9" t="s">
        <v>209</v>
      </c>
      <c r="I9" s="18">
        <v>1.7493000000000001E-132</v>
      </c>
      <c r="N9" t="s">
        <v>209</v>
      </c>
      <c r="O9" s="18">
        <v>4.2957000000000001E-132</v>
      </c>
      <c r="T9" t="s">
        <v>209</v>
      </c>
      <c r="U9" s="18">
        <v>2.1992E-101</v>
      </c>
    </row>
    <row r="10" spans="1:21" x14ac:dyDescent="0.3">
      <c r="A10">
        <v>0.60199999999999998</v>
      </c>
      <c r="B10">
        <v>0.47699999999999998</v>
      </c>
      <c r="C10" s="31">
        <v>2.1643528559999998</v>
      </c>
      <c r="D10" s="31">
        <v>1.977723605</v>
      </c>
      <c r="E10">
        <v>2.5219999999999998</v>
      </c>
      <c r="F10">
        <v>2.2429999999999999</v>
      </c>
    </row>
    <row r="11" spans="1:21" x14ac:dyDescent="0.3">
      <c r="A11">
        <v>0</v>
      </c>
      <c r="B11">
        <v>0</v>
      </c>
      <c r="C11">
        <v>2.1105897100000002</v>
      </c>
      <c r="D11">
        <v>1.8976270909999999</v>
      </c>
      <c r="E11">
        <v>2.9660000000000002</v>
      </c>
      <c r="F11">
        <v>2.3580000000000001</v>
      </c>
      <c r="H11" t="s">
        <v>210</v>
      </c>
      <c r="I11">
        <v>-0.10163999999999999</v>
      </c>
      <c r="N11" t="s">
        <v>210</v>
      </c>
      <c r="O11">
        <v>-1.6294699999999999E-2</v>
      </c>
      <c r="T11" t="s">
        <v>210</v>
      </c>
      <c r="U11">
        <v>-0.120252</v>
      </c>
    </row>
    <row r="12" spans="1:21" x14ac:dyDescent="0.3">
      <c r="A12">
        <v>1.3979999999999999</v>
      </c>
      <c r="B12">
        <v>1.2789999999999999</v>
      </c>
      <c r="C12" s="31">
        <v>3.2516382199999998</v>
      </c>
      <c r="D12" s="31">
        <v>2.4712917110000001</v>
      </c>
      <c r="E12">
        <v>2.9790000000000001</v>
      </c>
      <c r="F12">
        <v>2.4169999999999998</v>
      </c>
      <c r="H12" t="s">
        <v>211</v>
      </c>
      <c r="I12">
        <v>1.26119</v>
      </c>
      <c r="N12" t="s">
        <v>211</v>
      </c>
      <c r="O12">
        <v>1.09026</v>
      </c>
      <c r="T12" t="s">
        <v>211</v>
      </c>
      <c r="U12">
        <v>1.2878099999999999</v>
      </c>
    </row>
    <row r="13" spans="1:21" x14ac:dyDescent="0.3">
      <c r="A13">
        <v>0.95399999999999996</v>
      </c>
      <c r="B13">
        <v>0.69899999999999995</v>
      </c>
      <c r="C13">
        <v>2.1789769470000002</v>
      </c>
      <c r="D13">
        <v>1.986771734</v>
      </c>
      <c r="E13">
        <v>3.4329999999999998</v>
      </c>
      <c r="F13">
        <v>2.3820000000000001</v>
      </c>
      <c r="H13" t="s">
        <v>212</v>
      </c>
      <c r="I13">
        <v>-0.14996699999999999</v>
      </c>
      <c r="N13" t="s">
        <v>212</v>
      </c>
      <c r="O13">
        <v>-0.124282</v>
      </c>
      <c r="T13" t="s">
        <v>212</v>
      </c>
      <c r="U13">
        <v>-0.15592300000000001</v>
      </c>
    </row>
    <row r="14" spans="1:21" x14ac:dyDescent="0.3">
      <c r="A14">
        <v>0.30099999999999999</v>
      </c>
      <c r="B14">
        <v>0.30099999999999999</v>
      </c>
      <c r="C14" s="31">
        <v>1.5314789170000001</v>
      </c>
      <c r="D14" s="31">
        <v>1.3802112419999999</v>
      </c>
      <c r="E14">
        <v>3.6930000000000001</v>
      </c>
      <c r="F14">
        <v>2.4649999999999999</v>
      </c>
    </row>
    <row r="15" spans="1:21" x14ac:dyDescent="0.3">
      <c r="A15">
        <v>1.74</v>
      </c>
      <c r="B15">
        <v>1.5309999999999999</v>
      </c>
      <c r="C15">
        <v>2.1731862679999998</v>
      </c>
      <c r="D15">
        <v>2.0043213739999999</v>
      </c>
      <c r="E15">
        <v>3.798</v>
      </c>
      <c r="F15">
        <v>2.5259999999999998</v>
      </c>
      <c r="H15" t="s">
        <v>278</v>
      </c>
      <c r="N15" t="s">
        <v>265</v>
      </c>
      <c r="T15" t="s">
        <v>290</v>
      </c>
    </row>
    <row r="16" spans="1:21" x14ac:dyDescent="0.3">
      <c r="A16">
        <v>0</v>
      </c>
      <c r="B16">
        <v>0</v>
      </c>
      <c r="C16" s="31">
        <v>0.30102999600000002</v>
      </c>
      <c r="D16" s="31">
        <v>0.30102999600000002</v>
      </c>
      <c r="E16">
        <v>2.5550000000000002</v>
      </c>
      <c r="F16">
        <v>2.137</v>
      </c>
    </row>
    <row r="17" spans="1:24" x14ac:dyDescent="0.3">
      <c r="A17">
        <v>2.0859999999999999</v>
      </c>
      <c r="B17">
        <v>1.4910000000000001</v>
      </c>
      <c r="C17">
        <v>2.0128372250000002</v>
      </c>
      <c r="D17">
        <v>1.9190780919999999</v>
      </c>
      <c r="E17">
        <v>2.7450000000000001</v>
      </c>
      <c r="F17">
        <v>2.1459999999999999</v>
      </c>
      <c r="H17" t="s">
        <v>279</v>
      </c>
      <c r="N17" t="s">
        <v>283</v>
      </c>
      <c r="T17" t="s">
        <v>287</v>
      </c>
    </row>
    <row r="18" spans="1:24" x14ac:dyDescent="0.3">
      <c r="A18">
        <v>0</v>
      </c>
      <c r="B18">
        <v>0</v>
      </c>
      <c r="C18" s="31">
        <v>3.6532125139999998</v>
      </c>
      <c r="D18" s="31">
        <v>2.354108439</v>
      </c>
      <c r="E18">
        <v>3.456</v>
      </c>
      <c r="F18">
        <v>2.48</v>
      </c>
    </row>
    <row r="19" spans="1:24" x14ac:dyDescent="0.3">
      <c r="A19">
        <v>0</v>
      </c>
      <c r="B19">
        <v>0</v>
      </c>
      <c r="C19">
        <v>2.696356389</v>
      </c>
      <c r="D19">
        <v>2.225309282</v>
      </c>
      <c r="E19">
        <v>3.0350000000000001</v>
      </c>
      <c r="F19">
        <v>2.3279999999999998</v>
      </c>
      <c r="H19" t="s">
        <v>221</v>
      </c>
      <c r="I19">
        <v>0.62448000000000004</v>
      </c>
      <c r="J19" t="s">
        <v>222</v>
      </c>
      <c r="K19">
        <v>1.6417000000000001E-2</v>
      </c>
      <c r="N19" t="s">
        <v>221</v>
      </c>
      <c r="O19">
        <v>0.72360000000000002</v>
      </c>
      <c r="P19" t="s">
        <v>222</v>
      </c>
      <c r="Q19">
        <v>1.2753E-2</v>
      </c>
      <c r="T19" t="s">
        <v>221</v>
      </c>
      <c r="U19">
        <v>0.41958000000000001</v>
      </c>
      <c r="V19" t="s">
        <v>222</v>
      </c>
      <c r="W19">
        <v>1.5868E-2</v>
      </c>
    </row>
    <row r="20" spans="1:24" x14ac:dyDescent="0.3">
      <c r="A20">
        <v>2.8149999999999999</v>
      </c>
      <c r="B20">
        <v>2.0129999999999999</v>
      </c>
      <c r="C20" s="31">
        <v>2.096910013</v>
      </c>
      <c r="D20" s="31">
        <v>1.8750612630000001</v>
      </c>
      <c r="E20">
        <v>1.663</v>
      </c>
      <c r="F20">
        <v>1.5680000000000001</v>
      </c>
      <c r="I20" t="s">
        <v>223</v>
      </c>
      <c r="J20">
        <v>38.04</v>
      </c>
      <c r="K20" t="s">
        <v>224</v>
      </c>
      <c r="L20" s="18">
        <v>5.0837000000000003E-76</v>
      </c>
      <c r="O20" t="s">
        <v>223</v>
      </c>
      <c r="P20">
        <v>56.738999999999997</v>
      </c>
      <c r="Q20" t="s">
        <v>224</v>
      </c>
      <c r="R20" s="18">
        <v>5.5755999999999999E-99</v>
      </c>
      <c r="U20" t="s">
        <v>223</v>
      </c>
      <c r="V20">
        <v>26.442</v>
      </c>
      <c r="W20" t="s">
        <v>224</v>
      </c>
      <c r="X20" s="18">
        <v>1.654E-56</v>
      </c>
    </row>
    <row r="21" spans="1:24" x14ac:dyDescent="0.3">
      <c r="A21">
        <v>1.3979999999999999</v>
      </c>
      <c r="B21">
        <v>1.38</v>
      </c>
      <c r="C21">
        <v>3.2922560710000002</v>
      </c>
      <c r="D21">
        <v>2.4183012910000001</v>
      </c>
      <c r="E21">
        <v>2.4350000000000001</v>
      </c>
      <c r="F21">
        <v>2.0369999999999999</v>
      </c>
      <c r="H21" t="s">
        <v>225</v>
      </c>
      <c r="I21">
        <v>0.45505000000000001</v>
      </c>
      <c r="J21" t="s">
        <v>226</v>
      </c>
      <c r="K21">
        <v>4.1114999999999999E-2</v>
      </c>
      <c r="N21" t="s">
        <v>225</v>
      </c>
      <c r="O21">
        <v>0.11337999999999999</v>
      </c>
      <c r="P21" t="s">
        <v>226</v>
      </c>
      <c r="Q21">
        <v>1.8939999999999999E-2</v>
      </c>
      <c r="T21" t="s">
        <v>225</v>
      </c>
      <c r="U21">
        <v>1.0066999999999999</v>
      </c>
      <c r="V21" t="s">
        <v>226</v>
      </c>
      <c r="W21">
        <v>4.8267999999999998E-2</v>
      </c>
    </row>
    <row r="22" spans="1:24" x14ac:dyDescent="0.3">
      <c r="A22">
        <v>0.69899999999999995</v>
      </c>
      <c r="B22">
        <v>0.60199999999999998</v>
      </c>
      <c r="C22" s="31">
        <v>2.8721562729999999</v>
      </c>
      <c r="D22" s="31">
        <v>2.322219295</v>
      </c>
      <c r="E22">
        <v>3.3980000000000001</v>
      </c>
      <c r="F22">
        <v>2.3940000000000001</v>
      </c>
    </row>
    <row r="23" spans="1:24" x14ac:dyDescent="0.3">
      <c r="A23">
        <v>1.8129999999999999</v>
      </c>
      <c r="B23">
        <v>1.663</v>
      </c>
      <c r="C23">
        <v>2.093421685</v>
      </c>
      <c r="D23">
        <v>1.8450980400000001</v>
      </c>
      <c r="E23">
        <v>3.46</v>
      </c>
      <c r="F23">
        <v>2.4359999999999999</v>
      </c>
      <c r="H23" t="s">
        <v>227</v>
      </c>
      <c r="N23" t="s">
        <v>227</v>
      </c>
      <c r="T23" t="s">
        <v>227</v>
      </c>
    </row>
    <row r="24" spans="1:24" x14ac:dyDescent="0.3">
      <c r="A24">
        <v>1.544</v>
      </c>
      <c r="B24">
        <v>1.5049999999999999</v>
      </c>
      <c r="C24" s="31">
        <v>2.522444234</v>
      </c>
      <c r="D24" s="31">
        <v>2.2430380489999999</v>
      </c>
      <c r="E24">
        <v>3.7170000000000001</v>
      </c>
      <c r="F24">
        <v>2.5070000000000001</v>
      </c>
      <c r="H24" t="s">
        <v>221</v>
      </c>
      <c r="I24" t="s">
        <v>280</v>
      </c>
      <c r="N24" t="s">
        <v>221</v>
      </c>
      <c r="O24" t="s">
        <v>284</v>
      </c>
      <c r="T24" t="s">
        <v>221</v>
      </c>
      <c r="U24" t="s">
        <v>288</v>
      </c>
    </row>
    <row r="25" spans="1:24" x14ac:dyDescent="0.3">
      <c r="A25">
        <v>0</v>
      </c>
      <c r="B25">
        <v>0</v>
      </c>
      <c r="C25">
        <v>2.9656719709999999</v>
      </c>
      <c r="D25">
        <v>2.3579348470000001</v>
      </c>
      <c r="E25">
        <v>2.6659999999999999</v>
      </c>
      <c r="F25">
        <v>2.2040000000000002</v>
      </c>
      <c r="H25" t="s">
        <v>225</v>
      </c>
      <c r="I25" t="s">
        <v>281</v>
      </c>
      <c r="N25" t="s">
        <v>225</v>
      </c>
      <c r="O25" t="s">
        <v>285</v>
      </c>
      <c r="T25" t="s">
        <v>225</v>
      </c>
      <c r="U25" t="s">
        <v>289</v>
      </c>
    </row>
    <row r="26" spans="1:24" x14ac:dyDescent="0.3">
      <c r="A26">
        <v>1.869</v>
      </c>
      <c r="B26">
        <v>1.74</v>
      </c>
      <c r="C26" s="31">
        <v>0.90308998699999998</v>
      </c>
      <c r="D26" s="31">
        <v>0.77815124999999996</v>
      </c>
      <c r="E26">
        <v>3.052</v>
      </c>
      <c r="F26">
        <v>2.2829999999999999</v>
      </c>
    </row>
    <row r="27" spans="1:24" x14ac:dyDescent="0.3">
      <c r="A27">
        <v>0.47699999999999998</v>
      </c>
      <c r="B27">
        <v>0.47699999999999998</v>
      </c>
      <c r="C27">
        <v>2.8773713459999999</v>
      </c>
      <c r="D27">
        <v>2.2552725050000002</v>
      </c>
      <c r="E27">
        <v>1.833</v>
      </c>
      <c r="F27">
        <v>1.7629999999999999</v>
      </c>
      <c r="H27" t="s">
        <v>228</v>
      </c>
      <c r="N27" t="s">
        <v>228</v>
      </c>
      <c r="T27" t="s">
        <v>228</v>
      </c>
    </row>
    <row r="28" spans="1:24" x14ac:dyDescent="0.3">
      <c r="A28">
        <v>0</v>
      </c>
      <c r="B28">
        <v>0</v>
      </c>
      <c r="C28" s="31">
        <v>0</v>
      </c>
      <c r="D28" s="31">
        <v>0</v>
      </c>
      <c r="E28">
        <v>2.3479999999999999</v>
      </c>
      <c r="F28">
        <v>2.161</v>
      </c>
      <c r="H28" t="s">
        <v>229</v>
      </c>
      <c r="I28">
        <v>0.95457000000000003</v>
      </c>
      <c r="N28" t="s">
        <v>229</v>
      </c>
      <c r="O28">
        <v>0.97879000000000005</v>
      </c>
      <c r="T28" t="s">
        <v>229</v>
      </c>
      <c r="U28">
        <v>0.91224000000000005</v>
      </c>
    </row>
    <row r="29" spans="1:24" x14ac:dyDescent="0.3">
      <c r="A29">
        <v>0.84499999999999997</v>
      </c>
      <c r="B29">
        <v>0.84499999999999997</v>
      </c>
      <c r="C29">
        <v>2.979092901</v>
      </c>
      <c r="D29">
        <v>2.4166405069999999</v>
      </c>
      <c r="E29">
        <v>3.59</v>
      </c>
      <c r="F29">
        <v>2.5089999999999999</v>
      </c>
      <c r="H29" t="s">
        <v>230</v>
      </c>
      <c r="I29">
        <v>0.91120999999999996</v>
      </c>
      <c r="N29" t="s">
        <v>230</v>
      </c>
      <c r="O29">
        <v>0.95804</v>
      </c>
      <c r="T29" t="s">
        <v>230</v>
      </c>
      <c r="U29">
        <v>0.83216999999999997</v>
      </c>
    </row>
    <row r="30" spans="1:24" x14ac:dyDescent="0.3">
      <c r="A30">
        <v>1.23</v>
      </c>
      <c r="B30">
        <v>1.204</v>
      </c>
      <c r="C30" s="31">
        <v>2.481442629</v>
      </c>
      <c r="D30" s="31">
        <v>2.1367205669999998</v>
      </c>
      <c r="E30">
        <v>3.419</v>
      </c>
      <c r="F30">
        <v>2.4380000000000002</v>
      </c>
      <c r="H30" t="s">
        <v>223</v>
      </c>
      <c r="I30">
        <v>38.04</v>
      </c>
      <c r="N30" t="s">
        <v>223</v>
      </c>
      <c r="O30">
        <v>56.738999999999997</v>
      </c>
      <c r="T30" t="s">
        <v>223</v>
      </c>
      <c r="U30">
        <v>26.442</v>
      </c>
    </row>
    <row r="31" spans="1:24" x14ac:dyDescent="0.3">
      <c r="A31">
        <v>2.5369999999999999</v>
      </c>
      <c r="B31">
        <v>1.9490000000000001</v>
      </c>
      <c r="C31">
        <v>3.4328090050000002</v>
      </c>
      <c r="D31">
        <v>2.3820170429999998</v>
      </c>
      <c r="E31">
        <v>3.5720000000000001</v>
      </c>
      <c r="F31">
        <v>2.476</v>
      </c>
      <c r="H31" t="s">
        <v>231</v>
      </c>
      <c r="I31" s="18">
        <v>5.0837000000000003E-76</v>
      </c>
      <c r="N31" t="s">
        <v>231</v>
      </c>
      <c r="O31" s="18">
        <v>5.5755999999999999E-99</v>
      </c>
      <c r="T31" t="s">
        <v>231</v>
      </c>
      <c r="U31" s="18">
        <v>1.654E-56</v>
      </c>
    </row>
    <row r="32" spans="1:24" x14ac:dyDescent="0.3">
      <c r="A32">
        <v>3.0449999999999999</v>
      </c>
      <c r="B32">
        <v>2.093</v>
      </c>
      <c r="C32" s="31">
        <v>3.0429690730000001</v>
      </c>
      <c r="D32" s="31">
        <v>2.2718416069999998</v>
      </c>
      <c r="E32">
        <v>2.387</v>
      </c>
      <c r="F32">
        <v>2.2069999999999999</v>
      </c>
      <c r="H32" t="s">
        <v>232</v>
      </c>
      <c r="I32">
        <v>1E-4</v>
      </c>
      <c r="N32" t="s">
        <v>232</v>
      </c>
      <c r="O32">
        <v>1E-4</v>
      </c>
      <c r="T32" t="s">
        <v>232</v>
      </c>
      <c r="U32">
        <v>1E-4</v>
      </c>
    </row>
    <row r="33" spans="1:6" x14ac:dyDescent="0.3">
      <c r="A33">
        <v>2.0760000000000001</v>
      </c>
      <c r="B33">
        <v>1.869</v>
      </c>
      <c r="C33">
        <v>0.95424250899999996</v>
      </c>
      <c r="D33">
        <v>0.90308998699999998</v>
      </c>
      <c r="E33">
        <v>1.869</v>
      </c>
      <c r="F33">
        <v>1.748</v>
      </c>
    </row>
    <row r="34" spans="1:6" x14ac:dyDescent="0.3">
      <c r="A34">
        <v>2.95</v>
      </c>
      <c r="B34">
        <v>1.9139999999999999</v>
      </c>
      <c r="C34" s="31">
        <v>2.2121876039999999</v>
      </c>
      <c r="D34" s="31">
        <v>1.908485019</v>
      </c>
      <c r="E34">
        <v>2.9980000000000002</v>
      </c>
      <c r="F34">
        <v>2.367</v>
      </c>
    </row>
    <row r="35" spans="1:6" x14ac:dyDescent="0.3">
      <c r="A35">
        <v>0</v>
      </c>
      <c r="B35">
        <v>0</v>
      </c>
      <c r="C35">
        <v>2.3443922740000001</v>
      </c>
      <c r="D35">
        <v>1.954242509</v>
      </c>
      <c r="E35">
        <v>1.919</v>
      </c>
      <c r="F35">
        <v>1.7629999999999999</v>
      </c>
    </row>
    <row r="36" spans="1:6" x14ac:dyDescent="0.3">
      <c r="A36">
        <v>0.30099999999999999</v>
      </c>
      <c r="B36">
        <v>0.30099999999999999</v>
      </c>
      <c r="C36" s="31">
        <v>3.6933751510000001</v>
      </c>
      <c r="D36" s="31">
        <v>2.4653828510000002</v>
      </c>
      <c r="E36">
        <v>2.4609999999999999</v>
      </c>
      <c r="F36">
        <v>2.149</v>
      </c>
    </row>
    <row r="37" spans="1:6" x14ac:dyDescent="0.3">
      <c r="A37">
        <v>0</v>
      </c>
      <c r="B37">
        <v>0</v>
      </c>
      <c r="C37">
        <v>3.798374377</v>
      </c>
      <c r="D37">
        <v>2.5263392769999999</v>
      </c>
      <c r="E37">
        <v>4.16</v>
      </c>
      <c r="F37">
        <v>2.52</v>
      </c>
    </row>
    <row r="38" spans="1:6" x14ac:dyDescent="0.3">
      <c r="A38">
        <v>0.30099999999999999</v>
      </c>
      <c r="B38">
        <v>0.30099999999999999</v>
      </c>
      <c r="C38" s="31">
        <v>1.5440680440000001</v>
      </c>
      <c r="D38" s="31">
        <v>1.5051499779999999</v>
      </c>
      <c r="E38">
        <v>4.2060000000000004</v>
      </c>
      <c r="F38">
        <v>2.4870000000000001</v>
      </c>
    </row>
    <row r="39" spans="1:6" x14ac:dyDescent="0.3">
      <c r="A39">
        <v>0.30099999999999999</v>
      </c>
      <c r="B39">
        <v>0.30099999999999999</v>
      </c>
      <c r="C39">
        <v>2.181843588</v>
      </c>
      <c r="D39">
        <v>1.9493900070000001</v>
      </c>
      <c r="E39">
        <v>3.57</v>
      </c>
      <c r="F39">
        <v>2.5089999999999999</v>
      </c>
    </row>
    <row r="40" spans="1:6" x14ac:dyDescent="0.3">
      <c r="A40">
        <v>2.7360000000000002</v>
      </c>
      <c r="B40">
        <v>2.0680000000000001</v>
      </c>
      <c r="C40" s="31">
        <v>2.557507202</v>
      </c>
      <c r="D40" s="31">
        <v>2.2405492480000002</v>
      </c>
      <c r="E40">
        <v>2.9279999999999999</v>
      </c>
      <c r="F40">
        <v>2.3359999999999999</v>
      </c>
    </row>
    <row r="41" spans="1:6" x14ac:dyDescent="0.3">
      <c r="A41">
        <v>0.95399999999999996</v>
      </c>
      <c r="B41">
        <v>0.77800000000000002</v>
      </c>
      <c r="C41">
        <v>0.90308998699999998</v>
      </c>
      <c r="D41">
        <v>0.90308998699999998</v>
      </c>
      <c r="E41">
        <v>3.9580000000000002</v>
      </c>
      <c r="F41">
        <v>2.6419999999999999</v>
      </c>
    </row>
    <row r="42" spans="1:6" x14ac:dyDescent="0.3">
      <c r="A42">
        <v>1.82</v>
      </c>
      <c r="B42">
        <v>1.663</v>
      </c>
      <c r="C42" s="31">
        <v>1</v>
      </c>
      <c r="D42" s="31">
        <v>1</v>
      </c>
      <c r="E42">
        <v>2.6920000000000002</v>
      </c>
      <c r="F42">
        <v>2.2789999999999999</v>
      </c>
    </row>
    <row r="43" spans="1:6" x14ac:dyDescent="0.3">
      <c r="A43">
        <v>0.77800000000000002</v>
      </c>
      <c r="B43">
        <v>0.77800000000000002</v>
      </c>
      <c r="C43">
        <v>2.5550944489999998</v>
      </c>
      <c r="D43">
        <v>2.1367205669999998</v>
      </c>
      <c r="E43">
        <v>2.258</v>
      </c>
      <c r="F43">
        <v>1.9730000000000001</v>
      </c>
    </row>
    <row r="44" spans="1:6" x14ac:dyDescent="0.3">
      <c r="A44">
        <v>1.3979999999999999</v>
      </c>
      <c r="B44">
        <v>1.2549999999999999</v>
      </c>
      <c r="C44" s="31">
        <v>2.5118833610000002</v>
      </c>
      <c r="D44" s="31">
        <v>2.1003705450000001</v>
      </c>
      <c r="E44">
        <v>2.3380000000000001</v>
      </c>
      <c r="F44">
        <v>2.0209999999999999</v>
      </c>
    </row>
    <row r="45" spans="1:6" x14ac:dyDescent="0.3">
      <c r="A45">
        <v>0.84499999999999997</v>
      </c>
      <c r="B45">
        <v>0.69899999999999995</v>
      </c>
      <c r="C45">
        <v>1.204119983</v>
      </c>
      <c r="D45">
        <v>1.1760912590000001</v>
      </c>
      <c r="E45">
        <v>2.8610000000000002</v>
      </c>
      <c r="F45">
        <v>2.27</v>
      </c>
    </row>
    <row r="46" spans="1:6" x14ac:dyDescent="0.3">
      <c r="A46">
        <v>0</v>
      </c>
      <c r="B46">
        <v>0</v>
      </c>
      <c r="C46" s="31">
        <v>2.745074792</v>
      </c>
      <c r="D46" s="31">
        <v>2.1461280359999999</v>
      </c>
      <c r="E46">
        <v>2.569</v>
      </c>
      <c r="F46">
        <v>2.0529999999999999</v>
      </c>
    </row>
    <row r="47" spans="1:6" x14ac:dyDescent="0.3">
      <c r="A47">
        <v>0.77800000000000002</v>
      </c>
      <c r="B47">
        <v>0.77800000000000002</v>
      </c>
      <c r="C47">
        <v>3.4563660330000001</v>
      </c>
      <c r="D47">
        <v>2.4800069429999998</v>
      </c>
      <c r="E47">
        <v>3.5150000000000001</v>
      </c>
      <c r="F47">
        <v>2.508</v>
      </c>
    </row>
    <row r="48" spans="1:6" x14ac:dyDescent="0.3">
      <c r="A48">
        <v>1.6990000000000001</v>
      </c>
      <c r="B48">
        <v>1.5309999999999999</v>
      </c>
      <c r="C48" s="31">
        <v>2.5440680439999999</v>
      </c>
      <c r="D48" s="31">
        <v>2.1172712960000002</v>
      </c>
      <c r="E48">
        <v>3.3279999999999998</v>
      </c>
      <c r="F48">
        <v>2.371</v>
      </c>
    </row>
    <row r="49" spans="1:6" x14ac:dyDescent="0.3">
      <c r="A49">
        <v>0.60199999999999998</v>
      </c>
      <c r="B49">
        <v>0.47699999999999998</v>
      </c>
      <c r="C49">
        <v>1.230448921</v>
      </c>
      <c r="D49">
        <v>1.230448921</v>
      </c>
      <c r="E49">
        <v>3.1909999999999998</v>
      </c>
      <c r="F49">
        <v>2.5129999999999999</v>
      </c>
    </row>
    <row r="50" spans="1:6" x14ac:dyDescent="0.3">
      <c r="A50">
        <v>0</v>
      </c>
      <c r="B50">
        <v>0</v>
      </c>
      <c r="C50" s="31">
        <v>1.204119983</v>
      </c>
      <c r="D50" s="31">
        <v>1.204119983</v>
      </c>
      <c r="E50">
        <v>2.802</v>
      </c>
      <c r="F50">
        <v>2.2829999999999999</v>
      </c>
    </row>
    <row r="51" spans="1:6" x14ac:dyDescent="0.3">
      <c r="A51">
        <v>0.95399999999999996</v>
      </c>
      <c r="B51">
        <v>0.84499999999999997</v>
      </c>
      <c r="C51">
        <v>3.035029282</v>
      </c>
      <c r="D51">
        <v>2.3283796030000001</v>
      </c>
      <c r="E51">
        <v>3.9470000000000001</v>
      </c>
      <c r="F51">
        <v>2.5550000000000002</v>
      </c>
    </row>
    <row r="52" spans="1:6" x14ac:dyDescent="0.3">
      <c r="A52">
        <v>0.47699999999999998</v>
      </c>
      <c r="B52">
        <v>0.30099999999999999</v>
      </c>
      <c r="C52" s="31">
        <v>2.2148438480000001</v>
      </c>
      <c r="D52" s="31">
        <v>1.806179974</v>
      </c>
      <c r="E52">
        <v>3.121</v>
      </c>
      <c r="F52">
        <v>2.4279999999999999</v>
      </c>
    </row>
    <row r="53" spans="1:6" x14ac:dyDescent="0.3">
      <c r="A53">
        <v>0.69899999999999995</v>
      </c>
      <c r="B53">
        <v>0.69899999999999995</v>
      </c>
      <c r="C53">
        <v>1.1760912590000001</v>
      </c>
      <c r="D53">
        <v>1.0791812460000001</v>
      </c>
      <c r="E53">
        <v>2.8540000000000001</v>
      </c>
      <c r="F53">
        <v>2.31</v>
      </c>
    </row>
    <row r="54" spans="1:6" x14ac:dyDescent="0.3">
      <c r="A54">
        <v>2.9159999999999999</v>
      </c>
      <c r="B54">
        <v>1.8979999999999999</v>
      </c>
      <c r="C54" s="31">
        <v>1.4771212549999999</v>
      </c>
      <c r="D54" s="31">
        <v>1.342422681</v>
      </c>
      <c r="E54">
        <v>1.2549999999999999</v>
      </c>
      <c r="F54">
        <v>1.1140000000000001</v>
      </c>
    </row>
    <row r="55" spans="1:6" x14ac:dyDescent="0.3">
      <c r="A55">
        <v>0.77800000000000002</v>
      </c>
      <c r="B55">
        <v>0.77800000000000002</v>
      </c>
      <c r="C55">
        <v>3.0318122710000002</v>
      </c>
      <c r="D55">
        <v>2.4377505629999998</v>
      </c>
      <c r="E55">
        <v>3.4809999999999999</v>
      </c>
      <c r="F55">
        <v>2.5310000000000001</v>
      </c>
    </row>
    <row r="56" spans="1:6" x14ac:dyDescent="0.3">
      <c r="A56">
        <v>3.4239999999999999</v>
      </c>
      <c r="B56">
        <v>2.161</v>
      </c>
      <c r="C56" s="31">
        <v>2.025305865</v>
      </c>
      <c r="D56" s="31">
        <v>1.812913357</v>
      </c>
      <c r="E56">
        <v>3.1139999999999999</v>
      </c>
      <c r="F56">
        <v>2.3439999999999999</v>
      </c>
    </row>
    <row r="57" spans="1:6" x14ac:dyDescent="0.3">
      <c r="A57">
        <v>0.77800000000000002</v>
      </c>
      <c r="B57">
        <v>0.77800000000000002</v>
      </c>
      <c r="C57">
        <v>1.86332286</v>
      </c>
      <c r="D57">
        <v>1.6334684559999999</v>
      </c>
      <c r="E57">
        <v>2.8319999999999999</v>
      </c>
      <c r="F57">
        <v>2.2789999999999999</v>
      </c>
    </row>
    <row r="58" spans="1:6" x14ac:dyDescent="0.3">
      <c r="A58">
        <v>0.90300000000000002</v>
      </c>
      <c r="B58">
        <v>0.60199999999999998</v>
      </c>
      <c r="C58" s="31">
        <v>3.3113299519999999</v>
      </c>
      <c r="D58" s="31">
        <v>2.3747483460000001</v>
      </c>
      <c r="E58">
        <v>2.2410000000000001</v>
      </c>
      <c r="F58">
        <v>2.0680000000000001</v>
      </c>
    </row>
    <row r="59" spans="1:6" x14ac:dyDescent="0.3">
      <c r="A59">
        <v>1.69</v>
      </c>
      <c r="B59">
        <v>1.556</v>
      </c>
      <c r="C59">
        <v>2.7226339230000001</v>
      </c>
      <c r="D59">
        <v>2.1335389079999998</v>
      </c>
      <c r="E59">
        <v>2.371</v>
      </c>
      <c r="F59">
        <v>2.1339999999999999</v>
      </c>
    </row>
    <row r="60" spans="1:6" x14ac:dyDescent="0.3">
      <c r="A60">
        <v>0</v>
      </c>
      <c r="B60">
        <v>0</v>
      </c>
      <c r="C60" s="31">
        <v>1.662757832</v>
      </c>
      <c r="D60" s="31">
        <v>1.5682017239999999</v>
      </c>
      <c r="E60">
        <v>3.355</v>
      </c>
      <c r="F60">
        <v>2.3559999999999999</v>
      </c>
    </row>
    <row r="61" spans="1:6" x14ac:dyDescent="0.3">
      <c r="A61">
        <v>3.5230000000000001</v>
      </c>
      <c r="B61">
        <v>2.2879999999999998</v>
      </c>
      <c r="C61">
        <v>2.4345689039999998</v>
      </c>
      <c r="D61">
        <v>2.0374264979999999</v>
      </c>
      <c r="E61">
        <v>3.706</v>
      </c>
      <c r="F61">
        <v>2.524</v>
      </c>
    </row>
    <row r="62" spans="1:6" x14ac:dyDescent="0.3">
      <c r="A62">
        <v>0</v>
      </c>
      <c r="B62">
        <v>0</v>
      </c>
      <c r="C62" s="31">
        <v>3.416141031</v>
      </c>
      <c r="D62" s="31">
        <v>2.4563660330000001</v>
      </c>
      <c r="E62">
        <v>2.484</v>
      </c>
      <c r="F62">
        <v>1.9490000000000001</v>
      </c>
    </row>
    <row r="63" spans="1:6" x14ac:dyDescent="0.3">
      <c r="A63">
        <v>0.69899999999999995</v>
      </c>
      <c r="B63">
        <v>0.60199999999999998</v>
      </c>
      <c r="C63">
        <v>2.439332694</v>
      </c>
      <c r="D63">
        <v>2.1846914310000001</v>
      </c>
      <c r="E63">
        <v>2.19</v>
      </c>
      <c r="F63">
        <v>1.869</v>
      </c>
    </row>
    <row r="64" spans="1:6" x14ac:dyDescent="0.3">
      <c r="A64">
        <v>0</v>
      </c>
      <c r="B64">
        <v>0</v>
      </c>
      <c r="C64" s="31">
        <v>3.0318122710000002</v>
      </c>
      <c r="D64" s="31">
        <v>2.2430380489999999</v>
      </c>
      <c r="E64">
        <v>3.6320000000000001</v>
      </c>
      <c r="F64">
        <v>2.52</v>
      </c>
    </row>
    <row r="65" spans="1:6" x14ac:dyDescent="0.3">
      <c r="A65">
        <v>0</v>
      </c>
      <c r="B65">
        <v>0</v>
      </c>
      <c r="C65">
        <v>0.90308998699999998</v>
      </c>
      <c r="D65">
        <v>0.77815124999999996</v>
      </c>
      <c r="E65">
        <v>2.4390000000000001</v>
      </c>
      <c r="F65">
        <v>2.1549999999999998</v>
      </c>
    </row>
    <row r="66" spans="1:6" x14ac:dyDescent="0.3">
      <c r="A66">
        <v>1.6990000000000001</v>
      </c>
      <c r="B66">
        <v>1.4910000000000001</v>
      </c>
      <c r="C66" s="31">
        <v>3.3977662560000002</v>
      </c>
      <c r="D66" s="31">
        <v>2.3944516810000001</v>
      </c>
      <c r="E66">
        <v>3.141</v>
      </c>
      <c r="F66">
        <v>2.4180000000000001</v>
      </c>
    </row>
    <row r="67" spans="1:6" x14ac:dyDescent="0.3">
      <c r="A67">
        <v>2.274</v>
      </c>
      <c r="B67">
        <v>1.8260000000000001</v>
      </c>
      <c r="C67">
        <v>3.4596939760000001</v>
      </c>
      <c r="D67">
        <v>2.4361626470000002</v>
      </c>
      <c r="E67">
        <v>3.5840000000000001</v>
      </c>
      <c r="F67">
        <v>2.4500000000000002</v>
      </c>
    </row>
    <row r="68" spans="1:6" x14ac:dyDescent="0.3">
      <c r="A68">
        <v>1.7629999999999999</v>
      </c>
      <c r="B68">
        <v>1.38</v>
      </c>
      <c r="C68" s="31">
        <v>2.9903388550000001</v>
      </c>
      <c r="D68" s="31">
        <v>2.378397901</v>
      </c>
      <c r="E68">
        <v>3.97</v>
      </c>
      <c r="F68">
        <v>2.528</v>
      </c>
    </row>
    <row r="69" spans="1:6" x14ac:dyDescent="0.3">
      <c r="A69">
        <v>0.77800000000000002</v>
      </c>
      <c r="B69">
        <v>0.69899999999999995</v>
      </c>
      <c r="C69">
        <v>0.47712125500000002</v>
      </c>
      <c r="D69">
        <v>0.47712125500000002</v>
      </c>
      <c r="E69">
        <v>3.484</v>
      </c>
      <c r="F69">
        <v>2.4</v>
      </c>
    </row>
    <row r="70" spans="1:6" x14ac:dyDescent="0.3">
      <c r="A70">
        <v>2.6880000000000002</v>
      </c>
      <c r="B70">
        <v>1.716</v>
      </c>
      <c r="C70" s="31">
        <v>1.9444826719999999</v>
      </c>
      <c r="D70" s="31">
        <v>1.806179974</v>
      </c>
      <c r="E70">
        <v>3.121</v>
      </c>
      <c r="F70">
        <v>2.3580000000000001</v>
      </c>
    </row>
    <row r="71" spans="1:6" x14ac:dyDescent="0.3">
      <c r="A71">
        <v>0.47699999999999998</v>
      </c>
      <c r="B71">
        <v>0.47699999999999998</v>
      </c>
      <c r="C71">
        <v>3.7172543130000002</v>
      </c>
      <c r="D71">
        <v>2.5065050320000002</v>
      </c>
      <c r="E71">
        <v>3.8740000000000001</v>
      </c>
      <c r="F71">
        <v>2.589</v>
      </c>
    </row>
    <row r="72" spans="1:6" x14ac:dyDescent="0.3">
      <c r="A72">
        <v>0</v>
      </c>
      <c r="B72">
        <v>0</v>
      </c>
      <c r="C72" s="31">
        <v>1.322219295</v>
      </c>
      <c r="D72" s="31">
        <v>1.278753601</v>
      </c>
      <c r="E72">
        <v>3.5960000000000001</v>
      </c>
      <c r="F72">
        <v>2.5209999999999999</v>
      </c>
    </row>
    <row r="73" spans="1:6" x14ac:dyDescent="0.3">
      <c r="A73">
        <v>1.613</v>
      </c>
      <c r="B73">
        <v>1.431</v>
      </c>
      <c r="C73">
        <v>2.2966651900000001</v>
      </c>
      <c r="D73">
        <v>2.06069784</v>
      </c>
      <c r="E73">
        <v>3.1560000000000001</v>
      </c>
      <c r="F73">
        <v>2.3940000000000001</v>
      </c>
    </row>
    <row r="74" spans="1:6" x14ac:dyDescent="0.3">
      <c r="A74">
        <v>2.173</v>
      </c>
      <c r="B74">
        <v>1.8919999999999999</v>
      </c>
      <c r="C74" s="31">
        <v>2.6655809910000001</v>
      </c>
      <c r="D74" s="31">
        <v>2.204119983</v>
      </c>
      <c r="E74">
        <v>2.879</v>
      </c>
      <c r="F74">
        <v>2.3650000000000002</v>
      </c>
    </row>
    <row r="75" spans="1:6" x14ac:dyDescent="0.3">
      <c r="A75">
        <v>2.5529999999999999</v>
      </c>
      <c r="B75">
        <v>1.968</v>
      </c>
      <c r="C75">
        <v>3.0519239159999998</v>
      </c>
      <c r="D75">
        <v>2.2833012290000001</v>
      </c>
      <c r="E75">
        <v>3.14</v>
      </c>
      <c r="F75">
        <v>2.3580000000000001</v>
      </c>
    </row>
    <row r="76" spans="1:6" x14ac:dyDescent="0.3">
      <c r="A76">
        <v>2.7440000000000002</v>
      </c>
      <c r="B76">
        <v>2.21</v>
      </c>
      <c r="C76" s="31">
        <v>2.608526034</v>
      </c>
      <c r="D76" s="31">
        <v>2.1702617150000001</v>
      </c>
      <c r="E76">
        <v>3.5129999999999999</v>
      </c>
      <c r="F76">
        <v>2.4870000000000001</v>
      </c>
    </row>
    <row r="77" spans="1:6" x14ac:dyDescent="0.3">
      <c r="A77">
        <v>0</v>
      </c>
      <c r="B77">
        <v>0</v>
      </c>
      <c r="C77">
        <v>3.0224283710000002</v>
      </c>
      <c r="D77">
        <v>2.4409090820000001</v>
      </c>
      <c r="E77">
        <v>2.835</v>
      </c>
      <c r="F77">
        <v>2.19</v>
      </c>
    </row>
    <row r="78" spans="1:6" x14ac:dyDescent="0.3">
      <c r="A78">
        <v>0.30099999999999999</v>
      </c>
      <c r="B78">
        <v>0.30099999999999999</v>
      </c>
      <c r="C78" s="31">
        <v>2.8948696570000001</v>
      </c>
      <c r="D78" s="31">
        <v>2.2504200019999998</v>
      </c>
      <c r="E78">
        <v>2.59</v>
      </c>
      <c r="F78">
        <v>2.2250000000000001</v>
      </c>
    </row>
    <row r="79" spans="1:6" x14ac:dyDescent="0.3">
      <c r="A79">
        <v>1.1459999999999999</v>
      </c>
      <c r="B79">
        <v>1.1459999999999999</v>
      </c>
      <c r="C79">
        <v>2.1430148</v>
      </c>
      <c r="D79">
        <v>1.954242509</v>
      </c>
      <c r="E79">
        <v>3.78</v>
      </c>
      <c r="F79">
        <v>2.4580000000000002</v>
      </c>
    </row>
    <row r="80" spans="1:6" x14ac:dyDescent="0.3">
      <c r="A80">
        <v>0.47699999999999998</v>
      </c>
      <c r="B80">
        <v>0.47699999999999998</v>
      </c>
      <c r="C80" s="31">
        <v>1.8325089130000001</v>
      </c>
      <c r="D80" s="31">
        <v>1.7634279939999999</v>
      </c>
      <c r="E80">
        <v>3.4929999999999999</v>
      </c>
      <c r="F80">
        <v>2.431</v>
      </c>
    </row>
    <row r="81" spans="1:6" x14ac:dyDescent="0.3">
      <c r="A81">
        <v>0.30099999999999999</v>
      </c>
      <c r="B81">
        <v>0.30099999999999999</v>
      </c>
      <c r="C81">
        <v>1.716003344</v>
      </c>
      <c r="D81">
        <v>1.5440680440000001</v>
      </c>
      <c r="E81">
        <v>2.992</v>
      </c>
      <c r="F81">
        <v>2.3260000000000001</v>
      </c>
    </row>
    <row r="82" spans="1:6" x14ac:dyDescent="0.3">
      <c r="A82">
        <v>1.3420000000000001</v>
      </c>
      <c r="B82">
        <v>1.2789999999999999</v>
      </c>
      <c r="C82" s="31">
        <v>2.3483048630000001</v>
      </c>
      <c r="D82" s="31">
        <v>2.1613680020000001</v>
      </c>
      <c r="E82">
        <v>3.2210000000000001</v>
      </c>
      <c r="F82">
        <v>2.3380000000000001</v>
      </c>
    </row>
    <row r="83" spans="1:6" x14ac:dyDescent="0.3">
      <c r="A83">
        <v>1.58</v>
      </c>
      <c r="B83">
        <v>1.3009999999999999</v>
      </c>
      <c r="C83">
        <v>2.3502480179999998</v>
      </c>
      <c r="D83">
        <v>1.959041392</v>
      </c>
      <c r="E83">
        <v>3.6520000000000001</v>
      </c>
      <c r="F83">
        <v>2.4710000000000001</v>
      </c>
    </row>
    <row r="84" spans="1:6" x14ac:dyDescent="0.3">
      <c r="A84">
        <v>1.633</v>
      </c>
      <c r="B84">
        <v>1.5309999999999999</v>
      </c>
      <c r="C84" s="31">
        <v>1.9190780919999999</v>
      </c>
      <c r="D84" s="31">
        <v>1.8195439360000001</v>
      </c>
      <c r="E84">
        <v>1.9730000000000001</v>
      </c>
      <c r="F84">
        <v>1.792</v>
      </c>
    </row>
    <row r="85" spans="1:6" x14ac:dyDescent="0.3">
      <c r="A85">
        <v>0</v>
      </c>
      <c r="B85">
        <v>0</v>
      </c>
      <c r="C85">
        <v>3.5899496009999998</v>
      </c>
      <c r="D85">
        <v>2.5092025219999998</v>
      </c>
      <c r="E85">
        <v>3.8660000000000001</v>
      </c>
      <c r="F85">
        <v>2.524</v>
      </c>
    </row>
    <row r="86" spans="1:6" x14ac:dyDescent="0.3">
      <c r="A86">
        <v>0.30099999999999999</v>
      </c>
      <c r="B86">
        <v>0.30099999999999999</v>
      </c>
      <c r="C86" s="31">
        <v>3.4187982909999999</v>
      </c>
      <c r="D86" s="31">
        <v>2.4377505629999998</v>
      </c>
      <c r="E86">
        <v>2.7080000000000002</v>
      </c>
      <c r="F86">
        <v>2.2879999999999998</v>
      </c>
    </row>
    <row r="87" spans="1:6" x14ac:dyDescent="0.3">
      <c r="A87">
        <v>0.95399999999999996</v>
      </c>
      <c r="B87">
        <v>0.90300000000000002</v>
      </c>
      <c r="C87">
        <v>0</v>
      </c>
      <c r="D87">
        <v>0</v>
      </c>
      <c r="E87">
        <v>3.2909999999999999</v>
      </c>
      <c r="F87">
        <v>2.415</v>
      </c>
    </row>
    <row r="88" spans="1:6" x14ac:dyDescent="0.3">
      <c r="A88">
        <v>0</v>
      </c>
      <c r="B88">
        <v>0</v>
      </c>
      <c r="C88" s="31">
        <v>2.7817553749999999</v>
      </c>
      <c r="D88" s="31">
        <v>2.2764618040000002</v>
      </c>
      <c r="E88">
        <v>2.6629999999999998</v>
      </c>
      <c r="F88">
        <v>2.246</v>
      </c>
    </row>
    <row r="89" spans="1:6" x14ac:dyDescent="0.3">
      <c r="A89">
        <v>0.30099999999999999</v>
      </c>
      <c r="B89">
        <v>0.30099999999999999</v>
      </c>
      <c r="C89">
        <v>3.5718252490000002</v>
      </c>
      <c r="D89">
        <v>2.4756711880000002</v>
      </c>
      <c r="E89">
        <v>2.738</v>
      </c>
      <c r="F89">
        <v>2.3050000000000002</v>
      </c>
    </row>
    <row r="90" spans="1:6" x14ac:dyDescent="0.3">
      <c r="A90">
        <v>0.47699999999999998</v>
      </c>
      <c r="B90">
        <v>0.47699999999999998</v>
      </c>
      <c r="C90" s="31">
        <v>2.3873898260000002</v>
      </c>
      <c r="D90" s="31">
        <v>2.2068258759999999</v>
      </c>
      <c r="E90">
        <v>1.732</v>
      </c>
      <c r="F90">
        <v>1.58</v>
      </c>
    </row>
    <row r="91" spans="1:6" x14ac:dyDescent="0.3">
      <c r="A91">
        <v>1.2549999999999999</v>
      </c>
      <c r="B91">
        <v>1.204</v>
      </c>
      <c r="C91">
        <v>1.8692317199999999</v>
      </c>
      <c r="D91">
        <v>1.7481880270000001</v>
      </c>
      <c r="E91">
        <v>3.569</v>
      </c>
      <c r="F91">
        <v>2.452</v>
      </c>
    </row>
    <row r="92" spans="1:6" x14ac:dyDescent="0.3">
      <c r="A92">
        <v>0</v>
      </c>
      <c r="B92">
        <v>0</v>
      </c>
      <c r="C92" s="31">
        <v>2.6138418219999999</v>
      </c>
      <c r="D92" s="31">
        <v>2.2405492480000002</v>
      </c>
      <c r="E92">
        <v>3.1</v>
      </c>
      <c r="F92">
        <v>2.5070000000000001</v>
      </c>
    </row>
    <row r="93" spans="1:6" x14ac:dyDescent="0.3">
      <c r="A93">
        <v>0</v>
      </c>
      <c r="B93">
        <v>0</v>
      </c>
      <c r="C93">
        <v>1.653212514</v>
      </c>
      <c r="D93">
        <v>1.5051499779999999</v>
      </c>
      <c r="E93">
        <v>3.5379999999999998</v>
      </c>
      <c r="F93">
        <v>2.4860000000000002</v>
      </c>
    </row>
    <row r="94" spans="1:6" x14ac:dyDescent="0.3">
      <c r="A94">
        <v>0.30099999999999999</v>
      </c>
      <c r="B94">
        <v>0.30099999999999999</v>
      </c>
      <c r="C94" s="31">
        <v>2.998259338</v>
      </c>
      <c r="D94" s="31">
        <v>2.3673559210000001</v>
      </c>
      <c r="E94">
        <v>2.56</v>
      </c>
      <c r="F94">
        <v>2.1669999999999998</v>
      </c>
    </row>
    <row r="95" spans="1:6" x14ac:dyDescent="0.3">
      <c r="A95">
        <v>0.47699999999999998</v>
      </c>
      <c r="B95">
        <v>0.47699999999999998</v>
      </c>
      <c r="C95">
        <v>3.0136796970000002</v>
      </c>
      <c r="D95">
        <v>2.4116197060000002</v>
      </c>
      <c r="E95">
        <v>2.5830000000000002</v>
      </c>
      <c r="F95">
        <v>2.1989999999999998</v>
      </c>
    </row>
    <row r="96" spans="1:6" x14ac:dyDescent="0.3">
      <c r="A96">
        <v>0</v>
      </c>
      <c r="B96">
        <v>0</v>
      </c>
      <c r="C96" s="31">
        <v>3.0394141189999999</v>
      </c>
      <c r="D96" s="31">
        <v>2.222716471</v>
      </c>
      <c r="E96">
        <v>2.7029999999999998</v>
      </c>
      <c r="F96">
        <v>2.3769999999999998</v>
      </c>
    </row>
    <row r="97" spans="1:6" x14ac:dyDescent="0.3">
      <c r="A97">
        <v>0.30099999999999999</v>
      </c>
      <c r="B97">
        <v>0.30099999999999999</v>
      </c>
      <c r="C97">
        <v>3.372175286</v>
      </c>
      <c r="D97">
        <v>2.4842998390000002</v>
      </c>
      <c r="E97">
        <v>3.9319999999999999</v>
      </c>
      <c r="F97">
        <v>2.593</v>
      </c>
    </row>
    <row r="98" spans="1:6" x14ac:dyDescent="0.3">
      <c r="A98">
        <v>0.84499999999999997</v>
      </c>
      <c r="B98">
        <v>0.60199999999999998</v>
      </c>
      <c r="C98" s="31">
        <v>1.9190780919999999</v>
      </c>
      <c r="D98" s="31">
        <v>1.7634279939999999</v>
      </c>
      <c r="E98">
        <v>2.98</v>
      </c>
      <c r="F98">
        <v>2.3439999999999999</v>
      </c>
    </row>
    <row r="99" spans="1:6" x14ac:dyDescent="0.3">
      <c r="A99">
        <v>2.944</v>
      </c>
      <c r="B99">
        <v>1.9910000000000001</v>
      </c>
      <c r="C99">
        <v>2.698100546</v>
      </c>
      <c r="D99">
        <v>2.1760912590000001</v>
      </c>
      <c r="E99">
        <v>3.0960000000000001</v>
      </c>
      <c r="F99">
        <v>2.274</v>
      </c>
    </row>
    <row r="100" spans="1:6" x14ac:dyDescent="0.3">
      <c r="A100">
        <v>0</v>
      </c>
      <c r="B100">
        <v>0</v>
      </c>
      <c r="C100" s="31">
        <v>1</v>
      </c>
      <c r="D100" s="31">
        <v>1</v>
      </c>
      <c r="E100">
        <v>3.5529999999999999</v>
      </c>
      <c r="F100">
        <v>2.4359999999999999</v>
      </c>
    </row>
    <row r="101" spans="1:6" x14ac:dyDescent="0.3">
      <c r="A101">
        <v>0.77800000000000002</v>
      </c>
      <c r="B101">
        <v>0.77800000000000002</v>
      </c>
      <c r="C101">
        <v>1.8195439360000001</v>
      </c>
      <c r="D101">
        <v>1.653212514</v>
      </c>
      <c r="E101">
        <v>3.8940000000000001</v>
      </c>
      <c r="F101">
        <v>2.456</v>
      </c>
    </row>
    <row r="102" spans="1:6" x14ac:dyDescent="0.3">
      <c r="A102">
        <v>0.95399999999999996</v>
      </c>
      <c r="B102">
        <v>0.90300000000000002</v>
      </c>
      <c r="C102" s="31">
        <v>2.4608978430000001</v>
      </c>
      <c r="D102" s="31">
        <v>2.149219113</v>
      </c>
      <c r="E102">
        <v>2.1240000000000001</v>
      </c>
      <c r="F102">
        <v>1.903</v>
      </c>
    </row>
    <row r="103" spans="1:6" x14ac:dyDescent="0.3">
      <c r="A103">
        <v>0.60199999999999998</v>
      </c>
      <c r="B103">
        <v>0.60199999999999998</v>
      </c>
      <c r="C103">
        <v>2.021189299</v>
      </c>
      <c r="D103">
        <v>1.8750612630000001</v>
      </c>
      <c r="E103">
        <v>2.915</v>
      </c>
      <c r="F103">
        <v>2.286</v>
      </c>
    </row>
    <row r="104" spans="1:6" x14ac:dyDescent="0.3">
      <c r="A104">
        <v>1.748</v>
      </c>
      <c r="B104">
        <v>1.4470000000000001</v>
      </c>
      <c r="C104" s="31">
        <v>2.9263424470000001</v>
      </c>
      <c r="D104" s="31">
        <v>2.3117538610000001</v>
      </c>
      <c r="E104">
        <v>1.839</v>
      </c>
      <c r="F104">
        <v>1.716</v>
      </c>
    </row>
    <row r="105" spans="1:6" x14ac:dyDescent="0.3">
      <c r="A105">
        <v>0</v>
      </c>
      <c r="B105">
        <v>0</v>
      </c>
      <c r="C105">
        <v>2.1430148</v>
      </c>
      <c r="D105">
        <v>1.903089987</v>
      </c>
      <c r="E105">
        <v>2.33</v>
      </c>
      <c r="F105">
        <v>2.0489999999999999</v>
      </c>
    </row>
    <row r="106" spans="1:6" x14ac:dyDescent="0.3">
      <c r="A106">
        <v>2.823</v>
      </c>
      <c r="B106">
        <v>2.0209999999999999</v>
      </c>
      <c r="C106" s="31">
        <v>4.1599279530000004</v>
      </c>
      <c r="D106" s="31">
        <v>2.5198279939999999</v>
      </c>
      <c r="E106">
        <v>2.5</v>
      </c>
      <c r="F106">
        <v>2.0640000000000001</v>
      </c>
    </row>
    <row r="107" spans="1:6" x14ac:dyDescent="0.3">
      <c r="A107">
        <v>1.613</v>
      </c>
      <c r="B107">
        <v>1.4770000000000001</v>
      </c>
      <c r="C107">
        <v>2.7307822759999998</v>
      </c>
      <c r="D107">
        <v>2.1139433520000002</v>
      </c>
      <c r="E107">
        <v>1</v>
      </c>
      <c r="F107">
        <v>0.95399999999999996</v>
      </c>
    </row>
    <row r="108" spans="1:6" x14ac:dyDescent="0.3">
      <c r="A108">
        <v>0</v>
      </c>
      <c r="B108">
        <v>0</v>
      </c>
      <c r="C108" s="31">
        <v>4.2060969449999996</v>
      </c>
      <c r="D108" s="31">
        <v>2.4871383749999998</v>
      </c>
      <c r="E108">
        <v>2.4489999999999998</v>
      </c>
      <c r="F108">
        <v>2.1269999999999998</v>
      </c>
    </row>
    <row r="109" spans="1:6" x14ac:dyDescent="0.3">
      <c r="A109">
        <v>0.84499999999999997</v>
      </c>
      <c r="B109">
        <v>0.60199999999999998</v>
      </c>
      <c r="C109">
        <v>0.95424250899999996</v>
      </c>
      <c r="D109">
        <v>0.95424250899999996</v>
      </c>
      <c r="E109">
        <v>2.6920000000000002</v>
      </c>
      <c r="F109">
        <v>2.262</v>
      </c>
    </row>
    <row r="110" spans="1:6" x14ac:dyDescent="0.3">
      <c r="A110">
        <v>0.95399999999999996</v>
      </c>
      <c r="B110">
        <v>0.90300000000000002</v>
      </c>
      <c r="C110" s="31">
        <v>3.5696079680000001</v>
      </c>
      <c r="D110" s="31">
        <v>2.5092025219999998</v>
      </c>
      <c r="E110">
        <v>2.0720000000000001</v>
      </c>
      <c r="F110">
        <v>1.954</v>
      </c>
    </row>
    <row r="111" spans="1:6" x14ac:dyDescent="0.3">
      <c r="A111">
        <v>2.9510000000000001</v>
      </c>
      <c r="B111">
        <v>2.1549999999999998</v>
      </c>
      <c r="C111">
        <v>1.9493900070000001</v>
      </c>
      <c r="D111">
        <v>1.7993405490000001</v>
      </c>
      <c r="E111">
        <v>3.423</v>
      </c>
      <c r="F111">
        <v>2.3460000000000001</v>
      </c>
    </row>
    <row r="112" spans="1:6" x14ac:dyDescent="0.3">
      <c r="A112">
        <v>0</v>
      </c>
      <c r="B112">
        <v>0</v>
      </c>
      <c r="C112" s="31">
        <v>2.068185862</v>
      </c>
      <c r="D112" s="31">
        <v>1.8512583490000001</v>
      </c>
      <c r="E112">
        <v>3.2850000000000001</v>
      </c>
      <c r="F112">
        <v>2.3580000000000001</v>
      </c>
    </row>
    <row r="113" spans="1:6" x14ac:dyDescent="0.3">
      <c r="A113">
        <v>1.462</v>
      </c>
      <c r="B113">
        <v>1.3979999999999999</v>
      </c>
      <c r="C113">
        <v>2.4048337169999998</v>
      </c>
      <c r="D113">
        <v>2.120573931</v>
      </c>
      <c r="E113">
        <v>2.0089999999999999</v>
      </c>
      <c r="F113">
        <v>1.806</v>
      </c>
    </row>
    <row r="114" spans="1:6" x14ac:dyDescent="0.3">
      <c r="A114">
        <v>0</v>
      </c>
      <c r="B114">
        <v>0</v>
      </c>
      <c r="C114" s="31">
        <v>0.95424250899999996</v>
      </c>
      <c r="D114" s="31">
        <v>0.90308998699999998</v>
      </c>
      <c r="E114">
        <v>2.121</v>
      </c>
      <c r="F114">
        <v>1.82</v>
      </c>
    </row>
    <row r="115" spans="1:6" x14ac:dyDescent="0.3">
      <c r="A115">
        <v>3.444</v>
      </c>
      <c r="B115">
        <v>2.274</v>
      </c>
      <c r="C115">
        <v>2.9278834100000002</v>
      </c>
      <c r="D115">
        <v>2.336459734</v>
      </c>
      <c r="E115">
        <v>4.2320000000000002</v>
      </c>
      <c r="F115">
        <v>2.641</v>
      </c>
    </row>
    <row r="116" spans="1:6" x14ac:dyDescent="0.3">
      <c r="A116">
        <v>1.3979999999999999</v>
      </c>
      <c r="B116">
        <v>1.3979999999999999</v>
      </c>
      <c r="C116" s="31">
        <v>2.1613680020000001</v>
      </c>
      <c r="D116" s="31">
        <v>2</v>
      </c>
      <c r="E116">
        <v>0.30099999999999999</v>
      </c>
      <c r="F116">
        <v>0.30099999999999999</v>
      </c>
    </row>
    <row r="117" spans="1:6" x14ac:dyDescent="0.3">
      <c r="A117">
        <v>1.982</v>
      </c>
      <c r="B117">
        <v>1.7709999999999999</v>
      </c>
      <c r="C117">
        <v>3.1956229440000001</v>
      </c>
      <c r="D117">
        <v>2.3654879850000001</v>
      </c>
      <c r="E117">
        <v>3.0920000000000001</v>
      </c>
      <c r="F117">
        <v>2.4609999999999999</v>
      </c>
    </row>
    <row r="118" spans="1:6" x14ac:dyDescent="0.3">
      <c r="A118">
        <v>0</v>
      </c>
      <c r="B118">
        <v>0</v>
      </c>
      <c r="C118" s="31">
        <v>3.9580858490000002</v>
      </c>
      <c r="D118" s="31">
        <v>2.6424645199999999</v>
      </c>
      <c r="E118">
        <v>3.6339999999999999</v>
      </c>
      <c r="F118">
        <v>2.585</v>
      </c>
    </row>
    <row r="119" spans="1:6" x14ac:dyDescent="0.3">
      <c r="A119">
        <v>0.30099999999999999</v>
      </c>
      <c r="B119">
        <v>0.30099999999999999</v>
      </c>
      <c r="C119">
        <v>2.3926969530000002</v>
      </c>
      <c r="D119">
        <v>2.1430148</v>
      </c>
      <c r="E119">
        <v>2.625</v>
      </c>
      <c r="F119">
        <v>2.2280000000000002</v>
      </c>
    </row>
    <row r="120" spans="1:6" x14ac:dyDescent="0.3">
      <c r="A120">
        <v>0.84499999999999997</v>
      </c>
      <c r="B120">
        <v>0.84499999999999997</v>
      </c>
      <c r="C120" s="31">
        <v>2.4955443380000002</v>
      </c>
      <c r="D120" s="31">
        <v>2.10720997</v>
      </c>
      <c r="E120">
        <v>4.1539999999999999</v>
      </c>
      <c r="F120">
        <v>2.54</v>
      </c>
    </row>
    <row r="121" spans="1:6" x14ac:dyDescent="0.3">
      <c r="A121">
        <v>0.60199999999999998</v>
      </c>
      <c r="B121">
        <v>0.60199999999999998</v>
      </c>
      <c r="C121">
        <v>2.5682017240000001</v>
      </c>
      <c r="D121">
        <v>2.1038037209999998</v>
      </c>
      <c r="E121">
        <v>4.085</v>
      </c>
      <c r="F121">
        <v>2.5470000000000002</v>
      </c>
    </row>
    <row r="122" spans="1:6" x14ac:dyDescent="0.3">
      <c r="A122">
        <v>1.4470000000000001</v>
      </c>
      <c r="B122">
        <v>1.23</v>
      </c>
      <c r="C122" s="31">
        <v>2.3384564939999999</v>
      </c>
      <c r="D122" s="31">
        <v>2.1430148</v>
      </c>
      <c r="E122">
        <v>3.1160000000000001</v>
      </c>
      <c r="F122">
        <v>2.367</v>
      </c>
    </row>
    <row r="123" spans="1:6" x14ac:dyDescent="0.3">
      <c r="A123">
        <v>0</v>
      </c>
      <c r="B123">
        <v>0</v>
      </c>
      <c r="C123">
        <v>2.6919651029999998</v>
      </c>
      <c r="D123">
        <v>2.278753601</v>
      </c>
      <c r="E123">
        <v>2.149</v>
      </c>
      <c r="F123">
        <v>2.0409999999999999</v>
      </c>
    </row>
    <row r="124" spans="1:6" x14ac:dyDescent="0.3">
      <c r="A124">
        <v>2.4769999999999999</v>
      </c>
      <c r="B124">
        <v>2.0409999999999999</v>
      </c>
      <c r="C124" s="31">
        <v>2.4712917110000001</v>
      </c>
      <c r="D124" s="31">
        <v>2</v>
      </c>
      <c r="E124">
        <v>2.7839999999999998</v>
      </c>
      <c r="F124">
        <v>2.2759999999999998</v>
      </c>
    </row>
    <row r="125" spans="1:6" x14ac:dyDescent="0.3">
      <c r="A125">
        <v>1.431</v>
      </c>
      <c r="B125">
        <v>1.3620000000000001</v>
      </c>
      <c r="C125">
        <v>1.8450980400000001</v>
      </c>
      <c r="D125">
        <v>1.662757832</v>
      </c>
      <c r="E125">
        <v>3.0910000000000002</v>
      </c>
      <c r="F125">
        <v>2.3479999999999999</v>
      </c>
    </row>
    <row r="126" spans="1:6" x14ac:dyDescent="0.3">
      <c r="A126">
        <v>3.754</v>
      </c>
      <c r="B126">
        <v>2.4489999999999998</v>
      </c>
      <c r="C126" s="31">
        <v>1.9190780919999999</v>
      </c>
      <c r="D126" s="31">
        <v>1.7781512500000001</v>
      </c>
      <c r="E126">
        <v>2.589</v>
      </c>
      <c r="F126">
        <v>2.1880000000000002</v>
      </c>
    </row>
    <row r="127" spans="1:6" x14ac:dyDescent="0.3">
      <c r="A127">
        <v>1.833</v>
      </c>
      <c r="B127">
        <v>1.663</v>
      </c>
      <c r="C127">
        <v>2.2355284470000001</v>
      </c>
      <c r="D127">
        <v>1.9822712330000001</v>
      </c>
      <c r="E127">
        <v>1.7709999999999999</v>
      </c>
      <c r="F127">
        <v>1.633</v>
      </c>
    </row>
    <row r="128" spans="1:6" x14ac:dyDescent="0.3">
      <c r="A128">
        <v>2.66</v>
      </c>
      <c r="B128">
        <v>1.82</v>
      </c>
      <c r="C128" s="31">
        <v>2.2576785749999999</v>
      </c>
      <c r="D128" s="31">
        <v>1.9731278539999999</v>
      </c>
      <c r="E128">
        <v>2.94</v>
      </c>
      <c r="F128">
        <v>2.2970000000000002</v>
      </c>
    </row>
    <row r="129" spans="1:6" x14ac:dyDescent="0.3">
      <c r="A129">
        <v>0.77800000000000002</v>
      </c>
      <c r="B129">
        <v>0.77800000000000002</v>
      </c>
      <c r="C129">
        <v>2.3384564939999999</v>
      </c>
      <c r="D129">
        <v>2.021189299</v>
      </c>
      <c r="E129">
        <v>2.5249999999999999</v>
      </c>
      <c r="F129">
        <v>2.0289999999999999</v>
      </c>
    </row>
    <row r="130" spans="1:6" x14ac:dyDescent="0.3">
      <c r="A130">
        <v>0.84499999999999997</v>
      </c>
      <c r="B130">
        <v>0.84499999999999997</v>
      </c>
      <c r="C130" s="31">
        <v>1.414973348</v>
      </c>
      <c r="D130" s="31">
        <v>1.230448921</v>
      </c>
      <c r="E130">
        <v>1.792</v>
      </c>
      <c r="F130">
        <v>1.643</v>
      </c>
    </row>
    <row r="131" spans="1:6" x14ac:dyDescent="0.3">
      <c r="A131">
        <v>2.863</v>
      </c>
      <c r="B131">
        <v>2.1640000000000001</v>
      </c>
      <c r="C131">
        <v>0</v>
      </c>
      <c r="D131">
        <v>0</v>
      </c>
      <c r="E131">
        <v>4.4130000000000003</v>
      </c>
      <c r="F131">
        <v>2.6389999999999998</v>
      </c>
    </row>
    <row r="132" spans="1:6" x14ac:dyDescent="0.3">
      <c r="A132">
        <v>0.90300000000000002</v>
      </c>
      <c r="B132">
        <v>0.90300000000000002</v>
      </c>
      <c r="C132" s="31">
        <v>2.423245874</v>
      </c>
      <c r="D132" s="31">
        <v>2.0569048510000001</v>
      </c>
      <c r="E132">
        <v>2.2989999999999999</v>
      </c>
      <c r="F132">
        <v>2.0859999999999999</v>
      </c>
    </row>
    <row r="133" spans="1:6" x14ac:dyDescent="0.3">
      <c r="A133">
        <v>1.2789999999999999</v>
      </c>
      <c r="B133">
        <v>1.2549999999999999</v>
      </c>
      <c r="C133">
        <v>2.2624510899999999</v>
      </c>
      <c r="D133">
        <v>2.0569048510000001</v>
      </c>
      <c r="E133">
        <v>3.9830000000000001</v>
      </c>
      <c r="F133">
        <v>2.5369999999999999</v>
      </c>
    </row>
    <row r="134" spans="1:6" x14ac:dyDescent="0.3">
      <c r="A134">
        <v>1.643</v>
      </c>
      <c r="B134">
        <v>1.4470000000000001</v>
      </c>
      <c r="C134" s="31">
        <v>2.860936621</v>
      </c>
      <c r="D134" s="31">
        <v>2.2695129440000001</v>
      </c>
      <c r="E134">
        <v>2.3279999999999998</v>
      </c>
      <c r="F134">
        <v>2.0209999999999999</v>
      </c>
    </row>
    <row r="135" spans="1:6" x14ac:dyDescent="0.3">
      <c r="A135">
        <v>0.77800000000000002</v>
      </c>
      <c r="B135">
        <v>0.77800000000000002</v>
      </c>
      <c r="C135">
        <v>2.9410142440000002</v>
      </c>
      <c r="D135">
        <v>2.419955748</v>
      </c>
      <c r="E135">
        <v>3.9049999999999998</v>
      </c>
      <c r="F135">
        <v>2.5939999999999999</v>
      </c>
    </row>
    <row r="136" spans="1:6" x14ac:dyDescent="0.3">
      <c r="A136">
        <v>0.60199999999999998</v>
      </c>
      <c r="B136">
        <v>0.60199999999999998</v>
      </c>
      <c r="C136" s="31">
        <v>2.1643528559999998</v>
      </c>
      <c r="D136" s="31">
        <v>1.9344984510000001</v>
      </c>
      <c r="E136">
        <v>2.3010000000000002</v>
      </c>
      <c r="F136">
        <v>1.9910000000000001</v>
      </c>
    </row>
    <row r="137" spans="1:6" x14ac:dyDescent="0.3">
      <c r="A137">
        <v>1.778</v>
      </c>
      <c r="B137">
        <v>1.591</v>
      </c>
      <c r="C137">
        <v>1.0791812460000001</v>
      </c>
      <c r="D137">
        <v>1.0413926849999999</v>
      </c>
      <c r="E137">
        <v>3.875</v>
      </c>
      <c r="F137">
        <v>2.54</v>
      </c>
    </row>
    <row r="138" spans="1:6" x14ac:dyDescent="0.3">
      <c r="A138">
        <v>0.47699999999999998</v>
      </c>
      <c r="B138">
        <v>0.47699999999999998</v>
      </c>
      <c r="C138" s="31">
        <v>0.30102999600000002</v>
      </c>
      <c r="D138" s="31">
        <v>0.30102999600000002</v>
      </c>
      <c r="E138">
        <v>2.5870000000000002</v>
      </c>
      <c r="F138">
        <v>2.1459999999999999</v>
      </c>
    </row>
    <row r="139" spans="1:6" x14ac:dyDescent="0.3">
      <c r="A139">
        <v>3.13</v>
      </c>
      <c r="B139">
        <v>2.2789999999999999</v>
      </c>
      <c r="C139">
        <v>2.7551122659999998</v>
      </c>
      <c r="D139">
        <v>2.3096301669999999</v>
      </c>
      <c r="E139">
        <v>2.1520000000000001</v>
      </c>
      <c r="F139">
        <v>1.9910000000000001</v>
      </c>
    </row>
    <row r="140" spans="1:6" x14ac:dyDescent="0.3">
      <c r="A140">
        <v>0</v>
      </c>
      <c r="B140">
        <v>0</v>
      </c>
      <c r="C140" s="31">
        <v>2.5693739099999999</v>
      </c>
      <c r="D140" s="31">
        <v>2.053078443</v>
      </c>
      <c r="E140">
        <v>3.169</v>
      </c>
      <c r="F140">
        <v>2.2829999999999999</v>
      </c>
    </row>
    <row r="141" spans="1:6" x14ac:dyDescent="0.3">
      <c r="A141">
        <v>1.851</v>
      </c>
      <c r="B141">
        <v>1.544</v>
      </c>
      <c r="C141">
        <v>1.8976270909999999</v>
      </c>
      <c r="D141">
        <v>1.770852012</v>
      </c>
      <c r="E141">
        <v>3.4649999999999999</v>
      </c>
      <c r="F141">
        <v>2.4809999999999999</v>
      </c>
    </row>
    <row r="142" spans="1:6" x14ac:dyDescent="0.3">
      <c r="A142">
        <v>0.47699999999999998</v>
      </c>
      <c r="B142">
        <v>0.47699999999999998</v>
      </c>
      <c r="C142" s="31">
        <v>3.514547753</v>
      </c>
      <c r="D142" s="31">
        <v>2.5078558719999999</v>
      </c>
      <c r="E142">
        <v>3.81</v>
      </c>
      <c r="F142">
        <v>2.4980000000000002</v>
      </c>
    </row>
    <row r="143" spans="1:6" x14ac:dyDescent="0.3">
      <c r="A143">
        <v>0</v>
      </c>
      <c r="B143">
        <v>0</v>
      </c>
      <c r="C143">
        <v>2.6394864889999998</v>
      </c>
      <c r="D143">
        <v>2.2528530309999999</v>
      </c>
      <c r="E143">
        <v>3.0369999999999999</v>
      </c>
      <c r="F143">
        <v>2.4220000000000002</v>
      </c>
    </row>
    <row r="144" spans="1:6" x14ac:dyDescent="0.3">
      <c r="A144">
        <v>0.95399999999999996</v>
      </c>
      <c r="B144">
        <v>0.77800000000000002</v>
      </c>
      <c r="C144" s="31">
        <v>2.444044796</v>
      </c>
      <c r="D144" s="31">
        <v>2.1367205669999998</v>
      </c>
      <c r="E144">
        <v>3.1309999999999998</v>
      </c>
      <c r="F144">
        <v>2.3180000000000001</v>
      </c>
    </row>
    <row r="145" spans="3:6" x14ac:dyDescent="0.3">
      <c r="C145">
        <v>1.255272505</v>
      </c>
      <c r="D145">
        <v>1.230448921</v>
      </c>
      <c r="E145">
        <v>3.395</v>
      </c>
      <c r="F145">
        <v>2.3620000000000001</v>
      </c>
    </row>
    <row r="146" spans="3:6" x14ac:dyDescent="0.3">
      <c r="C146" s="31">
        <v>2.3560258570000001</v>
      </c>
      <c r="D146" s="31">
        <v>2.021189299</v>
      </c>
      <c r="E146">
        <v>4.0069999999999997</v>
      </c>
      <c r="F146">
        <v>2.6</v>
      </c>
    </row>
    <row r="147" spans="3:6" x14ac:dyDescent="0.3">
      <c r="C147">
        <v>3.3277674899999998</v>
      </c>
      <c r="D147">
        <v>2.3710678619999999</v>
      </c>
      <c r="E147">
        <v>4.2949999999999999</v>
      </c>
      <c r="F147">
        <v>2.609</v>
      </c>
    </row>
    <row r="148" spans="3:6" x14ac:dyDescent="0.3">
      <c r="C148" s="31">
        <v>3.190891717</v>
      </c>
      <c r="D148" s="31">
        <v>2.5132175999999999</v>
      </c>
      <c r="E148">
        <v>3.0979999999999999</v>
      </c>
      <c r="F148">
        <v>2.4489999999999998</v>
      </c>
    </row>
    <row r="149" spans="3:6" x14ac:dyDescent="0.3">
      <c r="C149">
        <v>2.3729120030000002</v>
      </c>
      <c r="D149">
        <v>2.068185862</v>
      </c>
      <c r="E149">
        <v>3.65</v>
      </c>
      <c r="F149">
        <v>2.5750000000000002</v>
      </c>
    </row>
    <row r="150" spans="3:6" x14ac:dyDescent="0.3">
      <c r="C150" s="31">
        <v>2.3304137730000001</v>
      </c>
      <c r="D150" s="31">
        <v>2.0755469610000001</v>
      </c>
      <c r="E150">
        <v>4.6219999999999999</v>
      </c>
      <c r="F150">
        <v>2.6669999999999998</v>
      </c>
    </row>
    <row r="151" spans="3:6" x14ac:dyDescent="0.3">
      <c r="C151">
        <v>0.30102999600000002</v>
      </c>
      <c r="D151">
        <v>0.30102999600000002</v>
      </c>
      <c r="E151">
        <v>3.4460000000000002</v>
      </c>
      <c r="F151">
        <v>2.4350000000000001</v>
      </c>
    </row>
    <row r="152" spans="3:6" x14ac:dyDescent="0.3">
      <c r="C152" s="31">
        <v>2.8020892580000001</v>
      </c>
      <c r="D152" s="31">
        <v>2.2833012290000001</v>
      </c>
      <c r="E152">
        <v>3.75</v>
      </c>
      <c r="F152">
        <v>2.5369999999999999</v>
      </c>
    </row>
    <row r="153" spans="3:6" x14ac:dyDescent="0.3">
      <c r="C153">
        <v>1.204119983</v>
      </c>
      <c r="D153">
        <v>1.1760912590000001</v>
      </c>
      <c r="E153">
        <v>3.367</v>
      </c>
      <c r="F153">
        <v>2.4740000000000002</v>
      </c>
    </row>
    <row r="154" spans="3:6" x14ac:dyDescent="0.3">
      <c r="C154" s="31">
        <v>3.0107238650000001</v>
      </c>
      <c r="D154" s="31">
        <v>2.3159703450000002</v>
      </c>
      <c r="E154">
        <v>2.2970000000000002</v>
      </c>
      <c r="F154">
        <v>2.0790000000000002</v>
      </c>
    </row>
    <row r="155" spans="3:6" x14ac:dyDescent="0.3">
      <c r="C155">
        <v>1</v>
      </c>
      <c r="D155">
        <v>1</v>
      </c>
      <c r="E155">
        <v>2.98</v>
      </c>
      <c r="F155">
        <v>2.286</v>
      </c>
    </row>
    <row r="156" spans="3:6" x14ac:dyDescent="0.3">
      <c r="C156" s="31">
        <v>3.946648734</v>
      </c>
      <c r="D156" s="31">
        <v>2.5550944489999998</v>
      </c>
      <c r="E156">
        <v>2.5310000000000001</v>
      </c>
      <c r="F156">
        <v>2.1579999999999999</v>
      </c>
    </row>
    <row r="157" spans="3:6" x14ac:dyDescent="0.3">
      <c r="C157">
        <v>1.968482949</v>
      </c>
      <c r="D157">
        <v>1.770852012</v>
      </c>
      <c r="E157">
        <v>2.806</v>
      </c>
      <c r="F157">
        <v>2.3439999999999999</v>
      </c>
    </row>
    <row r="158" spans="3:6" x14ac:dyDescent="0.3">
      <c r="C158" s="31">
        <v>2.2966651900000001</v>
      </c>
      <c r="D158" s="31">
        <v>1.977723605</v>
      </c>
      <c r="E158">
        <v>3.1989999999999998</v>
      </c>
      <c r="F158">
        <v>2.29</v>
      </c>
    </row>
    <row r="159" spans="3:6" x14ac:dyDescent="0.3">
      <c r="C159">
        <v>2.342422681</v>
      </c>
      <c r="D159">
        <v>2.1038037209999998</v>
      </c>
      <c r="E159">
        <v>3.7120000000000002</v>
      </c>
      <c r="F159">
        <v>2.3889999999999998</v>
      </c>
    </row>
    <row r="160" spans="3:6" x14ac:dyDescent="0.3">
      <c r="C160" s="31">
        <v>1.1139433519999999</v>
      </c>
      <c r="D160" s="31">
        <v>0.95424250899999996</v>
      </c>
      <c r="E160">
        <v>2.29</v>
      </c>
      <c r="F160">
        <v>1.954</v>
      </c>
    </row>
    <row r="161" spans="3:6" x14ac:dyDescent="0.3">
      <c r="C161">
        <v>3.1212314550000002</v>
      </c>
      <c r="D161">
        <v>2.428134794</v>
      </c>
      <c r="E161">
        <v>4.4950000000000001</v>
      </c>
      <c r="F161">
        <v>2.5499999999999998</v>
      </c>
    </row>
    <row r="162" spans="3:6" x14ac:dyDescent="0.3">
      <c r="C162" s="31">
        <v>2.2068258759999999</v>
      </c>
      <c r="D162" s="31">
        <v>1.8920946030000001</v>
      </c>
      <c r="E162">
        <v>2.4969999999999999</v>
      </c>
      <c r="F162">
        <v>2.0830000000000002</v>
      </c>
    </row>
    <row r="163" spans="3:6" x14ac:dyDescent="0.3">
      <c r="C163">
        <v>1.278753601</v>
      </c>
      <c r="D163">
        <v>1.1461280359999999</v>
      </c>
      <c r="E163">
        <v>3.45</v>
      </c>
      <c r="F163">
        <v>2.4359999999999999</v>
      </c>
    </row>
    <row r="164" spans="3:6" x14ac:dyDescent="0.3">
      <c r="C164" s="31">
        <v>1</v>
      </c>
      <c r="D164" s="31">
        <v>0.90308998699999998</v>
      </c>
      <c r="E164">
        <v>3.6080000000000001</v>
      </c>
      <c r="F164">
        <v>2.512</v>
      </c>
    </row>
    <row r="165" spans="3:6" x14ac:dyDescent="0.3">
      <c r="C165">
        <v>2.7641761319999998</v>
      </c>
      <c r="D165">
        <v>2.181843588</v>
      </c>
      <c r="E165">
        <v>2.3199999999999998</v>
      </c>
      <c r="F165">
        <v>2.0409999999999999</v>
      </c>
    </row>
    <row r="166" spans="3:6" x14ac:dyDescent="0.3">
      <c r="C166" s="31">
        <v>2.8536982119999998</v>
      </c>
      <c r="D166" s="31">
        <v>2.3096301669999999</v>
      </c>
      <c r="E166">
        <v>4.4980000000000002</v>
      </c>
      <c r="F166">
        <v>2.6989999999999998</v>
      </c>
    </row>
    <row r="167" spans="3:6" x14ac:dyDescent="0.3">
      <c r="C167">
        <v>1.602059991</v>
      </c>
      <c r="D167">
        <v>1.414973348</v>
      </c>
      <c r="E167">
        <v>0.69899999999999995</v>
      </c>
      <c r="F167">
        <v>0.69899999999999995</v>
      </c>
    </row>
    <row r="168" spans="3:6" x14ac:dyDescent="0.3">
      <c r="C168" s="31">
        <v>1.8692317199999999</v>
      </c>
      <c r="D168" s="31">
        <v>1.716003344</v>
      </c>
      <c r="E168">
        <v>3.1389999999999998</v>
      </c>
      <c r="F168">
        <v>2.2599999999999998</v>
      </c>
    </row>
    <row r="169" spans="3:6" x14ac:dyDescent="0.3">
      <c r="C169">
        <v>2.988558957</v>
      </c>
      <c r="D169">
        <v>2.2966651900000001</v>
      </c>
      <c r="E169">
        <v>1.462</v>
      </c>
      <c r="F169">
        <v>1.3620000000000001</v>
      </c>
    </row>
    <row r="170" spans="3:6" x14ac:dyDescent="0.3">
      <c r="C170" s="31">
        <v>0.69897000399999998</v>
      </c>
      <c r="D170" s="31">
        <v>0.60205999099999996</v>
      </c>
      <c r="E170">
        <v>1.9730000000000001</v>
      </c>
      <c r="F170">
        <v>1.82</v>
      </c>
    </row>
    <row r="171" spans="3:6" x14ac:dyDescent="0.3">
      <c r="C171">
        <v>1.5314789170000001</v>
      </c>
      <c r="D171">
        <v>1.4913616940000001</v>
      </c>
      <c r="E171">
        <v>1.839</v>
      </c>
      <c r="F171">
        <v>1.82</v>
      </c>
    </row>
    <row r="172" spans="3:6" x14ac:dyDescent="0.3">
      <c r="C172" s="31">
        <v>0.69897000399999998</v>
      </c>
      <c r="D172" s="31">
        <v>0.69897000399999998</v>
      </c>
      <c r="E172">
        <v>2.8959999999999999</v>
      </c>
      <c r="F172">
        <v>2.2599999999999998</v>
      </c>
    </row>
    <row r="173" spans="3:6" x14ac:dyDescent="0.3">
      <c r="C173">
        <v>1.6434526759999999</v>
      </c>
      <c r="D173">
        <v>1.5682017239999999</v>
      </c>
    </row>
    <row r="174" spans="3:6" x14ac:dyDescent="0.3">
      <c r="C174" s="31">
        <v>1.255272505</v>
      </c>
      <c r="D174" s="31">
        <v>1.1139433519999999</v>
      </c>
    </row>
    <row r="175" spans="3:6" x14ac:dyDescent="0.3">
      <c r="C175">
        <v>2.810904281</v>
      </c>
      <c r="D175">
        <v>2.2504200019999998</v>
      </c>
    </row>
    <row r="176" spans="3:6" x14ac:dyDescent="0.3">
      <c r="C176" s="31">
        <v>1.255272505</v>
      </c>
      <c r="D176" s="31">
        <v>1.1139433519999999</v>
      </c>
    </row>
    <row r="177" spans="3:4" x14ac:dyDescent="0.3">
      <c r="C177">
        <v>2.3560258570000001</v>
      </c>
      <c r="D177">
        <v>2.0863598310000002</v>
      </c>
    </row>
    <row r="178" spans="3:4" x14ac:dyDescent="0.3">
      <c r="C178" s="31">
        <v>1.3802112419999999</v>
      </c>
      <c r="D178" s="31">
        <v>1.255272505</v>
      </c>
    </row>
    <row r="179" spans="3:4" x14ac:dyDescent="0.3">
      <c r="C179">
        <v>1.7993405490000001</v>
      </c>
      <c r="D179">
        <v>1.653212514</v>
      </c>
    </row>
    <row r="180" spans="3:4" x14ac:dyDescent="0.3">
      <c r="C180" s="31">
        <v>0.30102999600000002</v>
      </c>
      <c r="D180" s="31">
        <v>0.30102999600000002</v>
      </c>
    </row>
    <row r="181" spans="3:4" x14ac:dyDescent="0.3">
      <c r="C181">
        <v>1.230448921</v>
      </c>
      <c r="D181">
        <v>1.1461280359999999</v>
      </c>
    </row>
    <row r="182" spans="3:4" x14ac:dyDescent="0.3">
      <c r="C182" s="31">
        <v>1.230448921</v>
      </c>
      <c r="D182" s="31">
        <v>1.230448921</v>
      </c>
    </row>
    <row r="183" spans="3:4" x14ac:dyDescent="0.3">
      <c r="C183">
        <v>1.785329835</v>
      </c>
      <c r="D183">
        <v>1.7403626889999999</v>
      </c>
    </row>
    <row r="184" spans="3:4" x14ac:dyDescent="0.3">
      <c r="C184" s="31">
        <v>3.4812992729999999</v>
      </c>
      <c r="D184" s="31">
        <v>2.5314789169999998</v>
      </c>
    </row>
    <row r="185" spans="3:4" x14ac:dyDescent="0.3">
      <c r="C185">
        <v>3.2477278329999999</v>
      </c>
      <c r="D185">
        <v>2.3463529740000002</v>
      </c>
    </row>
    <row r="186" spans="3:4" x14ac:dyDescent="0.3">
      <c r="C186" s="31">
        <v>0.69897000399999998</v>
      </c>
      <c r="D186" s="31">
        <v>0.60205999099999996</v>
      </c>
    </row>
    <row r="187" spans="3:4" x14ac:dyDescent="0.3">
      <c r="C187">
        <v>3.1139433520000002</v>
      </c>
      <c r="D187">
        <v>2.3443922740000001</v>
      </c>
    </row>
    <row r="188" spans="3:4" x14ac:dyDescent="0.3">
      <c r="C188" s="31">
        <v>2.8318697739999998</v>
      </c>
      <c r="D188" s="31">
        <v>2.278753601</v>
      </c>
    </row>
    <row r="189" spans="3:4" x14ac:dyDescent="0.3">
      <c r="C189">
        <v>1.812913357</v>
      </c>
      <c r="D189">
        <v>1.6720978580000001</v>
      </c>
    </row>
    <row r="190" spans="3:4" x14ac:dyDescent="0.3">
      <c r="C190" s="31">
        <v>1.5051499779999999</v>
      </c>
      <c r="D190" s="31">
        <v>1.414973348</v>
      </c>
    </row>
    <row r="191" spans="3:4" x14ac:dyDescent="0.3">
      <c r="C191">
        <v>1.5440680440000001</v>
      </c>
      <c r="D191">
        <v>1.4771212549999999</v>
      </c>
    </row>
    <row r="192" spans="3:4" x14ac:dyDescent="0.3">
      <c r="C192" s="31">
        <v>2.0374264979999999</v>
      </c>
      <c r="D192" s="31">
        <v>2.0043213739999999</v>
      </c>
    </row>
    <row r="193" spans="3:4" x14ac:dyDescent="0.3">
      <c r="C193">
        <v>1.397940009</v>
      </c>
      <c r="D193">
        <v>1.322219295</v>
      </c>
    </row>
    <row r="194" spans="3:4" x14ac:dyDescent="0.3">
      <c r="C194" s="31">
        <v>0.69897000399999998</v>
      </c>
      <c r="D194" s="31">
        <v>0.60205999099999996</v>
      </c>
    </row>
    <row r="195" spans="3:4" x14ac:dyDescent="0.3">
      <c r="C195">
        <v>1.278753601</v>
      </c>
      <c r="D195">
        <v>1.230448921</v>
      </c>
    </row>
    <row r="196" spans="3:4" x14ac:dyDescent="0.3">
      <c r="C196" s="31">
        <v>2.0492180229999999</v>
      </c>
      <c r="D196" s="31">
        <v>1.903089987</v>
      </c>
    </row>
    <row r="197" spans="3:4" x14ac:dyDescent="0.3">
      <c r="C197">
        <v>2.4048337169999998</v>
      </c>
      <c r="D197">
        <v>2.0718820070000001</v>
      </c>
    </row>
    <row r="198" spans="3:4" x14ac:dyDescent="0.3">
      <c r="C198" s="31">
        <v>2.2405492480000002</v>
      </c>
      <c r="D198" s="31">
        <v>2.068185862</v>
      </c>
    </row>
    <row r="199" spans="3:4" x14ac:dyDescent="0.3">
      <c r="C199">
        <v>2.3692158569999999</v>
      </c>
      <c r="D199">
        <v>2.093421685</v>
      </c>
    </row>
    <row r="200" spans="3:4" x14ac:dyDescent="0.3">
      <c r="C200" s="31">
        <v>1.7993405490000001</v>
      </c>
      <c r="D200" s="31">
        <v>1.6127838569999999</v>
      </c>
    </row>
    <row r="201" spans="3:4" x14ac:dyDescent="0.3">
      <c r="C201">
        <v>2.3404441149999999</v>
      </c>
      <c r="D201">
        <v>2.0569048510000001</v>
      </c>
    </row>
    <row r="202" spans="3:4" x14ac:dyDescent="0.3">
      <c r="C202" s="31">
        <v>1.1760912590000001</v>
      </c>
      <c r="D202" s="31">
        <v>1.1139433519999999</v>
      </c>
    </row>
    <row r="203" spans="3:4" x14ac:dyDescent="0.3">
      <c r="C203">
        <v>2.3710678619999999</v>
      </c>
      <c r="D203">
        <v>2.1335389079999998</v>
      </c>
    </row>
    <row r="204" spans="3:4" x14ac:dyDescent="0.3">
      <c r="C204" s="31">
        <v>3.3879234669999998</v>
      </c>
      <c r="D204" s="31">
        <v>2.423245874</v>
      </c>
    </row>
    <row r="205" spans="3:4" x14ac:dyDescent="0.3">
      <c r="C205">
        <v>3.5614591710000001</v>
      </c>
      <c r="D205">
        <v>2.51054501</v>
      </c>
    </row>
    <row r="206" spans="3:4" x14ac:dyDescent="0.3">
      <c r="C206" s="31">
        <v>2.1303337679999998</v>
      </c>
      <c r="D206" s="31">
        <v>1.9294189260000001</v>
      </c>
    </row>
    <row r="207" spans="3:4" x14ac:dyDescent="0.3">
      <c r="C207">
        <v>2.1172712960000002</v>
      </c>
      <c r="D207">
        <v>1.986771734</v>
      </c>
    </row>
    <row r="208" spans="3:4" x14ac:dyDescent="0.3">
      <c r="C208" s="31">
        <v>3.3554515199999999</v>
      </c>
      <c r="D208" s="31">
        <v>2.3560258570000001</v>
      </c>
    </row>
    <row r="209" spans="3:4" x14ac:dyDescent="0.3">
      <c r="C209">
        <v>3.7058637120000002</v>
      </c>
      <c r="D209">
        <v>2.523746467</v>
      </c>
    </row>
    <row r="210" spans="3:4" x14ac:dyDescent="0.3">
      <c r="C210" s="31">
        <v>3.0170333390000001</v>
      </c>
      <c r="D210" s="31">
        <v>2.28780173</v>
      </c>
    </row>
    <row r="211" spans="3:4" x14ac:dyDescent="0.3">
      <c r="C211">
        <v>0.30102999600000002</v>
      </c>
      <c r="D211">
        <v>0.30102999600000002</v>
      </c>
    </row>
    <row r="212" spans="3:4" x14ac:dyDescent="0.3">
      <c r="C212" s="31">
        <v>0</v>
      </c>
      <c r="D212" s="31">
        <v>0</v>
      </c>
    </row>
    <row r="213" spans="3:4" x14ac:dyDescent="0.3">
      <c r="C213">
        <v>2.3944516810000001</v>
      </c>
      <c r="D213">
        <v>2</v>
      </c>
    </row>
    <row r="214" spans="3:4" x14ac:dyDescent="0.3">
      <c r="C214" s="31">
        <v>2.4842998390000002</v>
      </c>
      <c r="D214" s="31">
        <v>1.9493900070000001</v>
      </c>
    </row>
    <row r="215" spans="3:4" x14ac:dyDescent="0.3">
      <c r="C215">
        <v>1.602059991</v>
      </c>
      <c r="D215">
        <v>1.5185139400000001</v>
      </c>
    </row>
    <row r="216" spans="3:4" x14ac:dyDescent="0.3">
      <c r="C216" s="31">
        <v>2.190331698</v>
      </c>
      <c r="D216" s="31">
        <v>1.8692317199999999</v>
      </c>
    </row>
    <row r="217" spans="3:4" x14ac:dyDescent="0.3">
      <c r="C217">
        <v>1.4623979979999999</v>
      </c>
      <c r="D217">
        <v>1.361727836</v>
      </c>
    </row>
    <row r="218" spans="3:4" x14ac:dyDescent="0.3">
      <c r="C218" s="31">
        <v>2.71432976</v>
      </c>
      <c r="D218" s="31">
        <v>2.3031960570000001</v>
      </c>
    </row>
    <row r="219" spans="3:4" x14ac:dyDescent="0.3">
      <c r="C219">
        <v>2.225309282</v>
      </c>
      <c r="D219">
        <v>1.8573324959999999</v>
      </c>
    </row>
    <row r="220" spans="3:4" x14ac:dyDescent="0.3">
      <c r="C220" s="31">
        <v>1.1760912590000001</v>
      </c>
      <c r="D220" s="31">
        <v>1.1139433519999999</v>
      </c>
    </row>
    <row r="221" spans="3:4" x14ac:dyDescent="0.3">
      <c r="C221">
        <v>2.8401060939999998</v>
      </c>
      <c r="D221">
        <v>2.2671717280000001</v>
      </c>
    </row>
    <row r="222" spans="3:4" x14ac:dyDescent="0.3">
      <c r="C222" s="31">
        <v>3.6316466630000002</v>
      </c>
      <c r="D222" s="31">
        <v>2.5198279939999999</v>
      </c>
    </row>
    <row r="223" spans="3:4" x14ac:dyDescent="0.3">
      <c r="C223">
        <v>1.968482949</v>
      </c>
      <c r="D223">
        <v>1.72427587</v>
      </c>
    </row>
    <row r="224" spans="3:4" x14ac:dyDescent="0.3">
      <c r="C224" s="31">
        <v>1.62324929</v>
      </c>
      <c r="D224" s="31">
        <v>1.556302501</v>
      </c>
    </row>
    <row r="225" spans="3:4" x14ac:dyDescent="0.3">
      <c r="C225">
        <v>2.2201080879999999</v>
      </c>
      <c r="D225">
        <v>1.812913357</v>
      </c>
    </row>
    <row r="226" spans="3:4" x14ac:dyDescent="0.3">
      <c r="C226" s="31">
        <v>2.621176282</v>
      </c>
      <c r="D226" s="31">
        <v>2.2455126679999999</v>
      </c>
    </row>
    <row r="227" spans="3:4" x14ac:dyDescent="0.3">
      <c r="C227">
        <v>2.439332694</v>
      </c>
      <c r="D227">
        <v>2.1553360370000001</v>
      </c>
    </row>
    <row r="228" spans="3:4" x14ac:dyDescent="0.3">
      <c r="C228" s="31">
        <v>3.1411360899999998</v>
      </c>
      <c r="D228" s="31">
        <v>2.4183012910000001</v>
      </c>
    </row>
    <row r="229" spans="3:4" x14ac:dyDescent="0.3">
      <c r="C229">
        <v>3.584331224</v>
      </c>
      <c r="D229">
        <v>2.450249108</v>
      </c>
    </row>
    <row r="230" spans="3:4" x14ac:dyDescent="0.3">
      <c r="C230" s="31">
        <v>2.7715874810000001</v>
      </c>
      <c r="D230" s="31">
        <v>2.3096301669999999</v>
      </c>
    </row>
    <row r="231" spans="3:4" x14ac:dyDescent="0.3">
      <c r="C231">
        <v>3.9697885369999999</v>
      </c>
      <c r="D231">
        <v>2.5276299010000001</v>
      </c>
    </row>
    <row r="232" spans="3:4" x14ac:dyDescent="0.3">
      <c r="C232" s="31">
        <v>3.4838724540000001</v>
      </c>
      <c r="D232" s="31">
        <v>2.3996737210000001</v>
      </c>
    </row>
    <row r="233" spans="3:4" x14ac:dyDescent="0.3">
      <c r="C233">
        <v>1.1461280359999999</v>
      </c>
      <c r="D233">
        <v>1.1139433519999999</v>
      </c>
    </row>
    <row r="234" spans="3:4" x14ac:dyDescent="0.3">
      <c r="C234" s="31">
        <v>0.77815124999999996</v>
      </c>
      <c r="D234" s="31">
        <v>0.77815124999999996</v>
      </c>
    </row>
    <row r="235" spans="3:4" x14ac:dyDescent="0.3">
      <c r="C235">
        <v>2.1430148</v>
      </c>
      <c r="D235">
        <v>1.8920946030000001</v>
      </c>
    </row>
    <row r="236" spans="3:4" x14ac:dyDescent="0.3">
      <c r="C236" s="31">
        <v>3.1209028179999998</v>
      </c>
      <c r="D236" s="31">
        <v>2.3579348470000001</v>
      </c>
    </row>
    <row r="237" spans="3:4" x14ac:dyDescent="0.3">
      <c r="C237">
        <v>3.0366288950000002</v>
      </c>
      <c r="D237">
        <v>2.3443922740000001</v>
      </c>
    </row>
    <row r="238" spans="3:4" x14ac:dyDescent="0.3">
      <c r="C238" s="31">
        <v>3.873553094</v>
      </c>
      <c r="D238" s="31">
        <v>2.588831726</v>
      </c>
    </row>
    <row r="239" spans="3:4" x14ac:dyDescent="0.3">
      <c r="C239">
        <v>1.9444826719999999</v>
      </c>
      <c r="D239">
        <v>1.8195439360000001</v>
      </c>
    </row>
    <row r="240" spans="3:4" x14ac:dyDescent="0.3">
      <c r="C240" s="31">
        <v>2.9956351950000002</v>
      </c>
      <c r="D240" s="31">
        <v>2.3502480179999998</v>
      </c>
    </row>
    <row r="241" spans="3:4" x14ac:dyDescent="0.3">
      <c r="C241">
        <v>1.653212514</v>
      </c>
      <c r="D241">
        <v>1.579783597</v>
      </c>
    </row>
    <row r="242" spans="3:4" x14ac:dyDescent="0.3">
      <c r="C242" s="31">
        <v>1.4913616940000001</v>
      </c>
      <c r="D242" s="31">
        <v>1.4471580310000001</v>
      </c>
    </row>
    <row r="243" spans="3:4" x14ac:dyDescent="0.3">
      <c r="C243">
        <v>2.1139433520000002</v>
      </c>
      <c r="D243">
        <v>1.9344984510000001</v>
      </c>
    </row>
    <row r="244" spans="3:4" x14ac:dyDescent="0.3">
      <c r="C244" s="31">
        <v>2.2201080879999999</v>
      </c>
      <c r="D244" s="31">
        <v>2.0170333390000001</v>
      </c>
    </row>
    <row r="245" spans="3:4" x14ac:dyDescent="0.3">
      <c r="C245">
        <v>1</v>
      </c>
      <c r="D245">
        <v>1</v>
      </c>
    </row>
    <row r="246" spans="3:4" x14ac:dyDescent="0.3">
      <c r="C246" s="31">
        <v>2.0569048510000001</v>
      </c>
      <c r="D246" s="31">
        <v>1.8512583490000001</v>
      </c>
    </row>
    <row r="247" spans="3:4" x14ac:dyDescent="0.3">
      <c r="C247">
        <v>3.5960470080000002</v>
      </c>
      <c r="D247">
        <v>2.5211380839999999</v>
      </c>
    </row>
    <row r="248" spans="3:4" x14ac:dyDescent="0.3">
      <c r="C248" s="31">
        <v>1.0413926849999999</v>
      </c>
      <c r="D248" s="31">
        <v>1.0413926849999999</v>
      </c>
    </row>
    <row r="249" spans="3:4" x14ac:dyDescent="0.3">
      <c r="C249">
        <v>2.9180303369999998</v>
      </c>
      <c r="D249">
        <v>2.2528530309999999</v>
      </c>
    </row>
    <row r="250" spans="3:4" x14ac:dyDescent="0.3">
      <c r="C250" s="31">
        <v>3.1559430179999999</v>
      </c>
      <c r="D250" s="31">
        <v>2.3944516810000001</v>
      </c>
    </row>
    <row r="251" spans="3:4" x14ac:dyDescent="0.3">
      <c r="C251">
        <v>2.8790958799999999</v>
      </c>
      <c r="D251">
        <v>2.3654879850000001</v>
      </c>
    </row>
    <row r="252" spans="3:4" x14ac:dyDescent="0.3">
      <c r="C252" s="31">
        <v>3.1398790860000001</v>
      </c>
      <c r="D252" s="31">
        <v>2.3579348470000001</v>
      </c>
    </row>
    <row r="253" spans="3:4" x14ac:dyDescent="0.3">
      <c r="C253">
        <v>3.5132175999999999</v>
      </c>
      <c r="D253">
        <v>2.4871383749999998</v>
      </c>
    </row>
    <row r="254" spans="3:4" x14ac:dyDescent="0.3">
      <c r="C254" s="31">
        <v>1.278753601</v>
      </c>
      <c r="D254" s="31">
        <v>1.204119983</v>
      </c>
    </row>
    <row r="255" spans="3:4" x14ac:dyDescent="0.3">
      <c r="C255">
        <v>2.2201080879999999</v>
      </c>
      <c r="D255">
        <v>1.9493900070000001</v>
      </c>
    </row>
    <row r="256" spans="3:4" x14ac:dyDescent="0.3">
      <c r="C256" s="31">
        <v>2.7678976159999999</v>
      </c>
      <c r="D256" s="31">
        <v>2.342422681</v>
      </c>
    </row>
    <row r="257" spans="3:4" x14ac:dyDescent="0.3">
      <c r="C257">
        <v>2.3710678619999999</v>
      </c>
      <c r="D257">
        <v>2.053078443</v>
      </c>
    </row>
    <row r="258" spans="3:4" x14ac:dyDescent="0.3">
      <c r="C258" s="31">
        <v>1.1760912590000001</v>
      </c>
      <c r="D258" s="31">
        <v>1</v>
      </c>
    </row>
    <row r="259" spans="3:4" x14ac:dyDescent="0.3">
      <c r="C259">
        <v>2.8350561019999998</v>
      </c>
      <c r="D259">
        <v>2.190331698</v>
      </c>
    </row>
    <row r="260" spans="3:4" x14ac:dyDescent="0.3">
      <c r="C260" s="31">
        <v>2.5899496009999998</v>
      </c>
      <c r="D260" s="31">
        <v>2.225309282</v>
      </c>
    </row>
    <row r="261" spans="3:4" x14ac:dyDescent="0.3">
      <c r="C261">
        <v>2.7824726239999999</v>
      </c>
      <c r="D261">
        <v>2.2624510899999999</v>
      </c>
    </row>
    <row r="262" spans="3:4" x14ac:dyDescent="0.3">
      <c r="C262" s="31">
        <v>3.7797407509999998</v>
      </c>
      <c r="D262" s="31">
        <v>2.457881897</v>
      </c>
    </row>
    <row r="263" spans="3:4" x14ac:dyDescent="0.3">
      <c r="C263">
        <v>2.3873898260000002</v>
      </c>
      <c r="D263">
        <v>2.053078443</v>
      </c>
    </row>
    <row r="264" spans="3:4" x14ac:dyDescent="0.3">
      <c r="C264" s="31">
        <v>3.4929000110000001</v>
      </c>
      <c r="D264" s="31">
        <v>2.4313637639999999</v>
      </c>
    </row>
    <row r="265" spans="3:4" x14ac:dyDescent="0.3">
      <c r="C265">
        <v>1.6127838569999999</v>
      </c>
      <c r="D265">
        <v>1.579783597</v>
      </c>
    </row>
    <row r="266" spans="3:4" x14ac:dyDescent="0.3">
      <c r="C266" s="31">
        <v>1.7403626889999999</v>
      </c>
      <c r="D266" s="31">
        <v>1.556302501</v>
      </c>
    </row>
    <row r="267" spans="3:4" x14ac:dyDescent="0.3">
      <c r="C267">
        <v>3.547159121</v>
      </c>
      <c r="D267">
        <v>2.4517864359999999</v>
      </c>
    </row>
    <row r="268" spans="3:4" x14ac:dyDescent="0.3">
      <c r="C268" s="31">
        <v>2.991669007</v>
      </c>
      <c r="D268" s="31">
        <v>2.326335861</v>
      </c>
    </row>
    <row r="269" spans="3:4" x14ac:dyDescent="0.3">
      <c r="C269">
        <v>2.1172712960000002</v>
      </c>
      <c r="D269">
        <v>1.9294189260000001</v>
      </c>
    </row>
    <row r="270" spans="3:4" x14ac:dyDescent="0.3">
      <c r="C270" s="31">
        <v>1.69019608</v>
      </c>
      <c r="D270" s="31">
        <v>1.4913616940000001</v>
      </c>
    </row>
    <row r="271" spans="3:4" x14ac:dyDescent="0.3">
      <c r="C271">
        <v>3.0856472880000001</v>
      </c>
      <c r="D271">
        <v>2.3710678619999999</v>
      </c>
    </row>
    <row r="272" spans="3:4" x14ac:dyDescent="0.3">
      <c r="C272" s="31">
        <v>3.3147096930000002</v>
      </c>
      <c r="D272" s="31">
        <v>2.3926969530000002</v>
      </c>
    </row>
    <row r="273" spans="3:4" x14ac:dyDescent="0.3">
      <c r="C273">
        <v>1.69019608</v>
      </c>
      <c r="D273">
        <v>1.6434526759999999</v>
      </c>
    </row>
    <row r="274" spans="3:4" x14ac:dyDescent="0.3">
      <c r="C274" s="31">
        <v>3.2208922489999998</v>
      </c>
      <c r="D274" s="31">
        <v>2.3384564939999999</v>
      </c>
    </row>
    <row r="275" spans="3:4" x14ac:dyDescent="0.3">
      <c r="C275">
        <v>2.3838153659999999</v>
      </c>
      <c r="D275">
        <v>1.8976270909999999</v>
      </c>
    </row>
    <row r="276" spans="3:4" x14ac:dyDescent="0.3">
      <c r="C276" s="31">
        <v>2.5415792439999998</v>
      </c>
      <c r="D276" s="31">
        <v>2.1583624920000002</v>
      </c>
    </row>
    <row r="277" spans="3:4" x14ac:dyDescent="0.3">
      <c r="C277">
        <v>2.190331698</v>
      </c>
      <c r="D277">
        <v>1.9444826719999999</v>
      </c>
    </row>
    <row r="278" spans="3:4" x14ac:dyDescent="0.3">
      <c r="C278" s="31">
        <v>2.8350561019999998</v>
      </c>
      <c r="D278" s="31">
        <v>2.3096301669999999</v>
      </c>
    </row>
    <row r="279" spans="3:4" x14ac:dyDescent="0.3">
      <c r="C279">
        <v>2.5670263659999999</v>
      </c>
      <c r="D279">
        <v>2.1398790860000001</v>
      </c>
    </row>
    <row r="280" spans="3:4" x14ac:dyDescent="0.3">
      <c r="C280" s="31">
        <v>3.6519560700000002</v>
      </c>
      <c r="D280" s="31">
        <v>2.4712917110000001</v>
      </c>
    </row>
    <row r="281" spans="3:4" x14ac:dyDescent="0.3">
      <c r="C281">
        <v>1.0413926849999999</v>
      </c>
      <c r="D281">
        <v>1</v>
      </c>
    </row>
    <row r="282" spans="3:4" x14ac:dyDescent="0.3">
      <c r="C282" s="31">
        <v>3.4092566519999998</v>
      </c>
      <c r="D282" s="31">
        <v>2.3463529740000002</v>
      </c>
    </row>
    <row r="283" spans="3:4" x14ac:dyDescent="0.3">
      <c r="C283">
        <v>1.0413926849999999</v>
      </c>
      <c r="D283">
        <v>0.95424250899999996</v>
      </c>
    </row>
    <row r="284" spans="3:4" x14ac:dyDescent="0.3">
      <c r="C284" s="31">
        <v>1.9731278539999999</v>
      </c>
      <c r="D284" s="31">
        <v>1.792391689</v>
      </c>
    </row>
    <row r="285" spans="3:4" x14ac:dyDescent="0.3">
      <c r="C285">
        <v>2.0569048510000001</v>
      </c>
      <c r="D285">
        <v>1.880813592</v>
      </c>
    </row>
    <row r="286" spans="3:4" x14ac:dyDescent="0.3">
      <c r="C286" s="31">
        <v>3.8664054980000002</v>
      </c>
      <c r="D286" s="31">
        <v>2.523746467</v>
      </c>
    </row>
    <row r="287" spans="3:4" x14ac:dyDescent="0.3">
      <c r="C287">
        <v>2.326335861</v>
      </c>
      <c r="D287">
        <v>2.0644579890000001</v>
      </c>
    </row>
    <row r="288" spans="3:4" x14ac:dyDescent="0.3">
      <c r="C288" s="31">
        <v>2.7084209000000001</v>
      </c>
      <c r="D288" s="31">
        <v>2.28780173</v>
      </c>
    </row>
    <row r="289" spans="3:4" x14ac:dyDescent="0.3">
      <c r="C289">
        <v>3.2907022430000001</v>
      </c>
      <c r="D289">
        <v>2.4149733480000002</v>
      </c>
    </row>
    <row r="290" spans="3:4" x14ac:dyDescent="0.3">
      <c r="C290" s="31">
        <v>2.6483600109999998</v>
      </c>
      <c r="D290" s="31">
        <v>2.2013971240000001</v>
      </c>
    </row>
    <row r="291" spans="3:4" x14ac:dyDescent="0.3">
      <c r="C291">
        <v>1.653212514</v>
      </c>
      <c r="D291">
        <v>1.5314789170000001</v>
      </c>
    </row>
    <row r="292" spans="3:4" x14ac:dyDescent="0.3">
      <c r="C292" s="31">
        <v>0.84509803999999999</v>
      </c>
      <c r="D292" s="31">
        <v>0.69897000399999998</v>
      </c>
    </row>
    <row r="293" spans="3:4" x14ac:dyDescent="0.3">
      <c r="C293">
        <v>2.1760912590000001</v>
      </c>
      <c r="D293">
        <v>1.968482949</v>
      </c>
    </row>
    <row r="294" spans="3:4" x14ac:dyDescent="0.3">
      <c r="C294" s="31">
        <v>2.9395192529999998</v>
      </c>
      <c r="D294" s="31">
        <v>2.3521825180000002</v>
      </c>
    </row>
    <row r="295" spans="3:4" x14ac:dyDescent="0.3">
      <c r="C295">
        <v>2.662757832</v>
      </c>
      <c r="D295">
        <v>2.2455126679999999</v>
      </c>
    </row>
    <row r="296" spans="3:4" x14ac:dyDescent="0.3">
      <c r="C296" s="31">
        <v>3.4729026520000001</v>
      </c>
      <c r="D296" s="31">
        <v>2.3856062740000001</v>
      </c>
    </row>
    <row r="297" spans="3:4" x14ac:dyDescent="0.3">
      <c r="C297">
        <v>2.7937903849999999</v>
      </c>
      <c r="D297">
        <v>2.2528530309999999</v>
      </c>
    </row>
    <row r="298" spans="3:4" x14ac:dyDescent="0.3">
      <c r="C298" s="31">
        <v>2.6384892569999998</v>
      </c>
      <c r="D298" s="31">
        <v>2.2121876039999999</v>
      </c>
    </row>
    <row r="299" spans="3:4" x14ac:dyDescent="0.3">
      <c r="C299">
        <v>2.6201360550000001</v>
      </c>
      <c r="D299">
        <v>2.2068258759999999</v>
      </c>
    </row>
    <row r="300" spans="3:4" x14ac:dyDescent="0.3">
      <c r="C300" s="31">
        <v>2.3096301669999999</v>
      </c>
      <c r="D300" s="31">
        <v>1.991226076</v>
      </c>
    </row>
    <row r="301" spans="3:4" x14ac:dyDescent="0.3">
      <c r="C301">
        <v>1.72427587</v>
      </c>
      <c r="D301">
        <v>1.602059991</v>
      </c>
    </row>
    <row r="302" spans="3:4" x14ac:dyDescent="0.3">
      <c r="C302" s="31">
        <v>0.60205999099999996</v>
      </c>
      <c r="D302" s="31">
        <v>0.60205999099999996</v>
      </c>
    </row>
    <row r="303" spans="3:4" x14ac:dyDescent="0.3">
      <c r="C303">
        <v>2.7379873259999998</v>
      </c>
      <c r="D303">
        <v>2.3053513689999998</v>
      </c>
    </row>
    <row r="304" spans="3:4" x14ac:dyDescent="0.3">
      <c r="C304" s="31">
        <v>1.255272505</v>
      </c>
      <c r="D304" s="31">
        <v>1.230448921</v>
      </c>
    </row>
    <row r="305" spans="3:4" x14ac:dyDescent="0.3">
      <c r="C305">
        <v>1.204119983</v>
      </c>
      <c r="D305">
        <v>1.1139433519999999</v>
      </c>
    </row>
    <row r="306" spans="3:4" x14ac:dyDescent="0.3">
      <c r="C306" s="31">
        <v>1.7323937599999999</v>
      </c>
      <c r="D306" s="31">
        <v>1.579783597</v>
      </c>
    </row>
    <row r="307" spans="3:4" x14ac:dyDescent="0.3">
      <c r="C307">
        <v>2.2671717280000001</v>
      </c>
      <c r="D307">
        <v>2.0334237549999998</v>
      </c>
    </row>
    <row r="308" spans="3:4" x14ac:dyDescent="0.3">
      <c r="C308" s="31">
        <v>0.84509803999999999</v>
      </c>
      <c r="D308" s="31">
        <v>0.84509803999999999</v>
      </c>
    </row>
    <row r="309" spans="3:4" x14ac:dyDescent="0.3">
      <c r="C309">
        <v>2.149219113</v>
      </c>
      <c r="D309">
        <v>1.9395192530000001</v>
      </c>
    </row>
    <row r="310" spans="3:4" x14ac:dyDescent="0.3">
      <c r="C310" s="31">
        <v>2.9876662650000001</v>
      </c>
      <c r="D310" s="31">
        <v>2.2671717280000001</v>
      </c>
    </row>
    <row r="311" spans="3:4" x14ac:dyDescent="0.3">
      <c r="C311">
        <v>3.5694909539999999</v>
      </c>
      <c r="D311">
        <v>2.4517864359999999</v>
      </c>
    </row>
    <row r="312" spans="3:4" x14ac:dyDescent="0.3">
      <c r="C312" s="31">
        <v>2.7972675410000001</v>
      </c>
      <c r="D312" s="31">
        <v>2.2405492480000002</v>
      </c>
    </row>
    <row r="313" spans="3:4" x14ac:dyDescent="0.3">
      <c r="C313">
        <v>0.90308998699999998</v>
      </c>
      <c r="D313">
        <v>0.90308998699999998</v>
      </c>
    </row>
    <row r="314" spans="3:4" x14ac:dyDescent="0.3">
      <c r="C314" s="31">
        <v>1.0413926849999999</v>
      </c>
      <c r="D314" s="31">
        <v>1</v>
      </c>
    </row>
    <row r="315" spans="3:4" x14ac:dyDescent="0.3">
      <c r="C315">
        <v>1.4471580310000001</v>
      </c>
      <c r="D315">
        <v>1.4471580310000001</v>
      </c>
    </row>
    <row r="316" spans="3:4" x14ac:dyDescent="0.3">
      <c r="C316" s="31">
        <v>0</v>
      </c>
      <c r="D316" s="31">
        <v>0</v>
      </c>
    </row>
    <row r="317" spans="3:4" x14ac:dyDescent="0.3">
      <c r="C317">
        <v>3.06069784</v>
      </c>
      <c r="D317">
        <v>2.3159703450000002</v>
      </c>
    </row>
    <row r="318" spans="3:4" x14ac:dyDescent="0.3">
      <c r="C318" s="31">
        <v>2.4842998390000002</v>
      </c>
      <c r="D318" s="31">
        <v>2.1461280359999999</v>
      </c>
    </row>
    <row r="319" spans="3:4" x14ac:dyDescent="0.3">
      <c r="C319">
        <v>3.1731862679999998</v>
      </c>
      <c r="D319">
        <v>2.3944516810000001</v>
      </c>
    </row>
    <row r="320" spans="3:4" x14ac:dyDescent="0.3">
      <c r="C320" s="31">
        <v>2.3180633350000002</v>
      </c>
      <c r="D320" s="31">
        <v>1.954242509</v>
      </c>
    </row>
    <row r="321" spans="3:4" x14ac:dyDescent="0.3">
      <c r="C321">
        <v>1.908485019</v>
      </c>
      <c r="D321">
        <v>1.69019608</v>
      </c>
    </row>
    <row r="322" spans="3:4" x14ac:dyDescent="0.3">
      <c r="C322" s="31">
        <v>2.3180633350000002</v>
      </c>
      <c r="D322" s="31">
        <v>2.0791812460000001</v>
      </c>
    </row>
    <row r="323" spans="3:4" x14ac:dyDescent="0.3">
      <c r="C323">
        <v>1.204119983</v>
      </c>
      <c r="D323">
        <v>1.1139433519999999</v>
      </c>
    </row>
    <row r="324" spans="3:4" x14ac:dyDescent="0.3">
      <c r="C324" s="31">
        <v>2.4456042029999998</v>
      </c>
      <c r="D324" s="31">
        <v>2.0718820070000001</v>
      </c>
    </row>
    <row r="325" spans="3:4" x14ac:dyDescent="0.3">
      <c r="C325">
        <v>3.10002573</v>
      </c>
      <c r="D325">
        <v>2.5065050320000002</v>
      </c>
    </row>
    <row r="326" spans="3:4" x14ac:dyDescent="0.3">
      <c r="C326" s="31">
        <v>2.5037906830000001</v>
      </c>
      <c r="D326" s="31">
        <v>2.025305865</v>
      </c>
    </row>
    <row r="327" spans="3:4" x14ac:dyDescent="0.3">
      <c r="C327">
        <v>3.5375672570000001</v>
      </c>
      <c r="D327">
        <v>2.485721426</v>
      </c>
    </row>
    <row r="328" spans="3:4" x14ac:dyDescent="0.3">
      <c r="C328" s="31">
        <v>2.559906625</v>
      </c>
      <c r="D328" s="31">
        <v>2.1673173349999999</v>
      </c>
    </row>
    <row r="329" spans="3:4" x14ac:dyDescent="0.3">
      <c r="C329">
        <v>2.1702617150000001</v>
      </c>
      <c r="D329">
        <v>1.963787827</v>
      </c>
    </row>
    <row r="330" spans="3:4" x14ac:dyDescent="0.3">
      <c r="C330" s="31">
        <v>2.583198774</v>
      </c>
      <c r="D330" s="31">
        <v>2.198657087</v>
      </c>
    </row>
    <row r="331" spans="3:4" x14ac:dyDescent="0.3">
      <c r="C331">
        <v>0.47712125500000002</v>
      </c>
      <c r="D331">
        <v>0.47712125500000002</v>
      </c>
    </row>
    <row r="332" spans="3:4" x14ac:dyDescent="0.3">
      <c r="C332" s="31">
        <v>2.7032913779999999</v>
      </c>
      <c r="D332" s="31">
        <v>2.3765769570000002</v>
      </c>
    </row>
    <row r="333" spans="3:4" x14ac:dyDescent="0.3">
      <c r="C333">
        <v>3.932169246</v>
      </c>
      <c r="D333">
        <v>2.5932860670000002</v>
      </c>
    </row>
    <row r="334" spans="3:4" x14ac:dyDescent="0.3">
      <c r="C334" s="31">
        <v>2.9795483749999998</v>
      </c>
      <c r="D334" s="31">
        <v>2.3443922740000001</v>
      </c>
    </row>
    <row r="335" spans="3:4" x14ac:dyDescent="0.3">
      <c r="C335">
        <v>3.0962145849999998</v>
      </c>
      <c r="D335">
        <v>2.2741578489999998</v>
      </c>
    </row>
    <row r="336" spans="3:4" x14ac:dyDescent="0.3">
      <c r="C336" s="31">
        <v>2.0043213739999999</v>
      </c>
      <c r="D336" s="31">
        <v>1.8450980400000001</v>
      </c>
    </row>
    <row r="337" spans="3:4" x14ac:dyDescent="0.3">
      <c r="C337">
        <v>1.397940009</v>
      </c>
      <c r="D337">
        <v>1.342422681</v>
      </c>
    </row>
    <row r="338" spans="3:4" x14ac:dyDescent="0.3">
      <c r="C338" s="31">
        <v>3.5529114499999999</v>
      </c>
      <c r="D338" s="31">
        <v>2.4361626470000002</v>
      </c>
    </row>
    <row r="339" spans="3:4" x14ac:dyDescent="0.3">
      <c r="C339">
        <v>3.894205259</v>
      </c>
      <c r="D339">
        <v>2.4563660330000001</v>
      </c>
    </row>
    <row r="340" spans="3:4" x14ac:dyDescent="0.3">
      <c r="C340" s="31">
        <v>3.006466042</v>
      </c>
      <c r="D340" s="31">
        <v>2.3692158569999999</v>
      </c>
    </row>
    <row r="341" spans="3:4" x14ac:dyDescent="0.3">
      <c r="C341">
        <v>1.806179974</v>
      </c>
      <c r="D341">
        <v>1.716003344</v>
      </c>
    </row>
    <row r="342" spans="3:4" x14ac:dyDescent="0.3">
      <c r="C342" s="31">
        <v>0.77815124999999996</v>
      </c>
      <c r="D342" s="31">
        <v>0.77815124999999996</v>
      </c>
    </row>
    <row r="343" spans="3:4" x14ac:dyDescent="0.3">
      <c r="C343">
        <v>1.5185139400000001</v>
      </c>
      <c r="D343">
        <v>1.4771212549999999</v>
      </c>
    </row>
    <row r="344" spans="3:4" x14ac:dyDescent="0.3">
      <c r="C344" s="31">
        <v>2.1238516409999999</v>
      </c>
      <c r="D344" s="31">
        <v>1.903089987</v>
      </c>
    </row>
    <row r="345" spans="3:4" x14ac:dyDescent="0.3">
      <c r="C345">
        <v>3.1075491300000002</v>
      </c>
      <c r="D345">
        <v>2.413299764</v>
      </c>
    </row>
    <row r="346" spans="3:4" x14ac:dyDescent="0.3">
      <c r="C346" s="31">
        <v>2.9148718179999999</v>
      </c>
      <c r="D346" s="31">
        <v>2.2855573090000001</v>
      </c>
    </row>
    <row r="347" spans="3:4" x14ac:dyDescent="0.3">
      <c r="C347">
        <v>2.8965262169999999</v>
      </c>
      <c r="D347">
        <v>2.3463529740000002</v>
      </c>
    </row>
    <row r="348" spans="3:4" x14ac:dyDescent="0.3">
      <c r="C348" s="31">
        <v>1.86332286</v>
      </c>
      <c r="D348" s="31">
        <v>1.7403626889999999</v>
      </c>
    </row>
    <row r="349" spans="3:4" x14ac:dyDescent="0.3">
      <c r="C349">
        <v>1.7403626889999999</v>
      </c>
      <c r="D349">
        <v>1.556302501</v>
      </c>
    </row>
    <row r="350" spans="3:4" x14ac:dyDescent="0.3">
      <c r="C350" s="31">
        <v>0.47712125500000002</v>
      </c>
      <c r="D350" s="31">
        <v>0.47712125500000002</v>
      </c>
    </row>
    <row r="351" spans="3:4" x14ac:dyDescent="0.3">
      <c r="C351">
        <v>1.8388490909999999</v>
      </c>
      <c r="D351">
        <v>1.716003344</v>
      </c>
    </row>
    <row r="352" spans="3:4" x14ac:dyDescent="0.3">
      <c r="C352" s="31">
        <v>2.8567288899999999</v>
      </c>
      <c r="D352" s="31">
        <v>2.3747483460000001</v>
      </c>
    </row>
    <row r="353" spans="3:4" x14ac:dyDescent="0.3">
      <c r="C353">
        <v>2.8591382969999999</v>
      </c>
      <c r="D353">
        <v>2.2695129440000001</v>
      </c>
    </row>
    <row r="354" spans="3:4" x14ac:dyDescent="0.3">
      <c r="C354" s="31">
        <v>2.152288344</v>
      </c>
      <c r="D354" s="31">
        <v>1.9493900070000001</v>
      </c>
    </row>
    <row r="355" spans="3:4" x14ac:dyDescent="0.3">
      <c r="C355">
        <v>1.8976270909999999</v>
      </c>
      <c r="D355">
        <v>1.7558748559999999</v>
      </c>
    </row>
    <row r="356" spans="3:4" x14ac:dyDescent="0.3">
      <c r="C356" s="31">
        <v>1.7993405490000001</v>
      </c>
      <c r="D356" s="31">
        <v>1.6812412370000001</v>
      </c>
    </row>
    <row r="357" spans="3:4" x14ac:dyDescent="0.3">
      <c r="C357">
        <v>1.4471580310000001</v>
      </c>
      <c r="D357">
        <v>1.342422681</v>
      </c>
    </row>
    <row r="358" spans="3:4" x14ac:dyDescent="0.3">
      <c r="C358" s="31">
        <v>2.3304137730000001</v>
      </c>
      <c r="D358" s="31">
        <v>2.0492180229999999</v>
      </c>
    </row>
    <row r="359" spans="3:4" x14ac:dyDescent="0.3">
      <c r="C359">
        <v>1.8388490909999999</v>
      </c>
      <c r="D359">
        <v>1.6434526759999999</v>
      </c>
    </row>
    <row r="360" spans="3:4" x14ac:dyDescent="0.3">
      <c r="C360" s="31">
        <v>1.3802112419999999</v>
      </c>
      <c r="D360" s="31">
        <v>1.342422681</v>
      </c>
    </row>
    <row r="361" spans="3:4" x14ac:dyDescent="0.3">
      <c r="C361">
        <v>2.2695129440000001</v>
      </c>
      <c r="D361">
        <v>1.8450980400000001</v>
      </c>
    </row>
    <row r="362" spans="3:4" x14ac:dyDescent="0.3">
      <c r="C362" s="31">
        <v>2.478566496</v>
      </c>
      <c r="D362" s="31">
        <v>2.152288344</v>
      </c>
    </row>
    <row r="363" spans="3:4" x14ac:dyDescent="0.3">
      <c r="C363">
        <v>2.499687083</v>
      </c>
      <c r="D363">
        <v>2.0644579890000001</v>
      </c>
    </row>
    <row r="364" spans="3:4" x14ac:dyDescent="0.3">
      <c r="C364" s="31">
        <v>1.5682017239999999</v>
      </c>
      <c r="D364" s="31">
        <v>1.4771212549999999</v>
      </c>
    </row>
    <row r="365" spans="3:4" x14ac:dyDescent="0.3">
      <c r="C365">
        <v>2.6053050459999998</v>
      </c>
      <c r="D365">
        <v>2.1702617150000001</v>
      </c>
    </row>
    <row r="366" spans="3:4" x14ac:dyDescent="0.3">
      <c r="C366" s="31">
        <v>2.0827853699999999</v>
      </c>
      <c r="D366" s="31">
        <v>1.995635195</v>
      </c>
    </row>
    <row r="367" spans="3:4" x14ac:dyDescent="0.3">
      <c r="C367">
        <v>0.95424250899999996</v>
      </c>
      <c r="D367">
        <v>0.90308998699999998</v>
      </c>
    </row>
    <row r="368" spans="3:4" x14ac:dyDescent="0.3">
      <c r="C368" s="31">
        <v>1</v>
      </c>
      <c r="D368" s="31">
        <v>0.95424250899999996</v>
      </c>
    </row>
    <row r="369" spans="3:4" x14ac:dyDescent="0.3">
      <c r="C369">
        <v>3.5048784589999999</v>
      </c>
      <c r="D369">
        <v>2.3560258570000001</v>
      </c>
    </row>
    <row r="370" spans="3:4" x14ac:dyDescent="0.3">
      <c r="C370" s="31">
        <v>1.6334684559999999</v>
      </c>
      <c r="D370" s="31">
        <v>1.5051499779999999</v>
      </c>
    </row>
    <row r="371" spans="3:4" x14ac:dyDescent="0.3">
      <c r="C371">
        <v>0.60205999099999996</v>
      </c>
      <c r="D371">
        <v>0.60205999099999996</v>
      </c>
    </row>
    <row r="372" spans="3:4" x14ac:dyDescent="0.3">
      <c r="C372" s="31">
        <v>1.62324929</v>
      </c>
      <c r="D372" s="31">
        <v>1.5314789170000001</v>
      </c>
    </row>
    <row r="373" spans="3:4" x14ac:dyDescent="0.3">
      <c r="C373">
        <v>2.0899051110000002</v>
      </c>
      <c r="D373">
        <v>1.9395192530000001</v>
      </c>
    </row>
    <row r="374" spans="3:4" x14ac:dyDescent="0.3">
      <c r="C374" s="31">
        <v>1.5314789170000001</v>
      </c>
      <c r="D374" s="31">
        <v>1.3802112419999999</v>
      </c>
    </row>
    <row r="375" spans="3:4" x14ac:dyDescent="0.3">
      <c r="C375">
        <v>2.1303337679999998</v>
      </c>
      <c r="D375">
        <v>2.0413926849999999</v>
      </c>
    </row>
    <row r="376" spans="3:4" x14ac:dyDescent="0.3">
      <c r="C376" s="31">
        <v>3.0017337130000001</v>
      </c>
      <c r="D376" s="31">
        <v>2.326335861</v>
      </c>
    </row>
    <row r="377" spans="3:4" x14ac:dyDescent="0.3">
      <c r="C377">
        <v>1.6720978580000001</v>
      </c>
      <c r="D377">
        <v>1.556302501</v>
      </c>
    </row>
    <row r="378" spans="3:4" x14ac:dyDescent="0.3">
      <c r="C378" s="31">
        <v>2.0293837780000001</v>
      </c>
      <c r="D378" s="31">
        <v>1.8450980400000001</v>
      </c>
    </row>
    <row r="379" spans="3:4" x14ac:dyDescent="0.3">
      <c r="C379">
        <v>1.0791812460000001</v>
      </c>
      <c r="D379">
        <v>1.0791812460000001</v>
      </c>
    </row>
    <row r="380" spans="3:4" x14ac:dyDescent="0.3">
      <c r="C380" s="31">
        <v>1.322219295</v>
      </c>
      <c r="D380" s="31">
        <v>1.278753601</v>
      </c>
    </row>
    <row r="381" spans="3:4" x14ac:dyDescent="0.3">
      <c r="C381">
        <v>1.5440680440000001</v>
      </c>
      <c r="D381">
        <v>1.4313637640000001</v>
      </c>
    </row>
    <row r="382" spans="3:4" x14ac:dyDescent="0.3">
      <c r="C382" s="31">
        <v>1.255272505</v>
      </c>
      <c r="D382" s="31">
        <v>1.204119983</v>
      </c>
    </row>
    <row r="383" spans="3:4" x14ac:dyDescent="0.3">
      <c r="C383">
        <v>2.6618126860000002</v>
      </c>
      <c r="D383">
        <v>2.2121876039999999</v>
      </c>
    </row>
    <row r="384" spans="3:4" x14ac:dyDescent="0.3">
      <c r="C384" s="31">
        <v>2.5132175999999999</v>
      </c>
      <c r="D384" s="31">
        <v>2.181843588</v>
      </c>
    </row>
    <row r="385" spans="3:4" x14ac:dyDescent="0.3">
      <c r="C385">
        <v>3.3508292740000001</v>
      </c>
      <c r="D385">
        <v>2.4913616940000001</v>
      </c>
    </row>
    <row r="386" spans="3:4" x14ac:dyDescent="0.3">
      <c r="C386" s="31">
        <v>1.6812412370000001</v>
      </c>
      <c r="D386" s="31">
        <v>1.4623979979999999</v>
      </c>
    </row>
    <row r="387" spans="3:4" x14ac:dyDescent="0.3">
      <c r="C387">
        <v>2.4487063199999999</v>
      </c>
      <c r="D387">
        <v>2.127104798</v>
      </c>
    </row>
    <row r="388" spans="3:4" x14ac:dyDescent="0.3">
      <c r="C388" s="31">
        <v>1.880813592</v>
      </c>
      <c r="D388" s="31">
        <v>1.7481880270000001</v>
      </c>
    </row>
    <row r="389" spans="3:4" x14ac:dyDescent="0.3">
      <c r="C389">
        <v>0</v>
      </c>
      <c r="D389">
        <v>0</v>
      </c>
    </row>
    <row r="390" spans="3:4" x14ac:dyDescent="0.3">
      <c r="C390" s="31">
        <v>2.6031443730000001</v>
      </c>
      <c r="D390" s="31">
        <v>2.195899652</v>
      </c>
    </row>
    <row r="391" spans="3:4" x14ac:dyDescent="0.3">
      <c r="C391">
        <v>2.6919651029999998</v>
      </c>
      <c r="D391">
        <v>2.2624510899999999</v>
      </c>
    </row>
    <row r="392" spans="3:4" x14ac:dyDescent="0.3">
      <c r="C392" s="31">
        <v>0.84509803999999999</v>
      </c>
      <c r="D392" s="31">
        <v>0.77815124999999996</v>
      </c>
    </row>
    <row r="393" spans="3:4" x14ac:dyDescent="0.3">
      <c r="C393">
        <v>2.0718820070000001</v>
      </c>
      <c r="D393">
        <v>1.954242509</v>
      </c>
    </row>
    <row r="394" spans="3:4" x14ac:dyDescent="0.3">
      <c r="C394" s="31">
        <v>2.190331698</v>
      </c>
      <c r="D394" s="31">
        <v>1.977723605</v>
      </c>
    </row>
    <row r="395" spans="3:4" x14ac:dyDescent="0.3">
      <c r="C395">
        <v>3.4225898400000001</v>
      </c>
      <c r="D395">
        <v>2.3463529740000002</v>
      </c>
    </row>
    <row r="396" spans="3:4" x14ac:dyDescent="0.3">
      <c r="C396" s="31">
        <v>1.1139433519999999</v>
      </c>
      <c r="D396" s="31">
        <v>1.0413926849999999</v>
      </c>
    </row>
    <row r="397" spans="3:4" x14ac:dyDescent="0.3">
      <c r="C397">
        <v>1.5185139400000001</v>
      </c>
      <c r="D397">
        <v>1.4913616940000001</v>
      </c>
    </row>
    <row r="398" spans="3:4" x14ac:dyDescent="0.3">
      <c r="C398" s="31">
        <v>2.729974286</v>
      </c>
      <c r="D398" s="31">
        <v>2.2148438480000001</v>
      </c>
    </row>
    <row r="399" spans="3:4" x14ac:dyDescent="0.3">
      <c r="C399">
        <v>2.565847819</v>
      </c>
      <c r="D399">
        <v>2.093421685</v>
      </c>
    </row>
    <row r="400" spans="3:4" x14ac:dyDescent="0.3">
      <c r="C400" s="31">
        <v>2.5717088320000001</v>
      </c>
      <c r="D400" s="31">
        <v>2.1789769470000002</v>
      </c>
    </row>
    <row r="401" spans="3:4" x14ac:dyDescent="0.3">
      <c r="C401">
        <v>3.2853322280000001</v>
      </c>
      <c r="D401">
        <v>2.3579348470000001</v>
      </c>
    </row>
    <row r="402" spans="3:4" x14ac:dyDescent="0.3">
      <c r="C402" s="31">
        <v>2.181843588</v>
      </c>
      <c r="D402" s="31">
        <v>2.0863598310000002</v>
      </c>
    </row>
    <row r="403" spans="3:4" x14ac:dyDescent="0.3">
      <c r="C403">
        <v>3.173477643</v>
      </c>
      <c r="D403">
        <v>2.4014005410000001</v>
      </c>
    </row>
    <row r="404" spans="3:4" x14ac:dyDescent="0.3">
      <c r="C404" s="31">
        <v>2.008600172</v>
      </c>
      <c r="D404" s="31">
        <v>1.806179974</v>
      </c>
    </row>
    <row r="405" spans="3:4" x14ac:dyDescent="0.3">
      <c r="C405">
        <v>2.120573931</v>
      </c>
      <c r="D405">
        <v>1.8195439360000001</v>
      </c>
    </row>
    <row r="406" spans="3:4" x14ac:dyDescent="0.3">
      <c r="C406" s="31">
        <v>1.397940009</v>
      </c>
      <c r="D406" s="31">
        <v>1.255272505</v>
      </c>
    </row>
    <row r="407" spans="3:4" x14ac:dyDescent="0.3">
      <c r="C407">
        <v>4.2319535689999999</v>
      </c>
      <c r="D407">
        <v>2.641474111</v>
      </c>
    </row>
    <row r="408" spans="3:4" x14ac:dyDescent="0.3">
      <c r="C408" s="31">
        <v>0.30102999600000002</v>
      </c>
      <c r="D408" s="31">
        <v>0.30102999600000002</v>
      </c>
    </row>
    <row r="409" spans="3:4" x14ac:dyDescent="0.3">
      <c r="C409">
        <v>3.0916669579999998</v>
      </c>
      <c r="D409">
        <v>2.4608978430000001</v>
      </c>
    </row>
    <row r="410" spans="3:4" x14ac:dyDescent="0.3">
      <c r="C410" s="31">
        <v>2.3502480179999998</v>
      </c>
      <c r="D410" s="31">
        <v>2.127104798</v>
      </c>
    </row>
    <row r="411" spans="3:4" x14ac:dyDescent="0.3">
      <c r="C411">
        <v>3.6338722630000002</v>
      </c>
      <c r="D411">
        <v>2.5854607299999999</v>
      </c>
    </row>
    <row r="412" spans="3:4" x14ac:dyDescent="0.3">
      <c r="C412" s="31">
        <v>2.3673559210000001</v>
      </c>
      <c r="D412" s="31">
        <v>2.0827853699999999</v>
      </c>
    </row>
    <row r="413" spans="3:4" x14ac:dyDescent="0.3">
      <c r="C413">
        <v>2.7752462599999999</v>
      </c>
      <c r="D413">
        <v>2.322219295</v>
      </c>
    </row>
    <row r="414" spans="3:4" x14ac:dyDescent="0.3">
      <c r="C414" s="31">
        <v>1.230448921</v>
      </c>
      <c r="D414" s="31">
        <v>1.0413926849999999</v>
      </c>
    </row>
    <row r="415" spans="3:4" x14ac:dyDescent="0.3">
      <c r="C415">
        <v>2.6253124510000001</v>
      </c>
      <c r="D415">
        <v>2.227886705</v>
      </c>
    </row>
    <row r="416" spans="3:4" x14ac:dyDescent="0.3">
      <c r="C416" s="31">
        <v>2.7084209000000001</v>
      </c>
      <c r="D416" s="31">
        <v>2.2455126679999999</v>
      </c>
    </row>
    <row r="417" spans="3:4" x14ac:dyDescent="0.3">
      <c r="C417">
        <v>4.1535099889999998</v>
      </c>
      <c r="D417">
        <v>2.5403294750000001</v>
      </c>
    </row>
    <row r="418" spans="3:4" x14ac:dyDescent="0.3">
      <c r="C418" s="31">
        <v>4.0848621390000002</v>
      </c>
      <c r="D418" s="31">
        <v>2.5465426629999999</v>
      </c>
    </row>
    <row r="419" spans="3:4" x14ac:dyDescent="0.3">
      <c r="C419">
        <v>2.9840770339999998</v>
      </c>
      <c r="D419">
        <v>2.3710678619999999</v>
      </c>
    </row>
    <row r="420" spans="3:4" x14ac:dyDescent="0.3">
      <c r="C420" s="31">
        <v>2.0569048510000001</v>
      </c>
      <c r="D420" s="31">
        <v>1.812913357</v>
      </c>
    </row>
    <row r="421" spans="3:4" x14ac:dyDescent="0.3">
      <c r="C421">
        <v>2.2405492480000002</v>
      </c>
      <c r="D421">
        <v>2.0374264979999999</v>
      </c>
    </row>
    <row r="422" spans="3:4" x14ac:dyDescent="0.3">
      <c r="C422" s="31">
        <v>1.301029996</v>
      </c>
      <c r="D422" s="31">
        <v>1.1760912590000001</v>
      </c>
    </row>
    <row r="423" spans="3:4" x14ac:dyDescent="0.3">
      <c r="C423">
        <v>3.1162755880000002</v>
      </c>
      <c r="D423">
        <v>2.3673559210000001</v>
      </c>
    </row>
    <row r="424" spans="3:4" x14ac:dyDescent="0.3">
      <c r="C424" s="31">
        <v>2.096910013</v>
      </c>
      <c r="D424" s="31">
        <v>1.886490725</v>
      </c>
    </row>
    <row r="425" spans="3:4" x14ac:dyDescent="0.3">
      <c r="C425">
        <v>2.149219113</v>
      </c>
      <c r="D425">
        <v>2.0413926849999999</v>
      </c>
    </row>
    <row r="426" spans="3:4" x14ac:dyDescent="0.3">
      <c r="C426" s="31">
        <v>2.2329961100000002</v>
      </c>
      <c r="D426" s="31">
        <v>1.995635195</v>
      </c>
    </row>
    <row r="427" spans="3:4" x14ac:dyDescent="0.3">
      <c r="C427">
        <v>1.397940009</v>
      </c>
      <c r="D427">
        <v>1.397940009</v>
      </c>
    </row>
    <row r="428" spans="3:4" x14ac:dyDescent="0.3">
      <c r="C428" s="31">
        <v>1.698970004</v>
      </c>
      <c r="D428" s="31">
        <v>1.579783597</v>
      </c>
    </row>
    <row r="429" spans="3:4" x14ac:dyDescent="0.3">
      <c r="C429">
        <v>1.1461280359999999</v>
      </c>
      <c r="D429">
        <v>1.1461280359999999</v>
      </c>
    </row>
    <row r="430" spans="3:4" x14ac:dyDescent="0.3">
      <c r="C430" s="31">
        <v>1.255272505</v>
      </c>
      <c r="D430" s="31">
        <v>1.204119983</v>
      </c>
    </row>
    <row r="431" spans="3:4" x14ac:dyDescent="0.3">
      <c r="C431">
        <v>2.0334237549999998</v>
      </c>
      <c r="D431">
        <v>1.7403626889999999</v>
      </c>
    </row>
    <row r="432" spans="3:4" x14ac:dyDescent="0.3">
      <c r="C432" s="31">
        <v>1.995635195</v>
      </c>
      <c r="D432" s="31">
        <v>1.9294189260000001</v>
      </c>
    </row>
    <row r="433" spans="3:4" x14ac:dyDescent="0.3">
      <c r="C433">
        <v>0.47712125500000002</v>
      </c>
      <c r="D433">
        <v>0.47712125500000002</v>
      </c>
    </row>
    <row r="434" spans="3:4" x14ac:dyDescent="0.3">
      <c r="C434" s="31">
        <v>1.8195439360000001</v>
      </c>
      <c r="D434" s="31">
        <v>1.6434526759999999</v>
      </c>
    </row>
    <row r="435" spans="3:4" x14ac:dyDescent="0.3">
      <c r="C435">
        <v>0.77815124999999996</v>
      </c>
      <c r="D435">
        <v>0.77815124999999996</v>
      </c>
    </row>
    <row r="436" spans="3:4" x14ac:dyDescent="0.3">
      <c r="C436" s="31">
        <v>2.4183012910000001</v>
      </c>
      <c r="D436" s="31">
        <v>2.1303337679999998</v>
      </c>
    </row>
    <row r="437" spans="3:4" x14ac:dyDescent="0.3">
      <c r="C437">
        <v>2.5751878449999999</v>
      </c>
      <c r="D437">
        <v>2.1643528559999998</v>
      </c>
    </row>
    <row r="438" spans="3:4" x14ac:dyDescent="0.3">
      <c r="C438" s="31">
        <v>2.783903579</v>
      </c>
      <c r="D438" s="31">
        <v>2.2764618040000002</v>
      </c>
    </row>
    <row r="439" spans="3:4" x14ac:dyDescent="0.3">
      <c r="C439">
        <v>2.4014005410000001</v>
      </c>
      <c r="D439">
        <v>2.1335389079999998</v>
      </c>
    </row>
    <row r="440" spans="3:4" x14ac:dyDescent="0.3">
      <c r="C440" s="31">
        <v>1.4913616940000001</v>
      </c>
      <c r="D440" s="31">
        <v>1.4471580310000001</v>
      </c>
    </row>
    <row r="441" spans="3:4" x14ac:dyDescent="0.3">
      <c r="C441">
        <v>0.47712125500000002</v>
      </c>
      <c r="D441">
        <v>0.47712125500000002</v>
      </c>
    </row>
    <row r="442" spans="3:4" x14ac:dyDescent="0.3">
      <c r="C442" s="31">
        <v>2.3384564939999999</v>
      </c>
      <c r="D442" s="31">
        <v>2.1335389079999998</v>
      </c>
    </row>
    <row r="443" spans="3:4" x14ac:dyDescent="0.3">
      <c r="C443">
        <v>3.0909630770000001</v>
      </c>
      <c r="D443">
        <v>2.3483048630000001</v>
      </c>
    </row>
    <row r="444" spans="3:4" x14ac:dyDescent="0.3">
      <c r="C444" s="31">
        <v>1.342422681</v>
      </c>
      <c r="D444" s="31">
        <v>1.301029996</v>
      </c>
    </row>
    <row r="445" spans="3:4" x14ac:dyDescent="0.3">
      <c r="C445">
        <v>1.698970004</v>
      </c>
      <c r="D445">
        <v>1.5051499779999999</v>
      </c>
    </row>
    <row r="446" spans="3:4" x14ac:dyDescent="0.3">
      <c r="C446" s="31">
        <v>1.785329835</v>
      </c>
      <c r="D446" s="31">
        <v>1.6720978580000001</v>
      </c>
    </row>
    <row r="447" spans="3:4" x14ac:dyDescent="0.3">
      <c r="C447">
        <v>2.588831726</v>
      </c>
      <c r="D447">
        <v>2.1875207209999998</v>
      </c>
    </row>
    <row r="448" spans="3:4" x14ac:dyDescent="0.3">
      <c r="C448" s="31">
        <v>3.0700378669999999</v>
      </c>
      <c r="D448" s="31">
        <v>2.2576785749999999</v>
      </c>
    </row>
    <row r="449" spans="3:4" x14ac:dyDescent="0.3">
      <c r="C449">
        <v>1.8692317199999999</v>
      </c>
      <c r="D449">
        <v>1.72427587</v>
      </c>
    </row>
    <row r="450" spans="3:4" x14ac:dyDescent="0.3">
      <c r="C450" s="31">
        <v>1.770852012</v>
      </c>
      <c r="D450" s="31">
        <v>1.6334684559999999</v>
      </c>
    </row>
    <row r="451" spans="3:4" x14ac:dyDescent="0.3">
      <c r="C451">
        <v>2.2068258759999999</v>
      </c>
      <c r="D451">
        <v>1.9190780919999999</v>
      </c>
    </row>
    <row r="452" spans="3:4" x14ac:dyDescent="0.3">
      <c r="C452" s="31">
        <v>2.0755469610000001</v>
      </c>
      <c r="D452" s="31">
        <v>1.9190780919999999</v>
      </c>
    </row>
    <row r="453" spans="3:4" x14ac:dyDescent="0.3">
      <c r="C453">
        <v>2.1461280359999999</v>
      </c>
      <c r="D453">
        <v>1.959041392</v>
      </c>
    </row>
    <row r="454" spans="3:4" x14ac:dyDescent="0.3">
      <c r="C454" s="31">
        <v>1.255272505</v>
      </c>
      <c r="D454" s="31">
        <v>1.230448921</v>
      </c>
    </row>
    <row r="455" spans="3:4" x14ac:dyDescent="0.3">
      <c r="C455">
        <v>2.3710678619999999</v>
      </c>
      <c r="D455">
        <v>2.149219113</v>
      </c>
    </row>
    <row r="456" spans="3:4" x14ac:dyDescent="0.3">
      <c r="C456" s="31">
        <v>2.5550944489999998</v>
      </c>
      <c r="D456" s="31">
        <v>2.1673173349999999</v>
      </c>
    </row>
    <row r="457" spans="3:4" x14ac:dyDescent="0.3">
      <c r="C457">
        <v>2.7250945209999999</v>
      </c>
      <c r="D457">
        <v>2.2600713880000001</v>
      </c>
    </row>
    <row r="458" spans="3:4" x14ac:dyDescent="0.3">
      <c r="C458" s="31">
        <v>1.5051499779999999</v>
      </c>
      <c r="D458" s="31">
        <v>1.4471580310000001</v>
      </c>
    </row>
    <row r="459" spans="3:4" x14ac:dyDescent="0.3">
      <c r="C459">
        <v>1.6127838569999999</v>
      </c>
      <c r="D459">
        <v>1.5682017239999999</v>
      </c>
    </row>
    <row r="460" spans="3:4" x14ac:dyDescent="0.3">
      <c r="C460" s="31">
        <v>2.9400181550000002</v>
      </c>
      <c r="D460" s="31">
        <v>2.2966651900000001</v>
      </c>
    </row>
    <row r="461" spans="3:4" x14ac:dyDescent="0.3">
      <c r="C461">
        <v>1.977723605</v>
      </c>
      <c r="D461">
        <v>1.7634279939999999</v>
      </c>
    </row>
    <row r="462" spans="3:4" x14ac:dyDescent="0.3">
      <c r="C462" s="31">
        <v>2.378397901</v>
      </c>
      <c r="D462" s="31">
        <v>2.127104798</v>
      </c>
    </row>
    <row r="463" spans="3:4" x14ac:dyDescent="0.3">
      <c r="C463">
        <v>2.525044807</v>
      </c>
      <c r="D463">
        <v>2.0293837780000001</v>
      </c>
    </row>
    <row r="464" spans="3:4" x14ac:dyDescent="0.3">
      <c r="C464" s="31">
        <v>1.792391689</v>
      </c>
      <c r="D464" s="31">
        <v>1.6434526759999999</v>
      </c>
    </row>
    <row r="465" spans="3:4" x14ac:dyDescent="0.3">
      <c r="C465">
        <v>1.1139433519999999</v>
      </c>
      <c r="D465">
        <v>1.0791812460000001</v>
      </c>
    </row>
    <row r="466" spans="3:4" x14ac:dyDescent="0.3">
      <c r="C466" s="31">
        <v>1</v>
      </c>
      <c r="D466" s="31">
        <v>0.84509803999999999</v>
      </c>
    </row>
    <row r="467" spans="3:4" x14ac:dyDescent="0.3">
      <c r="C467">
        <v>1.579783597</v>
      </c>
      <c r="D467">
        <v>1.342422681</v>
      </c>
    </row>
    <row r="468" spans="3:4" x14ac:dyDescent="0.3">
      <c r="C468" s="31">
        <v>4.4132997639999996</v>
      </c>
      <c r="D468" s="31">
        <v>2.6394864889999998</v>
      </c>
    </row>
    <row r="469" spans="3:4" x14ac:dyDescent="0.3">
      <c r="C469">
        <v>3.0374264979999999</v>
      </c>
      <c r="D469">
        <v>2.301029996</v>
      </c>
    </row>
    <row r="470" spans="3:4" x14ac:dyDescent="0.3">
      <c r="C470" s="31">
        <v>3.9203320719999999</v>
      </c>
      <c r="D470" s="31">
        <v>2.4800069429999998</v>
      </c>
    </row>
    <row r="471" spans="3:4" x14ac:dyDescent="0.3">
      <c r="C471">
        <v>3.08350262</v>
      </c>
      <c r="D471">
        <v>2.3483048630000001</v>
      </c>
    </row>
    <row r="472" spans="3:4" x14ac:dyDescent="0.3">
      <c r="C472" s="31">
        <v>2.2988530759999999</v>
      </c>
      <c r="D472" s="31">
        <v>2.0863598310000002</v>
      </c>
    </row>
    <row r="473" spans="3:4" x14ac:dyDescent="0.3">
      <c r="C473">
        <v>1.0413926849999999</v>
      </c>
      <c r="D473">
        <v>1.0413926849999999</v>
      </c>
    </row>
    <row r="474" spans="3:4" x14ac:dyDescent="0.3">
      <c r="C474" s="31">
        <v>3.9834909719999998</v>
      </c>
      <c r="D474" s="31">
        <v>2.5365584430000001</v>
      </c>
    </row>
    <row r="475" spans="3:4" x14ac:dyDescent="0.3">
      <c r="C475">
        <v>1.8195439360000001</v>
      </c>
      <c r="D475">
        <v>1.5910646070000001</v>
      </c>
    </row>
    <row r="476" spans="3:4" x14ac:dyDescent="0.3">
      <c r="C476" s="31">
        <v>2.3283796030000001</v>
      </c>
      <c r="D476" s="31">
        <v>2.021189299</v>
      </c>
    </row>
    <row r="477" spans="3:4" x14ac:dyDescent="0.3">
      <c r="C477">
        <v>1.959041392</v>
      </c>
      <c r="D477">
        <v>1.7558748559999999</v>
      </c>
    </row>
    <row r="478" spans="3:4" x14ac:dyDescent="0.3">
      <c r="C478" s="31">
        <v>0.69897000399999998</v>
      </c>
      <c r="D478" s="31">
        <v>0.60205999099999996</v>
      </c>
    </row>
    <row r="479" spans="3:4" x14ac:dyDescent="0.3">
      <c r="C479">
        <v>2.3996737210000001</v>
      </c>
      <c r="D479">
        <v>2.1172712960000002</v>
      </c>
    </row>
    <row r="480" spans="3:4" x14ac:dyDescent="0.3">
      <c r="C480" s="31">
        <v>2.4712917110000001</v>
      </c>
      <c r="D480" s="31">
        <v>2.1613680020000001</v>
      </c>
    </row>
    <row r="481" spans="3:4" x14ac:dyDescent="0.3">
      <c r="C481">
        <v>0</v>
      </c>
      <c r="D481">
        <v>0</v>
      </c>
    </row>
    <row r="482" spans="3:4" x14ac:dyDescent="0.3">
      <c r="C482" s="31">
        <v>2.4638929890000001</v>
      </c>
      <c r="D482" s="31">
        <v>2.0644579890000001</v>
      </c>
    </row>
    <row r="483" spans="3:4" x14ac:dyDescent="0.3">
      <c r="C483">
        <v>1.770852012</v>
      </c>
      <c r="D483">
        <v>1.62324929</v>
      </c>
    </row>
    <row r="484" spans="3:4" x14ac:dyDescent="0.3">
      <c r="C484" s="31">
        <v>1.62324929</v>
      </c>
      <c r="D484" s="31">
        <v>1.5440680440000001</v>
      </c>
    </row>
    <row r="485" spans="3:4" x14ac:dyDescent="0.3">
      <c r="C485">
        <v>2.1643528559999998</v>
      </c>
      <c r="D485">
        <v>1.9731278539999999</v>
      </c>
    </row>
    <row r="486" spans="3:4" x14ac:dyDescent="0.3">
      <c r="C486" s="31">
        <v>2.4800069429999998</v>
      </c>
      <c r="D486" s="31">
        <v>2.181843588</v>
      </c>
    </row>
    <row r="487" spans="3:4" x14ac:dyDescent="0.3">
      <c r="C487">
        <v>3.9045532629999999</v>
      </c>
      <c r="D487">
        <v>2.5943925499999998</v>
      </c>
    </row>
    <row r="488" spans="3:4" x14ac:dyDescent="0.3">
      <c r="C488" s="31">
        <v>1.4471580310000001</v>
      </c>
      <c r="D488" s="31">
        <v>1.278753601</v>
      </c>
    </row>
    <row r="489" spans="3:4" x14ac:dyDescent="0.3">
      <c r="C489">
        <v>3.9384696880000001</v>
      </c>
      <c r="D489">
        <v>2.4471580309999998</v>
      </c>
    </row>
    <row r="490" spans="3:4" x14ac:dyDescent="0.3">
      <c r="C490" s="31">
        <v>2.608526034</v>
      </c>
      <c r="D490" s="31">
        <v>2.1760912590000001</v>
      </c>
    </row>
    <row r="491" spans="3:4" x14ac:dyDescent="0.3">
      <c r="C491">
        <v>1.6334684559999999</v>
      </c>
      <c r="D491">
        <v>1.5185139400000001</v>
      </c>
    </row>
    <row r="492" spans="3:4" x14ac:dyDescent="0.3">
      <c r="C492" s="31">
        <v>1.959041392</v>
      </c>
      <c r="D492" s="31">
        <v>1.9138138520000001</v>
      </c>
    </row>
    <row r="493" spans="3:4" x14ac:dyDescent="0.3">
      <c r="C493">
        <v>1.6812412370000001</v>
      </c>
      <c r="D493">
        <v>1.6127838569999999</v>
      </c>
    </row>
    <row r="494" spans="3:4" x14ac:dyDescent="0.3">
      <c r="C494" s="31">
        <v>2.2479732659999998</v>
      </c>
      <c r="D494" s="31">
        <v>1.963787827</v>
      </c>
    </row>
    <row r="495" spans="3:4" x14ac:dyDescent="0.3">
      <c r="C495">
        <v>3.607240504</v>
      </c>
      <c r="D495">
        <v>2.3838153659999999</v>
      </c>
    </row>
    <row r="496" spans="3:4" x14ac:dyDescent="0.3">
      <c r="C496" s="31">
        <v>2.8585371980000001</v>
      </c>
      <c r="D496" s="31">
        <v>2.3180633350000002</v>
      </c>
    </row>
    <row r="497" spans="3:4" x14ac:dyDescent="0.3">
      <c r="C497">
        <v>1.991226076</v>
      </c>
      <c r="D497">
        <v>1.785329835</v>
      </c>
    </row>
    <row r="498" spans="3:4" x14ac:dyDescent="0.3">
      <c r="C498" s="31">
        <v>2.8500332579999998</v>
      </c>
      <c r="D498" s="31">
        <v>2.4166405069999999</v>
      </c>
    </row>
    <row r="499" spans="3:4" x14ac:dyDescent="0.3">
      <c r="C499">
        <v>2.6201360550000001</v>
      </c>
      <c r="D499">
        <v>2.2718416069999998</v>
      </c>
    </row>
    <row r="500" spans="3:4" x14ac:dyDescent="0.3">
      <c r="C500" s="31">
        <v>2.2600713880000001</v>
      </c>
      <c r="D500" s="31">
        <v>2.0293837780000001</v>
      </c>
    </row>
    <row r="501" spans="3:4" x14ac:dyDescent="0.3">
      <c r="C501">
        <v>1.9444826719999999</v>
      </c>
      <c r="D501">
        <v>1.7558748559999999</v>
      </c>
    </row>
    <row r="502" spans="3:4" x14ac:dyDescent="0.3">
      <c r="C502" s="31">
        <v>1.414973348</v>
      </c>
      <c r="D502" s="31">
        <v>1.397940009</v>
      </c>
    </row>
    <row r="503" spans="3:4" x14ac:dyDescent="0.3">
      <c r="C503">
        <v>3.617419747</v>
      </c>
      <c r="D503">
        <v>2.428134794</v>
      </c>
    </row>
    <row r="504" spans="3:4" x14ac:dyDescent="0.3">
      <c r="C504" s="31">
        <v>2.2355284470000001</v>
      </c>
      <c r="D504" s="31">
        <v>1.880813592</v>
      </c>
    </row>
    <row r="505" spans="3:4" x14ac:dyDescent="0.3">
      <c r="C505">
        <v>2.9180303369999998</v>
      </c>
      <c r="D505">
        <v>2.2855573090000001</v>
      </c>
    </row>
    <row r="506" spans="3:4" x14ac:dyDescent="0.3">
      <c r="C506" s="31">
        <v>1.8450980400000001</v>
      </c>
      <c r="D506" s="31">
        <v>1.7403626889999999</v>
      </c>
    </row>
    <row r="507" spans="3:4" x14ac:dyDescent="0.3">
      <c r="C507">
        <v>2.301029996</v>
      </c>
      <c r="D507">
        <v>1.991226076</v>
      </c>
    </row>
    <row r="508" spans="3:4" x14ac:dyDescent="0.3">
      <c r="C508" s="31">
        <v>1.1461280359999999</v>
      </c>
      <c r="D508" s="31">
        <v>1.1461280359999999</v>
      </c>
    </row>
    <row r="509" spans="3:4" x14ac:dyDescent="0.3">
      <c r="C509">
        <v>3.2469906989999999</v>
      </c>
      <c r="D509">
        <v>2.4048337169999998</v>
      </c>
    </row>
    <row r="510" spans="3:4" x14ac:dyDescent="0.3">
      <c r="C510" s="31">
        <v>2.2944662259999999</v>
      </c>
      <c r="D510" s="31">
        <v>1.986771734</v>
      </c>
    </row>
    <row r="511" spans="3:4" x14ac:dyDescent="0.3">
      <c r="C511">
        <v>2.6730209070000002</v>
      </c>
      <c r="D511">
        <v>2.1398790860000001</v>
      </c>
    </row>
    <row r="512" spans="3:4" x14ac:dyDescent="0.3">
      <c r="C512" s="31">
        <v>1.5910646070000001</v>
      </c>
      <c r="D512" s="31">
        <v>1.5314789170000001</v>
      </c>
    </row>
    <row r="513" spans="3:4" x14ac:dyDescent="0.3">
      <c r="C513">
        <v>3.2385478879999998</v>
      </c>
      <c r="D513">
        <v>2.3729120030000002</v>
      </c>
    </row>
    <row r="514" spans="3:4" x14ac:dyDescent="0.3">
      <c r="C514" s="31">
        <v>1.69019608</v>
      </c>
      <c r="D514" s="31">
        <v>1.4471580310000001</v>
      </c>
    </row>
    <row r="515" spans="3:4" x14ac:dyDescent="0.3">
      <c r="C515">
        <v>3.8747716369999998</v>
      </c>
      <c r="D515">
        <v>2.5403294750000001</v>
      </c>
    </row>
    <row r="516" spans="3:4" x14ac:dyDescent="0.3">
      <c r="C516" s="31">
        <v>2.301029996</v>
      </c>
      <c r="D516" s="31">
        <v>2.0334237549999998</v>
      </c>
    </row>
    <row r="517" spans="3:4" x14ac:dyDescent="0.3">
      <c r="C517">
        <v>2.5865873050000001</v>
      </c>
      <c r="D517">
        <v>2.1461280359999999</v>
      </c>
    </row>
    <row r="518" spans="3:4" x14ac:dyDescent="0.3">
      <c r="C518" s="31">
        <v>2.152288344</v>
      </c>
      <c r="D518" s="31">
        <v>1.991226076</v>
      </c>
    </row>
    <row r="519" spans="3:4" x14ac:dyDescent="0.3">
      <c r="C519">
        <v>2.1613680020000001</v>
      </c>
      <c r="D519">
        <v>1.8325089130000001</v>
      </c>
    </row>
    <row r="520" spans="3:4" x14ac:dyDescent="0.3">
      <c r="C520" s="31">
        <v>3.4762517960000001</v>
      </c>
      <c r="D520" s="31">
        <v>2.485721426</v>
      </c>
    </row>
    <row r="521" spans="3:4" x14ac:dyDescent="0.3">
      <c r="C521">
        <v>0</v>
      </c>
      <c r="D521">
        <v>0</v>
      </c>
    </row>
    <row r="522" spans="3:4" x14ac:dyDescent="0.3">
      <c r="C522" s="31">
        <v>0</v>
      </c>
      <c r="D522" s="31">
        <v>0</v>
      </c>
    </row>
    <row r="523" spans="3:4" x14ac:dyDescent="0.3">
      <c r="C523">
        <v>3.1690863569999999</v>
      </c>
      <c r="D523">
        <v>2.2833012290000001</v>
      </c>
    </row>
    <row r="524" spans="3:4" x14ac:dyDescent="0.3">
      <c r="C524" s="31">
        <v>3.4256972129999999</v>
      </c>
      <c r="D524" s="31">
        <v>2.4487063199999999</v>
      </c>
    </row>
    <row r="525" spans="3:4" x14ac:dyDescent="0.3">
      <c r="C525">
        <v>3.4649364290000002</v>
      </c>
      <c r="D525">
        <v>2.481442629</v>
      </c>
    </row>
    <row r="526" spans="3:4" x14ac:dyDescent="0.3">
      <c r="C526" s="31">
        <v>3.8104341559999999</v>
      </c>
      <c r="D526" s="31">
        <v>2.4983105540000001</v>
      </c>
    </row>
    <row r="527" spans="3:4" x14ac:dyDescent="0.3">
      <c r="C527">
        <v>2.1367205669999998</v>
      </c>
      <c r="D527">
        <v>1.903089987</v>
      </c>
    </row>
    <row r="528" spans="3:4" x14ac:dyDescent="0.3">
      <c r="C528" s="31">
        <v>2.6655809910000001</v>
      </c>
      <c r="D528" s="31">
        <v>2.1760912590000001</v>
      </c>
    </row>
    <row r="529" spans="3:4" x14ac:dyDescent="0.3">
      <c r="C529">
        <v>0.60205999099999996</v>
      </c>
      <c r="D529">
        <v>0.60205999099999996</v>
      </c>
    </row>
    <row r="530" spans="3:4" x14ac:dyDescent="0.3">
      <c r="C530" s="31">
        <v>1.986771734</v>
      </c>
      <c r="D530" s="31">
        <v>1.8692317199999999</v>
      </c>
    </row>
    <row r="531" spans="3:4" x14ac:dyDescent="0.3">
      <c r="C531">
        <v>1.322219295</v>
      </c>
      <c r="D531">
        <v>1.230448921</v>
      </c>
    </row>
    <row r="532" spans="3:4" x14ac:dyDescent="0.3">
      <c r="C532" s="31">
        <v>2.5037906830000001</v>
      </c>
      <c r="D532" s="31">
        <v>2.1875207209999998</v>
      </c>
    </row>
    <row r="533" spans="3:4" x14ac:dyDescent="0.3">
      <c r="C533">
        <v>1.7403626889999999</v>
      </c>
      <c r="D533">
        <v>1.6812412370000001</v>
      </c>
    </row>
    <row r="534" spans="3:4" x14ac:dyDescent="0.3">
      <c r="C534" s="31">
        <v>3.0370278800000001</v>
      </c>
      <c r="D534" s="31">
        <v>2.421603927</v>
      </c>
    </row>
    <row r="535" spans="3:4" x14ac:dyDescent="0.3">
      <c r="C535">
        <v>3.130655349</v>
      </c>
      <c r="D535">
        <v>2.3180633350000002</v>
      </c>
    </row>
    <row r="536" spans="3:4" x14ac:dyDescent="0.3">
      <c r="C536" s="31">
        <v>3.3946267639999999</v>
      </c>
      <c r="D536" s="31">
        <v>2.361727836</v>
      </c>
    </row>
    <row r="537" spans="3:4" x14ac:dyDescent="0.3">
      <c r="C537">
        <v>4.0072782470000003</v>
      </c>
      <c r="D537">
        <v>2.5998830719999999</v>
      </c>
    </row>
    <row r="538" spans="3:4" x14ac:dyDescent="0.3">
      <c r="C538" s="31">
        <v>2.0374264979999999</v>
      </c>
      <c r="D538" s="31">
        <v>1.8388490909999999</v>
      </c>
    </row>
    <row r="539" spans="3:4" x14ac:dyDescent="0.3">
      <c r="C539">
        <v>4.294906911</v>
      </c>
      <c r="D539">
        <v>2.608526034</v>
      </c>
    </row>
    <row r="540" spans="3:4" x14ac:dyDescent="0.3">
      <c r="C540" s="31">
        <v>3.0979510709999998</v>
      </c>
      <c r="D540" s="31">
        <v>2.4487063199999999</v>
      </c>
    </row>
    <row r="541" spans="3:4" x14ac:dyDescent="0.3">
      <c r="C541">
        <v>3.6498214629999999</v>
      </c>
      <c r="D541">
        <v>2.5751878449999999</v>
      </c>
    </row>
    <row r="542" spans="3:4" x14ac:dyDescent="0.3">
      <c r="C542" s="31">
        <v>4.6215916760000004</v>
      </c>
      <c r="D542" s="31">
        <v>2.6665179810000001</v>
      </c>
    </row>
    <row r="543" spans="3:4" x14ac:dyDescent="0.3">
      <c r="C543">
        <v>3.4457598360000001</v>
      </c>
      <c r="D543">
        <v>2.4345689039999998</v>
      </c>
    </row>
    <row r="544" spans="3:4" x14ac:dyDescent="0.3">
      <c r="C544" s="31">
        <v>1.301029996</v>
      </c>
      <c r="D544" s="31">
        <v>1.230448921</v>
      </c>
    </row>
    <row r="545" spans="3:4" x14ac:dyDescent="0.3">
      <c r="C545">
        <v>3.2851070299999998</v>
      </c>
      <c r="D545">
        <v>2.3909351069999998</v>
      </c>
    </row>
    <row r="546" spans="3:4" x14ac:dyDescent="0.3">
      <c r="C546" s="31">
        <v>3.7496590319999998</v>
      </c>
      <c r="D546" s="31">
        <v>2.5365584430000001</v>
      </c>
    </row>
    <row r="547" spans="3:4" x14ac:dyDescent="0.3">
      <c r="C547">
        <v>3.3666097100000001</v>
      </c>
      <c r="D547">
        <v>2.4742162639999998</v>
      </c>
    </row>
    <row r="548" spans="3:4" x14ac:dyDescent="0.3">
      <c r="C548" s="31">
        <v>2.2966651900000001</v>
      </c>
      <c r="D548" s="31">
        <v>2.0791812460000001</v>
      </c>
    </row>
    <row r="549" spans="3:4" x14ac:dyDescent="0.3">
      <c r="C549">
        <v>2.9800033720000001</v>
      </c>
      <c r="D549">
        <v>2.2855573090000001</v>
      </c>
    </row>
    <row r="550" spans="3:4" x14ac:dyDescent="0.3">
      <c r="C550" s="31">
        <v>2.5314789169999998</v>
      </c>
      <c r="D550" s="31">
        <v>2.1583624920000002</v>
      </c>
    </row>
    <row r="551" spans="3:4" x14ac:dyDescent="0.3">
      <c r="C551">
        <v>2.2148438480000001</v>
      </c>
      <c r="D551">
        <v>1.924279286</v>
      </c>
    </row>
    <row r="552" spans="3:4" x14ac:dyDescent="0.3">
      <c r="C552" s="31">
        <v>2.3710678619999999</v>
      </c>
      <c r="D552" s="31">
        <v>2.1172712960000002</v>
      </c>
    </row>
    <row r="553" spans="3:4" x14ac:dyDescent="0.3">
      <c r="C553">
        <v>2.5622928639999998</v>
      </c>
      <c r="D553">
        <v>2.227886705</v>
      </c>
    </row>
    <row r="554" spans="3:4" x14ac:dyDescent="0.3">
      <c r="C554" s="31">
        <v>3.0824263009999999</v>
      </c>
      <c r="D554" s="31">
        <v>2.322219295</v>
      </c>
    </row>
    <row r="555" spans="3:4" x14ac:dyDescent="0.3">
      <c r="C555">
        <v>2.481442629</v>
      </c>
      <c r="D555">
        <v>2.2013971240000001</v>
      </c>
    </row>
    <row r="556" spans="3:4" x14ac:dyDescent="0.3">
      <c r="C556" s="31">
        <v>2.9537596920000002</v>
      </c>
      <c r="D556" s="31">
        <v>2.2900346109999998</v>
      </c>
    </row>
    <row r="557" spans="3:4" x14ac:dyDescent="0.3">
      <c r="C557">
        <v>2.806179974</v>
      </c>
      <c r="D557">
        <v>2.3443922740000001</v>
      </c>
    </row>
    <row r="558" spans="3:4" x14ac:dyDescent="0.3">
      <c r="C558" s="31">
        <v>1.1461280359999999</v>
      </c>
      <c r="D558" s="31">
        <v>1.0791812460000001</v>
      </c>
    </row>
    <row r="559" spans="3:4" x14ac:dyDescent="0.3">
      <c r="C559">
        <v>2.1846914310000001</v>
      </c>
      <c r="D559">
        <v>1.991226076</v>
      </c>
    </row>
    <row r="560" spans="3:4" x14ac:dyDescent="0.3">
      <c r="C560" s="31">
        <v>3.198657087</v>
      </c>
      <c r="D560" s="31">
        <v>2.2900346109999998</v>
      </c>
    </row>
    <row r="561" spans="3:4" x14ac:dyDescent="0.3">
      <c r="C561">
        <v>3.71222867</v>
      </c>
      <c r="D561">
        <v>2.3891660840000002</v>
      </c>
    </row>
    <row r="562" spans="3:4" x14ac:dyDescent="0.3">
      <c r="C562" s="31">
        <v>1.5910646070000001</v>
      </c>
      <c r="D562" s="31">
        <v>1.4471580310000001</v>
      </c>
    </row>
    <row r="563" spans="3:4" x14ac:dyDescent="0.3">
      <c r="C563">
        <v>2.2900346109999998</v>
      </c>
      <c r="D563">
        <v>1.954242509</v>
      </c>
    </row>
    <row r="564" spans="3:4" x14ac:dyDescent="0.3">
      <c r="C564" s="31">
        <v>0.95424250899999996</v>
      </c>
      <c r="D564" s="31">
        <v>0.90308998699999998</v>
      </c>
    </row>
    <row r="565" spans="3:4" x14ac:dyDescent="0.3">
      <c r="C565">
        <v>2.8549130219999999</v>
      </c>
      <c r="D565">
        <v>2.3180633350000002</v>
      </c>
    </row>
    <row r="566" spans="3:4" x14ac:dyDescent="0.3">
      <c r="C566" s="31">
        <v>1.6812412370000001</v>
      </c>
      <c r="D566" s="31">
        <v>1.62324929</v>
      </c>
    </row>
    <row r="567" spans="3:4" x14ac:dyDescent="0.3">
      <c r="C567">
        <v>1.230448921</v>
      </c>
      <c r="D567">
        <v>1.204119983</v>
      </c>
    </row>
    <row r="568" spans="3:4" x14ac:dyDescent="0.3">
      <c r="C568" s="31">
        <v>2.2900346109999998</v>
      </c>
      <c r="D568" s="31">
        <v>1.86332286</v>
      </c>
    </row>
    <row r="569" spans="3:4" x14ac:dyDescent="0.3">
      <c r="C569">
        <v>1.322219295</v>
      </c>
      <c r="D569">
        <v>1.278753601</v>
      </c>
    </row>
    <row r="570" spans="3:4" x14ac:dyDescent="0.3">
      <c r="C570" s="31">
        <v>1.62324929</v>
      </c>
      <c r="D570" s="31">
        <v>1.397940009</v>
      </c>
    </row>
    <row r="571" spans="3:4" x14ac:dyDescent="0.3">
      <c r="C571">
        <v>2.0827853699999999</v>
      </c>
      <c r="D571">
        <v>1.8512583490000001</v>
      </c>
    </row>
    <row r="572" spans="3:4" x14ac:dyDescent="0.3">
      <c r="C572" s="31">
        <v>2.7951845899999999</v>
      </c>
      <c r="D572" s="31">
        <v>2.2405492480000002</v>
      </c>
    </row>
    <row r="573" spans="3:4" x14ac:dyDescent="0.3">
      <c r="C573">
        <v>1.792391689</v>
      </c>
      <c r="D573">
        <v>1.6812412370000001</v>
      </c>
    </row>
    <row r="574" spans="3:4" x14ac:dyDescent="0.3">
      <c r="C574" s="31">
        <v>1.7403626889999999</v>
      </c>
      <c r="D574" s="31">
        <v>1.7323937599999999</v>
      </c>
    </row>
    <row r="575" spans="3:4" x14ac:dyDescent="0.3">
      <c r="C575">
        <v>4.4947666289999999</v>
      </c>
      <c r="D575">
        <v>2.5502283530000001</v>
      </c>
    </row>
    <row r="576" spans="3:4" x14ac:dyDescent="0.3">
      <c r="C576" s="31">
        <v>2.4969296480000001</v>
      </c>
      <c r="D576" s="31">
        <v>2.0827853699999999</v>
      </c>
    </row>
    <row r="577" spans="3:4" x14ac:dyDescent="0.3">
      <c r="C577">
        <v>1.361727836</v>
      </c>
      <c r="D577">
        <v>1.278753601</v>
      </c>
    </row>
    <row r="578" spans="3:4" x14ac:dyDescent="0.3">
      <c r="C578" s="31">
        <v>2.7387805580000002</v>
      </c>
      <c r="D578" s="31">
        <v>2.1702617150000001</v>
      </c>
    </row>
    <row r="579" spans="3:4" x14ac:dyDescent="0.3">
      <c r="C579">
        <v>1.5051499779999999</v>
      </c>
      <c r="D579">
        <v>1.4471580310000001</v>
      </c>
    </row>
    <row r="580" spans="3:4" x14ac:dyDescent="0.3">
      <c r="C580" s="31">
        <v>1.556302501</v>
      </c>
      <c r="D580" s="31">
        <v>1.5185139400000001</v>
      </c>
    </row>
    <row r="581" spans="3:4" x14ac:dyDescent="0.3">
      <c r="C581">
        <v>2.1702617150000001</v>
      </c>
      <c r="D581">
        <v>1.954242509</v>
      </c>
    </row>
    <row r="582" spans="3:4" x14ac:dyDescent="0.3">
      <c r="C582" s="31">
        <v>0.69897000399999998</v>
      </c>
      <c r="D582" s="31">
        <v>0.60205999099999996</v>
      </c>
    </row>
    <row r="583" spans="3:4" x14ac:dyDescent="0.3">
      <c r="C583">
        <v>3.4312028849999998</v>
      </c>
      <c r="D583">
        <v>2.336459734</v>
      </c>
    </row>
    <row r="584" spans="3:4" x14ac:dyDescent="0.3">
      <c r="C584" s="31">
        <v>3.4497868469999999</v>
      </c>
      <c r="D584" s="31">
        <v>2.4361626470000002</v>
      </c>
    </row>
    <row r="585" spans="3:4" x14ac:dyDescent="0.3">
      <c r="C585">
        <v>2.3926969530000002</v>
      </c>
      <c r="D585">
        <v>2.0492180229999999</v>
      </c>
    </row>
    <row r="586" spans="3:4" x14ac:dyDescent="0.3">
      <c r="C586" s="31">
        <v>3.6079908590000001</v>
      </c>
      <c r="D586" s="31">
        <v>2.5118833610000002</v>
      </c>
    </row>
    <row r="587" spans="3:4" x14ac:dyDescent="0.3">
      <c r="C587">
        <v>2.4116197060000002</v>
      </c>
      <c r="D587">
        <v>2.1038037209999998</v>
      </c>
    </row>
    <row r="588" spans="3:4" x14ac:dyDescent="0.3">
      <c r="C588" s="31">
        <v>3.4580331919999998</v>
      </c>
      <c r="D588" s="31">
        <v>2.397940009</v>
      </c>
    </row>
    <row r="589" spans="3:4" x14ac:dyDescent="0.3">
      <c r="C589">
        <v>3.265053789</v>
      </c>
      <c r="D589">
        <v>2.4941545939999998</v>
      </c>
    </row>
    <row r="590" spans="3:4" x14ac:dyDescent="0.3">
      <c r="C590" s="31">
        <v>2.0453229789999998</v>
      </c>
      <c r="D590" s="31">
        <v>1.792391689</v>
      </c>
    </row>
    <row r="591" spans="3:4" x14ac:dyDescent="0.3">
      <c r="C591">
        <v>2.3201462859999999</v>
      </c>
      <c r="D591">
        <v>2.0413926849999999</v>
      </c>
    </row>
    <row r="592" spans="3:4" x14ac:dyDescent="0.3">
      <c r="C592" s="31">
        <v>1.7634279939999999</v>
      </c>
      <c r="D592" s="31">
        <v>1.579783597</v>
      </c>
    </row>
    <row r="593" spans="3:4" x14ac:dyDescent="0.3">
      <c r="C593">
        <v>3.7734207230000001</v>
      </c>
      <c r="D593">
        <v>2.532754379</v>
      </c>
    </row>
    <row r="594" spans="3:4" x14ac:dyDescent="0.3">
      <c r="C594" s="31">
        <v>2.4265112609999999</v>
      </c>
      <c r="D594" s="31">
        <v>2.093421685</v>
      </c>
    </row>
    <row r="595" spans="3:4" x14ac:dyDescent="0.3">
      <c r="C595">
        <v>2.120573931</v>
      </c>
      <c r="D595">
        <v>1.954242509</v>
      </c>
    </row>
    <row r="596" spans="3:4" x14ac:dyDescent="0.3">
      <c r="C596" s="31">
        <v>2.6473829699999998</v>
      </c>
      <c r="D596" s="31">
        <v>2.2304489209999998</v>
      </c>
    </row>
    <row r="597" spans="3:4" x14ac:dyDescent="0.3">
      <c r="C597">
        <v>2.06069784</v>
      </c>
      <c r="D597">
        <v>1.806179974</v>
      </c>
    </row>
    <row r="598" spans="3:4" x14ac:dyDescent="0.3">
      <c r="C598" s="31">
        <v>0.47712125500000002</v>
      </c>
      <c r="D598" s="31">
        <v>0.47712125500000002</v>
      </c>
    </row>
    <row r="599" spans="3:4" x14ac:dyDescent="0.3">
      <c r="C599">
        <v>1.6812412370000001</v>
      </c>
      <c r="D599">
        <v>1.5314789170000001</v>
      </c>
    </row>
    <row r="600" spans="3:4" x14ac:dyDescent="0.3">
      <c r="C600" s="31">
        <v>2.7497363159999999</v>
      </c>
      <c r="D600" s="31">
        <v>2.2380461029999998</v>
      </c>
    </row>
    <row r="601" spans="3:4" x14ac:dyDescent="0.3">
      <c r="C601">
        <v>4.4982416130000002</v>
      </c>
      <c r="D601">
        <v>2.698970004</v>
      </c>
    </row>
    <row r="602" spans="3:4" x14ac:dyDescent="0.3">
      <c r="C602" s="31">
        <v>0.69897000399999998</v>
      </c>
      <c r="D602" s="31">
        <v>0.69897000399999998</v>
      </c>
    </row>
    <row r="603" spans="3:4" x14ac:dyDescent="0.3">
      <c r="C603">
        <v>2.2148438480000001</v>
      </c>
      <c r="D603">
        <v>1.963787827</v>
      </c>
    </row>
    <row r="604" spans="3:4" x14ac:dyDescent="0.3">
      <c r="C604" s="31">
        <v>0.77815124999999996</v>
      </c>
      <c r="D604" s="31">
        <v>0.69897000399999998</v>
      </c>
    </row>
    <row r="605" spans="3:4" x14ac:dyDescent="0.3">
      <c r="C605">
        <v>1.954242509</v>
      </c>
      <c r="D605">
        <v>1.7558748559999999</v>
      </c>
    </row>
    <row r="606" spans="3:4" x14ac:dyDescent="0.3">
      <c r="C606" s="31">
        <v>2.0569048510000001</v>
      </c>
      <c r="D606" s="31">
        <v>1.826074803</v>
      </c>
    </row>
    <row r="607" spans="3:4" x14ac:dyDescent="0.3">
      <c r="C607">
        <v>1.4913616940000001</v>
      </c>
      <c r="D607">
        <v>1.414973348</v>
      </c>
    </row>
    <row r="608" spans="3:4" x14ac:dyDescent="0.3">
      <c r="C608" s="31">
        <v>1.5185139400000001</v>
      </c>
      <c r="D608" s="31">
        <v>1.4771212549999999</v>
      </c>
    </row>
    <row r="609" spans="3:4" x14ac:dyDescent="0.3">
      <c r="C609">
        <v>3.1386184340000001</v>
      </c>
      <c r="D609">
        <v>2.2600713880000001</v>
      </c>
    </row>
    <row r="610" spans="3:4" x14ac:dyDescent="0.3">
      <c r="C610" s="31">
        <v>1.4623979979999999</v>
      </c>
      <c r="D610" s="31">
        <v>1.361727836</v>
      </c>
    </row>
    <row r="611" spans="3:4" x14ac:dyDescent="0.3">
      <c r="C611">
        <v>1.9731278539999999</v>
      </c>
      <c r="D611">
        <v>1.8195439360000001</v>
      </c>
    </row>
    <row r="612" spans="3:4" x14ac:dyDescent="0.3">
      <c r="C612" s="31">
        <v>2.5899496009999998</v>
      </c>
      <c r="D612" s="31">
        <v>2.127104798</v>
      </c>
    </row>
    <row r="613" spans="3:4" x14ac:dyDescent="0.3">
      <c r="C613">
        <v>2.3729120030000002</v>
      </c>
      <c r="D613">
        <v>2.021189299</v>
      </c>
    </row>
    <row r="614" spans="3:4" x14ac:dyDescent="0.3">
      <c r="C614" s="31">
        <v>1.7075701759999999</v>
      </c>
      <c r="D614" s="31">
        <v>1.4771212549999999</v>
      </c>
    </row>
    <row r="615" spans="3:4" x14ac:dyDescent="0.3">
      <c r="C615">
        <v>1.8388490909999999</v>
      </c>
      <c r="D615">
        <v>1.8195439360000001</v>
      </c>
    </row>
    <row r="616" spans="3:4" x14ac:dyDescent="0.3">
      <c r="C616" s="31">
        <v>2.895974732</v>
      </c>
      <c r="D616" s="31">
        <v>2.2600713880000001</v>
      </c>
    </row>
    <row r="617" spans="3:4" x14ac:dyDescent="0.3">
      <c r="C617">
        <v>3.1616674119999999</v>
      </c>
      <c r="D617">
        <v>2.4265112609999999</v>
      </c>
    </row>
    <row r="618" spans="3:4" x14ac:dyDescent="0.3">
      <c r="C618" s="31">
        <v>1.9138138520000001</v>
      </c>
      <c r="D618" s="31">
        <v>1.716003344</v>
      </c>
    </row>
    <row r="619" spans="3:4" x14ac:dyDescent="0.3">
      <c r="C619">
        <v>2.7895807119999998</v>
      </c>
      <c r="D619">
        <v>2.3384564939999999</v>
      </c>
    </row>
    <row r="620" spans="3:4" x14ac:dyDescent="0.3">
      <c r="C620" s="31">
        <v>2.6222140230000002</v>
      </c>
      <c r="D620" s="31">
        <v>2.195899652</v>
      </c>
    </row>
    <row r="621" spans="3:4" x14ac:dyDescent="0.3">
      <c r="C621" s="32">
        <v>0.77815124999999996</v>
      </c>
      <c r="D621" s="32">
        <v>0.77815124999999996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F68B-5537-4171-ABF8-0C612FE557DB}">
  <dimension ref="A1:AK629"/>
  <sheetViews>
    <sheetView tabSelected="1" workbookViewId="0">
      <selection activeCell="G13" sqref="G13"/>
    </sheetView>
  </sheetViews>
  <sheetFormatPr defaultRowHeight="14.4" x14ac:dyDescent="0.3"/>
  <sheetData>
    <row r="1" spans="1:37" x14ac:dyDescent="0.3">
      <c r="A1" s="33"/>
      <c r="B1" s="33"/>
    </row>
    <row r="2" spans="1:37" x14ac:dyDescent="0.3">
      <c r="A2" s="33"/>
      <c r="B2" s="33" t="s">
        <v>304</v>
      </c>
      <c r="H2" t="s">
        <v>301</v>
      </c>
      <c r="N2" t="s">
        <v>298</v>
      </c>
      <c r="U2" t="s">
        <v>316</v>
      </c>
      <c r="AA2" t="s">
        <v>319</v>
      </c>
      <c r="AG2" t="s">
        <v>322</v>
      </c>
    </row>
    <row r="3" spans="1:37" x14ac:dyDescent="0.3">
      <c r="A3" s="33"/>
      <c r="B3" s="33"/>
    </row>
    <row r="4" spans="1:37" x14ac:dyDescent="0.3">
      <c r="A4" s="33"/>
      <c r="B4" s="33" t="s">
        <v>221</v>
      </c>
      <c r="C4">
        <v>0.61362000000000005</v>
      </c>
      <c r="D4" t="s">
        <v>222</v>
      </c>
      <c r="E4">
        <v>7.2781E-3</v>
      </c>
      <c r="H4" t="s">
        <v>221</v>
      </c>
      <c r="I4">
        <v>0.73436999999999997</v>
      </c>
      <c r="J4" t="s">
        <v>222</v>
      </c>
      <c r="K4">
        <v>1.4996000000000001E-2</v>
      </c>
      <c r="N4" t="s">
        <v>221</v>
      </c>
      <c r="O4">
        <v>0.35483999999999999</v>
      </c>
      <c r="P4" t="s">
        <v>222</v>
      </c>
      <c r="Q4">
        <v>1.1093E-2</v>
      </c>
      <c r="U4" t="s">
        <v>221</v>
      </c>
      <c r="V4">
        <v>0.12451</v>
      </c>
      <c r="W4" t="s">
        <v>222</v>
      </c>
      <c r="X4">
        <v>2.6982E-3</v>
      </c>
      <c r="AA4" t="s">
        <v>221</v>
      </c>
      <c r="AB4">
        <v>0.21296999999999999</v>
      </c>
      <c r="AC4" t="s">
        <v>222</v>
      </c>
      <c r="AD4">
        <v>9.3901000000000002E-3</v>
      </c>
      <c r="AG4" t="s">
        <v>221</v>
      </c>
      <c r="AH4">
        <v>5.5853E-2</v>
      </c>
      <c r="AI4" t="s">
        <v>222</v>
      </c>
      <c r="AJ4">
        <v>2.2609000000000001E-3</v>
      </c>
    </row>
    <row r="5" spans="1:37" x14ac:dyDescent="0.3">
      <c r="A5" s="33"/>
      <c r="B5" s="33"/>
      <c r="C5" t="s">
        <v>223</v>
      </c>
      <c r="D5">
        <v>84.311000000000007</v>
      </c>
      <c r="E5" t="s">
        <v>224</v>
      </c>
      <c r="F5" s="18">
        <v>0</v>
      </c>
      <c r="I5" t="s">
        <v>223</v>
      </c>
      <c r="J5">
        <v>48.97</v>
      </c>
      <c r="K5" t="s">
        <v>224</v>
      </c>
      <c r="L5" s="18">
        <v>1.2921E-98</v>
      </c>
      <c r="O5" t="s">
        <v>223</v>
      </c>
      <c r="P5">
        <v>31.986999999999998</v>
      </c>
      <c r="Q5" t="s">
        <v>224</v>
      </c>
      <c r="R5" s="18">
        <v>1.2303E-72</v>
      </c>
      <c r="V5" t="s">
        <v>223</v>
      </c>
      <c r="W5">
        <v>46.146000000000001</v>
      </c>
      <c r="X5" t="s">
        <v>224</v>
      </c>
      <c r="Y5" s="18">
        <v>1.7142000000000001E-200</v>
      </c>
      <c r="AB5" t="s">
        <v>223</v>
      </c>
      <c r="AC5">
        <v>22.68</v>
      </c>
      <c r="AD5" t="s">
        <v>224</v>
      </c>
      <c r="AE5" s="18">
        <v>5.3332000000000003E-52</v>
      </c>
      <c r="AH5" t="s">
        <v>223</v>
      </c>
      <c r="AI5">
        <v>24.704000000000001</v>
      </c>
      <c r="AJ5" t="s">
        <v>224</v>
      </c>
      <c r="AK5" s="18">
        <v>2.5405999999999999E-57</v>
      </c>
    </row>
    <row r="6" spans="1:37" x14ac:dyDescent="0.3">
      <c r="A6" s="33"/>
      <c r="B6" s="33" t="s">
        <v>225</v>
      </c>
      <c r="C6">
        <v>0.48569000000000001</v>
      </c>
      <c r="D6" t="s">
        <v>226</v>
      </c>
      <c r="E6">
        <v>1.7586000000000001E-2</v>
      </c>
      <c r="H6" t="s">
        <v>225</v>
      </c>
      <c r="I6">
        <v>6.8829000000000001E-2</v>
      </c>
      <c r="J6" t="s">
        <v>226</v>
      </c>
      <c r="K6">
        <v>2.2176999999999999E-2</v>
      </c>
      <c r="N6" t="s">
        <v>225</v>
      </c>
      <c r="O6">
        <v>1.2097</v>
      </c>
      <c r="P6" t="s">
        <v>226</v>
      </c>
      <c r="Q6">
        <v>3.4173000000000002E-2</v>
      </c>
      <c r="U6" t="s">
        <v>225</v>
      </c>
      <c r="V6">
        <v>1.1535</v>
      </c>
      <c r="W6" t="s">
        <v>226</v>
      </c>
      <c r="X6">
        <v>1.8668000000000001E-2</v>
      </c>
      <c r="AA6" t="s">
        <v>225</v>
      </c>
      <c r="AB6">
        <v>0.41410999999999998</v>
      </c>
      <c r="AC6" t="s">
        <v>226</v>
      </c>
      <c r="AD6">
        <v>3.5298000000000003E-2</v>
      </c>
      <c r="AG6" t="s">
        <v>225</v>
      </c>
      <c r="AH6">
        <v>1.7475000000000001</v>
      </c>
      <c r="AI6" t="s">
        <v>226</v>
      </c>
      <c r="AJ6">
        <v>2.3283999999999999E-2</v>
      </c>
    </row>
    <row r="7" spans="1:37" x14ac:dyDescent="0.3">
      <c r="A7" s="33"/>
      <c r="B7" s="33"/>
    </row>
    <row r="8" spans="1:37" x14ac:dyDescent="0.3">
      <c r="A8" s="33"/>
      <c r="B8" s="33" t="s">
        <v>227</v>
      </c>
      <c r="H8" t="s">
        <v>227</v>
      </c>
      <c r="N8" t="s">
        <v>227</v>
      </c>
      <c r="U8" t="s">
        <v>227</v>
      </c>
      <c r="AA8" t="s">
        <v>227</v>
      </c>
      <c r="AG8" t="s">
        <v>227</v>
      </c>
    </row>
    <row r="9" spans="1:37" x14ac:dyDescent="0.3">
      <c r="A9" s="33"/>
      <c r="B9" s="33" t="s">
        <v>221</v>
      </c>
      <c r="C9" t="s">
        <v>305</v>
      </c>
      <c r="H9" t="s">
        <v>221</v>
      </c>
      <c r="I9" t="s">
        <v>302</v>
      </c>
      <c r="N9" t="s">
        <v>221</v>
      </c>
      <c r="O9" t="s">
        <v>299</v>
      </c>
      <c r="U9" t="s">
        <v>221</v>
      </c>
      <c r="V9" t="s">
        <v>317</v>
      </c>
      <c r="AA9" t="s">
        <v>221</v>
      </c>
      <c r="AB9" t="s">
        <v>320</v>
      </c>
      <c r="AG9" t="s">
        <v>221</v>
      </c>
      <c r="AH9" t="s">
        <v>323</v>
      </c>
    </row>
    <row r="10" spans="1:37" x14ac:dyDescent="0.3">
      <c r="A10" s="33"/>
      <c r="B10" s="33" t="s">
        <v>225</v>
      </c>
      <c r="C10" t="s">
        <v>306</v>
      </c>
      <c r="H10" t="s">
        <v>225</v>
      </c>
      <c r="I10" t="s">
        <v>303</v>
      </c>
      <c r="N10" t="s">
        <v>225</v>
      </c>
      <c r="O10" t="s">
        <v>300</v>
      </c>
      <c r="U10" t="s">
        <v>225</v>
      </c>
      <c r="V10" t="s">
        <v>318</v>
      </c>
      <c r="AA10" t="s">
        <v>225</v>
      </c>
      <c r="AB10" t="s">
        <v>321</v>
      </c>
      <c r="AG10" t="s">
        <v>225</v>
      </c>
      <c r="AH10" t="s">
        <v>324</v>
      </c>
    </row>
    <row r="11" spans="1:37" x14ac:dyDescent="0.3">
      <c r="A11" s="33"/>
      <c r="B11" s="33"/>
    </row>
    <row r="12" spans="1:37" x14ac:dyDescent="0.3">
      <c r="A12" s="33"/>
      <c r="B12" s="33" t="s">
        <v>228</v>
      </c>
      <c r="H12" t="s">
        <v>228</v>
      </c>
      <c r="N12" t="s">
        <v>228</v>
      </c>
      <c r="U12" t="s">
        <v>228</v>
      </c>
      <c r="AA12" t="s">
        <v>228</v>
      </c>
      <c r="AG12" t="s">
        <v>228</v>
      </c>
    </row>
    <row r="13" spans="1:37" x14ac:dyDescent="0.3">
      <c r="A13" s="33"/>
      <c r="B13" s="33" t="s">
        <v>229</v>
      </c>
      <c r="C13">
        <v>0.95992</v>
      </c>
      <c r="H13" t="s">
        <v>229</v>
      </c>
      <c r="I13">
        <v>0.96802999999999995</v>
      </c>
      <c r="N13" t="s">
        <v>229</v>
      </c>
      <c r="O13">
        <v>0.92796999999999996</v>
      </c>
      <c r="U13" t="s">
        <v>229</v>
      </c>
      <c r="V13">
        <v>0.88231000000000004</v>
      </c>
      <c r="AA13" t="s">
        <v>229</v>
      </c>
      <c r="AB13">
        <v>0.87270999999999999</v>
      </c>
      <c r="AG13" t="s">
        <v>229</v>
      </c>
      <c r="AH13">
        <v>0.88722999999999996</v>
      </c>
    </row>
    <row r="14" spans="1:37" x14ac:dyDescent="0.3">
      <c r="A14" s="33"/>
      <c r="B14" s="33" t="s">
        <v>230</v>
      </c>
      <c r="C14">
        <v>0.92144000000000004</v>
      </c>
      <c r="H14" t="s">
        <v>230</v>
      </c>
      <c r="I14">
        <v>0.93708999999999998</v>
      </c>
      <c r="N14" t="s">
        <v>230</v>
      </c>
      <c r="O14">
        <v>0.86112999999999995</v>
      </c>
      <c r="U14" t="s">
        <v>230</v>
      </c>
      <c r="V14">
        <v>0.77846000000000004</v>
      </c>
      <c r="AA14" t="s">
        <v>230</v>
      </c>
      <c r="AB14">
        <v>0.76161999999999996</v>
      </c>
      <c r="AG14" t="s">
        <v>230</v>
      </c>
      <c r="AH14">
        <v>0.78717999999999999</v>
      </c>
    </row>
    <row r="15" spans="1:37" x14ac:dyDescent="0.3">
      <c r="A15" s="33"/>
      <c r="B15" s="33" t="s">
        <v>223</v>
      </c>
      <c r="C15">
        <v>84.311000000000007</v>
      </c>
      <c r="H15" t="s">
        <v>223</v>
      </c>
      <c r="I15">
        <v>48.97</v>
      </c>
      <c r="N15" t="s">
        <v>223</v>
      </c>
      <c r="O15">
        <v>31.986999999999998</v>
      </c>
      <c r="U15" t="s">
        <v>223</v>
      </c>
      <c r="V15">
        <v>46.146000000000001</v>
      </c>
      <c r="AA15" t="s">
        <v>223</v>
      </c>
      <c r="AB15">
        <v>22.68</v>
      </c>
      <c r="AG15" t="s">
        <v>223</v>
      </c>
      <c r="AH15">
        <v>24.704000000000001</v>
      </c>
    </row>
    <row r="16" spans="1:37" x14ac:dyDescent="0.3">
      <c r="A16" s="33"/>
      <c r="B16" s="33" t="s">
        <v>231</v>
      </c>
      <c r="C16" s="18">
        <v>0</v>
      </c>
      <c r="H16" t="s">
        <v>231</v>
      </c>
      <c r="I16" s="18">
        <v>1.2921E-98</v>
      </c>
      <c r="N16" t="s">
        <v>231</v>
      </c>
      <c r="O16" s="18">
        <v>1.2303E-72</v>
      </c>
      <c r="U16" t="s">
        <v>231</v>
      </c>
      <c r="V16" s="18">
        <v>1.7142000000000001E-200</v>
      </c>
      <c r="AA16" t="s">
        <v>231</v>
      </c>
      <c r="AB16" s="18">
        <v>5.3332000000000003E-52</v>
      </c>
      <c r="AG16" t="s">
        <v>231</v>
      </c>
      <c r="AH16" s="18">
        <v>2.5405999999999999E-57</v>
      </c>
    </row>
    <row r="17" spans="1:34" x14ac:dyDescent="0.3">
      <c r="A17" s="33"/>
      <c r="B17" s="33" t="s">
        <v>232</v>
      </c>
      <c r="C17">
        <v>1E-4</v>
      </c>
      <c r="H17" t="s">
        <v>232</v>
      </c>
      <c r="I17">
        <v>1E-4</v>
      </c>
      <c r="N17" t="s">
        <v>232</v>
      </c>
      <c r="O17">
        <v>1E-4</v>
      </c>
      <c r="U17" t="s">
        <v>232</v>
      </c>
      <c r="V17">
        <v>1E-4</v>
      </c>
      <c r="AA17" t="s">
        <v>232</v>
      </c>
      <c r="AB17">
        <v>1E-4</v>
      </c>
      <c r="AG17" t="s">
        <v>232</v>
      </c>
      <c r="AH17">
        <v>1E-4</v>
      </c>
    </row>
    <row r="18" spans="1:34" x14ac:dyDescent="0.3">
      <c r="A18" s="33"/>
      <c r="B18" s="33"/>
    </row>
    <row r="19" spans="1:34" x14ac:dyDescent="0.3">
      <c r="A19" s="33"/>
      <c r="B19" s="33"/>
    </row>
    <row r="20" spans="1:34" x14ac:dyDescent="0.3">
      <c r="A20" s="33"/>
      <c r="B20" s="33"/>
    </row>
    <row r="21" spans="1:34" x14ac:dyDescent="0.3">
      <c r="A21" s="33"/>
      <c r="B21" s="33"/>
      <c r="D21" t="s">
        <v>307</v>
      </c>
      <c r="E21" t="s">
        <v>308</v>
      </c>
      <c r="F21" t="s">
        <v>249</v>
      </c>
      <c r="G21" t="s">
        <v>250</v>
      </c>
      <c r="H21" t="s">
        <v>309</v>
      </c>
      <c r="I21" t="s">
        <v>310</v>
      </c>
      <c r="J21" t="s">
        <v>249</v>
      </c>
      <c r="K21" t="s">
        <v>250</v>
      </c>
      <c r="L21" t="s">
        <v>311</v>
      </c>
      <c r="M21" t="s">
        <v>312</v>
      </c>
      <c r="N21" t="s">
        <v>249</v>
      </c>
      <c r="O21" t="s">
        <v>250</v>
      </c>
      <c r="Q21" t="s">
        <v>313</v>
      </c>
      <c r="R21" t="s">
        <v>314</v>
      </c>
      <c r="S21" t="s">
        <v>315</v>
      </c>
    </row>
    <row r="22" spans="1:34" x14ac:dyDescent="0.3">
      <c r="A22" s="33"/>
      <c r="B22" s="33"/>
      <c r="D22">
        <v>2.3222</v>
      </c>
      <c r="E22">
        <v>2.0644999999999998</v>
      </c>
      <c r="F22">
        <v>2.0337000000000001</v>
      </c>
      <c r="G22">
        <v>3.0811999999999999E-2</v>
      </c>
      <c r="H22">
        <v>0</v>
      </c>
      <c r="I22">
        <v>0</v>
      </c>
      <c r="J22">
        <v>6.8829000000000001E-2</v>
      </c>
      <c r="K22">
        <v>-6.8829000000000001E-2</v>
      </c>
      <c r="L22">
        <v>1.3978999999999999</v>
      </c>
      <c r="M22">
        <v>1.3009999999999999</v>
      </c>
      <c r="N22">
        <v>1.3434999999999999</v>
      </c>
      <c r="O22">
        <v>-4.2471000000000002E-2</v>
      </c>
      <c r="Q22">
        <f>L22^2</f>
        <v>1.9541244099999997</v>
      </c>
      <c r="R22">
        <f>H22^2</f>
        <v>0</v>
      </c>
      <c r="S22">
        <f>D22^2</f>
        <v>5.39261284</v>
      </c>
    </row>
    <row r="23" spans="1:34" x14ac:dyDescent="0.3">
      <c r="A23" s="33"/>
      <c r="B23" s="33"/>
      <c r="D23">
        <v>2.6920000000000002</v>
      </c>
      <c r="E23">
        <v>2.2279</v>
      </c>
      <c r="F23">
        <v>2.1648999999999998</v>
      </c>
      <c r="G23">
        <v>6.2992999999999993E-2</v>
      </c>
      <c r="H23">
        <v>0.30099999999999999</v>
      </c>
      <c r="I23">
        <v>0</v>
      </c>
      <c r="J23">
        <v>0.28987000000000002</v>
      </c>
      <c r="K23">
        <v>-0.28987000000000002</v>
      </c>
      <c r="L23">
        <v>1.6901999999999999</v>
      </c>
      <c r="M23">
        <v>1.6335</v>
      </c>
      <c r="N23">
        <v>1.5227999999999999</v>
      </c>
      <c r="O23">
        <v>0.11067</v>
      </c>
      <c r="Q23">
        <f t="shared" ref="Q23:Q86" si="0">L23^2</f>
        <v>2.8567760399999997</v>
      </c>
      <c r="R23">
        <f t="shared" ref="R23:R86" si="1">H23^2</f>
        <v>9.0600999999999987E-2</v>
      </c>
      <c r="S23">
        <f t="shared" ref="S23:S86" si="2">D23^2</f>
        <v>7.2468640000000013</v>
      </c>
    </row>
    <row r="24" spans="1:34" x14ac:dyDescent="0.3">
      <c r="A24" s="33"/>
      <c r="B24" s="33"/>
      <c r="D24">
        <v>2.9308999999999998</v>
      </c>
      <c r="E24">
        <v>2.2923</v>
      </c>
      <c r="F24">
        <v>2.2496999999999998</v>
      </c>
      <c r="G24">
        <v>4.2622E-2</v>
      </c>
      <c r="H24">
        <v>0.30099999999999999</v>
      </c>
      <c r="I24">
        <v>0.30099999999999999</v>
      </c>
      <c r="J24">
        <v>0.28987000000000002</v>
      </c>
      <c r="K24">
        <v>1.1124999999999999E-2</v>
      </c>
      <c r="L24">
        <v>2.3222</v>
      </c>
      <c r="M24">
        <v>2.0644999999999998</v>
      </c>
      <c r="N24">
        <v>1.9106000000000001</v>
      </c>
      <c r="O24">
        <v>0.15386</v>
      </c>
      <c r="Q24">
        <f t="shared" si="0"/>
        <v>5.39261284</v>
      </c>
      <c r="R24">
        <f t="shared" si="1"/>
        <v>9.0600999999999987E-2</v>
      </c>
      <c r="S24">
        <f t="shared" si="2"/>
        <v>8.5901748099999988</v>
      </c>
    </row>
    <row r="25" spans="1:34" x14ac:dyDescent="0.3">
      <c r="A25" s="33"/>
      <c r="B25" s="33"/>
      <c r="D25">
        <v>3.1471</v>
      </c>
      <c r="E25">
        <v>2.2833000000000001</v>
      </c>
      <c r="F25">
        <v>2.3264</v>
      </c>
      <c r="G25">
        <v>-4.3092999999999999E-2</v>
      </c>
      <c r="H25">
        <v>1.5911</v>
      </c>
      <c r="I25">
        <v>1.5185</v>
      </c>
      <c r="J25">
        <v>1.2373000000000001</v>
      </c>
      <c r="K25">
        <v>0.28121000000000002</v>
      </c>
      <c r="L25">
        <v>2.6920000000000002</v>
      </c>
      <c r="M25">
        <v>2.2279</v>
      </c>
      <c r="N25">
        <v>2.1375999999999999</v>
      </c>
      <c r="O25">
        <v>9.0340000000000004E-2</v>
      </c>
      <c r="Q25">
        <f t="shared" si="0"/>
        <v>7.2468640000000013</v>
      </c>
      <c r="R25">
        <f t="shared" si="1"/>
        <v>2.53159921</v>
      </c>
      <c r="S25">
        <f t="shared" si="2"/>
        <v>9.9042384099999996</v>
      </c>
    </row>
    <row r="26" spans="1:34" x14ac:dyDescent="0.3">
      <c r="A26" s="33"/>
      <c r="B26" s="33"/>
      <c r="D26">
        <v>2.5224000000000002</v>
      </c>
      <c r="E26">
        <v>2.2040999999999999</v>
      </c>
      <c r="F26">
        <v>2.1046999999999998</v>
      </c>
      <c r="G26">
        <v>9.9374000000000004E-2</v>
      </c>
      <c r="H26">
        <v>1.2553000000000001</v>
      </c>
      <c r="I26">
        <v>1.1760999999999999</v>
      </c>
      <c r="J26">
        <v>0.99068999999999996</v>
      </c>
      <c r="K26">
        <v>0.18540999999999999</v>
      </c>
      <c r="L26">
        <v>3.0512000000000001</v>
      </c>
      <c r="M26">
        <v>2.3443999999999998</v>
      </c>
      <c r="N26">
        <v>2.3580000000000001</v>
      </c>
      <c r="O26">
        <v>-1.3573E-2</v>
      </c>
      <c r="Q26">
        <f t="shared" si="0"/>
        <v>9.3098214400000003</v>
      </c>
      <c r="R26">
        <f t="shared" si="1"/>
        <v>1.5757780900000002</v>
      </c>
      <c r="S26">
        <f t="shared" si="2"/>
        <v>6.3625017600000007</v>
      </c>
    </row>
    <row r="27" spans="1:34" x14ac:dyDescent="0.3">
      <c r="A27" s="33"/>
      <c r="B27" s="33"/>
      <c r="D27">
        <v>3.6532</v>
      </c>
      <c r="E27">
        <v>2.3540999999999999</v>
      </c>
      <c r="F27">
        <v>2.5059999999999998</v>
      </c>
      <c r="G27">
        <v>-0.15187999999999999</v>
      </c>
      <c r="H27">
        <v>0.47710000000000002</v>
      </c>
      <c r="I27">
        <v>0.47710000000000002</v>
      </c>
      <c r="J27">
        <v>0.41920000000000002</v>
      </c>
      <c r="K27">
        <v>5.7903000000000003E-2</v>
      </c>
      <c r="L27">
        <v>2.9308999999999998</v>
      </c>
      <c r="M27">
        <v>2.2923</v>
      </c>
      <c r="N27">
        <v>2.2841999999999998</v>
      </c>
      <c r="O27">
        <v>8.1457000000000005E-3</v>
      </c>
      <c r="Q27">
        <f t="shared" si="0"/>
        <v>8.5901748099999988</v>
      </c>
      <c r="R27">
        <f t="shared" si="1"/>
        <v>0.22762441000000003</v>
      </c>
      <c r="S27">
        <f t="shared" si="2"/>
        <v>13.34587024</v>
      </c>
    </row>
    <row r="28" spans="1:34" x14ac:dyDescent="0.3">
      <c r="A28" s="33"/>
      <c r="B28" s="33"/>
      <c r="D28">
        <v>2.6964000000000001</v>
      </c>
      <c r="E28">
        <v>2.2252999999999998</v>
      </c>
      <c r="F28">
        <v>2.1665000000000001</v>
      </c>
      <c r="G28">
        <v>5.8832000000000002E-2</v>
      </c>
      <c r="H28">
        <v>2.1139000000000001</v>
      </c>
      <c r="I28">
        <v>1.6628000000000001</v>
      </c>
      <c r="J28">
        <v>1.6212</v>
      </c>
      <c r="K28">
        <v>4.1582000000000001E-2</v>
      </c>
      <c r="L28">
        <v>3.1471</v>
      </c>
      <c r="M28">
        <v>2.2833000000000001</v>
      </c>
      <c r="N28">
        <v>2.4167999999999998</v>
      </c>
      <c r="O28">
        <v>-0.13352</v>
      </c>
      <c r="Q28">
        <f t="shared" si="0"/>
        <v>9.9042384099999996</v>
      </c>
      <c r="R28">
        <f t="shared" si="1"/>
        <v>4.4685732100000006</v>
      </c>
      <c r="S28">
        <f t="shared" si="2"/>
        <v>7.2705729600000009</v>
      </c>
    </row>
    <row r="29" spans="1:34" x14ac:dyDescent="0.3">
      <c r="A29" s="33"/>
      <c r="B29" s="33"/>
      <c r="D29">
        <v>3.2923</v>
      </c>
      <c r="E29">
        <v>2.4182999999999999</v>
      </c>
      <c r="F29">
        <v>2.3778999999999999</v>
      </c>
      <c r="G29">
        <v>4.0384000000000003E-2</v>
      </c>
      <c r="H29">
        <v>0</v>
      </c>
      <c r="I29">
        <v>0</v>
      </c>
      <c r="J29">
        <v>6.8829000000000001E-2</v>
      </c>
      <c r="K29">
        <v>-6.8829000000000001E-2</v>
      </c>
      <c r="L29">
        <v>2.5224000000000002</v>
      </c>
      <c r="M29">
        <v>2.2040999999999999</v>
      </c>
      <c r="N29">
        <v>2.0335000000000001</v>
      </c>
      <c r="O29">
        <v>0.17061000000000001</v>
      </c>
      <c r="Q29">
        <f t="shared" si="0"/>
        <v>6.3625017600000007</v>
      </c>
      <c r="R29">
        <f t="shared" si="1"/>
        <v>0</v>
      </c>
      <c r="S29">
        <f t="shared" si="2"/>
        <v>10.83923929</v>
      </c>
    </row>
    <row r="30" spans="1:34" x14ac:dyDescent="0.3">
      <c r="A30" s="33"/>
      <c r="B30" s="33"/>
      <c r="D30">
        <v>2.5224000000000002</v>
      </c>
      <c r="E30">
        <v>2.2429999999999999</v>
      </c>
      <c r="F30">
        <v>2.1046999999999998</v>
      </c>
      <c r="G30">
        <v>0.13827</v>
      </c>
      <c r="H30">
        <v>3.0546000000000002</v>
      </c>
      <c r="I30">
        <v>2.3201000000000001</v>
      </c>
      <c r="J30">
        <v>2.3119999999999998</v>
      </c>
      <c r="K30">
        <v>8.0581999999999997E-3</v>
      </c>
      <c r="L30">
        <v>2.1644000000000001</v>
      </c>
      <c r="M30">
        <v>1.9777</v>
      </c>
      <c r="N30">
        <v>1.8138000000000001</v>
      </c>
      <c r="O30">
        <v>0.16389000000000001</v>
      </c>
      <c r="Q30">
        <f t="shared" si="0"/>
        <v>4.6846273600000004</v>
      </c>
      <c r="R30">
        <f t="shared" si="1"/>
        <v>9.3305811600000013</v>
      </c>
      <c r="S30">
        <f t="shared" si="2"/>
        <v>6.3625017600000007</v>
      </c>
    </row>
    <row r="31" spans="1:34" x14ac:dyDescent="0.3">
      <c r="A31" s="33"/>
      <c r="B31" s="33"/>
      <c r="D31">
        <v>2.9657</v>
      </c>
      <c r="E31">
        <v>2.3578999999999999</v>
      </c>
      <c r="F31">
        <v>2.262</v>
      </c>
      <c r="G31">
        <v>9.5874000000000001E-2</v>
      </c>
      <c r="H31">
        <v>0.60209999999999997</v>
      </c>
      <c r="I31">
        <v>0.47710000000000002</v>
      </c>
      <c r="J31">
        <v>0.51099000000000006</v>
      </c>
      <c r="K31">
        <v>-3.3894000000000001E-2</v>
      </c>
      <c r="L31">
        <v>2.1105999999999998</v>
      </c>
      <c r="M31">
        <v>1.8976</v>
      </c>
      <c r="N31">
        <v>1.7807999999999999</v>
      </c>
      <c r="O31">
        <v>0.1168</v>
      </c>
      <c r="Q31">
        <f t="shared" si="0"/>
        <v>4.4546323599999988</v>
      </c>
      <c r="R31">
        <f t="shared" si="1"/>
        <v>0.36252440999999996</v>
      </c>
      <c r="S31">
        <f t="shared" si="2"/>
        <v>8.7953764900000007</v>
      </c>
    </row>
    <row r="32" spans="1:34" x14ac:dyDescent="0.3">
      <c r="A32" s="33"/>
      <c r="B32" s="33"/>
      <c r="D32">
        <v>2.9790999999999999</v>
      </c>
      <c r="E32">
        <v>2.4165999999999999</v>
      </c>
      <c r="F32">
        <v>2.2667999999999999</v>
      </c>
      <c r="G32">
        <v>0.14982000000000001</v>
      </c>
      <c r="H32">
        <v>0</v>
      </c>
      <c r="I32">
        <v>0</v>
      </c>
      <c r="J32">
        <v>6.8829000000000001E-2</v>
      </c>
      <c r="K32">
        <v>-6.8829000000000001E-2</v>
      </c>
      <c r="L32">
        <v>1.2553000000000001</v>
      </c>
      <c r="M32">
        <v>1.0414000000000001</v>
      </c>
      <c r="N32">
        <v>1.256</v>
      </c>
      <c r="O32">
        <v>-0.21457000000000001</v>
      </c>
      <c r="Q32">
        <f t="shared" si="0"/>
        <v>1.5757780900000002</v>
      </c>
      <c r="R32">
        <f t="shared" si="1"/>
        <v>0</v>
      </c>
      <c r="S32">
        <f t="shared" si="2"/>
        <v>8.8750368099999992</v>
      </c>
    </row>
    <row r="33" spans="1:19" x14ac:dyDescent="0.3">
      <c r="A33" s="33"/>
      <c r="B33" s="33"/>
      <c r="D33">
        <v>3.4327999999999999</v>
      </c>
      <c r="E33">
        <v>2.3820000000000001</v>
      </c>
      <c r="F33">
        <v>2.4278</v>
      </c>
      <c r="G33">
        <v>-4.5769999999999998E-2</v>
      </c>
      <c r="H33">
        <v>1.3978999999999999</v>
      </c>
      <c r="I33">
        <v>1.2787999999999999</v>
      </c>
      <c r="J33">
        <v>1.0953999999999999</v>
      </c>
      <c r="K33">
        <v>0.18339</v>
      </c>
      <c r="L33">
        <v>3.2515999999999998</v>
      </c>
      <c r="M33">
        <v>2.4712999999999998</v>
      </c>
      <c r="N33">
        <v>2.4809000000000001</v>
      </c>
      <c r="O33">
        <v>-9.6430000000000005E-3</v>
      </c>
      <c r="Q33">
        <f t="shared" si="0"/>
        <v>10.572902559999999</v>
      </c>
      <c r="R33">
        <f t="shared" si="1"/>
        <v>1.9541244099999997</v>
      </c>
      <c r="S33">
        <f t="shared" si="2"/>
        <v>11.784115839999998</v>
      </c>
    </row>
    <row r="34" spans="1:19" x14ac:dyDescent="0.3">
      <c r="A34" s="33"/>
      <c r="B34" s="33"/>
      <c r="D34">
        <v>3.6934</v>
      </c>
      <c r="E34">
        <v>2.4653999999999998</v>
      </c>
      <c r="F34">
        <v>2.5202</v>
      </c>
      <c r="G34">
        <v>-5.4841000000000001E-2</v>
      </c>
      <c r="H34">
        <v>0.95420000000000005</v>
      </c>
      <c r="I34">
        <v>0.30099999999999999</v>
      </c>
      <c r="J34">
        <v>0.76956999999999998</v>
      </c>
      <c r="K34">
        <v>-0.46856999999999999</v>
      </c>
      <c r="L34">
        <v>2.1789999999999998</v>
      </c>
      <c r="M34">
        <v>1.9867999999999999</v>
      </c>
      <c r="N34">
        <v>1.8228</v>
      </c>
      <c r="O34">
        <v>0.16403000000000001</v>
      </c>
      <c r="Q34">
        <f t="shared" si="0"/>
        <v>4.7480409999999988</v>
      </c>
      <c r="R34">
        <f t="shared" si="1"/>
        <v>0.91049764000000011</v>
      </c>
      <c r="S34">
        <f t="shared" si="2"/>
        <v>13.641203560000001</v>
      </c>
    </row>
    <row r="35" spans="1:19" x14ac:dyDescent="0.3">
      <c r="A35" s="33"/>
      <c r="B35" s="33"/>
      <c r="D35">
        <v>3.7984</v>
      </c>
      <c r="E35">
        <v>2.5263</v>
      </c>
      <c r="F35">
        <v>2.5575000000000001</v>
      </c>
      <c r="G35">
        <v>-3.1199000000000001E-2</v>
      </c>
      <c r="H35">
        <v>0.95420000000000005</v>
      </c>
      <c r="I35">
        <v>0.69899999999999995</v>
      </c>
      <c r="J35">
        <v>0.76956999999999998</v>
      </c>
      <c r="K35">
        <v>-7.0566000000000004E-2</v>
      </c>
      <c r="L35">
        <v>1.5315000000000001</v>
      </c>
      <c r="M35">
        <v>1.3802000000000001</v>
      </c>
      <c r="N35">
        <v>1.4255</v>
      </c>
      <c r="O35">
        <v>-4.5251E-2</v>
      </c>
      <c r="Q35">
        <f t="shared" si="0"/>
        <v>2.3454922500000004</v>
      </c>
      <c r="R35">
        <f t="shared" si="1"/>
        <v>0.91049764000000011</v>
      </c>
      <c r="S35">
        <f t="shared" si="2"/>
        <v>14.42784256</v>
      </c>
    </row>
    <row r="36" spans="1:19" x14ac:dyDescent="0.3">
      <c r="A36" s="33"/>
      <c r="B36" s="33"/>
      <c r="D36">
        <v>2.5550999999999999</v>
      </c>
      <c r="E36">
        <v>2.1366999999999998</v>
      </c>
      <c r="F36">
        <v>2.1162999999999998</v>
      </c>
      <c r="G36">
        <v>2.0369999999999999E-2</v>
      </c>
      <c r="H36">
        <v>0.30099999999999999</v>
      </c>
      <c r="I36">
        <v>0.30099999999999999</v>
      </c>
      <c r="J36">
        <v>0.28987000000000002</v>
      </c>
      <c r="K36">
        <v>1.1124999999999999E-2</v>
      </c>
      <c r="L36">
        <v>2.1732</v>
      </c>
      <c r="M36">
        <v>2.0043000000000002</v>
      </c>
      <c r="N36">
        <v>1.8191999999999999</v>
      </c>
      <c r="O36">
        <v>0.18509</v>
      </c>
      <c r="Q36">
        <f t="shared" si="0"/>
        <v>4.7227982400000004</v>
      </c>
      <c r="R36">
        <f t="shared" si="1"/>
        <v>9.0600999999999987E-2</v>
      </c>
      <c r="S36">
        <f t="shared" si="2"/>
        <v>6.5285360099999998</v>
      </c>
    </row>
    <row r="37" spans="1:19" x14ac:dyDescent="0.3">
      <c r="A37" s="33"/>
      <c r="B37" s="33"/>
      <c r="D37">
        <v>2.7450999999999999</v>
      </c>
      <c r="E37">
        <v>2.1461000000000001</v>
      </c>
      <c r="F37">
        <v>2.1837</v>
      </c>
      <c r="G37">
        <v>-3.7649000000000002E-2</v>
      </c>
      <c r="H37">
        <v>1.7403999999999999</v>
      </c>
      <c r="I37">
        <v>1.5315000000000001</v>
      </c>
      <c r="J37">
        <v>1.3469</v>
      </c>
      <c r="K37">
        <v>0.18457000000000001</v>
      </c>
      <c r="L37">
        <v>0.30103000000000002</v>
      </c>
      <c r="M37">
        <v>0.30103000000000002</v>
      </c>
      <c r="N37">
        <v>0.67040999999999995</v>
      </c>
      <c r="O37">
        <v>-0.36937999999999999</v>
      </c>
      <c r="Q37">
        <f t="shared" si="0"/>
        <v>9.0619060900000006E-2</v>
      </c>
      <c r="R37">
        <f t="shared" si="1"/>
        <v>3.0289921599999996</v>
      </c>
      <c r="S37">
        <f t="shared" si="2"/>
        <v>7.5355740099999995</v>
      </c>
    </row>
    <row r="38" spans="1:19" x14ac:dyDescent="0.3">
      <c r="A38" s="33"/>
      <c r="B38" s="33"/>
      <c r="D38">
        <v>3.4563999999999999</v>
      </c>
      <c r="E38">
        <v>2.48</v>
      </c>
      <c r="F38">
        <v>2.4361000000000002</v>
      </c>
      <c r="G38">
        <v>4.3854999999999998E-2</v>
      </c>
      <c r="H38">
        <v>0</v>
      </c>
      <c r="I38">
        <v>0</v>
      </c>
      <c r="J38">
        <v>6.8829000000000001E-2</v>
      </c>
      <c r="K38">
        <v>-6.8829000000000001E-2</v>
      </c>
      <c r="L38">
        <v>2.0127999999999999</v>
      </c>
      <c r="M38">
        <v>1.9191</v>
      </c>
      <c r="N38">
        <v>1.7208000000000001</v>
      </c>
      <c r="O38">
        <v>0.19830999999999999</v>
      </c>
      <c r="Q38">
        <f t="shared" si="0"/>
        <v>4.0513638399999996</v>
      </c>
      <c r="R38">
        <f t="shared" si="1"/>
        <v>0</v>
      </c>
      <c r="S38">
        <f t="shared" si="2"/>
        <v>11.946700959999999</v>
      </c>
    </row>
    <row r="39" spans="1:19" x14ac:dyDescent="0.3">
      <c r="A39" s="33"/>
      <c r="B39" s="33"/>
      <c r="D39">
        <v>3.0350000000000001</v>
      </c>
      <c r="E39">
        <v>2.3283999999999998</v>
      </c>
      <c r="F39">
        <v>2.2866</v>
      </c>
      <c r="G39">
        <v>4.1784000000000002E-2</v>
      </c>
      <c r="H39">
        <v>2.0863999999999998</v>
      </c>
      <c r="I39">
        <v>1.4914000000000001</v>
      </c>
      <c r="J39">
        <v>1.601</v>
      </c>
      <c r="K39">
        <v>-0.10962</v>
      </c>
      <c r="L39">
        <v>3.6532</v>
      </c>
      <c r="M39">
        <v>2.3540999999999999</v>
      </c>
      <c r="N39">
        <v>2.7273999999999998</v>
      </c>
      <c r="O39">
        <v>-0.37326999999999999</v>
      </c>
      <c r="Q39">
        <f t="shared" si="0"/>
        <v>13.34587024</v>
      </c>
      <c r="R39">
        <f t="shared" si="1"/>
        <v>4.3530649599999993</v>
      </c>
      <c r="S39">
        <f t="shared" si="2"/>
        <v>9.2112250000000007</v>
      </c>
    </row>
    <row r="40" spans="1:19" x14ac:dyDescent="0.3">
      <c r="A40" s="33"/>
      <c r="B40" s="33"/>
      <c r="D40">
        <v>1.6628000000000001</v>
      </c>
      <c r="E40">
        <v>1.5682</v>
      </c>
      <c r="F40">
        <v>1.7997000000000001</v>
      </c>
      <c r="G40">
        <v>-0.23150999999999999</v>
      </c>
      <c r="H40">
        <v>0</v>
      </c>
      <c r="I40">
        <v>0</v>
      </c>
      <c r="J40">
        <v>6.8829000000000001E-2</v>
      </c>
      <c r="K40">
        <v>-6.8829000000000001E-2</v>
      </c>
      <c r="L40">
        <v>2.6964000000000001</v>
      </c>
      <c r="M40">
        <v>2.2252999999999998</v>
      </c>
      <c r="N40">
        <v>2.1402999999999999</v>
      </c>
      <c r="O40">
        <v>8.5040000000000004E-2</v>
      </c>
      <c r="Q40">
        <f t="shared" si="0"/>
        <v>7.2705729600000009</v>
      </c>
      <c r="R40">
        <f t="shared" si="1"/>
        <v>0</v>
      </c>
      <c r="S40">
        <f t="shared" si="2"/>
        <v>2.7649038400000001</v>
      </c>
    </row>
    <row r="41" spans="1:19" x14ac:dyDescent="0.3">
      <c r="A41" s="33"/>
      <c r="B41" s="33"/>
      <c r="D41">
        <v>2.4346000000000001</v>
      </c>
      <c r="E41">
        <v>2.0373999999999999</v>
      </c>
      <c r="F41">
        <v>2.0735999999999999</v>
      </c>
      <c r="G41">
        <v>-3.6172000000000003E-2</v>
      </c>
      <c r="H41">
        <v>0</v>
      </c>
      <c r="I41">
        <v>0</v>
      </c>
      <c r="J41">
        <v>6.8829000000000001E-2</v>
      </c>
      <c r="K41">
        <v>-6.8829000000000001E-2</v>
      </c>
      <c r="L41">
        <v>2.0969000000000002</v>
      </c>
      <c r="M41">
        <v>1.8751</v>
      </c>
      <c r="N41">
        <v>1.7724</v>
      </c>
      <c r="O41">
        <v>0.10271</v>
      </c>
      <c r="Q41">
        <f t="shared" si="0"/>
        <v>4.3969896100000012</v>
      </c>
      <c r="R41">
        <f t="shared" si="1"/>
        <v>0</v>
      </c>
      <c r="S41">
        <f t="shared" si="2"/>
        <v>5.92727716</v>
      </c>
    </row>
    <row r="42" spans="1:19" x14ac:dyDescent="0.3">
      <c r="A42" s="33"/>
      <c r="B42" s="33"/>
      <c r="D42">
        <v>3.3978000000000002</v>
      </c>
      <c r="E42">
        <v>2.3944999999999999</v>
      </c>
      <c r="F42">
        <v>2.4154</v>
      </c>
      <c r="G42">
        <v>-2.0851000000000001E-2</v>
      </c>
      <c r="H42">
        <v>2.8149000000000002</v>
      </c>
      <c r="I42">
        <v>2.0127999999999999</v>
      </c>
      <c r="J42">
        <v>2.1360000000000001</v>
      </c>
      <c r="K42">
        <v>-0.12321</v>
      </c>
      <c r="L42">
        <v>3.2923</v>
      </c>
      <c r="M42">
        <v>2.4182999999999999</v>
      </c>
      <c r="N42">
        <v>2.5059</v>
      </c>
      <c r="O42">
        <v>-8.7617E-2</v>
      </c>
      <c r="Q42">
        <f t="shared" si="0"/>
        <v>10.83923929</v>
      </c>
      <c r="R42">
        <f t="shared" si="1"/>
        <v>7.923662010000001</v>
      </c>
      <c r="S42">
        <f t="shared" si="2"/>
        <v>11.545044840000001</v>
      </c>
    </row>
    <row r="43" spans="1:19" x14ac:dyDescent="0.3">
      <c r="A43" s="33"/>
      <c r="B43" s="33"/>
      <c r="D43">
        <v>3.4597000000000002</v>
      </c>
      <c r="E43">
        <v>2.4361999999999999</v>
      </c>
      <c r="F43">
        <v>2.4373</v>
      </c>
      <c r="G43">
        <v>-1.1156E-3</v>
      </c>
      <c r="H43">
        <v>1.3978999999999999</v>
      </c>
      <c r="I43">
        <v>1.3802000000000001</v>
      </c>
      <c r="J43">
        <v>1.0953999999999999</v>
      </c>
      <c r="K43">
        <v>0.28478999999999999</v>
      </c>
      <c r="L43">
        <v>2.8721999999999999</v>
      </c>
      <c r="M43">
        <v>2.3222</v>
      </c>
      <c r="N43">
        <v>2.2481</v>
      </c>
      <c r="O43">
        <v>7.4065000000000006E-2</v>
      </c>
      <c r="Q43">
        <f t="shared" si="0"/>
        <v>8.2495328399999988</v>
      </c>
      <c r="R43">
        <f t="shared" si="1"/>
        <v>1.9541244099999997</v>
      </c>
      <c r="S43">
        <f t="shared" si="2"/>
        <v>11.969524090000002</v>
      </c>
    </row>
    <row r="44" spans="1:19" x14ac:dyDescent="0.3">
      <c r="A44" s="33"/>
      <c r="B44" s="33"/>
      <c r="D44">
        <v>3.7172999999999998</v>
      </c>
      <c r="E44">
        <v>2.5065</v>
      </c>
      <c r="F44">
        <v>2.5287000000000002</v>
      </c>
      <c r="G44">
        <v>-2.2221999999999999E-2</v>
      </c>
      <c r="H44">
        <v>0.47710000000000002</v>
      </c>
      <c r="I44">
        <v>0</v>
      </c>
      <c r="J44">
        <v>0.41920000000000002</v>
      </c>
      <c r="K44">
        <v>-0.41920000000000002</v>
      </c>
      <c r="L44">
        <v>2.0933999999999999</v>
      </c>
      <c r="M44">
        <v>1.8451</v>
      </c>
      <c r="N44">
        <v>1.7702</v>
      </c>
      <c r="O44">
        <v>7.4855000000000005E-2</v>
      </c>
      <c r="Q44">
        <f t="shared" si="0"/>
        <v>4.3823235599999997</v>
      </c>
      <c r="R44">
        <f t="shared" si="1"/>
        <v>0.22762441000000003</v>
      </c>
      <c r="S44">
        <f t="shared" si="2"/>
        <v>13.818319289999998</v>
      </c>
    </row>
    <row r="45" spans="1:19" x14ac:dyDescent="0.3">
      <c r="A45" s="33"/>
      <c r="B45" s="33"/>
      <c r="D45">
        <v>2.6656</v>
      </c>
      <c r="E45">
        <v>2.2040999999999999</v>
      </c>
      <c r="F45">
        <v>2.1555</v>
      </c>
      <c r="G45">
        <v>4.8561E-2</v>
      </c>
      <c r="H45">
        <v>0.69899999999999995</v>
      </c>
      <c r="I45">
        <v>0.60209999999999997</v>
      </c>
      <c r="J45">
        <v>0.58214999999999995</v>
      </c>
      <c r="K45">
        <v>1.9945000000000001E-2</v>
      </c>
      <c r="L45">
        <v>2.5224000000000002</v>
      </c>
      <c r="M45">
        <v>2.2429999999999999</v>
      </c>
      <c r="N45">
        <v>2.0335000000000001</v>
      </c>
      <c r="O45">
        <v>0.20951</v>
      </c>
      <c r="Q45">
        <f t="shared" si="0"/>
        <v>6.3625017600000007</v>
      </c>
      <c r="R45">
        <f t="shared" si="1"/>
        <v>0.48860099999999995</v>
      </c>
      <c r="S45">
        <f t="shared" si="2"/>
        <v>7.1054233599999996</v>
      </c>
    </row>
    <row r="46" spans="1:19" x14ac:dyDescent="0.3">
      <c r="A46" s="33"/>
      <c r="B46" s="33"/>
      <c r="D46">
        <v>3.0518999999999998</v>
      </c>
      <c r="E46">
        <v>2.2833000000000001</v>
      </c>
      <c r="F46">
        <v>2.2926000000000002</v>
      </c>
      <c r="G46">
        <v>-9.3129000000000007E-3</v>
      </c>
      <c r="H46">
        <v>1.8129</v>
      </c>
      <c r="I46">
        <v>1.6628000000000001</v>
      </c>
      <c r="J46">
        <v>1.4001999999999999</v>
      </c>
      <c r="K46">
        <v>0.26262999999999997</v>
      </c>
      <c r="L46">
        <v>2.9657</v>
      </c>
      <c r="M46">
        <v>2.3578999999999999</v>
      </c>
      <c r="N46">
        <v>2.3054999999999999</v>
      </c>
      <c r="O46">
        <v>5.2392000000000001E-2</v>
      </c>
      <c r="Q46">
        <f t="shared" si="0"/>
        <v>8.7953764900000007</v>
      </c>
      <c r="R46">
        <f t="shared" si="1"/>
        <v>3.2866064099999996</v>
      </c>
      <c r="S46">
        <f t="shared" si="2"/>
        <v>9.3140936099999987</v>
      </c>
    </row>
    <row r="47" spans="1:19" x14ac:dyDescent="0.3">
      <c r="A47" s="33"/>
      <c r="B47" s="33"/>
      <c r="D47">
        <v>1.8325</v>
      </c>
      <c r="E47">
        <v>1.7634000000000001</v>
      </c>
      <c r="F47">
        <v>1.8599000000000001</v>
      </c>
      <c r="G47">
        <v>-9.6523999999999999E-2</v>
      </c>
      <c r="H47">
        <v>1.5441</v>
      </c>
      <c r="I47">
        <v>1.5051000000000001</v>
      </c>
      <c r="J47">
        <v>1.2028000000000001</v>
      </c>
      <c r="K47">
        <v>0.30232999999999999</v>
      </c>
      <c r="L47">
        <v>0.90308999999999995</v>
      </c>
      <c r="M47">
        <v>0.77815000000000001</v>
      </c>
      <c r="N47">
        <v>1.0398000000000001</v>
      </c>
      <c r="O47">
        <v>-0.26168999999999998</v>
      </c>
      <c r="Q47">
        <f t="shared" si="0"/>
        <v>0.81557154809999988</v>
      </c>
      <c r="R47">
        <f t="shared" si="1"/>
        <v>2.3842448100000002</v>
      </c>
      <c r="S47">
        <f t="shared" si="2"/>
        <v>3.3580562500000002</v>
      </c>
    </row>
    <row r="48" spans="1:19" x14ac:dyDescent="0.3">
      <c r="A48" s="33"/>
      <c r="B48" s="33"/>
      <c r="D48">
        <v>2.3483000000000001</v>
      </c>
      <c r="E48">
        <v>2.1614</v>
      </c>
      <c r="F48">
        <v>2.0428999999999999</v>
      </c>
      <c r="G48">
        <v>0.11845</v>
      </c>
      <c r="H48">
        <v>0</v>
      </c>
      <c r="I48">
        <v>0</v>
      </c>
      <c r="J48">
        <v>6.8829000000000001E-2</v>
      </c>
      <c r="K48">
        <v>-6.8829000000000001E-2</v>
      </c>
      <c r="L48">
        <v>2.8774000000000002</v>
      </c>
      <c r="M48">
        <v>2.2553000000000001</v>
      </c>
      <c r="N48">
        <v>2.2513000000000001</v>
      </c>
      <c r="O48">
        <v>3.9744999999999997E-3</v>
      </c>
      <c r="Q48">
        <f t="shared" si="0"/>
        <v>8.2794307600000003</v>
      </c>
      <c r="R48">
        <f t="shared" si="1"/>
        <v>0</v>
      </c>
      <c r="S48">
        <f t="shared" si="2"/>
        <v>5.5145128900000007</v>
      </c>
    </row>
    <row r="49" spans="1:19" x14ac:dyDescent="0.3">
      <c r="A49" s="33"/>
      <c r="B49" s="33"/>
      <c r="D49">
        <v>3.5899000000000001</v>
      </c>
      <c r="E49">
        <v>2.5091999999999999</v>
      </c>
      <c r="F49">
        <v>2.4834999999999998</v>
      </c>
      <c r="G49">
        <v>2.5684999999999999E-2</v>
      </c>
      <c r="H49">
        <v>1.8692</v>
      </c>
      <c r="I49">
        <v>1.7403999999999999</v>
      </c>
      <c r="J49">
        <v>1.4415</v>
      </c>
      <c r="K49">
        <v>0.29887999999999998</v>
      </c>
      <c r="L49">
        <v>2.9790999999999999</v>
      </c>
      <c r="M49">
        <v>2.4165999999999999</v>
      </c>
      <c r="N49">
        <v>2.3136999999999999</v>
      </c>
      <c r="O49">
        <v>0.10287</v>
      </c>
      <c r="Q49">
        <f t="shared" si="0"/>
        <v>8.8750368099999992</v>
      </c>
      <c r="R49">
        <f t="shared" si="1"/>
        <v>3.4939086399999999</v>
      </c>
      <c r="S49">
        <f t="shared" si="2"/>
        <v>12.887382010000001</v>
      </c>
    </row>
    <row r="50" spans="1:19" x14ac:dyDescent="0.3">
      <c r="A50" s="33"/>
      <c r="B50" s="33"/>
      <c r="D50">
        <v>3.4188000000000001</v>
      </c>
      <c r="E50">
        <v>2.4378000000000002</v>
      </c>
      <c r="F50">
        <v>2.4228000000000001</v>
      </c>
      <c r="G50">
        <v>1.4997E-2</v>
      </c>
      <c r="H50">
        <v>0.47710000000000002</v>
      </c>
      <c r="I50">
        <v>0.47710000000000002</v>
      </c>
      <c r="J50">
        <v>0.41920000000000002</v>
      </c>
      <c r="K50">
        <v>5.7903000000000003E-2</v>
      </c>
      <c r="L50">
        <v>2.4813999999999998</v>
      </c>
      <c r="M50">
        <v>2.1366999999999998</v>
      </c>
      <c r="N50">
        <v>2.0083000000000002</v>
      </c>
      <c r="O50">
        <v>0.12837000000000001</v>
      </c>
      <c r="Q50">
        <f t="shared" si="0"/>
        <v>6.1573459599999989</v>
      </c>
      <c r="R50">
        <f t="shared" si="1"/>
        <v>0.22762441000000003</v>
      </c>
      <c r="S50">
        <f t="shared" si="2"/>
        <v>11.688193440000001</v>
      </c>
    </row>
    <row r="51" spans="1:19" x14ac:dyDescent="0.3">
      <c r="A51" s="33"/>
      <c r="B51" s="33"/>
      <c r="D51">
        <v>3.5718000000000001</v>
      </c>
      <c r="E51">
        <v>2.4756999999999998</v>
      </c>
      <c r="F51">
        <v>2.4771000000000001</v>
      </c>
      <c r="G51">
        <v>-1.3929000000000001E-3</v>
      </c>
      <c r="H51">
        <v>0</v>
      </c>
      <c r="I51">
        <v>0</v>
      </c>
      <c r="J51">
        <v>6.8829000000000001E-2</v>
      </c>
      <c r="K51">
        <v>-6.8829000000000001E-2</v>
      </c>
      <c r="L51">
        <v>3.4327999999999999</v>
      </c>
      <c r="M51">
        <v>2.3820000000000001</v>
      </c>
      <c r="N51">
        <v>2.5920999999999998</v>
      </c>
      <c r="O51">
        <v>-0.21013000000000001</v>
      </c>
      <c r="Q51">
        <f t="shared" si="0"/>
        <v>11.784115839999998</v>
      </c>
      <c r="R51">
        <f t="shared" si="1"/>
        <v>0</v>
      </c>
      <c r="S51">
        <f t="shared" si="2"/>
        <v>12.75775524</v>
      </c>
    </row>
    <row r="52" spans="1:19" x14ac:dyDescent="0.3">
      <c r="A52" s="33"/>
      <c r="B52" s="33"/>
      <c r="D52">
        <v>2.3874</v>
      </c>
      <c r="E52">
        <v>2.2067999999999999</v>
      </c>
      <c r="F52">
        <v>2.0568</v>
      </c>
      <c r="G52">
        <v>0.14998</v>
      </c>
      <c r="H52">
        <v>0.84509999999999996</v>
      </c>
      <c r="I52">
        <v>0.84509999999999996</v>
      </c>
      <c r="J52">
        <v>0.68945000000000001</v>
      </c>
      <c r="K52">
        <v>0.15565000000000001</v>
      </c>
      <c r="L52">
        <v>3.0430000000000001</v>
      </c>
      <c r="M52">
        <v>2.2717999999999998</v>
      </c>
      <c r="N52">
        <v>2.3529</v>
      </c>
      <c r="O52">
        <v>-8.1141000000000005E-2</v>
      </c>
      <c r="Q52">
        <f t="shared" si="0"/>
        <v>9.2598490000000009</v>
      </c>
      <c r="R52">
        <f t="shared" si="1"/>
        <v>0.71419400999999993</v>
      </c>
      <c r="S52">
        <f t="shared" si="2"/>
        <v>5.6996787599999994</v>
      </c>
    </row>
    <row r="53" spans="1:19" x14ac:dyDescent="0.3">
      <c r="A53" s="33"/>
      <c r="B53" s="33"/>
      <c r="D53">
        <v>1.8692</v>
      </c>
      <c r="E53">
        <v>1.7482</v>
      </c>
      <c r="F53">
        <v>1.8729</v>
      </c>
      <c r="G53">
        <v>-0.12475</v>
      </c>
      <c r="H53">
        <v>1.2303999999999999</v>
      </c>
      <c r="I53">
        <v>1.2040999999999999</v>
      </c>
      <c r="J53">
        <v>0.97240000000000004</v>
      </c>
      <c r="K53">
        <v>0.23169999999999999</v>
      </c>
      <c r="L53">
        <v>0.95423999999999998</v>
      </c>
      <c r="M53">
        <v>0.90308999999999995</v>
      </c>
      <c r="N53">
        <v>1.0711999999999999</v>
      </c>
      <c r="O53">
        <v>-0.16814000000000001</v>
      </c>
      <c r="Q53">
        <f t="shared" si="0"/>
        <v>0.91057397759999992</v>
      </c>
      <c r="R53">
        <f t="shared" si="1"/>
        <v>1.5138841599999999</v>
      </c>
      <c r="S53">
        <f t="shared" si="2"/>
        <v>3.4939086399999999</v>
      </c>
    </row>
    <row r="54" spans="1:19" x14ac:dyDescent="0.3">
      <c r="A54" s="33"/>
      <c r="B54" s="33"/>
      <c r="D54">
        <v>2.9983</v>
      </c>
      <c r="E54">
        <v>2.3673999999999999</v>
      </c>
      <c r="F54">
        <v>2.2736000000000001</v>
      </c>
      <c r="G54">
        <v>9.3806E-2</v>
      </c>
      <c r="H54">
        <v>2.1139000000000001</v>
      </c>
      <c r="I54">
        <v>1.2303999999999999</v>
      </c>
      <c r="J54">
        <v>1.6212</v>
      </c>
      <c r="K54">
        <v>-0.39082</v>
      </c>
      <c r="L54">
        <v>2.2122000000000002</v>
      </c>
      <c r="M54">
        <v>1.9085000000000001</v>
      </c>
      <c r="N54">
        <v>1.8431</v>
      </c>
      <c r="O54">
        <v>6.5355999999999997E-2</v>
      </c>
      <c r="Q54">
        <f t="shared" si="0"/>
        <v>4.8938288400000012</v>
      </c>
      <c r="R54">
        <f t="shared" si="1"/>
        <v>4.4685732100000006</v>
      </c>
      <c r="S54">
        <f t="shared" si="2"/>
        <v>8.98980289</v>
      </c>
    </row>
    <row r="55" spans="1:19" x14ac:dyDescent="0.3">
      <c r="A55" s="33"/>
      <c r="B55" s="33"/>
      <c r="D55">
        <v>1.9191</v>
      </c>
      <c r="E55">
        <v>1.7634000000000001</v>
      </c>
      <c r="F55">
        <v>1.8907</v>
      </c>
      <c r="G55">
        <v>-0.12725</v>
      </c>
      <c r="H55">
        <v>3.0899000000000001</v>
      </c>
      <c r="I55">
        <v>2.3908999999999998</v>
      </c>
      <c r="J55">
        <v>2.3380000000000001</v>
      </c>
      <c r="K55">
        <v>5.2935000000000003E-2</v>
      </c>
      <c r="L55">
        <v>2.3443999999999998</v>
      </c>
      <c r="M55">
        <v>1.9541999999999999</v>
      </c>
      <c r="N55">
        <v>1.9242999999999999</v>
      </c>
      <c r="O55">
        <v>2.9935E-2</v>
      </c>
      <c r="Q55">
        <f t="shared" si="0"/>
        <v>5.4962113599999993</v>
      </c>
      <c r="R55">
        <f t="shared" si="1"/>
        <v>9.5474820100000013</v>
      </c>
      <c r="S55">
        <f t="shared" si="2"/>
        <v>3.68294481</v>
      </c>
    </row>
    <row r="56" spans="1:19" x14ac:dyDescent="0.3">
      <c r="A56" s="33"/>
      <c r="B56" s="33"/>
      <c r="D56">
        <v>2.4609000000000001</v>
      </c>
      <c r="E56">
        <v>2.1492</v>
      </c>
      <c r="F56">
        <v>2.0829</v>
      </c>
      <c r="G56">
        <v>6.6295999999999994E-2</v>
      </c>
      <c r="H56">
        <v>2.5366</v>
      </c>
      <c r="I56">
        <v>1.9494</v>
      </c>
      <c r="J56">
        <v>1.9316</v>
      </c>
      <c r="K56">
        <v>1.7763000000000001E-2</v>
      </c>
      <c r="L56">
        <v>3.6934</v>
      </c>
      <c r="M56">
        <v>2.4653999999999998</v>
      </c>
      <c r="N56">
        <v>2.7519999999999998</v>
      </c>
      <c r="O56">
        <v>-0.28664000000000001</v>
      </c>
      <c r="Q56">
        <f t="shared" si="0"/>
        <v>13.641203560000001</v>
      </c>
      <c r="R56">
        <f t="shared" si="1"/>
        <v>6.4343395599999997</v>
      </c>
      <c r="S56">
        <f t="shared" si="2"/>
        <v>6.0560288100000008</v>
      </c>
    </row>
    <row r="57" spans="1:19" x14ac:dyDescent="0.3">
      <c r="A57" s="33"/>
      <c r="B57" s="33"/>
      <c r="D57">
        <v>4.1599000000000004</v>
      </c>
      <c r="E57">
        <v>2.5198</v>
      </c>
      <c r="F57">
        <v>2.6858</v>
      </c>
      <c r="G57">
        <v>-0.16597000000000001</v>
      </c>
      <c r="H57">
        <v>3.0445000000000002</v>
      </c>
      <c r="I57">
        <v>2.0933999999999999</v>
      </c>
      <c r="J57">
        <v>2.3046000000000002</v>
      </c>
      <c r="K57">
        <v>-0.21121999999999999</v>
      </c>
      <c r="L57">
        <v>3.7984</v>
      </c>
      <c r="M57">
        <v>2.5263</v>
      </c>
      <c r="N57">
        <v>2.8165</v>
      </c>
      <c r="O57">
        <v>-0.29016999999999998</v>
      </c>
      <c r="Q57">
        <f t="shared" si="0"/>
        <v>14.42784256</v>
      </c>
      <c r="R57">
        <f t="shared" si="1"/>
        <v>9.268980250000002</v>
      </c>
      <c r="S57">
        <f t="shared" si="2"/>
        <v>17.304768010000004</v>
      </c>
    </row>
    <row r="58" spans="1:19" x14ac:dyDescent="0.3">
      <c r="A58" s="33"/>
      <c r="B58" s="33"/>
      <c r="D58">
        <v>3.5695999999999999</v>
      </c>
      <c r="E58">
        <v>2.5091999999999999</v>
      </c>
      <c r="F58">
        <v>2.4763000000000002</v>
      </c>
      <c r="G58">
        <v>3.2888000000000001E-2</v>
      </c>
      <c r="H58">
        <v>2.0754999999999999</v>
      </c>
      <c r="I58">
        <v>1.8692</v>
      </c>
      <c r="J58">
        <v>1.593</v>
      </c>
      <c r="K58">
        <v>0.27617999999999998</v>
      </c>
      <c r="L58">
        <v>1.5441</v>
      </c>
      <c r="M58">
        <v>1.5051000000000001</v>
      </c>
      <c r="N58">
        <v>1.4332</v>
      </c>
      <c r="O58">
        <v>7.1917999999999996E-2</v>
      </c>
      <c r="Q58">
        <f t="shared" si="0"/>
        <v>2.3842448100000002</v>
      </c>
      <c r="R58">
        <f t="shared" si="1"/>
        <v>4.3077002499999999</v>
      </c>
      <c r="S58">
        <f t="shared" si="2"/>
        <v>12.742044159999999</v>
      </c>
    </row>
    <row r="59" spans="1:19" x14ac:dyDescent="0.3">
      <c r="A59" s="33"/>
      <c r="B59" s="33"/>
      <c r="D59">
        <v>2.9279000000000002</v>
      </c>
      <c r="E59">
        <v>2.3365</v>
      </c>
      <c r="F59">
        <v>2.2486000000000002</v>
      </c>
      <c r="G59">
        <v>8.7887000000000007E-2</v>
      </c>
      <c r="H59">
        <v>2.9504000000000001</v>
      </c>
      <c r="I59">
        <v>1.9137999999999999</v>
      </c>
      <c r="J59">
        <v>2.2355</v>
      </c>
      <c r="K59">
        <v>-0.32172000000000001</v>
      </c>
      <c r="L59">
        <v>2.1818</v>
      </c>
      <c r="M59">
        <v>1.9494</v>
      </c>
      <c r="N59">
        <v>1.8245</v>
      </c>
      <c r="O59">
        <v>0.12490999999999999</v>
      </c>
      <c r="Q59">
        <f t="shared" si="0"/>
        <v>4.7602512399999997</v>
      </c>
      <c r="R59">
        <f t="shared" si="1"/>
        <v>8.7048601600000008</v>
      </c>
      <c r="S59">
        <f t="shared" si="2"/>
        <v>8.5725984100000012</v>
      </c>
    </row>
    <row r="60" spans="1:19" x14ac:dyDescent="0.3">
      <c r="A60" s="33"/>
      <c r="B60" s="33"/>
      <c r="D60">
        <v>3.9581</v>
      </c>
      <c r="E60">
        <v>2.6425000000000001</v>
      </c>
      <c r="F60">
        <v>2.6141999999999999</v>
      </c>
      <c r="G60">
        <v>2.8333000000000001E-2</v>
      </c>
      <c r="H60">
        <v>0</v>
      </c>
      <c r="I60">
        <v>0</v>
      </c>
      <c r="J60">
        <v>6.8829000000000001E-2</v>
      </c>
      <c r="K60">
        <v>-6.8829000000000001E-2</v>
      </c>
      <c r="L60">
        <v>2.5575000000000001</v>
      </c>
      <c r="M60">
        <v>2.2404999999999999</v>
      </c>
      <c r="N60">
        <v>2.0550000000000002</v>
      </c>
      <c r="O60">
        <v>0.18547</v>
      </c>
      <c r="Q60">
        <f t="shared" si="0"/>
        <v>6.5408062500000002</v>
      </c>
      <c r="R60">
        <f t="shared" si="1"/>
        <v>0</v>
      </c>
      <c r="S60">
        <f t="shared" si="2"/>
        <v>15.66655561</v>
      </c>
    </row>
    <row r="61" spans="1:19" x14ac:dyDescent="0.3">
      <c r="A61" s="33"/>
      <c r="B61" s="33"/>
      <c r="D61">
        <v>2.6920000000000002</v>
      </c>
      <c r="E61">
        <v>2.2787999999999999</v>
      </c>
      <c r="F61">
        <v>2.1648999999999998</v>
      </c>
      <c r="G61">
        <v>0.11389000000000001</v>
      </c>
      <c r="H61">
        <v>0.30099999999999999</v>
      </c>
      <c r="I61">
        <v>0.30099999999999999</v>
      </c>
      <c r="J61">
        <v>0.28987000000000002</v>
      </c>
      <c r="K61">
        <v>1.1124999999999999E-2</v>
      </c>
      <c r="L61">
        <v>0.90308999999999995</v>
      </c>
      <c r="M61">
        <v>0.90308999999999995</v>
      </c>
      <c r="N61">
        <v>1.0398000000000001</v>
      </c>
      <c r="O61">
        <v>-0.13675000000000001</v>
      </c>
      <c r="Q61">
        <f t="shared" si="0"/>
        <v>0.81557154809999988</v>
      </c>
      <c r="R61">
        <f t="shared" si="1"/>
        <v>9.0600999999999987E-2</v>
      </c>
      <c r="S61">
        <f t="shared" si="2"/>
        <v>7.2468640000000013</v>
      </c>
    </row>
    <row r="62" spans="1:19" x14ac:dyDescent="0.3">
      <c r="A62" s="33"/>
      <c r="B62" s="33"/>
      <c r="D62">
        <v>2.2576999999999998</v>
      </c>
      <c r="E62">
        <v>1.9731000000000001</v>
      </c>
      <c r="F62">
        <v>2.0108000000000001</v>
      </c>
      <c r="G62">
        <v>-3.7700999999999998E-2</v>
      </c>
      <c r="H62">
        <v>0</v>
      </c>
      <c r="I62">
        <v>0</v>
      </c>
      <c r="J62">
        <v>6.8829000000000001E-2</v>
      </c>
      <c r="K62">
        <v>-6.8829000000000001E-2</v>
      </c>
      <c r="L62">
        <v>1</v>
      </c>
      <c r="M62">
        <v>1</v>
      </c>
      <c r="N62">
        <v>1.0992999999999999</v>
      </c>
      <c r="O62">
        <v>-9.9309999999999996E-2</v>
      </c>
      <c r="Q62">
        <f t="shared" si="0"/>
        <v>1</v>
      </c>
      <c r="R62">
        <f t="shared" si="1"/>
        <v>0</v>
      </c>
      <c r="S62">
        <f t="shared" si="2"/>
        <v>5.0972092899999994</v>
      </c>
    </row>
    <row r="63" spans="1:19" x14ac:dyDescent="0.3">
      <c r="A63" s="33"/>
      <c r="B63" s="33"/>
      <c r="D63">
        <v>2.3384999999999998</v>
      </c>
      <c r="E63">
        <v>2.0211999999999999</v>
      </c>
      <c r="F63">
        <v>2.0394999999999999</v>
      </c>
      <c r="G63">
        <v>-1.8272E-2</v>
      </c>
      <c r="H63">
        <v>0.30099999999999999</v>
      </c>
      <c r="I63">
        <v>0.30099999999999999</v>
      </c>
      <c r="J63">
        <v>0.28987000000000002</v>
      </c>
      <c r="K63">
        <v>1.1124999999999999E-2</v>
      </c>
      <c r="L63">
        <v>2.5550999999999999</v>
      </c>
      <c r="M63">
        <v>2.1366999999999998</v>
      </c>
      <c r="N63">
        <v>2.0535999999999999</v>
      </c>
      <c r="O63">
        <v>8.3144999999999997E-2</v>
      </c>
      <c r="Q63">
        <f t="shared" si="0"/>
        <v>6.5285360099999998</v>
      </c>
      <c r="R63">
        <f t="shared" si="1"/>
        <v>9.0600999999999987E-2</v>
      </c>
      <c r="S63">
        <f t="shared" si="2"/>
        <v>5.468582249999999</v>
      </c>
    </row>
    <row r="64" spans="1:19" x14ac:dyDescent="0.3">
      <c r="A64" s="33"/>
      <c r="B64" s="33"/>
      <c r="D64">
        <v>2.8609</v>
      </c>
      <c r="E64">
        <v>2.2694999999999999</v>
      </c>
      <c r="F64">
        <v>2.2248000000000001</v>
      </c>
      <c r="G64">
        <v>4.4660999999999999E-2</v>
      </c>
      <c r="H64">
        <v>0.30099999999999999</v>
      </c>
      <c r="I64">
        <v>0.30099999999999999</v>
      </c>
      <c r="J64">
        <v>0.28987000000000002</v>
      </c>
      <c r="K64">
        <v>1.1124999999999999E-2</v>
      </c>
      <c r="L64">
        <v>2.5118999999999998</v>
      </c>
      <c r="M64">
        <v>2.1004</v>
      </c>
      <c r="N64">
        <v>2.0270000000000001</v>
      </c>
      <c r="O64">
        <v>7.3354000000000003E-2</v>
      </c>
      <c r="Q64">
        <f t="shared" si="0"/>
        <v>6.309641609999999</v>
      </c>
      <c r="R64">
        <f t="shared" si="1"/>
        <v>9.0600999999999987E-2</v>
      </c>
      <c r="S64">
        <f t="shared" si="2"/>
        <v>8.1847488100000003</v>
      </c>
    </row>
    <row r="65" spans="1:19" x14ac:dyDescent="0.3">
      <c r="A65" s="33"/>
      <c r="B65" s="33"/>
      <c r="D65">
        <v>2.5693999999999999</v>
      </c>
      <c r="E65">
        <v>2.0531000000000001</v>
      </c>
      <c r="F65">
        <v>2.1214</v>
      </c>
      <c r="G65">
        <v>-6.8304000000000004E-2</v>
      </c>
      <c r="H65">
        <v>2.7364000000000002</v>
      </c>
      <c r="I65">
        <v>2.0682</v>
      </c>
      <c r="J65">
        <v>2.0783999999999998</v>
      </c>
      <c r="K65">
        <v>-1.0165E-2</v>
      </c>
      <c r="L65">
        <v>1.2040999999999999</v>
      </c>
      <c r="M65">
        <v>1.1760999999999999</v>
      </c>
      <c r="N65">
        <v>1.2245999999999999</v>
      </c>
      <c r="O65">
        <v>-4.8451000000000001E-2</v>
      </c>
      <c r="Q65">
        <f t="shared" si="0"/>
        <v>1.4498568099999998</v>
      </c>
      <c r="R65">
        <f t="shared" si="1"/>
        <v>7.4878849600000006</v>
      </c>
      <c r="S65">
        <f t="shared" si="2"/>
        <v>6.6018163599999999</v>
      </c>
    </row>
    <row r="66" spans="1:19" x14ac:dyDescent="0.3">
      <c r="A66" s="33"/>
      <c r="B66" s="33"/>
      <c r="D66">
        <v>3.5145</v>
      </c>
      <c r="E66">
        <v>2.5078999999999998</v>
      </c>
      <c r="F66">
        <v>2.4567999999999999</v>
      </c>
      <c r="G66">
        <v>5.1138999999999997E-2</v>
      </c>
      <c r="H66">
        <v>0.95420000000000005</v>
      </c>
      <c r="I66">
        <v>0.7782</v>
      </c>
      <c r="J66">
        <v>0.76956999999999998</v>
      </c>
      <c r="K66">
        <v>8.6335000000000005E-3</v>
      </c>
      <c r="L66">
        <v>2.7450999999999999</v>
      </c>
      <c r="M66">
        <v>2.1461000000000001</v>
      </c>
      <c r="N66">
        <v>2.1701000000000001</v>
      </c>
      <c r="O66">
        <v>-2.4042999999999998E-2</v>
      </c>
      <c r="Q66">
        <f t="shared" si="0"/>
        <v>7.5355740099999995</v>
      </c>
      <c r="R66">
        <f t="shared" si="1"/>
        <v>0.91049764000000011</v>
      </c>
      <c r="S66">
        <f t="shared" si="2"/>
        <v>12.35171025</v>
      </c>
    </row>
    <row r="67" spans="1:19" x14ac:dyDescent="0.3">
      <c r="A67" s="33"/>
      <c r="B67" s="33"/>
      <c r="D67">
        <v>3.3277999999999999</v>
      </c>
      <c r="E67">
        <v>2.3711000000000002</v>
      </c>
      <c r="F67">
        <v>2.3904999999999998</v>
      </c>
      <c r="G67">
        <v>-1.9413E-2</v>
      </c>
      <c r="H67">
        <v>1.8194999999999999</v>
      </c>
      <c r="I67">
        <v>1.6628000000000001</v>
      </c>
      <c r="J67">
        <v>1.405</v>
      </c>
      <c r="K67">
        <v>0.25778000000000001</v>
      </c>
      <c r="L67">
        <v>3.4563999999999999</v>
      </c>
      <c r="M67">
        <v>2.48</v>
      </c>
      <c r="N67">
        <v>2.6065999999999998</v>
      </c>
      <c r="O67">
        <v>-0.12661</v>
      </c>
      <c r="Q67">
        <f t="shared" si="0"/>
        <v>11.946700959999999</v>
      </c>
      <c r="R67">
        <f t="shared" si="1"/>
        <v>3.3105802499999997</v>
      </c>
      <c r="S67">
        <f t="shared" si="2"/>
        <v>11.07425284</v>
      </c>
    </row>
    <row r="68" spans="1:19" x14ac:dyDescent="0.3">
      <c r="A68" s="33"/>
      <c r="B68" s="33"/>
      <c r="D68">
        <v>3.1909000000000001</v>
      </c>
      <c r="E68">
        <v>2.5131999999999999</v>
      </c>
      <c r="F68">
        <v>2.3418999999999999</v>
      </c>
      <c r="G68">
        <v>0.17126</v>
      </c>
      <c r="H68">
        <v>0.7782</v>
      </c>
      <c r="I68">
        <v>0.7782</v>
      </c>
      <c r="J68">
        <v>0.64032</v>
      </c>
      <c r="K68">
        <v>0.13788</v>
      </c>
      <c r="L68">
        <v>2.5440999999999998</v>
      </c>
      <c r="M68">
        <v>2.1173000000000002</v>
      </c>
      <c r="N68">
        <v>2.0468000000000002</v>
      </c>
      <c r="O68">
        <v>7.0495000000000002E-2</v>
      </c>
      <c r="Q68">
        <f t="shared" si="0"/>
        <v>6.4724448099999989</v>
      </c>
      <c r="R68">
        <f t="shared" si="1"/>
        <v>0.60559523999999998</v>
      </c>
      <c r="S68">
        <f t="shared" si="2"/>
        <v>10.181842810000001</v>
      </c>
    </row>
    <row r="69" spans="1:19" x14ac:dyDescent="0.3">
      <c r="A69" s="33"/>
      <c r="B69" s="33"/>
      <c r="D69">
        <v>2.8020999999999998</v>
      </c>
      <c r="E69">
        <v>2.2833000000000001</v>
      </c>
      <c r="F69">
        <v>2.2040000000000002</v>
      </c>
      <c r="G69">
        <v>7.9325999999999994E-2</v>
      </c>
      <c r="H69">
        <v>1.3978999999999999</v>
      </c>
      <c r="I69">
        <v>1.2553000000000001</v>
      </c>
      <c r="J69">
        <v>1.0953999999999999</v>
      </c>
      <c r="K69">
        <v>0.15989</v>
      </c>
      <c r="L69">
        <v>1.2303999999999999</v>
      </c>
      <c r="M69">
        <v>1.2303999999999999</v>
      </c>
      <c r="N69">
        <v>1.2406999999999999</v>
      </c>
      <c r="O69">
        <v>-1.0289E-2</v>
      </c>
      <c r="Q69">
        <f t="shared" si="0"/>
        <v>1.5138841599999999</v>
      </c>
      <c r="R69">
        <f t="shared" si="1"/>
        <v>1.9541244099999997</v>
      </c>
      <c r="S69">
        <f t="shared" si="2"/>
        <v>7.8517644099999986</v>
      </c>
    </row>
    <row r="70" spans="1:19" x14ac:dyDescent="0.3">
      <c r="A70" s="33"/>
      <c r="B70" s="33"/>
      <c r="D70">
        <v>3.9466000000000001</v>
      </c>
      <c r="E70">
        <v>2.5550999999999999</v>
      </c>
      <c r="F70">
        <v>2.6101000000000001</v>
      </c>
      <c r="G70">
        <v>-5.4986E-2</v>
      </c>
      <c r="H70">
        <v>1.8976</v>
      </c>
      <c r="I70">
        <v>1.2553000000000001</v>
      </c>
      <c r="J70">
        <v>1.4623999999999999</v>
      </c>
      <c r="K70">
        <v>-0.20707</v>
      </c>
      <c r="L70">
        <v>1.2040999999999999</v>
      </c>
      <c r="M70">
        <v>1.2040999999999999</v>
      </c>
      <c r="N70">
        <v>1.2245999999999999</v>
      </c>
      <c r="O70">
        <v>-2.0451E-2</v>
      </c>
      <c r="Q70">
        <f t="shared" si="0"/>
        <v>1.4498568099999998</v>
      </c>
      <c r="R70">
        <f t="shared" si="1"/>
        <v>3.6008857599999997</v>
      </c>
      <c r="S70">
        <f t="shared" si="2"/>
        <v>15.575651560000001</v>
      </c>
    </row>
    <row r="71" spans="1:19" x14ac:dyDescent="0.3">
      <c r="A71" s="33"/>
      <c r="B71" s="33"/>
      <c r="D71">
        <v>3.1212</v>
      </c>
      <c r="E71">
        <v>2.4281000000000001</v>
      </c>
      <c r="F71">
        <v>2.3172000000000001</v>
      </c>
      <c r="G71">
        <v>0.1109</v>
      </c>
      <c r="H71">
        <v>0.84509999999999996</v>
      </c>
      <c r="I71">
        <v>0.69899999999999995</v>
      </c>
      <c r="J71">
        <v>0.68945000000000001</v>
      </c>
      <c r="K71">
        <v>9.5534999999999995E-3</v>
      </c>
      <c r="L71">
        <v>3.0350000000000001</v>
      </c>
      <c r="M71">
        <v>2.3283999999999998</v>
      </c>
      <c r="N71">
        <v>2.3479999999999999</v>
      </c>
      <c r="O71">
        <v>-1.9632E-2</v>
      </c>
      <c r="Q71">
        <f t="shared" si="0"/>
        <v>9.2112250000000007</v>
      </c>
      <c r="R71">
        <f t="shared" si="1"/>
        <v>0.71419400999999993</v>
      </c>
      <c r="S71">
        <f t="shared" si="2"/>
        <v>9.7418894399999996</v>
      </c>
    </row>
    <row r="72" spans="1:19" x14ac:dyDescent="0.3">
      <c r="A72" s="33"/>
      <c r="B72" s="33"/>
      <c r="D72">
        <v>2.8536999999999999</v>
      </c>
      <c r="E72">
        <v>2.3096000000000001</v>
      </c>
      <c r="F72">
        <v>2.2223000000000002</v>
      </c>
      <c r="G72">
        <v>8.7316000000000005E-2</v>
      </c>
      <c r="H72">
        <v>0.30099999999999999</v>
      </c>
      <c r="I72">
        <v>0</v>
      </c>
      <c r="J72">
        <v>0.28987000000000002</v>
      </c>
      <c r="K72">
        <v>-0.28987000000000002</v>
      </c>
      <c r="L72">
        <v>2.2147999999999999</v>
      </c>
      <c r="M72">
        <v>1.8062</v>
      </c>
      <c r="N72">
        <v>1.8447</v>
      </c>
      <c r="O72">
        <v>-3.8538999999999997E-2</v>
      </c>
      <c r="Q72">
        <f t="shared" si="0"/>
        <v>4.9053390399999994</v>
      </c>
      <c r="R72">
        <f t="shared" si="1"/>
        <v>9.0600999999999987E-2</v>
      </c>
      <c r="S72">
        <f t="shared" si="2"/>
        <v>8.1436036899999991</v>
      </c>
    </row>
    <row r="73" spans="1:19" x14ac:dyDescent="0.3">
      <c r="A73" s="33"/>
      <c r="B73" s="33"/>
      <c r="D73">
        <v>3.4813000000000001</v>
      </c>
      <c r="E73">
        <v>2.5314999999999999</v>
      </c>
      <c r="F73">
        <v>2.4449999999999998</v>
      </c>
      <c r="G73">
        <v>8.652E-2</v>
      </c>
      <c r="H73">
        <v>0</v>
      </c>
      <c r="I73">
        <v>0</v>
      </c>
      <c r="J73">
        <v>6.8829000000000001E-2</v>
      </c>
      <c r="K73">
        <v>-6.8829000000000001E-2</v>
      </c>
      <c r="L73">
        <v>1.1760999999999999</v>
      </c>
      <c r="M73">
        <v>1.0791999999999999</v>
      </c>
      <c r="N73">
        <v>1.2074</v>
      </c>
      <c r="O73">
        <v>-0.12817000000000001</v>
      </c>
      <c r="Q73">
        <f t="shared" si="0"/>
        <v>1.3832112099999998</v>
      </c>
      <c r="R73">
        <f t="shared" si="1"/>
        <v>0</v>
      </c>
      <c r="S73">
        <f t="shared" si="2"/>
        <v>12.11944969</v>
      </c>
    </row>
    <row r="74" spans="1:19" x14ac:dyDescent="0.3">
      <c r="A74" s="33"/>
      <c r="B74" s="33"/>
      <c r="D74">
        <v>3.1139000000000001</v>
      </c>
      <c r="E74">
        <v>2.3443999999999998</v>
      </c>
      <c r="F74">
        <v>2.3146</v>
      </c>
      <c r="G74">
        <v>2.9787000000000001E-2</v>
      </c>
      <c r="H74">
        <v>0.7782</v>
      </c>
      <c r="I74">
        <v>0.7782</v>
      </c>
      <c r="J74">
        <v>0.64032</v>
      </c>
      <c r="K74">
        <v>0.13788</v>
      </c>
      <c r="L74">
        <v>1.4771000000000001</v>
      </c>
      <c r="M74">
        <v>1.3424</v>
      </c>
      <c r="N74">
        <v>1.3920999999999999</v>
      </c>
      <c r="O74">
        <v>-4.9669999999999999E-2</v>
      </c>
      <c r="Q74">
        <f t="shared" si="0"/>
        <v>2.1818244100000004</v>
      </c>
      <c r="R74">
        <f t="shared" si="1"/>
        <v>0.60559523999999998</v>
      </c>
      <c r="S74">
        <f t="shared" si="2"/>
        <v>9.6963732100000009</v>
      </c>
    </row>
    <row r="75" spans="1:19" x14ac:dyDescent="0.3">
      <c r="A75" s="33"/>
      <c r="B75" s="33"/>
      <c r="D75">
        <v>2.8319000000000001</v>
      </c>
      <c r="E75">
        <v>2.2787999999999999</v>
      </c>
      <c r="F75">
        <v>2.2145000000000001</v>
      </c>
      <c r="G75">
        <v>6.4251000000000003E-2</v>
      </c>
      <c r="H75">
        <v>1.6990000000000001</v>
      </c>
      <c r="I75">
        <v>1.5315000000000001</v>
      </c>
      <c r="J75">
        <v>1.3165</v>
      </c>
      <c r="K75">
        <v>0.21496999999999999</v>
      </c>
      <c r="L75">
        <v>3.0318000000000001</v>
      </c>
      <c r="M75">
        <v>2.4378000000000002</v>
      </c>
      <c r="N75">
        <v>2.3460999999999999</v>
      </c>
      <c r="O75">
        <v>9.1730999999999993E-2</v>
      </c>
      <c r="Q75">
        <f t="shared" si="0"/>
        <v>9.1918112399999998</v>
      </c>
      <c r="R75">
        <f t="shared" si="1"/>
        <v>2.8866010000000002</v>
      </c>
      <c r="S75">
        <f t="shared" si="2"/>
        <v>8.0196576100000012</v>
      </c>
    </row>
    <row r="76" spans="1:19" x14ac:dyDescent="0.3">
      <c r="A76" s="33"/>
      <c r="B76" s="33"/>
      <c r="D76">
        <v>2.2404999999999999</v>
      </c>
      <c r="E76">
        <v>2.0682</v>
      </c>
      <c r="F76">
        <v>2.0047000000000001</v>
      </c>
      <c r="G76">
        <v>6.3502000000000003E-2</v>
      </c>
      <c r="H76">
        <v>0.60209999999999997</v>
      </c>
      <c r="I76">
        <v>0.47710000000000002</v>
      </c>
      <c r="J76">
        <v>0.51099000000000006</v>
      </c>
      <c r="K76">
        <v>-3.3894000000000001E-2</v>
      </c>
      <c r="L76">
        <v>2.0253000000000001</v>
      </c>
      <c r="M76">
        <v>1.8129</v>
      </c>
      <c r="N76">
        <v>1.7284999999999999</v>
      </c>
      <c r="O76">
        <v>8.4442000000000003E-2</v>
      </c>
      <c r="Q76">
        <f t="shared" si="0"/>
        <v>4.1018400900000005</v>
      </c>
      <c r="R76">
        <f t="shared" si="1"/>
        <v>0.36252440999999996</v>
      </c>
      <c r="S76">
        <f t="shared" si="2"/>
        <v>5.0198402499999997</v>
      </c>
    </row>
    <row r="77" spans="1:19" x14ac:dyDescent="0.3">
      <c r="A77" s="33"/>
      <c r="B77" s="33"/>
      <c r="D77">
        <v>2.3711000000000002</v>
      </c>
      <c r="E77">
        <v>2.1335000000000002</v>
      </c>
      <c r="F77">
        <v>2.0510000000000002</v>
      </c>
      <c r="G77">
        <v>8.2461000000000007E-2</v>
      </c>
      <c r="H77">
        <v>0</v>
      </c>
      <c r="I77">
        <v>0</v>
      </c>
      <c r="J77">
        <v>6.8829000000000001E-2</v>
      </c>
      <c r="K77">
        <v>-6.8829000000000001E-2</v>
      </c>
      <c r="L77">
        <v>1.8633</v>
      </c>
      <c r="M77">
        <v>1.6335</v>
      </c>
      <c r="N77">
        <v>1.6291</v>
      </c>
      <c r="O77">
        <v>4.4492000000000004E-3</v>
      </c>
      <c r="Q77">
        <f t="shared" si="0"/>
        <v>3.4718868899999999</v>
      </c>
      <c r="R77">
        <f t="shared" si="1"/>
        <v>0</v>
      </c>
      <c r="S77">
        <f t="shared" si="2"/>
        <v>5.6221152100000014</v>
      </c>
    </row>
    <row r="78" spans="1:19" x14ac:dyDescent="0.3">
      <c r="A78" s="33"/>
      <c r="B78" s="33"/>
      <c r="D78">
        <v>3.3555000000000001</v>
      </c>
      <c r="E78">
        <v>2.3559999999999999</v>
      </c>
      <c r="F78">
        <v>2.4003000000000001</v>
      </c>
      <c r="G78">
        <v>-4.4341999999999999E-2</v>
      </c>
      <c r="H78">
        <v>2.6928000000000001</v>
      </c>
      <c r="I78">
        <v>1.5185</v>
      </c>
      <c r="J78">
        <v>2.0463</v>
      </c>
      <c r="K78">
        <v>-0.52785000000000004</v>
      </c>
      <c r="L78">
        <v>3.3113000000000001</v>
      </c>
      <c r="M78">
        <v>2.3746999999999998</v>
      </c>
      <c r="N78">
        <v>2.5175999999999998</v>
      </c>
      <c r="O78">
        <v>-0.14288000000000001</v>
      </c>
      <c r="Q78">
        <f t="shared" si="0"/>
        <v>10.964707690000001</v>
      </c>
      <c r="R78">
        <f t="shared" si="1"/>
        <v>7.2511718400000005</v>
      </c>
      <c r="S78">
        <f t="shared" si="2"/>
        <v>11.259380250000001</v>
      </c>
    </row>
    <row r="79" spans="1:19" x14ac:dyDescent="0.3">
      <c r="A79" s="33"/>
      <c r="B79" s="33"/>
      <c r="D79">
        <v>3.7059000000000002</v>
      </c>
      <c r="E79">
        <v>2.5236999999999998</v>
      </c>
      <c r="F79">
        <v>2.5247000000000002</v>
      </c>
      <c r="G79">
        <v>-9.7662000000000009E-4</v>
      </c>
      <c r="H79">
        <v>0.95420000000000005</v>
      </c>
      <c r="I79">
        <v>0.84509999999999996</v>
      </c>
      <c r="J79">
        <v>0.76956999999999998</v>
      </c>
      <c r="K79">
        <v>7.5534000000000004E-2</v>
      </c>
      <c r="L79">
        <v>2.7225999999999999</v>
      </c>
      <c r="M79">
        <v>2.1335000000000002</v>
      </c>
      <c r="N79">
        <v>2.1562999999999999</v>
      </c>
      <c r="O79">
        <v>-2.2837E-2</v>
      </c>
      <c r="Q79">
        <f t="shared" si="0"/>
        <v>7.4125507599999994</v>
      </c>
      <c r="R79">
        <f t="shared" si="1"/>
        <v>0.91049764000000011</v>
      </c>
      <c r="S79">
        <f t="shared" si="2"/>
        <v>13.733694810000001</v>
      </c>
    </row>
    <row r="80" spans="1:19" x14ac:dyDescent="0.3">
      <c r="A80" s="33"/>
      <c r="B80" s="33"/>
      <c r="D80">
        <v>2.4843000000000002</v>
      </c>
      <c r="E80">
        <v>1.9494</v>
      </c>
      <c r="F80">
        <v>2.0912000000000002</v>
      </c>
      <c r="G80">
        <v>-0.14180999999999999</v>
      </c>
      <c r="H80">
        <v>0.47710000000000002</v>
      </c>
      <c r="I80">
        <v>0.30099999999999999</v>
      </c>
      <c r="J80">
        <v>0.41920000000000002</v>
      </c>
      <c r="K80">
        <v>-0.1182</v>
      </c>
      <c r="L80">
        <v>1.6628000000000001</v>
      </c>
      <c r="M80">
        <v>1.5682</v>
      </c>
      <c r="N80">
        <v>1.506</v>
      </c>
      <c r="O80">
        <v>6.2181E-2</v>
      </c>
      <c r="Q80">
        <f t="shared" si="0"/>
        <v>2.7649038400000001</v>
      </c>
      <c r="R80">
        <f t="shared" si="1"/>
        <v>0.22762441000000003</v>
      </c>
      <c r="S80">
        <f t="shared" si="2"/>
        <v>6.1717464900000012</v>
      </c>
    </row>
    <row r="81" spans="1:19" x14ac:dyDescent="0.3">
      <c r="A81" s="33"/>
      <c r="B81" s="33"/>
      <c r="D81">
        <v>2.1903000000000001</v>
      </c>
      <c r="E81">
        <v>1.8692</v>
      </c>
      <c r="F81">
        <v>1.9869000000000001</v>
      </c>
      <c r="G81">
        <v>-0.11768000000000001</v>
      </c>
      <c r="H81">
        <v>0.69899999999999995</v>
      </c>
      <c r="I81">
        <v>0.69899999999999995</v>
      </c>
      <c r="J81">
        <v>0.58214999999999995</v>
      </c>
      <c r="K81">
        <v>0.11685</v>
      </c>
      <c r="L81">
        <v>2.4346000000000001</v>
      </c>
      <c r="M81">
        <v>2.0373999999999999</v>
      </c>
      <c r="N81">
        <v>1.9796</v>
      </c>
      <c r="O81">
        <v>5.7786999999999998E-2</v>
      </c>
      <c r="Q81">
        <f t="shared" si="0"/>
        <v>5.92727716</v>
      </c>
      <c r="R81">
        <f t="shared" si="1"/>
        <v>0.48860099999999995</v>
      </c>
      <c r="S81">
        <f t="shared" si="2"/>
        <v>4.7974140900000002</v>
      </c>
    </row>
    <row r="82" spans="1:19" x14ac:dyDescent="0.3">
      <c r="A82" s="33"/>
      <c r="B82" s="33"/>
      <c r="D82">
        <v>3.6316000000000002</v>
      </c>
      <c r="E82">
        <v>2.5198</v>
      </c>
      <c r="F82">
        <v>2.4983</v>
      </c>
      <c r="G82">
        <v>2.1488E-2</v>
      </c>
      <c r="H82">
        <v>2.9165000000000001</v>
      </c>
      <c r="I82">
        <v>1.8976</v>
      </c>
      <c r="J82">
        <v>2.2105999999999999</v>
      </c>
      <c r="K82">
        <v>-0.31302999999999997</v>
      </c>
      <c r="L82">
        <v>3.4161000000000001</v>
      </c>
      <c r="M82">
        <v>2.4563999999999999</v>
      </c>
      <c r="N82">
        <v>2.5819000000000001</v>
      </c>
      <c r="O82">
        <v>-0.12548000000000001</v>
      </c>
      <c r="Q82">
        <f t="shared" si="0"/>
        <v>11.669739210000001</v>
      </c>
      <c r="R82">
        <f t="shared" si="1"/>
        <v>8.505972250000001</v>
      </c>
      <c r="S82">
        <f t="shared" si="2"/>
        <v>13.18851856</v>
      </c>
    </row>
    <row r="83" spans="1:19" x14ac:dyDescent="0.3">
      <c r="A83" s="33"/>
      <c r="B83" s="33"/>
      <c r="D83">
        <v>2.4392999999999998</v>
      </c>
      <c r="E83">
        <v>2.1553</v>
      </c>
      <c r="F83">
        <v>2.0752000000000002</v>
      </c>
      <c r="G83">
        <v>8.0060999999999993E-2</v>
      </c>
      <c r="H83">
        <v>0.7782</v>
      </c>
      <c r="I83">
        <v>0.7782</v>
      </c>
      <c r="J83">
        <v>0.64032</v>
      </c>
      <c r="K83">
        <v>0.13788</v>
      </c>
      <c r="L83">
        <v>2.4392999999999998</v>
      </c>
      <c r="M83">
        <v>2.1846999999999999</v>
      </c>
      <c r="N83">
        <v>1.9824999999999999</v>
      </c>
      <c r="O83">
        <v>0.20219999999999999</v>
      </c>
      <c r="Q83">
        <f t="shared" si="0"/>
        <v>5.9501844899999989</v>
      </c>
      <c r="R83">
        <f t="shared" si="1"/>
        <v>0.60559523999999998</v>
      </c>
      <c r="S83">
        <f t="shared" si="2"/>
        <v>5.9501844899999989</v>
      </c>
    </row>
    <row r="84" spans="1:19" x14ac:dyDescent="0.3">
      <c r="A84" s="33"/>
      <c r="B84" s="33"/>
      <c r="D84">
        <v>3.1410999999999998</v>
      </c>
      <c r="E84">
        <v>2.4182999999999999</v>
      </c>
      <c r="F84">
        <v>2.3243</v>
      </c>
      <c r="G84">
        <v>9.4035999999999995E-2</v>
      </c>
      <c r="H84">
        <v>3.4237000000000002</v>
      </c>
      <c r="I84">
        <v>2.1614</v>
      </c>
      <c r="J84">
        <v>2.5831</v>
      </c>
      <c r="K84">
        <v>-0.42170000000000002</v>
      </c>
      <c r="L84">
        <v>3.0318000000000001</v>
      </c>
      <c r="M84">
        <v>2.2429999999999999</v>
      </c>
      <c r="N84">
        <v>2.3460999999999999</v>
      </c>
      <c r="O84">
        <v>-0.10306999999999999</v>
      </c>
      <c r="Q84">
        <f t="shared" si="0"/>
        <v>9.1918112399999998</v>
      </c>
      <c r="R84">
        <f t="shared" si="1"/>
        <v>11.721721690000001</v>
      </c>
      <c r="S84">
        <f t="shared" si="2"/>
        <v>9.8665092099999985</v>
      </c>
    </row>
    <row r="85" spans="1:19" x14ac:dyDescent="0.3">
      <c r="A85" s="33"/>
      <c r="B85" s="33"/>
      <c r="D85">
        <v>3.5842999999999998</v>
      </c>
      <c r="E85">
        <v>2.4502000000000002</v>
      </c>
      <c r="F85">
        <v>2.4815</v>
      </c>
      <c r="G85">
        <v>-3.1328000000000002E-2</v>
      </c>
      <c r="H85">
        <v>0.7782</v>
      </c>
      <c r="I85">
        <v>0.7782</v>
      </c>
      <c r="J85">
        <v>0.64032</v>
      </c>
      <c r="K85">
        <v>0.13788</v>
      </c>
      <c r="L85">
        <v>0.90308999999999995</v>
      </c>
      <c r="M85">
        <v>0.77815000000000001</v>
      </c>
      <c r="N85">
        <v>1.0398000000000001</v>
      </c>
      <c r="O85">
        <v>-0.26168999999999998</v>
      </c>
      <c r="Q85">
        <f t="shared" si="0"/>
        <v>0.81557154809999988</v>
      </c>
      <c r="R85">
        <f t="shared" si="1"/>
        <v>0.60559523999999998</v>
      </c>
      <c r="S85">
        <f t="shared" si="2"/>
        <v>12.84720649</v>
      </c>
    </row>
    <row r="86" spans="1:19" x14ac:dyDescent="0.3">
      <c r="A86" s="33"/>
      <c r="B86" s="33"/>
      <c r="D86">
        <v>3.9698000000000002</v>
      </c>
      <c r="E86">
        <v>2.5276000000000001</v>
      </c>
      <c r="F86">
        <v>2.6183000000000001</v>
      </c>
      <c r="G86">
        <v>-9.0717999999999993E-2</v>
      </c>
      <c r="H86">
        <v>0.90310000000000001</v>
      </c>
      <c r="I86">
        <v>0.60209999999999997</v>
      </c>
      <c r="J86">
        <v>0.73204000000000002</v>
      </c>
      <c r="K86">
        <v>-0.12994</v>
      </c>
      <c r="L86">
        <v>3.3978000000000002</v>
      </c>
      <c r="M86">
        <v>2.3944999999999999</v>
      </c>
      <c r="N86">
        <v>2.5707</v>
      </c>
      <c r="O86">
        <v>-0.17615</v>
      </c>
      <c r="Q86">
        <f t="shared" si="0"/>
        <v>11.545044840000001</v>
      </c>
      <c r="R86">
        <f t="shared" si="1"/>
        <v>0.81558961000000008</v>
      </c>
      <c r="S86">
        <f t="shared" si="2"/>
        <v>15.759312040000001</v>
      </c>
    </row>
    <row r="87" spans="1:19" x14ac:dyDescent="0.3">
      <c r="A87" s="33"/>
      <c r="B87" s="33"/>
      <c r="D87">
        <v>3.4839000000000002</v>
      </c>
      <c r="E87">
        <v>2.3997000000000002</v>
      </c>
      <c r="F87">
        <v>2.4459</v>
      </c>
      <c r="G87">
        <v>-4.6203000000000001E-2</v>
      </c>
      <c r="H87">
        <v>1.6901999999999999</v>
      </c>
      <c r="I87">
        <v>1.5563</v>
      </c>
      <c r="J87">
        <v>1.3101</v>
      </c>
      <c r="K87">
        <v>0.24623999999999999</v>
      </c>
      <c r="L87">
        <v>3.4597000000000002</v>
      </c>
      <c r="M87">
        <v>2.4361999999999999</v>
      </c>
      <c r="N87">
        <v>2.6086</v>
      </c>
      <c r="O87">
        <v>-0.17244000000000001</v>
      </c>
      <c r="Q87">
        <f t="shared" ref="Q87:Q150" si="3">L87^2</f>
        <v>11.969524090000002</v>
      </c>
      <c r="R87">
        <f t="shared" ref="R87:R150" si="4">H87^2</f>
        <v>2.8567760399999997</v>
      </c>
      <c r="S87">
        <f t="shared" ref="S87:S150" si="5">D87^2</f>
        <v>12.137559210000001</v>
      </c>
    </row>
    <row r="88" spans="1:19" x14ac:dyDescent="0.3">
      <c r="A88" s="33"/>
      <c r="B88" s="33"/>
      <c r="D88">
        <v>3.1208999999999998</v>
      </c>
      <c r="E88">
        <v>2.3578999999999999</v>
      </c>
      <c r="F88">
        <v>2.3170999999999999</v>
      </c>
      <c r="G88">
        <v>4.0802999999999999E-2</v>
      </c>
      <c r="H88">
        <v>0</v>
      </c>
      <c r="I88">
        <v>0</v>
      </c>
      <c r="J88">
        <v>6.8829000000000001E-2</v>
      </c>
      <c r="K88">
        <v>-6.8829000000000001E-2</v>
      </c>
      <c r="L88">
        <v>2.9903</v>
      </c>
      <c r="M88">
        <v>2.3784000000000001</v>
      </c>
      <c r="N88">
        <v>2.3206000000000002</v>
      </c>
      <c r="O88">
        <v>5.7797000000000001E-2</v>
      </c>
      <c r="Q88">
        <f t="shared" si="3"/>
        <v>8.9418940899999999</v>
      </c>
      <c r="R88">
        <f t="shared" si="4"/>
        <v>0</v>
      </c>
      <c r="S88">
        <f t="shared" si="5"/>
        <v>9.7400168099999984</v>
      </c>
    </row>
    <row r="89" spans="1:19" x14ac:dyDescent="0.3">
      <c r="A89" s="33"/>
      <c r="B89" s="33"/>
      <c r="D89">
        <v>3.8736000000000002</v>
      </c>
      <c r="E89">
        <v>2.5888</v>
      </c>
      <c r="F89">
        <v>2.5842000000000001</v>
      </c>
      <c r="G89">
        <v>4.6170999999999999E-3</v>
      </c>
      <c r="H89">
        <v>3.5234999999999999</v>
      </c>
      <c r="I89">
        <v>2.2877999999999998</v>
      </c>
      <c r="J89">
        <v>2.6564000000000001</v>
      </c>
      <c r="K89">
        <v>-0.36858999999999997</v>
      </c>
      <c r="L89">
        <v>0.47711999999999999</v>
      </c>
      <c r="M89">
        <v>0.47711999999999999</v>
      </c>
      <c r="N89">
        <v>0.77846000000000004</v>
      </c>
      <c r="O89">
        <v>-0.30134</v>
      </c>
      <c r="Q89">
        <f t="shared" si="3"/>
        <v>0.22764349439999998</v>
      </c>
      <c r="R89">
        <f t="shared" si="4"/>
        <v>12.415052249999999</v>
      </c>
      <c r="S89">
        <f t="shared" si="5"/>
        <v>15.004776960000001</v>
      </c>
    </row>
    <row r="90" spans="1:19" x14ac:dyDescent="0.3">
      <c r="A90" s="33"/>
      <c r="B90" s="33"/>
      <c r="D90">
        <v>3.5960000000000001</v>
      </c>
      <c r="E90">
        <v>2.5211000000000001</v>
      </c>
      <c r="F90">
        <v>2.4857</v>
      </c>
      <c r="G90">
        <v>3.542E-2</v>
      </c>
      <c r="H90">
        <v>0</v>
      </c>
      <c r="I90">
        <v>0</v>
      </c>
      <c r="J90">
        <v>6.8829000000000001E-2</v>
      </c>
      <c r="K90">
        <v>-6.8829000000000001E-2</v>
      </c>
      <c r="L90">
        <v>1.9444999999999999</v>
      </c>
      <c r="M90">
        <v>1.8062</v>
      </c>
      <c r="N90">
        <v>1.6789000000000001</v>
      </c>
      <c r="O90">
        <v>0.12731999999999999</v>
      </c>
      <c r="Q90">
        <f t="shared" si="3"/>
        <v>3.7810802499999996</v>
      </c>
      <c r="R90">
        <f t="shared" si="4"/>
        <v>0</v>
      </c>
      <c r="S90">
        <f t="shared" si="5"/>
        <v>12.931216000000001</v>
      </c>
    </row>
    <row r="91" spans="1:19" x14ac:dyDescent="0.3">
      <c r="A91" s="33"/>
      <c r="B91" s="33"/>
      <c r="D91">
        <v>3.1558999999999999</v>
      </c>
      <c r="E91">
        <v>2.3944999999999999</v>
      </c>
      <c r="F91">
        <v>2.3294999999999999</v>
      </c>
      <c r="G91">
        <v>6.4984E-2</v>
      </c>
      <c r="H91">
        <v>0.69899999999999995</v>
      </c>
      <c r="I91">
        <v>0.60209999999999997</v>
      </c>
      <c r="J91">
        <v>0.58214999999999995</v>
      </c>
      <c r="K91">
        <v>1.9945000000000001E-2</v>
      </c>
      <c r="L91">
        <v>3.7172999999999998</v>
      </c>
      <c r="M91">
        <v>2.5065</v>
      </c>
      <c r="N91">
        <v>2.7667000000000002</v>
      </c>
      <c r="O91">
        <v>-0.26021</v>
      </c>
      <c r="Q91">
        <f t="shared" si="3"/>
        <v>13.818319289999998</v>
      </c>
      <c r="R91">
        <f t="shared" si="4"/>
        <v>0.48860099999999995</v>
      </c>
      <c r="S91">
        <f t="shared" si="5"/>
        <v>9.9597048099999999</v>
      </c>
    </row>
    <row r="92" spans="1:19" x14ac:dyDescent="0.3">
      <c r="A92" s="33"/>
      <c r="B92" s="33"/>
      <c r="D92">
        <v>2.8791000000000002</v>
      </c>
      <c r="E92">
        <v>2.3654999999999999</v>
      </c>
      <c r="F92">
        <v>2.2313000000000001</v>
      </c>
      <c r="G92">
        <v>0.13420000000000001</v>
      </c>
      <c r="H92">
        <v>0</v>
      </c>
      <c r="I92">
        <v>0</v>
      </c>
      <c r="J92">
        <v>6.8829000000000001E-2</v>
      </c>
      <c r="K92">
        <v>-6.8829000000000001E-2</v>
      </c>
      <c r="L92">
        <v>1.3222</v>
      </c>
      <c r="M92">
        <v>1.2787999999999999</v>
      </c>
      <c r="N92">
        <v>1.2969999999999999</v>
      </c>
      <c r="O92">
        <v>-1.822E-2</v>
      </c>
      <c r="Q92">
        <f t="shared" si="3"/>
        <v>1.7482128400000001</v>
      </c>
      <c r="R92">
        <f t="shared" si="4"/>
        <v>0</v>
      </c>
      <c r="S92">
        <f t="shared" si="5"/>
        <v>8.289216810000001</v>
      </c>
    </row>
    <row r="93" spans="1:19" x14ac:dyDescent="0.3">
      <c r="A93" s="33"/>
      <c r="B93" s="33"/>
      <c r="D93">
        <v>3.1398999999999999</v>
      </c>
      <c r="E93">
        <v>2.3578999999999999</v>
      </c>
      <c r="F93">
        <v>2.3237999999999999</v>
      </c>
      <c r="G93">
        <v>3.4061000000000001E-2</v>
      </c>
      <c r="H93">
        <v>0</v>
      </c>
      <c r="I93">
        <v>0</v>
      </c>
      <c r="J93">
        <v>6.8829000000000001E-2</v>
      </c>
      <c r="K93">
        <v>-6.8829000000000001E-2</v>
      </c>
      <c r="L93">
        <v>2.2967</v>
      </c>
      <c r="M93">
        <v>2.0607000000000002</v>
      </c>
      <c r="N93">
        <v>1.895</v>
      </c>
      <c r="O93">
        <v>0.16571</v>
      </c>
      <c r="Q93">
        <f t="shared" si="3"/>
        <v>5.2748308899999996</v>
      </c>
      <c r="R93">
        <f t="shared" si="4"/>
        <v>0</v>
      </c>
      <c r="S93">
        <f t="shared" si="5"/>
        <v>9.8589720099999987</v>
      </c>
    </row>
    <row r="94" spans="1:19" x14ac:dyDescent="0.3">
      <c r="A94" s="33"/>
      <c r="B94" s="33"/>
      <c r="D94">
        <v>3.5131999999999999</v>
      </c>
      <c r="E94">
        <v>2.4870999999999999</v>
      </c>
      <c r="F94">
        <v>2.4563000000000001</v>
      </c>
      <c r="G94">
        <v>3.0800999999999999E-2</v>
      </c>
      <c r="H94">
        <v>1.6990000000000001</v>
      </c>
      <c r="I94">
        <v>1.4914000000000001</v>
      </c>
      <c r="J94">
        <v>1.3165</v>
      </c>
      <c r="K94">
        <v>0.17487</v>
      </c>
      <c r="L94">
        <v>2.6656</v>
      </c>
      <c r="M94">
        <v>2.2040999999999999</v>
      </c>
      <c r="N94">
        <v>2.1214</v>
      </c>
      <c r="O94">
        <v>8.2739999999999994E-2</v>
      </c>
      <c r="Q94">
        <f t="shared" si="3"/>
        <v>7.1054233599999996</v>
      </c>
      <c r="R94">
        <f t="shared" si="4"/>
        <v>2.8866010000000002</v>
      </c>
      <c r="S94">
        <f t="shared" si="5"/>
        <v>12.342574239999999</v>
      </c>
    </row>
    <row r="95" spans="1:19" x14ac:dyDescent="0.3">
      <c r="A95" s="33"/>
      <c r="B95" s="33"/>
      <c r="D95">
        <v>2.8351000000000002</v>
      </c>
      <c r="E95">
        <v>2.1903000000000001</v>
      </c>
      <c r="F95">
        <v>2.2157</v>
      </c>
      <c r="G95">
        <v>-2.5384E-2</v>
      </c>
      <c r="H95">
        <v>2.2742</v>
      </c>
      <c r="I95">
        <v>1.8261000000000001</v>
      </c>
      <c r="J95">
        <v>1.7388999999999999</v>
      </c>
      <c r="K95">
        <v>8.7162000000000003E-2</v>
      </c>
      <c r="L95">
        <v>3.0518999999999998</v>
      </c>
      <c r="M95">
        <v>2.2833000000000001</v>
      </c>
      <c r="N95">
        <v>2.3584000000000001</v>
      </c>
      <c r="O95">
        <v>-7.5103000000000003E-2</v>
      </c>
      <c r="Q95">
        <f t="shared" si="3"/>
        <v>9.3140936099999987</v>
      </c>
      <c r="R95">
        <f t="shared" si="4"/>
        <v>5.1719856399999999</v>
      </c>
      <c r="S95">
        <f t="shared" si="5"/>
        <v>8.0377920100000004</v>
      </c>
    </row>
    <row r="96" spans="1:19" x14ac:dyDescent="0.3">
      <c r="A96" s="33"/>
      <c r="B96" s="33"/>
      <c r="D96">
        <v>2.5899000000000001</v>
      </c>
      <c r="E96">
        <v>2.2252999999999998</v>
      </c>
      <c r="F96">
        <v>2.1286999999999998</v>
      </c>
      <c r="G96">
        <v>9.6622E-2</v>
      </c>
      <c r="H96">
        <v>1.7634000000000001</v>
      </c>
      <c r="I96">
        <v>1.3802000000000001</v>
      </c>
      <c r="J96">
        <v>1.3637999999999999</v>
      </c>
      <c r="K96">
        <v>1.6379999999999999E-2</v>
      </c>
      <c r="L96">
        <v>2.6084999999999998</v>
      </c>
      <c r="M96">
        <v>2.1703000000000001</v>
      </c>
      <c r="N96">
        <v>2.0863</v>
      </c>
      <c r="O96">
        <v>8.3977999999999997E-2</v>
      </c>
      <c r="Q96">
        <f t="shared" si="3"/>
        <v>6.8042722499999995</v>
      </c>
      <c r="R96">
        <f t="shared" si="4"/>
        <v>3.1095795600000002</v>
      </c>
      <c r="S96">
        <f t="shared" si="5"/>
        <v>6.7075820100000003</v>
      </c>
    </row>
    <row r="97" spans="1:19" x14ac:dyDescent="0.3">
      <c r="A97" s="33"/>
      <c r="B97" s="33"/>
      <c r="D97">
        <v>3.7797000000000001</v>
      </c>
      <c r="E97">
        <v>2.4579</v>
      </c>
      <c r="F97">
        <v>2.5508999999999999</v>
      </c>
      <c r="G97">
        <v>-9.2964000000000005E-2</v>
      </c>
      <c r="H97">
        <v>0.7782</v>
      </c>
      <c r="I97">
        <v>0.69899999999999995</v>
      </c>
      <c r="J97">
        <v>0.64032</v>
      </c>
      <c r="K97">
        <v>5.8682999999999999E-2</v>
      </c>
      <c r="L97">
        <v>3.0224000000000002</v>
      </c>
      <c r="M97">
        <v>2.4409000000000001</v>
      </c>
      <c r="N97">
        <v>2.3403</v>
      </c>
      <c r="O97">
        <v>0.10059999999999999</v>
      </c>
      <c r="Q97">
        <f t="shared" si="3"/>
        <v>9.1349017600000018</v>
      </c>
      <c r="R97">
        <f t="shared" si="4"/>
        <v>0.60559523999999998</v>
      </c>
      <c r="S97">
        <f t="shared" si="5"/>
        <v>14.286132090000001</v>
      </c>
    </row>
    <row r="98" spans="1:19" x14ac:dyDescent="0.3">
      <c r="A98" s="33"/>
      <c r="B98" s="33"/>
      <c r="D98">
        <v>3.4929000000000001</v>
      </c>
      <c r="E98">
        <v>2.4314</v>
      </c>
      <c r="F98">
        <v>2.4491000000000001</v>
      </c>
      <c r="G98">
        <v>-1.7696E-2</v>
      </c>
      <c r="H98">
        <v>2.6884000000000001</v>
      </c>
      <c r="I98">
        <v>1.716</v>
      </c>
      <c r="J98">
        <v>2.0430999999999999</v>
      </c>
      <c r="K98">
        <v>-0.32711000000000001</v>
      </c>
      <c r="L98">
        <v>2.8948999999999998</v>
      </c>
      <c r="M98">
        <v>2.2504</v>
      </c>
      <c r="N98">
        <v>2.2621000000000002</v>
      </c>
      <c r="O98">
        <v>-1.1664000000000001E-2</v>
      </c>
      <c r="Q98">
        <f t="shared" si="3"/>
        <v>8.3804460099999982</v>
      </c>
      <c r="R98">
        <f t="shared" si="4"/>
        <v>7.2274945600000002</v>
      </c>
      <c r="S98">
        <f t="shared" si="5"/>
        <v>12.20035041</v>
      </c>
    </row>
    <row r="99" spans="1:19" x14ac:dyDescent="0.3">
      <c r="A99" s="33"/>
      <c r="B99" s="33"/>
      <c r="D99">
        <v>2.9916999999999998</v>
      </c>
      <c r="E99">
        <v>2.3262999999999998</v>
      </c>
      <c r="F99">
        <v>2.2713000000000001</v>
      </c>
      <c r="G99">
        <v>5.5048E-2</v>
      </c>
      <c r="H99">
        <v>0.47710000000000002</v>
      </c>
      <c r="I99">
        <v>0.47710000000000002</v>
      </c>
      <c r="J99">
        <v>0.41920000000000002</v>
      </c>
      <c r="K99">
        <v>5.7903000000000003E-2</v>
      </c>
      <c r="L99">
        <v>2.1429999999999998</v>
      </c>
      <c r="M99">
        <v>1.9541999999999999</v>
      </c>
      <c r="N99">
        <v>1.8007</v>
      </c>
      <c r="O99">
        <v>0.15351999999999999</v>
      </c>
      <c r="Q99">
        <f t="shared" si="3"/>
        <v>4.5924489999999993</v>
      </c>
      <c r="R99">
        <f t="shared" si="4"/>
        <v>0.22762441000000003</v>
      </c>
      <c r="S99">
        <f t="shared" si="5"/>
        <v>8.9502688899999985</v>
      </c>
    </row>
    <row r="100" spans="1:19" x14ac:dyDescent="0.3">
      <c r="A100" s="33"/>
      <c r="B100" s="33"/>
      <c r="D100">
        <v>2.5489999999999999</v>
      </c>
      <c r="E100">
        <v>2.3243</v>
      </c>
      <c r="F100">
        <v>2.1141999999999999</v>
      </c>
      <c r="G100">
        <v>0.21013000000000001</v>
      </c>
      <c r="H100">
        <v>0</v>
      </c>
      <c r="I100">
        <v>0</v>
      </c>
      <c r="J100">
        <v>6.8829000000000001E-2</v>
      </c>
      <c r="K100">
        <v>-6.8829000000000001E-2</v>
      </c>
      <c r="L100">
        <v>1.8325</v>
      </c>
      <c r="M100">
        <v>1.7634000000000001</v>
      </c>
      <c r="N100">
        <v>1.6102000000000001</v>
      </c>
      <c r="O100">
        <v>0.15325</v>
      </c>
      <c r="Q100">
        <f t="shared" si="3"/>
        <v>3.3580562500000002</v>
      </c>
      <c r="R100">
        <f t="shared" si="4"/>
        <v>0</v>
      </c>
      <c r="S100">
        <f t="shared" si="5"/>
        <v>6.497401</v>
      </c>
    </row>
    <row r="101" spans="1:19" x14ac:dyDescent="0.3">
      <c r="A101" s="33"/>
      <c r="B101" s="33"/>
      <c r="D101">
        <v>3.2208999999999999</v>
      </c>
      <c r="E101">
        <v>2.3384999999999998</v>
      </c>
      <c r="F101">
        <v>2.3525999999999998</v>
      </c>
      <c r="G101">
        <v>-1.4080000000000001E-2</v>
      </c>
      <c r="H101">
        <v>1.6128</v>
      </c>
      <c r="I101">
        <v>1.4314</v>
      </c>
      <c r="J101">
        <v>1.2532000000000001</v>
      </c>
      <c r="K101">
        <v>0.17818000000000001</v>
      </c>
      <c r="L101">
        <v>1.716</v>
      </c>
      <c r="M101">
        <v>1.5441</v>
      </c>
      <c r="N101">
        <v>1.5387</v>
      </c>
      <c r="O101">
        <v>5.4358000000000002E-3</v>
      </c>
      <c r="Q101">
        <f t="shared" si="3"/>
        <v>2.9446559999999997</v>
      </c>
      <c r="R101">
        <f t="shared" si="4"/>
        <v>2.6011238400000001</v>
      </c>
      <c r="S101">
        <f t="shared" si="5"/>
        <v>10.374196809999999</v>
      </c>
    </row>
    <row r="102" spans="1:19" x14ac:dyDescent="0.3">
      <c r="A102" s="33"/>
      <c r="B102" s="33"/>
      <c r="D102">
        <v>3.6520000000000001</v>
      </c>
      <c r="E102">
        <v>2.4712999999999998</v>
      </c>
      <c r="F102">
        <v>2.5055999999999998</v>
      </c>
      <c r="G102">
        <v>-3.4250999999999997E-2</v>
      </c>
      <c r="H102">
        <v>2.1732</v>
      </c>
      <c r="I102">
        <v>1.8920999999999999</v>
      </c>
      <c r="J102">
        <v>1.6648000000000001</v>
      </c>
      <c r="K102">
        <v>0.22733</v>
      </c>
      <c r="L102">
        <v>2.3483000000000001</v>
      </c>
      <c r="M102">
        <v>2.1614</v>
      </c>
      <c r="N102">
        <v>1.9267000000000001</v>
      </c>
      <c r="O102">
        <v>0.23474</v>
      </c>
      <c r="Q102">
        <f t="shared" si="3"/>
        <v>5.5145128900000007</v>
      </c>
      <c r="R102">
        <f t="shared" si="4"/>
        <v>4.7227982400000004</v>
      </c>
      <c r="S102">
        <f t="shared" si="5"/>
        <v>13.337104000000002</v>
      </c>
    </row>
    <row r="103" spans="1:19" x14ac:dyDescent="0.3">
      <c r="A103" s="33"/>
      <c r="B103" s="33"/>
      <c r="D103">
        <v>1.9731000000000001</v>
      </c>
      <c r="E103">
        <v>1.7924</v>
      </c>
      <c r="F103">
        <v>1.9097999999999999</v>
      </c>
      <c r="G103">
        <v>-0.11741</v>
      </c>
      <c r="H103">
        <v>2.5527000000000002</v>
      </c>
      <c r="I103">
        <v>1.9684999999999999</v>
      </c>
      <c r="J103">
        <v>1.9435</v>
      </c>
      <c r="K103">
        <v>2.504E-2</v>
      </c>
      <c r="L103">
        <v>2.3502000000000001</v>
      </c>
      <c r="M103">
        <v>1.9590000000000001</v>
      </c>
      <c r="N103">
        <v>1.9278</v>
      </c>
      <c r="O103">
        <v>3.1175999999999999E-2</v>
      </c>
      <c r="Q103">
        <f t="shared" si="3"/>
        <v>5.5234400400000006</v>
      </c>
      <c r="R103">
        <f t="shared" si="4"/>
        <v>6.5162772900000006</v>
      </c>
      <c r="S103">
        <f t="shared" si="5"/>
        <v>3.8931236100000004</v>
      </c>
    </row>
    <row r="104" spans="1:19" x14ac:dyDescent="0.3">
      <c r="A104" s="33"/>
      <c r="B104" s="33"/>
      <c r="D104">
        <v>3.8664000000000001</v>
      </c>
      <c r="E104">
        <v>2.5236999999999998</v>
      </c>
      <c r="F104">
        <v>2.5815999999999999</v>
      </c>
      <c r="G104">
        <v>-5.7928E-2</v>
      </c>
      <c r="H104">
        <v>2.3365</v>
      </c>
      <c r="I104">
        <v>2.1959</v>
      </c>
      <c r="J104">
        <v>1.7847</v>
      </c>
      <c r="K104">
        <v>0.41121000000000002</v>
      </c>
      <c r="L104">
        <v>1.9191</v>
      </c>
      <c r="M104">
        <v>1.8194999999999999</v>
      </c>
      <c r="N104">
        <v>1.6633</v>
      </c>
      <c r="O104">
        <v>0.15620999999999999</v>
      </c>
      <c r="Q104">
        <f t="shared" si="3"/>
        <v>3.68294481</v>
      </c>
      <c r="R104">
        <f t="shared" si="4"/>
        <v>5.4592322500000003</v>
      </c>
      <c r="S104">
        <f t="shared" si="5"/>
        <v>14.949048960000001</v>
      </c>
    </row>
    <row r="105" spans="1:19" x14ac:dyDescent="0.3">
      <c r="A105" s="33"/>
      <c r="B105" s="33"/>
      <c r="D105">
        <v>2.7084000000000001</v>
      </c>
      <c r="E105">
        <v>2.2877999999999998</v>
      </c>
      <c r="F105">
        <v>2.1707000000000001</v>
      </c>
      <c r="G105">
        <v>0.11706999999999999</v>
      </c>
      <c r="H105">
        <v>2.7443</v>
      </c>
      <c r="I105">
        <v>2.2094999999999998</v>
      </c>
      <c r="J105">
        <v>2.0842000000000001</v>
      </c>
      <c r="K105">
        <v>0.12533</v>
      </c>
      <c r="L105">
        <v>3.5899000000000001</v>
      </c>
      <c r="M105">
        <v>2.5091999999999999</v>
      </c>
      <c r="N105">
        <v>2.6884999999999999</v>
      </c>
      <c r="O105">
        <v>-0.17932999999999999</v>
      </c>
      <c r="Q105">
        <f t="shared" si="3"/>
        <v>12.887382010000001</v>
      </c>
      <c r="R105">
        <f t="shared" si="4"/>
        <v>7.53118249</v>
      </c>
      <c r="S105">
        <f t="shared" si="5"/>
        <v>7.3354305600000007</v>
      </c>
    </row>
    <row r="106" spans="1:19" x14ac:dyDescent="0.3">
      <c r="A106" s="33"/>
      <c r="B106" s="33"/>
      <c r="D106">
        <v>3.2907000000000002</v>
      </c>
      <c r="E106">
        <v>2.415</v>
      </c>
      <c r="F106">
        <v>2.3773</v>
      </c>
      <c r="G106">
        <v>3.7651999999999998E-2</v>
      </c>
      <c r="H106">
        <v>0</v>
      </c>
      <c r="I106">
        <v>0</v>
      </c>
      <c r="J106">
        <v>6.8829000000000001E-2</v>
      </c>
      <c r="K106">
        <v>-6.8829000000000001E-2</v>
      </c>
      <c r="L106">
        <v>3.4188000000000001</v>
      </c>
      <c r="M106">
        <v>2.4378000000000002</v>
      </c>
      <c r="N106">
        <v>2.5834999999999999</v>
      </c>
      <c r="O106">
        <v>-0.14574000000000001</v>
      </c>
      <c r="Q106">
        <f t="shared" si="3"/>
        <v>11.688193440000001</v>
      </c>
      <c r="R106">
        <f t="shared" si="4"/>
        <v>0</v>
      </c>
      <c r="S106">
        <f t="shared" si="5"/>
        <v>10.828706490000002</v>
      </c>
    </row>
    <row r="107" spans="1:19" x14ac:dyDescent="0.3">
      <c r="A107" s="33"/>
      <c r="B107" s="33"/>
      <c r="D107">
        <v>2.6627999999999998</v>
      </c>
      <c r="E107">
        <v>2.2454999999999998</v>
      </c>
      <c r="F107">
        <v>2.1545000000000001</v>
      </c>
      <c r="G107">
        <v>9.0953999999999993E-2</v>
      </c>
      <c r="H107">
        <v>0.30099999999999999</v>
      </c>
      <c r="I107">
        <v>0.30099999999999999</v>
      </c>
      <c r="J107">
        <v>0.28987000000000002</v>
      </c>
      <c r="K107">
        <v>1.1124999999999999E-2</v>
      </c>
      <c r="L107">
        <v>2.7818000000000001</v>
      </c>
      <c r="M107">
        <v>2.2765</v>
      </c>
      <c r="N107">
        <v>2.1926999999999999</v>
      </c>
      <c r="O107">
        <v>8.3836999999999995E-2</v>
      </c>
      <c r="Q107">
        <f t="shared" si="3"/>
        <v>7.7384112400000005</v>
      </c>
      <c r="R107">
        <f t="shared" si="4"/>
        <v>9.0600999999999987E-2</v>
      </c>
      <c r="S107">
        <f t="shared" si="5"/>
        <v>7.0905038399999993</v>
      </c>
    </row>
    <row r="108" spans="1:19" x14ac:dyDescent="0.3">
      <c r="A108" s="33"/>
      <c r="B108" s="33"/>
      <c r="D108">
        <v>2.738</v>
      </c>
      <c r="E108">
        <v>2.3054000000000001</v>
      </c>
      <c r="F108">
        <v>2.1812</v>
      </c>
      <c r="G108">
        <v>0.12417</v>
      </c>
      <c r="H108">
        <v>1.1460999999999999</v>
      </c>
      <c r="I108">
        <v>1.1460999999999999</v>
      </c>
      <c r="J108">
        <v>0.91049000000000002</v>
      </c>
      <c r="K108">
        <v>0.23561000000000001</v>
      </c>
      <c r="L108">
        <v>3.5718000000000001</v>
      </c>
      <c r="M108">
        <v>2.4756999999999998</v>
      </c>
      <c r="N108">
        <v>2.6774</v>
      </c>
      <c r="O108">
        <v>-0.20172000000000001</v>
      </c>
      <c r="Q108">
        <f t="shared" si="3"/>
        <v>12.75775524</v>
      </c>
      <c r="R108">
        <f t="shared" si="4"/>
        <v>1.3135452099999998</v>
      </c>
      <c r="S108">
        <f t="shared" si="5"/>
        <v>7.4966439999999999</v>
      </c>
    </row>
    <row r="109" spans="1:19" x14ac:dyDescent="0.3">
      <c r="A109" s="33"/>
      <c r="B109" s="33"/>
      <c r="D109">
        <v>1.7323999999999999</v>
      </c>
      <c r="E109">
        <v>1.5798000000000001</v>
      </c>
      <c r="F109">
        <v>1.8244</v>
      </c>
      <c r="G109">
        <v>-0.24460000000000001</v>
      </c>
      <c r="H109">
        <v>0.30099999999999999</v>
      </c>
      <c r="I109">
        <v>0</v>
      </c>
      <c r="J109">
        <v>0.28987000000000002</v>
      </c>
      <c r="K109">
        <v>-0.28987000000000002</v>
      </c>
      <c r="L109">
        <v>2.3874</v>
      </c>
      <c r="M109">
        <v>2.2067999999999999</v>
      </c>
      <c r="N109">
        <v>1.9507000000000001</v>
      </c>
      <c r="O109">
        <v>0.25614999999999999</v>
      </c>
      <c r="Q109">
        <f t="shared" si="3"/>
        <v>5.6996787599999994</v>
      </c>
      <c r="R109">
        <f t="shared" si="4"/>
        <v>9.0600999999999987E-2</v>
      </c>
      <c r="S109">
        <f t="shared" si="5"/>
        <v>3.0012097599999996</v>
      </c>
    </row>
    <row r="110" spans="1:19" x14ac:dyDescent="0.3">
      <c r="A110" s="33"/>
      <c r="B110" s="33"/>
      <c r="D110">
        <v>3.5695000000000001</v>
      </c>
      <c r="E110">
        <v>2.4518</v>
      </c>
      <c r="F110">
        <v>2.4763000000000002</v>
      </c>
      <c r="G110">
        <v>-2.4476999999999999E-2</v>
      </c>
      <c r="H110">
        <v>0.47710000000000002</v>
      </c>
      <c r="I110">
        <v>0.47710000000000002</v>
      </c>
      <c r="J110">
        <v>0.41920000000000002</v>
      </c>
      <c r="K110">
        <v>5.7903000000000003E-2</v>
      </c>
      <c r="L110">
        <v>1.8692</v>
      </c>
      <c r="M110">
        <v>1.7482</v>
      </c>
      <c r="N110">
        <v>1.6327</v>
      </c>
      <c r="O110">
        <v>0.11552999999999999</v>
      </c>
      <c r="Q110">
        <f t="shared" si="3"/>
        <v>3.4939086399999999</v>
      </c>
      <c r="R110">
        <f t="shared" si="4"/>
        <v>0.22762441000000003</v>
      </c>
      <c r="S110">
        <f t="shared" si="5"/>
        <v>12.741330250000001</v>
      </c>
    </row>
    <row r="111" spans="1:19" x14ac:dyDescent="0.3">
      <c r="A111" s="33"/>
      <c r="B111" s="33"/>
      <c r="D111">
        <v>3.1</v>
      </c>
      <c r="E111">
        <v>2.5065</v>
      </c>
      <c r="F111">
        <v>2.3096999999999999</v>
      </c>
      <c r="G111">
        <v>0.19681999999999999</v>
      </c>
      <c r="H111">
        <v>0.30099999999999999</v>
      </c>
      <c r="I111">
        <v>0.30099999999999999</v>
      </c>
      <c r="J111">
        <v>0.28987000000000002</v>
      </c>
      <c r="K111">
        <v>1.1124999999999999E-2</v>
      </c>
      <c r="L111">
        <v>2.6137999999999999</v>
      </c>
      <c r="M111">
        <v>2.2404999999999999</v>
      </c>
      <c r="N111">
        <v>2.0895999999999999</v>
      </c>
      <c r="O111">
        <v>0.15093000000000001</v>
      </c>
      <c r="Q111">
        <f t="shared" si="3"/>
        <v>6.8319504399999991</v>
      </c>
      <c r="R111">
        <f t="shared" si="4"/>
        <v>9.0600999999999987E-2</v>
      </c>
      <c r="S111">
        <f t="shared" si="5"/>
        <v>9.6100000000000012</v>
      </c>
    </row>
    <row r="112" spans="1:19" x14ac:dyDescent="0.3">
      <c r="A112" s="33"/>
      <c r="B112" s="33"/>
      <c r="D112">
        <v>3.5375999999999999</v>
      </c>
      <c r="E112">
        <v>2.4857</v>
      </c>
      <c r="F112">
        <v>2.4649999999999999</v>
      </c>
      <c r="G112">
        <v>2.0743000000000001E-2</v>
      </c>
      <c r="H112">
        <v>1.3424</v>
      </c>
      <c r="I112">
        <v>1.2787999999999999</v>
      </c>
      <c r="J112">
        <v>1.0546</v>
      </c>
      <c r="K112">
        <v>0.22414999999999999</v>
      </c>
      <c r="L112">
        <v>1.6532</v>
      </c>
      <c r="M112">
        <v>1.5051000000000001</v>
      </c>
      <c r="N112">
        <v>1.5001</v>
      </c>
      <c r="O112">
        <v>4.9712999999999997E-3</v>
      </c>
      <c r="Q112">
        <f t="shared" si="3"/>
        <v>2.73307024</v>
      </c>
      <c r="R112">
        <f t="shared" si="4"/>
        <v>1.8020377600000002</v>
      </c>
      <c r="S112">
        <f t="shared" si="5"/>
        <v>12.51461376</v>
      </c>
    </row>
    <row r="113" spans="1:19" x14ac:dyDescent="0.3">
      <c r="A113" s="33"/>
      <c r="B113" s="33"/>
      <c r="D113">
        <v>2.5598999999999998</v>
      </c>
      <c r="E113">
        <v>2.1673</v>
      </c>
      <c r="F113">
        <v>2.1179999999999999</v>
      </c>
      <c r="G113">
        <v>4.9266999999999998E-2</v>
      </c>
      <c r="H113">
        <v>1.5798000000000001</v>
      </c>
      <c r="I113">
        <v>1.3009999999999999</v>
      </c>
      <c r="J113">
        <v>1.2290000000000001</v>
      </c>
      <c r="K113">
        <v>7.2010000000000005E-2</v>
      </c>
      <c r="L113">
        <v>2.9983</v>
      </c>
      <c r="M113">
        <v>2.3673999999999999</v>
      </c>
      <c r="N113">
        <v>2.3254999999999999</v>
      </c>
      <c r="O113">
        <v>4.1888000000000002E-2</v>
      </c>
      <c r="Q113">
        <f t="shared" si="3"/>
        <v>8.98980289</v>
      </c>
      <c r="R113">
        <f t="shared" si="4"/>
        <v>2.4957680400000002</v>
      </c>
      <c r="S113">
        <f t="shared" si="5"/>
        <v>6.5530880099999989</v>
      </c>
    </row>
    <row r="114" spans="1:19" x14ac:dyDescent="0.3">
      <c r="A114" s="33"/>
      <c r="B114" s="33"/>
      <c r="D114">
        <v>2.5832000000000002</v>
      </c>
      <c r="E114">
        <v>2.1987000000000001</v>
      </c>
      <c r="F114">
        <v>2.1263000000000001</v>
      </c>
      <c r="G114">
        <v>7.2400000000000006E-2</v>
      </c>
      <c r="H114">
        <v>1.6335</v>
      </c>
      <c r="I114">
        <v>1.5315000000000001</v>
      </c>
      <c r="J114">
        <v>1.2684</v>
      </c>
      <c r="K114">
        <v>0.26307000000000003</v>
      </c>
      <c r="L114">
        <v>3.0137</v>
      </c>
      <c r="M114">
        <v>2.4116</v>
      </c>
      <c r="N114">
        <v>2.335</v>
      </c>
      <c r="O114">
        <v>7.6637999999999998E-2</v>
      </c>
      <c r="Q114">
        <f t="shared" si="3"/>
        <v>9.0823876900000009</v>
      </c>
      <c r="R114">
        <f t="shared" si="4"/>
        <v>2.6683222499999997</v>
      </c>
      <c r="S114">
        <f t="shared" si="5"/>
        <v>6.672922240000001</v>
      </c>
    </row>
    <row r="115" spans="1:19" x14ac:dyDescent="0.3">
      <c r="A115" s="33"/>
      <c r="B115" s="33"/>
      <c r="D115">
        <v>2.7033</v>
      </c>
      <c r="E115">
        <v>2.3765999999999998</v>
      </c>
      <c r="F115">
        <v>2.1688999999999998</v>
      </c>
      <c r="G115">
        <v>0.20768</v>
      </c>
      <c r="H115">
        <v>0.60209999999999997</v>
      </c>
      <c r="I115">
        <v>0.30099999999999999</v>
      </c>
      <c r="J115">
        <v>0.51099000000000006</v>
      </c>
      <c r="K115">
        <v>-0.20999000000000001</v>
      </c>
      <c r="L115">
        <v>3.0394000000000001</v>
      </c>
      <c r="M115">
        <v>2.2227000000000001</v>
      </c>
      <c r="N115">
        <v>2.3506999999999998</v>
      </c>
      <c r="O115">
        <v>-0.12803</v>
      </c>
      <c r="Q115">
        <f t="shared" si="3"/>
        <v>9.2379523600000013</v>
      </c>
      <c r="R115">
        <f t="shared" si="4"/>
        <v>0.36252440999999996</v>
      </c>
      <c r="S115">
        <f t="shared" si="5"/>
        <v>7.30783089</v>
      </c>
    </row>
    <row r="116" spans="1:19" x14ac:dyDescent="0.3">
      <c r="A116" s="33"/>
      <c r="B116" s="33"/>
      <c r="D116">
        <v>3.9321999999999999</v>
      </c>
      <c r="E116">
        <v>2.5933000000000002</v>
      </c>
      <c r="F116">
        <v>2.605</v>
      </c>
      <c r="G116">
        <v>-1.1676000000000001E-2</v>
      </c>
      <c r="H116">
        <v>0</v>
      </c>
      <c r="I116">
        <v>0</v>
      </c>
      <c r="J116">
        <v>6.8829000000000001E-2</v>
      </c>
      <c r="K116">
        <v>-6.8829000000000001E-2</v>
      </c>
      <c r="L116">
        <v>3.3721999999999999</v>
      </c>
      <c r="M116">
        <v>2.4843000000000002</v>
      </c>
      <c r="N116">
        <v>2.5548999999999999</v>
      </c>
      <c r="O116">
        <v>-7.0646E-2</v>
      </c>
      <c r="Q116">
        <f t="shared" si="3"/>
        <v>11.37173284</v>
      </c>
      <c r="R116">
        <f t="shared" si="4"/>
        <v>0</v>
      </c>
      <c r="S116">
        <f t="shared" si="5"/>
        <v>15.462196839999999</v>
      </c>
    </row>
    <row r="117" spans="1:19" x14ac:dyDescent="0.3">
      <c r="A117" s="33"/>
      <c r="B117" s="33"/>
      <c r="D117">
        <v>2.9794999999999998</v>
      </c>
      <c r="E117">
        <v>2.3443999999999998</v>
      </c>
      <c r="F117">
        <v>2.2669000000000001</v>
      </c>
      <c r="G117">
        <v>7.7477000000000004E-2</v>
      </c>
      <c r="H117">
        <v>0.30099999999999999</v>
      </c>
      <c r="I117">
        <v>0.30099999999999999</v>
      </c>
      <c r="J117">
        <v>0.28987000000000002</v>
      </c>
      <c r="K117">
        <v>1.1124999999999999E-2</v>
      </c>
      <c r="L117">
        <v>1.9191</v>
      </c>
      <c r="M117">
        <v>1.7634000000000001</v>
      </c>
      <c r="N117">
        <v>1.6633</v>
      </c>
      <c r="O117">
        <v>0.10011</v>
      </c>
      <c r="Q117">
        <f t="shared" si="3"/>
        <v>3.68294481</v>
      </c>
      <c r="R117">
        <f t="shared" si="4"/>
        <v>9.0600999999999987E-2</v>
      </c>
      <c r="S117">
        <f t="shared" si="5"/>
        <v>8.8774202499999983</v>
      </c>
    </row>
    <row r="118" spans="1:19" x14ac:dyDescent="0.3">
      <c r="A118" s="33"/>
      <c r="B118" s="33"/>
      <c r="D118">
        <v>3.0962000000000001</v>
      </c>
      <c r="E118">
        <v>2.2742</v>
      </c>
      <c r="F118">
        <v>2.3083</v>
      </c>
      <c r="G118">
        <v>-3.4132000000000003E-2</v>
      </c>
      <c r="H118">
        <v>0.95420000000000005</v>
      </c>
      <c r="I118">
        <v>0.90310000000000001</v>
      </c>
      <c r="J118">
        <v>0.76956999999999998</v>
      </c>
      <c r="K118">
        <v>0.13353000000000001</v>
      </c>
      <c r="L118">
        <v>2.6981000000000002</v>
      </c>
      <c r="M118">
        <v>2.1760999999999999</v>
      </c>
      <c r="N118">
        <v>2.1413000000000002</v>
      </c>
      <c r="O118">
        <v>3.4797000000000002E-2</v>
      </c>
      <c r="Q118">
        <f t="shared" si="3"/>
        <v>7.2797436100000006</v>
      </c>
      <c r="R118">
        <f t="shared" si="4"/>
        <v>0.91049764000000011</v>
      </c>
      <c r="S118">
        <f t="shared" si="5"/>
        <v>9.5864544400000007</v>
      </c>
    </row>
    <row r="119" spans="1:19" x14ac:dyDescent="0.3">
      <c r="A119" s="33"/>
      <c r="B119" s="33"/>
      <c r="D119">
        <v>3.5529000000000002</v>
      </c>
      <c r="E119">
        <v>2.4361999999999999</v>
      </c>
      <c r="F119">
        <v>2.4704000000000002</v>
      </c>
      <c r="G119">
        <v>-3.4186000000000001E-2</v>
      </c>
      <c r="H119">
        <v>0</v>
      </c>
      <c r="I119">
        <v>0</v>
      </c>
      <c r="J119">
        <v>6.8829000000000001E-2</v>
      </c>
      <c r="K119">
        <v>-6.8829000000000001E-2</v>
      </c>
      <c r="L119">
        <v>1</v>
      </c>
      <c r="M119">
        <v>1</v>
      </c>
      <c r="N119">
        <v>1.0992999999999999</v>
      </c>
      <c r="O119">
        <v>-9.9309999999999996E-2</v>
      </c>
      <c r="Q119">
        <f t="shared" si="3"/>
        <v>1</v>
      </c>
      <c r="R119">
        <f t="shared" si="4"/>
        <v>0</v>
      </c>
      <c r="S119">
        <f t="shared" si="5"/>
        <v>12.623098410000001</v>
      </c>
    </row>
    <row r="120" spans="1:19" x14ac:dyDescent="0.3">
      <c r="A120" s="33"/>
      <c r="B120" s="33"/>
      <c r="D120">
        <v>3.8942000000000001</v>
      </c>
      <c r="E120">
        <v>2.4563999999999999</v>
      </c>
      <c r="F120">
        <v>2.5914999999999999</v>
      </c>
      <c r="G120">
        <v>-0.13508999999999999</v>
      </c>
      <c r="H120">
        <v>0.30099999999999999</v>
      </c>
      <c r="I120">
        <v>0.30099999999999999</v>
      </c>
      <c r="J120">
        <v>0.28987000000000002</v>
      </c>
      <c r="K120">
        <v>1.1124999999999999E-2</v>
      </c>
      <c r="L120">
        <v>1.8194999999999999</v>
      </c>
      <c r="M120">
        <v>1.6532</v>
      </c>
      <c r="N120">
        <v>1.6022000000000001</v>
      </c>
      <c r="O120">
        <v>5.1026000000000002E-2</v>
      </c>
      <c r="Q120">
        <f t="shared" si="3"/>
        <v>3.3105802499999997</v>
      </c>
      <c r="R120">
        <f t="shared" si="4"/>
        <v>9.0600999999999987E-2</v>
      </c>
      <c r="S120">
        <f t="shared" si="5"/>
        <v>15.164793640000001</v>
      </c>
    </row>
    <row r="121" spans="1:19" x14ac:dyDescent="0.3">
      <c r="A121" s="33"/>
      <c r="B121" s="33"/>
      <c r="D121">
        <v>2.1238999999999999</v>
      </c>
      <c r="E121">
        <v>1.9031</v>
      </c>
      <c r="F121">
        <v>1.9633</v>
      </c>
      <c r="G121">
        <v>-6.0224E-2</v>
      </c>
      <c r="H121">
        <v>0.47710000000000002</v>
      </c>
      <c r="I121">
        <v>0.47710000000000002</v>
      </c>
      <c r="J121">
        <v>0.41920000000000002</v>
      </c>
      <c r="K121">
        <v>5.7903000000000003E-2</v>
      </c>
      <c r="L121">
        <v>2.4609000000000001</v>
      </c>
      <c r="M121">
        <v>2.1492</v>
      </c>
      <c r="N121">
        <v>1.9958</v>
      </c>
      <c r="O121">
        <v>0.15345</v>
      </c>
      <c r="Q121">
        <f t="shared" si="3"/>
        <v>6.0560288100000008</v>
      </c>
      <c r="R121">
        <f t="shared" si="4"/>
        <v>0.22762441000000003</v>
      </c>
      <c r="S121">
        <f t="shared" si="5"/>
        <v>4.51095121</v>
      </c>
    </row>
    <row r="122" spans="1:19" x14ac:dyDescent="0.3">
      <c r="A122" s="33"/>
      <c r="B122" s="33"/>
      <c r="D122">
        <v>2.9148999999999998</v>
      </c>
      <c r="E122">
        <v>2.2856000000000001</v>
      </c>
      <c r="F122">
        <v>2.2440000000000002</v>
      </c>
      <c r="G122">
        <v>4.1599999999999998E-2</v>
      </c>
      <c r="H122">
        <v>1.2553000000000001</v>
      </c>
      <c r="I122">
        <v>1.2040999999999999</v>
      </c>
      <c r="J122">
        <v>0.99068999999999996</v>
      </c>
      <c r="K122">
        <v>0.21340999999999999</v>
      </c>
      <c r="L122">
        <v>2.0211999999999999</v>
      </c>
      <c r="M122">
        <v>1.8751</v>
      </c>
      <c r="N122">
        <v>1.7259</v>
      </c>
      <c r="O122">
        <v>0.14915999999999999</v>
      </c>
      <c r="Q122">
        <f t="shared" si="3"/>
        <v>4.0852494399999992</v>
      </c>
      <c r="R122">
        <f t="shared" si="4"/>
        <v>1.5757780900000002</v>
      </c>
      <c r="S122">
        <f t="shared" si="5"/>
        <v>8.4966420099999986</v>
      </c>
    </row>
    <row r="123" spans="1:19" x14ac:dyDescent="0.3">
      <c r="A123" s="33"/>
      <c r="B123" s="33"/>
      <c r="D123">
        <v>1.8388</v>
      </c>
      <c r="E123">
        <v>1.716</v>
      </c>
      <c r="F123">
        <v>1.8622000000000001</v>
      </c>
      <c r="G123">
        <v>-0.14616000000000001</v>
      </c>
      <c r="H123">
        <v>0</v>
      </c>
      <c r="I123">
        <v>0</v>
      </c>
      <c r="J123">
        <v>6.8829000000000001E-2</v>
      </c>
      <c r="K123">
        <v>-6.8829000000000001E-2</v>
      </c>
      <c r="L123">
        <v>2.9262999999999999</v>
      </c>
      <c r="M123">
        <v>2.3117999999999999</v>
      </c>
      <c r="N123">
        <v>2.2812999999999999</v>
      </c>
      <c r="O123">
        <v>3.0467999999999999E-2</v>
      </c>
      <c r="Q123">
        <f t="shared" si="3"/>
        <v>8.5632316900000003</v>
      </c>
      <c r="R123">
        <f t="shared" si="4"/>
        <v>0</v>
      </c>
      <c r="S123">
        <f t="shared" si="5"/>
        <v>3.3811854399999999</v>
      </c>
    </row>
    <row r="124" spans="1:19" x14ac:dyDescent="0.3">
      <c r="A124" s="33"/>
      <c r="B124" s="33"/>
      <c r="D124">
        <v>2.3304</v>
      </c>
      <c r="E124">
        <v>2.0491999999999999</v>
      </c>
      <c r="F124">
        <v>2.0366</v>
      </c>
      <c r="G124">
        <v>1.2602E-2</v>
      </c>
      <c r="H124">
        <v>0</v>
      </c>
      <c r="I124">
        <v>0</v>
      </c>
      <c r="J124">
        <v>6.8829000000000001E-2</v>
      </c>
      <c r="K124">
        <v>-6.8829000000000001E-2</v>
      </c>
      <c r="L124">
        <v>2.1429999999999998</v>
      </c>
      <c r="M124">
        <v>1.9031</v>
      </c>
      <c r="N124">
        <v>1.8007</v>
      </c>
      <c r="O124">
        <v>0.10242</v>
      </c>
      <c r="Q124">
        <f t="shared" si="3"/>
        <v>4.5924489999999993</v>
      </c>
      <c r="R124">
        <f t="shared" si="4"/>
        <v>0</v>
      </c>
      <c r="S124">
        <f t="shared" si="5"/>
        <v>5.4307641599999998</v>
      </c>
    </row>
    <row r="125" spans="1:19" x14ac:dyDescent="0.3">
      <c r="A125" s="33"/>
      <c r="B125" s="33"/>
      <c r="D125">
        <v>2.4996999999999998</v>
      </c>
      <c r="E125">
        <v>2.0644999999999998</v>
      </c>
      <c r="F125">
        <v>2.0966999999999998</v>
      </c>
      <c r="G125">
        <v>-3.2171999999999999E-2</v>
      </c>
      <c r="H125">
        <v>0.30099999999999999</v>
      </c>
      <c r="I125">
        <v>0.30099999999999999</v>
      </c>
      <c r="J125">
        <v>0.28987000000000002</v>
      </c>
      <c r="K125">
        <v>1.1124999999999999E-2</v>
      </c>
      <c r="L125">
        <v>2.7307999999999999</v>
      </c>
      <c r="M125">
        <v>2.1139000000000001</v>
      </c>
      <c r="N125">
        <v>2.1614</v>
      </c>
      <c r="O125">
        <v>-4.7468000000000003E-2</v>
      </c>
      <c r="Q125">
        <f t="shared" si="3"/>
        <v>7.4572686399999997</v>
      </c>
      <c r="R125">
        <f t="shared" si="4"/>
        <v>9.0600999999999987E-2</v>
      </c>
      <c r="S125">
        <f t="shared" si="5"/>
        <v>6.2485000899999994</v>
      </c>
    </row>
    <row r="126" spans="1:19" x14ac:dyDescent="0.3">
      <c r="A126" s="33"/>
      <c r="B126" s="33"/>
      <c r="D126">
        <v>2.4487000000000001</v>
      </c>
      <c r="E126">
        <v>2.1271</v>
      </c>
      <c r="F126">
        <v>2.0785999999999998</v>
      </c>
      <c r="G126">
        <v>4.8524999999999999E-2</v>
      </c>
      <c r="H126">
        <v>0.47710000000000002</v>
      </c>
      <c r="I126">
        <v>0.47710000000000002</v>
      </c>
      <c r="J126">
        <v>0.41920000000000002</v>
      </c>
      <c r="K126">
        <v>5.7903000000000003E-2</v>
      </c>
      <c r="L126">
        <v>0.95423999999999998</v>
      </c>
      <c r="M126">
        <v>0.95423999999999998</v>
      </c>
      <c r="N126">
        <v>1.0711999999999999</v>
      </c>
      <c r="O126">
        <v>-0.11699</v>
      </c>
      <c r="Q126">
        <f t="shared" si="3"/>
        <v>0.91057397759999992</v>
      </c>
      <c r="R126">
        <f t="shared" si="4"/>
        <v>0.22762441000000003</v>
      </c>
      <c r="S126">
        <f t="shared" si="5"/>
        <v>5.9961316900000003</v>
      </c>
    </row>
    <row r="127" spans="1:19" x14ac:dyDescent="0.3">
      <c r="A127" s="33"/>
      <c r="B127" s="33"/>
      <c r="D127">
        <v>2.6920000000000002</v>
      </c>
      <c r="E127">
        <v>2.2625000000000002</v>
      </c>
      <c r="F127">
        <v>2.1648999999999998</v>
      </c>
      <c r="G127">
        <v>9.7592999999999999E-2</v>
      </c>
      <c r="H127">
        <v>0</v>
      </c>
      <c r="I127">
        <v>0</v>
      </c>
      <c r="J127">
        <v>6.8829000000000001E-2</v>
      </c>
      <c r="K127">
        <v>-6.8829000000000001E-2</v>
      </c>
      <c r="L127">
        <v>3.5695999999999999</v>
      </c>
      <c r="M127">
        <v>2.5091999999999999</v>
      </c>
      <c r="N127">
        <v>2.6760999999999999</v>
      </c>
      <c r="O127">
        <v>-0.16688</v>
      </c>
      <c r="Q127">
        <f t="shared" si="3"/>
        <v>12.742044159999999</v>
      </c>
      <c r="R127">
        <f t="shared" si="4"/>
        <v>0</v>
      </c>
      <c r="S127">
        <f t="shared" si="5"/>
        <v>7.2468640000000013</v>
      </c>
    </row>
    <row r="128" spans="1:19" x14ac:dyDescent="0.3">
      <c r="A128" s="33"/>
      <c r="B128" s="33"/>
      <c r="D128">
        <v>2.0718999999999999</v>
      </c>
      <c r="E128">
        <v>1.9541999999999999</v>
      </c>
      <c r="F128">
        <v>1.9449000000000001</v>
      </c>
      <c r="G128">
        <v>9.3279999999999995E-3</v>
      </c>
      <c r="H128">
        <v>0.30099999999999999</v>
      </c>
      <c r="I128">
        <v>0.30099999999999999</v>
      </c>
      <c r="J128">
        <v>0.28987000000000002</v>
      </c>
      <c r="K128">
        <v>1.1124999999999999E-2</v>
      </c>
      <c r="L128">
        <v>1.9494</v>
      </c>
      <c r="M128">
        <v>1.7992999999999999</v>
      </c>
      <c r="N128">
        <v>1.6819</v>
      </c>
      <c r="O128">
        <v>0.11742</v>
      </c>
      <c r="Q128">
        <f t="shared" si="3"/>
        <v>3.80016036</v>
      </c>
      <c r="R128">
        <f t="shared" si="4"/>
        <v>9.0600999999999987E-2</v>
      </c>
      <c r="S128">
        <f t="shared" si="5"/>
        <v>4.2927696099999997</v>
      </c>
    </row>
    <row r="129" spans="1:19" x14ac:dyDescent="0.3">
      <c r="A129" s="33"/>
      <c r="B129" s="33"/>
      <c r="D129">
        <v>3.4226000000000001</v>
      </c>
      <c r="E129">
        <v>2.3464</v>
      </c>
      <c r="F129">
        <v>2.4241999999999999</v>
      </c>
      <c r="G129">
        <v>-7.7751000000000001E-2</v>
      </c>
      <c r="H129">
        <v>0.84509999999999996</v>
      </c>
      <c r="I129">
        <v>0.60209999999999997</v>
      </c>
      <c r="J129">
        <v>0.68945000000000001</v>
      </c>
      <c r="K129">
        <v>-8.7345999999999993E-2</v>
      </c>
      <c r="L129">
        <v>2.0682</v>
      </c>
      <c r="M129">
        <v>1.8512999999999999</v>
      </c>
      <c r="N129">
        <v>1.7547999999999999</v>
      </c>
      <c r="O129">
        <v>9.6518000000000007E-2</v>
      </c>
      <c r="Q129">
        <f t="shared" si="3"/>
        <v>4.2774512400000004</v>
      </c>
      <c r="R129">
        <f t="shared" si="4"/>
        <v>0.71419400999999993</v>
      </c>
      <c r="S129">
        <f t="shared" si="5"/>
        <v>11.714190760000001</v>
      </c>
    </row>
    <row r="130" spans="1:19" x14ac:dyDescent="0.3">
      <c r="A130" s="33"/>
      <c r="B130" s="33"/>
      <c r="D130">
        <v>3.2852999999999999</v>
      </c>
      <c r="E130">
        <v>2.3578999999999999</v>
      </c>
      <c r="F130">
        <v>2.3754</v>
      </c>
      <c r="G130">
        <v>-1.7531999999999999E-2</v>
      </c>
      <c r="H130">
        <v>2.944</v>
      </c>
      <c r="I130">
        <v>1.9912000000000001</v>
      </c>
      <c r="J130">
        <v>2.2307999999999999</v>
      </c>
      <c r="K130">
        <v>-0.23962</v>
      </c>
      <c r="L130">
        <v>2.4047999999999998</v>
      </c>
      <c r="M130">
        <v>2.1206</v>
      </c>
      <c r="N130">
        <v>1.9613</v>
      </c>
      <c r="O130">
        <v>0.15926999999999999</v>
      </c>
      <c r="Q130">
        <f t="shared" si="3"/>
        <v>5.7830630399999992</v>
      </c>
      <c r="R130">
        <f t="shared" si="4"/>
        <v>8.6671359999999993</v>
      </c>
      <c r="S130">
        <f t="shared" si="5"/>
        <v>10.793196089999999</v>
      </c>
    </row>
    <row r="131" spans="1:19" x14ac:dyDescent="0.3">
      <c r="A131" s="33"/>
      <c r="B131" s="33"/>
      <c r="D131">
        <v>2.0085999999999999</v>
      </c>
      <c r="E131">
        <v>1.8062</v>
      </c>
      <c r="F131">
        <v>1.9224000000000001</v>
      </c>
      <c r="G131">
        <v>-0.11620999999999999</v>
      </c>
      <c r="H131">
        <v>0</v>
      </c>
      <c r="I131">
        <v>0</v>
      </c>
      <c r="J131">
        <v>6.8829000000000001E-2</v>
      </c>
      <c r="K131">
        <v>-6.8829000000000001E-2</v>
      </c>
      <c r="L131">
        <v>0.95423999999999998</v>
      </c>
      <c r="M131">
        <v>0.90308999999999995</v>
      </c>
      <c r="N131">
        <v>1.0711999999999999</v>
      </c>
      <c r="O131">
        <v>-0.16814000000000001</v>
      </c>
      <c r="Q131">
        <f t="shared" si="3"/>
        <v>0.91057397759999992</v>
      </c>
      <c r="R131">
        <f t="shared" si="4"/>
        <v>0</v>
      </c>
      <c r="S131">
        <f t="shared" si="5"/>
        <v>4.0344739599999997</v>
      </c>
    </row>
    <row r="132" spans="1:19" x14ac:dyDescent="0.3">
      <c r="A132" s="33"/>
      <c r="B132" s="33"/>
      <c r="D132">
        <v>2.1206</v>
      </c>
      <c r="E132">
        <v>1.8194999999999999</v>
      </c>
      <c r="F132">
        <v>1.9621999999999999</v>
      </c>
      <c r="G132">
        <v>-0.14265</v>
      </c>
      <c r="H132">
        <v>0.7782</v>
      </c>
      <c r="I132">
        <v>0.7782</v>
      </c>
      <c r="J132">
        <v>0.64032</v>
      </c>
      <c r="K132">
        <v>0.13788</v>
      </c>
      <c r="L132">
        <v>2.9279000000000002</v>
      </c>
      <c r="M132">
        <v>2.3365</v>
      </c>
      <c r="N132">
        <v>2.2823000000000002</v>
      </c>
      <c r="O132">
        <v>5.4186999999999999E-2</v>
      </c>
      <c r="Q132">
        <f t="shared" si="3"/>
        <v>8.5725984100000012</v>
      </c>
      <c r="R132">
        <f t="shared" si="4"/>
        <v>0.60559523999999998</v>
      </c>
      <c r="S132">
        <f t="shared" si="5"/>
        <v>4.4969443600000005</v>
      </c>
    </row>
    <row r="133" spans="1:19" x14ac:dyDescent="0.3">
      <c r="A133" s="33"/>
      <c r="B133" s="33"/>
      <c r="D133">
        <v>4.2320000000000002</v>
      </c>
      <c r="E133">
        <v>2.6415000000000002</v>
      </c>
      <c r="F133">
        <v>2.7113999999999998</v>
      </c>
      <c r="G133">
        <v>-6.9857000000000002E-2</v>
      </c>
      <c r="H133">
        <v>0.95420000000000005</v>
      </c>
      <c r="I133">
        <v>0.90310000000000001</v>
      </c>
      <c r="J133">
        <v>0.76956999999999998</v>
      </c>
      <c r="K133">
        <v>0.13353000000000001</v>
      </c>
      <c r="L133">
        <v>2.1614</v>
      </c>
      <c r="M133">
        <v>2</v>
      </c>
      <c r="N133">
        <v>1.8120000000000001</v>
      </c>
      <c r="O133">
        <v>0.18803</v>
      </c>
      <c r="Q133">
        <f t="shared" si="3"/>
        <v>4.6716499599999999</v>
      </c>
      <c r="R133">
        <f t="shared" si="4"/>
        <v>0.91049764000000011</v>
      </c>
      <c r="S133">
        <f t="shared" si="5"/>
        <v>17.909824</v>
      </c>
    </row>
    <row r="134" spans="1:19" x14ac:dyDescent="0.3">
      <c r="A134" s="33"/>
      <c r="B134" s="33"/>
      <c r="D134">
        <v>3.0916999999999999</v>
      </c>
      <c r="E134">
        <v>2.4609000000000001</v>
      </c>
      <c r="F134">
        <v>2.3067000000000002</v>
      </c>
      <c r="G134">
        <v>0.15415999999999999</v>
      </c>
      <c r="H134">
        <v>0.60209999999999997</v>
      </c>
      <c r="I134">
        <v>0.60209999999999997</v>
      </c>
      <c r="J134">
        <v>0.51099000000000006</v>
      </c>
      <c r="K134">
        <v>9.1106000000000006E-2</v>
      </c>
      <c r="L134">
        <v>3.1956000000000002</v>
      </c>
      <c r="M134">
        <v>2.3654999999999999</v>
      </c>
      <c r="N134">
        <v>2.4466000000000001</v>
      </c>
      <c r="O134">
        <v>-8.1079999999999999E-2</v>
      </c>
      <c r="Q134">
        <f t="shared" si="3"/>
        <v>10.211859360000002</v>
      </c>
      <c r="R134">
        <f t="shared" si="4"/>
        <v>0.36252440999999996</v>
      </c>
      <c r="S134">
        <f t="shared" si="5"/>
        <v>9.5586088899999986</v>
      </c>
    </row>
    <row r="135" spans="1:19" x14ac:dyDescent="0.3">
      <c r="A135" s="33"/>
      <c r="B135" s="33"/>
      <c r="D135">
        <v>3.6339000000000001</v>
      </c>
      <c r="E135">
        <v>2.5855000000000001</v>
      </c>
      <c r="F135">
        <v>2.4990999999999999</v>
      </c>
      <c r="G135">
        <v>8.6372000000000004E-2</v>
      </c>
      <c r="H135">
        <v>1.7482</v>
      </c>
      <c r="I135">
        <v>1.4472</v>
      </c>
      <c r="J135">
        <v>1.3527</v>
      </c>
      <c r="K135">
        <v>9.4542000000000001E-2</v>
      </c>
      <c r="L135">
        <v>3.9581</v>
      </c>
      <c r="M135">
        <v>2.6425000000000001</v>
      </c>
      <c r="N135">
        <v>2.9144999999999999</v>
      </c>
      <c r="O135">
        <v>-0.27196999999999999</v>
      </c>
      <c r="Q135">
        <f t="shared" si="3"/>
        <v>15.66655561</v>
      </c>
      <c r="R135">
        <f t="shared" si="4"/>
        <v>3.0562032399999999</v>
      </c>
      <c r="S135">
        <f t="shared" si="5"/>
        <v>13.205229210000001</v>
      </c>
    </row>
    <row r="136" spans="1:19" x14ac:dyDescent="0.3">
      <c r="A136" s="33"/>
      <c r="B136" s="33"/>
      <c r="D136">
        <v>2.6253000000000002</v>
      </c>
      <c r="E136">
        <v>2.2279</v>
      </c>
      <c r="F136">
        <v>2.1412</v>
      </c>
      <c r="G136">
        <v>8.6661000000000002E-2</v>
      </c>
      <c r="H136">
        <v>0</v>
      </c>
      <c r="I136">
        <v>0</v>
      </c>
      <c r="J136">
        <v>6.8829000000000001E-2</v>
      </c>
      <c r="K136">
        <v>-6.8829000000000001E-2</v>
      </c>
      <c r="L136">
        <v>2.3927</v>
      </c>
      <c r="M136">
        <v>2.1429999999999998</v>
      </c>
      <c r="N136">
        <v>1.9539</v>
      </c>
      <c r="O136">
        <v>0.18909999999999999</v>
      </c>
      <c r="Q136">
        <f t="shared" si="3"/>
        <v>5.7250132900000006</v>
      </c>
      <c r="R136">
        <f t="shared" si="4"/>
        <v>0</v>
      </c>
      <c r="S136">
        <f t="shared" si="5"/>
        <v>6.8922000900000011</v>
      </c>
    </row>
    <row r="137" spans="1:19" x14ac:dyDescent="0.3">
      <c r="A137" s="33"/>
      <c r="B137" s="33"/>
      <c r="D137">
        <v>4.1535000000000002</v>
      </c>
      <c r="E137">
        <v>2.5402999999999998</v>
      </c>
      <c r="F137">
        <v>2.6835</v>
      </c>
      <c r="G137">
        <v>-0.14319999999999999</v>
      </c>
      <c r="H137">
        <v>1.3009999999999999</v>
      </c>
      <c r="I137">
        <v>0.84509999999999996</v>
      </c>
      <c r="J137">
        <v>1.0242</v>
      </c>
      <c r="K137">
        <v>-0.17915</v>
      </c>
      <c r="L137">
        <v>2.4954999999999998</v>
      </c>
      <c r="M137">
        <v>2.1072000000000002</v>
      </c>
      <c r="N137">
        <v>2.0169999999999999</v>
      </c>
      <c r="O137">
        <v>9.0217000000000006E-2</v>
      </c>
      <c r="Q137">
        <f t="shared" si="3"/>
        <v>6.2275202499999995</v>
      </c>
      <c r="R137">
        <f t="shared" si="4"/>
        <v>1.6926009999999998</v>
      </c>
      <c r="S137">
        <f t="shared" si="5"/>
        <v>17.251562250000003</v>
      </c>
    </row>
    <row r="138" spans="1:19" x14ac:dyDescent="0.3">
      <c r="A138" s="33"/>
      <c r="B138" s="33"/>
      <c r="D138">
        <v>4.0849000000000002</v>
      </c>
      <c r="E138">
        <v>2.5465</v>
      </c>
      <c r="F138">
        <v>2.6591999999999998</v>
      </c>
      <c r="G138">
        <v>-0.11266</v>
      </c>
      <c r="H138">
        <v>2.8228</v>
      </c>
      <c r="I138">
        <v>2.0211999999999999</v>
      </c>
      <c r="J138">
        <v>2.1417999999999999</v>
      </c>
      <c r="K138">
        <v>-0.12060999999999999</v>
      </c>
      <c r="L138">
        <v>2.5682</v>
      </c>
      <c r="M138">
        <v>2.1038000000000001</v>
      </c>
      <c r="N138">
        <v>2.0615999999999999</v>
      </c>
      <c r="O138">
        <v>4.2207000000000001E-2</v>
      </c>
      <c r="Q138">
        <f t="shared" si="3"/>
        <v>6.5956512400000005</v>
      </c>
      <c r="R138">
        <f t="shared" si="4"/>
        <v>7.9681998399999996</v>
      </c>
      <c r="S138">
        <f t="shared" si="5"/>
        <v>16.686408010000001</v>
      </c>
    </row>
    <row r="139" spans="1:19" x14ac:dyDescent="0.3">
      <c r="A139" s="33"/>
      <c r="B139" s="33"/>
      <c r="D139">
        <v>3.1162999999999998</v>
      </c>
      <c r="E139">
        <v>2.3673999999999999</v>
      </c>
      <c r="F139">
        <v>2.3155000000000001</v>
      </c>
      <c r="G139">
        <v>5.1936000000000003E-2</v>
      </c>
      <c r="H139">
        <v>1.6128</v>
      </c>
      <c r="I139">
        <v>1.4771000000000001</v>
      </c>
      <c r="J139">
        <v>1.2532000000000001</v>
      </c>
      <c r="K139">
        <v>0.22388</v>
      </c>
      <c r="L139">
        <v>2.3384999999999998</v>
      </c>
      <c r="M139">
        <v>2.1429999999999998</v>
      </c>
      <c r="N139">
        <v>1.9206000000000001</v>
      </c>
      <c r="O139">
        <v>0.22236</v>
      </c>
      <c r="Q139">
        <f t="shared" si="3"/>
        <v>5.468582249999999</v>
      </c>
      <c r="R139">
        <f t="shared" si="4"/>
        <v>2.6011238400000001</v>
      </c>
      <c r="S139">
        <f t="shared" si="5"/>
        <v>9.7113256899999989</v>
      </c>
    </row>
    <row r="140" spans="1:19" x14ac:dyDescent="0.3">
      <c r="A140" s="33"/>
      <c r="B140" s="33"/>
      <c r="D140">
        <v>2.1492</v>
      </c>
      <c r="E140">
        <v>2.0413999999999999</v>
      </c>
      <c r="F140">
        <v>1.9722999999999999</v>
      </c>
      <c r="G140">
        <v>6.9098999999999994E-2</v>
      </c>
      <c r="H140">
        <v>0</v>
      </c>
      <c r="I140">
        <v>0</v>
      </c>
      <c r="J140">
        <v>6.8829000000000001E-2</v>
      </c>
      <c r="K140">
        <v>-6.8829000000000001E-2</v>
      </c>
      <c r="L140">
        <v>2.6920000000000002</v>
      </c>
      <c r="M140">
        <v>2.2787999999999999</v>
      </c>
      <c r="N140">
        <v>2.1375999999999999</v>
      </c>
      <c r="O140">
        <v>0.14124</v>
      </c>
      <c r="Q140">
        <f t="shared" si="3"/>
        <v>7.2468640000000013</v>
      </c>
      <c r="R140">
        <f t="shared" si="4"/>
        <v>0</v>
      </c>
      <c r="S140">
        <f t="shared" si="5"/>
        <v>4.6190606399999998</v>
      </c>
    </row>
    <row r="141" spans="1:19" x14ac:dyDescent="0.3">
      <c r="A141" s="33"/>
      <c r="B141" s="33"/>
      <c r="D141">
        <v>2.7839</v>
      </c>
      <c r="E141">
        <v>2.2765</v>
      </c>
      <c r="F141">
        <v>2.1974999999999998</v>
      </c>
      <c r="G141">
        <v>7.8983999999999999E-2</v>
      </c>
      <c r="H141">
        <v>0.7782</v>
      </c>
      <c r="I141">
        <v>0.47710000000000002</v>
      </c>
      <c r="J141">
        <v>0.64032</v>
      </c>
      <c r="K141">
        <v>-0.16322</v>
      </c>
      <c r="L141">
        <v>2.4712999999999998</v>
      </c>
      <c r="M141">
        <v>2</v>
      </c>
      <c r="N141">
        <v>2.0021</v>
      </c>
      <c r="O141">
        <v>-2.1332999999999999E-3</v>
      </c>
      <c r="Q141">
        <f t="shared" si="3"/>
        <v>6.1073236899999994</v>
      </c>
      <c r="R141">
        <f t="shared" si="4"/>
        <v>0.60559523999999998</v>
      </c>
      <c r="S141">
        <f t="shared" si="5"/>
        <v>7.7500992100000001</v>
      </c>
    </row>
    <row r="142" spans="1:19" x14ac:dyDescent="0.3">
      <c r="A142" s="33"/>
      <c r="B142" s="33"/>
      <c r="D142">
        <v>3.0910000000000002</v>
      </c>
      <c r="E142">
        <v>2.3483000000000001</v>
      </c>
      <c r="F142">
        <v>2.3065000000000002</v>
      </c>
      <c r="G142">
        <v>4.1813000000000003E-2</v>
      </c>
      <c r="H142">
        <v>0.84509999999999996</v>
      </c>
      <c r="I142">
        <v>0.60209999999999997</v>
      </c>
      <c r="J142">
        <v>0.68945000000000001</v>
      </c>
      <c r="K142">
        <v>-8.7345999999999993E-2</v>
      </c>
      <c r="L142">
        <v>1.8451</v>
      </c>
      <c r="M142">
        <v>1.6628000000000001</v>
      </c>
      <c r="N142">
        <v>1.6178999999999999</v>
      </c>
      <c r="O142">
        <v>4.4916999999999999E-2</v>
      </c>
      <c r="Q142">
        <f t="shared" si="3"/>
        <v>3.4043940099999999</v>
      </c>
      <c r="R142">
        <f t="shared" si="4"/>
        <v>0.71419400999999993</v>
      </c>
      <c r="S142">
        <f t="shared" si="5"/>
        <v>9.5542810000000014</v>
      </c>
    </row>
    <row r="143" spans="1:19" x14ac:dyDescent="0.3">
      <c r="A143" s="33"/>
      <c r="B143" s="33"/>
      <c r="D143">
        <v>2.5888</v>
      </c>
      <c r="E143">
        <v>2.1875</v>
      </c>
      <c r="F143">
        <v>2.1282999999999999</v>
      </c>
      <c r="G143">
        <v>5.9212000000000001E-2</v>
      </c>
      <c r="H143">
        <v>0.95420000000000005</v>
      </c>
      <c r="I143">
        <v>0.90310000000000001</v>
      </c>
      <c r="J143">
        <v>0.76956999999999998</v>
      </c>
      <c r="K143">
        <v>0.13353000000000001</v>
      </c>
      <c r="L143">
        <v>1.9191</v>
      </c>
      <c r="M143">
        <v>1.7782</v>
      </c>
      <c r="N143">
        <v>1.6633</v>
      </c>
      <c r="O143">
        <v>0.11491</v>
      </c>
      <c r="Q143">
        <f t="shared" si="3"/>
        <v>3.68294481</v>
      </c>
      <c r="R143">
        <f t="shared" si="4"/>
        <v>0.91049764000000011</v>
      </c>
      <c r="S143">
        <f t="shared" si="5"/>
        <v>6.7018854399999999</v>
      </c>
    </row>
    <row r="144" spans="1:19" x14ac:dyDescent="0.3">
      <c r="A144" s="33"/>
      <c r="B144" s="33"/>
      <c r="D144">
        <v>1.7708999999999999</v>
      </c>
      <c r="E144">
        <v>1.6335</v>
      </c>
      <c r="F144">
        <v>1.8381000000000001</v>
      </c>
      <c r="G144">
        <v>-0.20457</v>
      </c>
      <c r="H144">
        <v>2.9512999999999998</v>
      </c>
      <c r="I144">
        <v>2.1553</v>
      </c>
      <c r="J144">
        <v>2.2362000000000002</v>
      </c>
      <c r="K144">
        <v>-8.0880999999999995E-2</v>
      </c>
      <c r="L144">
        <v>2.2355</v>
      </c>
      <c r="M144">
        <v>1.9823</v>
      </c>
      <c r="N144">
        <v>1.8573999999999999</v>
      </c>
      <c r="O144">
        <v>0.12486</v>
      </c>
      <c r="Q144">
        <f t="shared" si="3"/>
        <v>4.9974602500000005</v>
      </c>
      <c r="R144">
        <f t="shared" si="4"/>
        <v>8.7101716899999992</v>
      </c>
      <c r="S144">
        <f t="shared" si="5"/>
        <v>3.1360868099999997</v>
      </c>
    </row>
    <row r="145" spans="1:19" x14ac:dyDescent="0.3">
      <c r="A145" s="33"/>
      <c r="B145" s="33"/>
      <c r="D145">
        <v>2.94</v>
      </c>
      <c r="E145">
        <v>2.2967</v>
      </c>
      <c r="F145">
        <v>2.2528999999999999</v>
      </c>
      <c r="G145">
        <v>4.3792999999999999E-2</v>
      </c>
      <c r="H145">
        <v>0</v>
      </c>
      <c r="I145">
        <v>0</v>
      </c>
      <c r="J145">
        <v>6.8829000000000001E-2</v>
      </c>
      <c r="K145">
        <v>-6.8829000000000001E-2</v>
      </c>
      <c r="L145">
        <v>2.2576999999999998</v>
      </c>
      <c r="M145">
        <v>1.9731000000000001</v>
      </c>
      <c r="N145">
        <v>1.8711</v>
      </c>
      <c r="O145">
        <v>0.10204000000000001</v>
      </c>
      <c r="Q145">
        <f t="shared" si="3"/>
        <v>5.0972092899999994</v>
      </c>
      <c r="R145">
        <f t="shared" si="4"/>
        <v>0</v>
      </c>
      <c r="S145">
        <f t="shared" si="5"/>
        <v>8.6435999999999993</v>
      </c>
    </row>
    <row r="146" spans="1:19" x14ac:dyDescent="0.3">
      <c r="A146" s="33"/>
      <c r="B146" s="33"/>
      <c r="D146">
        <v>2.5249999999999999</v>
      </c>
      <c r="E146">
        <v>2.0293999999999999</v>
      </c>
      <c r="F146">
        <v>2.1055999999999999</v>
      </c>
      <c r="G146">
        <v>-7.6248999999999997E-2</v>
      </c>
      <c r="H146">
        <v>1.4623999999999999</v>
      </c>
      <c r="I146">
        <v>1.3978999999999999</v>
      </c>
      <c r="J146">
        <v>1.1428</v>
      </c>
      <c r="K146">
        <v>0.25513000000000002</v>
      </c>
      <c r="L146">
        <v>3.0626000000000002</v>
      </c>
      <c r="M146">
        <v>2.1846999999999999</v>
      </c>
      <c r="N146">
        <v>2.3650000000000002</v>
      </c>
      <c r="O146">
        <v>-0.18027000000000001</v>
      </c>
      <c r="Q146">
        <f t="shared" si="3"/>
        <v>9.3795187600000016</v>
      </c>
      <c r="R146">
        <f t="shared" si="4"/>
        <v>2.1386137599999997</v>
      </c>
      <c r="S146">
        <f t="shared" si="5"/>
        <v>6.3756249999999994</v>
      </c>
    </row>
    <row r="147" spans="1:19" x14ac:dyDescent="0.3">
      <c r="A147" s="33"/>
      <c r="B147" s="33"/>
      <c r="D147">
        <v>1.7924</v>
      </c>
      <c r="E147">
        <v>1.6435</v>
      </c>
      <c r="F147">
        <v>1.8456999999999999</v>
      </c>
      <c r="G147">
        <v>-0.20219000000000001</v>
      </c>
      <c r="H147">
        <v>0</v>
      </c>
      <c r="I147">
        <v>0</v>
      </c>
      <c r="J147">
        <v>6.8829000000000001E-2</v>
      </c>
      <c r="K147">
        <v>-6.8829000000000001E-2</v>
      </c>
      <c r="L147">
        <v>2.3384999999999998</v>
      </c>
      <c r="M147">
        <v>2.0211999999999999</v>
      </c>
      <c r="N147">
        <v>1.9206000000000001</v>
      </c>
      <c r="O147">
        <v>0.10056</v>
      </c>
      <c r="Q147">
        <f t="shared" si="3"/>
        <v>5.468582249999999</v>
      </c>
      <c r="R147">
        <f t="shared" si="4"/>
        <v>0</v>
      </c>
      <c r="S147">
        <f t="shared" si="5"/>
        <v>3.2126977600000002</v>
      </c>
    </row>
    <row r="148" spans="1:19" x14ac:dyDescent="0.3">
      <c r="A148" s="33"/>
      <c r="B148" s="33"/>
      <c r="D148">
        <v>4.4132999999999996</v>
      </c>
      <c r="E148">
        <v>2.6395</v>
      </c>
      <c r="F148">
        <v>2.7757000000000001</v>
      </c>
      <c r="G148">
        <v>-0.13619000000000001</v>
      </c>
      <c r="H148">
        <v>3.4439000000000002</v>
      </c>
      <c r="I148">
        <v>2.2742</v>
      </c>
      <c r="J148">
        <v>2.5979000000000001</v>
      </c>
      <c r="K148">
        <v>-0.32373000000000002</v>
      </c>
      <c r="L148">
        <v>1.415</v>
      </c>
      <c r="M148">
        <v>1.2303999999999999</v>
      </c>
      <c r="N148">
        <v>1.3540000000000001</v>
      </c>
      <c r="O148">
        <v>-0.12356</v>
      </c>
      <c r="Q148">
        <f t="shared" si="3"/>
        <v>2.0022250000000001</v>
      </c>
      <c r="R148">
        <f t="shared" si="4"/>
        <v>11.860447210000002</v>
      </c>
      <c r="S148">
        <f t="shared" si="5"/>
        <v>19.477216889999998</v>
      </c>
    </row>
    <row r="149" spans="1:19" x14ac:dyDescent="0.3">
      <c r="A149" s="33"/>
      <c r="B149" s="33"/>
      <c r="D149">
        <v>2.2989000000000002</v>
      </c>
      <c r="E149">
        <v>2.0863999999999998</v>
      </c>
      <c r="F149">
        <v>2.0253999999999999</v>
      </c>
      <c r="G149">
        <v>6.0979999999999999E-2</v>
      </c>
      <c r="H149">
        <v>1.3978999999999999</v>
      </c>
      <c r="I149">
        <v>1.3978999999999999</v>
      </c>
      <c r="J149">
        <v>1.0953999999999999</v>
      </c>
      <c r="K149">
        <v>0.30248999999999998</v>
      </c>
      <c r="L149">
        <v>2.4232</v>
      </c>
      <c r="M149">
        <v>2.0569000000000002</v>
      </c>
      <c r="N149">
        <v>1.9725999999999999</v>
      </c>
      <c r="O149">
        <v>8.4281999999999996E-2</v>
      </c>
      <c r="Q149">
        <f t="shared" si="3"/>
        <v>5.8718982400000002</v>
      </c>
      <c r="R149">
        <f t="shared" si="4"/>
        <v>1.9541244099999997</v>
      </c>
      <c r="S149">
        <f t="shared" si="5"/>
        <v>5.2849412100000004</v>
      </c>
    </row>
    <row r="150" spans="1:19" x14ac:dyDescent="0.3">
      <c r="A150" s="33"/>
      <c r="B150" s="33"/>
      <c r="D150">
        <v>3.9834999999999998</v>
      </c>
      <c r="E150">
        <v>2.5366</v>
      </c>
      <c r="F150">
        <v>2.6232000000000002</v>
      </c>
      <c r="G150">
        <v>-8.6580000000000004E-2</v>
      </c>
      <c r="H150">
        <v>1.9823</v>
      </c>
      <c r="I150">
        <v>1.7708999999999999</v>
      </c>
      <c r="J150">
        <v>1.5246</v>
      </c>
      <c r="K150">
        <v>0.24632999999999999</v>
      </c>
      <c r="L150">
        <v>2.2625000000000002</v>
      </c>
      <c r="M150">
        <v>2.0569000000000002</v>
      </c>
      <c r="N150">
        <v>1.8740000000000001</v>
      </c>
      <c r="O150">
        <v>0.18289</v>
      </c>
      <c r="Q150">
        <f t="shared" si="3"/>
        <v>5.1189062500000011</v>
      </c>
      <c r="R150">
        <f t="shared" si="4"/>
        <v>3.9295132899999996</v>
      </c>
      <c r="S150">
        <f t="shared" si="5"/>
        <v>15.868272249999999</v>
      </c>
    </row>
    <row r="151" spans="1:19" x14ac:dyDescent="0.3">
      <c r="A151" s="33"/>
      <c r="B151" s="33"/>
      <c r="D151">
        <v>2.3283999999999998</v>
      </c>
      <c r="E151">
        <v>2.0211999999999999</v>
      </c>
      <c r="F151">
        <v>2.0358999999999998</v>
      </c>
      <c r="G151">
        <v>-1.4688E-2</v>
      </c>
      <c r="H151">
        <v>0</v>
      </c>
      <c r="I151">
        <v>0</v>
      </c>
      <c r="J151">
        <v>6.8829000000000001E-2</v>
      </c>
      <c r="K151">
        <v>-6.8829000000000001E-2</v>
      </c>
      <c r="L151">
        <v>2.8609</v>
      </c>
      <c r="M151">
        <v>2.2694999999999999</v>
      </c>
      <c r="N151">
        <v>2.2412000000000001</v>
      </c>
      <c r="O151">
        <v>2.8299000000000001E-2</v>
      </c>
      <c r="Q151">
        <f t="shared" ref="Q151:Q214" si="6">L151^2</f>
        <v>8.1847488100000003</v>
      </c>
      <c r="R151">
        <f t="shared" ref="R151:R184" si="7">H151^2</f>
        <v>0</v>
      </c>
      <c r="S151">
        <f t="shared" ref="S151:S188" si="8">D151^2</f>
        <v>5.4214465599999988</v>
      </c>
    </row>
    <row r="152" spans="1:19" x14ac:dyDescent="0.3">
      <c r="A152" s="33"/>
      <c r="B152" s="33"/>
      <c r="D152">
        <v>3.9045999999999998</v>
      </c>
      <c r="E152">
        <v>2.5943999999999998</v>
      </c>
      <c r="F152">
        <v>2.5952000000000002</v>
      </c>
      <c r="G152">
        <v>-7.8284999999999997E-4</v>
      </c>
      <c r="H152">
        <v>0.30099999999999999</v>
      </c>
      <c r="I152">
        <v>0.30099999999999999</v>
      </c>
      <c r="J152">
        <v>0.28987000000000002</v>
      </c>
      <c r="K152">
        <v>1.1124999999999999E-2</v>
      </c>
      <c r="L152">
        <v>2.9409999999999998</v>
      </c>
      <c r="M152">
        <v>2.42</v>
      </c>
      <c r="N152">
        <v>2.2904</v>
      </c>
      <c r="O152">
        <v>0.12964999999999999</v>
      </c>
      <c r="Q152">
        <f t="shared" si="6"/>
        <v>8.6494809999999998</v>
      </c>
      <c r="R152">
        <f t="shared" si="7"/>
        <v>9.0600999999999987E-2</v>
      </c>
      <c r="S152">
        <f t="shared" si="8"/>
        <v>15.245901159999999</v>
      </c>
    </row>
    <row r="153" spans="1:19" x14ac:dyDescent="0.3">
      <c r="A153" s="33"/>
      <c r="B153" s="33"/>
      <c r="D153">
        <v>2.3010000000000002</v>
      </c>
      <c r="E153">
        <v>1.9912000000000001</v>
      </c>
      <c r="F153">
        <v>2.0261999999999998</v>
      </c>
      <c r="G153">
        <v>-3.4965000000000003E-2</v>
      </c>
      <c r="H153">
        <v>0.84509999999999996</v>
      </c>
      <c r="I153">
        <v>0.84509999999999996</v>
      </c>
      <c r="J153">
        <v>0.68945000000000001</v>
      </c>
      <c r="K153">
        <v>0.15565000000000001</v>
      </c>
      <c r="L153">
        <v>2.1644000000000001</v>
      </c>
      <c r="M153">
        <v>1.9345000000000001</v>
      </c>
      <c r="N153">
        <v>1.8138000000000001</v>
      </c>
      <c r="O153">
        <v>0.12069000000000001</v>
      </c>
      <c r="Q153">
        <f t="shared" si="6"/>
        <v>4.6846273600000004</v>
      </c>
      <c r="R153">
        <f t="shared" si="7"/>
        <v>0.71419400999999993</v>
      </c>
      <c r="S153">
        <f t="shared" si="8"/>
        <v>5.294601000000001</v>
      </c>
    </row>
    <row r="154" spans="1:19" x14ac:dyDescent="0.3">
      <c r="A154" s="33"/>
      <c r="B154" s="33"/>
      <c r="D154">
        <v>3.8748</v>
      </c>
      <c r="E154">
        <v>2.5402999999999998</v>
      </c>
      <c r="F154">
        <v>2.5846</v>
      </c>
      <c r="G154">
        <v>-4.4309000000000001E-2</v>
      </c>
      <c r="H154">
        <v>0.60209999999999997</v>
      </c>
      <c r="I154">
        <v>0.60209999999999997</v>
      </c>
      <c r="J154">
        <v>0.51099000000000006</v>
      </c>
      <c r="K154">
        <v>9.1106000000000006E-2</v>
      </c>
      <c r="L154">
        <v>1.0791999999999999</v>
      </c>
      <c r="M154">
        <v>1.0414000000000001</v>
      </c>
      <c r="N154">
        <v>1.1478999999999999</v>
      </c>
      <c r="O154">
        <v>-0.10650999999999999</v>
      </c>
      <c r="Q154">
        <f t="shared" si="6"/>
        <v>1.1646726399999998</v>
      </c>
      <c r="R154">
        <f t="shared" si="7"/>
        <v>0.36252440999999996</v>
      </c>
      <c r="S154">
        <f t="shared" si="8"/>
        <v>15.01407504</v>
      </c>
    </row>
    <row r="155" spans="1:19" x14ac:dyDescent="0.3">
      <c r="A155" s="33"/>
      <c r="B155" s="33"/>
      <c r="D155">
        <v>2.5865999999999998</v>
      </c>
      <c r="E155">
        <v>2.1461000000000001</v>
      </c>
      <c r="F155">
        <v>2.1274999999999999</v>
      </c>
      <c r="G155">
        <v>1.8592999999999998E-2</v>
      </c>
      <c r="H155">
        <v>1.3802000000000001</v>
      </c>
      <c r="I155">
        <v>0.60209999999999997</v>
      </c>
      <c r="J155">
        <v>1.0824</v>
      </c>
      <c r="K155">
        <v>-0.48031000000000001</v>
      </c>
      <c r="L155">
        <v>0.30103000000000002</v>
      </c>
      <c r="M155">
        <v>0.30103000000000002</v>
      </c>
      <c r="N155">
        <v>0.67040999999999995</v>
      </c>
      <c r="O155">
        <v>-0.36937999999999999</v>
      </c>
      <c r="Q155">
        <f t="shared" si="6"/>
        <v>9.0619060900000006E-2</v>
      </c>
      <c r="R155">
        <f t="shared" si="7"/>
        <v>1.9049520400000002</v>
      </c>
      <c r="S155">
        <f t="shared" si="8"/>
        <v>6.6904995599999992</v>
      </c>
    </row>
    <row r="156" spans="1:19" x14ac:dyDescent="0.3">
      <c r="A156" s="33"/>
      <c r="B156" s="33"/>
      <c r="D156">
        <v>2.1522999999999999</v>
      </c>
      <c r="E156">
        <v>1.9912000000000001</v>
      </c>
      <c r="F156">
        <v>1.9734</v>
      </c>
      <c r="G156">
        <v>1.7798999999999999E-2</v>
      </c>
      <c r="H156">
        <v>1.4472</v>
      </c>
      <c r="I156">
        <v>1.2303999999999999</v>
      </c>
      <c r="J156">
        <v>1.1315999999999999</v>
      </c>
      <c r="K156">
        <v>9.8788000000000001E-2</v>
      </c>
      <c r="L156">
        <v>2.7551000000000001</v>
      </c>
      <c r="M156">
        <v>2.3096000000000001</v>
      </c>
      <c r="N156">
        <v>2.1762999999999999</v>
      </c>
      <c r="O156">
        <v>0.13331999999999999</v>
      </c>
      <c r="Q156">
        <f t="shared" si="6"/>
        <v>7.5905760100000004</v>
      </c>
      <c r="R156">
        <f t="shared" si="7"/>
        <v>2.09438784</v>
      </c>
      <c r="S156">
        <f t="shared" si="8"/>
        <v>4.6323952899999998</v>
      </c>
    </row>
    <row r="157" spans="1:19" x14ac:dyDescent="0.3">
      <c r="A157" s="33"/>
      <c r="B157" s="33"/>
      <c r="D157">
        <v>3.1690999999999998</v>
      </c>
      <c r="E157">
        <v>2.2833000000000001</v>
      </c>
      <c r="F157">
        <v>2.3342000000000001</v>
      </c>
      <c r="G157">
        <v>-5.0900000000000001E-2</v>
      </c>
      <c r="H157">
        <v>0</v>
      </c>
      <c r="I157">
        <v>0</v>
      </c>
      <c r="J157">
        <v>6.8829000000000001E-2</v>
      </c>
      <c r="K157">
        <v>-6.8829000000000001E-2</v>
      </c>
      <c r="L157">
        <v>2.5693999999999999</v>
      </c>
      <c r="M157">
        <v>2.0531000000000001</v>
      </c>
      <c r="N157">
        <v>2.0623</v>
      </c>
      <c r="O157">
        <v>-9.2297000000000004E-3</v>
      </c>
      <c r="Q157">
        <f t="shared" si="6"/>
        <v>6.6018163599999999</v>
      </c>
      <c r="R157">
        <f t="shared" si="7"/>
        <v>0</v>
      </c>
      <c r="S157">
        <f t="shared" si="8"/>
        <v>10.043194809999999</v>
      </c>
    </row>
    <row r="158" spans="1:19" x14ac:dyDescent="0.3">
      <c r="A158" s="33"/>
      <c r="B158" s="33"/>
      <c r="D158">
        <v>3.4649000000000001</v>
      </c>
      <c r="E158">
        <v>2.4813999999999998</v>
      </c>
      <c r="F158">
        <v>2.4392</v>
      </c>
      <c r="G158">
        <v>4.2238999999999999E-2</v>
      </c>
      <c r="H158">
        <v>0.90310000000000001</v>
      </c>
      <c r="I158">
        <v>0.30099999999999999</v>
      </c>
      <c r="J158">
        <v>0.73204000000000002</v>
      </c>
      <c r="K158">
        <v>-0.43103999999999998</v>
      </c>
      <c r="L158">
        <v>1.8976</v>
      </c>
      <c r="M158">
        <v>1.7708999999999999</v>
      </c>
      <c r="N158">
        <v>1.6500999999999999</v>
      </c>
      <c r="O158">
        <v>0.1208</v>
      </c>
      <c r="Q158">
        <f t="shared" si="6"/>
        <v>3.6008857599999997</v>
      </c>
      <c r="R158">
        <f t="shared" si="7"/>
        <v>0.81558961000000008</v>
      </c>
      <c r="S158">
        <f t="shared" si="8"/>
        <v>12.005532010000001</v>
      </c>
    </row>
    <row r="159" spans="1:19" x14ac:dyDescent="0.3">
      <c r="A159" s="33"/>
      <c r="B159" s="33"/>
      <c r="D159">
        <v>2.4232</v>
      </c>
      <c r="E159">
        <v>1.8325</v>
      </c>
      <c r="F159">
        <v>2.0695000000000001</v>
      </c>
      <c r="G159">
        <v>-0.23702999999999999</v>
      </c>
      <c r="H159">
        <v>1.8865000000000001</v>
      </c>
      <c r="I159">
        <v>1.8194999999999999</v>
      </c>
      <c r="J159">
        <v>1.4541999999999999</v>
      </c>
      <c r="K159">
        <v>0.36527999999999999</v>
      </c>
      <c r="L159">
        <v>3.5145</v>
      </c>
      <c r="M159">
        <v>2.5078999999999998</v>
      </c>
      <c r="N159">
        <v>2.6423000000000001</v>
      </c>
      <c r="O159">
        <v>-0.13436000000000001</v>
      </c>
      <c r="Q159">
        <f t="shared" si="6"/>
        <v>12.35171025</v>
      </c>
      <c r="R159">
        <f t="shared" si="7"/>
        <v>3.5588822500000004</v>
      </c>
      <c r="S159">
        <f t="shared" si="8"/>
        <v>5.8718982400000002</v>
      </c>
    </row>
    <row r="160" spans="1:19" x14ac:dyDescent="0.3">
      <c r="A160" s="33"/>
      <c r="B160" s="33"/>
      <c r="D160">
        <v>3.8104</v>
      </c>
      <c r="E160">
        <v>2.4983</v>
      </c>
      <c r="F160">
        <v>2.5617999999999999</v>
      </c>
      <c r="G160">
        <v>-6.3457E-2</v>
      </c>
      <c r="H160">
        <v>2.4771000000000001</v>
      </c>
      <c r="I160">
        <v>2.0413999999999999</v>
      </c>
      <c r="J160">
        <v>1.8878999999999999</v>
      </c>
      <c r="K160">
        <v>0.15346000000000001</v>
      </c>
      <c r="L160">
        <v>2.6395</v>
      </c>
      <c r="M160">
        <v>2.2528999999999999</v>
      </c>
      <c r="N160">
        <v>2.1053000000000002</v>
      </c>
      <c r="O160">
        <v>0.14756</v>
      </c>
      <c r="Q160">
        <f t="shared" si="6"/>
        <v>6.9669602499999996</v>
      </c>
      <c r="R160">
        <f t="shared" si="7"/>
        <v>6.1360244100000001</v>
      </c>
      <c r="S160">
        <f t="shared" si="8"/>
        <v>14.51914816</v>
      </c>
    </row>
    <row r="161" spans="1:19" x14ac:dyDescent="0.3">
      <c r="A161" s="33"/>
      <c r="B161" s="33"/>
      <c r="D161">
        <v>3.0369999999999999</v>
      </c>
      <c r="E161">
        <v>2.4216000000000002</v>
      </c>
      <c r="F161">
        <v>2.2873000000000001</v>
      </c>
      <c r="G161">
        <v>0.13427</v>
      </c>
      <c r="H161">
        <v>0.30099999999999999</v>
      </c>
      <c r="I161">
        <v>0</v>
      </c>
      <c r="J161">
        <v>0.28987000000000002</v>
      </c>
      <c r="K161">
        <v>-0.28987000000000002</v>
      </c>
      <c r="L161">
        <v>2.444</v>
      </c>
      <c r="M161">
        <v>2.1366999999999998</v>
      </c>
      <c r="N161">
        <v>1.9854000000000001</v>
      </c>
      <c r="O161">
        <v>0.15132000000000001</v>
      </c>
      <c r="Q161">
        <f t="shared" si="6"/>
        <v>5.9731359999999993</v>
      </c>
      <c r="R161">
        <f t="shared" si="7"/>
        <v>9.0600999999999987E-2</v>
      </c>
      <c r="S161">
        <f t="shared" si="8"/>
        <v>9.2233689999999999</v>
      </c>
    </row>
    <row r="162" spans="1:19" x14ac:dyDescent="0.3">
      <c r="A162" s="33"/>
      <c r="B162" s="33"/>
      <c r="D162">
        <v>3.1307</v>
      </c>
      <c r="E162">
        <v>2.3180999999999998</v>
      </c>
      <c r="F162">
        <v>2.3206000000000002</v>
      </c>
      <c r="G162">
        <v>-2.4740999999999999E-3</v>
      </c>
      <c r="H162">
        <v>1.4314</v>
      </c>
      <c r="I162">
        <v>1.3616999999999999</v>
      </c>
      <c r="J162">
        <v>1.1200000000000001</v>
      </c>
      <c r="K162">
        <v>0.24168999999999999</v>
      </c>
      <c r="L162">
        <v>1.2553000000000001</v>
      </c>
      <c r="M162">
        <v>1.2303999999999999</v>
      </c>
      <c r="N162">
        <v>1.256</v>
      </c>
      <c r="O162">
        <v>-2.5568E-2</v>
      </c>
      <c r="Q162">
        <f t="shared" si="6"/>
        <v>1.5757780900000002</v>
      </c>
      <c r="R162">
        <f t="shared" si="7"/>
        <v>2.0489059599999999</v>
      </c>
      <c r="S162">
        <f t="shared" si="8"/>
        <v>9.8012824900000002</v>
      </c>
    </row>
    <row r="163" spans="1:19" x14ac:dyDescent="0.3">
      <c r="A163" s="33"/>
      <c r="B163" s="33"/>
      <c r="D163">
        <v>3.3946000000000001</v>
      </c>
      <c r="E163">
        <v>2.3616999999999999</v>
      </c>
      <c r="F163">
        <v>2.4142000000000001</v>
      </c>
      <c r="G163">
        <v>-5.2516E-2</v>
      </c>
      <c r="H163">
        <v>3.7543000000000002</v>
      </c>
      <c r="I163">
        <v>2.4487000000000001</v>
      </c>
      <c r="J163">
        <v>2.8258999999999999</v>
      </c>
      <c r="K163">
        <v>-0.37718000000000002</v>
      </c>
      <c r="L163">
        <v>2.3559999999999999</v>
      </c>
      <c r="M163">
        <v>2.0211999999999999</v>
      </c>
      <c r="N163">
        <v>1.9314</v>
      </c>
      <c r="O163">
        <v>8.9816999999999994E-2</v>
      </c>
      <c r="Q163">
        <f t="shared" si="6"/>
        <v>5.5507359999999997</v>
      </c>
      <c r="R163">
        <f t="shared" si="7"/>
        <v>14.094768490000002</v>
      </c>
      <c r="S163">
        <f t="shared" si="8"/>
        <v>11.52330916</v>
      </c>
    </row>
    <row r="164" spans="1:19" x14ac:dyDescent="0.3">
      <c r="A164" s="33"/>
      <c r="B164" s="33"/>
      <c r="D164">
        <v>4.0072999999999999</v>
      </c>
      <c r="E164">
        <v>2.5998999999999999</v>
      </c>
      <c r="F164">
        <v>2.6316000000000002</v>
      </c>
      <c r="G164">
        <v>-3.1725000000000003E-2</v>
      </c>
      <c r="H164">
        <v>1.8325</v>
      </c>
      <c r="I164">
        <v>1.6628000000000001</v>
      </c>
      <c r="J164">
        <v>1.4146000000000001</v>
      </c>
      <c r="K164">
        <v>0.24823000000000001</v>
      </c>
      <c r="L164">
        <v>3.3277999999999999</v>
      </c>
      <c r="M164">
        <v>2.3711000000000002</v>
      </c>
      <c r="N164">
        <v>2.5276999999999998</v>
      </c>
      <c r="O164">
        <v>-0.15659999999999999</v>
      </c>
      <c r="Q164">
        <f t="shared" si="6"/>
        <v>11.07425284</v>
      </c>
      <c r="R164">
        <f t="shared" si="7"/>
        <v>3.3580562500000002</v>
      </c>
      <c r="S164">
        <f t="shared" si="8"/>
        <v>16.058453289999999</v>
      </c>
    </row>
    <row r="165" spans="1:19" x14ac:dyDescent="0.3">
      <c r="A165" s="33"/>
      <c r="B165" s="33"/>
      <c r="D165">
        <v>4.2949000000000002</v>
      </c>
      <c r="E165">
        <v>2.6084999999999998</v>
      </c>
      <c r="F165">
        <v>2.7336999999999998</v>
      </c>
      <c r="G165">
        <v>-0.12518000000000001</v>
      </c>
      <c r="H165">
        <v>2.6598999999999999</v>
      </c>
      <c r="I165">
        <v>1.8194999999999999</v>
      </c>
      <c r="J165">
        <v>2.0222000000000002</v>
      </c>
      <c r="K165">
        <v>-0.20269000000000001</v>
      </c>
      <c r="L165">
        <v>3.1909000000000001</v>
      </c>
      <c r="M165">
        <v>2.5131999999999999</v>
      </c>
      <c r="N165">
        <v>2.4437000000000002</v>
      </c>
      <c r="O165">
        <v>6.9503999999999996E-2</v>
      </c>
      <c r="Q165">
        <f t="shared" si="6"/>
        <v>10.181842810000001</v>
      </c>
      <c r="R165">
        <f t="shared" si="7"/>
        <v>7.0750680099999999</v>
      </c>
      <c r="S165">
        <f t="shared" si="8"/>
        <v>18.446166010000002</v>
      </c>
    </row>
    <row r="166" spans="1:19" x14ac:dyDescent="0.3">
      <c r="A166" s="33"/>
      <c r="B166" s="33"/>
      <c r="D166">
        <v>3.0979999999999999</v>
      </c>
      <c r="E166">
        <v>2.4487000000000001</v>
      </c>
      <c r="F166">
        <v>2.3090000000000002</v>
      </c>
      <c r="G166">
        <v>0.13972999999999999</v>
      </c>
      <c r="H166">
        <v>0.7782</v>
      </c>
      <c r="I166">
        <v>0.7782</v>
      </c>
      <c r="J166">
        <v>0.64032</v>
      </c>
      <c r="K166">
        <v>0.13788</v>
      </c>
      <c r="L166">
        <v>2.3729</v>
      </c>
      <c r="M166">
        <v>2.0682</v>
      </c>
      <c r="N166">
        <v>1.9418</v>
      </c>
      <c r="O166">
        <v>0.12645000000000001</v>
      </c>
      <c r="Q166">
        <f t="shared" si="6"/>
        <v>5.63065441</v>
      </c>
      <c r="R166">
        <f t="shared" si="7"/>
        <v>0.60559523999999998</v>
      </c>
      <c r="S166">
        <f t="shared" si="8"/>
        <v>9.5976039999999987</v>
      </c>
    </row>
    <row r="167" spans="1:19" x14ac:dyDescent="0.3">
      <c r="A167" s="33"/>
      <c r="B167" s="33"/>
      <c r="D167">
        <v>3.6497999999999999</v>
      </c>
      <c r="E167">
        <v>2.5752000000000002</v>
      </c>
      <c r="F167">
        <v>2.5047999999999999</v>
      </c>
      <c r="G167">
        <v>7.0430000000000006E-2</v>
      </c>
      <c r="H167">
        <v>0.30099999999999999</v>
      </c>
      <c r="I167">
        <v>0</v>
      </c>
      <c r="J167">
        <v>0.28987000000000002</v>
      </c>
      <c r="K167">
        <v>-0.28987000000000002</v>
      </c>
      <c r="L167">
        <v>2.3304</v>
      </c>
      <c r="M167">
        <v>2.0754999999999999</v>
      </c>
      <c r="N167">
        <v>1.9157</v>
      </c>
      <c r="O167">
        <v>0.15983</v>
      </c>
      <c r="Q167">
        <f t="shared" si="6"/>
        <v>5.4307641599999998</v>
      </c>
      <c r="R167">
        <f t="shared" si="7"/>
        <v>9.0600999999999987E-2</v>
      </c>
      <c r="S167">
        <f t="shared" si="8"/>
        <v>13.32104004</v>
      </c>
    </row>
    <row r="168" spans="1:19" x14ac:dyDescent="0.3">
      <c r="D168">
        <v>4.6215999999999999</v>
      </c>
      <c r="E168">
        <v>2.6665000000000001</v>
      </c>
      <c r="F168">
        <v>2.8496000000000001</v>
      </c>
      <c r="G168">
        <v>-0.18310000000000001</v>
      </c>
      <c r="H168">
        <v>0.84509999999999996</v>
      </c>
      <c r="I168">
        <v>0.84509999999999996</v>
      </c>
      <c r="J168">
        <v>0.68945000000000001</v>
      </c>
      <c r="K168">
        <v>0.15565000000000001</v>
      </c>
      <c r="L168">
        <v>0.30103000000000002</v>
      </c>
      <c r="M168">
        <v>0.30103000000000002</v>
      </c>
      <c r="N168">
        <v>0.67040999999999995</v>
      </c>
      <c r="O168">
        <v>-0.36937999999999999</v>
      </c>
      <c r="Q168">
        <f t="shared" si="6"/>
        <v>9.0619060900000006E-2</v>
      </c>
      <c r="R168">
        <f t="shared" si="7"/>
        <v>0.71419400999999993</v>
      </c>
      <c r="S168">
        <f t="shared" si="8"/>
        <v>21.359186559999998</v>
      </c>
    </row>
    <row r="169" spans="1:19" x14ac:dyDescent="0.3">
      <c r="D169">
        <v>3.4458000000000002</v>
      </c>
      <c r="E169">
        <v>2.4346000000000001</v>
      </c>
      <c r="F169">
        <v>2.4323999999999999</v>
      </c>
      <c r="G169">
        <v>2.2166E-3</v>
      </c>
      <c r="H169">
        <v>2.8626999999999998</v>
      </c>
      <c r="I169">
        <v>2.1644000000000001</v>
      </c>
      <c r="J169">
        <v>2.1711</v>
      </c>
      <c r="K169">
        <v>-6.7158000000000001E-3</v>
      </c>
      <c r="L169">
        <v>2.8020999999999998</v>
      </c>
      <c r="M169">
        <v>2.2833000000000001</v>
      </c>
      <c r="N169">
        <v>2.2050999999999998</v>
      </c>
      <c r="O169">
        <v>7.8179999999999999E-2</v>
      </c>
      <c r="Q169">
        <f t="shared" si="6"/>
        <v>7.8517644099999986</v>
      </c>
      <c r="R169">
        <f t="shared" si="7"/>
        <v>8.1950512899999985</v>
      </c>
      <c r="S169">
        <f t="shared" si="8"/>
        <v>11.873537640000002</v>
      </c>
    </row>
    <row r="170" spans="1:19" x14ac:dyDescent="0.3">
      <c r="D170">
        <v>3.7496999999999998</v>
      </c>
      <c r="E170">
        <v>2.5366</v>
      </c>
      <c r="F170">
        <v>2.5402</v>
      </c>
      <c r="G170">
        <v>-3.6185000000000002E-3</v>
      </c>
      <c r="H170">
        <v>0.30099999999999999</v>
      </c>
      <c r="I170">
        <v>0</v>
      </c>
      <c r="J170">
        <v>0.28987000000000002</v>
      </c>
      <c r="K170">
        <v>-0.28987000000000002</v>
      </c>
      <c r="L170">
        <v>1.2040999999999999</v>
      </c>
      <c r="M170">
        <v>1.1760999999999999</v>
      </c>
      <c r="N170">
        <v>1.2245999999999999</v>
      </c>
      <c r="O170">
        <v>-4.8451000000000001E-2</v>
      </c>
      <c r="Q170">
        <f t="shared" si="6"/>
        <v>1.4498568099999998</v>
      </c>
      <c r="R170">
        <f t="shared" si="7"/>
        <v>9.0600999999999987E-2</v>
      </c>
      <c r="S170">
        <f t="shared" si="8"/>
        <v>14.060250089999998</v>
      </c>
    </row>
    <row r="171" spans="1:19" x14ac:dyDescent="0.3">
      <c r="D171">
        <v>3.3666</v>
      </c>
      <c r="E171">
        <v>2.4742000000000002</v>
      </c>
      <c r="F171">
        <v>2.4043000000000001</v>
      </c>
      <c r="G171">
        <v>6.9919999999999996E-2</v>
      </c>
      <c r="H171">
        <v>0.90310000000000001</v>
      </c>
      <c r="I171">
        <v>0.90310000000000001</v>
      </c>
      <c r="J171">
        <v>0.73204000000000002</v>
      </c>
      <c r="K171">
        <v>0.17105999999999999</v>
      </c>
      <c r="L171">
        <v>3.0106999999999999</v>
      </c>
      <c r="M171">
        <v>2.3159999999999998</v>
      </c>
      <c r="N171">
        <v>2.3331</v>
      </c>
      <c r="O171">
        <v>-1.7121000000000001E-2</v>
      </c>
      <c r="Q171">
        <f t="shared" si="6"/>
        <v>9.0643144899999992</v>
      </c>
      <c r="R171">
        <f t="shared" si="7"/>
        <v>0.81558961000000008</v>
      </c>
      <c r="S171">
        <f t="shared" si="8"/>
        <v>11.33399556</v>
      </c>
    </row>
    <row r="172" spans="1:19" x14ac:dyDescent="0.3">
      <c r="D172">
        <v>2.2967</v>
      </c>
      <c r="E172">
        <v>2.0792000000000002</v>
      </c>
      <c r="F172">
        <v>2.0246</v>
      </c>
      <c r="G172">
        <v>5.4559999999999997E-2</v>
      </c>
      <c r="H172">
        <v>1.2787999999999999</v>
      </c>
      <c r="I172">
        <v>1.2553000000000001</v>
      </c>
      <c r="J172">
        <v>1.0079</v>
      </c>
      <c r="K172">
        <v>0.24736</v>
      </c>
      <c r="L172">
        <v>1</v>
      </c>
      <c r="M172">
        <v>1</v>
      </c>
      <c r="N172">
        <v>1.0992999999999999</v>
      </c>
      <c r="O172">
        <v>-9.9309999999999996E-2</v>
      </c>
      <c r="Q172">
        <f t="shared" si="6"/>
        <v>1</v>
      </c>
      <c r="R172">
        <f t="shared" si="7"/>
        <v>1.6353294399999998</v>
      </c>
      <c r="S172">
        <f t="shared" si="8"/>
        <v>5.2748308899999996</v>
      </c>
    </row>
    <row r="173" spans="1:19" x14ac:dyDescent="0.3">
      <c r="D173">
        <v>2.98</v>
      </c>
      <c r="E173">
        <v>2.2856000000000001</v>
      </c>
      <c r="F173">
        <v>2.2671000000000001</v>
      </c>
      <c r="G173">
        <v>1.8499999999999999E-2</v>
      </c>
      <c r="H173">
        <v>1.6435</v>
      </c>
      <c r="I173">
        <v>1.4472</v>
      </c>
      <c r="J173">
        <v>1.2758</v>
      </c>
      <c r="K173">
        <v>0.17143</v>
      </c>
      <c r="L173">
        <v>3.9466000000000001</v>
      </c>
      <c r="M173">
        <v>2.5550999999999999</v>
      </c>
      <c r="N173">
        <v>2.9074</v>
      </c>
      <c r="O173">
        <v>-0.35231000000000001</v>
      </c>
      <c r="Q173">
        <f t="shared" si="6"/>
        <v>15.575651560000001</v>
      </c>
      <c r="R173">
        <f t="shared" si="7"/>
        <v>2.7010922499999999</v>
      </c>
      <c r="S173">
        <f t="shared" si="8"/>
        <v>8.8803999999999998</v>
      </c>
    </row>
    <row r="174" spans="1:19" x14ac:dyDescent="0.3">
      <c r="D174">
        <v>2.5314999999999999</v>
      </c>
      <c r="E174">
        <v>2.1583999999999999</v>
      </c>
      <c r="F174">
        <v>2.1080000000000001</v>
      </c>
      <c r="G174">
        <v>5.0444999999999997E-2</v>
      </c>
      <c r="H174">
        <v>0.7782</v>
      </c>
      <c r="I174">
        <v>0.7782</v>
      </c>
      <c r="J174">
        <v>0.64032</v>
      </c>
      <c r="K174">
        <v>0.13788</v>
      </c>
      <c r="L174">
        <v>1.9684999999999999</v>
      </c>
      <c r="M174">
        <v>1.7708999999999999</v>
      </c>
      <c r="N174">
        <v>1.6936</v>
      </c>
      <c r="O174">
        <v>7.7296000000000004E-2</v>
      </c>
      <c r="Q174">
        <f t="shared" si="6"/>
        <v>3.8749922499999996</v>
      </c>
      <c r="R174">
        <f t="shared" si="7"/>
        <v>0.60559523999999998</v>
      </c>
      <c r="S174">
        <f t="shared" si="8"/>
        <v>6.4084922499999992</v>
      </c>
    </row>
    <row r="175" spans="1:19" x14ac:dyDescent="0.3">
      <c r="D175">
        <v>2.8062</v>
      </c>
      <c r="E175">
        <v>2.3443999999999998</v>
      </c>
      <c r="F175">
        <v>2.2054</v>
      </c>
      <c r="G175">
        <v>0.13897000000000001</v>
      </c>
      <c r="H175">
        <v>0.60209999999999997</v>
      </c>
      <c r="I175">
        <v>0.60209999999999997</v>
      </c>
      <c r="J175">
        <v>0.51099000000000006</v>
      </c>
      <c r="K175">
        <v>9.1106000000000006E-2</v>
      </c>
      <c r="L175">
        <v>2.2967</v>
      </c>
      <c r="M175">
        <v>1.9777</v>
      </c>
      <c r="N175">
        <v>1.895</v>
      </c>
      <c r="O175">
        <v>8.2705000000000001E-2</v>
      </c>
      <c r="Q175">
        <f t="shared" si="6"/>
        <v>5.2748308899999996</v>
      </c>
      <c r="R175">
        <f t="shared" si="7"/>
        <v>0.36252440999999996</v>
      </c>
      <c r="S175">
        <f t="shared" si="8"/>
        <v>7.8747584399999999</v>
      </c>
    </row>
    <row r="176" spans="1:19" x14ac:dyDescent="0.3">
      <c r="D176">
        <v>3.1987000000000001</v>
      </c>
      <c r="E176">
        <v>2.29</v>
      </c>
      <c r="F176">
        <v>2.3447</v>
      </c>
      <c r="G176">
        <v>-5.4703000000000002E-2</v>
      </c>
      <c r="H176">
        <v>1.7782</v>
      </c>
      <c r="I176">
        <v>1.5911</v>
      </c>
      <c r="J176">
        <v>1.3747</v>
      </c>
      <c r="K176">
        <v>0.21640999999999999</v>
      </c>
      <c r="L176">
        <v>2.3424</v>
      </c>
      <c r="M176">
        <v>2.1038000000000001</v>
      </c>
      <c r="N176">
        <v>1.923</v>
      </c>
      <c r="O176">
        <v>0.18076</v>
      </c>
      <c r="Q176">
        <f t="shared" si="6"/>
        <v>5.4868377600000002</v>
      </c>
      <c r="R176">
        <f t="shared" si="7"/>
        <v>3.16199524</v>
      </c>
      <c r="S176">
        <f t="shared" si="8"/>
        <v>10.23168169</v>
      </c>
    </row>
    <row r="177" spans="4:19" x14ac:dyDescent="0.3">
      <c r="D177">
        <v>3.7122000000000002</v>
      </c>
      <c r="E177">
        <v>2.3892000000000002</v>
      </c>
      <c r="F177">
        <v>2.5268999999999999</v>
      </c>
      <c r="G177">
        <v>-0.13771</v>
      </c>
      <c r="H177">
        <v>0.47710000000000002</v>
      </c>
      <c r="I177">
        <v>0.47710000000000002</v>
      </c>
      <c r="J177">
        <v>0.41920000000000002</v>
      </c>
      <c r="K177">
        <v>5.7903000000000003E-2</v>
      </c>
      <c r="L177">
        <v>1.1138999999999999</v>
      </c>
      <c r="M177">
        <v>0.95423999999999998</v>
      </c>
      <c r="N177">
        <v>1.1692</v>
      </c>
      <c r="O177">
        <v>-0.21496000000000001</v>
      </c>
      <c r="Q177">
        <f t="shared" si="6"/>
        <v>1.2407732099999997</v>
      </c>
      <c r="R177">
        <f t="shared" si="7"/>
        <v>0.22762441000000003</v>
      </c>
      <c r="S177">
        <f t="shared" si="8"/>
        <v>13.780428840000001</v>
      </c>
    </row>
    <row r="178" spans="4:19" x14ac:dyDescent="0.3">
      <c r="D178">
        <v>2.29</v>
      </c>
      <c r="E178">
        <v>1.9541999999999999</v>
      </c>
      <c r="F178">
        <v>2.0223</v>
      </c>
      <c r="G178">
        <v>-6.8061999999999998E-2</v>
      </c>
      <c r="H178">
        <v>3.13</v>
      </c>
      <c r="I178">
        <v>2.2787999999999999</v>
      </c>
      <c r="J178">
        <v>2.3673999999999999</v>
      </c>
      <c r="K178">
        <v>-8.8612999999999997E-2</v>
      </c>
      <c r="L178">
        <v>3.1212</v>
      </c>
      <c r="M178">
        <v>2.4281000000000001</v>
      </c>
      <c r="N178">
        <v>2.4009</v>
      </c>
      <c r="O178">
        <v>2.7172999999999999E-2</v>
      </c>
      <c r="Q178">
        <f t="shared" si="6"/>
        <v>9.7418894399999996</v>
      </c>
      <c r="R178">
        <f t="shared" si="7"/>
        <v>9.7968999999999991</v>
      </c>
      <c r="S178">
        <f t="shared" si="8"/>
        <v>5.2441000000000004</v>
      </c>
    </row>
    <row r="179" spans="4:19" x14ac:dyDescent="0.3">
      <c r="D179">
        <v>2.4969000000000001</v>
      </c>
      <c r="E179">
        <v>2.0828000000000002</v>
      </c>
      <c r="F179">
        <v>2.0956999999999999</v>
      </c>
      <c r="G179">
        <v>-1.2878000000000001E-2</v>
      </c>
      <c r="H179">
        <v>0</v>
      </c>
      <c r="I179">
        <v>0</v>
      </c>
      <c r="J179">
        <v>6.8829000000000001E-2</v>
      </c>
      <c r="K179">
        <v>-6.8829000000000001E-2</v>
      </c>
      <c r="L179">
        <v>2.2067999999999999</v>
      </c>
      <c r="M179">
        <v>1.8920999999999999</v>
      </c>
      <c r="N179">
        <v>1.8398000000000001</v>
      </c>
      <c r="O179">
        <v>5.2269999999999997E-2</v>
      </c>
      <c r="Q179">
        <f t="shared" si="6"/>
        <v>4.8699662399999992</v>
      </c>
      <c r="R179">
        <f t="shared" si="7"/>
        <v>0</v>
      </c>
      <c r="S179">
        <f t="shared" si="8"/>
        <v>6.2345096100000008</v>
      </c>
    </row>
    <row r="180" spans="4:19" x14ac:dyDescent="0.3">
      <c r="D180">
        <v>3.4498000000000002</v>
      </c>
      <c r="E180">
        <v>2.4361999999999999</v>
      </c>
      <c r="F180">
        <v>2.4338000000000002</v>
      </c>
      <c r="G180">
        <v>2.3973000000000002E-3</v>
      </c>
      <c r="H180">
        <v>1.8512999999999999</v>
      </c>
      <c r="I180">
        <v>1.5441</v>
      </c>
      <c r="J180">
        <v>1.4283999999999999</v>
      </c>
      <c r="K180">
        <v>0.11573</v>
      </c>
      <c r="L180">
        <v>1.2787999999999999</v>
      </c>
      <c r="M180">
        <v>1.1460999999999999</v>
      </c>
      <c r="N180">
        <v>1.2704</v>
      </c>
      <c r="O180">
        <v>-0.12429</v>
      </c>
      <c r="Q180">
        <f t="shared" si="6"/>
        <v>1.6353294399999998</v>
      </c>
      <c r="R180">
        <f t="shared" si="7"/>
        <v>3.4273116899999998</v>
      </c>
      <c r="S180">
        <f t="shared" si="8"/>
        <v>11.901120040000002</v>
      </c>
    </row>
    <row r="181" spans="4:19" x14ac:dyDescent="0.3">
      <c r="D181">
        <v>3.6080000000000001</v>
      </c>
      <c r="E181">
        <v>2.5118999999999998</v>
      </c>
      <c r="F181">
        <v>2.4899</v>
      </c>
      <c r="G181">
        <v>2.1961999999999999E-2</v>
      </c>
      <c r="H181">
        <v>0.47710000000000002</v>
      </c>
      <c r="I181">
        <v>0.47710000000000002</v>
      </c>
      <c r="J181">
        <v>0.41920000000000002</v>
      </c>
      <c r="K181">
        <v>5.7903000000000003E-2</v>
      </c>
      <c r="L181">
        <v>1</v>
      </c>
      <c r="M181">
        <v>0.90308999999999995</v>
      </c>
      <c r="N181">
        <v>1.0992999999999999</v>
      </c>
      <c r="O181">
        <v>-0.19622000000000001</v>
      </c>
      <c r="Q181">
        <f t="shared" si="6"/>
        <v>1</v>
      </c>
      <c r="R181">
        <f t="shared" si="7"/>
        <v>0.22762441000000003</v>
      </c>
      <c r="S181">
        <f t="shared" si="8"/>
        <v>13.017664</v>
      </c>
    </row>
    <row r="182" spans="4:19" x14ac:dyDescent="0.3">
      <c r="D182">
        <v>2.3201000000000001</v>
      </c>
      <c r="E182">
        <v>2.0413999999999999</v>
      </c>
      <c r="F182">
        <v>2.0329000000000002</v>
      </c>
      <c r="G182">
        <v>8.4572999999999992E-3</v>
      </c>
      <c r="H182">
        <v>0.30099999999999999</v>
      </c>
      <c r="I182">
        <v>0</v>
      </c>
      <c r="J182">
        <v>0.28987000000000002</v>
      </c>
      <c r="K182">
        <v>-0.28987000000000002</v>
      </c>
      <c r="L182">
        <v>2.7642000000000002</v>
      </c>
      <c r="M182">
        <v>2.1818</v>
      </c>
      <c r="N182">
        <v>2.1819000000000002</v>
      </c>
      <c r="O182" s="18">
        <v>-6.3380000000000006E-5</v>
      </c>
      <c r="Q182">
        <f t="shared" si="6"/>
        <v>7.6408016400000012</v>
      </c>
      <c r="R182">
        <f t="shared" si="7"/>
        <v>9.0600999999999987E-2</v>
      </c>
      <c r="S182">
        <f t="shared" si="8"/>
        <v>5.3828640100000005</v>
      </c>
    </row>
    <row r="183" spans="4:19" x14ac:dyDescent="0.3">
      <c r="D183">
        <v>4.4981999999999998</v>
      </c>
      <c r="E183">
        <v>2.6989999999999998</v>
      </c>
      <c r="F183">
        <v>2.8058000000000001</v>
      </c>
      <c r="G183">
        <v>-0.10681</v>
      </c>
      <c r="H183">
        <v>0</v>
      </c>
      <c r="I183">
        <v>0</v>
      </c>
      <c r="J183">
        <v>6.8829000000000001E-2</v>
      </c>
      <c r="K183">
        <v>-6.8829000000000001E-2</v>
      </c>
      <c r="L183">
        <v>2.8536999999999999</v>
      </c>
      <c r="M183">
        <v>2.3096000000000001</v>
      </c>
      <c r="N183">
        <v>2.2368000000000001</v>
      </c>
      <c r="O183">
        <v>7.2817000000000007E-2</v>
      </c>
      <c r="Q183">
        <f t="shared" si="6"/>
        <v>8.1436036899999991</v>
      </c>
      <c r="R183">
        <f t="shared" si="7"/>
        <v>0</v>
      </c>
      <c r="S183">
        <f t="shared" si="8"/>
        <v>20.233803239999997</v>
      </c>
    </row>
    <row r="184" spans="4:19" x14ac:dyDescent="0.3">
      <c r="D184">
        <v>3.1385999999999998</v>
      </c>
      <c r="E184">
        <v>2.2601</v>
      </c>
      <c r="F184">
        <v>2.3233999999999999</v>
      </c>
      <c r="G184">
        <v>-6.3277E-2</v>
      </c>
      <c r="H184">
        <v>0.95420000000000005</v>
      </c>
      <c r="I184">
        <v>0.7782</v>
      </c>
      <c r="J184">
        <v>0.76956999999999998</v>
      </c>
      <c r="K184">
        <v>8.6335000000000005E-3</v>
      </c>
      <c r="L184">
        <v>1.6021000000000001</v>
      </c>
      <c r="M184">
        <v>1.415</v>
      </c>
      <c r="N184">
        <v>1.4688000000000001</v>
      </c>
      <c r="O184">
        <v>-5.3773000000000001E-2</v>
      </c>
      <c r="Q184">
        <f t="shared" si="6"/>
        <v>2.5667244100000004</v>
      </c>
      <c r="R184">
        <f t="shared" si="7"/>
        <v>0.91049764000000011</v>
      </c>
      <c r="S184">
        <f t="shared" si="8"/>
        <v>9.8508099599999994</v>
      </c>
    </row>
    <row r="185" spans="4:19" x14ac:dyDescent="0.3">
      <c r="D185">
        <v>1.4623999999999999</v>
      </c>
      <c r="E185">
        <v>1.3616999999999999</v>
      </c>
      <c r="F185">
        <v>1.7285999999999999</v>
      </c>
      <c r="G185">
        <v>-0.3669</v>
      </c>
      <c r="L185">
        <v>1.8692</v>
      </c>
      <c r="M185">
        <v>1.716</v>
      </c>
      <c r="N185">
        <v>1.6327</v>
      </c>
      <c r="O185">
        <v>8.3329E-2</v>
      </c>
      <c r="Q185">
        <f t="shared" si="6"/>
        <v>3.4939086399999999</v>
      </c>
      <c r="S185">
        <f t="shared" si="8"/>
        <v>2.1386137599999997</v>
      </c>
    </row>
    <row r="186" spans="4:19" x14ac:dyDescent="0.3">
      <c r="D186">
        <v>1.9731000000000001</v>
      </c>
      <c r="E186">
        <v>1.8194999999999999</v>
      </c>
      <c r="F186">
        <v>1.9097999999999999</v>
      </c>
      <c r="G186">
        <v>-9.0314000000000005E-2</v>
      </c>
      <c r="L186">
        <v>2.9885999999999999</v>
      </c>
      <c r="M186">
        <v>2.2967</v>
      </c>
      <c r="N186">
        <v>2.3195999999999999</v>
      </c>
      <c r="O186">
        <v>-2.2859999999999998E-2</v>
      </c>
      <c r="Q186">
        <f t="shared" si="6"/>
        <v>8.9317299600000002</v>
      </c>
      <c r="S186">
        <f t="shared" si="8"/>
        <v>3.8931236100000004</v>
      </c>
    </row>
    <row r="187" spans="4:19" x14ac:dyDescent="0.3">
      <c r="D187">
        <v>1.8388</v>
      </c>
      <c r="E187">
        <v>1.8194999999999999</v>
      </c>
      <c r="F187">
        <v>1.8622000000000001</v>
      </c>
      <c r="G187">
        <v>-4.2659000000000002E-2</v>
      </c>
      <c r="L187">
        <v>0.69896999999999998</v>
      </c>
      <c r="M187">
        <v>0.60206000000000004</v>
      </c>
      <c r="N187">
        <v>0.91459000000000001</v>
      </c>
      <c r="O187">
        <v>-0.31252999999999997</v>
      </c>
      <c r="Q187">
        <f t="shared" si="6"/>
        <v>0.48855906089999995</v>
      </c>
      <c r="S187">
        <f t="shared" si="8"/>
        <v>3.3811854399999999</v>
      </c>
    </row>
    <row r="188" spans="4:19" x14ac:dyDescent="0.3">
      <c r="D188">
        <v>2.8959999999999999</v>
      </c>
      <c r="E188">
        <v>2.2601</v>
      </c>
      <c r="F188">
        <v>2.2372999999999998</v>
      </c>
      <c r="G188">
        <v>2.2806E-2</v>
      </c>
      <c r="L188">
        <v>1.5315000000000001</v>
      </c>
      <c r="M188">
        <v>1.4914000000000001</v>
      </c>
      <c r="N188">
        <v>1.4255</v>
      </c>
      <c r="O188">
        <v>6.5948999999999994E-2</v>
      </c>
      <c r="Q188">
        <f t="shared" si="6"/>
        <v>2.3454922500000004</v>
      </c>
      <c r="S188">
        <f t="shared" si="8"/>
        <v>8.3868159999999996</v>
      </c>
    </row>
    <row r="189" spans="4:19" x14ac:dyDescent="0.3">
      <c r="L189">
        <v>0.69896999999999998</v>
      </c>
      <c r="M189">
        <v>0.69896999999999998</v>
      </c>
      <c r="N189">
        <v>0.91459000000000001</v>
      </c>
      <c r="O189">
        <v>-0.21562000000000001</v>
      </c>
      <c r="Q189">
        <f t="shared" si="6"/>
        <v>0.48855906089999995</v>
      </c>
    </row>
    <row r="190" spans="4:19" x14ac:dyDescent="0.3">
      <c r="L190">
        <v>1.6435</v>
      </c>
      <c r="M190">
        <v>1.5682</v>
      </c>
      <c r="N190">
        <v>1.4942</v>
      </c>
      <c r="O190">
        <v>7.4023000000000005E-2</v>
      </c>
      <c r="Q190">
        <f t="shared" si="6"/>
        <v>2.7010922499999999</v>
      </c>
    </row>
    <row r="191" spans="4:19" x14ac:dyDescent="0.3">
      <c r="L191">
        <v>1.2553000000000001</v>
      </c>
      <c r="M191">
        <v>1.1138999999999999</v>
      </c>
      <c r="N191">
        <v>1.256</v>
      </c>
      <c r="O191">
        <v>-0.14207</v>
      </c>
      <c r="Q191">
        <f t="shared" si="6"/>
        <v>1.5757780900000002</v>
      </c>
    </row>
    <row r="192" spans="4:19" x14ac:dyDescent="0.3">
      <c r="L192">
        <v>2.8109000000000002</v>
      </c>
      <c r="M192">
        <v>2.2504</v>
      </c>
      <c r="N192">
        <v>2.2105000000000001</v>
      </c>
      <c r="O192">
        <v>3.9879999999999999E-2</v>
      </c>
      <c r="Q192">
        <f t="shared" si="6"/>
        <v>7.901158810000001</v>
      </c>
    </row>
    <row r="193" spans="12:17" x14ac:dyDescent="0.3">
      <c r="L193">
        <v>1.2553000000000001</v>
      </c>
      <c r="M193">
        <v>1.1138999999999999</v>
      </c>
      <c r="N193">
        <v>1.256</v>
      </c>
      <c r="O193">
        <v>-0.14207</v>
      </c>
      <c r="Q193">
        <f t="shared" si="6"/>
        <v>1.5757780900000002</v>
      </c>
    </row>
    <row r="194" spans="12:17" x14ac:dyDescent="0.3">
      <c r="L194">
        <v>2.3559999999999999</v>
      </c>
      <c r="M194">
        <v>2.0863999999999998</v>
      </c>
      <c r="N194">
        <v>1.9314</v>
      </c>
      <c r="O194">
        <v>0.15501999999999999</v>
      </c>
      <c r="Q194">
        <f t="shared" si="6"/>
        <v>5.5507359999999997</v>
      </c>
    </row>
    <row r="195" spans="12:17" x14ac:dyDescent="0.3">
      <c r="L195">
        <v>1.3802000000000001</v>
      </c>
      <c r="M195">
        <v>1.2553000000000001</v>
      </c>
      <c r="N195">
        <v>1.3326</v>
      </c>
      <c r="O195">
        <v>-7.7310000000000004E-2</v>
      </c>
      <c r="Q195">
        <f t="shared" si="6"/>
        <v>1.9049520400000002</v>
      </c>
    </row>
    <row r="196" spans="12:17" x14ac:dyDescent="0.3">
      <c r="L196">
        <v>1.7992999999999999</v>
      </c>
      <c r="M196">
        <v>1.6532</v>
      </c>
      <c r="N196">
        <v>1.5898000000000001</v>
      </c>
      <c r="O196">
        <v>6.3421000000000005E-2</v>
      </c>
      <c r="Q196">
        <f t="shared" si="6"/>
        <v>3.2374804899999998</v>
      </c>
    </row>
    <row r="197" spans="12:17" x14ac:dyDescent="0.3">
      <c r="L197">
        <v>0.30103000000000002</v>
      </c>
      <c r="M197">
        <v>0.30103000000000002</v>
      </c>
      <c r="N197">
        <v>0.67040999999999995</v>
      </c>
      <c r="O197">
        <v>-0.36937999999999999</v>
      </c>
      <c r="Q197">
        <f t="shared" si="6"/>
        <v>9.0619060900000006E-2</v>
      </c>
    </row>
    <row r="198" spans="12:17" x14ac:dyDescent="0.3">
      <c r="L198">
        <v>1.2303999999999999</v>
      </c>
      <c r="M198">
        <v>1.1460999999999999</v>
      </c>
      <c r="N198">
        <v>1.2406999999999999</v>
      </c>
      <c r="O198">
        <v>-9.4589000000000006E-2</v>
      </c>
      <c r="Q198">
        <f t="shared" si="6"/>
        <v>1.5138841599999999</v>
      </c>
    </row>
    <row r="199" spans="12:17" x14ac:dyDescent="0.3">
      <c r="L199">
        <v>1.2303999999999999</v>
      </c>
      <c r="M199">
        <v>1.2303999999999999</v>
      </c>
      <c r="N199">
        <v>1.2406999999999999</v>
      </c>
      <c r="O199">
        <v>-1.0289E-2</v>
      </c>
      <c r="Q199">
        <f t="shared" si="6"/>
        <v>1.5138841599999999</v>
      </c>
    </row>
    <row r="200" spans="12:17" x14ac:dyDescent="0.3">
      <c r="L200">
        <v>1.7853000000000001</v>
      </c>
      <c r="M200">
        <v>1.7403999999999999</v>
      </c>
      <c r="N200">
        <v>1.5811999999999999</v>
      </c>
      <c r="O200">
        <v>0.15920999999999999</v>
      </c>
      <c r="Q200">
        <f t="shared" si="6"/>
        <v>3.1872960900000002</v>
      </c>
    </row>
    <row r="201" spans="12:17" x14ac:dyDescent="0.3">
      <c r="L201">
        <v>3.4813000000000001</v>
      </c>
      <c r="M201">
        <v>2.5314999999999999</v>
      </c>
      <c r="N201">
        <v>2.6219000000000001</v>
      </c>
      <c r="O201">
        <v>-9.0392E-2</v>
      </c>
      <c r="Q201">
        <f t="shared" si="6"/>
        <v>12.11944969</v>
      </c>
    </row>
    <row r="202" spans="12:17" x14ac:dyDescent="0.3">
      <c r="L202">
        <v>1.9137999999999999</v>
      </c>
      <c r="M202">
        <v>1.4771000000000001</v>
      </c>
      <c r="N202">
        <v>1.66</v>
      </c>
      <c r="O202">
        <v>-0.18293999999999999</v>
      </c>
      <c r="Q202">
        <f t="shared" si="6"/>
        <v>3.6626304399999996</v>
      </c>
    </row>
    <row r="203" spans="12:17" x14ac:dyDescent="0.3">
      <c r="L203">
        <v>3.2477</v>
      </c>
      <c r="M203">
        <v>2.3464</v>
      </c>
      <c r="N203">
        <v>2.4784999999999999</v>
      </c>
      <c r="O203">
        <v>-0.13214999999999999</v>
      </c>
      <c r="Q203">
        <f t="shared" si="6"/>
        <v>10.54755529</v>
      </c>
    </row>
    <row r="204" spans="12:17" x14ac:dyDescent="0.3">
      <c r="L204">
        <v>0.69896999999999998</v>
      </c>
      <c r="M204">
        <v>0.60206000000000004</v>
      </c>
      <c r="N204">
        <v>0.91459000000000001</v>
      </c>
      <c r="O204">
        <v>-0.31252999999999997</v>
      </c>
      <c r="Q204">
        <f t="shared" si="6"/>
        <v>0.48855906089999995</v>
      </c>
    </row>
    <row r="205" spans="12:17" x14ac:dyDescent="0.3">
      <c r="L205">
        <v>3.1139000000000001</v>
      </c>
      <c r="M205">
        <v>2.3443999999999998</v>
      </c>
      <c r="N205">
        <v>2.3963999999999999</v>
      </c>
      <c r="O205">
        <v>-5.2047000000000003E-2</v>
      </c>
      <c r="Q205">
        <f t="shared" si="6"/>
        <v>9.6963732100000009</v>
      </c>
    </row>
    <row r="206" spans="12:17" x14ac:dyDescent="0.3">
      <c r="L206">
        <v>2.8319000000000001</v>
      </c>
      <c r="M206">
        <v>2.2787999999999999</v>
      </c>
      <c r="N206">
        <v>2.2233999999999998</v>
      </c>
      <c r="O206">
        <v>5.5393999999999999E-2</v>
      </c>
      <c r="Q206">
        <f t="shared" si="6"/>
        <v>8.0196576100000012</v>
      </c>
    </row>
    <row r="207" spans="12:17" x14ac:dyDescent="0.3">
      <c r="L207">
        <v>1.8129</v>
      </c>
      <c r="M207">
        <v>1.6720999999999999</v>
      </c>
      <c r="N207">
        <v>1.5981000000000001</v>
      </c>
      <c r="O207">
        <v>7.3976E-2</v>
      </c>
      <c r="Q207">
        <f t="shared" si="6"/>
        <v>3.2866064099999996</v>
      </c>
    </row>
    <row r="208" spans="12:17" x14ac:dyDescent="0.3">
      <c r="L208">
        <v>1.5051000000000001</v>
      </c>
      <c r="M208">
        <v>1.415</v>
      </c>
      <c r="N208">
        <v>1.4093</v>
      </c>
      <c r="O208">
        <v>5.7488000000000001E-3</v>
      </c>
      <c r="Q208">
        <f t="shared" si="6"/>
        <v>2.2653260100000003</v>
      </c>
    </row>
    <row r="209" spans="12:17" x14ac:dyDescent="0.3">
      <c r="L209">
        <v>1.5441</v>
      </c>
      <c r="M209">
        <v>1.4771000000000001</v>
      </c>
      <c r="N209">
        <v>1.4332</v>
      </c>
      <c r="O209">
        <v>4.3917999999999999E-2</v>
      </c>
      <c r="Q209">
        <f t="shared" si="6"/>
        <v>2.3842448100000002</v>
      </c>
    </row>
    <row r="210" spans="12:17" x14ac:dyDescent="0.3">
      <c r="L210">
        <v>2.0373999999999999</v>
      </c>
      <c r="M210">
        <v>2.0043000000000002</v>
      </c>
      <c r="N210">
        <v>1.7359</v>
      </c>
      <c r="O210">
        <v>0.26841999999999999</v>
      </c>
      <c r="Q210">
        <f t="shared" si="6"/>
        <v>4.1509987599999993</v>
      </c>
    </row>
    <row r="211" spans="12:17" x14ac:dyDescent="0.3">
      <c r="L211">
        <v>1.3978999999999999</v>
      </c>
      <c r="M211">
        <v>1.3222</v>
      </c>
      <c r="N211">
        <v>1.3434999999999999</v>
      </c>
      <c r="O211">
        <v>-2.1271000000000002E-2</v>
      </c>
      <c r="Q211">
        <f t="shared" si="6"/>
        <v>1.9541244099999997</v>
      </c>
    </row>
    <row r="212" spans="12:17" x14ac:dyDescent="0.3">
      <c r="L212">
        <v>0.69896999999999998</v>
      </c>
      <c r="M212">
        <v>0.60206000000000004</v>
      </c>
      <c r="N212">
        <v>0.91459000000000001</v>
      </c>
      <c r="O212">
        <v>-0.31252999999999997</v>
      </c>
      <c r="Q212">
        <f t="shared" si="6"/>
        <v>0.48855906089999995</v>
      </c>
    </row>
    <row r="213" spans="12:17" x14ac:dyDescent="0.3">
      <c r="L213">
        <v>1.2787999999999999</v>
      </c>
      <c r="M213">
        <v>1.2303999999999999</v>
      </c>
      <c r="N213">
        <v>1.2704</v>
      </c>
      <c r="O213">
        <v>-3.9988000000000003E-2</v>
      </c>
      <c r="Q213">
        <f t="shared" si="6"/>
        <v>1.6353294399999998</v>
      </c>
    </row>
    <row r="214" spans="12:17" x14ac:dyDescent="0.3">
      <c r="L214">
        <v>2.0491999999999999</v>
      </c>
      <c r="M214">
        <v>1.9031</v>
      </c>
      <c r="N214">
        <v>1.7431000000000001</v>
      </c>
      <c r="O214">
        <v>0.15998000000000001</v>
      </c>
      <c r="Q214">
        <f t="shared" si="6"/>
        <v>4.1992206400000001</v>
      </c>
    </row>
    <row r="215" spans="12:17" x14ac:dyDescent="0.3">
      <c r="L215">
        <v>2.4047999999999998</v>
      </c>
      <c r="M215">
        <v>2.0718999999999999</v>
      </c>
      <c r="N215">
        <v>1.9613</v>
      </c>
      <c r="O215">
        <v>0.11057</v>
      </c>
      <c r="Q215">
        <f t="shared" ref="Q215:Q278" si="9">L215^2</f>
        <v>5.7830630399999992</v>
      </c>
    </row>
    <row r="216" spans="12:17" x14ac:dyDescent="0.3">
      <c r="L216">
        <v>2.2404999999999999</v>
      </c>
      <c r="M216">
        <v>2.0682</v>
      </c>
      <c r="N216">
        <v>1.8605</v>
      </c>
      <c r="O216">
        <v>0.20769000000000001</v>
      </c>
      <c r="Q216">
        <f t="shared" si="9"/>
        <v>5.0198402499999997</v>
      </c>
    </row>
    <row r="217" spans="12:17" x14ac:dyDescent="0.3">
      <c r="L217">
        <v>2.3692000000000002</v>
      </c>
      <c r="M217">
        <v>2.0933999999999999</v>
      </c>
      <c r="N217">
        <v>1.9395</v>
      </c>
      <c r="O217">
        <v>0.15392</v>
      </c>
      <c r="Q217">
        <f t="shared" si="9"/>
        <v>5.613108640000001</v>
      </c>
    </row>
    <row r="218" spans="12:17" x14ac:dyDescent="0.3">
      <c r="L218">
        <v>1.7992999999999999</v>
      </c>
      <c r="M218">
        <v>1.6128</v>
      </c>
      <c r="N218">
        <v>1.5898000000000001</v>
      </c>
      <c r="O218">
        <v>2.3021E-2</v>
      </c>
      <c r="Q218">
        <f t="shared" si="9"/>
        <v>3.2374804899999998</v>
      </c>
    </row>
    <row r="219" spans="12:17" x14ac:dyDescent="0.3">
      <c r="L219">
        <v>2.3403999999999998</v>
      </c>
      <c r="M219">
        <v>2.0569000000000002</v>
      </c>
      <c r="N219">
        <v>1.9218</v>
      </c>
      <c r="O219">
        <v>0.13508999999999999</v>
      </c>
      <c r="Q219">
        <f t="shared" si="9"/>
        <v>5.4774721599999987</v>
      </c>
    </row>
    <row r="220" spans="12:17" x14ac:dyDescent="0.3">
      <c r="L220">
        <v>1.1760999999999999</v>
      </c>
      <c r="M220">
        <v>1.1138999999999999</v>
      </c>
      <c r="N220">
        <v>1.2074</v>
      </c>
      <c r="O220">
        <v>-9.3468999999999997E-2</v>
      </c>
      <c r="Q220">
        <f t="shared" si="9"/>
        <v>1.3832112099999998</v>
      </c>
    </row>
    <row r="221" spans="12:17" x14ac:dyDescent="0.3">
      <c r="L221">
        <v>2.3711000000000002</v>
      </c>
      <c r="M221">
        <v>2.1335000000000002</v>
      </c>
      <c r="N221">
        <v>1.9406000000000001</v>
      </c>
      <c r="O221">
        <v>0.19284999999999999</v>
      </c>
      <c r="Q221">
        <f t="shared" si="9"/>
        <v>5.6221152100000014</v>
      </c>
    </row>
    <row r="222" spans="12:17" x14ac:dyDescent="0.3">
      <c r="L222">
        <v>3.3879000000000001</v>
      </c>
      <c r="M222">
        <v>2.4232</v>
      </c>
      <c r="N222">
        <v>2.5646</v>
      </c>
      <c r="O222">
        <v>-0.14138000000000001</v>
      </c>
      <c r="Q222">
        <f t="shared" si="9"/>
        <v>11.477866410000001</v>
      </c>
    </row>
    <row r="223" spans="12:17" x14ac:dyDescent="0.3">
      <c r="L223">
        <v>3.5615000000000001</v>
      </c>
      <c r="M223">
        <v>2.5105</v>
      </c>
      <c r="N223">
        <v>2.6711</v>
      </c>
      <c r="O223">
        <v>-0.16059999999999999</v>
      </c>
      <c r="Q223">
        <f t="shared" si="9"/>
        <v>12.684282250000001</v>
      </c>
    </row>
    <row r="224" spans="12:17" x14ac:dyDescent="0.3">
      <c r="L224">
        <v>2.1303000000000001</v>
      </c>
      <c r="M224">
        <v>1.9294</v>
      </c>
      <c r="N224">
        <v>1.7928999999999999</v>
      </c>
      <c r="O224">
        <v>0.13650999999999999</v>
      </c>
      <c r="Q224">
        <f t="shared" si="9"/>
        <v>4.5381780900000006</v>
      </c>
    </row>
    <row r="225" spans="12:17" x14ac:dyDescent="0.3">
      <c r="L225">
        <v>2.1173000000000002</v>
      </c>
      <c r="M225">
        <v>1.9867999999999999</v>
      </c>
      <c r="N225">
        <v>1.7848999999999999</v>
      </c>
      <c r="O225">
        <v>0.20188999999999999</v>
      </c>
      <c r="Q225">
        <f t="shared" si="9"/>
        <v>4.482959290000001</v>
      </c>
    </row>
    <row r="226" spans="12:17" x14ac:dyDescent="0.3">
      <c r="L226">
        <v>3.3555000000000001</v>
      </c>
      <c r="M226">
        <v>2.3559999999999999</v>
      </c>
      <c r="N226">
        <v>2.5447000000000002</v>
      </c>
      <c r="O226">
        <v>-0.18870000000000001</v>
      </c>
      <c r="Q226">
        <f t="shared" si="9"/>
        <v>11.259380250000001</v>
      </c>
    </row>
    <row r="227" spans="12:17" x14ac:dyDescent="0.3">
      <c r="L227">
        <v>3.7059000000000002</v>
      </c>
      <c r="M227">
        <v>2.5236999999999998</v>
      </c>
      <c r="N227">
        <v>2.7597</v>
      </c>
      <c r="O227">
        <v>-0.23601</v>
      </c>
      <c r="Q227">
        <f t="shared" si="9"/>
        <v>13.733694810000001</v>
      </c>
    </row>
    <row r="228" spans="12:17" x14ac:dyDescent="0.3">
      <c r="L228">
        <v>3.0169999999999999</v>
      </c>
      <c r="M228">
        <v>2.2877999999999998</v>
      </c>
      <c r="N228">
        <v>2.3370000000000002</v>
      </c>
      <c r="O228">
        <v>-4.9187000000000002E-2</v>
      </c>
      <c r="Q228">
        <f t="shared" si="9"/>
        <v>9.102288999999999</v>
      </c>
    </row>
    <row r="229" spans="12:17" x14ac:dyDescent="0.3">
      <c r="L229">
        <v>0.30103000000000002</v>
      </c>
      <c r="M229">
        <v>0.30103000000000002</v>
      </c>
      <c r="N229">
        <v>0.67040999999999995</v>
      </c>
      <c r="O229">
        <v>-0.36937999999999999</v>
      </c>
      <c r="Q229">
        <f t="shared" si="9"/>
        <v>9.0619060900000006E-2</v>
      </c>
    </row>
    <row r="230" spans="12:17" x14ac:dyDescent="0.3">
      <c r="L230">
        <v>2.3944999999999999</v>
      </c>
      <c r="M230">
        <v>2</v>
      </c>
      <c r="N230">
        <v>1.9550000000000001</v>
      </c>
      <c r="O230">
        <v>4.4992999999999998E-2</v>
      </c>
      <c r="Q230">
        <f t="shared" si="9"/>
        <v>5.7336302499999992</v>
      </c>
    </row>
    <row r="231" spans="12:17" x14ac:dyDescent="0.3">
      <c r="L231">
        <v>2.4843000000000002</v>
      </c>
      <c r="M231">
        <v>1.9494</v>
      </c>
      <c r="N231">
        <v>2.0101</v>
      </c>
      <c r="O231">
        <v>-6.071E-2</v>
      </c>
      <c r="Q231">
        <f t="shared" si="9"/>
        <v>6.1717464900000012</v>
      </c>
    </row>
    <row r="232" spans="12:17" x14ac:dyDescent="0.3">
      <c r="L232">
        <v>1.6021000000000001</v>
      </c>
      <c r="M232">
        <v>1.5185</v>
      </c>
      <c r="N232">
        <v>1.4688000000000001</v>
      </c>
      <c r="O232">
        <v>4.9727E-2</v>
      </c>
      <c r="Q232">
        <f t="shared" si="9"/>
        <v>2.5667244100000004</v>
      </c>
    </row>
    <row r="233" spans="12:17" x14ac:dyDescent="0.3">
      <c r="L233">
        <v>2.1903000000000001</v>
      </c>
      <c r="M233">
        <v>1.8692</v>
      </c>
      <c r="N233">
        <v>1.8297000000000001</v>
      </c>
      <c r="O233">
        <v>3.9495000000000002E-2</v>
      </c>
      <c r="Q233">
        <f t="shared" si="9"/>
        <v>4.7974140900000002</v>
      </c>
    </row>
    <row r="234" spans="12:17" x14ac:dyDescent="0.3">
      <c r="L234">
        <v>1.4623999999999999</v>
      </c>
      <c r="M234">
        <v>1.3616999999999999</v>
      </c>
      <c r="N234">
        <v>1.383</v>
      </c>
      <c r="O234">
        <v>-2.1349E-2</v>
      </c>
      <c r="Q234">
        <f t="shared" si="9"/>
        <v>2.1386137599999997</v>
      </c>
    </row>
    <row r="235" spans="12:17" x14ac:dyDescent="0.3">
      <c r="L235">
        <v>2.7143000000000002</v>
      </c>
      <c r="M235">
        <v>2.3031999999999999</v>
      </c>
      <c r="N235">
        <v>2.1511999999999998</v>
      </c>
      <c r="O235">
        <v>0.15196000000000001</v>
      </c>
      <c r="Q235">
        <f t="shared" si="9"/>
        <v>7.3674244900000012</v>
      </c>
    </row>
    <row r="236" spans="12:17" x14ac:dyDescent="0.3">
      <c r="L236">
        <v>2.2252999999999998</v>
      </c>
      <c r="M236">
        <v>1.8573</v>
      </c>
      <c r="N236">
        <v>1.8512</v>
      </c>
      <c r="O236">
        <v>6.1177999999999996E-3</v>
      </c>
      <c r="Q236">
        <f t="shared" si="9"/>
        <v>4.9519600899999991</v>
      </c>
    </row>
    <row r="237" spans="12:17" x14ac:dyDescent="0.3">
      <c r="L237">
        <v>1.1760999999999999</v>
      </c>
      <c r="M237">
        <v>1.1138999999999999</v>
      </c>
      <c r="N237">
        <v>1.2074</v>
      </c>
      <c r="O237">
        <v>-9.3468999999999997E-2</v>
      </c>
      <c r="Q237">
        <f t="shared" si="9"/>
        <v>1.3832112099999998</v>
      </c>
    </row>
    <row r="238" spans="12:17" x14ac:dyDescent="0.3">
      <c r="L238">
        <v>2.8401000000000001</v>
      </c>
      <c r="M238">
        <v>2.2671999999999999</v>
      </c>
      <c r="N238">
        <v>2.2284000000000002</v>
      </c>
      <c r="O238">
        <v>3.8762999999999999E-2</v>
      </c>
      <c r="Q238">
        <f t="shared" si="9"/>
        <v>8.0661680100000002</v>
      </c>
    </row>
    <row r="239" spans="12:17" x14ac:dyDescent="0.3">
      <c r="L239">
        <v>3.6316000000000002</v>
      </c>
      <c r="M239">
        <v>2.5198</v>
      </c>
      <c r="N239">
        <v>2.7141000000000002</v>
      </c>
      <c r="O239">
        <v>-0.19431999999999999</v>
      </c>
      <c r="Q239">
        <f t="shared" si="9"/>
        <v>13.18851856</v>
      </c>
    </row>
    <row r="240" spans="12:17" x14ac:dyDescent="0.3">
      <c r="L240">
        <v>1.9684999999999999</v>
      </c>
      <c r="M240">
        <v>1.7242999999999999</v>
      </c>
      <c r="N240">
        <v>1.6936</v>
      </c>
      <c r="O240">
        <v>3.0696000000000001E-2</v>
      </c>
      <c r="Q240">
        <f t="shared" si="9"/>
        <v>3.8749922499999996</v>
      </c>
    </row>
    <row r="241" spans="12:17" x14ac:dyDescent="0.3">
      <c r="L241">
        <v>1.6232</v>
      </c>
      <c r="M241">
        <v>1.5563</v>
      </c>
      <c r="N241">
        <v>1.4817</v>
      </c>
      <c r="O241">
        <v>7.4579999999999994E-2</v>
      </c>
      <c r="Q241">
        <f t="shared" si="9"/>
        <v>2.6347782399999997</v>
      </c>
    </row>
    <row r="242" spans="12:17" x14ac:dyDescent="0.3">
      <c r="L242">
        <v>2.2201</v>
      </c>
      <c r="M242">
        <v>1.8129</v>
      </c>
      <c r="N242">
        <v>1.8480000000000001</v>
      </c>
      <c r="O242">
        <v>-3.5090999999999997E-2</v>
      </c>
      <c r="Q242">
        <f t="shared" si="9"/>
        <v>4.9288440099999997</v>
      </c>
    </row>
    <row r="243" spans="12:17" x14ac:dyDescent="0.3">
      <c r="L243">
        <v>2.6212</v>
      </c>
      <c r="M243">
        <v>2.2454999999999998</v>
      </c>
      <c r="N243">
        <v>2.0941000000000001</v>
      </c>
      <c r="O243">
        <v>0.15137999999999999</v>
      </c>
      <c r="Q243">
        <f t="shared" si="9"/>
        <v>6.8706894399999996</v>
      </c>
    </row>
    <row r="244" spans="12:17" x14ac:dyDescent="0.3">
      <c r="L244">
        <v>2.4392999999999998</v>
      </c>
      <c r="M244">
        <v>2.1553</v>
      </c>
      <c r="N244">
        <v>1.9824999999999999</v>
      </c>
      <c r="O244">
        <v>0.17280000000000001</v>
      </c>
      <c r="Q244">
        <f t="shared" si="9"/>
        <v>5.9501844899999989</v>
      </c>
    </row>
    <row r="245" spans="12:17" x14ac:dyDescent="0.3">
      <c r="L245">
        <v>3.1410999999999998</v>
      </c>
      <c r="M245">
        <v>2.4182999999999999</v>
      </c>
      <c r="N245">
        <v>2.4131</v>
      </c>
      <c r="O245">
        <v>5.1622999999999999E-3</v>
      </c>
      <c r="Q245">
        <f t="shared" si="9"/>
        <v>9.8665092099999985</v>
      </c>
    </row>
    <row r="246" spans="12:17" x14ac:dyDescent="0.3">
      <c r="L246">
        <v>3.5842999999999998</v>
      </c>
      <c r="M246">
        <v>2.4502000000000002</v>
      </c>
      <c r="N246">
        <v>2.6850999999999998</v>
      </c>
      <c r="O246">
        <v>-0.2349</v>
      </c>
      <c r="Q246">
        <f t="shared" si="9"/>
        <v>12.84720649</v>
      </c>
    </row>
    <row r="247" spans="12:17" x14ac:dyDescent="0.3">
      <c r="L247">
        <v>2.7715999999999998</v>
      </c>
      <c r="M247">
        <v>2.3096000000000001</v>
      </c>
      <c r="N247">
        <v>2.1863999999999999</v>
      </c>
      <c r="O247">
        <v>0.1232</v>
      </c>
      <c r="Q247">
        <f t="shared" si="9"/>
        <v>7.6817665599999989</v>
      </c>
    </row>
    <row r="248" spans="12:17" x14ac:dyDescent="0.3">
      <c r="L248">
        <v>3.9698000000000002</v>
      </c>
      <c r="M248">
        <v>2.5276000000000001</v>
      </c>
      <c r="N248">
        <v>2.9216000000000002</v>
      </c>
      <c r="O248">
        <v>-0.39405000000000001</v>
      </c>
      <c r="Q248">
        <f t="shared" si="9"/>
        <v>15.759312040000001</v>
      </c>
    </row>
    <row r="249" spans="12:17" x14ac:dyDescent="0.3">
      <c r="L249">
        <v>3.4839000000000002</v>
      </c>
      <c r="M249">
        <v>2.3997000000000002</v>
      </c>
      <c r="N249">
        <v>2.6234999999999999</v>
      </c>
      <c r="O249">
        <v>-0.22378999999999999</v>
      </c>
      <c r="Q249">
        <f t="shared" si="9"/>
        <v>12.137559210000001</v>
      </c>
    </row>
    <row r="250" spans="12:17" x14ac:dyDescent="0.3">
      <c r="L250">
        <v>1.1460999999999999</v>
      </c>
      <c r="M250">
        <v>1.1138999999999999</v>
      </c>
      <c r="N250">
        <v>1.1890000000000001</v>
      </c>
      <c r="O250">
        <v>-7.5061000000000003E-2</v>
      </c>
      <c r="Q250">
        <f t="shared" si="9"/>
        <v>1.3135452099999998</v>
      </c>
    </row>
    <row r="251" spans="12:17" x14ac:dyDescent="0.3">
      <c r="L251">
        <v>0.77815000000000001</v>
      </c>
      <c r="M251">
        <v>0.77815000000000001</v>
      </c>
      <c r="N251">
        <v>0.96318000000000004</v>
      </c>
      <c r="O251">
        <v>-0.18503</v>
      </c>
      <c r="Q251">
        <f t="shared" si="9"/>
        <v>0.60551742249999996</v>
      </c>
    </row>
    <row r="252" spans="12:17" x14ac:dyDescent="0.3">
      <c r="L252">
        <v>2.1429999999999998</v>
      </c>
      <c r="M252">
        <v>1.8920999999999999</v>
      </c>
      <c r="N252">
        <v>1.8007</v>
      </c>
      <c r="O252">
        <v>9.1419E-2</v>
      </c>
      <c r="Q252">
        <f t="shared" si="9"/>
        <v>4.5924489999999993</v>
      </c>
    </row>
    <row r="253" spans="12:17" x14ac:dyDescent="0.3">
      <c r="L253">
        <v>3.1208999999999998</v>
      </c>
      <c r="M253">
        <v>2.3578999999999999</v>
      </c>
      <c r="N253">
        <v>2.4007000000000001</v>
      </c>
      <c r="O253">
        <v>-4.2842999999999999E-2</v>
      </c>
      <c r="Q253">
        <f t="shared" si="9"/>
        <v>9.7400168099999984</v>
      </c>
    </row>
    <row r="254" spans="12:17" x14ac:dyDescent="0.3">
      <c r="L254">
        <v>3.0366</v>
      </c>
      <c r="M254">
        <v>2.3443999999999998</v>
      </c>
      <c r="N254">
        <v>2.3490000000000002</v>
      </c>
      <c r="O254">
        <v>-4.6141999999999997E-3</v>
      </c>
      <c r="Q254">
        <f t="shared" si="9"/>
        <v>9.2209395599999997</v>
      </c>
    </row>
    <row r="255" spans="12:17" x14ac:dyDescent="0.3">
      <c r="L255">
        <v>3.8736000000000002</v>
      </c>
      <c r="M255">
        <v>2.5888</v>
      </c>
      <c r="N255">
        <v>2.8626</v>
      </c>
      <c r="O255">
        <v>-0.27382000000000001</v>
      </c>
      <c r="Q255">
        <f t="shared" si="9"/>
        <v>15.004776960000001</v>
      </c>
    </row>
    <row r="256" spans="12:17" x14ac:dyDescent="0.3">
      <c r="L256">
        <v>1.9444999999999999</v>
      </c>
      <c r="M256">
        <v>1.8194999999999999</v>
      </c>
      <c r="N256">
        <v>1.6789000000000001</v>
      </c>
      <c r="O256">
        <v>0.14061999999999999</v>
      </c>
      <c r="Q256">
        <f t="shared" si="9"/>
        <v>3.7810802499999996</v>
      </c>
    </row>
    <row r="257" spans="12:17" x14ac:dyDescent="0.3">
      <c r="L257">
        <v>2.9956</v>
      </c>
      <c r="M257">
        <v>2.3502000000000001</v>
      </c>
      <c r="N257">
        <v>2.3239000000000001</v>
      </c>
      <c r="O257">
        <v>2.6343999999999999E-2</v>
      </c>
      <c r="Q257">
        <f t="shared" si="9"/>
        <v>8.9736193600000007</v>
      </c>
    </row>
    <row r="258" spans="12:17" x14ac:dyDescent="0.3">
      <c r="L258">
        <v>1.6532</v>
      </c>
      <c r="M258">
        <v>1.5798000000000001</v>
      </c>
      <c r="N258">
        <v>1.5001</v>
      </c>
      <c r="O258">
        <v>7.9671000000000006E-2</v>
      </c>
      <c r="Q258">
        <f t="shared" si="9"/>
        <v>2.73307024</v>
      </c>
    </row>
    <row r="259" spans="12:17" x14ac:dyDescent="0.3">
      <c r="L259">
        <v>1.4914000000000001</v>
      </c>
      <c r="M259">
        <v>1.4472</v>
      </c>
      <c r="N259">
        <v>1.4008</v>
      </c>
      <c r="O259">
        <v>4.6355E-2</v>
      </c>
      <c r="Q259">
        <f t="shared" si="9"/>
        <v>2.2242739600000001</v>
      </c>
    </row>
    <row r="260" spans="12:17" x14ac:dyDescent="0.3">
      <c r="L260">
        <v>2.1139000000000001</v>
      </c>
      <c r="M260">
        <v>1.9345000000000001</v>
      </c>
      <c r="N260">
        <v>1.7827999999999999</v>
      </c>
      <c r="O260">
        <v>0.15168000000000001</v>
      </c>
      <c r="Q260">
        <f t="shared" si="9"/>
        <v>4.4685732100000006</v>
      </c>
    </row>
    <row r="261" spans="12:17" x14ac:dyDescent="0.3">
      <c r="L261">
        <v>2.2201</v>
      </c>
      <c r="M261">
        <v>2.0169999999999999</v>
      </c>
      <c r="N261">
        <v>1.8480000000000001</v>
      </c>
      <c r="O261">
        <v>0.16900999999999999</v>
      </c>
      <c r="Q261">
        <f t="shared" si="9"/>
        <v>4.9288440099999997</v>
      </c>
    </row>
    <row r="262" spans="12:17" x14ac:dyDescent="0.3">
      <c r="L262">
        <v>1</v>
      </c>
      <c r="M262">
        <v>1</v>
      </c>
      <c r="N262">
        <v>1.0992999999999999</v>
      </c>
      <c r="O262">
        <v>-9.9309999999999996E-2</v>
      </c>
      <c r="Q262">
        <f t="shared" si="9"/>
        <v>1</v>
      </c>
    </row>
    <row r="263" spans="12:17" x14ac:dyDescent="0.3">
      <c r="L263">
        <v>2.0569000000000002</v>
      </c>
      <c r="M263">
        <v>1.8512999999999999</v>
      </c>
      <c r="N263">
        <v>1.7478</v>
      </c>
      <c r="O263">
        <v>0.10345</v>
      </c>
      <c r="Q263">
        <f t="shared" si="9"/>
        <v>4.2308376100000009</v>
      </c>
    </row>
    <row r="264" spans="12:17" x14ac:dyDescent="0.3">
      <c r="L264">
        <v>3.5960000000000001</v>
      </c>
      <c r="M264">
        <v>2.5211000000000001</v>
      </c>
      <c r="N264">
        <v>2.6922999999999999</v>
      </c>
      <c r="O264">
        <v>-0.17116999999999999</v>
      </c>
      <c r="Q264">
        <f t="shared" si="9"/>
        <v>12.931216000000001</v>
      </c>
    </row>
    <row r="265" spans="12:17" x14ac:dyDescent="0.3">
      <c r="L265">
        <v>1.0414000000000001</v>
      </c>
      <c r="M265">
        <v>1.0414000000000001</v>
      </c>
      <c r="N265">
        <v>1.1247</v>
      </c>
      <c r="O265">
        <v>-8.3313999999999999E-2</v>
      </c>
      <c r="Q265">
        <f t="shared" si="9"/>
        <v>1.0845139600000002</v>
      </c>
    </row>
    <row r="266" spans="12:17" x14ac:dyDescent="0.3">
      <c r="L266">
        <v>2.9180000000000001</v>
      </c>
      <c r="M266">
        <v>2.2528999999999999</v>
      </c>
      <c r="N266">
        <v>2.2761999999999998</v>
      </c>
      <c r="O266">
        <v>-2.3338999999999999E-2</v>
      </c>
      <c r="Q266">
        <f t="shared" si="9"/>
        <v>8.5147240000000011</v>
      </c>
    </row>
    <row r="267" spans="12:17" x14ac:dyDescent="0.3">
      <c r="L267">
        <v>3.1558999999999999</v>
      </c>
      <c r="M267">
        <v>2.3944999999999999</v>
      </c>
      <c r="N267">
        <v>2.4222000000000001</v>
      </c>
      <c r="O267">
        <v>-2.7719000000000001E-2</v>
      </c>
      <c r="Q267">
        <f t="shared" si="9"/>
        <v>9.9597048099999999</v>
      </c>
    </row>
    <row r="268" spans="12:17" x14ac:dyDescent="0.3">
      <c r="L268">
        <v>2.8791000000000002</v>
      </c>
      <c r="M268">
        <v>2.3654999999999999</v>
      </c>
      <c r="N268">
        <v>2.2524000000000002</v>
      </c>
      <c r="O268">
        <v>0.11312999999999999</v>
      </c>
      <c r="Q268">
        <f t="shared" si="9"/>
        <v>8.289216810000001</v>
      </c>
    </row>
    <row r="269" spans="12:17" x14ac:dyDescent="0.3">
      <c r="L269">
        <v>3.1398999999999999</v>
      </c>
      <c r="M269">
        <v>2.3578999999999999</v>
      </c>
      <c r="N269">
        <v>2.4123999999999999</v>
      </c>
      <c r="O269">
        <v>-5.4501000000000001E-2</v>
      </c>
      <c r="Q269">
        <f t="shared" si="9"/>
        <v>9.8589720099999987</v>
      </c>
    </row>
    <row r="270" spans="12:17" x14ac:dyDescent="0.3">
      <c r="L270">
        <v>3.5131999999999999</v>
      </c>
      <c r="M270">
        <v>2.4870999999999999</v>
      </c>
      <c r="N270">
        <v>2.6415000000000002</v>
      </c>
      <c r="O270">
        <v>-0.15437000000000001</v>
      </c>
      <c r="Q270">
        <f t="shared" si="9"/>
        <v>12.342574239999999</v>
      </c>
    </row>
    <row r="271" spans="12:17" x14ac:dyDescent="0.3">
      <c r="L271">
        <v>1.2787999999999999</v>
      </c>
      <c r="M271">
        <v>1.2040999999999999</v>
      </c>
      <c r="N271">
        <v>1.2704</v>
      </c>
      <c r="O271">
        <v>-6.6288E-2</v>
      </c>
      <c r="Q271">
        <f t="shared" si="9"/>
        <v>1.6353294399999998</v>
      </c>
    </row>
    <row r="272" spans="12:17" x14ac:dyDescent="0.3">
      <c r="L272">
        <v>2.2201</v>
      </c>
      <c r="M272">
        <v>1.9494</v>
      </c>
      <c r="N272">
        <v>1.8480000000000001</v>
      </c>
      <c r="O272">
        <v>0.10141</v>
      </c>
      <c r="Q272">
        <f t="shared" si="9"/>
        <v>4.9288440099999997</v>
      </c>
    </row>
    <row r="273" spans="12:17" x14ac:dyDescent="0.3">
      <c r="L273">
        <v>2.7679</v>
      </c>
      <c r="M273">
        <v>2.3424</v>
      </c>
      <c r="N273">
        <v>2.1840999999999999</v>
      </c>
      <c r="O273">
        <v>0.15826999999999999</v>
      </c>
      <c r="Q273">
        <f t="shared" si="9"/>
        <v>7.6612704100000002</v>
      </c>
    </row>
    <row r="274" spans="12:17" x14ac:dyDescent="0.3">
      <c r="L274">
        <v>2.3711000000000002</v>
      </c>
      <c r="M274">
        <v>2.0531000000000001</v>
      </c>
      <c r="N274">
        <v>1.9406000000000001</v>
      </c>
      <c r="O274">
        <v>0.11244999999999999</v>
      </c>
      <c r="Q274">
        <f t="shared" si="9"/>
        <v>5.6221152100000014</v>
      </c>
    </row>
    <row r="275" spans="12:17" x14ac:dyDescent="0.3">
      <c r="L275">
        <v>1.1760999999999999</v>
      </c>
      <c r="M275">
        <v>1</v>
      </c>
      <c r="N275">
        <v>1.2074</v>
      </c>
      <c r="O275">
        <v>-0.20737</v>
      </c>
      <c r="Q275">
        <f t="shared" si="9"/>
        <v>1.3832112099999998</v>
      </c>
    </row>
    <row r="276" spans="12:17" x14ac:dyDescent="0.3">
      <c r="L276">
        <v>2.8351000000000002</v>
      </c>
      <c r="M276">
        <v>2.1903000000000001</v>
      </c>
      <c r="N276">
        <v>2.2254</v>
      </c>
      <c r="O276">
        <v>-3.5069000000000003E-2</v>
      </c>
      <c r="Q276">
        <f t="shared" si="9"/>
        <v>8.0377920100000004</v>
      </c>
    </row>
    <row r="277" spans="12:17" x14ac:dyDescent="0.3">
      <c r="L277">
        <v>2.5899000000000001</v>
      </c>
      <c r="M277">
        <v>2.2252999999999998</v>
      </c>
      <c r="N277">
        <v>2.0749</v>
      </c>
      <c r="O277">
        <v>0.15039</v>
      </c>
      <c r="Q277">
        <f t="shared" si="9"/>
        <v>6.7075820100000003</v>
      </c>
    </row>
    <row r="278" spans="12:17" x14ac:dyDescent="0.3">
      <c r="L278">
        <v>2.7825000000000002</v>
      </c>
      <c r="M278">
        <v>2.2625000000000002</v>
      </c>
      <c r="N278">
        <v>2.1930999999999998</v>
      </c>
      <c r="O278">
        <v>6.9406999999999996E-2</v>
      </c>
      <c r="Q278">
        <f t="shared" si="9"/>
        <v>7.7423062500000013</v>
      </c>
    </row>
    <row r="279" spans="12:17" x14ac:dyDescent="0.3">
      <c r="L279">
        <v>3.7797000000000001</v>
      </c>
      <c r="M279">
        <v>2.4579</v>
      </c>
      <c r="N279">
        <v>2.8050000000000002</v>
      </c>
      <c r="O279">
        <v>-0.34710000000000002</v>
      </c>
      <c r="Q279">
        <f t="shared" ref="Q279:Q342" si="10">L279^2</f>
        <v>14.286132090000001</v>
      </c>
    </row>
    <row r="280" spans="12:17" x14ac:dyDescent="0.3">
      <c r="L280">
        <v>2.3874</v>
      </c>
      <c r="M280">
        <v>2.0531000000000001</v>
      </c>
      <c r="N280">
        <v>1.9507000000000001</v>
      </c>
      <c r="O280">
        <v>0.10245</v>
      </c>
      <c r="Q280">
        <f t="shared" si="10"/>
        <v>5.6996787599999994</v>
      </c>
    </row>
    <row r="281" spans="12:17" x14ac:dyDescent="0.3">
      <c r="L281">
        <v>3.4929000000000001</v>
      </c>
      <c r="M281">
        <v>2.4314</v>
      </c>
      <c r="N281">
        <v>2.629</v>
      </c>
      <c r="O281">
        <v>-0.19761000000000001</v>
      </c>
      <c r="Q281">
        <f t="shared" si="10"/>
        <v>12.20035041</v>
      </c>
    </row>
    <row r="282" spans="12:17" x14ac:dyDescent="0.3">
      <c r="L282">
        <v>1.6128</v>
      </c>
      <c r="M282">
        <v>1.5798000000000001</v>
      </c>
      <c r="N282">
        <v>1.4753000000000001</v>
      </c>
      <c r="O282">
        <v>0.10446</v>
      </c>
      <c r="Q282">
        <f t="shared" si="10"/>
        <v>2.6011238400000001</v>
      </c>
    </row>
    <row r="283" spans="12:17" x14ac:dyDescent="0.3">
      <c r="L283">
        <v>1.7403999999999999</v>
      </c>
      <c r="M283">
        <v>1.5563</v>
      </c>
      <c r="N283">
        <v>1.5536000000000001</v>
      </c>
      <c r="O283">
        <v>2.6633999999999998E-3</v>
      </c>
      <c r="Q283">
        <f t="shared" si="10"/>
        <v>3.0289921599999996</v>
      </c>
    </row>
    <row r="284" spans="12:17" x14ac:dyDescent="0.3">
      <c r="L284">
        <v>3.5472000000000001</v>
      </c>
      <c r="M284">
        <v>2.4518</v>
      </c>
      <c r="N284">
        <v>2.6623000000000001</v>
      </c>
      <c r="O284">
        <v>-0.21052999999999999</v>
      </c>
      <c r="Q284">
        <f t="shared" si="10"/>
        <v>12.582627840000001</v>
      </c>
    </row>
    <row r="285" spans="12:17" x14ac:dyDescent="0.3">
      <c r="L285">
        <v>2.9916999999999998</v>
      </c>
      <c r="M285">
        <v>2.3262999999999998</v>
      </c>
      <c r="N285">
        <v>2.3214999999999999</v>
      </c>
      <c r="O285">
        <v>4.8374999999999998E-3</v>
      </c>
      <c r="Q285">
        <f t="shared" si="10"/>
        <v>8.9502688899999985</v>
      </c>
    </row>
    <row r="286" spans="12:17" x14ac:dyDescent="0.3">
      <c r="L286">
        <v>2.1173000000000002</v>
      </c>
      <c r="M286">
        <v>1.9294</v>
      </c>
      <c r="N286">
        <v>1.7848999999999999</v>
      </c>
      <c r="O286">
        <v>0.14449000000000001</v>
      </c>
      <c r="Q286">
        <f t="shared" si="10"/>
        <v>4.482959290000001</v>
      </c>
    </row>
    <row r="287" spans="12:17" x14ac:dyDescent="0.3">
      <c r="L287">
        <v>1.6901999999999999</v>
      </c>
      <c r="M287">
        <v>1.4914000000000001</v>
      </c>
      <c r="N287">
        <v>1.5227999999999999</v>
      </c>
      <c r="O287">
        <v>-3.1433000000000003E-2</v>
      </c>
      <c r="Q287">
        <f t="shared" si="10"/>
        <v>2.8567760399999997</v>
      </c>
    </row>
    <row r="288" spans="12:17" x14ac:dyDescent="0.3">
      <c r="L288">
        <v>3.0855999999999999</v>
      </c>
      <c r="M288">
        <v>2.3711000000000002</v>
      </c>
      <c r="N288">
        <v>2.3791000000000002</v>
      </c>
      <c r="O288">
        <v>-7.9816999999999996E-3</v>
      </c>
      <c r="Q288">
        <f t="shared" si="10"/>
        <v>9.52092736</v>
      </c>
    </row>
    <row r="289" spans="12:17" x14ac:dyDescent="0.3">
      <c r="L289">
        <v>3.3147000000000002</v>
      </c>
      <c r="M289">
        <v>2.3927</v>
      </c>
      <c r="N289">
        <v>2.5196999999999998</v>
      </c>
      <c r="O289">
        <v>-0.12695999999999999</v>
      </c>
      <c r="Q289">
        <f t="shared" si="10"/>
        <v>10.987236090000001</v>
      </c>
    </row>
    <row r="290" spans="12:17" x14ac:dyDescent="0.3">
      <c r="L290">
        <v>1.6901999999999999</v>
      </c>
      <c r="M290">
        <v>1.6435</v>
      </c>
      <c r="N290">
        <v>1.5227999999999999</v>
      </c>
      <c r="O290">
        <v>0.12067</v>
      </c>
      <c r="Q290">
        <f t="shared" si="10"/>
        <v>2.8567760399999997</v>
      </c>
    </row>
    <row r="291" spans="12:17" x14ac:dyDescent="0.3">
      <c r="L291">
        <v>2.5489999999999999</v>
      </c>
      <c r="M291">
        <v>2.3243</v>
      </c>
      <c r="N291">
        <v>2.0497999999999998</v>
      </c>
      <c r="O291">
        <v>0.27449000000000001</v>
      </c>
      <c r="Q291">
        <f t="shared" si="10"/>
        <v>6.497401</v>
      </c>
    </row>
    <row r="292" spans="12:17" x14ac:dyDescent="0.3">
      <c r="L292">
        <v>3.2208999999999999</v>
      </c>
      <c r="M292">
        <v>2.3384999999999998</v>
      </c>
      <c r="N292">
        <v>2.4621</v>
      </c>
      <c r="O292">
        <v>-0.1236</v>
      </c>
      <c r="Q292">
        <f t="shared" si="10"/>
        <v>10.374196809999999</v>
      </c>
    </row>
    <row r="293" spans="12:17" x14ac:dyDescent="0.3">
      <c r="L293">
        <v>2.3837999999999999</v>
      </c>
      <c r="M293">
        <v>1.8976</v>
      </c>
      <c r="N293">
        <v>1.9483999999999999</v>
      </c>
      <c r="O293">
        <v>-5.0840999999999997E-2</v>
      </c>
      <c r="Q293">
        <f t="shared" si="10"/>
        <v>5.6825024399999995</v>
      </c>
    </row>
    <row r="294" spans="12:17" x14ac:dyDescent="0.3">
      <c r="L294">
        <v>2.5415999999999999</v>
      </c>
      <c r="M294">
        <v>2.1583999999999999</v>
      </c>
      <c r="N294">
        <v>2.0453000000000001</v>
      </c>
      <c r="O294">
        <v>0.11312999999999999</v>
      </c>
      <c r="Q294">
        <f t="shared" si="10"/>
        <v>6.4597305599999997</v>
      </c>
    </row>
    <row r="295" spans="12:17" x14ac:dyDescent="0.3">
      <c r="L295">
        <v>2.1903000000000001</v>
      </c>
      <c r="M295">
        <v>1.9444999999999999</v>
      </c>
      <c r="N295">
        <v>1.8297000000000001</v>
      </c>
      <c r="O295">
        <v>0.11479</v>
      </c>
      <c r="Q295">
        <f t="shared" si="10"/>
        <v>4.7974140900000002</v>
      </c>
    </row>
    <row r="296" spans="12:17" x14ac:dyDescent="0.3">
      <c r="L296">
        <v>2.8351000000000002</v>
      </c>
      <c r="M296">
        <v>2.3096000000000001</v>
      </c>
      <c r="N296">
        <v>2.2254</v>
      </c>
      <c r="O296">
        <v>8.4231E-2</v>
      </c>
      <c r="Q296">
        <f t="shared" si="10"/>
        <v>8.0377920100000004</v>
      </c>
    </row>
    <row r="297" spans="12:17" x14ac:dyDescent="0.3">
      <c r="L297">
        <v>2.5670000000000002</v>
      </c>
      <c r="M297">
        <v>2.1398999999999999</v>
      </c>
      <c r="N297">
        <v>2.0609000000000002</v>
      </c>
      <c r="O297">
        <v>7.9043000000000002E-2</v>
      </c>
      <c r="Q297">
        <f t="shared" si="10"/>
        <v>6.5894890000000013</v>
      </c>
    </row>
    <row r="298" spans="12:17" x14ac:dyDescent="0.3">
      <c r="L298">
        <v>3.6520000000000001</v>
      </c>
      <c r="M298">
        <v>2.4712999999999998</v>
      </c>
      <c r="N298">
        <v>2.7265999999999999</v>
      </c>
      <c r="O298">
        <v>-0.25534000000000001</v>
      </c>
      <c r="Q298">
        <f t="shared" si="10"/>
        <v>13.337104000000002</v>
      </c>
    </row>
    <row r="299" spans="12:17" x14ac:dyDescent="0.3">
      <c r="L299">
        <v>1.0414000000000001</v>
      </c>
      <c r="M299">
        <v>1</v>
      </c>
      <c r="N299">
        <v>1.1247</v>
      </c>
      <c r="O299">
        <v>-0.12471</v>
      </c>
      <c r="Q299">
        <f t="shared" si="10"/>
        <v>1.0845139600000002</v>
      </c>
    </row>
    <row r="300" spans="12:17" x14ac:dyDescent="0.3">
      <c r="L300">
        <v>3.4093</v>
      </c>
      <c r="M300">
        <v>2.3464</v>
      </c>
      <c r="N300">
        <v>2.5777000000000001</v>
      </c>
      <c r="O300">
        <v>-0.23130999999999999</v>
      </c>
      <c r="Q300">
        <f t="shared" si="10"/>
        <v>11.62332649</v>
      </c>
    </row>
    <row r="301" spans="12:17" x14ac:dyDescent="0.3">
      <c r="L301">
        <v>1.0414000000000001</v>
      </c>
      <c r="M301">
        <v>0.95423999999999998</v>
      </c>
      <c r="N301">
        <v>1.1247</v>
      </c>
      <c r="O301">
        <v>-0.17047000000000001</v>
      </c>
      <c r="Q301">
        <f t="shared" si="10"/>
        <v>1.0845139600000002</v>
      </c>
    </row>
    <row r="302" spans="12:17" x14ac:dyDescent="0.3">
      <c r="L302">
        <v>1.9731000000000001</v>
      </c>
      <c r="M302">
        <v>1.7924</v>
      </c>
      <c r="N302">
        <v>1.6963999999999999</v>
      </c>
      <c r="O302">
        <v>9.5973000000000003E-2</v>
      </c>
      <c r="Q302">
        <f t="shared" si="10"/>
        <v>3.8931236100000004</v>
      </c>
    </row>
    <row r="303" spans="12:17" x14ac:dyDescent="0.3">
      <c r="L303">
        <v>2.0569000000000002</v>
      </c>
      <c r="M303">
        <v>1.8808</v>
      </c>
      <c r="N303">
        <v>1.7478</v>
      </c>
      <c r="O303">
        <v>0.13295000000000001</v>
      </c>
      <c r="Q303">
        <f t="shared" si="10"/>
        <v>4.2308376100000009</v>
      </c>
    </row>
    <row r="304" spans="12:17" x14ac:dyDescent="0.3">
      <c r="L304">
        <v>3.8664000000000001</v>
      </c>
      <c r="M304">
        <v>2.5236999999999998</v>
      </c>
      <c r="N304">
        <v>2.8582000000000001</v>
      </c>
      <c r="O304">
        <v>-0.33450000000000002</v>
      </c>
      <c r="Q304">
        <f t="shared" si="10"/>
        <v>14.949048960000001</v>
      </c>
    </row>
    <row r="305" spans="12:17" x14ac:dyDescent="0.3">
      <c r="L305">
        <v>2.3262999999999998</v>
      </c>
      <c r="M305">
        <v>2.0644999999999998</v>
      </c>
      <c r="N305">
        <v>1.9132</v>
      </c>
      <c r="O305">
        <v>0.15134</v>
      </c>
      <c r="Q305">
        <f t="shared" si="10"/>
        <v>5.4116716899999995</v>
      </c>
    </row>
    <row r="306" spans="12:17" x14ac:dyDescent="0.3">
      <c r="L306">
        <v>2.7084000000000001</v>
      </c>
      <c r="M306">
        <v>2.2877999999999998</v>
      </c>
      <c r="N306">
        <v>2.1476000000000002</v>
      </c>
      <c r="O306">
        <v>0.14018</v>
      </c>
      <c r="Q306">
        <f t="shared" si="10"/>
        <v>7.3354305600000007</v>
      </c>
    </row>
    <row r="307" spans="12:17" x14ac:dyDescent="0.3">
      <c r="L307">
        <v>3.2907000000000002</v>
      </c>
      <c r="M307">
        <v>2.415</v>
      </c>
      <c r="N307">
        <v>2.5049000000000001</v>
      </c>
      <c r="O307">
        <v>-8.9936000000000002E-2</v>
      </c>
      <c r="Q307">
        <f t="shared" si="10"/>
        <v>10.828706490000002</v>
      </c>
    </row>
    <row r="308" spans="12:17" x14ac:dyDescent="0.3">
      <c r="L308">
        <v>2.6484000000000001</v>
      </c>
      <c r="M308">
        <v>2.2014</v>
      </c>
      <c r="N308">
        <v>2.1107999999999998</v>
      </c>
      <c r="O308">
        <v>9.0593999999999994E-2</v>
      </c>
      <c r="Q308">
        <f t="shared" si="10"/>
        <v>7.0140225600000008</v>
      </c>
    </row>
    <row r="309" spans="12:17" x14ac:dyDescent="0.3">
      <c r="L309">
        <v>1.6532</v>
      </c>
      <c r="M309">
        <v>1.5315000000000001</v>
      </c>
      <c r="N309">
        <v>1.5001</v>
      </c>
      <c r="O309">
        <v>3.1371000000000003E-2</v>
      </c>
      <c r="Q309">
        <f t="shared" si="10"/>
        <v>2.73307024</v>
      </c>
    </row>
    <row r="310" spans="12:17" x14ac:dyDescent="0.3">
      <c r="L310">
        <v>0.84509999999999996</v>
      </c>
      <c r="M310">
        <v>0.69896999999999998</v>
      </c>
      <c r="N310">
        <v>1.0043</v>
      </c>
      <c r="O310">
        <v>-0.30529000000000001</v>
      </c>
      <c r="Q310">
        <f t="shared" si="10"/>
        <v>0.71419400999999993</v>
      </c>
    </row>
    <row r="311" spans="12:17" x14ac:dyDescent="0.3">
      <c r="L311">
        <v>2.1760999999999999</v>
      </c>
      <c r="M311">
        <v>1.9684999999999999</v>
      </c>
      <c r="N311">
        <v>1.821</v>
      </c>
      <c r="O311">
        <v>0.14751</v>
      </c>
      <c r="Q311">
        <f t="shared" si="10"/>
        <v>4.7354112099999996</v>
      </c>
    </row>
    <row r="312" spans="12:17" x14ac:dyDescent="0.3">
      <c r="L312">
        <v>2.9394999999999998</v>
      </c>
      <c r="M312">
        <v>2.3521999999999998</v>
      </c>
      <c r="N312">
        <v>2.2894000000000001</v>
      </c>
      <c r="O312">
        <v>6.2769000000000005E-2</v>
      </c>
      <c r="Q312">
        <f t="shared" si="10"/>
        <v>8.640660249999998</v>
      </c>
    </row>
    <row r="313" spans="12:17" x14ac:dyDescent="0.3">
      <c r="L313">
        <v>2.6627999999999998</v>
      </c>
      <c r="M313">
        <v>2.2454999999999998</v>
      </c>
      <c r="N313">
        <v>2.1196000000000002</v>
      </c>
      <c r="O313">
        <v>0.12586</v>
      </c>
      <c r="Q313">
        <f t="shared" si="10"/>
        <v>7.0905038399999993</v>
      </c>
    </row>
    <row r="314" spans="12:17" x14ac:dyDescent="0.3">
      <c r="L314">
        <v>3.4729000000000001</v>
      </c>
      <c r="M314">
        <v>2.3856000000000002</v>
      </c>
      <c r="N314">
        <v>2.6166999999999998</v>
      </c>
      <c r="O314">
        <v>-0.23114000000000001</v>
      </c>
      <c r="Q314">
        <f t="shared" si="10"/>
        <v>12.061034410000001</v>
      </c>
    </row>
    <row r="315" spans="12:17" x14ac:dyDescent="0.3">
      <c r="L315">
        <v>2.7938000000000001</v>
      </c>
      <c r="M315">
        <v>2.2528999999999999</v>
      </c>
      <c r="N315">
        <v>2.2000000000000002</v>
      </c>
      <c r="O315">
        <v>5.2873000000000003E-2</v>
      </c>
      <c r="Q315">
        <f t="shared" si="10"/>
        <v>7.8053184400000006</v>
      </c>
    </row>
    <row r="316" spans="12:17" x14ac:dyDescent="0.3">
      <c r="L316">
        <v>2.6385000000000001</v>
      </c>
      <c r="M316">
        <v>2.2122000000000002</v>
      </c>
      <c r="N316">
        <v>2.1046999999999998</v>
      </c>
      <c r="O316">
        <v>0.10747</v>
      </c>
      <c r="Q316">
        <f t="shared" si="10"/>
        <v>6.96168225</v>
      </c>
    </row>
    <row r="317" spans="12:17" x14ac:dyDescent="0.3">
      <c r="L317">
        <v>2.6200999999999999</v>
      </c>
      <c r="M317">
        <v>2.2067999999999999</v>
      </c>
      <c r="N317">
        <v>2.0933999999999999</v>
      </c>
      <c r="O317">
        <v>0.11336</v>
      </c>
      <c r="Q317">
        <f t="shared" si="10"/>
        <v>6.8649240099999993</v>
      </c>
    </row>
    <row r="318" spans="12:17" x14ac:dyDescent="0.3">
      <c r="L318">
        <v>2.3096000000000001</v>
      </c>
      <c r="M318">
        <v>1.9912000000000001</v>
      </c>
      <c r="N318">
        <v>1.9029</v>
      </c>
      <c r="O318">
        <v>8.8289000000000006E-2</v>
      </c>
      <c r="Q318">
        <f t="shared" si="10"/>
        <v>5.3342521600000001</v>
      </c>
    </row>
    <row r="319" spans="12:17" x14ac:dyDescent="0.3">
      <c r="L319">
        <v>1.7242999999999999</v>
      </c>
      <c r="M319">
        <v>1.6021000000000001</v>
      </c>
      <c r="N319">
        <v>1.5438000000000001</v>
      </c>
      <c r="O319">
        <v>5.8342999999999999E-2</v>
      </c>
      <c r="Q319">
        <f t="shared" si="10"/>
        <v>2.9732104899999996</v>
      </c>
    </row>
    <row r="320" spans="12:17" x14ac:dyDescent="0.3">
      <c r="L320">
        <v>0.60206000000000004</v>
      </c>
      <c r="M320">
        <v>0.60206000000000004</v>
      </c>
      <c r="N320">
        <v>0.85512999999999995</v>
      </c>
      <c r="O320">
        <v>-0.25307000000000002</v>
      </c>
      <c r="Q320">
        <f t="shared" si="10"/>
        <v>0.36247624360000003</v>
      </c>
    </row>
    <row r="321" spans="12:17" x14ac:dyDescent="0.3">
      <c r="L321">
        <v>2.738</v>
      </c>
      <c r="M321">
        <v>2.3054000000000001</v>
      </c>
      <c r="N321">
        <v>2.1657999999999999</v>
      </c>
      <c r="O321">
        <v>0.13961000000000001</v>
      </c>
      <c r="Q321">
        <f t="shared" si="10"/>
        <v>7.4966439999999999</v>
      </c>
    </row>
    <row r="322" spans="12:17" x14ac:dyDescent="0.3">
      <c r="L322">
        <v>1.2553000000000001</v>
      </c>
      <c r="M322">
        <v>1.2303999999999999</v>
      </c>
      <c r="N322">
        <v>1.256</v>
      </c>
      <c r="O322">
        <v>-2.5568E-2</v>
      </c>
      <c r="Q322">
        <f t="shared" si="10"/>
        <v>1.5757780900000002</v>
      </c>
    </row>
    <row r="323" spans="12:17" x14ac:dyDescent="0.3">
      <c r="L323">
        <v>1.2040999999999999</v>
      </c>
      <c r="M323">
        <v>1.1138999999999999</v>
      </c>
      <c r="N323">
        <v>1.2245999999999999</v>
      </c>
      <c r="O323">
        <v>-0.11065</v>
      </c>
      <c r="Q323">
        <f t="shared" si="10"/>
        <v>1.4498568099999998</v>
      </c>
    </row>
    <row r="324" spans="12:17" x14ac:dyDescent="0.3">
      <c r="L324">
        <v>1.7323999999999999</v>
      </c>
      <c r="M324">
        <v>1.5798000000000001</v>
      </c>
      <c r="N324">
        <v>1.5487</v>
      </c>
      <c r="O324">
        <v>3.1071999999999999E-2</v>
      </c>
      <c r="Q324">
        <f t="shared" si="10"/>
        <v>3.0012097599999996</v>
      </c>
    </row>
    <row r="325" spans="12:17" x14ac:dyDescent="0.3">
      <c r="L325">
        <v>2.2671999999999999</v>
      </c>
      <c r="M325">
        <v>2.0333999999999999</v>
      </c>
      <c r="N325">
        <v>1.8769</v>
      </c>
      <c r="O325">
        <v>0.15651000000000001</v>
      </c>
      <c r="Q325">
        <f t="shared" si="10"/>
        <v>5.1401958399999996</v>
      </c>
    </row>
    <row r="326" spans="12:17" x14ac:dyDescent="0.3">
      <c r="L326">
        <v>0.84509999999999996</v>
      </c>
      <c r="M326">
        <v>0.84509999999999996</v>
      </c>
      <c r="N326">
        <v>1.0043</v>
      </c>
      <c r="O326">
        <v>-0.15916</v>
      </c>
      <c r="Q326">
        <f t="shared" si="10"/>
        <v>0.71419400999999993</v>
      </c>
    </row>
    <row r="327" spans="12:17" x14ac:dyDescent="0.3">
      <c r="L327">
        <v>2.1492</v>
      </c>
      <c r="M327">
        <v>1.9395</v>
      </c>
      <c r="N327">
        <v>1.8045</v>
      </c>
      <c r="O327">
        <v>0.13500999999999999</v>
      </c>
      <c r="Q327">
        <f t="shared" si="10"/>
        <v>4.6190606399999998</v>
      </c>
    </row>
    <row r="328" spans="12:17" x14ac:dyDescent="0.3">
      <c r="L328">
        <v>2.9876999999999998</v>
      </c>
      <c r="M328">
        <v>2.2671999999999999</v>
      </c>
      <c r="N328">
        <v>2.319</v>
      </c>
      <c r="O328">
        <v>-5.1808E-2</v>
      </c>
      <c r="Q328">
        <f t="shared" si="10"/>
        <v>8.9263512899999995</v>
      </c>
    </row>
    <row r="329" spans="12:17" x14ac:dyDescent="0.3">
      <c r="L329">
        <v>3.5695000000000001</v>
      </c>
      <c r="M329">
        <v>2.4518</v>
      </c>
      <c r="N329">
        <v>2.6760000000000002</v>
      </c>
      <c r="O329">
        <v>-0.22420999999999999</v>
      </c>
      <c r="Q329">
        <f t="shared" si="10"/>
        <v>12.741330250000001</v>
      </c>
    </row>
    <row r="330" spans="12:17" x14ac:dyDescent="0.3">
      <c r="L330">
        <v>2.7972999999999999</v>
      </c>
      <c r="M330">
        <v>2.2404999999999999</v>
      </c>
      <c r="N330">
        <v>2.2021999999999999</v>
      </c>
      <c r="O330">
        <v>3.8325999999999999E-2</v>
      </c>
      <c r="Q330">
        <f t="shared" si="10"/>
        <v>7.8248872899999995</v>
      </c>
    </row>
    <row r="331" spans="12:17" x14ac:dyDescent="0.3">
      <c r="L331">
        <v>0.90308999999999995</v>
      </c>
      <c r="M331">
        <v>0.90308999999999995</v>
      </c>
      <c r="N331">
        <v>1.0398000000000001</v>
      </c>
      <c r="O331">
        <v>-0.13675000000000001</v>
      </c>
      <c r="Q331">
        <f t="shared" si="10"/>
        <v>0.81557154809999988</v>
      </c>
    </row>
    <row r="332" spans="12:17" x14ac:dyDescent="0.3">
      <c r="L332">
        <v>1.0414000000000001</v>
      </c>
      <c r="M332">
        <v>1</v>
      </c>
      <c r="N332">
        <v>1.1247</v>
      </c>
      <c r="O332">
        <v>-0.12471</v>
      </c>
      <c r="Q332">
        <f t="shared" si="10"/>
        <v>1.0845139600000002</v>
      </c>
    </row>
    <row r="333" spans="12:17" x14ac:dyDescent="0.3">
      <c r="L333">
        <v>1.4472</v>
      </c>
      <c r="M333">
        <v>1.4472</v>
      </c>
      <c r="N333">
        <v>1.3736999999999999</v>
      </c>
      <c r="O333">
        <v>7.3478000000000002E-2</v>
      </c>
      <c r="Q333">
        <f t="shared" si="10"/>
        <v>2.09438784</v>
      </c>
    </row>
    <row r="334" spans="12:17" x14ac:dyDescent="0.3">
      <c r="L334">
        <v>3.0607000000000002</v>
      </c>
      <c r="M334">
        <v>2.3159999999999998</v>
      </c>
      <c r="N334">
        <v>2.3637999999999999</v>
      </c>
      <c r="O334">
        <v>-4.7801999999999997E-2</v>
      </c>
      <c r="Q334">
        <f t="shared" si="10"/>
        <v>9.3678844900000016</v>
      </c>
    </row>
    <row r="335" spans="12:17" x14ac:dyDescent="0.3">
      <c r="L335">
        <v>2.4843000000000002</v>
      </c>
      <c r="M335">
        <v>2.1461000000000001</v>
      </c>
      <c r="N335">
        <v>2.0101</v>
      </c>
      <c r="O335">
        <v>0.13599</v>
      </c>
      <c r="Q335">
        <f t="shared" si="10"/>
        <v>6.1717464900000012</v>
      </c>
    </row>
    <row r="336" spans="12:17" x14ac:dyDescent="0.3">
      <c r="L336">
        <v>3.1732</v>
      </c>
      <c r="M336">
        <v>2.3944999999999999</v>
      </c>
      <c r="N336">
        <v>2.4327999999999999</v>
      </c>
      <c r="O336">
        <v>-3.8335000000000001E-2</v>
      </c>
      <c r="Q336">
        <f t="shared" si="10"/>
        <v>10.06919824</v>
      </c>
    </row>
    <row r="337" spans="12:17" x14ac:dyDescent="0.3">
      <c r="L337">
        <v>2.3180999999999998</v>
      </c>
      <c r="M337">
        <v>1.9541999999999999</v>
      </c>
      <c r="N337">
        <v>1.9080999999999999</v>
      </c>
      <c r="O337">
        <v>4.6073999999999997E-2</v>
      </c>
      <c r="Q337">
        <f t="shared" si="10"/>
        <v>5.3735876099999995</v>
      </c>
    </row>
    <row r="338" spans="12:17" x14ac:dyDescent="0.3">
      <c r="L338">
        <v>1.9085000000000001</v>
      </c>
      <c r="M338">
        <v>1.6901999999999999</v>
      </c>
      <c r="N338">
        <v>1.6568000000000001</v>
      </c>
      <c r="O338">
        <v>3.3412999999999998E-2</v>
      </c>
      <c r="Q338">
        <f t="shared" si="10"/>
        <v>3.6423722500000002</v>
      </c>
    </row>
    <row r="339" spans="12:17" x14ac:dyDescent="0.3">
      <c r="L339">
        <v>2.3180999999999998</v>
      </c>
      <c r="M339">
        <v>2.0792000000000002</v>
      </c>
      <c r="N339">
        <v>1.9080999999999999</v>
      </c>
      <c r="O339">
        <v>0.17107</v>
      </c>
      <c r="Q339">
        <f t="shared" si="10"/>
        <v>5.3735876099999995</v>
      </c>
    </row>
    <row r="340" spans="12:17" x14ac:dyDescent="0.3">
      <c r="L340">
        <v>1.2040999999999999</v>
      </c>
      <c r="M340">
        <v>1.1138999999999999</v>
      </c>
      <c r="N340">
        <v>1.2245999999999999</v>
      </c>
      <c r="O340">
        <v>-0.11065</v>
      </c>
      <c r="Q340">
        <f t="shared" si="10"/>
        <v>1.4498568099999998</v>
      </c>
    </row>
    <row r="341" spans="12:17" x14ac:dyDescent="0.3">
      <c r="L341">
        <v>2.4456000000000002</v>
      </c>
      <c r="M341">
        <v>2.0718999999999999</v>
      </c>
      <c r="N341">
        <v>1.9863999999999999</v>
      </c>
      <c r="O341">
        <v>8.5537000000000002E-2</v>
      </c>
      <c r="Q341">
        <f t="shared" si="10"/>
        <v>5.9809593600000008</v>
      </c>
    </row>
    <row r="342" spans="12:17" x14ac:dyDescent="0.3">
      <c r="L342">
        <v>3.1</v>
      </c>
      <c r="M342">
        <v>2.5065</v>
      </c>
      <c r="N342">
        <v>2.3879000000000001</v>
      </c>
      <c r="O342">
        <v>0.11858</v>
      </c>
      <c r="Q342">
        <f t="shared" si="10"/>
        <v>9.6100000000000012</v>
      </c>
    </row>
    <row r="343" spans="12:17" x14ac:dyDescent="0.3">
      <c r="L343">
        <v>2.5038</v>
      </c>
      <c r="M343">
        <v>2.0253000000000001</v>
      </c>
      <c r="N343">
        <v>2.0221</v>
      </c>
      <c r="O343">
        <v>3.2239E-3</v>
      </c>
      <c r="Q343">
        <f t="shared" ref="Q343:Q406" si="11">L343^2</f>
        <v>6.2690144400000003</v>
      </c>
    </row>
    <row r="344" spans="12:17" x14ac:dyDescent="0.3">
      <c r="L344">
        <v>3.5375999999999999</v>
      </c>
      <c r="M344">
        <v>2.4857</v>
      </c>
      <c r="N344">
        <v>2.6564000000000001</v>
      </c>
      <c r="O344">
        <v>-0.17074</v>
      </c>
      <c r="Q344">
        <f t="shared" si="11"/>
        <v>12.51461376</v>
      </c>
    </row>
    <row r="345" spans="12:17" x14ac:dyDescent="0.3">
      <c r="L345">
        <v>2.5598999999999998</v>
      </c>
      <c r="M345">
        <v>2.1673</v>
      </c>
      <c r="N345">
        <v>2.0565000000000002</v>
      </c>
      <c r="O345">
        <v>0.1108</v>
      </c>
      <c r="Q345">
        <f t="shared" si="11"/>
        <v>6.5530880099999989</v>
      </c>
    </row>
    <row r="346" spans="12:17" x14ac:dyDescent="0.3">
      <c r="L346">
        <v>2.1703000000000001</v>
      </c>
      <c r="M346">
        <v>1.9638</v>
      </c>
      <c r="N346">
        <v>1.8173999999999999</v>
      </c>
      <c r="O346">
        <v>0.14637</v>
      </c>
      <c r="Q346">
        <f t="shared" si="11"/>
        <v>4.7102020900000001</v>
      </c>
    </row>
    <row r="347" spans="12:17" x14ac:dyDescent="0.3">
      <c r="L347">
        <v>2.5832000000000002</v>
      </c>
      <c r="M347">
        <v>2.1987000000000001</v>
      </c>
      <c r="N347">
        <v>2.0708000000000002</v>
      </c>
      <c r="O347">
        <v>0.12790000000000001</v>
      </c>
      <c r="Q347">
        <f t="shared" si="11"/>
        <v>6.672922240000001</v>
      </c>
    </row>
    <row r="348" spans="12:17" x14ac:dyDescent="0.3">
      <c r="L348">
        <v>0.47711999999999999</v>
      </c>
      <c r="M348">
        <v>0.47711999999999999</v>
      </c>
      <c r="N348">
        <v>0.77846000000000004</v>
      </c>
      <c r="O348">
        <v>-0.30134</v>
      </c>
      <c r="Q348">
        <f t="shared" si="11"/>
        <v>0.22764349439999998</v>
      </c>
    </row>
    <row r="349" spans="12:17" x14ac:dyDescent="0.3">
      <c r="L349">
        <v>2.7033</v>
      </c>
      <c r="M349">
        <v>2.3765999999999998</v>
      </c>
      <c r="N349">
        <v>2.1444999999999999</v>
      </c>
      <c r="O349">
        <v>0.23211000000000001</v>
      </c>
      <c r="Q349">
        <f t="shared" si="11"/>
        <v>7.30783089</v>
      </c>
    </row>
    <row r="350" spans="12:17" x14ac:dyDescent="0.3">
      <c r="L350">
        <v>3.9321999999999999</v>
      </c>
      <c r="M350">
        <v>2.5933000000000002</v>
      </c>
      <c r="N350">
        <v>2.8986000000000001</v>
      </c>
      <c r="O350">
        <v>-0.30526999999999999</v>
      </c>
      <c r="Q350">
        <f t="shared" si="11"/>
        <v>15.462196839999999</v>
      </c>
    </row>
    <row r="351" spans="12:17" x14ac:dyDescent="0.3">
      <c r="L351">
        <v>2.9794999999999998</v>
      </c>
      <c r="M351">
        <v>2.3443999999999998</v>
      </c>
      <c r="N351">
        <v>2.3140000000000001</v>
      </c>
      <c r="O351">
        <v>3.0424E-2</v>
      </c>
      <c r="Q351">
        <f t="shared" si="11"/>
        <v>8.8774202499999983</v>
      </c>
    </row>
    <row r="352" spans="12:17" x14ac:dyDescent="0.3">
      <c r="L352">
        <v>3.0962000000000001</v>
      </c>
      <c r="M352">
        <v>2.2742</v>
      </c>
      <c r="N352">
        <v>2.3856000000000002</v>
      </c>
      <c r="O352">
        <v>-0.11139</v>
      </c>
      <c r="Q352">
        <f t="shared" si="11"/>
        <v>9.5864544400000007</v>
      </c>
    </row>
    <row r="353" spans="12:17" x14ac:dyDescent="0.3">
      <c r="L353">
        <v>2.0043000000000002</v>
      </c>
      <c r="M353">
        <v>1.8451</v>
      </c>
      <c r="N353">
        <v>1.7156</v>
      </c>
      <c r="O353">
        <v>0.12953000000000001</v>
      </c>
      <c r="Q353">
        <f t="shared" si="11"/>
        <v>4.0172184900000012</v>
      </c>
    </row>
    <row r="354" spans="12:17" x14ac:dyDescent="0.3">
      <c r="L354">
        <v>1.3978999999999999</v>
      </c>
      <c r="M354">
        <v>1.3424</v>
      </c>
      <c r="N354">
        <v>1.3434999999999999</v>
      </c>
      <c r="O354">
        <v>-1.0708E-3</v>
      </c>
      <c r="Q354">
        <f t="shared" si="11"/>
        <v>1.9541244099999997</v>
      </c>
    </row>
    <row r="355" spans="12:17" x14ac:dyDescent="0.3">
      <c r="L355">
        <v>3.5529000000000002</v>
      </c>
      <c r="M355">
        <v>2.4361999999999999</v>
      </c>
      <c r="N355">
        <v>2.6657999999999999</v>
      </c>
      <c r="O355">
        <v>-0.22963</v>
      </c>
      <c r="Q355">
        <f t="shared" si="11"/>
        <v>12.623098410000001</v>
      </c>
    </row>
    <row r="356" spans="12:17" x14ac:dyDescent="0.3">
      <c r="L356">
        <v>3.8942000000000001</v>
      </c>
      <c r="M356">
        <v>2.4563999999999999</v>
      </c>
      <c r="N356">
        <v>2.8753000000000002</v>
      </c>
      <c r="O356">
        <v>-0.41886000000000001</v>
      </c>
      <c r="Q356">
        <f t="shared" si="11"/>
        <v>15.164793640000001</v>
      </c>
    </row>
    <row r="357" spans="12:17" x14ac:dyDescent="0.3">
      <c r="L357">
        <v>3.0065</v>
      </c>
      <c r="M357">
        <v>2.3692000000000002</v>
      </c>
      <c r="N357">
        <v>2.3304999999999998</v>
      </c>
      <c r="O357">
        <v>3.8656000000000003E-2</v>
      </c>
      <c r="Q357">
        <f t="shared" si="11"/>
        <v>9.0390422499999996</v>
      </c>
    </row>
    <row r="358" spans="12:17" x14ac:dyDescent="0.3">
      <c r="L358">
        <v>1.8062</v>
      </c>
      <c r="M358">
        <v>1.716</v>
      </c>
      <c r="N358">
        <v>1.5940000000000001</v>
      </c>
      <c r="O358">
        <v>0.12199</v>
      </c>
      <c r="Q358">
        <f t="shared" si="11"/>
        <v>3.2623584400000003</v>
      </c>
    </row>
    <row r="359" spans="12:17" x14ac:dyDescent="0.3">
      <c r="L359">
        <v>0.77815000000000001</v>
      </c>
      <c r="M359">
        <v>0.77815000000000001</v>
      </c>
      <c r="N359">
        <v>0.96318000000000004</v>
      </c>
      <c r="O359">
        <v>-0.18503</v>
      </c>
      <c r="Q359">
        <f t="shared" si="11"/>
        <v>0.60551742249999996</v>
      </c>
    </row>
    <row r="360" spans="12:17" x14ac:dyDescent="0.3">
      <c r="L360">
        <v>1.5185</v>
      </c>
      <c r="M360">
        <v>1.4771000000000001</v>
      </c>
      <c r="N360">
        <v>1.4175</v>
      </c>
      <c r="O360">
        <v>5.9625999999999998E-2</v>
      </c>
      <c r="Q360">
        <f t="shared" si="11"/>
        <v>2.30584225</v>
      </c>
    </row>
    <row r="361" spans="12:17" x14ac:dyDescent="0.3">
      <c r="L361">
        <v>2.1238999999999999</v>
      </c>
      <c r="M361">
        <v>1.9031</v>
      </c>
      <c r="N361">
        <v>1.7889999999999999</v>
      </c>
      <c r="O361">
        <v>0.11414000000000001</v>
      </c>
      <c r="Q361">
        <f t="shared" si="11"/>
        <v>4.51095121</v>
      </c>
    </row>
    <row r="362" spans="12:17" x14ac:dyDescent="0.3">
      <c r="L362">
        <v>3.1074999999999999</v>
      </c>
      <c r="M362">
        <v>2.4133</v>
      </c>
      <c r="N362">
        <v>2.3925000000000001</v>
      </c>
      <c r="O362">
        <v>2.078E-2</v>
      </c>
      <c r="Q362">
        <f t="shared" si="11"/>
        <v>9.6565562499999995</v>
      </c>
    </row>
    <row r="363" spans="12:17" x14ac:dyDescent="0.3">
      <c r="L363">
        <v>2.9148999999999998</v>
      </c>
      <c r="M363">
        <v>2.2856000000000001</v>
      </c>
      <c r="N363">
        <v>2.2743000000000002</v>
      </c>
      <c r="O363">
        <v>1.1264E-2</v>
      </c>
      <c r="Q363">
        <f t="shared" si="11"/>
        <v>8.4966420099999986</v>
      </c>
    </row>
    <row r="364" spans="12:17" x14ac:dyDescent="0.3">
      <c r="L364">
        <v>2.8965000000000001</v>
      </c>
      <c r="M364">
        <v>2.3464</v>
      </c>
      <c r="N364">
        <v>2.2629999999999999</v>
      </c>
      <c r="O364">
        <v>8.3353999999999998E-2</v>
      </c>
      <c r="Q364">
        <f t="shared" si="11"/>
        <v>8.3897122500000005</v>
      </c>
    </row>
    <row r="365" spans="12:17" x14ac:dyDescent="0.3">
      <c r="L365">
        <v>1.8633</v>
      </c>
      <c r="M365">
        <v>1.7403999999999999</v>
      </c>
      <c r="N365">
        <v>1.6291</v>
      </c>
      <c r="O365">
        <v>0.11135</v>
      </c>
      <c r="Q365">
        <f t="shared" si="11"/>
        <v>3.4718868899999999</v>
      </c>
    </row>
    <row r="366" spans="12:17" x14ac:dyDescent="0.3">
      <c r="L366">
        <v>1.7403999999999999</v>
      </c>
      <c r="M366">
        <v>1.5563</v>
      </c>
      <c r="N366">
        <v>1.5536000000000001</v>
      </c>
      <c r="O366">
        <v>2.6633999999999998E-3</v>
      </c>
      <c r="Q366">
        <f t="shared" si="11"/>
        <v>3.0289921599999996</v>
      </c>
    </row>
    <row r="367" spans="12:17" x14ac:dyDescent="0.3">
      <c r="L367">
        <v>0.47711999999999999</v>
      </c>
      <c r="M367">
        <v>0.47711999999999999</v>
      </c>
      <c r="N367">
        <v>0.77846000000000004</v>
      </c>
      <c r="O367">
        <v>-0.30134</v>
      </c>
      <c r="Q367">
        <f t="shared" si="11"/>
        <v>0.22764349439999998</v>
      </c>
    </row>
    <row r="368" spans="12:17" x14ac:dyDescent="0.3">
      <c r="L368">
        <v>1.8388</v>
      </c>
      <c r="M368">
        <v>1.716</v>
      </c>
      <c r="N368">
        <v>1.6140000000000001</v>
      </c>
      <c r="O368">
        <v>0.10198</v>
      </c>
      <c r="Q368">
        <f t="shared" si="11"/>
        <v>3.3811854399999999</v>
      </c>
    </row>
    <row r="369" spans="12:17" x14ac:dyDescent="0.3">
      <c r="L369">
        <v>2.8567</v>
      </c>
      <c r="M369">
        <v>2.3746999999999998</v>
      </c>
      <c r="N369">
        <v>2.2385999999999999</v>
      </c>
      <c r="O369">
        <v>0.13608000000000001</v>
      </c>
      <c r="Q369">
        <f t="shared" si="11"/>
        <v>8.1607348900000005</v>
      </c>
    </row>
    <row r="370" spans="12:17" x14ac:dyDescent="0.3">
      <c r="L370">
        <v>2.8591000000000002</v>
      </c>
      <c r="M370">
        <v>2.2694999999999999</v>
      </c>
      <c r="N370">
        <v>2.2401</v>
      </c>
      <c r="O370">
        <v>2.9404E-2</v>
      </c>
      <c r="Q370">
        <f t="shared" si="11"/>
        <v>8.1744528100000018</v>
      </c>
    </row>
    <row r="371" spans="12:17" x14ac:dyDescent="0.3">
      <c r="L371">
        <v>2.1522999999999999</v>
      </c>
      <c r="M371">
        <v>1.9494</v>
      </c>
      <c r="N371">
        <v>1.8064</v>
      </c>
      <c r="O371">
        <v>0.14301</v>
      </c>
      <c r="Q371">
        <f t="shared" si="11"/>
        <v>4.6323952899999998</v>
      </c>
    </row>
    <row r="372" spans="12:17" x14ac:dyDescent="0.3">
      <c r="L372">
        <v>1.8976</v>
      </c>
      <c r="M372">
        <v>1.7559</v>
      </c>
      <c r="N372">
        <v>1.6500999999999999</v>
      </c>
      <c r="O372">
        <v>0.10580000000000001</v>
      </c>
      <c r="Q372">
        <f t="shared" si="11"/>
        <v>3.6008857599999997</v>
      </c>
    </row>
    <row r="373" spans="12:17" x14ac:dyDescent="0.3">
      <c r="L373">
        <v>1.7992999999999999</v>
      </c>
      <c r="M373">
        <v>1.6812</v>
      </c>
      <c r="N373">
        <v>1.5898000000000001</v>
      </c>
      <c r="O373">
        <v>9.1421000000000002E-2</v>
      </c>
      <c r="Q373">
        <f t="shared" si="11"/>
        <v>3.2374804899999998</v>
      </c>
    </row>
    <row r="374" spans="12:17" x14ac:dyDescent="0.3">
      <c r="L374">
        <v>1.4472</v>
      </c>
      <c r="M374">
        <v>1.3424</v>
      </c>
      <c r="N374">
        <v>1.3736999999999999</v>
      </c>
      <c r="O374">
        <v>-3.1322000000000003E-2</v>
      </c>
      <c r="Q374">
        <f t="shared" si="11"/>
        <v>2.09438784</v>
      </c>
    </row>
    <row r="375" spans="12:17" x14ac:dyDescent="0.3">
      <c r="L375">
        <v>2.3304</v>
      </c>
      <c r="M375">
        <v>2.0491999999999999</v>
      </c>
      <c r="N375">
        <v>1.9157</v>
      </c>
      <c r="O375">
        <v>0.13353000000000001</v>
      </c>
      <c r="Q375">
        <f t="shared" si="11"/>
        <v>5.4307641599999998</v>
      </c>
    </row>
    <row r="376" spans="12:17" x14ac:dyDescent="0.3">
      <c r="L376">
        <v>1.8388</v>
      </c>
      <c r="M376">
        <v>1.6435</v>
      </c>
      <c r="N376">
        <v>1.6140000000000001</v>
      </c>
      <c r="O376">
        <v>2.9482999999999999E-2</v>
      </c>
      <c r="Q376">
        <f t="shared" si="11"/>
        <v>3.3811854399999999</v>
      </c>
    </row>
    <row r="377" spans="12:17" x14ac:dyDescent="0.3">
      <c r="L377">
        <v>1.3802000000000001</v>
      </c>
      <c r="M377">
        <v>1.3424</v>
      </c>
      <c r="N377">
        <v>1.3326</v>
      </c>
      <c r="O377">
        <v>9.7903E-3</v>
      </c>
      <c r="Q377">
        <f t="shared" si="11"/>
        <v>1.9049520400000002</v>
      </c>
    </row>
    <row r="378" spans="12:17" x14ac:dyDescent="0.3">
      <c r="L378">
        <v>2.2694999999999999</v>
      </c>
      <c r="M378">
        <v>1.8451</v>
      </c>
      <c r="N378">
        <v>1.8783000000000001</v>
      </c>
      <c r="O378">
        <v>-3.3203999999999997E-2</v>
      </c>
      <c r="Q378">
        <f t="shared" si="11"/>
        <v>5.150630249999999</v>
      </c>
    </row>
    <row r="379" spans="12:17" x14ac:dyDescent="0.3">
      <c r="L379">
        <v>2.4786000000000001</v>
      </c>
      <c r="M379">
        <v>2.1522999999999999</v>
      </c>
      <c r="N379">
        <v>2.0066000000000002</v>
      </c>
      <c r="O379">
        <v>0.14568999999999999</v>
      </c>
      <c r="Q379">
        <f t="shared" si="11"/>
        <v>6.143457960000001</v>
      </c>
    </row>
    <row r="380" spans="12:17" x14ac:dyDescent="0.3">
      <c r="L380">
        <v>2.4996999999999998</v>
      </c>
      <c r="M380">
        <v>2.0644999999999998</v>
      </c>
      <c r="N380">
        <v>2.0196000000000001</v>
      </c>
      <c r="O380">
        <v>4.4940000000000001E-2</v>
      </c>
      <c r="Q380">
        <f t="shared" si="11"/>
        <v>6.2485000899999994</v>
      </c>
    </row>
    <row r="381" spans="12:17" x14ac:dyDescent="0.3">
      <c r="L381">
        <v>1.5682</v>
      </c>
      <c r="M381">
        <v>1.4771000000000001</v>
      </c>
      <c r="N381">
        <v>1.448</v>
      </c>
      <c r="O381">
        <v>2.9128999999999999E-2</v>
      </c>
      <c r="Q381">
        <f t="shared" si="11"/>
        <v>2.4592512399999999</v>
      </c>
    </row>
    <row r="382" spans="12:17" x14ac:dyDescent="0.3">
      <c r="L382">
        <v>2.6053000000000002</v>
      </c>
      <c r="M382">
        <v>2.1703000000000001</v>
      </c>
      <c r="N382">
        <v>2.0844</v>
      </c>
      <c r="O382">
        <v>8.5941000000000004E-2</v>
      </c>
      <c r="Q382">
        <f t="shared" si="11"/>
        <v>6.7875880900000007</v>
      </c>
    </row>
    <row r="383" spans="12:17" x14ac:dyDescent="0.3">
      <c r="L383">
        <v>2.0828000000000002</v>
      </c>
      <c r="M383">
        <v>1.9956</v>
      </c>
      <c r="N383">
        <v>1.7637</v>
      </c>
      <c r="O383">
        <v>0.23186000000000001</v>
      </c>
      <c r="Q383">
        <f t="shared" si="11"/>
        <v>4.3380558400000009</v>
      </c>
    </row>
    <row r="384" spans="12:17" x14ac:dyDescent="0.3">
      <c r="L384">
        <v>0.95423999999999998</v>
      </c>
      <c r="M384">
        <v>0.90308999999999995</v>
      </c>
      <c r="N384">
        <v>1.0711999999999999</v>
      </c>
      <c r="O384">
        <v>-0.16814000000000001</v>
      </c>
      <c r="Q384">
        <f t="shared" si="11"/>
        <v>0.91057397759999992</v>
      </c>
    </row>
    <row r="385" spans="12:17" x14ac:dyDescent="0.3">
      <c r="L385">
        <v>1</v>
      </c>
      <c r="M385">
        <v>0.95423999999999998</v>
      </c>
      <c r="N385">
        <v>1.0992999999999999</v>
      </c>
      <c r="O385">
        <v>-0.14507</v>
      </c>
      <c r="Q385">
        <f t="shared" si="11"/>
        <v>1</v>
      </c>
    </row>
    <row r="386" spans="12:17" x14ac:dyDescent="0.3">
      <c r="L386">
        <v>3.5049000000000001</v>
      </c>
      <c r="M386">
        <v>2.3559999999999999</v>
      </c>
      <c r="N386">
        <v>2.6364000000000001</v>
      </c>
      <c r="O386">
        <v>-0.28037000000000001</v>
      </c>
      <c r="Q386">
        <f t="shared" si="11"/>
        <v>12.284324010000001</v>
      </c>
    </row>
    <row r="387" spans="12:17" x14ac:dyDescent="0.3">
      <c r="L387">
        <v>1.6335</v>
      </c>
      <c r="M387">
        <v>1.5051000000000001</v>
      </c>
      <c r="N387">
        <v>1.488</v>
      </c>
      <c r="O387">
        <v>1.7059999999999999E-2</v>
      </c>
      <c r="Q387">
        <f t="shared" si="11"/>
        <v>2.6683222499999997</v>
      </c>
    </row>
    <row r="388" spans="12:17" x14ac:dyDescent="0.3">
      <c r="L388">
        <v>0.60206000000000004</v>
      </c>
      <c r="M388">
        <v>0.60206000000000004</v>
      </c>
      <c r="N388">
        <v>0.85512999999999995</v>
      </c>
      <c r="O388">
        <v>-0.25307000000000002</v>
      </c>
      <c r="Q388">
        <f t="shared" si="11"/>
        <v>0.36247624360000003</v>
      </c>
    </row>
    <row r="389" spans="12:17" x14ac:dyDescent="0.3">
      <c r="L389">
        <v>1.6232</v>
      </c>
      <c r="M389">
        <v>1.5315000000000001</v>
      </c>
      <c r="N389">
        <v>1.4817</v>
      </c>
      <c r="O389">
        <v>4.9779999999999998E-2</v>
      </c>
      <c r="Q389">
        <f t="shared" si="11"/>
        <v>2.6347782399999997</v>
      </c>
    </row>
    <row r="390" spans="12:17" x14ac:dyDescent="0.3">
      <c r="L390">
        <v>2.0899000000000001</v>
      </c>
      <c r="M390">
        <v>1.9395</v>
      </c>
      <c r="N390">
        <v>1.7681</v>
      </c>
      <c r="O390">
        <v>0.1714</v>
      </c>
      <c r="Q390">
        <f t="shared" si="11"/>
        <v>4.3676820100000002</v>
      </c>
    </row>
    <row r="391" spans="12:17" x14ac:dyDescent="0.3">
      <c r="L391">
        <v>2.7134999999999998</v>
      </c>
      <c r="M391">
        <v>2.0333999999999999</v>
      </c>
      <c r="N391">
        <v>2.1507999999999998</v>
      </c>
      <c r="O391">
        <v>-0.11735</v>
      </c>
      <c r="Q391">
        <f t="shared" si="11"/>
        <v>7.3630822499999988</v>
      </c>
    </row>
    <row r="392" spans="12:17" x14ac:dyDescent="0.3">
      <c r="L392">
        <v>1.5315000000000001</v>
      </c>
      <c r="M392">
        <v>1.3802000000000001</v>
      </c>
      <c r="N392">
        <v>1.4255</v>
      </c>
      <c r="O392">
        <v>-4.5251E-2</v>
      </c>
      <c r="Q392">
        <f t="shared" si="11"/>
        <v>2.3454922500000004</v>
      </c>
    </row>
    <row r="393" spans="12:17" x14ac:dyDescent="0.3">
      <c r="L393">
        <v>2.1303000000000001</v>
      </c>
      <c r="M393">
        <v>2.0413999999999999</v>
      </c>
      <c r="N393">
        <v>1.7928999999999999</v>
      </c>
      <c r="O393">
        <v>0.24851000000000001</v>
      </c>
      <c r="Q393">
        <f t="shared" si="11"/>
        <v>4.5381780900000006</v>
      </c>
    </row>
    <row r="394" spans="12:17" x14ac:dyDescent="0.3">
      <c r="L394">
        <v>3.0017</v>
      </c>
      <c r="M394">
        <v>2.3262999999999998</v>
      </c>
      <c r="N394">
        <v>2.3275999999999999</v>
      </c>
      <c r="O394">
        <v>-1.2987000000000001E-3</v>
      </c>
      <c r="Q394">
        <f t="shared" si="11"/>
        <v>9.0102028900000004</v>
      </c>
    </row>
    <row r="395" spans="12:17" x14ac:dyDescent="0.3">
      <c r="L395">
        <v>1.6720999999999999</v>
      </c>
      <c r="M395">
        <v>1.5563</v>
      </c>
      <c r="N395">
        <v>1.5117</v>
      </c>
      <c r="O395">
        <v>4.4574000000000003E-2</v>
      </c>
      <c r="Q395">
        <f t="shared" si="11"/>
        <v>2.7959184099999996</v>
      </c>
    </row>
    <row r="396" spans="12:17" x14ac:dyDescent="0.3">
      <c r="L396">
        <v>2.0293999999999999</v>
      </c>
      <c r="M396">
        <v>1.8451</v>
      </c>
      <c r="N396">
        <v>1.7310000000000001</v>
      </c>
      <c r="O396">
        <v>0.11413</v>
      </c>
      <c r="Q396">
        <f t="shared" si="11"/>
        <v>4.118464359999999</v>
      </c>
    </row>
    <row r="397" spans="12:17" x14ac:dyDescent="0.3">
      <c r="L397">
        <v>1.0791999999999999</v>
      </c>
      <c r="M397">
        <v>1.0791999999999999</v>
      </c>
      <c r="N397">
        <v>1.1478999999999999</v>
      </c>
      <c r="O397">
        <v>-6.8709000000000006E-2</v>
      </c>
      <c r="Q397">
        <f t="shared" si="11"/>
        <v>1.1646726399999998</v>
      </c>
    </row>
    <row r="398" spans="12:17" x14ac:dyDescent="0.3">
      <c r="L398">
        <v>1.3222</v>
      </c>
      <c r="M398">
        <v>1.2787999999999999</v>
      </c>
      <c r="N398">
        <v>1.2969999999999999</v>
      </c>
      <c r="O398">
        <v>-1.822E-2</v>
      </c>
      <c r="Q398">
        <f t="shared" si="11"/>
        <v>1.7482128400000001</v>
      </c>
    </row>
    <row r="399" spans="12:17" x14ac:dyDescent="0.3">
      <c r="L399">
        <v>1.3978999999999999</v>
      </c>
      <c r="M399">
        <v>1.1760999999999999</v>
      </c>
      <c r="N399">
        <v>1.3434999999999999</v>
      </c>
      <c r="O399">
        <v>-0.16736999999999999</v>
      </c>
      <c r="Q399">
        <f t="shared" si="11"/>
        <v>1.9541244099999997</v>
      </c>
    </row>
    <row r="400" spans="12:17" x14ac:dyDescent="0.3">
      <c r="L400">
        <v>1.5441</v>
      </c>
      <c r="M400">
        <v>1.4314</v>
      </c>
      <c r="N400">
        <v>1.4332</v>
      </c>
      <c r="O400">
        <v>-1.7825E-3</v>
      </c>
      <c r="Q400">
        <f t="shared" si="11"/>
        <v>2.3842448100000002</v>
      </c>
    </row>
    <row r="401" spans="12:17" x14ac:dyDescent="0.3">
      <c r="L401">
        <v>1.2553000000000001</v>
      </c>
      <c r="M401">
        <v>1.2040999999999999</v>
      </c>
      <c r="N401">
        <v>1.256</v>
      </c>
      <c r="O401">
        <v>-5.1867999999999997E-2</v>
      </c>
      <c r="Q401">
        <f t="shared" si="11"/>
        <v>1.5757780900000002</v>
      </c>
    </row>
    <row r="402" spans="12:17" x14ac:dyDescent="0.3">
      <c r="L402">
        <v>2.6617999999999999</v>
      </c>
      <c r="M402">
        <v>2.2122000000000002</v>
      </c>
      <c r="N402">
        <v>2.1190000000000002</v>
      </c>
      <c r="O402">
        <v>9.3172000000000005E-2</v>
      </c>
      <c r="Q402">
        <f t="shared" si="11"/>
        <v>7.0851792399999995</v>
      </c>
    </row>
    <row r="403" spans="12:17" x14ac:dyDescent="0.3">
      <c r="L403">
        <v>2.5131999999999999</v>
      </c>
      <c r="M403">
        <v>2.1818</v>
      </c>
      <c r="N403">
        <v>2.0278</v>
      </c>
      <c r="O403">
        <v>0.15396000000000001</v>
      </c>
      <c r="Q403">
        <f t="shared" si="11"/>
        <v>6.3161742399999996</v>
      </c>
    </row>
    <row r="404" spans="12:17" x14ac:dyDescent="0.3">
      <c r="L404">
        <v>3.3508</v>
      </c>
      <c r="M404">
        <v>2.4914000000000001</v>
      </c>
      <c r="N404">
        <v>2.5417999999999998</v>
      </c>
      <c r="O404">
        <v>-5.0414E-2</v>
      </c>
      <c r="Q404">
        <f t="shared" si="11"/>
        <v>11.227860639999999</v>
      </c>
    </row>
    <row r="405" spans="12:17" x14ac:dyDescent="0.3">
      <c r="L405">
        <v>1.6812</v>
      </c>
      <c r="M405">
        <v>1.4623999999999999</v>
      </c>
      <c r="N405">
        <v>1.5173000000000001</v>
      </c>
      <c r="O405">
        <v>-5.491E-2</v>
      </c>
      <c r="Q405">
        <f t="shared" si="11"/>
        <v>2.8264334400000002</v>
      </c>
    </row>
    <row r="406" spans="12:17" x14ac:dyDescent="0.3">
      <c r="L406">
        <v>2.4487000000000001</v>
      </c>
      <c r="M406">
        <v>2.1271</v>
      </c>
      <c r="N406">
        <v>1.9883</v>
      </c>
      <c r="O406">
        <v>0.13883000000000001</v>
      </c>
      <c r="Q406">
        <f t="shared" si="11"/>
        <v>5.9961316900000003</v>
      </c>
    </row>
    <row r="407" spans="12:17" x14ac:dyDescent="0.3">
      <c r="L407">
        <v>1.8808</v>
      </c>
      <c r="M407">
        <v>1.7482</v>
      </c>
      <c r="N407">
        <v>1.6397999999999999</v>
      </c>
      <c r="O407">
        <v>0.10841000000000001</v>
      </c>
      <c r="Q407">
        <f t="shared" ref="Q407:Q470" si="12">L407^2</f>
        <v>3.5374086400000002</v>
      </c>
    </row>
    <row r="408" spans="12:17" x14ac:dyDescent="0.3">
      <c r="L408">
        <v>2.6031</v>
      </c>
      <c r="M408">
        <v>2.1959</v>
      </c>
      <c r="N408">
        <v>2.0830000000000002</v>
      </c>
      <c r="O408">
        <v>0.11289</v>
      </c>
      <c r="Q408">
        <f t="shared" si="12"/>
        <v>6.7761296099999999</v>
      </c>
    </row>
    <row r="409" spans="12:17" x14ac:dyDescent="0.3">
      <c r="L409">
        <v>2.6920000000000002</v>
      </c>
      <c r="M409">
        <v>2.2625000000000002</v>
      </c>
      <c r="N409">
        <v>2.1375999999999999</v>
      </c>
      <c r="O409">
        <v>0.12494</v>
      </c>
      <c r="Q409">
        <f t="shared" si="12"/>
        <v>7.2468640000000013</v>
      </c>
    </row>
    <row r="410" spans="12:17" x14ac:dyDescent="0.3">
      <c r="L410">
        <v>0.84509999999999996</v>
      </c>
      <c r="M410">
        <v>0.77815000000000001</v>
      </c>
      <c r="N410">
        <v>1.0043</v>
      </c>
      <c r="O410">
        <v>-0.22611000000000001</v>
      </c>
      <c r="Q410">
        <f t="shared" si="12"/>
        <v>0.71419400999999993</v>
      </c>
    </row>
    <row r="411" spans="12:17" x14ac:dyDescent="0.3">
      <c r="L411">
        <v>2.0718999999999999</v>
      </c>
      <c r="M411">
        <v>1.9541999999999999</v>
      </c>
      <c r="N411">
        <v>1.7571000000000001</v>
      </c>
      <c r="O411">
        <v>0.19714999999999999</v>
      </c>
      <c r="Q411">
        <f t="shared" si="12"/>
        <v>4.2927696099999997</v>
      </c>
    </row>
    <row r="412" spans="12:17" x14ac:dyDescent="0.3">
      <c r="L412">
        <v>2.1903000000000001</v>
      </c>
      <c r="M412">
        <v>1.9777</v>
      </c>
      <c r="N412">
        <v>1.8297000000000001</v>
      </c>
      <c r="O412">
        <v>0.14799000000000001</v>
      </c>
      <c r="Q412">
        <f t="shared" si="12"/>
        <v>4.7974140900000002</v>
      </c>
    </row>
    <row r="413" spans="12:17" x14ac:dyDescent="0.3">
      <c r="L413">
        <v>3.4226000000000001</v>
      </c>
      <c r="M413">
        <v>2.3464</v>
      </c>
      <c r="N413">
        <v>2.5859000000000001</v>
      </c>
      <c r="O413">
        <v>-0.23946999999999999</v>
      </c>
      <c r="Q413">
        <f t="shared" si="12"/>
        <v>11.714190760000001</v>
      </c>
    </row>
    <row r="414" spans="12:17" x14ac:dyDescent="0.3">
      <c r="L414">
        <v>1.1138999999999999</v>
      </c>
      <c r="M414">
        <v>1.0414000000000001</v>
      </c>
      <c r="N414">
        <v>1.1692</v>
      </c>
      <c r="O414">
        <v>-0.1278</v>
      </c>
      <c r="Q414">
        <f t="shared" si="12"/>
        <v>1.2407732099999997</v>
      </c>
    </row>
    <row r="415" spans="12:17" x14ac:dyDescent="0.3">
      <c r="L415">
        <v>1.5185</v>
      </c>
      <c r="M415">
        <v>1.4914000000000001</v>
      </c>
      <c r="N415">
        <v>1.4175</v>
      </c>
      <c r="O415">
        <v>7.3926000000000006E-2</v>
      </c>
      <c r="Q415">
        <f t="shared" si="12"/>
        <v>2.30584225</v>
      </c>
    </row>
    <row r="416" spans="12:17" x14ac:dyDescent="0.3">
      <c r="L416">
        <v>2.73</v>
      </c>
      <c r="M416">
        <v>2.2147999999999999</v>
      </c>
      <c r="N416">
        <v>2.1608999999999998</v>
      </c>
      <c r="O416">
        <v>5.3922999999999999E-2</v>
      </c>
      <c r="Q416">
        <f t="shared" si="12"/>
        <v>7.4528999999999996</v>
      </c>
    </row>
    <row r="417" spans="12:17" x14ac:dyDescent="0.3">
      <c r="L417">
        <v>2.5657999999999999</v>
      </c>
      <c r="M417">
        <v>2.0933999999999999</v>
      </c>
      <c r="N417">
        <v>2.0600999999999998</v>
      </c>
      <c r="O417">
        <v>3.3279000000000003E-2</v>
      </c>
      <c r="Q417">
        <f t="shared" si="12"/>
        <v>6.5833296399999996</v>
      </c>
    </row>
    <row r="418" spans="12:17" x14ac:dyDescent="0.3">
      <c r="L418">
        <v>0.84509999999999996</v>
      </c>
      <c r="M418">
        <v>0.60206000000000004</v>
      </c>
      <c r="N418">
        <v>1.0043</v>
      </c>
      <c r="O418">
        <v>-0.4022</v>
      </c>
      <c r="Q418">
        <f t="shared" si="12"/>
        <v>0.71419400999999993</v>
      </c>
    </row>
    <row r="419" spans="12:17" x14ac:dyDescent="0.3">
      <c r="L419">
        <v>2.5716999999999999</v>
      </c>
      <c r="M419">
        <v>2.1789999999999998</v>
      </c>
      <c r="N419">
        <v>2.0636999999999999</v>
      </c>
      <c r="O419">
        <v>0.11526</v>
      </c>
      <c r="Q419">
        <f t="shared" si="12"/>
        <v>6.6136408899999992</v>
      </c>
    </row>
    <row r="420" spans="12:17" x14ac:dyDescent="0.3">
      <c r="L420">
        <v>3.2852999999999999</v>
      </c>
      <c r="M420">
        <v>2.3578999999999999</v>
      </c>
      <c r="N420">
        <v>2.5015999999999998</v>
      </c>
      <c r="O420">
        <v>-0.14371999999999999</v>
      </c>
      <c r="Q420">
        <f t="shared" si="12"/>
        <v>10.793196089999999</v>
      </c>
    </row>
    <row r="421" spans="12:17" x14ac:dyDescent="0.3">
      <c r="L421">
        <v>2.1818</v>
      </c>
      <c r="M421">
        <v>2.0863999999999998</v>
      </c>
      <c r="N421">
        <v>1.8245</v>
      </c>
      <c r="O421">
        <v>0.26190999999999998</v>
      </c>
      <c r="Q421">
        <f t="shared" si="12"/>
        <v>4.7602512399999997</v>
      </c>
    </row>
    <row r="422" spans="12:17" x14ac:dyDescent="0.3">
      <c r="L422">
        <v>3.1735000000000002</v>
      </c>
      <c r="M422">
        <v>2.4014000000000002</v>
      </c>
      <c r="N422">
        <v>2.4329999999999998</v>
      </c>
      <c r="O422">
        <v>-3.1619000000000001E-2</v>
      </c>
      <c r="Q422">
        <f t="shared" si="12"/>
        <v>10.071102250000001</v>
      </c>
    </row>
    <row r="423" spans="12:17" x14ac:dyDescent="0.3">
      <c r="L423">
        <v>2.0085999999999999</v>
      </c>
      <c r="M423">
        <v>1.8062</v>
      </c>
      <c r="N423">
        <v>1.7181999999999999</v>
      </c>
      <c r="O423">
        <v>8.7989999999999999E-2</v>
      </c>
      <c r="Q423">
        <f t="shared" si="12"/>
        <v>4.0344739599999997</v>
      </c>
    </row>
    <row r="424" spans="12:17" x14ac:dyDescent="0.3">
      <c r="L424">
        <v>2.1206</v>
      </c>
      <c r="M424">
        <v>1.8194999999999999</v>
      </c>
      <c r="N424">
        <v>1.7868999999999999</v>
      </c>
      <c r="O424">
        <v>3.2564000000000003E-2</v>
      </c>
      <c r="Q424">
        <f t="shared" si="12"/>
        <v>4.4969443600000005</v>
      </c>
    </row>
    <row r="425" spans="12:17" x14ac:dyDescent="0.3">
      <c r="L425">
        <v>1.3978999999999999</v>
      </c>
      <c r="M425">
        <v>1.2553000000000001</v>
      </c>
      <c r="N425">
        <v>1.3434999999999999</v>
      </c>
      <c r="O425">
        <v>-8.8170999999999999E-2</v>
      </c>
      <c r="Q425">
        <f t="shared" si="12"/>
        <v>1.9541244099999997</v>
      </c>
    </row>
    <row r="426" spans="12:17" x14ac:dyDescent="0.3">
      <c r="L426">
        <v>0.30103000000000002</v>
      </c>
      <c r="M426">
        <v>0.30103000000000002</v>
      </c>
      <c r="N426">
        <v>0.67040999999999995</v>
      </c>
      <c r="O426">
        <v>-0.36937999999999999</v>
      </c>
      <c r="Q426">
        <f t="shared" si="12"/>
        <v>9.0619060900000006E-2</v>
      </c>
    </row>
    <row r="427" spans="12:17" x14ac:dyDescent="0.3">
      <c r="L427">
        <v>3.0916999999999999</v>
      </c>
      <c r="M427">
        <v>2.4609000000000001</v>
      </c>
      <c r="N427">
        <v>2.3828</v>
      </c>
      <c r="O427">
        <v>7.8075000000000006E-2</v>
      </c>
      <c r="Q427">
        <f t="shared" si="12"/>
        <v>9.5586088899999986</v>
      </c>
    </row>
    <row r="428" spans="12:17" x14ac:dyDescent="0.3">
      <c r="L428">
        <v>2.3502000000000001</v>
      </c>
      <c r="M428">
        <v>2.1271</v>
      </c>
      <c r="N428">
        <v>1.9278</v>
      </c>
      <c r="O428">
        <v>0.19928000000000001</v>
      </c>
      <c r="Q428">
        <f t="shared" si="12"/>
        <v>5.5234400400000006</v>
      </c>
    </row>
    <row r="429" spans="12:17" x14ac:dyDescent="0.3">
      <c r="L429">
        <v>3.6339000000000001</v>
      </c>
      <c r="M429">
        <v>2.5855000000000001</v>
      </c>
      <c r="N429">
        <v>2.7155</v>
      </c>
      <c r="O429">
        <v>-0.13003000000000001</v>
      </c>
      <c r="Q429">
        <f t="shared" si="12"/>
        <v>13.205229210000001</v>
      </c>
    </row>
    <row r="430" spans="12:17" x14ac:dyDescent="0.3">
      <c r="L430">
        <v>2.3673999999999999</v>
      </c>
      <c r="M430">
        <v>2.0828000000000002</v>
      </c>
      <c r="N430">
        <v>1.9383999999999999</v>
      </c>
      <c r="O430">
        <v>0.14441999999999999</v>
      </c>
      <c r="Q430">
        <f t="shared" si="12"/>
        <v>5.6045827599999996</v>
      </c>
    </row>
    <row r="431" spans="12:17" x14ac:dyDescent="0.3">
      <c r="L431">
        <v>2.7751999999999999</v>
      </c>
      <c r="M431">
        <v>2.3222</v>
      </c>
      <c r="N431">
        <v>2.1886000000000001</v>
      </c>
      <c r="O431">
        <v>0.13358999999999999</v>
      </c>
      <c r="Q431">
        <f t="shared" si="12"/>
        <v>7.7017350399999991</v>
      </c>
    </row>
    <row r="432" spans="12:17" x14ac:dyDescent="0.3">
      <c r="L432">
        <v>1.2303999999999999</v>
      </c>
      <c r="M432">
        <v>1.0414000000000001</v>
      </c>
      <c r="N432">
        <v>1.2406999999999999</v>
      </c>
      <c r="O432">
        <v>-0.19928999999999999</v>
      </c>
      <c r="Q432">
        <f t="shared" si="12"/>
        <v>1.5138841599999999</v>
      </c>
    </row>
    <row r="433" spans="12:17" x14ac:dyDescent="0.3">
      <c r="L433">
        <v>2.6253000000000002</v>
      </c>
      <c r="M433">
        <v>2.2279</v>
      </c>
      <c r="N433">
        <v>2.0966</v>
      </c>
      <c r="O433">
        <v>0.13127</v>
      </c>
      <c r="Q433">
        <f t="shared" si="12"/>
        <v>6.8922000900000011</v>
      </c>
    </row>
    <row r="434" spans="12:17" x14ac:dyDescent="0.3">
      <c r="L434">
        <v>2.7084000000000001</v>
      </c>
      <c r="M434">
        <v>2.2454999999999998</v>
      </c>
      <c r="N434">
        <v>2.1476000000000002</v>
      </c>
      <c r="O434">
        <v>9.7877000000000006E-2</v>
      </c>
      <c r="Q434">
        <f t="shared" si="12"/>
        <v>7.3354305600000007</v>
      </c>
    </row>
    <row r="435" spans="12:17" x14ac:dyDescent="0.3">
      <c r="L435">
        <v>2.9841000000000002</v>
      </c>
      <c r="M435">
        <v>2.3711000000000002</v>
      </c>
      <c r="N435">
        <v>2.3168000000000002</v>
      </c>
      <c r="O435">
        <v>5.4301000000000002E-2</v>
      </c>
      <c r="Q435">
        <f t="shared" si="12"/>
        <v>8.9048528100000013</v>
      </c>
    </row>
    <row r="436" spans="12:17" x14ac:dyDescent="0.3">
      <c r="L436">
        <v>2.0569000000000002</v>
      </c>
      <c r="M436">
        <v>1.8129</v>
      </c>
      <c r="N436">
        <v>1.7478</v>
      </c>
      <c r="O436">
        <v>6.5051999999999999E-2</v>
      </c>
      <c r="Q436">
        <f t="shared" si="12"/>
        <v>4.2308376100000009</v>
      </c>
    </row>
    <row r="437" spans="12:17" x14ac:dyDescent="0.3">
      <c r="L437">
        <v>2.2404999999999999</v>
      </c>
      <c r="M437">
        <v>2.0373999999999999</v>
      </c>
      <c r="N437">
        <v>1.8605</v>
      </c>
      <c r="O437">
        <v>0.17688999999999999</v>
      </c>
      <c r="Q437">
        <f t="shared" si="12"/>
        <v>5.0198402499999997</v>
      </c>
    </row>
    <row r="438" spans="12:17" x14ac:dyDescent="0.3">
      <c r="L438">
        <v>1.3009999999999999</v>
      </c>
      <c r="M438">
        <v>1.1760999999999999</v>
      </c>
      <c r="N438">
        <v>1.284</v>
      </c>
      <c r="O438">
        <v>-0.10791000000000001</v>
      </c>
      <c r="Q438">
        <f t="shared" si="12"/>
        <v>1.6926009999999998</v>
      </c>
    </row>
    <row r="439" spans="12:17" x14ac:dyDescent="0.3">
      <c r="L439">
        <v>3.1162999999999998</v>
      </c>
      <c r="M439">
        <v>2.3673999999999999</v>
      </c>
      <c r="N439">
        <v>2.3978999999999999</v>
      </c>
      <c r="O439">
        <v>-3.0519999999999999E-2</v>
      </c>
      <c r="Q439">
        <f t="shared" si="12"/>
        <v>9.7113256899999989</v>
      </c>
    </row>
    <row r="440" spans="12:17" x14ac:dyDescent="0.3">
      <c r="L440">
        <v>2.0969000000000002</v>
      </c>
      <c r="M440">
        <v>1.8865000000000001</v>
      </c>
      <c r="N440">
        <v>1.7724</v>
      </c>
      <c r="O440">
        <v>0.11411</v>
      </c>
      <c r="Q440">
        <f t="shared" si="12"/>
        <v>4.3969896100000012</v>
      </c>
    </row>
    <row r="441" spans="12:17" x14ac:dyDescent="0.3">
      <c r="L441">
        <v>2.1492</v>
      </c>
      <c r="M441">
        <v>2.0413999999999999</v>
      </c>
      <c r="N441">
        <v>1.8045</v>
      </c>
      <c r="O441">
        <v>0.23691000000000001</v>
      </c>
      <c r="Q441">
        <f t="shared" si="12"/>
        <v>4.6190606399999998</v>
      </c>
    </row>
    <row r="442" spans="12:17" x14ac:dyDescent="0.3">
      <c r="L442">
        <v>2.2330000000000001</v>
      </c>
      <c r="M442">
        <v>1.9956</v>
      </c>
      <c r="N442">
        <v>1.8559000000000001</v>
      </c>
      <c r="O442">
        <v>0.13969000000000001</v>
      </c>
      <c r="Q442">
        <f t="shared" si="12"/>
        <v>4.9862890000000002</v>
      </c>
    </row>
    <row r="443" spans="12:17" x14ac:dyDescent="0.3">
      <c r="L443">
        <v>1.3978999999999999</v>
      </c>
      <c r="M443">
        <v>1.3978999999999999</v>
      </c>
      <c r="N443">
        <v>1.3434999999999999</v>
      </c>
      <c r="O443">
        <v>5.4428999999999998E-2</v>
      </c>
      <c r="Q443">
        <f t="shared" si="12"/>
        <v>1.9541244099999997</v>
      </c>
    </row>
    <row r="444" spans="12:17" x14ac:dyDescent="0.3">
      <c r="L444">
        <v>1.6990000000000001</v>
      </c>
      <c r="M444">
        <v>1.5798000000000001</v>
      </c>
      <c r="N444">
        <v>1.5282</v>
      </c>
      <c r="O444">
        <v>5.1567000000000002E-2</v>
      </c>
      <c r="Q444">
        <f t="shared" si="12"/>
        <v>2.8866010000000002</v>
      </c>
    </row>
    <row r="445" spans="12:17" x14ac:dyDescent="0.3">
      <c r="L445">
        <v>1.1460999999999999</v>
      </c>
      <c r="M445">
        <v>1.1460999999999999</v>
      </c>
      <c r="N445">
        <v>1.1890000000000001</v>
      </c>
      <c r="O445">
        <v>-4.2861000000000003E-2</v>
      </c>
      <c r="Q445">
        <f t="shared" si="12"/>
        <v>1.3135452099999998</v>
      </c>
    </row>
    <row r="446" spans="12:17" x14ac:dyDescent="0.3">
      <c r="L446">
        <v>1.2553000000000001</v>
      </c>
      <c r="M446">
        <v>1.2040999999999999</v>
      </c>
      <c r="N446">
        <v>1.256</v>
      </c>
      <c r="O446">
        <v>-5.1867999999999997E-2</v>
      </c>
      <c r="Q446">
        <f t="shared" si="12"/>
        <v>1.5757780900000002</v>
      </c>
    </row>
    <row r="447" spans="12:17" x14ac:dyDescent="0.3">
      <c r="L447">
        <v>2.0333999999999999</v>
      </c>
      <c r="M447">
        <v>1.7403999999999999</v>
      </c>
      <c r="N447">
        <v>1.7334000000000001</v>
      </c>
      <c r="O447">
        <v>6.9719999999999999E-3</v>
      </c>
      <c r="Q447">
        <f t="shared" si="12"/>
        <v>4.1347155599999992</v>
      </c>
    </row>
    <row r="448" spans="12:17" x14ac:dyDescent="0.3">
      <c r="L448">
        <v>1.9956</v>
      </c>
      <c r="M448">
        <v>1.9294</v>
      </c>
      <c r="N448">
        <v>1.7101999999999999</v>
      </c>
      <c r="O448">
        <v>0.21917</v>
      </c>
      <c r="Q448">
        <f t="shared" si="12"/>
        <v>3.9824193600000002</v>
      </c>
    </row>
    <row r="449" spans="12:17" x14ac:dyDescent="0.3">
      <c r="L449">
        <v>0.47711999999999999</v>
      </c>
      <c r="M449">
        <v>0.47711999999999999</v>
      </c>
      <c r="N449">
        <v>0.77846000000000004</v>
      </c>
      <c r="O449">
        <v>-0.30134</v>
      </c>
      <c r="Q449">
        <f t="shared" si="12"/>
        <v>0.22764349439999998</v>
      </c>
    </row>
    <row r="450" spans="12:17" x14ac:dyDescent="0.3">
      <c r="L450">
        <v>1.8194999999999999</v>
      </c>
      <c r="M450">
        <v>1.6435</v>
      </c>
      <c r="N450">
        <v>1.6022000000000001</v>
      </c>
      <c r="O450">
        <v>4.1326000000000002E-2</v>
      </c>
      <c r="Q450">
        <f t="shared" si="12"/>
        <v>3.3105802499999997</v>
      </c>
    </row>
    <row r="451" spans="12:17" x14ac:dyDescent="0.3">
      <c r="L451">
        <v>0.77815000000000001</v>
      </c>
      <c r="M451">
        <v>0.77815000000000001</v>
      </c>
      <c r="N451">
        <v>0.96318000000000004</v>
      </c>
      <c r="O451">
        <v>-0.18503</v>
      </c>
      <c r="Q451">
        <f t="shared" si="12"/>
        <v>0.60551742249999996</v>
      </c>
    </row>
    <row r="452" spans="12:17" x14ac:dyDescent="0.3">
      <c r="L452">
        <v>2.4182999999999999</v>
      </c>
      <c r="M452">
        <v>2.1303000000000001</v>
      </c>
      <c r="N452">
        <v>1.9696</v>
      </c>
      <c r="O452">
        <v>0.16069</v>
      </c>
      <c r="Q452">
        <f t="shared" si="12"/>
        <v>5.8481748899999992</v>
      </c>
    </row>
    <row r="453" spans="12:17" x14ac:dyDescent="0.3">
      <c r="L453">
        <v>2.5752000000000002</v>
      </c>
      <c r="M453">
        <v>2.1644000000000001</v>
      </c>
      <c r="N453">
        <v>2.0659000000000001</v>
      </c>
      <c r="O453">
        <v>9.8511000000000001E-2</v>
      </c>
      <c r="Q453">
        <f t="shared" si="12"/>
        <v>6.6316550400000009</v>
      </c>
    </row>
    <row r="454" spans="12:17" x14ac:dyDescent="0.3">
      <c r="L454">
        <v>2.7839</v>
      </c>
      <c r="M454">
        <v>2.2765</v>
      </c>
      <c r="N454">
        <v>2.194</v>
      </c>
      <c r="O454">
        <v>8.2547999999999996E-2</v>
      </c>
      <c r="Q454">
        <f t="shared" si="12"/>
        <v>7.7500992100000001</v>
      </c>
    </row>
    <row r="455" spans="12:17" x14ac:dyDescent="0.3">
      <c r="L455">
        <v>2.4014000000000002</v>
      </c>
      <c r="M455">
        <v>2.1335000000000002</v>
      </c>
      <c r="N455">
        <v>1.9592000000000001</v>
      </c>
      <c r="O455">
        <v>0.17426</v>
      </c>
      <c r="Q455">
        <f t="shared" si="12"/>
        <v>5.7667219600000008</v>
      </c>
    </row>
    <row r="456" spans="12:17" x14ac:dyDescent="0.3">
      <c r="L456">
        <v>1.4914000000000001</v>
      </c>
      <c r="M456">
        <v>1.4472</v>
      </c>
      <c r="N456">
        <v>1.4008</v>
      </c>
      <c r="O456">
        <v>4.6355E-2</v>
      </c>
      <c r="Q456">
        <f t="shared" si="12"/>
        <v>2.2242739600000001</v>
      </c>
    </row>
    <row r="457" spans="12:17" x14ac:dyDescent="0.3">
      <c r="L457">
        <v>0.47711999999999999</v>
      </c>
      <c r="M457">
        <v>0.47711999999999999</v>
      </c>
      <c r="N457">
        <v>0.77846000000000004</v>
      </c>
      <c r="O457">
        <v>-0.30134</v>
      </c>
      <c r="Q457">
        <f t="shared" si="12"/>
        <v>0.22764349439999998</v>
      </c>
    </row>
    <row r="458" spans="12:17" x14ac:dyDescent="0.3">
      <c r="L458">
        <v>2.3384999999999998</v>
      </c>
      <c r="M458">
        <v>2.1335000000000002</v>
      </c>
      <c r="N458">
        <v>1.9206000000000001</v>
      </c>
      <c r="O458">
        <v>0.21285999999999999</v>
      </c>
      <c r="Q458">
        <f t="shared" si="12"/>
        <v>5.468582249999999</v>
      </c>
    </row>
    <row r="459" spans="12:17" x14ac:dyDescent="0.3">
      <c r="L459">
        <v>3.0910000000000002</v>
      </c>
      <c r="M459">
        <v>2.3483000000000001</v>
      </c>
      <c r="N459">
        <v>2.3824000000000001</v>
      </c>
      <c r="O459">
        <v>-3.4095E-2</v>
      </c>
      <c r="Q459">
        <f t="shared" si="12"/>
        <v>9.5542810000000014</v>
      </c>
    </row>
    <row r="460" spans="12:17" x14ac:dyDescent="0.3">
      <c r="L460">
        <v>1.3424</v>
      </c>
      <c r="M460">
        <v>1.3009999999999999</v>
      </c>
      <c r="N460">
        <v>1.3093999999999999</v>
      </c>
      <c r="O460">
        <v>-8.4148000000000001E-3</v>
      </c>
      <c r="Q460">
        <f t="shared" si="12"/>
        <v>1.8020377600000002</v>
      </c>
    </row>
    <row r="461" spans="12:17" x14ac:dyDescent="0.3">
      <c r="L461">
        <v>1.6990000000000001</v>
      </c>
      <c r="M461">
        <v>1.5051000000000001</v>
      </c>
      <c r="N461">
        <v>1.5282</v>
      </c>
      <c r="O461">
        <v>-2.3133000000000001E-2</v>
      </c>
      <c r="Q461">
        <f t="shared" si="12"/>
        <v>2.8866010000000002</v>
      </c>
    </row>
    <row r="462" spans="12:17" x14ac:dyDescent="0.3">
      <c r="L462">
        <v>1.7853000000000001</v>
      </c>
      <c r="M462">
        <v>1.6720999999999999</v>
      </c>
      <c r="N462">
        <v>1.5811999999999999</v>
      </c>
      <c r="O462">
        <v>9.0912000000000007E-2</v>
      </c>
      <c r="Q462">
        <f t="shared" si="12"/>
        <v>3.1872960900000002</v>
      </c>
    </row>
    <row r="463" spans="12:17" x14ac:dyDescent="0.3">
      <c r="L463">
        <v>2.5888</v>
      </c>
      <c r="M463">
        <v>2.1875</v>
      </c>
      <c r="N463">
        <v>2.0741999999999998</v>
      </c>
      <c r="O463">
        <v>0.11327</v>
      </c>
      <c r="Q463">
        <f t="shared" si="12"/>
        <v>6.7018854399999999</v>
      </c>
    </row>
    <row r="464" spans="12:17" x14ac:dyDescent="0.3">
      <c r="L464">
        <v>3.07</v>
      </c>
      <c r="M464">
        <v>2.2576999999999998</v>
      </c>
      <c r="N464">
        <v>2.3694999999999999</v>
      </c>
      <c r="O464">
        <v>-0.11181000000000001</v>
      </c>
      <c r="Q464">
        <f t="shared" si="12"/>
        <v>9.4248999999999992</v>
      </c>
    </row>
    <row r="465" spans="12:17" x14ac:dyDescent="0.3">
      <c r="L465">
        <v>1.8692</v>
      </c>
      <c r="M465">
        <v>1.7242999999999999</v>
      </c>
      <c r="N465">
        <v>1.6327</v>
      </c>
      <c r="O465">
        <v>9.1629000000000002E-2</v>
      </c>
      <c r="Q465">
        <f t="shared" si="12"/>
        <v>3.4939086399999999</v>
      </c>
    </row>
    <row r="466" spans="12:17" x14ac:dyDescent="0.3">
      <c r="L466">
        <v>1.7708999999999999</v>
      </c>
      <c r="M466">
        <v>1.6335</v>
      </c>
      <c r="N466">
        <v>1.5724</v>
      </c>
      <c r="O466">
        <v>6.1148000000000001E-2</v>
      </c>
      <c r="Q466">
        <f t="shared" si="12"/>
        <v>3.1360868099999997</v>
      </c>
    </row>
    <row r="467" spans="12:17" x14ac:dyDescent="0.3">
      <c r="L467">
        <v>2.2067999999999999</v>
      </c>
      <c r="M467">
        <v>1.9191</v>
      </c>
      <c r="N467">
        <v>1.8398000000000001</v>
      </c>
      <c r="O467">
        <v>7.9269999999999993E-2</v>
      </c>
      <c r="Q467">
        <f t="shared" si="12"/>
        <v>4.8699662399999992</v>
      </c>
    </row>
    <row r="468" spans="12:17" x14ac:dyDescent="0.3">
      <c r="L468">
        <v>2.0754999999999999</v>
      </c>
      <c r="M468">
        <v>1.9191</v>
      </c>
      <c r="N468">
        <v>1.7593000000000001</v>
      </c>
      <c r="O468">
        <v>0.15984000000000001</v>
      </c>
      <c r="Q468">
        <f t="shared" si="12"/>
        <v>4.3077002499999999</v>
      </c>
    </row>
    <row r="469" spans="12:17" x14ac:dyDescent="0.3">
      <c r="L469">
        <v>2.1461000000000001</v>
      </c>
      <c r="M469">
        <v>1.9590000000000001</v>
      </c>
      <c r="N469">
        <v>1.8026</v>
      </c>
      <c r="O469">
        <v>0.15642</v>
      </c>
      <c r="Q469">
        <f t="shared" si="12"/>
        <v>4.6057452100000003</v>
      </c>
    </row>
    <row r="470" spans="12:17" x14ac:dyDescent="0.3">
      <c r="L470">
        <v>1.2553000000000001</v>
      </c>
      <c r="M470">
        <v>1.2303999999999999</v>
      </c>
      <c r="N470">
        <v>1.256</v>
      </c>
      <c r="O470">
        <v>-2.5568E-2</v>
      </c>
      <c r="Q470">
        <f t="shared" si="12"/>
        <v>1.5757780900000002</v>
      </c>
    </row>
    <row r="471" spans="12:17" x14ac:dyDescent="0.3">
      <c r="L471">
        <v>2.3711000000000002</v>
      </c>
      <c r="M471">
        <v>2.1492</v>
      </c>
      <c r="N471">
        <v>1.9406000000000001</v>
      </c>
      <c r="O471">
        <v>0.20855000000000001</v>
      </c>
      <c r="Q471">
        <f t="shared" ref="Q471:Q534" si="13">L471^2</f>
        <v>5.6221152100000014</v>
      </c>
    </row>
    <row r="472" spans="12:17" x14ac:dyDescent="0.3">
      <c r="L472">
        <v>2.5550999999999999</v>
      </c>
      <c r="M472">
        <v>2.1673</v>
      </c>
      <c r="N472">
        <v>2.0535999999999999</v>
      </c>
      <c r="O472">
        <v>0.11375</v>
      </c>
      <c r="Q472">
        <f t="shared" si="13"/>
        <v>6.5285360099999998</v>
      </c>
    </row>
    <row r="473" spans="12:17" x14ac:dyDescent="0.3">
      <c r="L473">
        <v>2.7250999999999999</v>
      </c>
      <c r="M473">
        <v>2.2601</v>
      </c>
      <c r="N473">
        <v>2.1579000000000002</v>
      </c>
      <c r="O473">
        <v>0.10223</v>
      </c>
      <c r="Q473">
        <f t="shared" si="13"/>
        <v>7.426170009999999</v>
      </c>
    </row>
    <row r="474" spans="12:17" x14ac:dyDescent="0.3">
      <c r="L474">
        <v>1.5051000000000001</v>
      </c>
      <c r="M474">
        <v>1.4472</v>
      </c>
      <c r="N474">
        <v>1.4093</v>
      </c>
      <c r="O474">
        <v>3.7948999999999997E-2</v>
      </c>
      <c r="Q474">
        <f t="shared" si="13"/>
        <v>2.2653260100000003</v>
      </c>
    </row>
    <row r="475" spans="12:17" x14ac:dyDescent="0.3">
      <c r="L475">
        <v>1.6128</v>
      </c>
      <c r="M475">
        <v>1.5682</v>
      </c>
      <c r="N475">
        <v>1.4753000000000001</v>
      </c>
      <c r="O475">
        <v>9.2862E-2</v>
      </c>
      <c r="Q475">
        <f t="shared" si="13"/>
        <v>2.6011238400000001</v>
      </c>
    </row>
    <row r="476" spans="12:17" x14ac:dyDescent="0.3">
      <c r="L476">
        <v>2.94</v>
      </c>
      <c r="M476">
        <v>2.2967</v>
      </c>
      <c r="N476">
        <v>2.2896999999999998</v>
      </c>
      <c r="O476">
        <v>6.9617999999999998E-3</v>
      </c>
      <c r="Q476">
        <f t="shared" si="13"/>
        <v>8.6435999999999993</v>
      </c>
    </row>
    <row r="477" spans="12:17" x14ac:dyDescent="0.3">
      <c r="L477">
        <v>1.9777</v>
      </c>
      <c r="M477">
        <v>1.7634000000000001</v>
      </c>
      <c r="N477">
        <v>1.6992</v>
      </c>
      <c r="O477">
        <v>6.4151E-2</v>
      </c>
      <c r="Q477">
        <f t="shared" si="13"/>
        <v>3.9112972900000003</v>
      </c>
    </row>
    <row r="478" spans="12:17" x14ac:dyDescent="0.3">
      <c r="L478">
        <v>2.3784000000000001</v>
      </c>
      <c r="M478">
        <v>2.1271</v>
      </c>
      <c r="N478">
        <v>1.9451000000000001</v>
      </c>
      <c r="O478">
        <v>0.18196999999999999</v>
      </c>
      <c r="Q478">
        <f t="shared" si="13"/>
        <v>5.6567865600000005</v>
      </c>
    </row>
    <row r="479" spans="12:17" x14ac:dyDescent="0.3">
      <c r="L479">
        <v>2.5249999999999999</v>
      </c>
      <c r="M479">
        <v>2.0293999999999999</v>
      </c>
      <c r="N479">
        <v>2.0350999999999999</v>
      </c>
      <c r="O479">
        <v>-5.6848999999999997E-3</v>
      </c>
      <c r="Q479">
        <f t="shared" si="13"/>
        <v>6.3756249999999994</v>
      </c>
    </row>
    <row r="480" spans="12:17" x14ac:dyDescent="0.3">
      <c r="L480">
        <v>1.7924</v>
      </c>
      <c r="M480">
        <v>1.6435</v>
      </c>
      <c r="N480">
        <v>1.5854999999999999</v>
      </c>
      <c r="O480">
        <v>5.7955E-2</v>
      </c>
      <c r="Q480">
        <f t="shared" si="13"/>
        <v>3.2126977600000002</v>
      </c>
    </row>
    <row r="481" spans="12:17" x14ac:dyDescent="0.3">
      <c r="L481">
        <v>1.1138999999999999</v>
      </c>
      <c r="M481">
        <v>1.0791999999999999</v>
      </c>
      <c r="N481">
        <v>1.1692</v>
      </c>
      <c r="O481">
        <v>-9.0001999999999999E-2</v>
      </c>
      <c r="Q481">
        <f t="shared" si="13"/>
        <v>1.2407732099999997</v>
      </c>
    </row>
    <row r="482" spans="12:17" x14ac:dyDescent="0.3">
      <c r="L482">
        <v>1</v>
      </c>
      <c r="M482">
        <v>0.84509999999999996</v>
      </c>
      <c r="N482">
        <v>1.0992999999999999</v>
      </c>
      <c r="O482">
        <v>-0.25420999999999999</v>
      </c>
      <c r="Q482">
        <f t="shared" si="13"/>
        <v>1</v>
      </c>
    </row>
    <row r="483" spans="12:17" x14ac:dyDescent="0.3">
      <c r="L483">
        <v>1.5798000000000001</v>
      </c>
      <c r="M483">
        <v>1.3424</v>
      </c>
      <c r="N483">
        <v>1.4551000000000001</v>
      </c>
      <c r="O483">
        <v>-0.11269</v>
      </c>
      <c r="Q483">
        <f t="shared" si="13"/>
        <v>2.4957680400000002</v>
      </c>
    </row>
    <row r="484" spans="12:17" x14ac:dyDescent="0.3">
      <c r="L484">
        <v>3.0373999999999999</v>
      </c>
      <c r="M484">
        <v>2.3010000000000002</v>
      </c>
      <c r="N484">
        <v>2.3494999999999999</v>
      </c>
      <c r="O484">
        <v>-4.8505E-2</v>
      </c>
      <c r="Q484">
        <f t="shared" si="13"/>
        <v>9.22579876</v>
      </c>
    </row>
    <row r="485" spans="12:17" x14ac:dyDescent="0.3">
      <c r="L485">
        <v>3.9203000000000001</v>
      </c>
      <c r="M485">
        <v>2.48</v>
      </c>
      <c r="N485">
        <v>2.8913000000000002</v>
      </c>
      <c r="O485">
        <v>-0.41127000000000002</v>
      </c>
      <c r="Q485">
        <f t="shared" si="13"/>
        <v>15.368752090000001</v>
      </c>
    </row>
    <row r="486" spans="12:17" x14ac:dyDescent="0.3">
      <c r="L486">
        <v>3.0834999999999999</v>
      </c>
      <c r="M486">
        <v>2.3483000000000001</v>
      </c>
      <c r="N486">
        <v>2.3778000000000001</v>
      </c>
      <c r="O486">
        <v>-2.9492999999999998E-2</v>
      </c>
      <c r="Q486">
        <f t="shared" si="13"/>
        <v>9.5079722499999999</v>
      </c>
    </row>
    <row r="487" spans="12:17" x14ac:dyDescent="0.3">
      <c r="L487">
        <v>2.2989000000000002</v>
      </c>
      <c r="M487">
        <v>2.0863999999999998</v>
      </c>
      <c r="N487">
        <v>1.8963000000000001</v>
      </c>
      <c r="O487">
        <v>0.19006000000000001</v>
      </c>
      <c r="Q487">
        <f t="shared" si="13"/>
        <v>5.2849412100000004</v>
      </c>
    </row>
    <row r="488" spans="12:17" x14ac:dyDescent="0.3">
      <c r="L488">
        <v>1.0414000000000001</v>
      </c>
      <c r="M488">
        <v>1.0414000000000001</v>
      </c>
      <c r="N488">
        <v>1.1247</v>
      </c>
      <c r="O488">
        <v>-8.3313999999999999E-2</v>
      </c>
      <c r="Q488">
        <f t="shared" si="13"/>
        <v>1.0845139600000002</v>
      </c>
    </row>
    <row r="489" spans="12:17" x14ac:dyDescent="0.3">
      <c r="L489">
        <v>3.9834999999999998</v>
      </c>
      <c r="M489">
        <v>2.5366</v>
      </c>
      <c r="N489">
        <v>2.9300999999999999</v>
      </c>
      <c r="O489">
        <v>-0.39345000000000002</v>
      </c>
      <c r="Q489">
        <f t="shared" si="13"/>
        <v>15.868272249999999</v>
      </c>
    </row>
    <row r="490" spans="12:17" x14ac:dyDescent="0.3">
      <c r="L490">
        <v>1.8194999999999999</v>
      </c>
      <c r="M490">
        <v>1.5911</v>
      </c>
      <c r="N490">
        <v>1.6022000000000001</v>
      </c>
      <c r="O490">
        <v>-1.1074000000000001E-2</v>
      </c>
      <c r="Q490">
        <f t="shared" si="13"/>
        <v>3.3105802499999997</v>
      </c>
    </row>
    <row r="491" spans="12:17" x14ac:dyDescent="0.3">
      <c r="L491">
        <v>2.3283999999999998</v>
      </c>
      <c r="M491">
        <v>2.0211999999999999</v>
      </c>
      <c r="N491">
        <v>1.9144000000000001</v>
      </c>
      <c r="O491">
        <v>0.10675</v>
      </c>
      <c r="Q491">
        <f t="shared" si="13"/>
        <v>5.4214465599999988</v>
      </c>
    </row>
    <row r="492" spans="12:17" x14ac:dyDescent="0.3">
      <c r="L492">
        <v>1.9590000000000001</v>
      </c>
      <c r="M492">
        <v>1.7559</v>
      </c>
      <c r="N492">
        <v>1.6878</v>
      </c>
      <c r="O492">
        <v>6.8126000000000006E-2</v>
      </c>
      <c r="Q492">
        <f t="shared" si="13"/>
        <v>3.8376810000000003</v>
      </c>
    </row>
    <row r="493" spans="12:17" x14ac:dyDescent="0.3">
      <c r="L493">
        <v>0.69896999999999998</v>
      </c>
      <c r="M493">
        <v>0.60206000000000004</v>
      </c>
      <c r="N493">
        <v>0.91459000000000001</v>
      </c>
      <c r="O493">
        <v>-0.31252999999999997</v>
      </c>
      <c r="Q493">
        <f t="shared" si="13"/>
        <v>0.48855906089999995</v>
      </c>
    </row>
    <row r="494" spans="12:17" x14ac:dyDescent="0.3">
      <c r="L494">
        <v>2.3997000000000002</v>
      </c>
      <c r="M494">
        <v>2.1173000000000002</v>
      </c>
      <c r="N494">
        <v>1.9581999999999999</v>
      </c>
      <c r="O494">
        <v>0.15909999999999999</v>
      </c>
      <c r="Q494">
        <f t="shared" si="13"/>
        <v>5.7585600900000005</v>
      </c>
    </row>
    <row r="495" spans="12:17" x14ac:dyDescent="0.3">
      <c r="L495">
        <v>2.4712999999999998</v>
      </c>
      <c r="M495">
        <v>2.1614</v>
      </c>
      <c r="N495">
        <v>2.0021</v>
      </c>
      <c r="O495">
        <v>0.15926999999999999</v>
      </c>
      <c r="Q495">
        <f t="shared" si="13"/>
        <v>6.1073236899999994</v>
      </c>
    </row>
    <row r="496" spans="12:17" x14ac:dyDescent="0.3">
      <c r="L496">
        <v>2.4639000000000002</v>
      </c>
      <c r="M496">
        <v>2.0644999999999998</v>
      </c>
      <c r="N496">
        <v>1.9976</v>
      </c>
      <c r="O496">
        <v>6.6906999999999994E-2</v>
      </c>
      <c r="Q496">
        <f t="shared" si="13"/>
        <v>6.0708032100000011</v>
      </c>
    </row>
    <row r="497" spans="12:17" x14ac:dyDescent="0.3">
      <c r="L497">
        <v>1.7708999999999999</v>
      </c>
      <c r="M497">
        <v>1.6232</v>
      </c>
      <c r="N497">
        <v>1.5724</v>
      </c>
      <c r="O497">
        <v>5.0847999999999997E-2</v>
      </c>
      <c r="Q497">
        <f t="shared" si="13"/>
        <v>3.1360868099999997</v>
      </c>
    </row>
    <row r="498" spans="12:17" x14ac:dyDescent="0.3">
      <c r="L498">
        <v>1.6232</v>
      </c>
      <c r="M498">
        <v>1.5441</v>
      </c>
      <c r="N498">
        <v>1.4817</v>
      </c>
      <c r="O498">
        <v>6.2379999999999998E-2</v>
      </c>
      <c r="Q498">
        <f t="shared" si="13"/>
        <v>2.6347782399999997</v>
      </c>
    </row>
    <row r="499" spans="12:17" x14ac:dyDescent="0.3">
      <c r="L499">
        <v>2.1644000000000001</v>
      </c>
      <c r="M499">
        <v>1.9731000000000001</v>
      </c>
      <c r="N499">
        <v>1.8138000000000001</v>
      </c>
      <c r="O499">
        <v>0.15928999999999999</v>
      </c>
      <c r="Q499">
        <f t="shared" si="13"/>
        <v>4.6846273600000004</v>
      </c>
    </row>
    <row r="500" spans="12:17" x14ac:dyDescent="0.3">
      <c r="L500">
        <v>2.48</v>
      </c>
      <c r="M500">
        <v>2.1818</v>
      </c>
      <c r="N500">
        <v>2.0074999999999998</v>
      </c>
      <c r="O500">
        <v>0.17433000000000001</v>
      </c>
      <c r="Q500">
        <f t="shared" si="13"/>
        <v>6.1504000000000003</v>
      </c>
    </row>
    <row r="501" spans="12:17" x14ac:dyDescent="0.3">
      <c r="L501">
        <v>3.9045999999999998</v>
      </c>
      <c r="M501">
        <v>2.5943999999999998</v>
      </c>
      <c r="N501">
        <v>2.8816000000000002</v>
      </c>
      <c r="O501">
        <v>-0.28724</v>
      </c>
      <c r="Q501">
        <f t="shared" si="13"/>
        <v>15.245901159999999</v>
      </c>
    </row>
    <row r="502" spans="12:17" x14ac:dyDescent="0.3">
      <c r="L502">
        <v>1.4472</v>
      </c>
      <c r="M502">
        <v>1.2787999999999999</v>
      </c>
      <c r="N502">
        <v>1.3736999999999999</v>
      </c>
      <c r="O502">
        <v>-9.4922000000000006E-2</v>
      </c>
      <c r="Q502">
        <f t="shared" si="13"/>
        <v>2.09438784</v>
      </c>
    </row>
    <row r="503" spans="12:17" x14ac:dyDescent="0.3">
      <c r="L503">
        <v>2.6084999999999998</v>
      </c>
      <c r="M503">
        <v>2.1760999999999999</v>
      </c>
      <c r="N503">
        <v>2.0863</v>
      </c>
      <c r="O503">
        <v>8.9777999999999997E-2</v>
      </c>
      <c r="Q503">
        <f t="shared" si="13"/>
        <v>6.8042722499999995</v>
      </c>
    </row>
    <row r="504" spans="12:17" x14ac:dyDescent="0.3">
      <c r="L504">
        <v>1.6335</v>
      </c>
      <c r="M504">
        <v>1.5185</v>
      </c>
      <c r="N504">
        <v>1.488</v>
      </c>
      <c r="O504">
        <v>3.0460000000000001E-2</v>
      </c>
      <c r="Q504">
        <f t="shared" si="13"/>
        <v>2.6683222499999997</v>
      </c>
    </row>
    <row r="505" spans="12:17" x14ac:dyDescent="0.3">
      <c r="L505">
        <v>1.9590000000000001</v>
      </c>
      <c r="M505">
        <v>1.9137999999999999</v>
      </c>
      <c r="N505">
        <v>1.6878</v>
      </c>
      <c r="O505">
        <v>0.22603000000000001</v>
      </c>
      <c r="Q505">
        <f t="shared" si="13"/>
        <v>3.8376810000000003</v>
      </c>
    </row>
    <row r="506" spans="12:17" x14ac:dyDescent="0.3">
      <c r="L506">
        <v>1.6812</v>
      </c>
      <c r="M506">
        <v>1.6128</v>
      </c>
      <c r="N506">
        <v>1.5173000000000001</v>
      </c>
      <c r="O506">
        <v>9.5490000000000005E-2</v>
      </c>
      <c r="Q506">
        <f t="shared" si="13"/>
        <v>2.8264334400000002</v>
      </c>
    </row>
    <row r="507" spans="12:17" x14ac:dyDescent="0.3">
      <c r="L507">
        <v>2.2480000000000002</v>
      </c>
      <c r="M507">
        <v>1.9638</v>
      </c>
      <c r="N507">
        <v>1.8651</v>
      </c>
      <c r="O507">
        <v>9.8688999999999999E-2</v>
      </c>
      <c r="Q507">
        <f t="shared" si="13"/>
        <v>5.0535040000000011</v>
      </c>
    </row>
    <row r="508" spans="12:17" x14ac:dyDescent="0.3">
      <c r="L508">
        <v>3.6072000000000002</v>
      </c>
      <c r="M508">
        <v>2.3837999999999999</v>
      </c>
      <c r="N508">
        <v>2.6991000000000001</v>
      </c>
      <c r="O508">
        <v>-0.31535000000000002</v>
      </c>
      <c r="Q508">
        <f t="shared" si="13"/>
        <v>13.011891840000001</v>
      </c>
    </row>
    <row r="509" spans="12:17" x14ac:dyDescent="0.3">
      <c r="L509">
        <v>2.8584999999999998</v>
      </c>
      <c r="M509">
        <v>2.3180999999999998</v>
      </c>
      <c r="N509">
        <v>2.2397</v>
      </c>
      <c r="O509">
        <v>7.8371999999999997E-2</v>
      </c>
      <c r="Q509">
        <f t="shared" si="13"/>
        <v>8.1710222499999983</v>
      </c>
    </row>
    <row r="510" spans="12:17" x14ac:dyDescent="0.3">
      <c r="L510">
        <v>1.9912000000000001</v>
      </c>
      <c r="M510">
        <v>1.7853000000000001</v>
      </c>
      <c r="N510">
        <v>1.7075</v>
      </c>
      <c r="O510">
        <v>7.7767000000000003E-2</v>
      </c>
      <c r="Q510">
        <f t="shared" si="13"/>
        <v>3.9648774400000004</v>
      </c>
    </row>
    <row r="511" spans="12:17" x14ac:dyDescent="0.3">
      <c r="L511">
        <v>2.85</v>
      </c>
      <c r="M511">
        <v>2.4165999999999999</v>
      </c>
      <c r="N511">
        <v>2.2345000000000002</v>
      </c>
      <c r="O511">
        <v>0.18209</v>
      </c>
      <c r="Q511">
        <f t="shared" si="13"/>
        <v>8.1225000000000005</v>
      </c>
    </row>
    <row r="512" spans="12:17" x14ac:dyDescent="0.3">
      <c r="L512">
        <v>2.6200999999999999</v>
      </c>
      <c r="M512">
        <v>2.2717999999999998</v>
      </c>
      <c r="N512">
        <v>2.0933999999999999</v>
      </c>
      <c r="O512">
        <v>0.17835999999999999</v>
      </c>
      <c r="Q512">
        <f t="shared" si="13"/>
        <v>6.8649240099999993</v>
      </c>
    </row>
    <row r="513" spans="12:17" x14ac:dyDescent="0.3">
      <c r="L513">
        <v>2.2601</v>
      </c>
      <c r="M513">
        <v>2.0293999999999999</v>
      </c>
      <c r="N513">
        <v>1.8725000000000001</v>
      </c>
      <c r="O513">
        <v>0.15686</v>
      </c>
      <c r="Q513">
        <f t="shared" si="13"/>
        <v>5.1080520099999998</v>
      </c>
    </row>
    <row r="514" spans="12:17" x14ac:dyDescent="0.3">
      <c r="L514">
        <v>1.9444999999999999</v>
      </c>
      <c r="M514">
        <v>1.7559</v>
      </c>
      <c r="N514">
        <v>1.6789000000000001</v>
      </c>
      <c r="O514">
        <v>7.7022999999999994E-2</v>
      </c>
      <c r="Q514">
        <f t="shared" si="13"/>
        <v>3.7810802499999996</v>
      </c>
    </row>
    <row r="515" spans="12:17" x14ac:dyDescent="0.3">
      <c r="L515">
        <v>1.415</v>
      </c>
      <c r="M515">
        <v>1.3978999999999999</v>
      </c>
      <c r="N515">
        <v>1.3540000000000001</v>
      </c>
      <c r="O515">
        <v>4.3936000000000003E-2</v>
      </c>
      <c r="Q515">
        <f t="shared" si="13"/>
        <v>2.0022250000000001</v>
      </c>
    </row>
    <row r="516" spans="12:17" x14ac:dyDescent="0.3">
      <c r="L516">
        <v>3.6173999999999999</v>
      </c>
      <c r="M516">
        <v>2.4281000000000001</v>
      </c>
      <c r="N516">
        <v>2.7054</v>
      </c>
      <c r="O516">
        <v>-0.27731</v>
      </c>
      <c r="Q516">
        <f t="shared" si="13"/>
        <v>13.085582759999999</v>
      </c>
    </row>
    <row r="517" spans="12:17" x14ac:dyDescent="0.3">
      <c r="L517">
        <v>2.2355</v>
      </c>
      <c r="M517">
        <v>1.8808</v>
      </c>
      <c r="N517">
        <v>1.8573999999999999</v>
      </c>
      <c r="O517">
        <v>2.3359000000000001E-2</v>
      </c>
      <c r="Q517">
        <f t="shared" si="13"/>
        <v>4.9974602500000005</v>
      </c>
    </row>
    <row r="518" spans="12:17" x14ac:dyDescent="0.3">
      <c r="L518">
        <v>2.9180000000000001</v>
      </c>
      <c r="M518">
        <v>2.2856000000000001</v>
      </c>
      <c r="N518">
        <v>2.2761999999999998</v>
      </c>
      <c r="O518">
        <v>9.3615E-3</v>
      </c>
      <c r="Q518">
        <f t="shared" si="13"/>
        <v>8.5147240000000011</v>
      </c>
    </row>
    <row r="519" spans="12:17" x14ac:dyDescent="0.3">
      <c r="L519">
        <v>1.8451</v>
      </c>
      <c r="M519">
        <v>1.7403999999999999</v>
      </c>
      <c r="N519">
        <v>1.6178999999999999</v>
      </c>
      <c r="O519">
        <v>0.12252</v>
      </c>
      <c r="Q519">
        <f t="shared" si="13"/>
        <v>3.4043940099999999</v>
      </c>
    </row>
    <row r="520" spans="12:17" x14ac:dyDescent="0.3">
      <c r="L520">
        <v>2.3010000000000002</v>
      </c>
      <c r="M520">
        <v>1.9912000000000001</v>
      </c>
      <c r="N520">
        <v>1.8976</v>
      </c>
      <c r="O520">
        <v>9.3566999999999997E-2</v>
      </c>
      <c r="Q520">
        <f t="shared" si="13"/>
        <v>5.294601000000001</v>
      </c>
    </row>
    <row r="521" spans="12:17" x14ac:dyDescent="0.3">
      <c r="L521">
        <v>1.1460999999999999</v>
      </c>
      <c r="M521">
        <v>1.1460999999999999</v>
      </c>
      <c r="N521">
        <v>1.1890000000000001</v>
      </c>
      <c r="O521">
        <v>-4.2861000000000003E-2</v>
      </c>
      <c r="Q521">
        <f t="shared" si="13"/>
        <v>1.3135452099999998</v>
      </c>
    </row>
    <row r="522" spans="12:17" x14ac:dyDescent="0.3">
      <c r="L522">
        <v>3.2469999999999999</v>
      </c>
      <c r="M522">
        <v>2.4047999999999998</v>
      </c>
      <c r="N522">
        <v>2.4781</v>
      </c>
      <c r="O522">
        <v>-7.3319999999999996E-2</v>
      </c>
      <c r="Q522">
        <f t="shared" si="13"/>
        <v>10.543009</v>
      </c>
    </row>
    <row r="523" spans="12:17" x14ac:dyDescent="0.3">
      <c r="L523">
        <v>2.2945000000000002</v>
      </c>
      <c r="M523">
        <v>1.9867999999999999</v>
      </c>
      <c r="N523">
        <v>1.8935999999999999</v>
      </c>
      <c r="O523">
        <v>9.3155000000000002E-2</v>
      </c>
      <c r="Q523">
        <f t="shared" si="13"/>
        <v>5.2647302500000013</v>
      </c>
    </row>
    <row r="524" spans="12:17" x14ac:dyDescent="0.3">
      <c r="L524">
        <v>2.673</v>
      </c>
      <c r="M524">
        <v>2.1398999999999999</v>
      </c>
      <c r="N524">
        <v>2.1259000000000001</v>
      </c>
      <c r="O524">
        <v>1.3998999999999999E-2</v>
      </c>
      <c r="Q524">
        <f t="shared" si="13"/>
        <v>7.1449290000000003</v>
      </c>
    </row>
    <row r="525" spans="12:17" x14ac:dyDescent="0.3">
      <c r="L525">
        <v>1.5911</v>
      </c>
      <c r="M525">
        <v>1.5315000000000001</v>
      </c>
      <c r="N525">
        <v>1.462</v>
      </c>
      <c r="O525">
        <v>6.9476999999999997E-2</v>
      </c>
      <c r="Q525">
        <f t="shared" si="13"/>
        <v>2.53159921</v>
      </c>
    </row>
    <row r="526" spans="12:17" x14ac:dyDescent="0.3">
      <c r="L526">
        <v>3.2385000000000002</v>
      </c>
      <c r="M526">
        <v>2.3729</v>
      </c>
      <c r="N526">
        <v>2.4729000000000001</v>
      </c>
      <c r="O526">
        <v>-0.1</v>
      </c>
      <c r="Q526">
        <f t="shared" si="13"/>
        <v>10.48788225</v>
      </c>
    </row>
    <row r="527" spans="12:17" x14ac:dyDescent="0.3">
      <c r="L527">
        <v>1.6901999999999999</v>
      </c>
      <c r="M527">
        <v>1.4472</v>
      </c>
      <c r="N527">
        <v>1.5227999999999999</v>
      </c>
      <c r="O527">
        <v>-7.5633000000000006E-2</v>
      </c>
      <c r="Q527">
        <f t="shared" si="13"/>
        <v>2.8567760399999997</v>
      </c>
    </row>
    <row r="528" spans="12:17" x14ac:dyDescent="0.3">
      <c r="L528">
        <v>3.8748</v>
      </c>
      <c r="M528">
        <v>2.5402999999999998</v>
      </c>
      <c r="N528">
        <v>2.8633999999999999</v>
      </c>
      <c r="O528">
        <v>-0.32305</v>
      </c>
      <c r="Q528">
        <f t="shared" si="13"/>
        <v>15.01407504</v>
      </c>
    </row>
    <row r="529" spans="12:17" x14ac:dyDescent="0.3">
      <c r="L529">
        <v>2.3010000000000002</v>
      </c>
      <c r="M529">
        <v>2.0333999999999999</v>
      </c>
      <c r="N529">
        <v>1.8976</v>
      </c>
      <c r="O529">
        <v>0.13577</v>
      </c>
      <c r="Q529">
        <f t="shared" si="13"/>
        <v>5.294601000000001</v>
      </c>
    </row>
    <row r="530" spans="12:17" x14ac:dyDescent="0.3">
      <c r="L530">
        <v>2.5865999999999998</v>
      </c>
      <c r="M530">
        <v>2.1461000000000001</v>
      </c>
      <c r="N530">
        <v>2.0729000000000002</v>
      </c>
      <c r="O530">
        <v>7.3216000000000003E-2</v>
      </c>
      <c r="Q530">
        <f t="shared" si="13"/>
        <v>6.6904995599999992</v>
      </c>
    </row>
    <row r="531" spans="12:17" x14ac:dyDescent="0.3">
      <c r="L531">
        <v>2.1522999999999999</v>
      </c>
      <c r="M531">
        <v>1.9912000000000001</v>
      </c>
      <c r="N531">
        <v>1.8064</v>
      </c>
      <c r="O531">
        <v>0.18481</v>
      </c>
      <c r="Q531">
        <f t="shared" si="13"/>
        <v>4.6323952899999998</v>
      </c>
    </row>
    <row r="532" spans="12:17" x14ac:dyDescent="0.3">
      <c r="L532">
        <v>2.1614</v>
      </c>
      <c r="M532">
        <v>1.8325</v>
      </c>
      <c r="N532">
        <v>1.8120000000000001</v>
      </c>
      <c r="O532">
        <v>2.0528000000000001E-2</v>
      </c>
      <c r="Q532">
        <f t="shared" si="13"/>
        <v>4.6716499599999999</v>
      </c>
    </row>
    <row r="533" spans="12:17" x14ac:dyDescent="0.3">
      <c r="L533">
        <v>3.4763000000000002</v>
      </c>
      <c r="M533">
        <v>2.4857</v>
      </c>
      <c r="N533">
        <v>2.6187999999999998</v>
      </c>
      <c r="O533">
        <v>-0.13311999999999999</v>
      </c>
      <c r="Q533">
        <f t="shared" si="13"/>
        <v>12.084661690000001</v>
      </c>
    </row>
    <row r="534" spans="12:17" x14ac:dyDescent="0.3">
      <c r="L534">
        <v>3.1690999999999998</v>
      </c>
      <c r="M534">
        <v>2.2833000000000001</v>
      </c>
      <c r="N534">
        <v>2.4302999999999999</v>
      </c>
      <c r="O534">
        <v>-0.14702000000000001</v>
      </c>
      <c r="Q534">
        <f t="shared" si="13"/>
        <v>10.043194809999999</v>
      </c>
    </row>
    <row r="535" spans="12:17" x14ac:dyDescent="0.3">
      <c r="L535">
        <v>3.4257</v>
      </c>
      <c r="M535">
        <v>2.4487000000000001</v>
      </c>
      <c r="N535">
        <v>2.5878000000000001</v>
      </c>
      <c r="O535">
        <v>-0.13907</v>
      </c>
      <c r="Q535">
        <f t="shared" ref="Q535:Q598" si="14">L535^2</f>
        <v>11.735420489999999</v>
      </c>
    </row>
    <row r="536" spans="12:17" x14ac:dyDescent="0.3">
      <c r="L536">
        <v>3.4649000000000001</v>
      </c>
      <c r="M536">
        <v>2.4813999999999998</v>
      </c>
      <c r="N536">
        <v>2.6118000000000001</v>
      </c>
      <c r="O536">
        <v>-0.13042999999999999</v>
      </c>
      <c r="Q536">
        <f t="shared" si="14"/>
        <v>12.005532010000001</v>
      </c>
    </row>
    <row r="537" spans="12:17" x14ac:dyDescent="0.3">
      <c r="L537">
        <v>2.4232</v>
      </c>
      <c r="M537">
        <v>1.8325</v>
      </c>
      <c r="N537">
        <v>1.9725999999999999</v>
      </c>
      <c r="O537">
        <v>-0.14011999999999999</v>
      </c>
      <c r="Q537">
        <f t="shared" si="14"/>
        <v>5.8718982400000002</v>
      </c>
    </row>
    <row r="538" spans="12:17" x14ac:dyDescent="0.3">
      <c r="L538">
        <v>3.8104</v>
      </c>
      <c r="M538">
        <v>2.4983</v>
      </c>
      <c r="N538">
        <v>2.8237999999999999</v>
      </c>
      <c r="O538">
        <v>-0.32554</v>
      </c>
      <c r="Q538">
        <f t="shared" si="14"/>
        <v>14.51914816</v>
      </c>
    </row>
    <row r="539" spans="12:17" x14ac:dyDescent="0.3">
      <c r="L539">
        <v>2.1366999999999998</v>
      </c>
      <c r="M539">
        <v>1.9031</v>
      </c>
      <c r="N539">
        <v>1.7968</v>
      </c>
      <c r="O539">
        <v>0.10628</v>
      </c>
      <c r="Q539">
        <f t="shared" si="14"/>
        <v>4.565486889999999</v>
      </c>
    </row>
    <row r="540" spans="12:17" x14ac:dyDescent="0.3">
      <c r="L540">
        <v>2.6656</v>
      </c>
      <c r="M540">
        <v>2.1760999999999999</v>
      </c>
      <c r="N540">
        <v>2.1214</v>
      </c>
      <c r="O540">
        <v>5.4739999999999997E-2</v>
      </c>
      <c r="Q540">
        <f t="shared" si="14"/>
        <v>7.1054233599999996</v>
      </c>
    </row>
    <row r="541" spans="12:17" x14ac:dyDescent="0.3">
      <c r="L541">
        <v>0.60206000000000004</v>
      </c>
      <c r="M541">
        <v>0.60206000000000004</v>
      </c>
      <c r="N541">
        <v>0.85512999999999995</v>
      </c>
      <c r="O541">
        <v>-0.25307000000000002</v>
      </c>
      <c r="Q541">
        <f t="shared" si="14"/>
        <v>0.36247624360000003</v>
      </c>
    </row>
    <row r="542" spans="12:17" x14ac:dyDescent="0.3">
      <c r="L542">
        <v>1.9867999999999999</v>
      </c>
      <c r="M542">
        <v>1.8692</v>
      </c>
      <c r="N542">
        <v>1.7048000000000001</v>
      </c>
      <c r="O542">
        <v>0.16436999999999999</v>
      </c>
      <c r="Q542">
        <f t="shared" si="14"/>
        <v>3.9473742399999998</v>
      </c>
    </row>
    <row r="543" spans="12:17" x14ac:dyDescent="0.3">
      <c r="L543">
        <v>1.3222</v>
      </c>
      <c r="M543">
        <v>1.2303999999999999</v>
      </c>
      <c r="N543">
        <v>1.2969999999999999</v>
      </c>
      <c r="O543">
        <v>-6.6619999999999999E-2</v>
      </c>
      <c r="Q543">
        <f t="shared" si="14"/>
        <v>1.7482128400000001</v>
      </c>
    </row>
    <row r="544" spans="12:17" x14ac:dyDescent="0.3">
      <c r="L544">
        <v>2.5038</v>
      </c>
      <c r="M544">
        <v>2.1875</v>
      </c>
      <c r="N544">
        <v>2.0221</v>
      </c>
      <c r="O544">
        <v>0.16542000000000001</v>
      </c>
      <c r="Q544">
        <f t="shared" si="14"/>
        <v>6.2690144400000003</v>
      </c>
    </row>
    <row r="545" spans="12:17" x14ac:dyDescent="0.3">
      <c r="L545">
        <v>1.7403999999999999</v>
      </c>
      <c r="M545">
        <v>1.6812</v>
      </c>
      <c r="N545">
        <v>1.5536000000000001</v>
      </c>
      <c r="O545">
        <v>0.12756000000000001</v>
      </c>
      <c r="Q545">
        <f t="shared" si="14"/>
        <v>3.0289921599999996</v>
      </c>
    </row>
    <row r="546" spans="12:17" x14ac:dyDescent="0.3">
      <c r="L546">
        <v>3.0369999999999999</v>
      </c>
      <c r="M546">
        <v>2.4216000000000002</v>
      </c>
      <c r="N546">
        <v>2.3492999999999999</v>
      </c>
      <c r="O546">
        <v>7.2340000000000002E-2</v>
      </c>
      <c r="Q546">
        <f t="shared" si="14"/>
        <v>9.2233689999999999</v>
      </c>
    </row>
    <row r="547" spans="12:17" x14ac:dyDescent="0.3">
      <c r="L547">
        <v>3.1307</v>
      </c>
      <c r="M547">
        <v>2.3180999999999998</v>
      </c>
      <c r="N547">
        <v>2.4068000000000001</v>
      </c>
      <c r="O547">
        <v>-8.8655999999999999E-2</v>
      </c>
      <c r="Q547">
        <f t="shared" si="14"/>
        <v>9.8012824900000002</v>
      </c>
    </row>
    <row r="548" spans="12:17" x14ac:dyDescent="0.3">
      <c r="L548">
        <v>3.3946000000000001</v>
      </c>
      <c r="M548">
        <v>2.3616999999999999</v>
      </c>
      <c r="N548">
        <v>2.5687000000000002</v>
      </c>
      <c r="O548">
        <v>-0.20699000000000001</v>
      </c>
      <c r="Q548">
        <f t="shared" si="14"/>
        <v>11.52330916</v>
      </c>
    </row>
    <row r="549" spans="12:17" x14ac:dyDescent="0.3">
      <c r="L549">
        <v>4.0072999999999999</v>
      </c>
      <c r="M549">
        <v>2.5998999999999999</v>
      </c>
      <c r="N549">
        <v>2.9447000000000001</v>
      </c>
      <c r="O549">
        <v>-0.34476000000000001</v>
      </c>
      <c r="Q549">
        <f t="shared" si="14"/>
        <v>16.058453289999999</v>
      </c>
    </row>
    <row r="550" spans="12:17" x14ac:dyDescent="0.3">
      <c r="L550">
        <v>2.0373999999999999</v>
      </c>
      <c r="M550">
        <v>1.8388</v>
      </c>
      <c r="N550">
        <v>1.7359</v>
      </c>
      <c r="O550">
        <v>0.10292</v>
      </c>
      <c r="Q550">
        <f t="shared" si="14"/>
        <v>4.1509987599999993</v>
      </c>
    </row>
    <row r="551" spans="12:17" x14ac:dyDescent="0.3">
      <c r="L551">
        <v>3.0979999999999999</v>
      </c>
      <c r="M551">
        <v>2.4487000000000001</v>
      </c>
      <c r="N551">
        <v>2.3866999999999998</v>
      </c>
      <c r="O551">
        <v>6.2009000000000002E-2</v>
      </c>
      <c r="Q551">
        <f t="shared" si="14"/>
        <v>9.5976039999999987</v>
      </c>
    </row>
    <row r="552" spans="12:17" x14ac:dyDescent="0.3">
      <c r="L552">
        <v>3.6497999999999999</v>
      </c>
      <c r="M552">
        <v>2.5752000000000002</v>
      </c>
      <c r="N552">
        <v>2.7252999999999998</v>
      </c>
      <c r="O552">
        <v>-0.15009</v>
      </c>
      <c r="Q552">
        <f t="shared" si="14"/>
        <v>13.32104004</v>
      </c>
    </row>
    <row r="553" spans="12:17" x14ac:dyDescent="0.3">
      <c r="L553">
        <v>3.4458000000000002</v>
      </c>
      <c r="M553">
        <v>2.4346000000000001</v>
      </c>
      <c r="N553">
        <v>2.6000999999999999</v>
      </c>
      <c r="O553">
        <v>-0.16550999999999999</v>
      </c>
      <c r="Q553">
        <f t="shared" si="14"/>
        <v>11.873537640000002</v>
      </c>
    </row>
    <row r="554" spans="12:17" x14ac:dyDescent="0.3">
      <c r="L554">
        <v>1.3009999999999999</v>
      </c>
      <c r="M554">
        <v>1.2303999999999999</v>
      </c>
      <c r="N554">
        <v>1.284</v>
      </c>
      <c r="O554">
        <v>-5.3610999999999999E-2</v>
      </c>
      <c r="Q554">
        <f t="shared" si="14"/>
        <v>1.6926009999999998</v>
      </c>
    </row>
    <row r="555" spans="12:17" x14ac:dyDescent="0.3">
      <c r="L555">
        <v>3.2850999999999999</v>
      </c>
      <c r="M555">
        <v>2.3908999999999998</v>
      </c>
      <c r="N555">
        <v>2.5015000000000001</v>
      </c>
      <c r="O555">
        <v>-0.1106</v>
      </c>
      <c r="Q555">
        <f t="shared" si="14"/>
        <v>10.79188201</v>
      </c>
    </row>
    <row r="556" spans="12:17" x14ac:dyDescent="0.3">
      <c r="L556">
        <v>3.7496999999999998</v>
      </c>
      <c r="M556">
        <v>2.5366</v>
      </c>
      <c r="N556">
        <v>2.7866</v>
      </c>
      <c r="O556">
        <v>-0.24998999999999999</v>
      </c>
      <c r="Q556">
        <f t="shared" si="14"/>
        <v>14.060250089999998</v>
      </c>
    </row>
    <row r="557" spans="12:17" x14ac:dyDescent="0.3">
      <c r="L557">
        <v>3.3666</v>
      </c>
      <c r="M557">
        <v>2.4742000000000002</v>
      </c>
      <c r="N557">
        <v>2.5514999999999999</v>
      </c>
      <c r="O557">
        <v>-7.7310000000000004E-2</v>
      </c>
      <c r="Q557">
        <f t="shared" si="14"/>
        <v>11.33399556</v>
      </c>
    </row>
    <row r="558" spans="12:17" x14ac:dyDescent="0.3">
      <c r="L558">
        <v>2.2967</v>
      </c>
      <c r="M558">
        <v>2.0792000000000002</v>
      </c>
      <c r="N558">
        <v>1.895</v>
      </c>
      <c r="O558">
        <v>0.18421000000000001</v>
      </c>
      <c r="Q558">
        <f t="shared" si="14"/>
        <v>5.2748308899999996</v>
      </c>
    </row>
    <row r="559" spans="12:17" x14ac:dyDescent="0.3">
      <c r="L559">
        <v>2.98</v>
      </c>
      <c r="M559">
        <v>2.2856000000000001</v>
      </c>
      <c r="N559">
        <v>2.3142999999999998</v>
      </c>
      <c r="O559">
        <v>-2.8683E-2</v>
      </c>
      <c r="Q559">
        <f t="shared" si="14"/>
        <v>8.8803999999999998</v>
      </c>
    </row>
    <row r="560" spans="12:17" x14ac:dyDescent="0.3">
      <c r="L560">
        <v>2.5314999999999999</v>
      </c>
      <c r="M560">
        <v>2.1583999999999999</v>
      </c>
      <c r="N560">
        <v>2.0390999999999999</v>
      </c>
      <c r="O560">
        <v>0.11933000000000001</v>
      </c>
      <c r="Q560">
        <f t="shared" si="14"/>
        <v>6.4084922499999992</v>
      </c>
    </row>
    <row r="561" spans="12:17" x14ac:dyDescent="0.3">
      <c r="L561">
        <v>2.2147999999999999</v>
      </c>
      <c r="M561">
        <v>1.9242999999999999</v>
      </c>
      <c r="N561">
        <v>1.8447</v>
      </c>
      <c r="O561">
        <v>7.9561000000000007E-2</v>
      </c>
      <c r="Q561">
        <f t="shared" si="14"/>
        <v>4.9053390399999994</v>
      </c>
    </row>
    <row r="562" spans="12:17" x14ac:dyDescent="0.3">
      <c r="L562">
        <v>2.3711000000000002</v>
      </c>
      <c r="M562">
        <v>2.1173000000000002</v>
      </c>
      <c r="N562">
        <v>1.9406000000000001</v>
      </c>
      <c r="O562">
        <v>0.17665</v>
      </c>
      <c r="Q562">
        <f t="shared" si="14"/>
        <v>5.6221152100000014</v>
      </c>
    </row>
    <row r="563" spans="12:17" x14ac:dyDescent="0.3">
      <c r="L563">
        <v>2.5623</v>
      </c>
      <c r="M563">
        <v>2.2279</v>
      </c>
      <c r="N563">
        <v>2.0579999999999998</v>
      </c>
      <c r="O563">
        <v>0.16993</v>
      </c>
      <c r="Q563">
        <f t="shared" si="14"/>
        <v>6.5653812900000004</v>
      </c>
    </row>
    <row r="564" spans="12:17" x14ac:dyDescent="0.3">
      <c r="L564">
        <v>3.0823999999999998</v>
      </c>
      <c r="M564">
        <v>2.3222</v>
      </c>
      <c r="N564">
        <v>2.3771</v>
      </c>
      <c r="O564">
        <v>-5.4918000000000002E-2</v>
      </c>
      <c r="Q564">
        <f t="shared" si="14"/>
        <v>9.501189759999999</v>
      </c>
    </row>
    <row r="565" spans="12:17" x14ac:dyDescent="0.3">
      <c r="L565">
        <v>2.4813999999999998</v>
      </c>
      <c r="M565">
        <v>2.2014</v>
      </c>
      <c r="N565">
        <v>2.0083000000000002</v>
      </c>
      <c r="O565">
        <v>0.19306999999999999</v>
      </c>
      <c r="Q565">
        <f t="shared" si="14"/>
        <v>6.1573459599999989</v>
      </c>
    </row>
    <row r="566" spans="12:17" x14ac:dyDescent="0.3">
      <c r="L566">
        <v>2.9538000000000002</v>
      </c>
      <c r="M566">
        <v>2.29</v>
      </c>
      <c r="N566">
        <v>2.2982</v>
      </c>
      <c r="O566">
        <v>-8.2062000000000003E-3</v>
      </c>
      <c r="Q566">
        <f t="shared" si="14"/>
        <v>8.724934440000002</v>
      </c>
    </row>
    <row r="567" spans="12:17" x14ac:dyDescent="0.3">
      <c r="L567">
        <v>2.8062</v>
      </c>
      <c r="M567">
        <v>2.3443999999999998</v>
      </c>
      <c r="N567">
        <v>2.2075999999999998</v>
      </c>
      <c r="O567">
        <v>0.13675999999999999</v>
      </c>
      <c r="Q567">
        <f t="shared" si="14"/>
        <v>7.8747584399999999</v>
      </c>
    </row>
    <row r="568" spans="12:17" x14ac:dyDescent="0.3">
      <c r="L568">
        <v>1.1460999999999999</v>
      </c>
      <c r="M568">
        <v>1.0791999999999999</v>
      </c>
      <c r="N568">
        <v>1.1890000000000001</v>
      </c>
      <c r="O568">
        <v>-0.10976</v>
      </c>
      <c r="Q568">
        <f t="shared" si="14"/>
        <v>1.3135452099999998</v>
      </c>
    </row>
    <row r="569" spans="12:17" x14ac:dyDescent="0.3">
      <c r="L569">
        <v>2.1846999999999999</v>
      </c>
      <c r="M569">
        <v>1.9912000000000001</v>
      </c>
      <c r="N569">
        <v>1.8263</v>
      </c>
      <c r="O569">
        <v>0.16492999999999999</v>
      </c>
      <c r="Q569">
        <f t="shared" si="14"/>
        <v>4.7729140899999996</v>
      </c>
    </row>
    <row r="570" spans="12:17" x14ac:dyDescent="0.3">
      <c r="L570">
        <v>3.1987000000000001</v>
      </c>
      <c r="M570">
        <v>2.29</v>
      </c>
      <c r="N570">
        <v>2.4485000000000001</v>
      </c>
      <c r="O570">
        <v>-0.15848000000000001</v>
      </c>
      <c r="Q570">
        <f t="shared" si="14"/>
        <v>10.23168169</v>
      </c>
    </row>
    <row r="571" spans="12:17" x14ac:dyDescent="0.3">
      <c r="L571">
        <v>3.7122000000000002</v>
      </c>
      <c r="M571">
        <v>2.3892000000000002</v>
      </c>
      <c r="N571">
        <v>2.7635999999999998</v>
      </c>
      <c r="O571">
        <v>-0.37437999999999999</v>
      </c>
      <c r="Q571">
        <f t="shared" si="14"/>
        <v>13.780428840000001</v>
      </c>
    </row>
    <row r="572" spans="12:17" x14ac:dyDescent="0.3">
      <c r="L572">
        <v>1.5911</v>
      </c>
      <c r="M572">
        <v>1.4472</v>
      </c>
      <c r="N572">
        <v>1.462</v>
      </c>
      <c r="O572">
        <v>-1.4822999999999999E-2</v>
      </c>
      <c r="Q572">
        <f t="shared" si="14"/>
        <v>2.53159921</v>
      </c>
    </row>
    <row r="573" spans="12:17" x14ac:dyDescent="0.3">
      <c r="L573">
        <v>2.29</v>
      </c>
      <c r="M573">
        <v>1.9541999999999999</v>
      </c>
      <c r="N573">
        <v>1.8909</v>
      </c>
      <c r="O573">
        <v>6.3315999999999997E-2</v>
      </c>
      <c r="Q573">
        <f t="shared" si="14"/>
        <v>5.2441000000000004</v>
      </c>
    </row>
    <row r="574" spans="12:17" x14ac:dyDescent="0.3">
      <c r="L574">
        <v>0.95423999999999998</v>
      </c>
      <c r="M574">
        <v>0.90308999999999995</v>
      </c>
      <c r="N574">
        <v>1.0711999999999999</v>
      </c>
      <c r="O574">
        <v>-0.16814000000000001</v>
      </c>
      <c r="Q574">
        <f t="shared" si="14"/>
        <v>0.91057397759999992</v>
      </c>
    </row>
    <row r="575" spans="12:17" x14ac:dyDescent="0.3">
      <c r="L575">
        <v>2.8549000000000002</v>
      </c>
      <c r="M575">
        <v>2.3180999999999998</v>
      </c>
      <c r="N575">
        <v>2.2374999999999998</v>
      </c>
      <c r="O575">
        <v>8.0581E-2</v>
      </c>
      <c r="Q575">
        <f t="shared" si="14"/>
        <v>8.1504540100000007</v>
      </c>
    </row>
    <row r="576" spans="12:17" x14ac:dyDescent="0.3">
      <c r="L576">
        <v>1.6812</v>
      </c>
      <c r="M576">
        <v>1.6232</v>
      </c>
      <c r="N576">
        <v>1.5173000000000001</v>
      </c>
      <c r="O576">
        <v>0.10589</v>
      </c>
      <c r="Q576">
        <f t="shared" si="14"/>
        <v>2.8264334400000002</v>
      </c>
    </row>
    <row r="577" spans="12:17" x14ac:dyDescent="0.3">
      <c r="L577">
        <v>1.2303999999999999</v>
      </c>
      <c r="M577">
        <v>1.2040999999999999</v>
      </c>
      <c r="N577">
        <v>1.2406999999999999</v>
      </c>
      <c r="O577">
        <v>-3.6589000000000003E-2</v>
      </c>
      <c r="Q577">
        <f t="shared" si="14"/>
        <v>1.5138841599999999</v>
      </c>
    </row>
    <row r="578" spans="12:17" x14ac:dyDescent="0.3">
      <c r="L578">
        <v>2.29</v>
      </c>
      <c r="M578">
        <v>1.8633</v>
      </c>
      <c r="N578">
        <v>1.8909</v>
      </c>
      <c r="O578">
        <v>-2.7584000000000001E-2</v>
      </c>
      <c r="Q578">
        <f t="shared" si="14"/>
        <v>5.2441000000000004</v>
      </c>
    </row>
    <row r="579" spans="12:17" x14ac:dyDescent="0.3">
      <c r="L579">
        <v>1.3222</v>
      </c>
      <c r="M579">
        <v>1.2787999999999999</v>
      </c>
      <c r="N579">
        <v>1.2969999999999999</v>
      </c>
      <c r="O579">
        <v>-1.822E-2</v>
      </c>
      <c r="Q579">
        <f t="shared" si="14"/>
        <v>1.7482128400000001</v>
      </c>
    </row>
    <row r="580" spans="12:17" x14ac:dyDescent="0.3">
      <c r="L580">
        <v>1.6232</v>
      </c>
      <c r="M580">
        <v>1.3978999999999999</v>
      </c>
      <c r="N580">
        <v>1.4817</v>
      </c>
      <c r="O580">
        <v>-8.3820000000000006E-2</v>
      </c>
      <c r="Q580">
        <f t="shared" si="14"/>
        <v>2.6347782399999997</v>
      </c>
    </row>
    <row r="581" spans="12:17" x14ac:dyDescent="0.3">
      <c r="L581">
        <v>2.0828000000000002</v>
      </c>
      <c r="M581">
        <v>1.8512999999999999</v>
      </c>
      <c r="N581">
        <v>1.7637</v>
      </c>
      <c r="O581">
        <v>8.7558999999999998E-2</v>
      </c>
      <c r="Q581">
        <f t="shared" si="14"/>
        <v>4.3380558400000009</v>
      </c>
    </row>
    <row r="582" spans="12:17" x14ac:dyDescent="0.3">
      <c r="L582">
        <v>2.7951999999999999</v>
      </c>
      <c r="M582">
        <v>2.2404999999999999</v>
      </c>
      <c r="N582">
        <v>2.2008999999999999</v>
      </c>
      <c r="O582">
        <v>3.9614000000000003E-2</v>
      </c>
      <c r="Q582">
        <f t="shared" si="14"/>
        <v>7.813143039999999</v>
      </c>
    </row>
    <row r="583" spans="12:17" x14ac:dyDescent="0.3">
      <c r="L583">
        <v>1.7924</v>
      </c>
      <c r="M583">
        <v>1.6812</v>
      </c>
      <c r="N583">
        <v>1.5854999999999999</v>
      </c>
      <c r="O583">
        <v>9.5655000000000004E-2</v>
      </c>
      <c r="Q583">
        <f t="shared" si="14"/>
        <v>3.2126977600000002</v>
      </c>
    </row>
    <row r="584" spans="12:17" x14ac:dyDescent="0.3">
      <c r="L584">
        <v>1.7403999999999999</v>
      </c>
      <c r="M584">
        <v>1.7323999999999999</v>
      </c>
      <c r="N584">
        <v>1.5536000000000001</v>
      </c>
      <c r="O584">
        <v>0.17876</v>
      </c>
      <c r="Q584">
        <f t="shared" si="14"/>
        <v>3.0289921599999996</v>
      </c>
    </row>
    <row r="585" spans="12:17" x14ac:dyDescent="0.3">
      <c r="L585">
        <v>2.4969000000000001</v>
      </c>
      <c r="M585">
        <v>2.0828000000000002</v>
      </c>
      <c r="N585">
        <v>2.0177999999999998</v>
      </c>
      <c r="O585">
        <v>6.4958000000000002E-2</v>
      </c>
      <c r="Q585">
        <f t="shared" si="14"/>
        <v>6.2345096100000008</v>
      </c>
    </row>
    <row r="586" spans="12:17" x14ac:dyDescent="0.3">
      <c r="L586">
        <v>1.3616999999999999</v>
      </c>
      <c r="M586">
        <v>1.2787999999999999</v>
      </c>
      <c r="N586">
        <v>1.3212999999999999</v>
      </c>
      <c r="O586">
        <v>-4.2458000000000003E-2</v>
      </c>
      <c r="Q586">
        <f t="shared" si="14"/>
        <v>1.8542268899999998</v>
      </c>
    </row>
    <row r="587" spans="12:17" x14ac:dyDescent="0.3">
      <c r="L587">
        <v>2.7387999999999999</v>
      </c>
      <c r="M587">
        <v>2.1703000000000001</v>
      </c>
      <c r="N587">
        <v>2.1663000000000001</v>
      </c>
      <c r="O587">
        <v>4.0226000000000003E-3</v>
      </c>
      <c r="Q587">
        <f t="shared" si="14"/>
        <v>7.5010254399999994</v>
      </c>
    </row>
    <row r="588" spans="12:17" x14ac:dyDescent="0.3">
      <c r="L588">
        <v>1.5051000000000001</v>
      </c>
      <c r="M588">
        <v>1.4472</v>
      </c>
      <c r="N588">
        <v>1.4093</v>
      </c>
      <c r="O588">
        <v>3.7948999999999997E-2</v>
      </c>
      <c r="Q588">
        <f t="shared" si="14"/>
        <v>2.2653260100000003</v>
      </c>
    </row>
    <row r="589" spans="12:17" x14ac:dyDescent="0.3">
      <c r="L589">
        <v>1.5563</v>
      </c>
      <c r="M589">
        <v>1.5185</v>
      </c>
      <c r="N589">
        <v>1.4407000000000001</v>
      </c>
      <c r="O589">
        <v>7.7830999999999997E-2</v>
      </c>
      <c r="Q589">
        <f t="shared" si="14"/>
        <v>2.4220696899999998</v>
      </c>
    </row>
    <row r="590" spans="12:17" x14ac:dyDescent="0.3">
      <c r="L590">
        <v>2.1703000000000001</v>
      </c>
      <c r="M590">
        <v>1.9541999999999999</v>
      </c>
      <c r="N590">
        <v>1.8173999999999999</v>
      </c>
      <c r="O590">
        <v>0.13677</v>
      </c>
      <c r="Q590">
        <f t="shared" si="14"/>
        <v>4.7102020900000001</v>
      </c>
    </row>
    <row r="591" spans="12:17" x14ac:dyDescent="0.3">
      <c r="L591">
        <v>0.69896999999999998</v>
      </c>
      <c r="M591">
        <v>0.60206000000000004</v>
      </c>
      <c r="N591">
        <v>0.91459000000000001</v>
      </c>
      <c r="O591">
        <v>-0.31252999999999997</v>
      </c>
      <c r="Q591">
        <f t="shared" si="14"/>
        <v>0.48855906089999995</v>
      </c>
    </row>
    <row r="592" spans="12:17" x14ac:dyDescent="0.3">
      <c r="L592">
        <v>3.4312</v>
      </c>
      <c r="M592">
        <v>2.3365</v>
      </c>
      <c r="N592">
        <v>2.5911</v>
      </c>
      <c r="O592">
        <v>-0.25464999999999999</v>
      </c>
      <c r="Q592">
        <f t="shared" si="14"/>
        <v>11.773133440000001</v>
      </c>
    </row>
    <row r="593" spans="12:17" x14ac:dyDescent="0.3">
      <c r="L593">
        <v>3.4498000000000002</v>
      </c>
      <c r="M593">
        <v>2.4361999999999999</v>
      </c>
      <c r="N593">
        <v>2.6025999999999998</v>
      </c>
      <c r="O593">
        <v>-0.16636000000000001</v>
      </c>
      <c r="Q593">
        <f t="shared" si="14"/>
        <v>11.901120040000002</v>
      </c>
    </row>
    <row r="594" spans="12:17" x14ac:dyDescent="0.3">
      <c r="L594">
        <v>2.3927</v>
      </c>
      <c r="M594">
        <v>2.0491999999999999</v>
      </c>
      <c r="N594">
        <v>1.9539</v>
      </c>
      <c r="O594">
        <v>9.5297000000000007E-2</v>
      </c>
      <c r="Q594">
        <f t="shared" si="14"/>
        <v>5.7250132900000006</v>
      </c>
    </row>
    <row r="595" spans="12:17" x14ac:dyDescent="0.3">
      <c r="L595">
        <v>3.6080000000000001</v>
      </c>
      <c r="M595">
        <v>2.5118999999999998</v>
      </c>
      <c r="N595">
        <v>2.6996000000000002</v>
      </c>
      <c r="O595">
        <v>-0.18773999999999999</v>
      </c>
      <c r="Q595">
        <f t="shared" si="14"/>
        <v>13.017664</v>
      </c>
    </row>
    <row r="596" spans="12:17" x14ac:dyDescent="0.3">
      <c r="L596">
        <v>2.4116</v>
      </c>
      <c r="M596">
        <v>2.1038000000000001</v>
      </c>
      <c r="N596">
        <v>1.9655</v>
      </c>
      <c r="O596">
        <v>0.13830000000000001</v>
      </c>
      <c r="Q596">
        <f t="shared" si="14"/>
        <v>5.8158145599999997</v>
      </c>
    </row>
    <row r="597" spans="12:17" x14ac:dyDescent="0.3">
      <c r="L597">
        <v>3.4580000000000002</v>
      </c>
      <c r="M597">
        <v>2.3978999999999999</v>
      </c>
      <c r="N597">
        <v>2.6076000000000001</v>
      </c>
      <c r="O597">
        <v>-0.20968999999999999</v>
      </c>
      <c r="Q597">
        <f t="shared" si="14"/>
        <v>11.957764000000001</v>
      </c>
    </row>
    <row r="598" spans="12:17" x14ac:dyDescent="0.3">
      <c r="L598">
        <v>3.2650999999999999</v>
      </c>
      <c r="M598">
        <v>2.4942000000000002</v>
      </c>
      <c r="N598">
        <v>2.4891999999999999</v>
      </c>
      <c r="O598">
        <v>4.9731000000000003E-3</v>
      </c>
      <c r="Q598">
        <f t="shared" si="14"/>
        <v>10.660878009999999</v>
      </c>
    </row>
    <row r="599" spans="12:17" x14ac:dyDescent="0.3">
      <c r="L599">
        <v>2.0453000000000001</v>
      </c>
      <c r="M599">
        <v>1.7924</v>
      </c>
      <c r="N599">
        <v>1.7406999999999999</v>
      </c>
      <c r="O599">
        <v>5.1670000000000001E-2</v>
      </c>
      <c r="Q599">
        <f t="shared" ref="Q599:Q629" si="15">L599^2</f>
        <v>4.1832520900000008</v>
      </c>
    </row>
    <row r="600" spans="12:17" x14ac:dyDescent="0.3">
      <c r="L600">
        <v>2.3201000000000001</v>
      </c>
      <c r="M600">
        <v>2.0413999999999999</v>
      </c>
      <c r="N600">
        <v>1.9094</v>
      </c>
      <c r="O600">
        <v>0.13205</v>
      </c>
      <c r="Q600">
        <f t="shared" si="15"/>
        <v>5.3828640100000005</v>
      </c>
    </row>
    <row r="601" spans="12:17" x14ac:dyDescent="0.3">
      <c r="L601">
        <v>1.7634000000000001</v>
      </c>
      <c r="M601">
        <v>1.5798000000000001</v>
      </c>
      <c r="N601">
        <v>1.5677000000000001</v>
      </c>
      <c r="O601">
        <v>1.205E-2</v>
      </c>
      <c r="Q601">
        <f t="shared" si="15"/>
        <v>3.1095795600000002</v>
      </c>
    </row>
    <row r="602" spans="12:17" x14ac:dyDescent="0.3">
      <c r="L602">
        <v>3.7734000000000001</v>
      </c>
      <c r="M602">
        <v>2.5327999999999999</v>
      </c>
      <c r="N602">
        <v>2.8010999999999999</v>
      </c>
      <c r="O602">
        <v>-0.26833000000000001</v>
      </c>
      <c r="Q602">
        <f t="shared" si="15"/>
        <v>14.238547560000001</v>
      </c>
    </row>
    <row r="603" spans="12:17" x14ac:dyDescent="0.3">
      <c r="L603">
        <v>2.4264999999999999</v>
      </c>
      <c r="M603">
        <v>2.0933999999999999</v>
      </c>
      <c r="N603">
        <v>1.9745999999999999</v>
      </c>
      <c r="O603">
        <v>0.11876</v>
      </c>
      <c r="Q603">
        <f t="shared" si="15"/>
        <v>5.8879022499999998</v>
      </c>
    </row>
    <row r="604" spans="12:17" x14ac:dyDescent="0.3">
      <c r="L604">
        <v>2.1206</v>
      </c>
      <c r="M604">
        <v>1.9541999999999999</v>
      </c>
      <c r="N604">
        <v>1.7868999999999999</v>
      </c>
      <c r="O604">
        <v>0.16725999999999999</v>
      </c>
      <c r="Q604">
        <f t="shared" si="15"/>
        <v>4.4969443600000005</v>
      </c>
    </row>
    <row r="605" spans="12:17" x14ac:dyDescent="0.3">
      <c r="L605">
        <v>2.6474000000000002</v>
      </c>
      <c r="M605">
        <v>2.2303999999999999</v>
      </c>
      <c r="N605">
        <v>2.1101999999999999</v>
      </c>
      <c r="O605">
        <v>0.12021</v>
      </c>
      <c r="Q605">
        <f t="shared" si="15"/>
        <v>7.0087267600000009</v>
      </c>
    </row>
    <row r="606" spans="12:17" x14ac:dyDescent="0.3">
      <c r="L606">
        <v>2.0607000000000002</v>
      </c>
      <c r="M606">
        <v>1.8062</v>
      </c>
      <c r="N606">
        <v>1.7502</v>
      </c>
      <c r="O606">
        <v>5.602E-2</v>
      </c>
      <c r="Q606">
        <f t="shared" si="15"/>
        <v>4.2464844900000012</v>
      </c>
    </row>
    <row r="607" spans="12:17" x14ac:dyDescent="0.3">
      <c r="L607">
        <v>0.47711999999999999</v>
      </c>
      <c r="M607">
        <v>0.47711999999999999</v>
      </c>
      <c r="N607">
        <v>0.77846000000000004</v>
      </c>
      <c r="O607">
        <v>-0.30134</v>
      </c>
      <c r="Q607">
        <f t="shared" si="15"/>
        <v>0.22764349439999998</v>
      </c>
    </row>
    <row r="608" spans="12:17" x14ac:dyDescent="0.3">
      <c r="L608">
        <v>1.6812</v>
      </c>
      <c r="M608">
        <v>1.5315000000000001</v>
      </c>
      <c r="N608">
        <v>1.5173000000000001</v>
      </c>
      <c r="O608">
        <v>1.4189999999999999E-2</v>
      </c>
      <c r="Q608">
        <f t="shared" si="15"/>
        <v>2.8264334400000002</v>
      </c>
    </row>
    <row r="609" spans="12:17" x14ac:dyDescent="0.3">
      <c r="L609">
        <v>2.7496999999999998</v>
      </c>
      <c r="M609">
        <v>2.238</v>
      </c>
      <c r="N609">
        <v>2.173</v>
      </c>
      <c r="O609">
        <v>6.5033999999999995E-2</v>
      </c>
      <c r="Q609">
        <f t="shared" si="15"/>
        <v>7.5608500899999989</v>
      </c>
    </row>
    <row r="610" spans="12:17" x14ac:dyDescent="0.3">
      <c r="L610">
        <v>0.69896999999999998</v>
      </c>
      <c r="M610">
        <v>0.69896999999999998</v>
      </c>
      <c r="N610">
        <v>0.91459000000000001</v>
      </c>
      <c r="O610">
        <v>-0.21562000000000001</v>
      </c>
      <c r="Q610">
        <f t="shared" si="15"/>
        <v>0.48855906089999995</v>
      </c>
    </row>
    <row r="611" spans="12:17" x14ac:dyDescent="0.3">
      <c r="L611">
        <v>2.2147999999999999</v>
      </c>
      <c r="M611">
        <v>1.9638</v>
      </c>
      <c r="N611">
        <v>1.8447</v>
      </c>
      <c r="O611">
        <v>0.11906</v>
      </c>
      <c r="Q611">
        <f t="shared" si="15"/>
        <v>4.9053390399999994</v>
      </c>
    </row>
    <row r="612" spans="12:17" x14ac:dyDescent="0.3">
      <c r="L612">
        <v>0.77815000000000001</v>
      </c>
      <c r="M612">
        <v>0.69896999999999998</v>
      </c>
      <c r="N612">
        <v>0.96318000000000004</v>
      </c>
      <c r="O612">
        <v>-0.26421</v>
      </c>
      <c r="Q612">
        <f t="shared" si="15"/>
        <v>0.60551742249999996</v>
      </c>
    </row>
    <row r="613" spans="12:17" x14ac:dyDescent="0.3">
      <c r="L613">
        <v>1.9541999999999999</v>
      </c>
      <c r="M613">
        <v>1.7559</v>
      </c>
      <c r="N613">
        <v>1.6848000000000001</v>
      </c>
      <c r="O613">
        <v>7.1070999999999995E-2</v>
      </c>
      <c r="Q613">
        <f t="shared" si="15"/>
        <v>3.8188976399999999</v>
      </c>
    </row>
    <row r="614" spans="12:17" x14ac:dyDescent="0.3">
      <c r="L614">
        <v>2.0569000000000002</v>
      </c>
      <c r="M614">
        <v>1.8261000000000001</v>
      </c>
      <c r="N614">
        <v>1.7478</v>
      </c>
      <c r="O614">
        <v>7.8252000000000002E-2</v>
      </c>
      <c r="Q614">
        <f t="shared" si="15"/>
        <v>4.2308376100000009</v>
      </c>
    </row>
    <row r="615" spans="12:17" x14ac:dyDescent="0.3">
      <c r="L615">
        <v>1.4914000000000001</v>
      </c>
      <c r="M615">
        <v>1.415</v>
      </c>
      <c r="N615">
        <v>1.4008</v>
      </c>
      <c r="O615">
        <v>1.4154999999999999E-2</v>
      </c>
      <c r="Q615">
        <f t="shared" si="15"/>
        <v>2.2242739600000001</v>
      </c>
    </row>
    <row r="616" spans="12:17" x14ac:dyDescent="0.3">
      <c r="L616">
        <v>1.5185</v>
      </c>
      <c r="M616">
        <v>1.4771000000000001</v>
      </c>
      <c r="N616">
        <v>1.4175</v>
      </c>
      <c r="O616">
        <v>5.9625999999999998E-2</v>
      </c>
      <c r="Q616">
        <f t="shared" si="15"/>
        <v>2.30584225</v>
      </c>
    </row>
    <row r="617" spans="12:17" x14ac:dyDescent="0.3">
      <c r="L617">
        <v>3.1385999999999998</v>
      </c>
      <c r="M617">
        <v>2.2601</v>
      </c>
      <c r="N617">
        <v>2.4116</v>
      </c>
      <c r="O617">
        <v>-0.1515</v>
      </c>
      <c r="Q617">
        <f t="shared" si="15"/>
        <v>9.8508099599999994</v>
      </c>
    </row>
    <row r="618" spans="12:17" x14ac:dyDescent="0.3">
      <c r="L618">
        <v>1.4623999999999999</v>
      </c>
      <c r="M618">
        <v>1.3616999999999999</v>
      </c>
      <c r="N618">
        <v>1.383</v>
      </c>
      <c r="O618">
        <v>-2.1349E-2</v>
      </c>
      <c r="Q618">
        <f t="shared" si="15"/>
        <v>2.1386137599999997</v>
      </c>
    </row>
    <row r="619" spans="12:17" x14ac:dyDescent="0.3">
      <c r="L619">
        <v>1.9731000000000001</v>
      </c>
      <c r="M619">
        <v>1.8194999999999999</v>
      </c>
      <c r="N619">
        <v>1.6963999999999999</v>
      </c>
      <c r="O619">
        <v>0.12307</v>
      </c>
      <c r="Q619">
        <f t="shared" si="15"/>
        <v>3.8931236100000004</v>
      </c>
    </row>
    <row r="620" spans="12:17" x14ac:dyDescent="0.3">
      <c r="L620">
        <v>2.5899000000000001</v>
      </c>
      <c r="M620">
        <v>2.1271</v>
      </c>
      <c r="N620">
        <v>2.0749</v>
      </c>
      <c r="O620">
        <v>5.2191000000000001E-2</v>
      </c>
      <c r="Q620">
        <f t="shared" si="15"/>
        <v>6.7075820100000003</v>
      </c>
    </row>
    <row r="621" spans="12:17" x14ac:dyDescent="0.3">
      <c r="L621">
        <v>2.3729</v>
      </c>
      <c r="M621">
        <v>2.0211999999999999</v>
      </c>
      <c r="N621">
        <v>1.9418</v>
      </c>
      <c r="O621">
        <v>7.9447000000000004E-2</v>
      </c>
      <c r="Q621">
        <f t="shared" si="15"/>
        <v>5.63065441</v>
      </c>
    </row>
    <row r="622" spans="12:17" x14ac:dyDescent="0.3">
      <c r="L622">
        <v>1.7076</v>
      </c>
      <c r="M622">
        <v>1.4771000000000001</v>
      </c>
      <c r="N622">
        <v>1.5335000000000001</v>
      </c>
      <c r="O622">
        <v>-5.6410000000000002E-2</v>
      </c>
      <c r="Q622">
        <f t="shared" si="15"/>
        <v>2.91589776</v>
      </c>
    </row>
    <row r="623" spans="12:17" x14ac:dyDescent="0.3">
      <c r="L623">
        <v>1.8388</v>
      </c>
      <c r="M623">
        <v>1.8194999999999999</v>
      </c>
      <c r="N623">
        <v>1.6140000000000001</v>
      </c>
      <c r="O623">
        <v>0.20548</v>
      </c>
      <c r="Q623">
        <f t="shared" si="15"/>
        <v>3.3811854399999999</v>
      </c>
    </row>
    <row r="624" spans="12:17" x14ac:dyDescent="0.3">
      <c r="L624">
        <v>2.8959999999999999</v>
      </c>
      <c r="M624">
        <v>2.2601</v>
      </c>
      <c r="N624">
        <v>2.2627000000000002</v>
      </c>
      <c r="O624">
        <v>-2.6388000000000002E-3</v>
      </c>
      <c r="Q624">
        <f t="shared" si="15"/>
        <v>8.3868159999999996</v>
      </c>
    </row>
    <row r="625" spans="12:17" x14ac:dyDescent="0.3">
      <c r="L625">
        <v>3.1617000000000002</v>
      </c>
      <c r="M625">
        <v>2.4264999999999999</v>
      </c>
      <c r="N625">
        <v>2.4258000000000002</v>
      </c>
      <c r="O625">
        <v>7.2163999999999996E-4</v>
      </c>
      <c r="Q625">
        <f t="shared" si="15"/>
        <v>9.9963468900000017</v>
      </c>
    </row>
    <row r="626" spans="12:17" x14ac:dyDescent="0.3">
      <c r="L626">
        <v>1.9137999999999999</v>
      </c>
      <c r="M626">
        <v>1.716</v>
      </c>
      <c r="N626">
        <v>1.66</v>
      </c>
      <c r="O626">
        <v>5.5960999999999997E-2</v>
      </c>
      <c r="Q626">
        <f t="shared" si="15"/>
        <v>3.6626304399999996</v>
      </c>
    </row>
    <row r="627" spans="12:17" x14ac:dyDescent="0.3">
      <c r="L627">
        <v>2.7896000000000001</v>
      </c>
      <c r="M627">
        <v>2.3384999999999998</v>
      </c>
      <c r="N627">
        <v>2.1974</v>
      </c>
      <c r="O627">
        <v>0.14105000000000001</v>
      </c>
      <c r="Q627">
        <f t="shared" si="15"/>
        <v>7.7818681600000001</v>
      </c>
    </row>
    <row r="628" spans="12:17" x14ac:dyDescent="0.3">
      <c r="L628">
        <v>2.6221999999999999</v>
      </c>
      <c r="M628">
        <v>2.1959</v>
      </c>
      <c r="N628">
        <v>2.0947</v>
      </c>
      <c r="O628">
        <v>0.10117</v>
      </c>
      <c r="Q628">
        <f t="shared" si="15"/>
        <v>6.875932839999999</v>
      </c>
    </row>
    <row r="629" spans="12:17" x14ac:dyDescent="0.3">
      <c r="L629">
        <v>0.77815000000000001</v>
      </c>
      <c r="M629">
        <v>0.77815000000000001</v>
      </c>
      <c r="N629">
        <v>0.96318000000000004</v>
      </c>
      <c r="O629">
        <v>-0.18503</v>
      </c>
      <c r="Q629">
        <f t="shared" si="15"/>
        <v>0.60551742249999996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Cidades</vt:lpstr>
      <vt:lpstr>Log10</vt:lpstr>
      <vt:lpstr>Planilha1</vt:lpstr>
      <vt:lpstr>SPLxWAV</vt:lpstr>
      <vt:lpstr>Espécies</vt:lpstr>
      <vt:lpstr>Registros</vt:lpstr>
      <vt:lpstr>Geral</vt:lpstr>
      <vt:lpstr>Estatísticas</vt:lpstr>
      <vt:lpstr>Planilha2</vt:lpstr>
      <vt:lpstr>Planilha3</vt:lpstr>
      <vt:lpstr>Planilha4</vt:lpstr>
      <vt:lpstr>WAVxSPL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de Faria</cp:lastModifiedBy>
  <dcterms:created xsi:type="dcterms:W3CDTF">2020-05-21T18:49:40Z</dcterms:created>
  <dcterms:modified xsi:type="dcterms:W3CDTF">2021-08-11T19:03:51Z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78d5bc73-6d6c-4185-ab46-aad71506f3b5</vt:lpwstr>
  </property>
</Properties>
</file>