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agle\LBR\Panasonic\"/>
    </mc:Choice>
  </mc:AlternateContent>
  <xr:revisionPtr revIDLastSave="0" documentId="13_ncr:1_{8F0DF33C-885C-4725-ACA9-92CA7A4323A8}" xr6:coauthVersionLast="47" xr6:coauthVersionMax="47" xr10:uidLastSave="{00000000-0000-0000-0000-000000000000}"/>
  <bookViews>
    <workbookView xWindow="-108" yWindow="-108" windowWidth="23256" windowHeight="12576" firstSheet="2" activeTab="2" xr2:uid="{3B00F695-3878-4DF4-AAE0-01317698A01A}"/>
  </bookViews>
  <sheets>
    <sheet name="Panasonic ERJ Master List" sheetId="2" r:id="rId1"/>
    <sheet name="Panasonic ERJ Code Table" sheetId="1" r:id="rId2"/>
    <sheet name="Panasonic Codes" sheetId="6" r:id="rId3"/>
    <sheet name="Sheet2" sheetId="7" r:id="rId4"/>
    <sheet name="E Values" sheetId="3" r:id="rId5"/>
    <sheet name="Eagle" sheetId="4" r:id="rId6"/>
    <sheet name="Part Builder" sheetId="5" r:id="rId7"/>
  </sheets>
  <definedNames>
    <definedName name="D_List">'E Values'!$AG$5:$AG$19</definedName>
    <definedName name="e_code">'Panasonic ERJ Code Table'!$V$4:$V$21</definedName>
    <definedName name="e_size">'Panasonic ERJ Code Table'!$W$4:$W$21</definedName>
    <definedName name="E96_3C">'E Values'!$T$5:$T$965</definedName>
    <definedName name="E96_4C">'E Values'!$U$5:$U$101</definedName>
    <definedName name="E96_code">'E Values'!$U$5:$U$965</definedName>
    <definedName name="E96_raw">'E Values'!$Q$5:$Q$965</definedName>
    <definedName name="e96_std">'E Values'!$R$5:$R$965</definedName>
    <definedName name="e96_sym">'E Values'!$S$5:$S$965</definedName>
    <definedName name="eia">Eagle!$E$6:$E$21</definedName>
    <definedName name="eii">Eagle!$D$6:$D$21</definedName>
    <definedName name="Index_Table">'E Values'!$AE$5:$AE$19</definedName>
    <definedName name="M_List">'E Values'!$AF$5:$AF$19</definedName>
    <definedName name="r_1">'Panasonic ERJ Code Table'!$E$4:$E$21</definedName>
    <definedName name="r_10">'Panasonic ERJ Code Table'!$P$4:$P$21</definedName>
    <definedName name="r_11">'Panasonic ERJ Code Table'!$Q$4:$Q$21</definedName>
    <definedName name="r_12">'Panasonic ERJ Code Table'!$O$4:$O$21</definedName>
    <definedName name="r_4">'Panasonic ERJ Code Table'!$F$4:$F$21</definedName>
    <definedName name="r_6">'Panasonic ERJ Code Table'!$G$4:$G$21</definedName>
    <definedName name="r_7">'Panasonic ERJ Code Table'!$I$4:$I$21</definedName>
    <definedName name="r_8">'Panasonic ERJ Code Table'!$J$4:$J$21</definedName>
    <definedName name="Sym_List">'E Values'!$AJ$5:$AJ$19</definedName>
    <definedName name="T_List">'E Values'!$AI$5:$AI$19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AH132" i="6"/>
  <c r="AG132" i="6"/>
  <c r="AF132" i="6"/>
  <c r="AH128" i="6"/>
  <c r="AG128" i="6"/>
  <c r="AF128" i="6"/>
  <c r="AH131" i="6"/>
  <c r="AG131" i="6"/>
  <c r="AF131" i="6"/>
  <c r="AH127" i="6"/>
  <c r="AG127" i="6"/>
  <c r="AF127" i="6"/>
  <c r="AH126" i="6"/>
  <c r="AG126" i="6"/>
  <c r="AF126" i="6"/>
  <c r="AH125" i="6"/>
  <c r="AG125" i="6"/>
  <c r="AF125" i="6"/>
  <c r="AH130" i="6"/>
  <c r="AG130" i="6"/>
  <c r="AF130" i="6"/>
  <c r="AH124" i="6"/>
  <c r="AG124" i="6"/>
  <c r="AF124" i="6"/>
  <c r="AH123" i="6"/>
  <c r="AG123" i="6"/>
  <c r="AF123" i="6"/>
  <c r="AH122" i="6"/>
  <c r="AG122" i="6"/>
  <c r="AF122" i="6"/>
  <c r="AH120" i="6"/>
  <c r="AG120" i="6"/>
  <c r="AF120" i="6"/>
  <c r="AH119" i="6"/>
  <c r="AG119" i="6"/>
  <c r="AF119" i="6"/>
  <c r="AH118" i="6"/>
  <c r="AG118" i="6"/>
  <c r="AF118" i="6"/>
  <c r="AH116" i="6"/>
  <c r="AG116" i="6"/>
  <c r="AF116" i="6"/>
  <c r="AH115" i="6"/>
  <c r="AG115" i="6"/>
  <c r="AF115" i="6"/>
  <c r="AH114" i="6"/>
  <c r="AG114" i="6"/>
  <c r="AF114" i="6"/>
  <c r="AH112" i="6"/>
  <c r="AG112" i="6"/>
  <c r="AF112" i="6"/>
  <c r="AH110" i="6"/>
  <c r="AG110" i="6"/>
  <c r="AF110" i="6"/>
  <c r="AH109" i="6"/>
  <c r="AG109" i="6"/>
  <c r="AF109" i="6"/>
  <c r="AH108" i="6"/>
  <c r="AG108" i="6"/>
  <c r="AF108" i="6"/>
  <c r="AH107" i="6"/>
  <c r="AG107" i="6"/>
  <c r="AF107" i="6"/>
  <c r="AH106" i="6"/>
  <c r="AG106" i="6"/>
  <c r="AF106" i="6"/>
  <c r="AH105" i="6"/>
  <c r="AG105" i="6"/>
  <c r="AF105" i="6"/>
  <c r="AH104" i="6"/>
  <c r="AG104" i="6"/>
  <c r="AF104" i="6"/>
  <c r="AH103" i="6"/>
  <c r="AG103" i="6"/>
  <c r="AF103" i="6"/>
  <c r="AH102" i="6"/>
  <c r="AG102" i="6"/>
  <c r="AF102" i="6"/>
  <c r="AH101" i="6"/>
  <c r="AG101" i="6"/>
  <c r="AF101" i="6"/>
  <c r="AH100" i="6"/>
  <c r="AG100" i="6"/>
  <c r="AF100" i="6"/>
  <c r="AH99" i="6"/>
  <c r="AG99" i="6"/>
  <c r="AF99" i="6"/>
  <c r="AH98" i="6"/>
  <c r="AG98" i="6"/>
  <c r="AF98" i="6"/>
  <c r="AH97" i="6"/>
  <c r="AG97" i="6"/>
  <c r="AF97" i="6"/>
  <c r="AH96" i="6"/>
  <c r="AG96" i="6"/>
  <c r="AF96" i="6"/>
  <c r="AH95" i="6"/>
  <c r="AG95" i="6"/>
  <c r="AF95" i="6"/>
  <c r="AH94" i="6"/>
  <c r="AG94" i="6"/>
  <c r="AF94" i="6"/>
  <c r="AH93" i="6"/>
  <c r="AG93" i="6"/>
  <c r="AF93" i="6"/>
  <c r="AH91" i="6"/>
  <c r="AG91" i="6"/>
  <c r="AF91" i="6"/>
  <c r="AH90" i="6"/>
  <c r="AG90" i="6"/>
  <c r="AF90" i="6"/>
  <c r="AH89" i="6"/>
  <c r="AG89" i="6"/>
  <c r="AF89" i="6"/>
  <c r="AH87" i="6"/>
  <c r="AG87" i="6"/>
  <c r="AF87" i="6"/>
  <c r="AH86" i="6"/>
  <c r="AG86" i="6"/>
  <c r="AF86" i="6"/>
  <c r="AH85" i="6"/>
  <c r="AG85" i="6"/>
  <c r="AF85" i="6"/>
  <c r="AH84" i="6"/>
  <c r="AG84" i="6"/>
  <c r="AF84" i="6"/>
  <c r="AH83" i="6"/>
  <c r="AG83" i="6"/>
  <c r="AF83" i="6"/>
  <c r="AH82" i="6"/>
  <c r="AG82" i="6"/>
  <c r="AF82" i="6"/>
  <c r="AH81" i="6"/>
  <c r="AG81" i="6"/>
  <c r="AF81" i="6"/>
  <c r="AH78" i="6"/>
  <c r="AG78" i="6"/>
  <c r="AF78" i="6"/>
  <c r="AH77" i="6"/>
  <c r="AG77" i="6"/>
  <c r="AF77" i="6"/>
  <c r="AH76" i="6"/>
  <c r="AG76" i="6"/>
  <c r="AF76" i="6"/>
  <c r="AH68" i="6"/>
  <c r="AG68" i="6"/>
  <c r="AF68" i="6"/>
  <c r="AH75" i="6"/>
  <c r="AG75" i="6"/>
  <c r="AF75" i="6"/>
  <c r="AH66" i="6"/>
  <c r="AG66" i="6"/>
  <c r="AF66" i="6"/>
  <c r="AH65" i="6"/>
  <c r="AG65" i="6"/>
  <c r="AF65" i="6"/>
  <c r="AH57" i="6"/>
  <c r="AG57" i="6"/>
  <c r="AF57" i="6"/>
  <c r="AH74" i="6"/>
  <c r="AG74" i="6"/>
  <c r="AF74" i="6"/>
  <c r="AH64" i="6"/>
  <c r="AG64" i="6"/>
  <c r="AF64" i="6"/>
  <c r="AH63" i="6"/>
  <c r="AG63" i="6"/>
  <c r="AF63" i="6"/>
  <c r="AH62" i="6"/>
  <c r="AG62" i="6"/>
  <c r="AF62" i="6"/>
  <c r="AH56" i="6"/>
  <c r="AG56" i="6"/>
  <c r="AF56" i="6"/>
  <c r="AH54" i="6"/>
  <c r="AG54" i="6"/>
  <c r="AF54" i="6"/>
  <c r="AH73" i="6"/>
  <c r="AG73" i="6"/>
  <c r="AF73" i="6"/>
  <c r="AH61" i="6"/>
  <c r="AG61" i="6"/>
  <c r="AF61" i="6"/>
  <c r="AH79" i="6"/>
  <c r="AG79" i="6"/>
  <c r="AF79" i="6"/>
  <c r="AH71" i="6"/>
  <c r="AG71" i="6"/>
  <c r="AF71" i="6"/>
  <c r="AH70" i="6"/>
  <c r="AG70" i="6"/>
  <c r="AF70" i="6"/>
  <c r="AH69" i="6"/>
  <c r="AG69" i="6"/>
  <c r="AF69" i="6"/>
  <c r="AH67" i="6"/>
  <c r="AG67" i="6"/>
  <c r="AF67" i="6"/>
  <c r="AH60" i="6"/>
  <c r="AG60" i="6"/>
  <c r="AF60" i="6"/>
  <c r="AH59" i="6"/>
  <c r="AG59" i="6"/>
  <c r="AF59" i="6"/>
  <c r="AH55" i="6"/>
  <c r="AG55" i="6"/>
  <c r="AF55" i="6"/>
  <c r="AH53" i="6"/>
  <c r="AG53" i="6"/>
  <c r="AF53" i="6"/>
  <c r="AH52" i="6"/>
  <c r="AG52" i="6"/>
  <c r="AF52" i="6"/>
  <c r="AH51" i="6"/>
  <c r="AG51" i="6"/>
  <c r="AF51" i="6"/>
  <c r="AH50" i="6"/>
  <c r="AG50" i="6"/>
  <c r="AF50" i="6"/>
  <c r="AH49" i="6"/>
  <c r="AG49" i="6"/>
  <c r="AF49" i="6"/>
  <c r="AH47" i="6"/>
  <c r="AG47" i="6"/>
  <c r="AF47" i="6"/>
  <c r="AH46" i="6"/>
  <c r="AG46" i="6"/>
  <c r="AF46" i="6"/>
  <c r="AH44" i="6"/>
  <c r="AG44" i="6"/>
  <c r="AF44" i="6"/>
  <c r="AH43" i="6"/>
  <c r="AG43" i="6"/>
  <c r="AF43" i="6"/>
  <c r="AH42" i="6"/>
  <c r="AG42" i="6"/>
  <c r="AF42" i="6"/>
  <c r="AH41" i="6"/>
  <c r="AG41" i="6"/>
  <c r="AF41" i="6"/>
  <c r="AH40" i="6"/>
  <c r="AG40" i="6"/>
  <c r="AF40" i="6"/>
  <c r="AH25" i="6"/>
  <c r="AG25" i="6"/>
  <c r="AF25" i="6"/>
  <c r="AH26" i="6"/>
  <c r="AG26" i="6"/>
  <c r="AF26" i="6"/>
  <c r="AH14" i="6"/>
  <c r="AG14" i="6"/>
  <c r="AF14" i="6"/>
  <c r="AH38" i="6"/>
  <c r="AG38" i="6"/>
  <c r="AF38" i="6"/>
  <c r="AH37" i="6"/>
  <c r="AG37" i="6"/>
  <c r="AF37" i="6"/>
  <c r="AH36" i="6"/>
  <c r="AG36" i="6"/>
  <c r="AF36" i="6"/>
  <c r="AH35" i="6"/>
  <c r="AG35" i="6"/>
  <c r="AF35" i="6"/>
  <c r="AH34" i="6"/>
  <c r="AG34" i="6"/>
  <c r="AF34" i="6"/>
  <c r="AH32" i="6"/>
  <c r="AG32" i="6"/>
  <c r="AF32" i="6"/>
  <c r="AH31" i="6"/>
  <c r="AG31" i="6"/>
  <c r="AF31" i="6"/>
  <c r="AH30" i="6"/>
  <c r="AG30" i="6"/>
  <c r="AF30" i="6"/>
  <c r="AH29" i="6"/>
  <c r="AG29" i="6"/>
  <c r="AF29" i="6"/>
  <c r="AH28" i="6"/>
  <c r="AG28" i="6"/>
  <c r="AF28" i="6"/>
  <c r="AH27" i="6"/>
  <c r="AG27" i="6"/>
  <c r="AF27" i="6"/>
  <c r="AH24" i="6"/>
  <c r="AG24" i="6"/>
  <c r="AF24" i="6"/>
  <c r="AH23" i="6"/>
  <c r="AG23" i="6"/>
  <c r="AF23" i="6"/>
  <c r="AH22" i="6"/>
  <c r="AG22" i="6"/>
  <c r="AF22" i="6"/>
  <c r="AH20" i="6"/>
  <c r="AG20" i="6"/>
  <c r="AF20" i="6"/>
  <c r="AH19" i="6"/>
  <c r="AG19" i="6"/>
  <c r="AF19" i="6"/>
  <c r="AH18" i="6"/>
  <c r="AG18" i="6"/>
  <c r="AF18" i="6"/>
  <c r="AH17" i="6"/>
  <c r="AG17" i="6"/>
  <c r="AF17" i="6"/>
  <c r="AH16" i="6"/>
  <c r="AG16" i="6"/>
  <c r="AF16" i="6"/>
  <c r="AH15" i="6"/>
  <c r="AG15" i="6"/>
  <c r="AF15" i="6"/>
  <c r="AH12" i="6"/>
  <c r="AG12" i="6"/>
  <c r="AF12" i="6"/>
  <c r="AH11" i="6"/>
  <c r="AG11" i="6"/>
  <c r="AF11" i="6"/>
  <c r="AH10" i="6"/>
  <c r="AG10" i="6"/>
  <c r="AF10" i="6"/>
  <c r="AH9" i="6"/>
  <c r="AG9" i="6"/>
  <c r="AF9" i="6"/>
  <c r="AH8" i="6"/>
  <c r="AG8" i="6"/>
  <c r="AF8" i="6"/>
  <c r="AH7" i="6"/>
  <c r="AG7" i="6"/>
  <c r="AF7" i="6"/>
  <c r="AH6" i="6"/>
  <c r="AG6" i="6"/>
  <c r="AF6" i="6"/>
  <c r="AH5" i="6"/>
  <c r="AG5" i="6"/>
  <c r="AF5" i="6"/>
  <c r="AH4" i="6"/>
  <c r="AG4" i="6"/>
  <c r="AF4" i="6"/>
  <c r="AH3" i="6"/>
  <c r="AG3" i="6"/>
  <c r="AF3" i="6"/>
  <c r="T964" i="3"/>
  <c r="T963" i="3"/>
  <c r="T962" i="3"/>
  <c r="T961" i="3"/>
  <c r="T960" i="3"/>
  <c r="T959" i="3"/>
  <c r="T958" i="3"/>
  <c r="T957" i="3"/>
  <c r="T956" i="3"/>
  <c r="T955" i="3"/>
  <c r="T954" i="3"/>
  <c r="T953" i="3"/>
  <c r="T952" i="3"/>
  <c r="T951" i="3"/>
  <c r="T950" i="3"/>
  <c r="T949" i="3"/>
  <c r="T948" i="3"/>
  <c r="T947" i="3"/>
  <c r="T946" i="3"/>
  <c r="T945" i="3"/>
  <c r="T944" i="3"/>
  <c r="T943" i="3"/>
  <c r="T942" i="3"/>
  <c r="T941" i="3"/>
  <c r="T940" i="3"/>
  <c r="T939" i="3"/>
  <c r="T938" i="3"/>
  <c r="T937" i="3"/>
  <c r="T936" i="3"/>
  <c r="T935" i="3"/>
  <c r="T934" i="3"/>
  <c r="T933" i="3"/>
  <c r="T932" i="3"/>
  <c r="T931" i="3"/>
  <c r="T930" i="3"/>
  <c r="T929" i="3"/>
  <c r="T928" i="3"/>
  <c r="T927" i="3"/>
  <c r="T926" i="3"/>
  <c r="T925" i="3"/>
  <c r="T924" i="3"/>
  <c r="T923" i="3"/>
  <c r="T922" i="3"/>
  <c r="T921" i="3"/>
  <c r="T920" i="3"/>
  <c r="T919" i="3"/>
  <c r="T918" i="3"/>
  <c r="T917" i="3"/>
  <c r="T916" i="3"/>
  <c r="T915" i="3"/>
  <c r="T914" i="3"/>
  <c r="T913" i="3"/>
  <c r="T912" i="3"/>
  <c r="T911" i="3"/>
  <c r="T910" i="3"/>
  <c r="T909" i="3"/>
  <c r="T908" i="3"/>
  <c r="T907" i="3"/>
  <c r="T906" i="3"/>
  <c r="T905" i="3"/>
  <c r="T904" i="3"/>
  <c r="T903" i="3"/>
  <c r="T902" i="3"/>
  <c r="T901" i="3"/>
  <c r="T900" i="3"/>
  <c r="T899" i="3"/>
  <c r="T898" i="3"/>
  <c r="T897" i="3"/>
  <c r="T896" i="3"/>
  <c r="T895" i="3"/>
  <c r="T894" i="3"/>
  <c r="T893" i="3"/>
  <c r="T892" i="3"/>
  <c r="T891" i="3"/>
  <c r="T890" i="3"/>
  <c r="T889" i="3"/>
  <c r="T888" i="3"/>
  <c r="T887" i="3"/>
  <c r="T886" i="3"/>
  <c r="T885" i="3"/>
  <c r="T884" i="3"/>
  <c r="T883" i="3"/>
  <c r="T882" i="3"/>
  <c r="T881" i="3"/>
  <c r="T880" i="3"/>
  <c r="T879" i="3"/>
  <c r="T878" i="3"/>
  <c r="T877" i="3"/>
  <c r="T876" i="3"/>
  <c r="T875" i="3"/>
  <c r="T874" i="3"/>
  <c r="T873" i="3"/>
  <c r="T872" i="3"/>
  <c r="T871" i="3"/>
  <c r="T870" i="3"/>
  <c r="T869" i="3"/>
  <c r="T868" i="3"/>
  <c r="T867" i="3"/>
  <c r="T866" i="3"/>
  <c r="T865" i="3"/>
  <c r="T864" i="3"/>
  <c r="T863" i="3"/>
  <c r="T862" i="3"/>
  <c r="T861" i="3"/>
  <c r="T860" i="3"/>
  <c r="T859" i="3"/>
  <c r="T858" i="3"/>
  <c r="T857" i="3"/>
  <c r="T856" i="3"/>
  <c r="T855" i="3"/>
  <c r="T854" i="3"/>
  <c r="T853" i="3"/>
  <c r="T852" i="3"/>
  <c r="T851" i="3"/>
  <c r="T850" i="3"/>
  <c r="T849" i="3"/>
  <c r="T848" i="3"/>
  <c r="T847" i="3"/>
  <c r="T846" i="3"/>
  <c r="T845" i="3"/>
  <c r="T844" i="3"/>
  <c r="T843" i="3"/>
  <c r="T842" i="3"/>
  <c r="T841" i="3"/>
  <c r="T840" i="3"/>
  <c r="T839" i="3"/>
  <c r="T838" i="3"/>
  <c r="T837" i="3"/>
  <c r="T836" i="3"/>
  <c r="T835" i="3"/>
  <c r="T834" i="3"/>
  <c r="T833" i="3"/>
  <c r="T832" i="3"/>
  <c r="T831" i="3"/>
  <c r="T830" i="3"/>
  <c r="T829" i="3"/>
  <c r="T828" i="3"/>
  <c r="T827" i="3"/>
  <c r="T826" i="3"/>
  <c r="T825" i="3"/>
  <c r="T824" i="3"/>
  <c r="T823" i="3"/>
  <c r="T822" i="3"/>
  <c r="T821" i="3"/>
  <c r="T820" i="3"/>
  <c r="T819" i="3"/>
  <c r="T818" i="3"/>
  <c r="T817" i="3"/>
  <c r="T816" i="3"/>
  <c r="T815" i="3"/>
  <c r="T814" i="3"/>
  <c r="T813" i="3"/>
  <c r="T812" i="3"/>
  <c r="T811" i="3"/>
  <c r="T810" i="3"/>
  <c r="T809" i="3"/>
  <c r="T808" i="3"/>
  <c r="T807" i="3"/>
  <c r="T806" i="3"/>
  <c r="T805" i="3"/>
  <c r="T804" i="3"/>
  <c r="T803" i="3"/>
  <c r="T802" i="3"/>
  <c r="T801" i="3"/>
  <c r="T800" i="3"/>
  <c r="T799" i="3"/>
  <c r="T798" i="3"/>
  <c r="T797" i="3"/>
  <c r="T796" i="3"/>
  <c r="T795" i="3"/>
  <c r="T794" i="3"/>
  <c r="T793" i="3"/>
  <c r="T792" i="3"/>
  <c r="T791" i="3"/>
  <c r="T790" i="3"/>
  <c r="T789" i="3"/>
  <c r="T788" i="3"/>
  <c r="T787" i="3"/>
  <c r="T786" i="3"/>
  <c r="T785" i="3"/>
  <c r="T784" i="3"/>
  <c r="T783" i="3"/>
  <c r="T782" i="3"/>
  <c r="T781" i="3"/>
  <c r="T780" i="3"/>
  <c r="T779" i="3"/>
  <c r="T778" i="3"/>
  <c r="T777" i="3"/>
  <c r="T776" i="3"/>
  <c r="T775" i="3"/>
  <c r="T774" i="3"/>
  <c r="T773" i="3"/>
  <c r="T772" i="3"/>
  <c r="T771" i="3"/>
  <c r="T770" i="3"/>
  <c r="T769" i="3"/>
  <c r="T768" i="3"/>
  <c r="T767" i="3"/>
  <c r="T766" i="3"/>
  <c r="T765" i="3"/>
  <c r="T764" i="3"/>
  <c r="T763" i="3"/>
  <c r="T762" i="3"/>
  <c r="T761" i="3"/>
  <c r="T760" i="3"/>
  <c r="T759" i="3"/>
  <c r="T758" i="3"/>
  <c r="T757" i="3"/>
  <c r="T756" i="3"/>
  <c r="T755" i="3"/>
  <c r="T754" i="3"/>
  <c r="T753" i="3"/>
  <c r="T752" i="3"/>
  <c r="T751" i="3"/>
  <c r="T750" i="3"/>
  <c r="T749" i="3"/>
  <c r="T748" i="3"/>
  <c r="T747" i="3"/>
  <c r="T746" i="3"/>
  <c r="T745" i="3"/>
  <c r="T744" i="3"/>
  <c r="T743" i="3"/>
  <c r="T742" i="3"/>
  <c r="T741" i="3"/>
  <c r="T740" i="3"/>
  <c r="T739" i="3"/>
  <c r="T738" i="3"/>
  <c r="T737" i="3"/>
  <c r="T736" i="3"/>
  <c r="T735" i="3"/>
  <c r="T734" i="3"/>
  <c r="T733" i="3"/>
  <c r="T732" i="3"/>
  <c r="T731" i="3"/>
  <c r="T730" i="3"/>
  <c r="T729" i="3"/>
  <c r="T728" i="3"/>
  <c r="T727" i="3"/>
  <c r="T726" i="3"/>
  <c r="T725" i="3"/>
  <c r="T724" i="3"/>
  <c r="T723" i="3"/>
  <c r="T722" i="3"/>
  <c r="T721" i="3"/>
  <c r="T720" i="3"/>
  <c r="T719" i="3"/>
  <c r="T718" i="3"/>
  <c r="T717" i="3"/>
  <c r="T716" i="3"/>
  <c r="T715" i="3"/>
  <c r="T714" i="3"/>
  <c r="T713" i="3"/>
  <c r="T712" i="3"/>
  <c r="T711" i="3"/>
  <c r="T710" i="3"/>
  <c r="T709" i="3"/>
  <c r="T708" i="3"/>
  <c r="T707" i="3"/>
  <c r="T706" i="3"/>
  <c r="T705" i="3"/>
  <c r="T704" i="3"/>
  <c r="T703" i="3"/>
  <c r="T702" i="3"/>
  <c r="T701" i="3"/>
  <c r="T700" i="3"/>
  <c r="T699" i="3"/>
  <c r="T698" i="3"/>
  <c r="T697" i="3"/>
  <c r="T696" i="3"/>
  <c r="T695" i="3"/>
  <c r="T694" i="3"/>
  <c r="T693" i="3"/>
  <c r="T692" i="3"/>
  <c r="T691" i="3"/>
  <c r="T690" i="3"/>
  <c r="T689" i="3"/>
  <c r="T688" i="3"/>
  <c r="T687" i="3"/>
  <c r="T686" i="3"/>
  <c r="T685" i="3"/>
  <c r="T684" i="3"/>
  <c r="T683" i="3"/>
  <c r="T682" i="3"/>
  <c r="T681" i="3"/>
  <c r="T680" i="3"/>
  <c r="T679" i="3"/>
  <c r="T678" i="3"/>
  <c r="T677" i="3"/>
  <c r="T676" i="3"/>
  <c r="T675" i="3"/>
  <c r="T674" i="3"/>
  <c r="T673" i="3"/>
  <c r="T672" i="3"/>
  <c r="T671" i="3"/>
  <c r="T670" i="3"/>
  <c r="T669" i="3"/>
  <c r="T668" i="3"/>
  <c r="T667" i="3"/>
  <c r="T666" i="3"/>
  <c r="T665" i="3"/>
  <c r="T664" i="3"/>
  <c r="T663" i="3"/>
  <c r="T662" i="3"/>
  <c r="T661" i="3"/>
  <c r="T660" i="3"/>
  <c r="T659" i="3"/>
  <c r="T658" i="3"/>
  <c r="T657" i="3"/>
  <c r="T656" i="3"/>
  <c r="T655" i="3"/>
  <c r="T654" i="3"/>
  <c r="T653" i="3"/>
  <c r="T652" i="3"/>
  <c r="T651" i="3"/>
  <c r="T650" i="3"/>
  <c r="T649" i="3"/>
  <c r="T648" i="3"/>
  <c r="T647" i="3"/>
  <c r="T646" i="3"/>
  <c r="T645" i="3"/>
  <c r="T644" i="3"/>
  <c r="T643" i="3"/>
  <c r="T642" i="3"/>
  <c r="T641" i="3"/>
  <c r="T640" i="3"/>
  <c r="T639" i="3"/>
  <c r="T638" i="3"/>
  <c r="T637" i="3"/>
  <c r="T636" i="3"/>
  <c r="T635" i="3"/>
  <c r="T634" i="3"/>
  <c r="T633" i="3"/>
  <c r="T632" i="3"/>
  <c r="T631" i="3"/>
  <c r="T630" i="3"/>
  <c r="T629" i="3"/>
  <c r="T628" i="3"/>
  <c r="T627" i="3"/>
  <c r="T626" i="3"/>
  <c r="T625" i="3"/>
  <c r="T624" i="3"/>
  <c r="T623" i="3"/>
  <c r="T622" i="3"/>
  <c r="T621" i="3"/>
  <c r="T620" i="3"/>
  <c r="T619" i="3"/>
  <c r="T618" i="3"/>
  <c r="T617" i="3"/>
  <c r="T616" i="3"/>
  <c r="T615" i="3"/>
  <c r="T614" i="3"/>
  <c r="T613" i="3"/>
  <c r="T612" i="3"/>
  <c r="T611" i="3"/>
  <c r="T610" i="3"/>
  <c r="T609" i="3"/>
  <c r="T608" i="3"/>
  <c r="T607" i="3"/>
  <c r="T606" i="3"/>
  <c r="T605" i="3"/>
  <c r="T604" i="3"/>
  <c r="T603" i="3"/>
  <c r="T602" i="3"/>
  <c r="T601" i="3"/>
  <c r="T600" i="3"/>
  <c r="T599" i="3"/>
  <c r="T598" i="3"/>
  <c r="T597" i="3"/>
  <c r="T596" i="3"/>
  <c r="T595" i="3"/>
  <c r="T594" i="3"/>
  <c r="T593" i="3"/>
  <c r="T592" i="3"/>
  <c r="T591" i="3"/>
  <c r="T590" i="3"/>
  <c r="T589" i="3"/>
  <c r="T588" i="3"/>
  <c r="T587" i="3"/>
  <c r="T586" i="3"/>
  <c r="T585" i="3"/>
  <c r="T584" i="3"/>
  <c r="T583" i="3"/>
  <c r="T582" i="3"/>
  <c r="T581" i="3"/>
  <c r="T580" i="3"/>
  <c r="T579" i="3"/>
  <c r="T578" i="3"/>
  <c r="T577" i="3"/>
  <c r="T576" i="3"/>
  <c r="T575" i="3"/>
  <c r="T574" i="3"/>
  <c r="T573" i="3"/>
  <c r="T572" i="3"/>
  <c r="T571" i="3"/>
  <c r="T570" i="3"/>
  <c r="T569" i="3"/>
  <c r="T568" i="3"/>
  <c r="T567" i="3"/>
  <c r="T566" i="3"/>
  <c r="T565" i="3"/>
  <c r="T564" i="3"/>
  <c r="T563" i="3"/>
  <c r="T562" i="3"/>
  <c r="T561" i="3"/>
  <c r="T560" i="3"/>
  <c r="T559" i="3"/>
  <c r="T558" i="3"/>
  <c r="T557" i="3"/>
  <c r="T556" i="3"/>
  <c r="T555" i="3"/>
  <c r="T554" i="3"/>
  <c r="T553" i="3"/>
  <c r="T552" i="3"/>
  <c r="T551" i="3"/>
  <c r="T550" i="3"/>
  <c r="T549" i="3"/>
  <c r="T548" i="3"/>
  <c r="T547" i="3"/>
  <c r="T546" i="3"/>
  <c r="T545" i="3"/>
  <c r="T544" i="3"/>
  <c r="T543" i="3"/>
  <c r="T542" i="3"/>
  <c r="T541" i="3"/>
  <c r="T540" i="3"/>
  <c r="T539" i="3"/>
  <c r="T538" i="3"/>
  <c r="T537" i="3"/>
  <c r="T536" i="3"/>
  <c r="T535" i="3"/>
  <c r="T534" i="3"/>
  <c r="T533" i="3"/>
  <c r="T532" i="3"/>
  <c r="T531" i="3"/>
  <c r="T530" i="3"/>
  <c r="T529" i="3"/>
  <c r="T528" i="3"/>
  <c r="T527" i="3"/>
  <c r="T526" i="3"/>
  <c r="T525" i="3"/>
  <c r="T524" i="3"/>
  <c r="T523" i="3"/>
  <c r="T522" i="3"/>
  <c r="T521" i="3"/>
  <c r="T520" i="3"/>
  <c r="T519" i="3"/>
  <c r="T518" i="3"/>
  <c r="T517" i="3"/>
  <c r="T516" i="3"/>
  <c r="T515" i="3"/>
  <c r="T514" i="3"/>
  <c r="T513" i="3"/>
  <c r="T512" i="3"/>
  <c r="T511" i="3"/>
  <c r="T510" i="3"/>
  <c r="T509" i="3"/>
  <c r="T508" i="3"/>
  <c r="T507" i="3"/>
  <c r="T506" i="3"/>
  <c r="T505" i="3"/>
  <c r="T504" i="3"/>
  <c r="T503" i="3"/>
  <c r="T502" i="3"/>
  <c r="T501" i="3"/>
  <c r="T500" i="3"/>
  <c r="T499" i="3"/>
  <c r="T498" i="3"/>
  <c r="T497" i="3"/>
  <c r="T496" i="3"/>
  <c r="T495" i="3"/>
  <c r="T494" i="3"/>
  <c r="T493" i="3"/>
  <c r="T492" i="3"/>
  <c r="T491" i="3"/>
  <c r="T490" i="3"/>
  <c r="T489" i="3"/>
  <c r="T488" i="3"/>
  <c r="T487" i="3"/>
  <c r="T486" i="3"/>
  <c r="T485" i="3"/>
  <c r="T484" i="3"/>
  <c r="T483" i="3"/>
  <c r="T482" i="3"/>
  <c r="T481" i="3"/>
  <c r="T480" i="3"/>
  <c r="T479" i="3"/>
  <c r="T478" i="3"/>
  <c r="T477" i="3"/>
  <c r="T476" i="3"/>
  <c r="T475" i="3"/>
  <c r="T474" i="3"/>
  <c r="T473" i="3"/>
  <c r="T472" i="3"/>
  <c r="T471" i="3"/>
  <c r="T470" i="3"/>
  <c r="T469" i="3"/>
  <c r="T468" i="3"/>
  <c r="T467" i="3"/>
  <c r="T466" i="3"/>
  <c r="T465" i="3"/>
  <c r="T464" i="3"/>
  <c r="T463" i="3"/>
  <c r="T462" i="3"/>
  <c r="T461" i="3"/>
  <c r="T460" i="3"/>
  <c r="T459" i="3"/>
  <c r="T458" i="3"/>
  <c r="T457" i="3"/>
  <c r="T456" i="3"/>
  <c r="T455" i="3"/>
  <c r="T454" i="3"/>
  <c r="T453" i="3"/>
  <c r="T452" i="3"/>
  <c r="T451" i="3"/>
  <c r="T450" i="3"/>
  <c r="T449" i="3"/>
  <c r="T448" i="3"/>
  <c r="T447" i="3"/>
  <c r="T446" i="3"/>
  <c r="T445" i="3"/>
  <c r="T444" i="3"/>
  <c r="T443" i="3"/>
  <c r="T442" i="3"/>
  <c r="T441" i="3"/>
  <c r="T440" i="3"/>
  <c r="T439" i="3"/>
  <c r="T438" i="3"/>
  <c r="T437" i="3"/>
  <c r="T436" i="3"/>
  <c r="T435" i="3"/>
  <c r="T434" i="3"/>
  <c r="T433" i="3"/>
  <c r="T432" i="3"/>
  <c r="T431" i="3"/>
  <c r="T430" i="3"/>
  <c r="T429" i="3"/>
  <c r="T428" i="3"/>
  <c r="T427" i="3"/>
  <c r="T426" i="3"/>
  <c r="T425" i="3"/>
  <c r="T424" i="3"/>
  <c r="T423" i="3"/>
  <c r="T422" i="3"/>
  <c r="T421" i="3"/>
  <c r="T420" i="3"/>
  <c r="T419" i="3"/>
  <c r="T418" i="3"/>
  <c r="T417" i="3"/>
  <c r="T416" i="3"/>
  <c r="T415" i="3"/>
  <c r="T414" i="3"/>
  <c r="T413" i="3"/>
  <c r="T412" i="3"/>
  <c r="T411" i="3"/>
  <c r="T410" i="3"/>
  <c r="T409" i="3"/>
  <c r="T408" i="3"/>
  <c r="T407" i="3"/>
  <c r="T406" i="3"/>
  <c r="T405" i="3"/>
  <c r="T404" i="3"/>
  <c r="T403" i="3"/>
  <c r="T402" i="3"/>
  <c r="T401" i="3"/>
  <c r="T400" i="3"/>
  <c r="T399" i="3"/>
  <c r="T398" i="3"/>
  <c r="T397" i="3"/>
  <c r="T396" i="3"/>
  <c r="T395" i="3"/>
  <c r="T394" i="3"/>
  <c r="T393" i="3"/>
  <c r="T392" i="3"/>
  <c r="T391" i="3"/>
  <c r="T390" i="3"/>
  <c r="T389" i="3"/>
  <c r="T388" i="3"/>
  <c r="T387" i="3"/>
  <c r="T386" i="3"/>
  <c r="T385" i="3"/>
  <c r="T384" i="3"/>
  <c r="T383" i="3"/>
  <c r="T382" i="3"/>
  <c r="T381" i="3"/>
  <c r="T380" i="3"/>
  <c r="T379" i="3"/>
  <c r="T378" i="3"/>
  <c r="T377" i="3"/>
  <c r="T376" i="3"/>
  <c r="T375" i="3"/>
  <c r="T374" i="3"/>
  <c r="T373" i="3"/>
  <c r="T372" i="3"/>
  <c r="T371" i="3"/>
  <c r="T370" i="3"/>
  <c r="T369" i="3"/>
  <c r="T368" i="3"/>
  <c r="T367" i="3"/>
  <c r="T366" i="3"/>
  <c r="T365" i="3"/>
  <c r="T364" i="3"/>
  <c r="T363" i="3"/>
  <c r="T362" i="3"/>
  <c r="T361" i="3"/>
  <c r="T360" i="3"/>
  <c r="T359" i="3"/>
  <c r="T358" i="3"/>
  <c r="T357" i="3"/>
  <c r="T356" i="3"/>
  <c r="T355" i="3"/>
  <c r="T354" i="3"/>
  <c r="T353" i="3"/>
  <c r="T352" i="3"/>
  <c r="T351" i="3"/>
  <c r="T350" i="3"/>
  <c r="T349" i="3"/>
  <c r="T348" i="3"/>
  <c r="T347" i="3"/>
  <c r="T346" i="3"/>
  <c r="T345" i="3"/>
  <c r="T344" i="3"/>
  <c r="T343" i="3"/>
  <c r="T342" i="3"/>
  <c r="T341" i="3"/>
  <c r="T340" i="3"/>
  <c r="T339" i="3"/>
  <c r="T338" i="3"/>
  <c r="T337" i="3"/>
  <c r="T336" i="3"/>
  <c r="T335" i="3"/>
  <c r="T334" i="3"/>
  <c r="T333" i="3"/>
  <c r="T332" i="3"/>
  <c r="T331" i="3"/>
  <c r="T330" i="3"/>
  <c r="T329" i="3"/>
  <c r="T328" i="3"/>
  <c r="T327" i="3"/>
  <c r="T326" i="3"/>
  <c r="T325" i="3"/>
  <c r="T324" i="3"/>
  <c r="T323" i="3"/>
  <c r="T322" i="3"/>
  <c r="T321" i="3"/>
  <c r="T320" i="3"/>
  <c r="T319" i="3"/>
  <c r="T318" i="3"/>
  <c r="T317" i="3"/>
  <c r="T316" i="3"/>
  <c r="T315" i="3"/>
  <c r="T314" i="3"/>
  <c r="T313" i="3"/>
  <c r="T312" i="3"/>
  <c r="T311" i="3"/>
  <c r="T310" i="3"/>
  <c r="T309" i="3"/>
  <c r="T308" i="3"/>
  <c r="T307" i="3"/>
  <c r="T306" i="3"/>
  <c r="T305" i="3"/>
  <c r="T304" i="3"/>
  <c r="T303" i="3"/>
  <c r="T302" i="3"/>
  <c r="T301" i="3"/>
  <c r="T300" i="3"/>
  <c r="T299" i="3"/>
  <c r="T298" i="3"/>
  <c r="T297" i="3"/>
  <c r="T296" i="3"/>
  <c r="T295" i="3"/>
  <c r="T294" i="3"/>
  <c r="T293" i="3"/>
  <c r="T292" i="3"/>
  <c r="T291" i="3"/>
  <c r="T290" i="3"/>
  <c r="T289" i="3"/>
  <c r="T288" i="3"/>
  <c r="T287" i="3"/>
  <c r="T286" i="3"/>
  <c r="T285" i="3"/>
  <c r="T284" i="3"/>
  <c r="T283" i="3"/>
  <c r="T282" i="3"/>
  <c r="T281" i="3"/>
  <c r="T280" i="3"/>
  <c r="T279" i="3"/>
  <c r="T278" i="3"/>
  <c r="T277" i="3"/>
  <c r="T276" i="3"/>
  <c r="T275" i="3"/>
  <c r="T274" i="3"/>
  <c r="T273" i="3"/>
  <c r="T272" i="3"/>
  <c r="T271" i="3"/>
  <c r="T270" i="3"/>
  <c r="T269" i="3"/>
  <c r="T268" i="3"/>
  <c r="T267" i="3"/>
  <c r="T266" i="3"/>
  <c r="T265" i="3"/>
  <c r="T264" i="3"/>
  <c r="T263" i="3"/>
  <c r="T262" i="3"/>
  <c r="T261" i="3"/>
  <c r="T260" i="3"/>
  <c r="T259" i="3"/>
  <c r="T258" i="3"/>
  <c r="T257" i="3"/>
  <c r="T256" i="3"/>
  <c r="T255" i="3"/>
  <c r="T254" i="3"/>
  <c r="T253" i="3"/>
  <c r="T252" i="3"/>
  <c r="T251" i="3"/>
  <c r="T250" i="3"/>
  <c r="T249" i="3"/>
  <c r="T248" i="3"/>
  <c r="T247" i="3"/>
  <c r="T246" i="3"/>
  <c r="T245" i="3"/>
  <c r="T244" i="3"/>
  <c r="T243" i="3"/>
  <c r="T242" i="3"/>
  <c r="T241" i="3"/>
  <c r="T240" i="3"/>
  <c r="T239" i="3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9" i="3"/>
  <c r="T178" i="3"/>
  <c r="T177" i="3"/>
  <c r="T176" i="3"/>
  <c r="T175" i="3"/>
  <c r="T174" i="3"/>
  <c r="T173" i="3"/>
  <c r="T172" i="3"/>
  <c r="T171" i="3"/>
  <c r="T170" i="3"/>
  <c r="T169" i="3"/>
  <c r="T168" i="3"/>
  <c r="T167" i="3"/>
  <c r="T166" i="3"/>
  <c r="T165" i="3"/>
  <c r="T164" i="3"/>
  <c r="T163" i="3"/>
  <c r="T162" i="3"/>
  <c r="T161" i="3"/>
  <c r="T160" i="3"/>
  <c r="T159" i="3"/>
  <c r="T158" i="3"/>
  <c r="T157" i="3"/>
  <c r="T156" i="3"/>
  <c r="T155" i="3"/>
  <c r="T15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965" i="3"/>
  <c r="U482" i="3"/>
  <c r="U481" i="3"/>
  <c r="U480" i="3"/>
  <c r="U479" i="3"/>
  <c r="U478" i="3"/>
  <c r="U477" i="3"/>
  <c r="U476" i="3"/>
  <c r="U475" i="3"/>
  <c r="U474" i="3"/>
  <c r="U473" i="3"/>
  <c r="U472" i="3"/>
  <c r="U471" i="3"/>
  <c r="U470" i="3"/>
  <c r="U469" i="3"/>
  <c r="U468" i="3"/>
  <c r="U467" i="3"/>
  <c r="U466" i="3"/>
  <c r="U465" i="3"/>
  <c r="U464" i="3"/>
  <c r="U463" i="3"/>
  <c r="U462" i="3"/>
  <c r="U461" i="3"/>
  <c r="U460" i="3"/>
  <c r="U459" i="3"/>
  <c r="U458" i="3"/>
  <c r="U457" i="3"/>
  <c r="U456" i="3"/>
  <c r="U455" i="3"/>
  <c r="U454" i="3"/>
  <c r="U453" i="3"/>
  <c r="U452" i="3"/>
  <c r="U451" i="3"/>
  <c r="U450" i="3"/>
  <c r="U449" i="3"/>
  <c r="U448" i="3"/>
  <c r="U447" i="3"/>
  <c r="U446" i="3"/>
  <c r="U445" i="3"/>
  <c r="U444" i="3"/>
  <c r="U443" i="3"/>
  <c r="U442" i="3"/>
  <c r="U441" i="3"/>
  <c r="U440" i="3"/>
  <c r="U439" i="3"/>
  <c r="U438" i="3"/>
  <c r="U437" i="3"/>
  <c r="U436" i="3"/>
  <c r="U435" i="3"/>
  <c r="U434" i="3"/>
  <c r="U433" i="3"/>
  <c r="U432" i="3"/>
  <c r="U431" i="3"/>
  <c r="U430" i="3"/>
  <c r="U429" i="3"/>
  <c r="U428" i="3"/>
  <c r="U427" i="3"/>
  <c r="U426" i="3"/>
  <c r="U425" i="3"/>
  <c r="U424" i="3"/>
  <c r="U423" i="3"/>
  <c r="U422" i="3"/>
  <c r="U421" i="3"/>
  <c r="U420" i="3"/>
  <c r="U419" i="3"/>
  <c r="U418" i="3"/>
  <c r="U417" i="3"/>
  <c r="U416" i="3"/>
  <c r="U415" i="3"/>
  <c r="U414" i="3"/>
  <c r="U413" i="3"/>
  <c r="U412" i="3"/>
  <c r="U411" i="3"/>
  <c r="U410" i="3"/>
  <c r="U409" i="3"/>
  <c r="U408" i="3"/>
  <c r="U407" i="3"/>
  <c r="U406" i="3"/>
  <c r="U405" i="3"/>
  <c r="U404" i="3"/>
  <c r="U403" i="3"/>
  <c r="U402" i="3"/>
  <c r="U401" i="3"/>
  <c r="U400" i="3"/>
  <c r="U399" i="3"/>
  <c r="U398" i="3"/>
  <c r="U397" i="3"/>
  <c r="U396" i="3"/>
  <c r="U395" i="3"/>
  <c r="U394" i="3"/>
  <c r="U393" i="3"/>
  <c r="U392" i="3"/>
  <c r="U391" i="3"/>
  <c r="U390" i="3"/>
  <c r="U389" i="3"/>
  <c r="U388" i="3"/>
  <c r="U387" i="3"/>
  <c r="U386" i="3"/>
  <c r="U385" i="3"/>
  <c r="U384" i="3"/>
  <c r="U383" i="3"/>
  <c r="U382" i="3"/>
  <c r="U381" i="3"/>
  <c r="U380" i="3"/>
  <c r="U379" i="3"/>
  <c r="U378" i="3"/>
  <c r="U377" i="3"/>
  <c r="U376" i="3"/>
  <c r="U375" i="3"/>
  <c r="U374" i="3"/>
  <c r="U373" i="3"/>
  <c r="U372" i="3"/>
  <c r="U371" i="3"/>
  <c r="U370" i="3"/>
  <c r="U369" i="3"/>
  <c r="U368" i="3"/>
  <c r="U367" i="3"/>
  <c r="U366" i="3"/>
  <c r="U365" i="3"/>
  <c r="U364" i="3"/>
  <c r="U363" i="3"/>
  <c r="U362" i="3"/>
  <c r="U361" i="3"/>
  <c r="U360" i="3"/>
  <c r="U359" i="3"/>
  <c r="U358" i="3"/>
  <c r="U357" i="3"/>
  <c r="U356" i="3"/>
  <c r="U355" i="3"/>
  <c r="U354" i="3"/>
  <c r="U353" i="3"/>
  <c r="U352" i="3"/>
  <c r="U351" i="3"/>
  <c r="U350" i="3"/>
  <c r="U349" i="3"/>
  <c r="U348" i="3"/>
  <c r="U347" i="3"/>
  <c r="U346" i="3"/>
  <c r="U345" i="3"/>
  <c r="U344" i="3"/>
  <c r="U343" i="3"/>
  <c r="U342" i="3"/>
  <c r="U341" i="3"/>
  <c r="U340" i="3"/>
  <c r="U339" i="3"/>
  <c r="U338" i="3"/>
  <c r="U337" i="3"/>
  <c r="U336" i="3"/>
  <c r="U335" i="3"/>
  <c r="U334" i="3"/>
  <c r="U333" i="3"/>
  <c r="U332" i="3"/>
  <c r="U331" i="3"/>
  <c r="U330" i="3"/>
  <c r="U329" i="3"/>
  <c r="U328" i="3"/>
  <c r="U327" i="3"/>
  <c r="U326" i="3"/>
  <c r="U325" i="3"/>
  <c r="U324" i="3"/>
  <c r="U323" i="3"/>
  <c r="U322" i="3"/>
  <c r="U321" i="3"/>
  <c r="U320" i="3"/>
  <c r="U319" i="3"/>
  <c r="U318" i="3"/>
  <c r="U317" i="3"/>
  <c r="U316" i="3"/>
  <c r="U315" i="3"/>
  <c r="U314" i="3"/>
  <c r="U313" i="3"/>
  <c r="U312" i="3"/>
  <c r="U311" i="3"/>
  <c r="U310" i="3"/>
  <c r="U309" i="3"/>
  <c r="U308" i="3"/>
  <c r="U307" i="3"/>
  <c r="U306" i="3"/>
  <c r="U305" i="3"/>
  <c r="U304" i="3"/>
  <c r="U303" i="3"/>
  <c r="U302" i="3"/>
  <c r="U301" i="3"/>
  <c r="U300" i="3"/>
  <c r="U299" i="3"/>
  <c r="U298" i="3"/>
  <c r="U297" i="3"/>
  <c r="U296" i="3"/>
  <c r="U295" i="3"/>
  <c r="U294" i="3"/>
  <c r="U293" i="3"/>
  <c r="U292" i="3"/>
  <c r="U291" i="3"/>
  <c r="U290" i="3"/>
  <c r="U289" i="3"/>
  <c r="U288" i="3"/>
  <c r="U287" i="3"/>
  <c r="U286" i="3"/>
  <c r="U285" i="3"/>
  <c r="U284" i="3"/>
  <c r="U283" i="3"/>
  <c r="U282" i="3"/>
  <c r="U281" i="3"/>
  <c r="U280" i="3"/>
  <c r="U279" i="3"/>
  <c r="U278" i="3"/>
  <c r="U277" i="3"/>
  <c r="U276" i="3"/>
  <c r="U275" i="3"/>
  <c r="U274" i="3"/>
  <c r="U273" i="3"/>
  <c r="U272" i="3"/>
  <c r="U271" i="3"/>
  <c r="U270" i="3"/>
  <c r="U269" i="3"/>
  <c r="U268" i="3"/>
  <c r="U267" i="3"/>
  <c r="U266" i="3"/>
  <c r="U265" i="3"/>
  <c r="U264" i="3"/>
  <c r="U263" i="3"/>
  <c r="U262" i="3"/>
  <c r="U261" i="3"/>
  <c r="U260" i="3"/>
  <c r="U259" i="3"/>
  <c r="U258" i="3"/>
  <c r="U257" i="3"/>
  <c r="U256" i="3"/>
  <c r="U255" i="3"/>
  <c r="U254" i="3"/>
  <c r="U253" i="3"/>
  <c r="U252" i="3"/>
  <c r="U251" i="3"/>
  <c r="U250" i="3"/>
  <c r="U249" i="3"/>
  <c r="U248" i="3"/>
  <c r="U247" i="3"/>
  <c r="U246" i="3"/>
  <c r="U245" i="3"/>
  <c r="U244" i="3"/>
  <c r="U243" i="3"/>
  <c r="U242" i="3"/>
  <c r="U241" i="3"/>
  <c r="U240" i="3"/>
  <c r="U239" i="3"/>
  <c r="U238" i="3"/>
  <c r="U237" i="3"/>
  <c r="U236" i="3"/>
  <c r="U235" i="3"/>
  <c r="U234" i="3"/>
  <c r="U233" i="3"/>
  <c r="U232" i="3"/>
  <c r="U231" i="3"/>
  <c r="U230" i="3"/>
  <c r="U229" i="3"/>
  <c r="U228" i="3"/>
  <c r="U227" i="3"/>
  <c r="U226" i="3"/>
  <c r="U225" i="3"/>
  <c r="U224" i="3"/>
  <c r="U223" i="3"/>
  <c r="U222" i="3"/>
  <c r="U221" i="3"/>
  <c r="U220" i="3"/>
  <c r="U219" i="3"/>
  <c r="U218" i="3"/>
  <c r="U217" i="3"/>
  <c r="U216" i="3"/>
  <c r="U215" i="3"/>
  <c r="U214" i="3"/>
  <c r="U213" i="3"/>
  <c r="U212" i="3"/>
  <c r="U211" i="3"/>
  <c r="U210" i="3"/>
  <c r="U209" i="3"/>
  <c r="U208" i="3"/>
  <c r="U207" i="3"/>
  <c r="U206" i="3"/>
  <c r="U205" i="3"/>
  <c r="U204" i="3"/>
  <c r="U203" i="3"/>
  <c r="U202" i="3"/>
  <c r="U201" i="3"/>
  <c r="U200" i="3"/>
  <c r="U199" i="3"/>
  <c r="U198" i="3"/>
  <c r="U197" i="3"/>
  <c r="U196" i="3"/>
  <c r="U195" i="3"/>
  <c r="U194" i="3"/>
  <c r="U193" i="3"/>
  <c r="U192" i="3"/>
  <c r="U191" i="3"/>
  <c r="U190" i="3"/>
  <c r="U189" i="3"/>
  <c r="U188" i="3"/>
  <c r="U187" i="3"/>
  <c r="U186" i="3"/>
  <c r="U185" i="3"/>
  <c r="U184" i="3"/>
  <c r="U183" i="3"/>
  <c r="U182" i="3"/>
  <c r="U181" i="3"/>
  <c r="U180" i="3"/>
  <c r="U179" i="3"/>
  <c r="U178" i="3"/>
  <c r="U177" i="3"/>
  <c r="U176" i="3"/>
  <c r="U175" i="3"/>
  <c r="U174" i="3"/>
  <c r="U173" i="3"/>
  <c r="U172" i="3"/>
  <c r="U171" i="3"/>
  <c r="U170" i="3"/>
  <c r="U169" i="3"/>
  <c r="U168" i="3"/>
  <c r="U167" i="3"/>
  <c r="U166" i="3"/>
  <c r="U165" i="3"/>
  <c r="U164" i="3"/>
  <c r="U163" i="3"/>
  <c r="U162" i="3"/>
  <c r="U161" i="3"/>
  <c r="U160" i="3"/>
  <c r="U159" i="3"/>
  <c r="U158" i="3"/>
  <c r="U157" i="3"/>
  <c r="U156" i="3"/>
  <c r="U155" i="3"/>
  <c r="U154" i="3"/>
  <c r="U153" i="3"/>
  <c r="U152" i="3"/>
  <c r="U151" i="3"/>
  <c r="U150" i="3"/>
  <c r="U149" i="3"/>
  <c r="U148" i="3"/>
  <c r="U147" i="3"/>
  <c r="U146" i="3"/>
  <c r="U145" i="3"/>
  <c r="U144" i="3"/>
  <c r="U143" i="3"/>
  <c r="U142" i="3"/>
  <c r="U141" i="3"/>
  <c r="U140" i="3"/>
  <c r="U139" i="3"/>
  <c r="U138" i="3"/>
  <c r="U137" i="3"/>
  <c r="U136" i="3"/>
  <c r="U135" i="3"/>
  <c r="U134" i="3"/>
  <c r="U133" i="3"/>
  <c r="U132" i="3"/>
  <c r="U131" i="3"/>
  <c r="U130" i="3"/>
  <c r="U129" i="3"/>
  <c r="U128" i="3"/>
  <c r="U127" i="3"/>
  <c r="U126" i="3"/>
  <c r="U125" i="3"/>
  <c r="U124" i="3"/>
  <c r="U123" i="3"/>
  <c r="U122" i="3"/>
  <c r="U121" i="3"/>
  <c r="U120" i="3"/>
  <c r="U119" i="3"/>
  <c r="U118" i="3"/>
  <c r="U117" i="3"/>
  <c r="U116" i="3"/>
  <c r="U115" i="3"/>
  <c r="U114" i="3"/>
  <c r="U113" i="3"/>
  <c r="U112" i="3"/>
  <c r="U111" i="3"/>
  <c r="U110" i="3"/>
  <c r="U109" i="3"/>
  <c r="U108" i="3"/>
  <c r="U107" i="3"/>
  <c r="U106" i="3"/>
  <c r="U105" i="3"/>
  <c r="U104" i="3"/>
  <c r="U103" i="3"/>
  <c r="U102" i="3"/>
  <c r="U101" i="3"/>
  <c r="U487" i="3"/>
  <c r="U486" i="3"/>
  <c r="U485" i="3"/>
  <c r="U484" i="3"/>
  <c r="U483" i="3"/>
  <c r="U577" i="3"/>
  <c r="U576" i="3"/>
  <c r="U575" i="3"/>
  <c r="U574" i="3"/>
  <c r="U573" i="3"/>
  <c r="U572" i="3"/>
  <c r="U571" i="3"/>
  <c r="U570" i="3"/>
  <c r="U569" i="3"/>
  <c r="U568" i="3"/>
  <c r="U567" i="3"/>
  <c r="U566" i="3"/>
  <c r="U565" i="3"/>
  <c r="U564" i="3"/>
  <c r="U563" i="3"/>
  <c r="U562" i="3"/>
  <c r="U561" i="3"/>
  <c r="U560" i="3"/>
  <c r="U559" i="3"/>
  <c r="U558" i="3"/>
  <c r="U557" i="3"/>
  <c r="U556" i="3"/>
  <c r="U555" i="3"/>
  <c r="U554" i="3"/>
  <c r="U553" i="3"/>
  <c r="U552" i="3"/>
  <c r="U551" i="3"/>
  <c r="U550" i="3"/>
  <c r="U549" i="3"/>
  <c r="U548" i="3"/>
  <c r="U547" i="3"/>
  <c r="U546" i="3"/>
  <c r="U545" i="3"/>
  <c r="U544" i="3"/>
  <c r="U543" i="3"/>
  <c r="U542" i="3"/>
  <c r="U541" i="3"/>
  <c r="U540" i="3"/>
  <c r="U539" i="3"/>
  <c r="U538" i="3"/>
  <c r="U537" i="3"/>
  <c r="U536" i="3"/>
  <c r="U535" i="3"/>
  <c r="U534" i="3"/>
  <c r="U533" i="3"/>
  <c r="U532" i="3"/>
  <c r="U531" i="3"/>
  <c r="U530" i="3"/>
  <c r="U529" i="3"/>
  <c r="U528" i="3"/>
  <c r="U527" i="3"/>
  <c r="U526" i="3"/>
  <c r="U525" i="3"/>
  <c r="U524" i="3"/>
  <c r="U523" i="3"/>
  <c r="U522" i="3"/>
  <c r="U521" i="3"/>
  <c r="U520" i="3"/>
  <c r="U519" i="3"/>
  <c r="U518" i="3"/>
  <c r="U517" i="3"/>
  <c r="U516" i="3"/>
  <c r="U515" i="3"/>
  <c r="U514" i="3"/>
  <c r="U513" i="3"/>
  <c r="U512" i="3"/>
  <c r="U511" i="3"/>
  <c r="U510" i="3"/>
  <c r="U509" i="3"/>
  <c r="U508" i="3"/>
  <c r="U507" i="3"/>
  <c r="U506" i="3"/>
  <c r="U505" i="3"/>
  <c r="U504" i="3"/>
  <c r="U503" i="3"/>
  <c r="U502" i="3"/>
  <c r="U501" i="3"/>
  <c r="U500" i="3"/>
  <c r="U499" i="3"/>
  <c r="U498" i="3"/>
  <c r="U497" i="3"/>
  <c r="U496" i="3"/>
  <c r="U495" i="3"/>
  <c r="U494" i="3"/>
  <c r="U493" i="3"/>
  <c r="U492" i="3"/>
  <c r="U491" i="3"/>
  <c r="U490" i="3"/>
  <c r="U489" i="3"/>
  <c r="U488" i="3"/>
  <c r="U578" i="3"/>
  <c r="U579" i="3"/>
  <c r="U580" i="3"/>
  <c r="U965" i="3"/>
  <c r="U964" i="3"/>
  <c r="U963" i="3"/>
  <c r="U962" i="3"/>
  <c r="U961" i="3"/>
  <c r="U960" i="3"/>
  <c r="U959" i="3"/>
  <c r="U958" i="3"/>
  <c r="U957" i="3"/>
  <c r="U956" i="3"/>
  <c r="U955" i="3"/>
  <c r="U954" i="3"/>
  <c r="U953" i="3"/>
  <c r="U952" i="3"/>
  <c r="U951" i="3"/>
  <c r="U950" i="3"/>
  <c r="U949" i="3"/>
  <c r="U948" i="3"/>
  <c r="U947" i="3"/>
  <c r="U946" i="3"/>
  <c r="U945" i="3"/>
  <c r="U944" i="3"/>
  <c r="U943" i="3"/>
  <c r="U942" i="3"/>
  <c r="U941" i="3"/>
  <c r="U940" i="3"/>
  <c r="U939" i="3"/>
  <c r="U938" i="3"/>
  <c r="U937" i="3"/>
  <c r="U936" i="3"/>
  <c r="U935" i="3"/>
  <c r="U934" i="3"/>
  <c r="U933" i="3"/>
  <c r="U932" i="3"/>
  <c r="U931" i="3"/>
  <c r="U930" i="3"/>
  <c r="U929" i="3"/>
  <c r="U928" i="3"/>
  <c r="U927" i="3"/>
  <c r="U926" i="3"/>
  <c r="U925" i="3"/>
  <c r="U924" i="3"/>
  <c r="U923" i="3"/>
  <c r="U922" i="3"/>
  <c r="U921" i="3"/>
  <c r="U920" i="3"/>
  <c r="U919" i="3"/>
  <c r="U918" i="3"/>
  <c r="U917" i="3"/>
  <c r="U916" i="3"/>
  <c r="U915" i="3"/>
  <c r="U914" i="3"/>
  <c r="U913" i="3"/>
  <c r="U912" i="3"/>
  <c r="U911" i="3"/>
  <c r="U910" i="3"/>
  <c r="U909" i="3"/>
  <c r="U908" i="3"/>
  <c r="U907" i="3"/>
  <c r="U906" i="3"/>
  <c r="U905" i="3"/>
  <c r="U904" i="3"/>
  <c r="U903" i="3"/>
  <c r="U902" i="3"/>
  <c r="U901" i="3"/>
  <c r="U900" i="3"/>
  <c r="U899" i="3"/>
  <c r="U898" i="3"/>
  <c r="U897" i="3"/>
  <c r="U896" i="3"/>
  <c r="U895" i="3"/>
  <c r="U894" i="3"/>
  <c r="U893" i="3"/>
  <c r="U892" i="3"/>
  <c r="U891" i="3"/>
  <c r="U890" i="3"/>
  <c r="U889" i="3"/>
  <c r="U888" i="3"/>
  <c r="U887" i="3"/>
  <c r="U886" i="3"/>
  <c r="U885" i="3"/>
  <c r="U884" i="3"/>
  <c r="U883" i="3"/>
  <c r="U882" i="3"/>
  <c r="U881" i="3"/>
  <c r="U880" i="3"/>
  <c r="U879" i="3"/>
  <c r="U878" i="3"/>
  <c r="U877" i="3"/>
  <c r="U876" i="3"/>
  <c r="U875" i="3"/>
  <c r="U874" i="3"/>
  <c r="U873" i="3"/>
  <c r="U872" i="3"/>
  <c r="U871" i="3"/>
  <c r="U870" i="3"/>
  <c r="U869" i="3"/>
  <c r="U868" i="3"/>
  <c r="U867" i="3"/>
  <c r="U866" i="3"/>
  <c r="U865" i="3"/>
  <c r="U864" i="3"/>
  <c r="U863" i="3"/>
  <c r="U862" i="3"/>
  <c r="U861" i="3"/>
  <c r="U860" i="3"/>
  <c r="U859" i="3"/>
  <c r="U858" i="3"/>
  <c r="U857" i="3"/>
  <c r="U856" i="3"/>
  <c r="U855" i="3"/>
  <c r="U854" i="3"/>
  <c r="U853" i="3"/>
  <c r="U852" i="3"/>
  <c r="U851" i="3"/>
  <c r="U850" i="3"/>
  <c r="U849" i="3"/>
  <c r="U848" i="3"/>
  <c r="U847" i="3"/>
  <c r="U846" i="3"/>
  <c r="U845" i="3"/>
  <c r="U844" i="3"/>
  <c r="U843" i="3"/>
  <c r="U842" i="3"/>
  <c r="U841" i="3"/>
  <c r="U840" i="3"/>
  <c r="U839" i="3"/>
  <c r="U838" i="3"/>
  <c r="U837" i="3"/>
  <c r="U836" i="3"/>
  <c r="U835" i="3"/>
  <c r="U834" i="3"/>
  <c r="U833" i="3"/>
  <c r="U832" i="3"/>
  <c r="U831" i="3"/>
  <c r="U830" i="3"/>
  <c r="U829" i="3"/>
  <c r="U828" i="3"/>
  <c r="U827" i="3"/>
  <c r="U826" i="3"/>
  <c r="U825" i="3"/>
  <c r="U824" i="3"/>
  <c r="U823" i="3"/>
  <c r="U822" i="3"/>
  <c r="U821" i="3"/>
  <c r="U820" i="3"/>
  <c r="U819" i="3"/>
  <c r="U818" i="3"/>
  <c r="U817" i="3"/>
  <c r="U816" i="3"/>
  <c r="U815" i="3"/>
  <c r="U814" i="3"/>
  <c r="U813" i="3"/>
  <c r="U812" i="3"/>
  <c r="U811" i="3"/>
  <c r="U810" i="3"/>
  <c r="U809" i="3"/>
  <c r="U808" i="3"/>
  <c r="U807" i="3"/>
  <c r="U806" i="3"/>
  <c r="U805" i="3"/>
  <c r="U804" i="3"/>
  <c r="U803" i="3"/>
  <c r="U802" i="3"/>
  <c r="U801" i="3"/>
  <c r="U800" i="3"/>
  <c r="U799" i="3"/>
  <c r="U798" i="3"/>
  <c r="U797" i="3"/>
  <c r="U796" i="3"/>
  <c r="U795" i="3"/>
  <c r="U794" i="3"/>
  <c r="U793" i="3"/>
  <c r="U792" i="3"/>
  <c r="U791" i="3"/>
  <c r="U790" i="3"/>
  <c r="U789" i="3"/>
  <c r="U788" i="3"/>
  <c r="U787" i="3"/>
  <c r="U786" i="3"/>
  <c r="U785" i="3"/>
  <c r="U784" i="3"/>
  <c r="U783" i="3"/>
  <c r="U782" i="3"/>
  <c r="U781" i="3"/>
  <c r="U780" i="3"/>
  <c r="U779" i="3"/>
  <c r="U778" i="3"/>
  <c r="U777" i="3"/>
  <c r="U776" i="3"/>
  <c r="U775" i="3"/>
  <c r="U774" i="3"/>
  <c r="U773" i="3"/>
  <c r="U772" i="3"/>
  <c r="U771" i="3"/>
  <c r="U770" i="3"/>
  <c r="U769" i="3"/>
  <c r="U768" i="3"/>
  <c r="U767" i="3"/>
  <c r="U766" i="3"/>
  <c r="U765" i="3"/>
  <c r="U764" i="3"/>
  <c r="U763" i="3"/>
  <c r="U762" i="3"/>
  <c r="U761" i="3"/>
  <c r="U760" i="3"/>
  <c r="U759" i="3"/>
  <c r="U758" i="3"/>
  <c r="U757" i="3"/>
  <c r="U756" i="3"/>
  <c r="U755" i="3"/>
  <c r="U754" i="3"/>
  <c r="U753" i="3"/>
  <c r="U752" i="3"/>
  <c r="U751" i="3"/>
  <c r="U750" i="3"/>
  <c r="U749" i="3"/>
  <c r="U748" i="3"/>
  <c r="U747" i="3"/>
  <c r="U746" i="3"/>
  <c r="U745" i="3"/>
  <c r="U744" i="3"/>
  <c r="U743" i="3"/>
  <c r="U742" i="3"/>
  <c r="U741" i="3"/>
  <c r="U740" i="3"/>
  <c r="U739" i="3"/>
  <c r="U738" i="3"/>
  <c r="U737" i="3"/>
  <c r="U736" i="3"/>
  <c r="U735" i="3"/>
  <c r="U734" i="3"/>
  <c r="U733" i="3"/>
  <c r="U732" i="3"/>
  <c r="U731" i="3"/>
  <c r="U730" i="3"/>
  <c r="U729" i="3"/>
  <c r="U728" i="3"/>
  <c r="U727" i="3"/>
  <c r="U726" i="3"/>
  <c r="U725" i="3"/>
  <c r="U724" i="3"/>
  <c r="U723" i="3"/>
  <c r="U722" i="3"/>
  <c r="U721" i="3"/>
  <c r="U720" i="3"/>
  <c r="U719" i="3"/>
  <c r="U718" i="3"/>
  <c r="U717" i="3"/>
  <c r="U716" i="3"/>
  <c r="U715" i="3"/>
  <c r="U714" i="3"/>
  <c r="U713" i="3"/>
  <c r="U712" i="3"/>
  <c r="U711" i="3"/>
  <c r="U710" i="3"/>
  <c r="U709" i="3"/>
  <c r="U708" i="3"/>
  <c r="U707" i="3"/>
  <c r="U706" i="3"/>
  <c r="U705" i="3"/>
  <c r="U704" i="3"/>
  <c r="U703" i="3"/>
  <c r="U702" i="3"/>
  <c r="U701" i="3"/>
  <c r="U700" i="3"/>
  <c r="U699" i="3"/>
  <c r="U698" i="3"/>
  <c r="U697" i="3"/>
  <c r="U696" i="3"/>
  <c r="U695" i="3"/>
  <c r="U694" i="3"/>
  <c r="U693" i="3"/>
  <c r="U692" i="3"/>
  <c r="U691" i="3"/>
  <c r="U690" i="3"/>
  <c r="U689" i="3"/>
  <c r="U688" i="3"/>
  <c r="U687" i="3"/>
  <c r="U686" i="3"/>
  <c r="U685" i="3"/>
  <c r="U684" i="3"/>
  <c r="U683" i="3"/>
  <c r="U682" i="3"/>
  <c r="U681" i="3"/>
  <c r="U680" i="3"/>
  <c r="U679" i="3"/>
  <c r="U678" i="3"/>
  <c r="U677" i="3"/>
  <c r="U676" i="3"/>
  <c r="U675" i="3"/>
  <c r="U674" i="3"/>
  <c r="U673" i="3"/>
  <c r="U672" i="3"/>
  <c r="U671" i="3"/>
  <c r="U670" i="3"/>
  <c r="U669" i="3"/>
  <c r="U668" i="3"/>
  <c r="U667" i="3"/>
  <c r="U666" i="3"/>
  <c r="U665" i="3"/>
  <c r="U664" i="3"/>
  <c r="U663" i="3"/>
  <c r="U662" i="3"/>
  <c r="U661" i="3"/>
  <c r="U660" i="3"/>
  <c r="U659" i="3"/>
  <c r="U658" i="3"/>
  <c r="U657" i="3"/>
  <c r="U656" i="3"/>
  <c r="U655" i="3"/>
  <c r="U654" i="3"/>
  <c r="U653" i="3"/>
  <c r="U652" i="3"/>
  <c r="U651" i="3"/>
  <c r="U650" i="3"/>
  <c r="U649" i="3"/>
  <c r="U648" i="3"/>
  <c r="U647" i="3"/>
  <c r="U646" i="3"/>
  <c r="U645" i="3"/>
  <c r="U644" i="3"/>
  <c r="U643" i="3"/>
  <c r="U642" i="3"/>
  <c r="U641" i="3"/>
  <c r="U640" i="3"/>
  <c r="U639" i="3"/>
  <c r="U638" i="3"/>
  <c r="U637" i="3"/>
  <c r="U636" i="3"/>
  <c r="U635" i="3"/>
  <c r="U634" i="3"/>
  <c r="U633" i="3"/>
  <c r="U632" i="3"/>
  <c r="U631" i="3"/>
  <c r="U630" i="3"/>
  <c r="U629" i="3"/>
  <c r="U628" i="3"/>
  <c r="U627" i="3"/>
  <c r="U626" i="3"/>
  <c r="U625" i="3"/>
  <c r="U624" i="3"/>
  <c r="U623" i="3"/>
  <c r="U622" i="3"/>
  <c r="U621" i="3"/>
  <c r="U620" i="3"/>
  <c r="U619" i="3"/>
  <c r="U618" i="3"/>
  <c r="U617" i="3"/>
  <c r="U616" i="3"/>
  <c r="U615" i="3"/>
  <c r="U614" i="3"/>
  <c r="U613" i="3"/>
  <c r="U612" i="3"/>
  <c r="U611" i="3"/>
  <c r="U610" i="3"/>
  <c r="U609" i="3"/>
  <c r="U608" i="3"/>
  <c r="U607" i="3"/>
  <c r="U606" i="3"/>
  <c r="U605" i="3"/>
  <c r="U604" i="3"/>
  <c r="U603" i="3"/>
  <c r="U602" i="3"/>
  <c r="U601" i="3"/>
  <c r="U600" i="3"/>
  <c r="U599" i="3"/>
  <c r="U598" i="3"/>
  <c r="U597" i="3"/>
  <c r="U596" i="3"/>
  <c r="U595" i="3"/>
  <c r="U594" i="3"/>
  <c r="U593" i="3"/>
  <c r="U592" i="3"/>
  <c r="U591" i="3"/>
  <c r="U590" i="3"/>
  <c r="U589" i="3"/>
  <c r="U588" i="3"/>
  <c r="U587" i="3"/>
  <c r="U586" i="3"/>
  <c r="U585" i="3"/>
  <c r="U584" i="3"/>
  <c r="U583" i="3"/>
  <c r="U582" i="3"/>
  <c r="U581" i="3"/>
  <c r="M4" i="1"/>
  <c r="L4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1" i="4"/>
  <c r="U2" i="2" a="1"/>
  <c r="U2" i="2" s="1"/>
  <c r="I2" i="2" a="1"/>
  <c r="I2" i="2" s="1"/>
  <c r="C2" i="2" a="1"/>
  <c r="C2" i="2" s="1"/>
  <c r="F2" i="2" a="1"/>
  <c r="F2" i="2" s="1"/>
  <c r="L2" i="2" a="1"/>
  <c r="L2" i="2" s="1"/>
  <c r="O2" i="2" a="1"/>
  <c r="O2" i="2" s="1"/>
  <c r="R2" i="2" a="1"/>
  <c r="R2" i="2" s="1"/>
  <c r="AB1253" i="3"/>
  <c r="AB1252" i="3"/>
  <c r="AB1251" i="3"/>
  <c r="AB1250" i="3"/>
  <c r="AB1249" i="3"/>
  <c r="AB1248" i="3"/>
  <c r="AB1247" i="3"/>
  <c r="AB1246" i="3"/>
  <c r="AB1245" i="3"/>
  <c r="AB1244" i="3"/>
  <c r="AB1243" i="3"/>
  <c r="AB1242" i="3"/>
  <c r="AB1241" i="3"/>
  <c r="AB1240" i="3"/>
  <c r="AB1239" i="3"/>
  <c r="AB1238" i="3"/>
  <c r="AB1237" i="3"/>
  <c r="AB1236" i="3"/>
  <c r="AB1235" i="3"/>
  <c r="AB1234" i="3"/>
  <c r="AB1233" i="3"/>
  <c r="AB1232" i="3"/>
  <c r="AB1231" i="3"/>
  <c r="AB1230" i="3"/>
  <c r="AB1229" i="3"/>
  <c r="AB1228" i="3"/>
  <c r="AB1227" i="3"/>
  <c r="AB1226" i="3"/>
  <c r="AB1225" i="3"/>
  <c r="AB1224" i="3"/>
  <c r="AB1223" i="3"/>
  <c r="AB1222" i="3"/>
  <c r="AB1221" i="3"/>
  <c r="AB1220" i="3"/>
  <c r="AB1219" i="3"/>
  <c r="AB1218" i="3"/>
  <c r="AB1217" i="3"/>
  <c r="AB1216" i="3"/>
  <c r="AB1215" i="3"/>
  <c r="AB1214" i="3"/>
  <c r="AB1213" i="3"/>
  <c r="AB1212" i="3"/>
  <c r="AB1211" i="3"/>
  <c r="AB1210" i="3"/>
  <c r="AB1209" i="3"/>
  <c r="AB1208" i="3"/>
  <c r="AB1207" i="3"/>
  <c r="AB1206" i="3"/>
  <c r="AB1205" i="3"/>
  <c r="AB1204" i="3"/>
  <c r="AB1203" i="3"/>
  <c r="AB1202" i="3"/>
  <c r="AB1201" i="3"/>
  <c r="AB1200" i="3"/>
  <c r="AB1199" i="3"/>
  <c r="AB1198" i="3"/>
  <c r="AB1197" i="3"/>
  <c r="AB1196" i="3"/>
  <c r="AB1195" i="3"/>
  <c r="AB1194" i="3"/>
  <c r="AB1193" i="3"/>
  <c r="AB1192" i="3"/>
  <c r="AB1191" i="3"/>
  <c r="AB1190" i="3"/>
  <c r="AB1189" i="3"/>
  <c r="AB1188" i="3"/>
  <c r="AB1187" i="3"/>
  <c r="AB1186" i="3"/>
  <c r="AB1185" i="3"/>
  <c r="AB1184" i="3"/>
  <c r="AB1183" i="3"/>
  <c r="AB1182" i="3"/>
  <c r="AB1181" i="3"/>
  <c r="AB1180" i="3"/>
  <c r="AB1179" i="3"/>
  <c r="AB1178" i="3"/>
  <c r="AB1177" i="3"/>
  <c r="AB1176" i="3"/>
  <c r="AB1175" i="3"/>
  <c r="AB1174" i="3"/>
  <c r="AB1173" i="3"/>
  <c r="AB1172" i="3"/>
  <c r="AB1171" i="3"/>
  <c r="AB1170" i="3"/>
  <c r="AB1169" i="3"/>
  <c r="AB1168" i="3"/>
  <c r="AB1167" i="3"/>
  <c r="AB1166" i="3"/>
  <c r="AB1165" i="3"/>
  <c r="AB1164" i="3"/>
  <c r="AB1163" i="3"/>
  <c r="AB1162" i="3"/>
  <c r="AB1161" i="3"/>
  <c r="AB1160" i="3"/>
  <c r="AB1159" i="3"/>
  <c r="AB1158" i="3"/>
  <c r="AB1157" i="3"/>
  <c r="AB1156" i="3"/>
  <c r="AB1155" i="3"/>
  <c r="AB1154" i="3"/>
  <c r="AB1153" i="3"/>
  <c r="AB1152" i="3"/>
  <c r="AB1151" i="3"/>
  <c r="AB1150" i="3"/>
  <c r="AB1149" i="3"/>
  <c r="AB1148" i="3"/>
  <c r="AB1147" i="3"/>
  <c r="AB1146" i="3"/>
  <c r="AB1145" i="3"/>
  <c r="AB1144" i="3"/>
  <c r="AB1143" i="3"/>
  <c r="AB1142" i="3"/>
  <c r="AB1141" i="3"/>
  <c r="AB1140" i="3"/>
  <c r="AB1139" i="3"/>
  <c r="AB1138" i="3"/>
  <c r="AB1137" i="3"/>
  <c r="AB1136" i="3"/>
  <c r="AB1135" i="3"/>
  <c r="AB1134" i="3"/>
  <c r="AB1133" i="3"/>
  <c r="AB1132" i="3"/>
  <c r="AB1131" i="3"/>
  <c r="AB1130" i="3"/>
  <c r="AB1129" i="3"/>
  <c r="AB1128" i="3"/>
  <c r="AB1127" i="3"/>
  <c r="AB1126" i="3"/>
  <c r="AB1125" i="3"/>
  <c r="AB1124" i="3"/>
  <c r="AB1123" i="3"/>
  <c r="AB1122" i="3"/>
  <c r="AB1121" i="3"/>
  <c r="AB1120" i="3"/>
  <c r="AB1119" i="3"/>
  <c r="AB1118" i="3"/>
  <c r="AB1117" i="3"/>
  <c r="AB1116" i="3"/>
  <c r="AB1115" i="3"/>
  <c r="AB1114" i="3"/>
  <c r="AB1113" i="3"/>
  <c r="AB1112" i="3"/>
  <c r="AB1111" i="3"/>
  <c r="AB1110" i="3"/>
  <c r="AB1109" i="3"/>
  <c r="AB1108" i="3"/>
  <c r="AB1107" i="3"/>
  <c r="AB1106" i="3"/>
  <c r="AB1105" i="3"/>
  <c r="AB1104" i="3"/>
  <c r="AB1103" i="3"/>
  <c r="AB1102" i="3"/>
  <c r="AB1101" i="3"/>
  <c r="AB1100" i="3"/>
  <c r="AB1099" i="3"/>
  <c r="AB1098" i="3"/>
  <c r="AB1097" i="3"/>
  <c r="AB1096" i="3"/>
  <c r="AB1095" i="3"/>
  <c r="AB1094" i="3"/>
  <c r="AB1093" i="3"/>
  <c r="AB1092" i="3"/>
  <c r="AB1091" i="3"/>
  <c r="AB1090" i="3"/>
  <c r="AB1089" i="3"/>
  <c r="AB1088" i="3"/>
  <c r="AB1087" i="3"/>
  <c r="AB1086" i="3"/>
  <c r="AB1085" i="3"/>
  <c r="AB1084" i="3"/>
  <c r="AB1083" i="3"/>
  <c r="AB1082" i="3"/>
  <c r="AB1081" i="3"/>
  <c r="AB1080" i="3"/>
  <c r="AB1079" i="3"/>
  <c r="AB1078" i="3"/>
  <c r="AB1077" i="3"/>
  <c r="AB1076" i="3"/>
  <c r="AB1075" i="3"/>
  <c r="AB1074" i="3"/>
  <c r="AB1073" i="3"/>
  <c r="AB1072" i="3"/>
  <c r="AB1071" i="3"/>
  <c r="AB1070" i="3"/>
  <c r="AB1069" i="3"/>
  <c r="AB1068" i="3"/>
  <c r="AB1067" i="3"/>
  <c r="AB1066" i="3"/>
  <c r="AB1065" i="3"/>
  <c r="AB1064" i="3"/>
  <c r="AB1063" i="3"/>
  <c r="AB1062" i="3"/>
  <c r="AB1061" i="3"/>
  <c r="AB1060" i="3"/>
  <c r="AB1059" i="3"/>
  <c r="AB1058" i="3"/>
  <c r="AB1057" i="3"/>
  <c r="AB1056" i="3"/>
  <c r="AB1055" i="3"/>
  <c r="AB1054" i="3"/>
  <c r="AB1053" i="3"/>
  <c r="AB1052" i="3"/>
  <c r="AB1051" i="3"/>
  <c r="AB1050" i="3"/>
  <c r="AB1049" i="3"/>
  <c r="AB1048" i="3"/>
  <c r="AB1047" i="3"/>
  <c r="AB1046" i="3"/>
  <c r="AB1045" i="3"/>
  <c r="AB1044" i="3"/>
  <c r="AB1043" i="3"/>
  <c r="AB1042" i="3"/>
  <c r="AB1041" i="3"/>
  <c r="AB1040" i="3"/>
  <c r="AB1039" i="3"/>
  <c r="AB1038" i="3"/>
  <c r="AB1037" i="3"/>
  <c r="AB1036" i="3"/>
  <c r="AB1035" i="3"/>
  <c r="AB1034" i="3"/>
  <c r="AB1033" i="3"/>
  <c r="AB1032" i="3"/>
  <c r="AB1031" i="3"/>
  <c r="AB1030" i="3"/>
  <c r="AB1029" i="3"/>
  <c r="AB1028" i="3"/>
  <c r="AB1027" i="3"/>
  <c r="AB1026" i="3"/>
  <c r="AB1025" i="3"/>
  <c r="AB1024" i="3"/>
  <c r="AB1023" i="3"/>
  <c r="AB1022" i="3"/>
  <c r="AB1021" i="3"/>
  <c r="AB1020" i="3"/>
  <c r="AB1019" i="3"/>
  <c r="AB1018" i="3"/>
  <c r="AB1017" i="3"/>
  <c r="AB1016" i="3"/>
  <c r="AB1015" i="3"/>
  <c r="AB1014" i="3"/>
  <c r="AB1013" i="3"/>
  <c r="AB1012" i="3"/>
  <c r="AB1011" i="3"/>
  <c r="AB1010" i="3"/>
  <c r="AB1009" i="3"/>
  <c r="AB1008" i="3"/>
  <c r="AB1007" i="3"/>
  <c r="AB1006" i="3"/>
  <c r="AB1005" i="3"/>
  <c r="AB1004" i="3"/>
  <c r="AB1003" i="3"/>
  <c r="AB1002" i="3"/>
  <c r="AB1001" i="3"/>
  <c r="AB1000" i="3"/>
  <c r="AB999" i="3"/>
  <c r="AB998" i="3"/>
  <c r="AB997" i="3"/>
  <c r="AB996" i="3"/>
  <c r="AB995" i="3"/>
  <c r="AB994" i="3"/>
  <c r="AB993" i="3"/>
  <c r="AB992" i="3"/>
  <c r="AB991" i="3"/>
  <c r="AB990" i="3"/>
  <c r="AB989" i="3"/>
  <c r="AB988" i="3"/>
  <c r="AB987" i="3"/>
  <c r="AB986" i="3"/>
  <c r="AB985" i="3"/>
  <c r="AB984" i="3"/>
  <c r="AB983" i="3"/>
  <c r="AB982" i="3"/>
  <c r="AB981" i="3"/>
  <c r="AB980" i="3"/>
  <c r="AB979" i="3"/>
  <c r="AB978" i="3"/>
  <c r="AB977" i="3"/>
  <c r="AB976" i="3"/>
  <c r="AB975" i="3"/>
  <c r="AB974" i="3"/>
  <c r="AB973" i="3"/>
  <c r="AB972" i="3"/>
  <c r="AB971" i="3"/>
  <c r="AB970" i="3"/>
  <c r="AB969" i="3"/>
  <c r="AB968" i="3"/>
  <c r="AB967" i="3"/>
  <c r="AB966" i="3"/>
  <c r="AB965" i="3"/>
  <c r="AB964" i="3"/>
  <c r="AB963" i="3"/>
  <c r="AB962" i="3"/>
  <c r="AB961" i="3"/>
  <c r="AB960" i="3"/>
  <c r="AB959" i="3"/>
  <c r="AB958" i="3"/>
  <c r="AB957" i="3"/>
  <c r="AB956" i="3"/>
  <c r="AB955" i="3"/>
  <c r="AB954" i="3"/>
  <c r="AB953" i="3"/>
  <c r="AB952" i="3"/>
  <c r="AB951" i="3"/>
  <c r="AB950" i="3"/>
  <c r="AB949" i="3"/>
  <c r="AB948" i="3"/>
  <c r="AB947" i="3"/>
  <c r="AB946" i="3"/>
  <c r="AB945" i="3"/>
  <c r="AB944" i="3"/>
  <c r="AB943" i="3"/>
  <c r="AB942" i="3"/>
  <c r="AB941" i="3"/>
  <c r="AB940" i="3"/>
  <c r="AB939" i="3"/>
  <c r="AB938" i="3"/>
  <c r="AB937" i="3"/>
  <c r="AB936" i="3"/>
  <c r="AB935" i="3"/>
  <c r="AB934" i="3"/>
  <c r="AB933" i="3"/>
  <c r="AB932" i="3"/>
  <c r="AB931" i="3"/>
  <c r="AB930" i="3"/>
  <c r="AB929" i="3"/>
  <c r="AB928" i="3"/>
  <c r="AB927" i="3"/>
  <c r="AB926" i="3"/>
  <c r="AB925" i="3"/>
  <c r="AB924" i="3"/>
  <c r="AB923" i="3"/>
  <c r="AB922" i="3"/>
  <c r="AB921" i="3"/>
  <c r="AB920" i="3"/>
  <c r="AB919" i="3"/>
  <c r="AB918" i="3"/>
  <c r="AB917" i="3"/>
  <c r="AB916" i="3"/>
  <c r="AB915" i="3"/>
  <c r="AB914" i="3"/>
  <c r="AB913" i="3"/>
  <c r="AB912" i="3"/>
  <c r="AB911" i="3"/>
  <c r="AB910" i="3"/>
  <c r="AB909" i="3"/>
  <c r="AB908" i="3"/>
  <c r="AB907" i="3"/>
  <c r="AB906" i="3"/>
  <c r="AB905" i="3"/>
  <c r="AB904" i="3"/>
  <c r="AB903" i="3"/>
  <c r="AB902" i="3"/>
  <c r="AB901" i="3"/>
  <c r="AB900" i="3"/>
  <c r="AB899" i="3"/>
  <c r="AB898" i="3"/>
  <c r="AB897" i="3"/>
  <c r="AB896" i="3"/>
  <c r="AB895" i="3"/>
  <c r="AB894" i="3"/>
  <c r="AB893" i="3"/>
  <c r="AB892" i="3"/>
  <c r="AB891" i="3"/>
  <c r="AB890" i="3"/>
  <c r="AB889" i="3"/>
  <c r="AB888" i="3"/>
  <c r="AB887" i="3"/>
  <c r="AB886" i="3"/>
  <c r="AB885" i="3"/>
  <c r="AB884" i="3"/>
  <c r="AB883" i="3"/>
  <c r="AB882" i="3"/>
  <c r="AB881" i="3"/>
  <c r="AB880" i="3"/>
  <c r="AB879" i="3"/>
  <c r="AB878" i="3"/>
  <c r="AB877" i="3"/>
  <c r="AB876" i="3"/>
  <c r="AB875" i="3"/>
  <c r="AB874" i="3"/>
  <c r="AB873" i="3"/>
  <c r="AB872" i="3"/>
  <c r="AB871" i="3"/>
  <c r="AB870" i="3"/>
  <c r="AB869" i="3"/>
  <c r="AB868" i="3"/>
  <c r="AB867" i="3"/>
  <c r="AB866" i="3"/>
  <c r="AB865" i="3"/>
  <c r="AB864" i="3"/>
  <c r="AB863" i="3"/>
  <c r="AB862" i="3"/>
  <c r="AB861" i="3"/>
  <c r="AB860" i="3"/>
  <c r="AB859" i="3"/>
  <c r="AB858" i="3"/>
  <c r="AB857" i="3"/>
  <c r="AB856" i="3"/>
  <c r="AB855" i="3"/>
  <c r="AB854" i="3"/>
  <c r="AB853" i="3"/>
  <c r="AB852" i="3"/>
  <c r="AB851" i="3"/>
  <c r="AB850" i="3"/>
  <c r="AB849" i="3"/>
  <c r="AB848" i="3"/>
  <c r="AB847" i="3"/>
  <c r="AB846" i="3"/>
  <c r="AB845" i="3"/>
  <c r="AB844" i="3"/>
  <c r="AB843" i="3"/>
  <c r="AB842" i="3"/>
  <c r="AB841" i="3"/>
  <c r="AB840" i="3"/>
  <c r="AB839" i="3"/>
  <c r="AB838" i="3"/>
  <c r="AB837" i="3"/>
  <c r="AB836" i="3"/>
  <c r="AB835" i="3"/>
  <c r="AB834" i="3"/>
  <c r="AB833" i="3"/>
  <c r="AB832" i="3"/>
  <c r="AB831" i="3"/>
  <c r="AB830" i="3"/>
  <c r="AB829" i="3"/>
  <c r="AB828" i="3"/>
  <c r="AB827" i="3"/>
  <c r="AB826" i="3"/>
  <c r="AB825" i="3"/>
  <c r="AB824" i="3"/>
  <c r="AB823" i="3"/>
  <c r="AB822" i="3"/>
  <c r="AB821" i="3"/>
  <c r="AB820" i="3"/>
  <c r="AB819" i="3"/>
  <c r="AB818" i="3"/>
  <c r="AB817" i="3"/>
  <c r="AB816" i="3"/>
  <c r="AB815" i="3"/>
  <c r="AB814" i="3"/>
  <c r="AB813" i="3"/>
  <c r="AB812" i="3"/>
  <c r="AB811" i="3"/>
  <c r="AB810" i="3"/>
  <c r="AB809" i="3"/>
  <c r="AB808" i="3"/>
  <c r="AB807" i="3"/>
  <c r="AB806" i="3"/>
  <c r="AB805" i="3"/>
  <c r="AB804" i="3"/>
  <c r="AB803" i="3"/>
  <c r="AB802" i="3"/>
  <c r="AB801" i="3"/>
  <c r="AB800" i="3"/>
  <c r="AB799" i="3"/>
  <c r="AB798" i="3"/>
  <c r="AB797" i="3"/>
  <c r="AB796" i="3"/>
  <c r="AB795" i="3"/>
  <c r="AB794" i="3"/>
  <c r="AB793" i="3"/>
  <c r="AB792" i="3"/>
  <c r="AB791" i="3"/>
  <c r="AB790" i="3"/>
  <c r="AB789" i="3"/>
  <c r="AB788" i="3"/>
  <c r="AB787" i="3"/>
  <c r="AB786" i="3"/>
  <c r="AB785" i="3"/>
  <c r="AB784" i="3"/>
  <c r="AB783" i="3"/>
  <c r="AB782" i="3"/>
  <c r="AB781" i="3"/>
  <c r="AB780" i="3"/>
  <c r="AB779" i="3"/>
  <c r="AB778" i="3"/>
  <c r="AB777" i="3"/>
  <c r="AB776" i="3"/>
  <c r="AB775" i="3"/>
  <c r="AB774" i="3"/>
  <c r="AB773" i="3"/>
  <c r="AB772" i="3"/>
  <c r="AB771" i="3"/>
  <c r="AB770" i="3"/>
  <c r="AB769" i="3"/>
  <c r="AB768" i="3"/>
  <c r="AB767" i="3"/>
  <c r="AB766" i="3"/>
  <c r="AB765" i="3"/>
  <c r="AB764" i="3"/>
  <c r="AB763" i="3"/>
  <c r="AB762" i="3"/>
  <c r="AB761" i="3"/>
  <c r="AB760" i="3"/>
  <c r="AB759" i="3"/>
  <c r="AB758" i="3"/>
  <c r="AB757" i="3"/>
  <c r="AB756" i="3"/>
  <c r="AB755" i="3"/>
  <c r="AB754" i="3"/>
  <c r="AB753" i="3"/>
  <c r="AB752" i="3"/>
  <c r="AB751" i="3"/>
  <c r="AB750" i="3"/>
  <c r="AB749" i="3"/>
  <c r="AB748" i="3"/>
  <c r="AB747" i="3"/>
  <c r="AB746" i="3"/>
  <c r="AB745" i="3"/>
  <c r="AB744" i="3"/>
  <c r="AB743" i="3"/>
  <c r="AB742" i="3"/>
  <c r="AB741" i="3"/>
  <c r="AB740" i="3"/>
  <c r="AB739" i="3"/>
  <c r="AB738" i="3"/>
  <c r="AB737" i="3"/>
  <c r="AB736" i="3"/>
  <c r="AB735" i="3"/>
  <c r="AB734" i="3"/>
  <c r="AB733" i="3"/>
  <c r="AB732" i="3"/>
  <c r="AB731" i="3"/>
  <c r="AB730" i="3"/>
  <c r="AB729" i="3"/>
  <c r="AB728" i="3"/>
  <c r="AB727" i="3"/>
  <c r="AB726" i="3"/>
  <c r="AB725" i="3"/>
  <c r="AB724" i="3"/>
  <c r="AB723" i="3"/>
  <c r="AB722" i="3"/>
  <c r="AB721" i="3"/>
  <c r="AB720" i="3"/>
  <c r="AB719" i="3"/>
  <c r="AB718" i="3"/>
  <c r="AB717" i="3"/>
  <c r="AB716" i="3"/>
  <c r="AB715" i="3"/>
  <c r="AB714" i="3"/>
  <c r="AB713" i="3"/>
  <c r="AB712" i="3"/>
  <c r="AB711" i="3"/>
  <c r="AB710" i="3"/>
  <c r="AB709" i="3"/>
  <c r="AB708" i="3"/>
  <c r="AB707" i="3"/>
  <c r="AB706" i="3"/>
  <c r="AB705" i="3"/>
  <c r="AB704" i="3"/>
  <c r="AB703" i="3"/>
  <c r="AB702" i="3"/>
  <c r="AB701" i="3"/>
  <c r="AB700" i="3"/>
  <c r="AB699" i="3"/>
  <c r="AB698" i="3"/>
  <c r="AB697" i="3"/>
  <c r="AB696" i="3"/>
  <c r="AB695" i="3"/>
  <c r="AB694" i="3"/>
  <c r="AB693" i="3"/>
  <c r="AB692" i="3"/>
  <c r="AB691" i="3"/>
  <c r="AB690" i="3"/>
  <c r="AB689" i="3"/>
  <c r="AB688" i="3"/>
  <c r="AB687" i="3"/>
  <c r="AB686" i="3"/>
  <c r="AB685" i="3"/>
  <c r="AB684" i="3"/>
  <c r="AB683" i="3"/>
  <c r="AB682" i="3"/>
  <c r="AB681" i="3"/>
  <c r="AB680" i="3"/>
  <c r="AB679" i="3"/>
  <c r="AB678" i="3"/>
  <c r="AB677" i="3"/>
  <c r="AB676" i="3"/>
  <c r="AB675" i="3"/>
  <c r="AB674" i="3"/>
  <c r="AB673" i="3"/>
  <c r="AB672" i="3"/>
  <c r="AB671" i="3"/>
  <c r="AB670" i="3"/>
  <c r="AB669" i="3"/>
  <c r="AB668" i="3"/>
  <c r="AB667" i="3"/>
  <c r="AB666" i="3"/>
  <c r="AB665" i="3"/>
  <c r="AB664" i="3"/>
  <c r="AB663" i="3"/>
  <c r="AB662" i="3"/>
  <c r="AB661" i="3"/>
  <c r="AB660" i="3"/>
  <c r="AB659" i="3"/>
  <c r="AB658" i="3"/>
  <c r="AB657" i="3"/>
  <c r="AB656" i="3"/>
  <c r="AB655" i="3"/>
  <c r="AB654" i="3"/>
  <c r="AB653" i="3"/>
  <c r="AB652" i="3"/>
  <c r="AB651" i="3"/>
  <c r="AB650" i="3"/>
  <c r="AB649" i="3"/>
  <c r="AB648" i="3"/>
  <c r="AB647" i="3"/>
  <c r="AB646" i="3"/>
  <c r="AB645" i="3"/>
  <c r="AB644" i="3"/>
  <c r="AB643" i="3"/>
  <c r="AB642" i="3"/>
  <c r="AB641" i="3"/>
  <c r="AB640" i="3"/>
  <c r="AB639" i="3"/>
  <c r="AB638" i="3"/>
  <c r="AB637" i="3"/>
  <c r="AB636" i="3"/>
  <c r="AB635" i="3"/>
  <c r="AB634" i="3"/>
  <c r="AB633" i="3"/>
  <c r="AB632" i="3"/>
  <c r="AB631" i="3"/>
  <c r="AB630" i="3"/>
  <c r="AB629" i="3"/>
  <c r="AB628" i="3"/>
  <c r="AB627" i="3"/>
  <c r="AB626" i="3"/>
  <c r="AB625" i="3"/>
  <c r="AB624" i="3"/>
  <c r="AB623" i="3"/>
  <c r="AB622" i="3"/>
  <c r="AB621" i="3"/>
  <c r="AB620" i="3"/>
  <c r="AB619" i="3"/>
  <c r="AB618" i="3"/>
  <c r="AB617" i="3"/>
  <c r="AB616" i="3"/>
  <c r="AB615" i="3"/>
  <c r="AB614" i="3"/>
  <c r="AB613" i="3"/>
  <c r="AB612" i="3"/>
  <c r="AB611" i="3"/>
  <c r="AB610" i="3"/>
  <c r="AB609" i="3"/>
  <c r="AB608" i="3"/>
  <c r="AB607" i="3"/>
  <c r="AB606" i="3"/>
  <c r="AB605" i="3"/>
  <c r="AB604" i="3"/>
  <c r="AB603" i="3"/>
  <c r="AB602" i="3"/>
  <c r="AB601" i="3"/>
  <c r="AB600" i="3"/>
  <c r="AB599" i="3"/>
  <c r="AB598" i="3"/>
  <c r="AB597" i="3"/>
  <c r="AB596" i="3"/>
  <c r="AB595" i="3"/>
  <c r="AB594" i="3"/>
  <c r="AB593" i="3"/>
  <c r="AB592" i="3"/>
  <c r="AB591" i="3"/>
  <c r="AB590" i="3"/>
  <c r="AB589" i="3"/>
  <c r="AB588" i="3"/>
  <c r="AB587" i="3"/>
  <c r="AB586" i="3"/>
  <c r="AB585" i="3"/>
  <c r="AB584" i="3"/>
  <c r="AB583" i="3"/>
  <c r="AB582" i="3"/>
  <c r="AB581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X5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R965" i="3"/>
  <c r="R964" i="3"/>
  <c r="R963" i="3"/>
  <c r="R962" i="3"/>
  <c r="R961" i="3"/>
  <c r="R960" i="3"/>
  <c r="R959" i="3"/>
  <c r="R958" i="3"/>
  <c r="R957" i="3"/>
  <c r="R956" i="3"/>
  <c r="R955" i="3"/>
  <c r="R954" i="3"/>
  <c r="R953" i="3"/>
  <c r="R952" i="3"/>
  <c r="R951" i="3"/>
  <c r="R950" i="3"/>
  <c r="R949" i="3"/>
  <c r="R948" i="3"/>
  <c r="R947" i="3"/>
  <c r="R946" i="3"/>
  <c r="R945" i="3"/>
  <c r="R944" i="3"/>
  <c r="R943" i="3"/>
  <c r="R942" i="3"/>
  <c r="R941" i="3"/>
  <c r="R940" i="3"/>
  <c r="R939" i="3"/>
  <c r="R938" i="3"/>
  <c r="R937" i="3"/>
  <c r="R936" i="3"/>
  <c r="R935" i="3"/>
  <c r="R934" i="3"/>
  <c r="R933" i="3"/>
  <c r="R932" i="3"/>
  <c r="R931" i="3"/>
  <c r="R930" i="3"/>
  <c r="R929" i="3"/>
  <c r="R928" i="3"/>
  <c r="R927" i="3"/>
  <c r="R926" i="3"/>
  <c r="R925" i="3"/>
  <c r="R924" i="3"/>
  <c r="R923" i="3"/>
  <c r="R922" i="3"/>
  <c r="R921" i="3"/>
  <c r="R920" i="3"/>
  <c r="R919" i="3"/>
  <c r="R918" i="3"/>
  <c r="R917" i="3"/>
  <c r="R916" i="3"/>
  <c r="R915" i="3"/>
  <c r="R914" i="3"/>
  <c r="R913" i="3"/>
  <c r="R912" i="3"/>
  <c r="R911" i="3"/>
  <c r="R910" i="3"/>
  <c r="R909" i="3"/>
  <c r="R908" i="3"/>
  <c r="R907" i="3"/>
  <c r="R906" i="3"/>
  <c r="R905" i="3"/>
  <c r="R904" i="3"/>
  <c r="R903" i="3"/>
  <c r="R902" i="3"/>
  <c r="R901" i="3"/>
  <c r="R900" i="3"/>
  <c r="R899" i="3"/>
  <c r="R898" i="3"/>
  <c r="R897" i="3"/>
  <c r="R896" i="3"/>
  <c r="R895" i="3"/>
  <c r="R894" i="3"/>
  <c r="R893" i="3"/>
  <c r="R892" i="3"/>
  <c r="R891" i="3"/>
  <c r="R890" i="3"/>
  <c r="R889" i="3"/>
  <c r="R888" i="3"/>
  <c r="R887" i="3"/>
  <c r="R886" i="3"/>
  <c r="R885" i="3"/>
  <c r="R884" i="3"/>
  <c r="R883" i="3"/>
  <c r="R882" i="3"/>
  <c r="R881" i="3"/>
  <c r="R880" i="3"/>
  <c r="R879" i="3"/>
  <c r="R878" i="3"/>
  <c r="R877" i="3"/>
  <c r="R876" i="3"/>
  <c r="R875" i="3"/>
  <c r="R874" i="3"/>
  <c r="R873" i="3"/>
  <c r="R872" i="3"/>
  <c r="R871" i="3"/>
  <c r="R870" i="3"/>
  <c r="R869" i="3"/>
  <c r="R868" i="3"/>
  <c r="R867" i="3"/>
  <c r="R866" i="3"/>
  <c r="R865" i="3"/>
  <c r="R864" i="3"/>
  <c r="R863" i="3"/>
  <c r="R862" i="3"/>
  <c r="R861" i="3"/>
  <c r="R860" i="3"/>
  <c r="R859" i="3"/>
  <c r="R858" i="3"/>
  <c r="R857" i="3"/>
  <c r="R856" i="3"/>
  <c r="R855" i="3"/>
  <c r="R854" i="3"/>
  <c r="R853" i="3"/>
  <c r="R852" i="3"/>
  <c r="R851" i="3"/>
  <c r="R850" i="3"/>
  <c r="R849" i="3"/>
  <c r="R848" i="3"/>
  <c r="R847" i="3"/>
  <c r="R846" i="3"/>
  <c r="R845" i="3"/>
  <c r="R844" i="3"/>
  <c r="R843" i="3"/>
  <c r="R842" i="3"/>
  <c r="R841" i="3"/>
  <c r="R840" i="3"/>
  <c r="R839" i="3"/>
  <c r="R838" i="3"/>
  <c r="R837" i="3"/>
  <c r="R836" i="3"/>
  <c r="R835" i="3"/>
  <c r="R834" i="3"/>
  <c r="R833" i="3"/>
  <c r="R832" i="3"/>
  <c r="R831" i="3"/>
  <c r="R830" i="3"/>
  <c r="R829" i="3"/>
  <c r="R828" i="3"/>
  <c r="R827" i="3"/>
  <c r="R826" i="3"/>
  <c r="R825" i="3"/>
  <c r="R824" i="3"/>
  <c r="R823" i="3"/>
  <c r="R822" i="3"/>
  <c r="R821" i="3"/>
  <c r="R820" i="3"/>
  <c r="R819" i="3"/>
  <c r="R818" i="3"/>
  <c r="R817" i="3"/>
  <c r="R816" i="3"/>
  <c r="R815" i="3"/>
  <c r="R814" i="3"/>
  <c r="R813" i="3"/>
  <c r="R812" i="3"/>
  <c r="R811" i="3"/>
  <c r="R810" i="3"/>
  <c r="R809" i="3"/>
  <c r="R808" i="3"/>
  <c r="R807" i="3"/>
  <c r="R806" i="3"/>
  <c r="R805" i="3"/>
  <c r="R804" i="3"/>
  <c r="R803" i="3"/>
  <c r="R802" i="3"/>
  <c r="R801" i="3"/>
  <c r="R800" i="3"/>
  <c r="R799" i="3"/>
  <c r="R798" i="3"/>
  <c r="R797" i="3"/>
  <c r="R796" i="3"/>
  <c r="R795" i="3"/>
  <c r="R794" i="3"/>
  <c r="R793" i="3"/>
  <c r="R792" i="3"/>
  <c r="R791" i="3"/>
  <c r="R790" i="3"/>
  <c r="R789" i="3"/>
  <c r="R788" i="3"/>
  <c r="R787" i="3"/>
  <c r="R786" i="3"/>
  <c r="R785" i="3"/>
  <c r="R784" i="3"/>
  <c r="R783" i="3"/>
  <c r="R782" i="3"/>
  <c r="R781" i="3"/>
  <c r="R780" i="3"/>
  <c r="R779" i="3"/>
  <c r="R778" i="3"/>
  <c r="R777" i="3"/>
  <c r="R776" i="3"/>
  <c r="R775" i="3"/>
  <c r="R774" i="3"/>
  <c r="R773" i="3"/>
  <c r="R772" i="3"/>
  <c r="R771" i="3"/>
  <c r="R770" i="3"/>
  <c r="R769" i="3"/>
  <c r="R768" i="3"/>
  <c r="R767" i="3"/>
  <c r="R766" i="3"/>
  <c r="R765" i="3"/>
  <c r="R764" i="3"/>
  <c r="R763" i="3"/>
  <c r="R762" i="3"/>
  <c r="R761" i="3"/>
  <c r="R760" i="3"/>
  <c r="R759" i="3"/>
  <c r="R758" i="3"/>
  <c r="R757" i="3"/>
  <c r="R756" i="3"/>
  <c r="R755" i="3"/>
  <c r="R754" i="3"/>
  <c r="R753" i="3"/>
  <c r="R752" i="3"/>
  <c r="R751" i="3"/>
  <c r="R750" i="3"/>
  <c r="R749" i="3"/>
  <c r="R748" i="3"/>
  <c r="R747" i="3"/>
  <c r="R746" i="3"/>
  <c r="R745" i="3"/>
  <c r="R744" i="3"/>
  <c r="R743" i="3"/>
  <c r="R742" i="3"/>
  <c r="R741" i="3"/>
  <c r="R740" i="3"/>
  <c r="R739" i="3"/>
  <c r="R738" i="3"/>
  <c r="R737" i="3"/>
  <c r="R736" i="3"/>
  <c r="R735" i="3"/>
  <c r="R734" i="3"/>
  <c r="R733" i="3"/>
  <c r="R732" i="3"/>
  <c r="R731" i="3"/>
  <c r="R730" i="3"/>
  <c r="R729" i="3"/>
  <c r="R728" i="3"/>
  <c r="R727" i="3"/>
  <c r="R726" i="3"/>
  <c r="R725" i="3"/>
  <c r="R724" i="3"/>
  <c r="R723" i="3"/>
  <c r="R722" i="3"/>
  <c r="R721" i="3"/>
  <c r="R720" i="3"/>
  <c r="R719" i="3"/>
  <c r="R718" i="3"/>
  <c r="R717" i="3"/>
  <c r="R716" i="3"/>
  <c r="R715" i="3"/>
  <c r="R714" i="3"/>
  <c r="R713" i="3"/>
  <c r="R712" i="3"/>
  <c r="R711" i="3"/>
  <c r="R710" i="3"/>
  <c r="R709" i="3"/>
  <c r="R708" i="3"/>
  <c r="R707" i="3"/>
  <c r="R706" i="3"/>
  <c r="R705" i="3"/>
  <c r="R704" i="3"/>
  <c r="R703" i="3"/>
  <c r="R702" i="3"/>
  <c r="R701" i="3"/>
  <c r="R700" i="3"/>
  <c r="R699" i="3"/>
  <c r="R698" i="3"/>
  <c r="R697" i="3"/>
  <c r="R696" i="3"/>
  <c r="R695" i="3"/>
  <c r="R694" i="3"/>
  <c r="R693" i="3"/>
  <c r="R692" i="3"/>
  <c r="R691" i="3"/>
  <c r="R690" i="3"/>
  <c r="R689" i="3"/>
  <c r="R688" i="3"/>
  <c r="R687" i="3"/>
  <c r="R686" i="3"/>
  <c r="R685" i="3"/>
  <c r="R684" i="3"/>
  <c r="R683" i="3"/>
  <c r="R682" i="3"/>
  <c r="R681" i="3"/>
  <c r="R680" i="3"/>
  <c r="R679" i="3"/>
  <c r="R678" i="3"/>
  <c r="R677" i="3"/>
  <c r="R676" i="3"/>
  <c r="R675" i="3"/>
  <c r="R674" i="3"/>
  <c r="R673" i="3"/>
  <c r="R672" i="3"/>
  <c r="R671" i="3"/>
  <c r="R670" i="3"/>
  <c r="R669" i="3"/>
  <c r="R668" i="3"/>
  <c r="R667" i="3"/>
  <c r="R666" i="3"/>
  <c r="R665" i="3"/>
  <c r="R664" i="3"/>
  <c r="R663" i="3"/>
  <c r="R662" i="3"/>
  <c r="R661" i="3"/>
  <c r="R660" i="3"/>
  <c r="R659" i="3"/>
  <c r="R658" i="3"/>
  <c r="R657" i="3"/>
  <c r="R656" i="3"/>
  <c r="R655" i="3"/>
  <c r="R654" i="3"/>
  <c r="R653" i="3"/>
  <c r="R652" i="3"/>
  <c r="R651" i="3"/>
  <c r="R650" i="3"/>
  <c r="R649" i="3"/>
  <c r="R648" i="3"/>
  <c r="R647" i="3"/>
  <c r="R646" i="3"/>
  <c r="R645" i="3"/>
  <c r="R644" i="3"/>
  <c r="R643" i="3"/>
  <c r="R642" i="3"/>
  <c r="R641" i="3"/>
  <c r="R640" i="3"/>
  <c r="R639" i="3"/>
  <c r="R638" i="3"/>
  <c r="R637" i="3"/>
  <c r="R636" i="3"/>
  <c r="R635" i="3"/>
  <c r="R634" i="3"/>
  <c r="R633" i="3"/>
  <c r="R632" i="3"/>
  <c r="R631" i="3"/>
  <c r="R630" i="3"/>
  <c r="R629" i="3"/>
  <c r="R628" i="3"/>
  <c r="R627" i="3"/>
  <c r="R626" i="3"/>
  <c r="R625" i="3"/>
  <c r="R624" i="3"/>
  <c r="R623" i="3"/>
  <c r="R622" i="3"/>
  <c r="R621" i="3"/>
  <c r="R620" i="3"/>
  <c r="R619" i="3"/>
  <c r="R618" i="3"/>
  <c r="R617" i="3"/>
  <c r="R616" i="3"/>
  <c r="R615" i="3"/>
  <c r="R614" i="3"/>
  <c r="R613" i="3"/>
  <c r="R612" i="3"/>
  <c r="R611" i="3"/>
  <c r="R610" i="3"/>
  <c r="R609" i="3"/>
  <c r="R608" i="3"/>
  <c r="R607" i="3"/>
  <c r="R606" i="3"/>
  <c r="R605" i="3"/>
  <c r="R604" i="3"/>
  <c r="R603" i="3"/>
  <c r="R602" i="3"/>
  <c r="R601" i="3"/>
  <c r="R600" i="3"/>
  <c r="R599" i="3"/>
  <c r="R598" i="3"/>
  <c r="R597" i="3"/>
  <c r="R596" i="3"/>
  <c r="R595" i="3"/>
  <c r="R594" i="3"/>
  <c r="R593" i="3"/>
  <c r="R592" i="3"/>
  <c r="R591" i="3"/>
  <c r="R590" i="3"/>
  <c r="R589" i="3"/>
  <c r="R588" i="3"/>
  <c r="R587" i="3"/>
  <c r="R586" i="3"/>
  <c r="R585" i="3"/>
  <c r="R584" i="3"/>
  <c r="R583" i="3"/>
  <c r="R582" i="3"/>
  <c r="R581" i="3"/>
  <c r="R580" i="3"/>
  <c r="R579" i="3"/>
  <c r="R578" i="3"/>
  <c r="R577" i="3"/>
  <c r="R576" i="3"/>
  <c r="R575" i="3"/>
  <c r="R574" i="3"/>
  <c r="R573" i="3"/>
  <c r="R572" i="3"/>
  <c r="R571" i="3"/>
  <c r="R570" i="3"/>
  <c r="R569" i="3"/>
  <c r="R568" i="3"/>
  <c r="R567" i="3"/>
  <c r="R566" i="3"/>
  <c r="R565" i="3"/>
  <c r="R564" i="3"/>
  <c r="R563" i="3"/>
  <c r="R562" i="3"/>
  <c r="R561" i="3"/>
  <c r="R560" i="3"/>
  <c r="R559" i="3"/>
  <c r="R558" i="3"/>
  <c r="R557" i="3"/>
  <c r="R556" i="3"/>
  <c r="R555" i="3"/>
  <c r="R554" i="3"/>
  <c r="R553" i="3"/>
  <c r="R552" i="3"/>
  <c r="R551" i="3"/>
  <c r="R550" i="3"/>
  <c r="R549" i="3"/>
  <c r="R548" i="3"/>
  <c r="R547" i="3"/>
  <c r="R546" i="3"/>
  <c r="R545" i="3"/>
  <c r="R544" i="3"/>
  <c r="R543" i="3"/>
  <c r="R542" i="3"/>
  <c r="R541" i="3"/>
  <c r="R540" i="3"/>
  <c r="R539" i="3"/>
  <c r="R538" i="3"/>
  <c r="R537" i="3"/>
  <c r="R536" i="3"/>
  <c r="R535" i="3"/>
  <c r="R534" i="3"/>
  <c r="R533" i="3"/>
  <c r="R532" i="3"/>
  <c r="R531" i="3"/>
  <c r="R530" i="3"/>
  <c r="R529" i="3"/>
  <c r="R528" i="3"/>
  <c r="R527" i="3"/>
  <c r="R526" i="3"/>
  <c r="R525" i="3"/>
  <c r="R524" i="3"/>
  <c r="R523" i="3"/>
  <c r="R522" i="3"/>
  <c r="R521" i="3"/>
  <c r="R520" i="3"/>
  <c r="R519" i="3"/>
  <c r="R518" i="3"/>
  <c r="R517" i="3"/>
  <c r="R516" i="3"/>
  <c r="R515" i="3"/>
  <c r="R514" i="3"/>
  <c r="R513" i="3"/>
  <c r="R512" i="3"/>
  <c r="R511" i="3"/>
  <c r="R510" i="3"/>
  <c r="R509" i="3"/>
  <c r="R508" i="3"/>
  <c r="R507" i="3"/>
  <c r="R506" i="3"/>
  <c r="R505" i="3"/>
  <c r="R504" i="3"/>
  <c r="R503" i="3"/>
  <c r="R502" i="3"/>
  <c r="R501" i="3"/>
  <c r="R500" i="3"/>
  <c r="R499" i="3"/>
  <c r="R498" i="3"/>
  <c r="R497" i="3"/>
  <c r="R496" i="3"/>
  <c r="R495" i="3"/>
  <c r="R494" i="3"/>
  <c r="R493" i="3"/>
  <c r="R492" i="3"/>
  <c r="R491" i="3"/>
  <c r="R490" i="3"/>
  <c r="R489" i="3"/>
  <c r="R488" i="3"/>
  <c r="R487" i="3"/>
  <c r="R486" i="3"/>
  <c r="R485" i="3"/>
  <c r="R484" i="3"/>
  <c r="R483" i="3"/>
  <c r="R482" i="3"/>
  <c r="R481" i="3"/>
  <c r="R480" i="3"/>
  <c r="R479" i="3"/>
  <c r="R478" i="3"/>
  <c r="R477" i="3"/>
  <c r="R476" i="3"/>
  <c r="R475" i="3"/>
  <c r="R474" i="3"/>
  <c r="R473" i="3"/>
  <c r="R472" i="3"/>
  <c r="R471" i="3"/>
  <c r="R470" i="3"/>
  <c r="R469" i="3"/>
  <c r="R468" i="3"/>
  <c r="R467" i="3"/>
  <c r="R466" i="3"/>
  <c r="R465" i="3"/>
  <c r="R464" i="3"/>
  <c r="R463" i="3"/>
  <c r="R462" i="3"/>
  <c r="R461" i="3"/>
  <c r="R460" i="3"/>
  <c r="R459" i="3"/>
  <c r="R458" i="3"/>
  <c r="R457" i="3"/>
  <c r="R456" i="3"/>
  <c r="R455" i="3"/>
  <c r="R454" i="3"/>
  <c r="R453" i="3"/>
  <c r="R452" i="3"/>
  <c r="R451" i="3"/>
  <c r="R450" i="3"/>
  <c r="R449" i="3"/>
  <c r="R448" i="3"/>
  <c r="R447" i="3"/>
  <c r="R446" i="3"/>
  <c r="R445" i="3"/>
  <c r="R444" i="3"/>
  <c r="R443" i="3"/>
  <c r="R442" i="3"/>
  <c r="R441" i="3"/>
  <c r="R440" i="3"/>
  <c r="R439" i="3"/>
  <c r="R438" i="3"/>
  <c r="R437" i="3"/>
  <c r="R436" i="3"/>
  <c r="R435" i="3"/>
  <c r="R434" i="3"/>
  <c r="R433" i="3"/>
  <c r="R432" i="3"/>
  <c r="R431" i="3"/>
  <c r="R430" i="3"/>
  <c r="R429" i="3"/>
  <c r="R428" i="3"/>
  <c r="R427" i="3"/>
  <c r="R426" i="3"/>
  <c r="R425" i="3"/>
  <c r="R424" i="3"/>
  <c r="R423" i="3"/>
  <c r="R422" i="3"/>
  <c r="R421" i="3"/>
  <c r="R420" i="3"/>
  <c r="R419" i="3"/>
  <c r="R418" i="3"/>
  <c r="R417" i="3"/>
  <c r="R416" i="3"/>
  <c r="R415" i="3"/>
  <c r="R414" i="3"/>
  <c r="R413" i="3"/>
  <c r="R412" i="3"/>
  <c r="R411" i="3"/>
  <c r="R410" i="3"/>
  <c r="R409" i="3"/>
  <c r="R408" i="3"/>
  <c r="R407" i="3"/>
  <c r="R406" i="3"/>
  <c r="R405" i="3"/>
  <c r="R404" i="3"/>
  <c r="R403" i="3"/>
  <c r="R402" i="3"/>
  <c r="R401" i="3"/>
  <c r="R400" i="3"/>
  <c r="R399" i="3"/>
  <c r="R398" i="3"/>
  <c r="R397" i="3"/>
  <c r="R396" i="3"/>
  <c r="R395" i="3"/>
  <c r="R394" i="3"/>
  <c r="R393" i="3"/>
  <c r="R392" i="3"/>
  <c r="R391" i="3"/>
  <c r="R390" i="3"/>
  <c r="R389" i="3"/>
  <c r="R388" i="3"/>
  <c r="R387" i="3"/>
  <c r="R386" i="3"/>
  <c r="R385" i="3"/>
  <c r="R384" i="3"/>
  <c r="R383" i="3"/>
  <c r="R382" i="3"/>
  <c r="R381" i="3"/>
  <c r="R380" i="3"/>
  <c r="R379" i="3"/>
  <c r="R378" i="3"/>
  <c r="R377" i="3"/>
  <c r="R376" i="3"/>
  <c r="R375" i="3"/>
  <c r="R374" i="3"/>
  <c r="R373" i="3"/>
  <c r="R372" i="3"/>
  <c r="R371" i="3"/>
  <c r="R370" i="3"/>
  <c r="R369" i="3"/>
  <c r="R368" i="3"/>
  <c r="R367" i="3"/>
  <c r="R366" i="3"/>
  <c r="R365" i="3"/>
  <c r="R364" i="3"/>
  <c r="R363" i="3"/>
  <c r="R362" i="3"/>
  <c r="R361" i="3"/>
  <c r="R360" i="3"/>
  <c r="R359" i="3"/>
  <c r="R358" i="3"/>
  <c r="R357" i="3"/>
  <c r="R356" i="3"/>
  <c r="R355" i="3"/>
  <c r="R354" i="3"/>
  <c r="R353" i="3"/>
  <c r="R352" i="3"/>
  <c r="R351" i="3"/>
  <c r="R350" i="3"/>
  <c r="R349" i="3"/>
  <c r="R348" i="3"/>
  <c r="R347" i="3"/>
  <c r="R346" i="3"/>
  <c r="R345" i="3"/>
  <c r="R344" i="3"/>
  <c r="R343" i="3"/>
  <c r="R342" i="3"/>
  <c r="R341" i="3"/>
  <c r="R340" i="3"/>
  <c r="R339" i="3"/>
  <c r="R338" i="3"/>
  <c r="R337" i="3"/>
  <c r="R336" i="3"/>
  <c r="R335" i="3"/>
  <c r="R334" i="3"/>
  <c r="R333" i="3"/>
  <c r="R332" i="3"/>
  <c r="R331" i="3"/>
  <c r="R330" i="3"/>
  <c r="R329" i="3"/>
  <c r="R328" i="3"/>
  <c r="R327" i="3"/>
  <c r="R326" i="3"/>
  <c r="R325" i="3"/>
  <c r="R324" i="3"/>
  <c r="R323" i="3"/>
  <c r="R322" i="3"/>
  <c r="R321" i="3"/>
  <c r="R320" i="3"/>
  <c r="R319" i="3"/>
  <c r="R318" i="3"/>
  <c r="R317" i="3"/>
  <c r="R316" i="3"/>
  <c r="R315" i="3"/>
  <c r="R314" i="3"/>
  <c r="R313" i="3"/>
  <c r="R312" i="3"/>
  <c r="R311" i="3"/>
  <c r="R310" i="3"/>
  <c r="R309" i="3"/>
  <c r="R308" i="3"/>
  <c r="R307" i="3"/>
  <c r="R306" i="3"/>
  <c r="R305" i="3"/>
  <c r="R304" i="3"/>
  <c r="R303" i="3"/>
  <c r="R302" i="3"/>
  <c r="R301" i="3"/>
  <c r="R300" i="3"/>
  <c r="R299" i="3"/>
  <c r="R298" i="3"/>
  <c r="R297" i="3"/>
  <c r="R296" i="3"/>
  <c r="R295" i="3"/>
  <c r="R294" i="3"/>
  <c r="R293" i="3"/>
  <c r="R292" i="3"/>
  <c r="R291" i="3"/>
  <c r="R290" i="3"/>
  <c r="R289" i="3"/>
  <c r="R288" i="3"/>
  <c r="R287" i="3"/>
  <c r="R286" i="3"/>
  <c r="R285" i="3"/>
  <c r="R284" i="3"/>
  <c r="R283" i="3"/>
  <c r="R282" i="3"/>
  <c r="R281" i="3"/>
  <c r="R280" i="3"/>
  <c r="R279" i="3"/>
  <c r="R278" i="3"/>
  <c r="R277" i="3"/>
  <c r="R276" i="3"/>
  <c r="R275" i="3"/>
  <c r="R274" i="3"/>
  <c r="R273" i="3"/>
  <c r="R272" i="3"/>
  <c r="R271" i="3"/>
  <c r="R270" i="3"/>
  <c r="R269" i="3"/>
  <c r="R268" i="3"/>
  <c r="R267" i="3"/>
  <c r="R266" i="3"/>
  <c r="R265" i="3"/>
  <c r="R264" i="3"/>
  <c r="R263" i="3"/>
  <c r="R262" i="3"/>
  <c r="R261" i="3"/>
  <c r="R260" i="3"/>
  <c r="R259" i="3"/>
  <c r="R258" i="3"/>
  <c r="R257" i="3"/>
  <c r="R256" i="3"/>
  <c r="R255" i="3"/>
  <c r="R254" i="3"/>
  <c r="R253" i="3"/>
  <c r="R252" i="3"/>
  <c r="R251" i="3"/>
  <c r="R250" i="3"/>
  <c r="R249" i="3"/>
  <c r="R248" i="3"/>
  <c r="R247" i="3"/>
  <c r="R246" i="3"/>
  <c r="R245" i="3"/>
  <c r="R244" i="3"/>
  <c r="R243" i="3"/>
  <c r="R242" i="3"/>
  <c r="R241" i="3"/>
  <c r="R240" i="3"/>
  <c r="R239" i="3"/>
  <c r="R238" i="3"/>
  <c r="R237" i="3"/>
  <c r="R236" i="3"/>
  <c r="R235" i="3"/>
  <c r="R234" i="3"/>
  <c r="R233" i="3"/>
  <c r="R232" i="3"/>
  <c r="R231" i="3"/>
  <c r="R230" i="3"/>
  <c r="R229" i="3"/>
  <c r="R228" i="3"/>
  <c r="R227" i="3"/>
  <c r="R226" i="3"/>
  <c r="R225" i="3"/>
  <c r="R224" i="3"/>
  <c r="R223" i="3"/>
  <c r="R222" i="3"/>
  <c r="R221" i="3"/>
  <c r="R220" i="3"/>
  <c r="R219" i="3"/>
  <c r="R218" i="3"/>
  <c r="R217" i="3"/>
  <c r="R216" i="3"/>
  <c r="R215" i="3"/>
  <c r="R214" i="3"/>
  <c r="R213" i="3"/>
  <c r="R212" i="3"/>
  <c r="R211" i="3"/>
  <c r="R210" i="3"/>
  <c r="R209" i="3"/>
  <c r="R208" i="3"/>
  <c r="R207" i="3"/>
  <c r="R206" i="3"/>
  <c r="R205" i="3"/>
  <c r="R204" i="3"/>
  <c r="R203" i="3"/>
  <c r="R202" i="3"/>
  <c r="R201" i="3"/>
  <c r="R200" i="3"/>
  <c r="R199" i="3"/>
  <c r="R198" i="3"/>
  <c r="R197" i="3"/>
  <c r="R196" i="3"/>
  <c r="R195" i="3"/>
  <c r="R194" i="3"/>
  <c r="R193" i="3"/>
  <c r="R192" i="3"/>
  <c r="R191" i="3"/>
  <c r="R190" i="3"/>
  <c r="R189" i="3"/>
  <c r="R188" i="3"/>
  <c r="R187" i="3"/>
  <c r="R186" i="3"/>
  <c r="R185" i="3"/>
  <c r="R184" i="3"/>
  <c r="R183" i="3"/>
  <c r="R182" i="3"/>
  <c r="R181" i="3"/>
  <c r="R180" i="3"/>
  <c r="R179" i="3"/>
  <c r="R178" i="3"/>
  <c r="R177" i="3"/>
  <c r="R176" i="3"/>
  <c r="R175" i="3"/>
  <c r="R174" i="3"/>
  <c r="R173" i="3"/>
  <c r="R172" i="3"/>
  <c r="R171" i="3"/>
  <c r="R170" i="3"/>
  <c r="R169" i="3"/>
  <c r="R168" i="3"/>
  <c r="R167" i="3"/>
  <c r="R166" i="3"/>
  <c r="R165" i="3"/>
  <c r="R164" i="3"/>
  <c r="R163" i="3"/>
  <c r="R162" i="3"/>
  <c r="R161" i="3"/>
  <c r="R160" i="3"/>
  <c r="R159" i="3"/>
  <c r="R158" i="3"/>
  <c r="R157" i="3"/>
  <c r="R156" i="3"/>
  <c r="R155" i="3"/>
  <c r="R154" i="3"/>
  <c r="R153" i="3"/>
  <c r="R152" i="3"/>
  <c r="R151" i="3"/>
  <c r="R150" i="3"/>
  <c r="R149" i="3"/>
  <c r="R148" i="3"/>
  <c r="R147" i="3"/>
  <c r="R146" i="3"/>
  <c r="R145" i="3"/>
  <c r="R144" i="3"/>
  <c r="R143" i="3"/>
  <c r="R142" i="3"/>
  <c r="R141" i="3"/>
  <c r="R140" i="3"/>
  <c r="R139" i="3"/>
  <c r="R138" i="3"/>
  <c r="R137" i="3"/>
  <c r="R136" i="3"/>
  <c r="R135" i="3"/>
  <c r="R134" i="3"/>
  <c r="R133" i="3"/>
  <c r="R132" i="3"/>
  <c r="R131" i="3"/>
  <c r="R130" i="3"/>
  <c r="R129" i="3"/>
  <c r="R128" i="3"/>
  <c r="R127" i="3"/>
  <c r="R126" i="3"/>
  <c r="R125" i="3"/>
  <c r="R124" i="3"/>
  <c r="R123" i="3"/>
  <c r="R122" i="3"/>
  <c r="R121" i="3"/>
  <c r="R120" i="3"/>
  <c r="R119" i="3"/>
  <c r="R118" i="3"/>
  <c r="R117" i="3"/>
  <c r="R116" i="3"/>
  <c r="R115" i="3"/>
  <c r="R114" i="3"/>
  <c r="R113" i="3"/>
  <c r="R112" i="3"/>
  <c r="R111" i="3"/>
  <c r="R110" i="3"/>
  <c r="R109" i="3"/>
  <c r="R108" i="3"/>
  <c r="R107" i="3"/>
  <c r="R106" i="3"/>
  <c r="R105" i="3"/>
  <c r="R104" i="3"/>
  <c r="R103" i="3"/>
  <c r="R102" i="3"/>
  <c r="R101" i="3"/>
  <c r="R100" i="3"/>
  <c r="R99" i="3"/>
  <c r="R98" i="3"/>
  <c r="R97" i="3"/>
  <c r="R96" i="3"/>
  <c r="R95" i="3"/>
  <c r="R94" i="3"/>
  <c r="R93" i="3"/>
  <c r="R92" i="3"/>
  <c r="R91" i="3"/>
  <c r="R90" i="3"/>
  <c r="R89" i="3"/>
  <c r="R88" i="3"/>
  <c r="R87" i="3"/>
  <c r="R86" i="3"/>
  <c r="R85" i="3"/>
  <c r="R84" i="3"/>
  <c r="R83" i="3"/>
  <c r="R82" i="3"/>
  <c r="R81" i="3"/>
  <c r="R80" i="3"/>
  <c r="R79" i="3"/>
  <c r="R78" i="3"/>
  <c r="R77" i="3"/>
  <c r="R76" i="3"/>
  <c r="R75" i="3"/>
  <c r="R74" i="3"/>
  <c r="R73" i="3"/>
  <c r="R72" i="3"/>
  <c r="R71" i="3"/>
  <c r="R70" i="3"/>
  <c r="R69" i="3"/>
  <c r="R68" i="3"/>
  <c r="R67" i="3"/>
  <c r="R66" i="3"/>
  <c r="R65" i="3"/>
  <c r="R64" i="3"/>
  <c r="R63" i="3"/>
  <c r="R62" i="3"/>
  <c r="R61" i="3"/>
  <c r="R60" i="3"/>
  <c r="R59" i="3"/>
  <c r="R58" i="3"/>
  <c r="R57" i="3"/>
  <c r="R56" i="3"/>
  <c r="R55" i="3"/>
  <c r="R54" i="3"/>
  <c r="R53" i="3"/>
  <c r="R52" i="3"/>
  <c r="R51" i="3"/>
  <c r="R50" i="3"/>
  <c r="R49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Y1925" i="3"/>
  <c r="Y1924" i="3"/>
  <c r="Y1923" i="3"/>
  <c r="Y1922" i="3"/>
  <c r="Y1921" i="3"/>
  <c r="Y1920" i="3"/>
  <c r="Y1919" i="3"/>
  <c r="Y1918" i="3"/>
  <c r="Y1917" i="3"/>
  <c r="Y1916" i="3"/>
  <c r="Y1915" i="3"/>
  <c r="Y1914" i="3"/>
  <c r="Y1913" i="3"/>
  <c r="Y1912" i="3"/>
  <c r="Y1911" i="3"/>
  <c r="Y1910" i="3"/>
  <c r="Y1909" i="3"/>
  <c r="Y1908" i="3"/>
  <c r="Y1907" i="3"/>
  <c r="Y1906" i="3"/>
  <c r="Y1905" i="3"/>
  <c r="Y1904" i="3"/>
  <c r="Y1903" i="3"/>
  <c r="Y1902" i="3"/>
  <c r="Y1901" i="3"/>
  <c r="Y1900" i="3"/>
  <c r="Y1899" i="3"/>
  <c r="Y1898" i="3"/>
  <c r="Y1897" i="3"/>
  <c r="Y1896" i="3"/>
  <c r="Y1895" i="3"/>
  <c r="Y1894" i="3"/>
  <c r="Y1893" i="3"/>
  <c r="Y1892" i="3"/>
  <c r="Y1891" i="3"/>
  <c r="Y1890" i="3"/>
  <c r="Y1889" i="3"/>
  <c r="Y1888" i="3"/>
  <c r="Y1887" i="3"/>
  <c r="Y1886" i="3"/>
  <c r="Y1885" i="3"/>
  <c r="Y1884" i="3"/>
  <c r="Y1883" i="3"/>
  <c r="Y1882" i="3"/>
  <c r="Y1881" i="3"/>
  <c r="Y1880" i="3"/>
  <c r="Y1879" i="3"/>
  <c r="Y1878" i="3"/>
  <c r="Y1877" i="3"/>
  <c r="Y1876" i="3"/>
  <c r="Y1875" i="3"/>
  <c r="Y1874" i="3"/>
  <c r="Y1873" i="3"/>
  <c r="Y1872" i="3"/>
  <c r="Y1871" i="3"/>
  <c r="Y1870" i="3"/>
  <c r="Y1869" i="3"/>
  <c r="Y1868" i="3"/>
  <c r="Y1867" i="3"/>
  <c r="Y1866" i="3"/>
  <c r="Y1865" i="3"/>
  <c r="Y1864" i="3"/>
  <c r="Y1863" i="3"/>
  <c r="Y1862" i="3"/>
  <c r="Y1861" i="3"/>
  <c r="Y1860" i="3"/>
  <c r="Y1859" i="3"/>
  <c r="Y1858" i="3"/>
  <c r="Y1857" i="3"/>
  <c r="Y1856" i="3"/>
  <c r="Y1855" i="3"/>
  <c r="Y1854" i="3"/>
  <c r="Y1853" i="3"/>
  <c r="Y1852" i="3"/>
  <c r="Y1851" i="3"/>
  <c r="Y1850" i="3"/>
  <c r="Y1849" i="3"/>
  <c r="Y1848" i="3"/>
  <c r="Y1847" i="3"/>
  <c r="Y1846" i="3"/>
  <c r="Y1845" i="3"/>
  <c r="Y1844" i="3"/>
  <c r="Y1843" i="3"/>
  <c r="Y1842" i="3"/>
  <c r="Y1841" i="3"/>
  <c r="Y1840" i="3"/>
  <c r="Y1839" i="3"/>
  <c r="Y1838" i="3"/>
  <c r="Y1837" i="3"/>
  <c r="Y1836" i="3"/>
  <c r="Y1835" i="3"/>
  <c r="Y1834" i="3"/>
  <c r="Y1833" i="3"/>
  <c r="Y1832" i="3"/>
  <c r="Y1831" i="3"/>
  <c r="Y1830" i="3"/>
  <c r="Y1829" i="3"/>
  <c r="Y1828" i="3"/>
  <c r="Y1827" i="3"/>
  <c r="Y1826" i="3"/>
  <c r="Y1825" i="3"/>
  <c r="Y1824" i="3"/>
  <c r="Y1823" i="3"/>
  <c r="Y1822" i="3"/>
  <c r="Y1821" i="3"/>
  <c r="Y1820" i="3"/>
  <c r="Y1819" i="3"/>
  <c r="Y1818" i="3"/>
  <c r="Y1817" i="3"/>
  <c r="Y1816" i="3"/>
  <c r="Y1815" i="3"/>
  <c r="Y1814" i="3"/>
  <c r="Y1813" i="3"/>
  <c r="Y1812" i="3"/>
  <c r="Y1811" i="3"/>
  <c r="Y1810" i="3"/>
  <c r="Y1809" i="3"/>
  <c r="Y1808" i="3"/>
  <c r="Y1807" i="3"/>
  <c r="Y1806" i="3"/>
  <c r="Y1805" i="3"/>
  <c r="Y1804" i="3"/>
  <c r="Y1803" i="3"/>
  <c r="Y1802" i="3"/>
  <c r="Y1801" i="3"/>
  <c r="Y1800" i="3"/>
  <c r="Y1799" i="3"/>
  <c r="Y1798" i="3"/>
  <c r="Y1797" i="3"/>
  <c r="Y1796" i="3"/>
  <c r="Y1795" i="3"/>
  <c r="Y1794" i="3"/>
  <c r="Y1793" i="3"/>
  <c r="Y1792" i="3"/>
  <c r="Y1791" i="3"/>
  <c r="Y1790" i="3"/>
  <c r="Y1789" i="3"/>
  <c r="Y1788" i="3"/>
  <c r="Y1787" i="3"/>
  <c r="Y1786" i="3"/>
  <c r="Y1785" i="3"/>
  <c r="Y1784" i="3"/>
  <c r="Y1783" i="3"/>
  <c r="Y1782" i="3"/>
  <c r="Y1781" i="3"/>
  <c r="Y1780" i="3"/>
  <c r="Y1779" i="3"/>
  <c r="Y1778" i="3"/>
  <c r="Y1777" i="3"/>
  <c r="Y1776" i="3"/>
  <c r="Y1775" i="3"/>
  <c r="Y1774" i="3"/>
  <c r="Y1773" i="3"/>
  <c r="Y1772" i="3"/>
  <c r="Y1771" i="3"/>
  <c r="Y1770" i="3"/>
  <c r="Y1769" i="3"/>
  <c r="Y1768" i="3"/>
  <c r="Y1767" i="3"/>
  <c r="Y1766" i="3"/>
  <c r="Y1765" i="3"/>
  <c r="Y1764" i="3"/>
  <c r="Y1763" i="3"/>
  <c r="Y1762" i="3"/>
  <c r="Y1761" i="3"/>
  <c r="Y1760" i="3"/>
  <c r="Y1759" i="3"/>
  <c r="Y1758" i="3"/>
  <c r="Y1757" i="3"/>
  <c r="Y1756" i="3"/>
  <c r="Y1755" i="3"/>
  <c r="Y1754" i="3"/>
  <c r="Y1753" i="3"/>
  <c r="Y1752" i="3"/>
  <c r="Y1751" i="3"/>
  <c r="Y1750" i="3"/>
  <c r="Y1749" i="3"/>
  <c r="Y1748" i="3"/>
  <c r="Y1747" i="3"/>
  <c r="Y1746" i="3"/>
  <c r="Y1745" i="3"/>
  <c r="Y1744" i="3"/>
  <c r="Y1743" i="3"/>
  <c r="Y1742" i="3"/>
  <c r="Y1741" i="3"/>
  <c r="Y1740" i="3"/>
  <c r="Y1739" i="3"/>
  <c r="Y1738" i="3"/>
  <c r="Y1737" i="3"/>
  <c r="Y1736" i="3"/>
  <c r="Y1735" i="3"/>
  <c r="Y1734" i="3"/>
  <c r="Y1733" i="3"/>
  <c r="Y1732" i="3"/>
  <c r="Y1731" i="3"/>
  <c r="Y1730" i="3"/>
  <c r="Y1729" i="3"/>
  <c r="Y1728" i="3"/>
  <c r="Y1727" i="3"/>
  <c r="Y1726" i="3"/>
  <c r="Y1725" i="3"/>
  <c r="Y1724" i="3"/>
  <c r="Y1723" i="3"/>
  <c r="Y1722" i="3"/>
  <c r="Y1721" i="3"/>
  <c r="Y1720" i="3"/>
  <c r="Y1719" i="3"/>
  <c r="Y1718" i="3"/>
  <c r="Y1717" i="3"/>
  <c r="Y1716" i="3"/>
  <c r="Y1715" i="3"/>
  <c r="Y1714" i="3"/>
  <c r="Y1713" i="3"/>
  <c r="Y1712" i="3"/>
  <c r="Y1711" i="3"/>
  <c r="Y1710" i="3"/>
  <c r="Y1709" i="3"/>
  <c r="Y1708" i="3"/>
  <c r="Y1707" i="3"/>
  <c r="Y1706" i="3"/>
  <c r="Y1705" i="3"/>
  <c r="Y1704" i="3"/>
  <c r="Y1703" i="3"/>
  <c r="Y1702" i="3"/>
  <c r="Y1701" i="3"/>
  <c r="Y1700" i="3"/>
  <c r="Y1699" i="3"/>
  <c r="Y1698" i="3"/>
  <c r="Y1697" i="3"/>
  <c r="Y1696" i="3"/>
  <c r="Y1695" i="3"/>
  <c r="Y1694" i="3"/>
  <c r="Y1693" i="3"/>
  <c r="Y1692" i="3"/>
  <c r="Y1691" i="3"/>
  <c r="Y1690" i="3"/>
  <c r="Y1689" i="3"/>
  <c r="Y1688" i="3"/>
  <c r="Y1687" i="3"/>
  <c r="Y1686" i="3"/>
  <c r="Y1685" i="3"/>
  <c r="Y1684" i="3"/>
  <c r="Y1683" i="3"/>
  <c r="Y1682" i="3"/>
  <c r="Y1681" i="3"/>
  <c r="Y1680" i="3"/>
  <c r="Y1679" i="3"/>
  <c r="Y1678" i="3"/>
  <c r="Y1677" i="3"/>
  <c r="Y1676" i="3"/>
  <c r="Y1675" i="3"/>
  <c r="Y1674" i="3"/>
  <c r="Y1673" i="3"/>
  <c r="Y1672" i="3"/>
  <c r="Y1671" i="3"/>
  <c r="Y1670" i="3"/>
  <c r="Y1669" i="3"/>
  <c r="Y1668" i="3"/>
  <c r="Y1667" i="3"/>
  <c r="Y1666" i="3"/>
  <c r="Y1665" i="3"/>
  <c r="Y1664" i="3"/>
  <c r="Y1663" i="3"/>
  <c r="Y1662" i="3"/>
  <c r="Y1661" i="3"/>
  <c r="Y1660" i="3"/>
  <c r="Y1659" i="3"/>
  <c r="Y1658" i="3"/>
  <c r="Y1657" i="3"/>
  <c r="Y1656" i="3"/>
  <c r="Y1655" i="3"/>
  <c r="Y1654" i="3"/>
  <c r="Y1653" i="3"/>
  <c r="Y1652" i="3"/>
  <c r="Y1651" i="3"/>
  <c r="Y1650" i="3"/>
  <c r="Y1649" i="3"/>
  <c r="Y1648" i="3"/>
  <c r="Y1647" i="3"/>
  <c r="Y1646" i="3"/>
  <c r="Y1645" i="3"/>
  <c r="Y1644" i="3"/>
  <c r="Y1643" i="3"/>
  <c r="Y1642" i="3"/>
  <c r="Y1641" i="3"/>
  <c r="Y1640" i="3"/>
  <c r="Y1639" i="3"/>
  <c r="Y1638" i="3"/>
  <c r="Y1637" i="3"/>
  <c r="Y1636" i="3"/>
  <c r="Y1635" i="3"/>
  <c r="Y1634" i="3"/>
  <c r="Y1633" i="3"/>
  <c r="Y1632" i="3"/>
  <c r="Y1631" i="3"/>
  <c r="Y1630" i="3"/>
  <c r="Y1629" i="3"/>
  <c r="Y1628" i="3"/>
  <c r="Y1627" i="3"/>
  <c r="Y1626" i="3"/>
  <c r="Y1625" i="3"/>
  <c r="Y1624" i="3"/>
  <c r="Y1623" i="3"/>
  <c r="Y1622" i="3"/>
  <c r="Y1621" i="3"/>
  <c r="Y1620" i="3"/>
  <c r="Y1619" i="3"/>
  <c r="Y1618" i="3"/>
  <c r="Y1617" i="3"/>
  <c r="Y1616" i="3"/>
  <c r="Y1615" i="3"/>
  <c r="Y1614" i="3"/>
  <c r="Y1613" i="3"/>
  <c r="Y1612" i="3"/>
  <c r="Y1611" i="3"/>
  <c r="Y1610" i="3"/>
  <c r="Y1609" i="3"/>
  <c r="Y1608" i="3"/>
  <c r="Y1607" i="3"/>
  <c r="Y1606" i="3"/>
  <c r="Y1605" i="3"/>
  <c r="Y1604" i="3"/>
  <c r="Y1603" i="3"/>
  <c r="Y1602" i="3"/>
  <c r="Y1601" i="3"/>
  <c r="Y1600" i="3"/>
  <c r="Y1599" i="3"/>
  <c r="Y1598" i="3"/>
  <c r="Y1597" i="3"/>
  <c r="Y1596" i="3"/>
  <c r="Y1595" i="3"/>
  <c r="Y1594" i="3"/>
  <c r="Y1593" i="3"/>
  <c r="Y1592" i="3"/>
  <c r="Y1591" i="3"/>
  <c r="Y1590" i="3"/>
  <c r="Y1589" i="3"/>
  <c r="Y1588" i="3"/>
  <c r="Y1587" i="3"/>
  <c r="Y1586" i="3"/>
  <c r="Y1585" i="3"/>
  <c r="Y1584" i="3"/>
  <c r="Y1583" i="3"/>
  <c r="Y1582" i="3"/>
  <c r="Y1581" i="3"/>
  <c r="Y1580" i="3"/>
  <c r="Y1579" i="3"/>
  <c r="Y1578" i="3"/>
  <c r="Y1577" i="3"/>
  <c r="Y1576" i="3"/>
  <c r="Y1575" i="3"/>
  <c r="Y1574" i="3"/>
  <c r="Y1573" i="3"/>
  <c r="Y1572" i="3"/>
  <c r="Y1571" i="3"/>
  <c r="Y1570" i="3"/>
  <c r="Y1569" i="3"/>
  <c r="Y1568" i="3"/>
  <c r="Y1567" i="3"/>
  <c r="Y1566" i="3"/>
  <c r="Y1565" i="3"/>
  <c r="Y1564" i="3"/>
  <c r="Y1563" i="3"/>
  <c r="Y1562" i="3"/>
  <c r="Y1561" i="3"/>
  <c r="Y1560" i="3"/>
  <c r="Y1559" i="3"/>
  <c r="Y1558" i="3"/>
  <c r="Y1557" i="3"/>
  <c r="Y1556" i="3"/>
  <c r="Y1555" i="3"/>
  <c r="Y1554" i="3"/>
  <c r="Y1553" i="3"/>
  <c r="Y1552" i="3"/>
  <c r="Y1551" i="3"/>
  <c r="Y1550" i="3"/>
  <c r="Y1549" i="3"/>
  <c r="Y1548" i="3"/>
  <c r="Y1547" i="3"/>
  <c r="Y1546" i="3"/>
  <c r="Y1545" i="3"/>
  <c r="Y1544" i="3"/>
  <c r="Y1543" i="3"/>
  <c r="Y1542" i="3"/>
  <c r="Y1541" i="3"/>
  <c r="Y1540" i="3"/>
  <c r="Y1539" i="3"/>
  <c r="Y1538" i="3"/>
  <c r="Y1537" i="3"/>
  <c r="Y1536" i="3"/>
  <c r="Y1535" i="3"/>
  <c r="Y1534" i="3"/>
  <c r="Y1533" i="3"/>
  <c r="Y1532" i="3"/>
  <c r="Y1531" i="3"/>
  <c r="Y1530" i="3"/>
  <c r="Y1529" i="3"/>
  <c r="Y1528" i="3"/>
  <c r="Y1527" i="3"/>
  <c r="Y1526" i="3"/>
  <c r="Y1525" i="3"/>
  <c r="Y1524" i="3"/>
  <c r="Y1523" i="3"/>
  <c r="Y1522" i="3"/>
  <c r="Y1521" i="3"/>
  <c r="Y1520" i="3"/>
  <c r="Y1519" i="3"/>
  <c r="Y1518" i="3"/>
  <c r="Y1517" i="3"/>
  <c r="Y1516" i="3"/>
  <c r="Y1515" i="3"/>
  <c r="Y1514" i="3"/>
  <c r="Y1513" i="3"/>
  <c r="Y1512" i="3"/>
  <c r="Y1511" i="3"/>
  <c r="Y1510" i="3"/>
  <c r="Y1509" i="3"/>
  <c r="Y1508" i="3"/>
  <c r="Y1507" i="3"/>
  <c r="Y1506" i="3"/>
  <c r="Y1505" i="3"/>
  <c r="Y1504" i="3"/>
  <c r="Y1503" i="3"/>
  <c r="Y1502" i="3"/>
  <c r="Y1501" i="3"/>
  <c r="Y1500" i="3"/>
  <c r="Y1499" i="3"/>
  <c r="Y1498" i="3"/>
  <c r="Y1497" i="3"/>
  <c r="Y1496" i="3"/>
  <c r="Y1495" i="3"/>
  <c r="Y1494" i="3"/>
  <c r="Y1493" i="3"/>
  <c r="Y1492" i="3"/>
  <c r="Y1491" i="3"/>
  <c r="Y1490" i="3"/>
  <c r="Y1489" i="3"/>
  <c r="Y1488" i="3"/>
  <c r="Y1487" i="3"/>
  <c r="Y1486" i="3"/>
  <c r="Y1485" i="3"/>
  <c r="Y1484" i="3"/>
  <c r="Y1483" i="3"/>
  <c r="Y1482" i="3"/>
  <c r="Y1481" i="3"/>
  <c r="Y1480" i="3"/>
  <c r="Y1479" i="3"/>
  <c r="Y1478" i="3"/>
  <c r="Y1477" i="3"/>
  <c r="Y1476" i="3"/>
  <c r="Y1475" i="3"/>
  <c r="Y1474" i="3"/>
  <c r="Y1473" i="3"/>
  <c r="Y1472" i="3"/>
  <c r="Y1471" i="3"/>
  <c r="Y1470" i="3"/>
  <c r="Y1469" i="3"/>
  <c r="Y1468" i="3"/>
  <c r="Y1467" i="3"/>
  <c r="Y1466" i="3"/>
  <c r="Y1465" i="3"/>
  <c r="Y1464" i="3"/>
  <c r="Y1463" i="3"/>
  <c r="Y1462" i="3"/>
  <c r="Y1461" i="3"/>
  <c r="Y1460" i="3"/>
  <c r="Y1459" i="3"/>
  <c r="Y1458" i="3"/>
  <c r="Y1457" i="3"/>
  <c r="Y1456" i="3"/>
  <c r="Y1455" i="3"/>
  <c r="Y1454" i="3"/>
  <c r="Y1453" i="3"/>
  <c r="Y1452" i="3"/>
  <c r="Y1451" i="3"/>
  <c r="Y1450" i="3"/>
  <c r="Y1449" i="3"/>
  <c r="Y1448" i="3"/>
  <c r="Y1447" i="3"/>
  <c r="Y1446" i="3"/>
  <c r="Y1445" i="3"/>
  <c r="Y1444" i="3"/>
  <c r="Y1443" i="3"/>
  <c r="Y1442" i="3"/>
  <c r="Y1441" i="3"/>
  <c r="Y1440" i="3"/>
  <c r="Y1439" i="3"/>
  <c r="Y1438" i="3"/>
  <c r="Y1437" i="3"/>
  <c r="Y1436" i="3"/>
  <c r="Y1435" i="3"/>
  <c r="Y1434" i="3"/>
  <c r="Y1433" i="3"/>
  <c r="Y1432" i="3"/>
  <c r="Y1431" i="3"/>
  <c r="Y1430" i="3"/>
  <c r="Y1429" i="3"/>
  <c r="Y1428" i="3"/>
  <c r="Y1427" i="3"/>
  <c r="Y1426" i="3"/>
  <c r="Y1425" i="3"/>
  <c r="Y1424" i="3"/>
  <c r="Y1423" i="3"/>
  <c r="Y1422" i="3"/>
  <c r="Y1421" i="3"/>
  <c r="Y1420" i="3"/>
  <c r="Y1419" i="3"/>
  <c r="Y1418" i="3"/>
  <c r="Y1417" i="3"/>
  <c r="Y1416" i="3"/>
  <c r="Y1415" i="3"/>
  <c r="Y1414" i="3"/>
  <c r="Y1413" i="3"/>
  <c r="Y1412" i="3"/>
  <c r="Y1411" i="3"/>
  <c r="Y1410" i="3"/>
  <c r="Y1409" i="3"/>
  <c r="Y1408" i="3"/>
  <c r="Y1407" i="3"/>
  <c r="Y1406" i="3"/>
  <c r="Y1405" i="3"/>
  <c r="Y1404" i="3"/>
  <c r="Y1403" i="3"/>
  <c r="Y1402" i="3"/>
  <c r="Y1401" i="3"/>
  <c r="Y1400" i="3"/>
  <c r="Y1399" i="3"/>
  <c r="Y1398" i="3"/>
  <c r="Y1397" i="3"/>
  <c r="Y1396" i="3"/>
  <c r="Y1395" i="3"/>
  <c r="Y1394" i="3"/>
  <c r="Y1393" i="3"/>
  <c r="Y1392" i="3"/>
  <c r="Y1391" i="3"/>
  <c r="Y1390" i="3"/>
  <c r="Y1389" i="3"/>
  <c r="Y1388" i="3"/>
  <c r="Y1387" i="3"/>
  <c r="Y1386" i="3"/>
  <c r="Y1385" i="3"/>
  <c r="Y1384" i="3"/>
  <c r="Y1383" i="3"/>
  <c r="Y1382" i="3"/>
  <c r="Y1381" i="3"/>
  <c r="Y1380" i="3"/>
  <c r="Y1379" i="3"/>
  <c r="Y1378" i="3"/>
  <c r="Y1377" i="3"/>
  <c r="Y1376" i="3"/>
  <c r="Y1375" i="3"/>
  <c r="Y1374" i="3"/>
  <c r="Y1373" i="3"/>
  <c r="Y1372" i="3"/>
  <c r="Y1371" i="3"/>
  <c r="Y1370" i="3"/>
  <c r="Y1369" i="3"/>
  <c r="Y1368" i="3"/>
  <c r="Y1367" i="3"/>
  <c r="Y1366" i="3"/>
  <c r="Y1365" i="3"/>
  <c r="Y1364" i="3"/>
  <c r="Y1363" i="3"/>
  <c r="Y1362" i="3"/>
  <c r="Y1361" i="3"/>
  <c r="Y1360" i="3"/>
  <c r="Y1359" i="3"/>
  <c r="Y1358" i="3"/>
  <c r="Y1357" i="3"/>
  <c r="Y1356" i="3"/>
  <c r="Y1355" i="3"/>
  <c r="Y1354" i="3"/>
  <c r="Y1353" i="3"/>
  <c r="Y1352" i="3"/>
  <c r="Y1351" i="3"/>
  <c r="Y1350" i="3"/>
  <c r="Y1349" i="3"/>
  <c r="Y1348" i="3"/>
  <c r="Y1347" i="3"/>
  <c r="Y1346" i="3"/>
  <c r="Y1345" i="3"/>
  <c r="Y1344" i="3"/>
  <c r="Y1343" i="3"/>
  <c r="Y1342" i="3"/>
  <c r="Y1341" i="3"/>
  <c r="Y1340" i="3"/>
  <c r="Y1339" i="3"/>
  <c r="Y1338" i="3"/>
  <c r="Y1337" i="3"/>
  <c r="Y1336" i="3"/>
  <c r="Y1335" i="3"/>
  <c r="Y1334" i="3"/>
  <c r="Y1333" i="3"/>
  <c r="Y1332" i="3"/>
  <c r="Y1331" i="3"/>
  <c r="Y1330" i="3"/>
  <c r="Y1329" i="3"/>
  <c r="Y1328" i="3"/>
  <c r="Y1327" i="3"/>
  <c r="Y1326" i="3"/>
  <c r="Y1325" i="3"/>
  <c r="Y1324" i="3"/>
  <c r="Y1323" i="3"/>
  <c r="Y1322" i="3"/>
  <c r="Y1321" i="3"/>
  <c r="Y1320" i="3"/>
  <c r="Y1319" i="3"/>
  <c r="Y1318" i="3"/>
  <c r="Y1317" i="3"/>
  <c r="Y1316" i="3"/>
  <c r="Y1315" i="3"/>
  <c r="Y1314" i="3"/>
  <c r="Y1313" i="3"/>
  <c r="Y1312" i="3"/>
  <c r="Y1311" i="3"/>
  <c r="Y1310" i="3"/>
  <c r="Y1309" i="3"/>
  <c r="Y1308" i="3"/>
  <c r="Y1307" i="3"/>
  <c r="Y1306" i="3"/>
  <c r="Y1305" i="3"/>
  <c r="Y1304" i="3"/>
  <c r="Y1303" i="3"/>
  <c r="Y1302" i="3"/>
  <c r="Y1301" i="3"/>
  <c r="Y1300" i="3"/>
  <c r="Y1299" i="3"/>
  <c r="Y1298" i="3"/>
  <c r="Y1297" i="3"/>
  <c r="Y1296" i="3"/>
  <c r="Y1295" i="3"/>
  <c r="Y1294" i="3"/>
  <c r="Y1293" i="3"/>
  <c r="Y1292" i="3"/>
  <c r="Y1291" i="3"/>
  <c r="Y1290" i="3"/>
  <c r="Y1289" i="3"/>
  <c r="Y1288" i="3"/>
  <c r="Y1287" i="3"/>
  <c r="Y1286" i="3"/>
  <c r="Y1285" i="3"/>
  <c r="Y1284" i="3"/>
  <c r="Y1283" i="3"/>
  <c r="Y1282" i="3"/>
  <c r="Y1281" i="3"/>
  <c r="Y1280" i="3"/>
  <c r="Y1279" i="3"/>
  <c r="Y1278" i="3"/>
  <c r="Y1277" i="3"/>
  <c r="Y1276" i="3"/>
  <c r="Y1275" i="3"/>
  <c r="Y1274" i="3"/>
  <c r="Y1273" i="3"/>
  <c r="Y1272" i="3"/>
  <c r="Y1271" i="3"/>
  <c r="Y1270" i="3"/>
  <c r="Y1269" i="3"/>
  <c r="Y1268" i="3"/>
  <c r="Y1267" i="3"/>
  <c r="Y1266" i="3"/>
  <c r="Y1265" i="3"/>
  <c r="Y1264" i="3"/>
  <c r="Y1263" i="3"/>
  <c r="Y1262" i="3"/>
  <c r="Y1261" i="3"/>
  <c r="Y1260" i="3"/>
  <c r="Y1259" i="3"/>
  <c r="Y1258" i="3"/>
  <c r="Y1257" i="3"/>
  <c r="Y1256" i="3"/>
  <c r="Y1255" i="3"/>
  <c r="Y1254" i="3"/>
  <c r="Y1253" i="3"/>
  <c r="Y1252" i="3"/>
  <c r="Y1251" i="3"/>
  <c r="Y1250" i="3"/>
  <c r="Y1249" i="3"/>
  <c r="Y1248" i="3"/>
  <c r="Y1247" i="3"/>
  <c r="Y1246" i="3"/>
  <c r="Y1245" i="3"/>
  <c r="Y1244" i="3"/>
  <c r="Y1243" i="3"/>
  <c r="Y1242" i="3"/>
  <c r="Y1241" i="3"/>
  <c r="Y1240" i="3"/>
  <c r="Y1239" i="3"/>
  <c r="Y1238" i="3"/>
  <c r="Y1237" i="3"/>
  <c r="Y1236" i="3"/>
  <c r="Y1235" i="3"/>
  <c r="Y1234" i="3"/>
  <c r="Y1233" i="3"/>
  <c r="Y1232" i="3"/>
  <c r="Y1231" i="3"/>
  <c r="Y1230" i="3"/>
  <c r="Y1229" i="3"/>
  <c r="Y1228" i="3"/>
  <c r="Y1227" i="3"/>
  <c r="Y1226" i="3"/>
  <c r="Y1225" i="3"/>
  <c r="Y1224" i="3"/>
  <c r="Y1223" i="3"/>
  <c r="Y1222" i="3"/>
  <c r="Y1221" i="3"/>
  <c r="Y1220" i="3"/>
  <c r="Y1219" i="3"/>
  <c r="Y1218" i="3"/>
  <c r="Y1217" i="3"/>
  <c r="Y1216" i="3"/>
  <c r="Y1215" i="3"/>
  <c r="Y1214" i="3"/>
  <c r="Y1213" i="3"/>
  <c r="Y1212" i="3"/>
  <c r="Y1211" i="3"/>
  <c r="Y1210" i="3"/>
  <c r="Y1209" i="3"/>
  <c r="Y1208" i="3"/>
  <c r="Y1207" i="3"/>
  <c r="Y1206" i="3"/>
  <c r="Y1205" i="3"/>
  <c r="Y1204" i="3"/>
  <c r="Y1203" i="3"/>
  <c r="Y1202" i="3"/>
  <c r="Y1201" i="3"/>
  <c r="Y1200" i="3"/>
  <c r="Y1199" i="3"/>
  <c r="Y1198" i="3"/>
  <c r="Y1197" i="3"/>
  <c r="Y1196" i="3"/>
  <c r="Y1195" i="3"/>
  <c r="Y1194" i="3"/>
  <c r="Y1193" i="3"/>
  <c r="Y1192" i="3"/>
  <c r="Y1191" i="3"/>
  <c r="Y1190" i="3"/>
  <c r="Y1189" i="3"/>
  <c r="Y1188" i="3"/>
  <c r="Y1187" i="3"/>
  <c r="Y1186" i="3"/>
  <c r="Y1185" i="3"/>
  <c r="Y1184" i="3"/>
  <c r="Y1183" i="3"/>
  <c r="Y1182" i="3"/>
  <c r="Y1181" i="3"/>
  <c r="Y1180" i="3"/>
  <c r="Y1179" i="3"/>
  <c r="Y1178" i="3"/>
  <c r="Y1177" i="3"/>
  <c r="Y1176" i="3"/>
  <c r="Y1175" i="3"/>
  <c r="Y1174" i="3"/>
  <c r="Y1173" i="3"/>
  <c r="Y1172" i="3"/>
  <c r="Y1171" i="3"/>
  <c r="Y1170" i="3"/>
  <c r="Y1169" i="3"/>
  <c r="Y1168" i="3"/>
  <c r="Y1167" i="3"/>
  <c r="Y1166" i="3"/>
  <c r="Y1165" i="3"/>
  <c r="Y1164" i="3"/>
  <c r="Y1163" i="3"/>
  <c r="Y1162" i="3"/>
  <c r="Y1161" i="3"/>
  <c r="Y1160" i="3"/>
  <c r="Y1159" i="3"/>
  <c r="Y1158" i="3"/>
  <c r="Y1157" i="3"/>
  <c r="Y1156" i="3"/>
  <c r="Y1155" i="3"/>
  <c r="Y1154" i="3"/>
  <c r="Y1153" i="3"/>
  <c r="Y1152" i="3"/>
  <c r="Y1151" i="3"/>
  <c r="Y1150" i="3"/>
  <c r="Y1149" i="3"/>
  <c r="Y1148" i="3"/>
  <c r="Y1147" i="3"/>
  <c r="Y1146" i="3"/>
  <c r="Y1145" i="3"/>
  <c r="Y1144" i="3"/>
  <c r="Y1143" i="3"/>
  <c r="Y1142" i="3"/>
  <c r="Y1141" i="3"/>
  <c r="Y1140" i="3"/>
  <c r="Y1139" i="3"/>
  <c r="Y1138" i="3"/>
  <c r="Y1137" i="3"/>
  <c r="Y1136" i="3"/>
  <c r="Y1135" i="3"/>
  <c r="Y1134" i="3"/>
  <c r="Y1133" i="3"/>
  <c r="Y1132" i="3"/>
  <c r="Y1131" i="3"/>
  <c r="Y1130" i="3"/>
  <c r="Y1129" i="3"/>
  <c r="Y1128" i="3"/>
  <c r="Y1127" i="3"/>
  <c r="Y1126" i="3"/>
  <c r="Y1125" i="3"/>
  <c r="Y1124" i="3"/>
  <c r="Y1123" i="3"/>
  <c r="Y1122" i="3"/>
  <c r="Y1121" i="3"/>
  <c r="Y1120" i="3"/>
  <c r="Y1119" i="3"/>
  <c r="Y1118" i="3"/>
  <c r="Y1117" i="3"/>
  <c r="Y1116" i="3"/>
  <c r="Y1115" i="3"/>
  <c r="Y1114" i="3"/>
  <c r="Y1113" i="3"/>
  <c r="Y1112" i="3"/>
  <c r="Y1111" i="3"/>
  <c r="Y1110" i="3"/>
  <c r="Y1109" i="3"/>
  <c r="Y1108" i="3"/>
  <c r="Y1107" i="3"/>
  <c r="Y1106" i="3"/>
  <c r="Y1105" i="3"/>
  <c r="Y1104" i="3"/>
  <c r="Y1103" i="3"/>
  <c r="Y1102" i="3"/>
  <c r="Y1101" i="3"/>
  <c r="Y1100" i="3"/>
  <c r="Y1099" i="3"/>
  <c r="Y1098" i="3"/>
  <c r="Y1097" i="3"/>
  <c r="Y1096" i="3"/>
  <c r="Y1095" i="3"/>
  <c r="Y1094" i="3"/>
  <c r="Y1093" i="3"/>
  <c r="Y1092" i="3"/>
  <c r="Y1091" i="3"/>
  <c r="Y1090" i="3"/>
  <c r="Y1089" i="3"/>
  <c r="Y1088" i="3"/>
  <c r="Y1087" i="3"/>
  <c r="Y1086" i="3"/>
  <c r="Y1085" i="3"/>
  <c r="Y1084" i="3"/>
  <c r="Y1083" i="3"/>
  <c r="Y1082" i="3"/>
  <c r="Y1081" i="3"/>
  <c r="Y1080" i="3"/>
  <c r="Y1079" i="3"/>
  <c r="Y1078" i="3"/>
  <c r="Y1077" i="3"/>
  <c r="Y1076" i="3"/>
  <c r="Y1075" i="3"/>
  <c r="Y1074" i="3"/>
  <c r="Y1073" i="3"/>
  <c r="Y1072" i="3"/>
  <c r="Y1071" i="3"/>
  <c r="Y1070" i="3"/>
  <c r="Y1069" i="3"/>
  <c r="Y1068" i="3"/>
  <c r="Y1067" i="3"/>
  <c r="Y1066" i="3"/>
  <c r="Y1065" i="3"/>
  <c r="Y1064" i="3"/>
  <c r="Y1063" i="3"/>
  <c r="Y1062" i="3"/>
  <c r="Y1061" i="3"/>
  <c r="Y1060" i="3"/>
  <c r="Y1059" i="3"/>
  <c r="Y1058" i="3"/>
  <c r="Y1057" i="3"/>
  <c r="Y1056" i="3"/>
  <c r="Y1055" i="3"/>
  <c r="Y1054" i="3"/>
  <c r="Y1053" i="3"/>
  <c r="Y1052" i="3"/>
  <c r="Y1051" i="3"/>
  <c r="Y1050" i="3"/>
  <c r="Y1049" i="3"/>
  <c r="Y1048" i="3"/>
  <c r="Y1047" i="3"/>
  <c r="Y1046" i="3"/>
  <c r="Y1045" i="3"/>
  <c r="Y1044" i="3"/>
  <c r="Y1043" i="3"/>
  <c r="Y1042" i="3"/>
  <c r="Y1041" i="3"/>
  <c r="Y1040" i="3"/>
  <c r="Y1039" i="3"/>
  <c r="Y1038" i="3"/>
  <c r="Y1037" i="3"/>
  <c r="Y1036" i="3"/>
  <c r="Y1035" i="3"/>
  <c r="Y1034" i="3"/>
  <c r="Y1033" i="3"/>
  <c r="Y1032" i="3"/>
  <c r="Y1031" i="3"/>
  <c r="Y1030" i="3"/>
  <c r="Y1029" i="3"/>
  <c r="Y1028" i="3"/>
  <c r="Y1027" i="3"/>
  <c r="Y1026" i="3"/>
  <c r="Y1025" i="3"/>
  <c r="Y1024" i="3"/>
  <c r="Y1023" i="3"/>
  <c r="Y1022" i="3"/>
  <c r="Y1021" i="3"/>
  <c r="Y1020" i="3"/>
  <c r="Y1019" i="3"/>
  <c r="Y1018" i="3"/>
  <c r="Y1017" i="3"/>
  <c r="Y1016" i="3"/>
  <c r="Y1015" i="3"/>
  <c r="Y1014" i="3"/>
  <c r="Y1013" i="3"/>
  <c r="Y1012" i="3"/>
  <c r="Y1011" i="3"/>
  <c r="Y1010" i="3"/>
  <c r="Y1009" i="3"/>
  <c r="Y1008" i="3"/>
  <c r="Y1007" i="3"/>
  <c r="Y1006" i="3"/>
  <c r="Y1005" i="3"/>
  <c r="Y1004" i="3"/>
  <c r="Y1003" i="3"/>
  <c r="Y1002" i="3"/>
  <c r="Y1001" i="3"/>
  <c r="Y1000" i="3"/>
  <c r="Y999" i="3"/>
  <c r="Y998" i="3"/>
  <c r="Y997" i="3"/>
  <c r="Y996" i="3"/>
  <c r="Y995" i="3"/>
  <c r="Y994" i="3"/>
  <c r="Y993" i="3"/>
  <c r="Y992" i="3"/>
  <c r="Y991" i="3"/>
  <c r="Y990" i="3"/>
  <c r="Y989" i="3"/>
  <c r="Y988" i="3"/>
  <c r="Y987" i="3"/>
  <c r="Y986" i="3"/>
  <c r="Y985" i="3"/>
  <c r="Y984" i="3"/>
  <c r="Y983" i="3"/>
  <c r="Y982" i="3"/>
  <c r="Y981" i="3"/>
  <c r="Y980" i="3"/>
  <c r="Y979" i="3"/>
  <c r="Y978" i="3"/>
  <c r="Y977" i="3"/>
  <c r="Y976" i="3"/>
  <c r="Y975" i="3"/>
  <c r="Y974" i="3"/>
  <c r="Y973" i="3"/>
  <c r="Y972" i="3"/>
  <c r="Y971" i="3"/>
  <c r="Y970" i="3"/>
  <c r="Y969" i="3"/>
  <c r="Y968" i="3"/>
  <c r="Y967" i="3"/>
  <c r="Y966" i="3"/>
  <c r="Y965" i="3"/>
  <c r="Y964" i="3"/>
  <c r="Y963" i="3"/>
  <c r="Y962" i="3"/>
  <c r="Y961" i="3"/>
  <c r="Y960" i="3"/>
  <c r="Y959" i="3"/>
  <c r="Y958" i="3"/>
  <c r="Y957" i="3"/>
  <c r="Y956" i="3"/>
  <c r="Y955" i="3"/>
  <c r="Y954" i="3"/>
  <c r="Y953" i="3"/>
  <c r="Y952" i="3"/>
  <c r="Y951" i="3"/>
  <c r="Y950" i="3"/>
  <c r="Y949" i="3"/>
  <c r="Y948" i="3"/>
  <c r="Y947" i="3"/>
  <c r="Y946" i="3"/>
  <c r="Y945" i="3"/>
  <c r="Y944" i="3"/>
  <c r="Y943" i="3"/>
  <c r="Y942" i="3"/>
  <c r="Y941" i="3"/>
  <c r="Y940" i="3"/>
  <c r="Y939" i="3"/>
  <c r="Y938" i="3"/>
  <c r="Y937" i="3"/>
  <c r="Y936" i="3"/>
  <c r="Y935" i="3"/>
  <c r="Y934" i="3"/>
  <c r="Y933" i="3"/>
  <c r="Y932" i="3"/>
  <c r="Y931" i="3"/>
  <c r="Y930" i="3"/>
  <c r="Y929" i="3"/>
  <c r="Y928" i="3"/>
  <c r="Y927" i="3"/>
  <c r="Y926" i="3"/>
  <c r="Y925" i="3"/>
  <c r="Y924" i="3"/>
  <c r="Y923" i="3"/>
  <c r="Y922" i="3"/>
  <c r="Y921" i="3"/>
  <c r="Y920" i="3"/>
  <c r="Y919" i="3"/>
  <c r="Y918" i="3"/>
  <c r="Y917" i="3"/>
  <c r="Y916" i="3"/>
  <c r="Y915" i="3"/>
  <c r="Y914" i="3"/>
  <c r="Y913" i="3"/>
  <c r="Y912" i="3"/>
  <c r="Y911" i="3"/>
  <c r="Y910" i="3"/>
  <c r="Y909" i="3"/>
  <c r="Y908" i="3"/>
  <c r="Y907" i="3"/>
  <c r="Y906" i="3"/>
  <c r="Y905" i="3"/>
  <c r="Y904" i="3"/>
  <c r="Y903" i="3"/>
  <c r="Y902" i="3"/>
  <c r="Y901" i="3"/>
  <c r="Y900" i="3"/>
  <c r="Y899" i="3"/>
  <c r="Y898" i="3"/>
  <c r="Y897" i="3"/>
  <c r="Y896" i="3"/>
  <c r="Y895" i="3"/>
  <c r="Y894" i="3"/>
  <c r="Y893" i="3"/>
  <c r="Y892" i="3"/>
  <c r="Y891" i="3"/>
  <c r="Y890" i="3"/>
  <c r="Y889" i="3"/>
  <c r="Y888" i="3"/>
  <c r="Y887" i="3"/>
  <c r="Y886" i="3"/>
  <c r="Y885" i="3"/>
  <c r="Y884" i="3"/>
  <c r="Y883" i="3"/>
  <c r="Y882" i="3"/>
  <c r="Y881" i="3"/>
  <c r="Y880" i="3"/>
  <c r="Y879" i="3"/>
  <c r="Y878" i="3"/>
  <c r="Y877" i="3"/>
  <c r="Y876" i="3"/>
  <c r="Y875" i="3"/>
  <c r="Y874" i="3"/>
  <c r="Y873" i="3"/>
  <c r="Y872" i="3"/>
  <c r="Y871" i="3"/>
  <c r="Y870" i="3"/>
  <c r="Y869" i="3"/>
  <c r="Y868" i="3"/>
  <c r="Y867" i="3"/>
  <c r="Y866" i="3"/>
  <c r="Y865" i="3"/>
  <c r="Y864" i="3"/>
  <c r="Y863" i="3"/>
  <c r="Y862" i="3"/>
  <c r="Y861" i="3"/>
  <c r="Y860" i="3"/>
  <c r="Y859" i="3"/>
  <c r="Y858" i="3"/>
  <c r="Y857" i="3"/>
  <c r="Y856" i="3"/>
  <c r="Y855" i="3"/>
  <c r="Y854" i="3"/>
  <c r="Y853" i="3"/>
  <c r="Y852" i="3"/>
  <c r="Y851" i="3"/>
  <c r="Y850" i="3"/>
  <c r="Y849" i="3"/>
  <c r="Y848" i="3"/>
  <c r="Y847" i="3"/>
  <c r="Y846" i="3"/>
  <c r="Y845" i="3"/>
  <c r="Y844" i="3"/>
  <c r="Y843" i="3"/>
  <c r="Y842" i="3"/>
  <c r="Y841" i="3"/>
  <c r="Y840" i="3"/>
  <c r="Y839" i="3"/>
  <c r="Y838" i="3"/>
  <c r="Y837" i="3"/>
  <c r="Y836" i="3"/>
  <c r="Y835" i="3"/>
  <c r="Y834" i="3"/>
  <c r="Y833" i="3"/>
  <c r="Y832" i="3"/>
  <c r="Y831" i="3"/>
  <c r="Y830" i="3"/>
  <c r="Y829" i="3"/>
  <c r="Y828" i="3"/>
  <c r="Y827" i="3"/>
  <c r="Y826" i="3"/>
  <c r="Y825" i="3"/>
  <c r="Y824" i="3"/>
  <c r="Y823" i="3"/>
  <c r="Y822" i="3"/>
  <c r="Y821" i="3"/>
  <c r="Y820" i="3"/>
  <c r="Y819" i="3"/>
  <c r="Y818" i="3"/>
  <c r="Y817" i="3"/>
  <c r="Y816" i="3"/>
  <c r="Y815" i="3"/>
  <c r="Y814" i="3"/>
  <c r="Y813" i="3"/>
  <c r="Y812" i="3"/>
  <c r="Y811" i="3"/>
  <c r="Y810" i="3"/>
  <c r="Y809" i="3"/>
  <c r="Y808" i="3"/>
  <c r="Y807" i="3"/>
  <c r="Y806" i="3"/>
  <c r="Y805" i="3"/>
  <c r="Y804" i="3"/>
  <c r="Y803" i="3"/>
  <c r="Y802" i="3"/>
  <c r="Y801" i="3"/>
  <c r="Y800" i="3"/>
  <c r="Y799" i="3"/>
  <c r="Y798" i="3"/>
  <c r="Y797" i="3"/>
  <c r="Y796" i="3"/>
  <c r="Y795" i="3"/>
  <c r="Y794" i="3"/>
  <c r="Y793" i="3"/>
  <c r="Y792" i="3"/>
  <c r="Y791" i="3"/>
  <c r="Y790" i="3"/>
  <c r="Y789" i="3"/>
  <c r="Y788" i="3"/>
  <c r="Y787" i="3"/>
  <c r="Y786" i="3"/>
  <c r="Y785" i="3"/>
  <c r="Y784" i="3"/>
  <c r="Y783" i="3"/>
  <c r="Y782" i="3"/>
  <c r="Y781" i="3"/>
  <c r="Y780" i="3"/>
  <c r="Y779" i="3"/>
  <c r="Y778" i="3"/>
  <c r="Y777" i="3"/>
  <c r="Y776" i="3"/>
  <c r="Y775" i="3"/>
  <c r="Y774" i="3"/>
  <c r="Y773" i="3"/>
  <c r="Y772" i="3"/>
  <c r="Y771" i="3"/>
  <c r="Y770" i="3"/>
  <c r="Y769" i="3"/>
  <c r="Y768" i="3"/>
  <c r="Y767" i="3"/>
  <c r="Y766" i="3"/>
  <c r="Y765" i="3"/>
  <c r="Y764" i="3"/>
  <c r="Y763" i="3"/>
  <c r="Y762" i="3"/>
  <c r="Y761" i="3"/>
  <c r="Y760" i="3"/>
  <c r="Y759" i="3"/>
  <c r="Y758" i="3"/>
  <c r="Y757" i="3"/>
  <c r="Y756" i="3"/>
  <c r="Y755" i="3"/>
  <c r="Y754" i="3"/>
  <c r="Y753" i="3"/>
  <c r="Y752" i="3"/>
  <c r="Y751" i="3"/>
  <c r="Y750" i="3"/>
  <c r="Y749" i="3"/>
  <c r="Y748" i="3"/>
  <c r="Y747" i="3"/>
  <c r="Y746" i="3"/>
  <c r="Y745" i="3"/>
  <c r="Y744" i="3"/>
  <c r="Y743" i="3"/>
  <c r="Y742" i="3"/>
  <c r="Y741" i="3"/>
  <c r="Y740" i="3"/>
  <c r="Y739" i="3"/>
  <c r="Y738" i="3"/>
  <c r="Y737" i="3"/>
  <c r="Y736" i="3"/>
  <c r="Y735" i="3"/>
  <c r="Y734" i="3"/>
  <c r="Y733" i="3"/>
  <c r="Y732" i="3"/>
  <c r="Y731" i="3"/>
  <c r="Y730" i="3"/>
  <c r="Y729" i="3"/>
  <c r="Y728" i="3"/>
  <c r="Y727" i="3"/>
  <c r="Y726" i="3"/>
  <c r="Y725" i="3"/>
  <c r="Y724" i="3"/>
  <c r="Y723" i="3"/>
  <c r="Y722" i="3"/>
  <c r="Y721" i="3"/>
  <c r="Y720" i="3"/>
  <c r="Y719" i="3"/>
  <c r="Y718" i="3"/>
  <c r="Y717" i="3"/>
  <c r="Y716" i="3"/>
  <c r="Y715" i="3"/>
  <c r="Y714" i="3"/>
  <c r="Y713" i="3"/>
  <c r="Y712" i="3"/>
  <c r="Y711" i="3"/>
  <c r="Y710" i="3"/>
  <c r="Y709" i="3"/>
  <c r="Y708" i="3"/>
  <c r="Y707" i="3"/>
  <c r="Y706" i="3"/>
  <c r="Y705" i="3"/>
  <c r="Y704" i="3"/>
  <c r="Y703" i="3"/>
  <c r="Y702" i="3"/>
  <c r="Y701" i="3"/>
  <c r="Y700" i="3"/>
  <c r="Y699" i="3"/>
  <c r="Y698" i="3"/>
  <c r="Y697" i="3"/>
  <c r="Y696" i="3"/>
  <c r="Y695" i="3"/>
  <c r="Y694" i="3"/>
  <c r="Y693" i="3"/>
  <c r="Y692" i="3"/>
  <c r="Y691" i="3"/>
  <c r="Y690" i="3"/>
  <c r="Y689" i="3"/>
  <c r="Y688" i="3"/>
  <c r="Y687" i="3"/>
  <c r="Y686" i="3"/>
  <c r="Y685" i="3"/>
  <c r="Y684" i="3"/>
  <c r="Y683" i="3"/>
  <c r="Y682" i="3"/>
  <c r="Y681" i="3"/>
  <c r="Y680" i="3"/>
  <c r="Y679" i="3"/>
  <c r="Y678" i="3"/>
  <c r="Y677" i="3"/>
  <c r="Y676" i="3"/>
  <c r="Y675" i="3"/>
  <c r="Y674" i="3"/>
  <c r="Y673" i="3"/>
  <c r="Y672" i="3"/>
  <c r="Y671" i="3"/>
  <c r="Y670" i="3"/>
  <c r="Y669" i="3"/>
  <c r="Y668" i="3"/>
  <c r="Y667" i="3"/>
  <c r="Y666" i="3"/>
  <c r="Y665" i="3"/>
  <c r="Y664" i="3"/>
  <c r="Y663" i="3"/>
  <c r="Y662" i="3"/>
  <c r="Y661" i="3"/>
  <c r="Y660" i="3"/>
  <c r="Y659" i="3"/>
  <c r="Y658" i="3"/>
  <c r="Y657" i="3"/>
  <c r="Y656" i="3"/>
  <c r="Y655" i="3"/>
  <c r="Y654" i="3"/>
  <c r="Y653" i="3"/>
  <c r="Y652" i="3"/>
  <c r="Y651" i="3"/>
  <c r="Y650" i="3"/>
  <c r="Y649" i="3"/>
  <c r="Y648" i="3"/>
  <c r="Y647" i="3"/>
  <c r="Y646" i="3"/>
  <c r="Y645" i="3"/>
  <c r="Y644" i="3"/>
  <c r="Y643" i="3"/>
  <c r="Y642" i="3"/>
  <c r="Y641" i="3"/>
  <c r="Y640" i="3"/>
  <c r="Y639" i="3"/>
  <c r="Y638" i="3"/>
  <c r="Y637" i="3"/>
  <c r="Y636" i="3"/>
  <c r="Y635" i="3"/>
  <c r="Y634" i="3"/>
  <c r="Y633" i="3"/>
  <c r="Y632" i="3"/>
  <c r="Y631" i="3"/>
  <c r="Y630" i="3"/>
  <c r="Y629" i="3"/>
  <c r="Y628" i="3"/>
  <c r="Y627" i="3"/>
  <c r="Y626" i="3"/>
  <c r="Y625" i="3"/>
  <c r="Y624" i="3"/>
  <c r="Y623" i="3"/>
  <c r="Y622" i="3"/>
  <c r="Y621" i="3"/>
  <c r="Y620" i="3"/>
  <c r="Y619" i="3"/>
  <c r="Y618" i="3"/>
  <c r="Y617" i="3"/>
  <c r="Y616" i="3"/>
  <c r="Y615" i="3"/>
  <c r="Y614" i="3"/>
  <c r="Y613" i="3"/>
  <c r="Y612" i="3"/>
  <c r="Y611" i="3"/>
  <c r="Y610" i="3"/>
  <c r="Y609" i="3"/>
  <c r="Y608" i="3"/>
  <c r="Y607" i="3"/>
  <c r="Y606" i="3"/>
  <c r="Y605" i="3"/>
  <c r="Y604" i="3"/>
  <c r="Y603" i="3"/>
  <c r="Y602" i="3"/>
  <c r="Y601" i="3"/>
  <c r="Y600" i="3"/>
  <c r="Y599" i="3"/>
  <c r="Y598" i="3"/>
  <c r="Y597" i="3"/>
  <c r="Y596" i="3"/>
  <c r="Y595" i="3"/>
  <c r="Y594" i="3"/>
  <c r="Y593" i="3"/>
  <c r="Y592" i="3"/>
  <c r="Y591" i="3"/>
  <c r="Y590" i="3"/>
  <c r="Y589" i="3"/>
  <c r="Y588" i="3"/>
  <c r="Y587" i="3"/>
  <c r="Y586" i="3"/>
  <c r="Y585" i="3"/>
  <c r="Y584" i="3"/>
  <c r="Y583" i="3"/>
  <c r="Y582" i="3"/>
  <c r="Y581" i="3"/>
  <c r="Y580" i="3"/>
  <c r="Y579" i="3"/>
  <c r="Y578" i="3"/>
  <c r="Y577" i="3"/>
  <c r="Y576" i="3"/>
  <c r="Y575" i="3"/>
  <c r="Y574" i="3"/>
  <c r="Y573" i="3"/>
  <c r="Y572" i="3"/>
  <c r="Y571" i="3"/>
  <c r="Y570" i="3"/>
  <c r="Y569" i="3"/>
  <c r="Y568" i="3"/>
  <c r="Y567" i="3"/>
  <c r="Y566" i="3"/>
  <c r="Y565" i="3"/>
  <c r="Y564" i="3"/>
  <c r="Y563" i="3"/>
  <c r="Y562" i="3"/>
  <c r="Y561" i="3"/>
  <c r="Y560" i="3"/>
  <c r="Y559" i="3"/>
  <c r="Y558" i="3"/>
  <c r="Y557" i="3"/>
  <c r="Y556" i="3"/>
  <c r="Y555" i="3"/>
  <c r="Y554" i="3"/>
  <c r="Y553" i="3"/>
  <c r="Y552" i="3"/>
  <c r="Y551" i="3"/>
  <c r="Y550" i="3"/>
  <c r="Y549" i="3"/>
  <c r="Y548" i="3"/>
  <c r="Y547" i="3"/>
  <c r="Y546" i="3"/>
  <c r="Y545" i="3"/>
  <c r="Y544" i="3"/>
  <c r="Y543" i="3"/>
  <c r="Y542" i="3"/>
  <c r="Y541" i="3"/>
  <c r="Y540" i="3"/>
  <c r="Y539" i="3"/>
  <c r="Y538" i="3"/>
  <c r="Y537" i="3"/>
  <c r="Y536" i="3"/>
  <c r="Y535" i="3"/>
  <c r="Y534" i="3"/>
  <c r="Y533" i="3"/>
  <c r="Y532" i="3"/>
  <c r="Y531" i="3"/>
  <c r="Y530" i="3"/>
  <c r="Y529" i="3"/>
  <c r="Y528" i="3"/>
  <c r="Y527" i="3"/>
  <c r="Y526" i="3"/>
  <c r="Y525" i="3"/>
  <c r="Y524" i="3"/>
  <c r="Y523" i="3"/>
  <c r="Y522" i="3"/>
  <c r="Y521" i="3"/>
  <c r="Y520" i="3"/>
  <c r="Y519" i="3"/>
  <c r="Y518" i="3"/>
  <c r="Y517" i="3"/>
  <c r="Y516" i="3"/>
  <c r="Y515" i="3"/>
  <c r="Y514" i="3"/>
  <c r="Y513" i="3"/>
  <c r="Y512" i="3"/>
  <c r="Y511" i="3"/>
  <c r="Y510" i="3"/>
  <c r="Y509" i="3"/>
  <c r="Y508" i="3"/>
  <c r="Y507" i="3"/>
  <c r="Y506" i="3"/>
  <c r="Y505" i="3"/>
  <c r="Y504" i="3"/>
  <c r="Y503" i="3"/>
  <c r="Y502" i="3"/>
  <c r="Y501" i="3"/>
  <c r="Y500" i="3"/>
  <c r="Y499" i="3"/>
  <c r="Y498" i="3"/>
  <c r="Y497" i="3"/>
  <c r="Y496" i="3"/>
  <c r="Y495" i="3"/>
  <c r="Y494" i="3"/>
  <c r="Y493" i="3"/>
  <c r="Y492" i="3"/>
  <c r="Y491" i="3"/>
  <c r="Y490" i="3"/>
  <c r="Y489" i="3"/>
  <c r="Y488" i="3"/>
  <c r="Y487" i="3"/>
  <c r="Y486" i="3"/>
  <c r="Y485" i="3"/>
  <c r="Y484" i="3"/>
  <c r="Y483" i="3"/>
  <c r="Y482" i="3"/>
  <c r="Y481" i="3"/>
  <c r="Y480" i="3"/>
  <c r="Y479" i="3"/>
  <c r="Y478" i="3"/>
  <c r="Y477" i="3"/>
  <c r="Y476" i="3"/>
  <c r="Y475" i="3"/>
  <c r="Y474" i="3"/>
  <c r="Y473" i="3"/>
  <c r="Y472" i="3"/>
  <c r="Y471" i="3"/>
  <c r="Y470" i="3"/>
  <c r="Y469" i="3"/>
  <c r="Y468" i="3"/>
  <c r="Y467" i="3"/>
  <c r="Y466" i="3"/>
  <c r="Y465" i="3"/>
  <c r="Y464" i="3"/>
  <c r="Y463" i="3"/>
  <c r="Y462" i="3"/>
  <c r="Y461" i="3"/>
  <c r="Y460" i="3"/>
  <c r="Y459" i="3"/>
  <c r="Y458" i="3"/>
  <c r="Y457" i="3"/>
  <c r="Y456" i="3"/>
  <c r="Y455" i="3"/>
  <c r="Y454" i="3"/>
  <c r="Y453" i="3"/>
  <c r="Y452" i="3"/>
  <c r="Y451" i="3"/>
  <c r="Y450" i="3"/>
  <c r="Y449" i="3"/>
  <c r="Y448" i="3"/>
  <c r="Y447" i="3"/>
  <c r="Y446" i="3"/>
  <c r="Y445" i="3"/>
  <c r="Y444" i="3"/>
  <c r="Y443" i="3"/>
  <c r="Y442" i="3"/>
  <c r="Y441" i="3"/>
  <c r="Y440" i="3"/>
  <c r="Y439" i="3"/>
  <c r="Y438" i="3"/>
  <c r="Y437" i="3"/>
  <c r="Y436" i="3"/>
  <c r="Y435" i="3"/>
  <c r="Y434" i="3"/>
  <c r="Y433" i="3"/>
  <c r="Y432" i="3"/>
  <c r="Y431" i="3"/>
  <c r="Y430" i="3"/>
  <c r="Y429" i="3"/>
  <c r="Y428" i="3"/>
  <c r="Y427" i="3"/>
  <c r="Y426" i="3"/>
  <c r="Y425" i="3"/>
  <c r="Y424" i="3"/>
  <c r="Y423" i="3"/>
  <c r="Y422" i="3"/>
  <c r="Y421" i="3"/>
  <c r="Y420" i="3"/>
  <c r="Y419" i="3"/>
  <c r="Y418" i="3"/>
  <c r="Y417" i="3"/>
  <c r="Y416" i="3"/>
  <c r="Y415" i="3"/>
  <c r="Y414" i="3"/>
  <c r="Y413" i="3"/>
  <c r="Y412" i="3"/>
  <c r="Y411" i="3"/>
  <c r="Y410" i="3"/>
  <c r="Y409" i="3"/>
  <c r="Y408" i="3"/>
  <c r="Y407" i="3"/>
  <c r="Y406" i="3"/>
  <c r="Y405" i="3"/>
  <c r="Y404" i="3"/>
  <c r="Y403" i="3"/>
  <c r="Y402" i="3"/>
  <c r="Y401" i="3"/>
  <c r="Y400" i="3"/>
  <c r="Y399" i="3"/>
  <c r="Y398" i="3"/>
  <c r="Y397" i="3"/>
  <c r="Y396" i="3"/>
  <c r="Y395" i="3"/>
  <c r="Y394" i="3"/>
  <c r="Y393" i="3"/>
  <c r="Y392" i="3"/>
  <c r="Y391" i="3"/>
  <c r="Y390" i="3"/>
  <c r="Y389" i="3"/>
  <c r="Y388" i="3"/>
  <c r="Y387" i="3"/>
  <c r="Y386" i="3"/>
  <c r="Y385" i="3"/>
  <c r="Y384" i="3"/>
  <c r="Y383" i="3"/>
  <c r="Y382" i="3"/>
  <c r="Y381" i="3"/>
  <c r="Y380" i="3"/>
  <c r="Y379" i="3"/>
  <c r="Y378" i="3"/>
  <c r="Y377" i="3"/>
  <c r="Y376" i="3"/>
  <c r="Y375" i="3"/>
  <c r="Y374" i="3"/>
  <c r="Y373" i="3"/>
  <c r="Y372" i="3"/>
  <c r="Y371" i="3"/>
  <c r="Y370" i="3"/>
  <c r="Y369" i="3"/>
  <c r="Y368" i="3"/>
  <c r="Y367" i="3"/>
  <c r="Y366" i="3"/>
  <c r="Y365" i="3"/>
  <c r="Y364" i="3"/>
  <c r="Y363" i="3"/>
  <c r="Y362" i="3"/>
  <c r="Y361" i="3"/>
  <c r="Y360" i="3"/>
  <c r="Y359" i="3"/>
  <c r="Y358" i="3"/>
  <c r="Y357" i="3"/>
  <c r="Y356" i="3"/>
  <c r="Y355" i="3"/>
  <c r="Y354" i="3"/>
  <c r="Y353" i="3"/>
  <c r="Y352" i="3"/>
  <c r="Y351" i="3"/>
  <c r="Y350" i="3"/>
  <c r="Y349" i="3"/>
  <c r="Y348" i="3"/>
  <c r="Y347" i="3"/>
  <c r="Y346" i="3"/>
  <c r="Y345" i="3"/>
  <c r="Y344" i="3"/>
  <c r="Y343" i="3"/>
  <c r="Y342" i="3"/>
  <c r="Y341" i="3"/>
  <c r="Y340" i="3"/>
  <c r="Y339" i="3"/>
  <c r="Y338" i="3"/>
  <c r="Y337" i="3"/>
  <c r="Y336" i="3"/>
  <c r="Y335" i="3"/>
  <c r="Y334" i="3"/>
  <c r="Y333" i="3"/>
  <c r="Y332" i="3"/>
  <c r="Y331" i="3"/>
  <c r="Y330" i="3"/>
  <c r="Y329" i="3"/>
  <c r="Y328" i="3"/>
  <c r="Y327" i="3"/>
  <c r="Y326" i="3"/>
  <c r="Y325" i="3"/>
  <c r="Y324" i="3"/>
  <c r="Y323" i="3"/>
  <c r="Y322" i="3"/>
  <c r="Y321" i="3"/>
  <c r="Y320" i="3"/>
  <c r="Y319" i="3"/>
  <c r="Y318" i="3"/>
  <c r="Y317" i="3"/>
  <c r="Y316" i="3"/>
  <c r="Y315" i="3"/>
  <c r="Y314" i="3"/>
  <c r="Y313" i="3"/>
  <c r="Y312" i="3"/>
  <c r="Y311" i="3"/>
  <c r="Y310" i="3"/>
  <c r="Y309" i="3"/>
  <c r="Y308" i="3"/>
  <c r="Y307" i="3"/>
  <c r="Y306" i="3"/>
  <c r="Y305" i="3"/>
  <c r="Y304" i="3"/>
  <c r="Y303" i="3"/>
  <c r="Y302" i="3"/>
  <c r="Y301" i="3"/>
  <c r="Y300" i="3"/>
  <c r="Y299" i="3"/>
  <c r="Y298" i="3"/>
  <c r="Y297" i="3"/>
  <c r="Y296" i="3"/>
  <c r="Y295" i="3"/>
  <c r="Y294" i="3"/>
  <c r="Y293" i="3"/>
  <c r="Y292" i="3"/>
  <c r="Y291" i="3"/>
  <c r="Y290" i="3"/>
  <c r="Y289" i="3"/>
  <c r="Y288" i="3"/>
  <c r="Y287" i="3"/>
  <c r="Y286" i="3"/>
  <c r="Y285" i="3"/>
  <c r="Y284" i="3"/>
  <c r="Y283" i="3"/>
  <c r="Y282" i="3"/>
  <c r="Y281" i="3"/>
  <c r="Y280" i="3"/>
  <c r="Y279" i="3"/>
  <c r="Y278" i="3"/>
  <c r="Y277" i="3"/>
  <c r="Y276" i="3"/>
  <c r="Y275" i="3"/>
  <c r="Y274" i="3"/>
  <c r="Y273" i="3"/>
  <c r="Y272" i="3"/>
  <c r="Y271" i="3"/>
  <c r="Y270" i="3"/>
  <c r="Y269" i="3"/>
  <c r="Y268" i="3"/>
  <c r="Y267" i="3"/>
  <c r="Y266" i="3"/>
  <c r="Y265" i="3"/>
  <c r="Y264" i="3"/>
  <c r="Y263" i="3"/>
  <c r="Y262" i="3"/>
  <c r="Y261" i="3"/>
  <c r="Y260" i="3"/>
  <c r="Y259" i="3"/>
  <c r="Y258" i="3"/>
  <c r="Y257" i="3"/>
  <c r="Y256" i="3"/>
  <c r="Y255" i="3"/>
  <c r="Y254" i="3"/>
  <c r="Y253" i="3"/>
  <c r="Y252" i="3"/>
  <c r="Y251" i="3"/>
  <c r="Y250" i="3"/>
  <c r="Y249" i="3"/>
  <c r="Y248" i="3"/>
  <c r="Y247" i="3"/>
  <c r="Y246" i="3"/>
  <c r="Y245" i="3"/>
  <c r="Y244" i="3"/>
  <c r="Y243" i="3"/>
  <c r="Y242" i="3"/>
  <c r="Y241" i="3"/>
  <c r="Y240" i="3"/>
  <c r="Y239" i="3"/>
  <c r="Y238" i="3"/>
  <c r="Y237" i="3"/>
  <c r="Y236" i="3"/>
  <c r="Y235" i="3"/>
  <c r="Y234" i="3"/>
  <c r="Y233" i="3"/>
  <c r="Y232" i="3"/>
  <c r="Y231" i="3"/>
  <c r="Y230" i="3"/>
  <c r="Y229" i="3"/>
  <c r="Y228" i="3"/>
  <c r="Y227" i="3"/>
  <c r="Y226" i="3"/>
  <c r="Y225" i="3"/>
  <c r="Y224" i="3"/>
  <c r="Y223" i="3"/>
  <c r="Y222" i="3"/>
  <c r="Y221" i="3"/>
  <c r="Y220" i="3"/>
  <c r="Y219" i="3"/>
  <c r="Y218" i="3"/>
  <c r="Y217" i="3"/>
  <c r="Y216" i="3"/>
  <c r="Y215" i="3"/>
  <c r="Y214" i="3"/>
  <c r="Y213" i="3"/>
  <c r="Y212" i="3"/>
  <c r="Y211" i="3"/>
  <c r="Y210" i="3"/>
  <c r="Y209" i="3"/>
  <c r="Y208" i="3"/>
  <c r="Y207" i="3"/>
  <c r="Y206" i="3"/>
  <c r="Y205" i="3"/>
  <c r="Y204" i="3"/>
  <c r="Y203" i="3"/>
  <c r="Y202" i="3"/>
  <c r="Y201" i="3"/>
  <c r="Y200" i="3"/>
  <c r="Y199" i="3"/>
  <c r="Y198" i="3"/>
  <c r="Y197" i="3"/>
  <c r="Y196" i="3"/>
  <c r="Y195" i="3"/>
  <c r="Y194" i="3"/>
  <c r="Y193" i="3"/>
  <c r="Y192" i="3"/>
  <c r="Y191" i="3"/>
  <c r="Y190" i="3"/>
  <c r="Y189" i="3"/>
  <c r="Y188" i="3"/>
  <c r="Y187" i="3"/>
  <c r="Y186" i="3"/>
  <c r="Y185" i="3"/>
  <c r="Y184" i="3"/>
  <c r="Y183" i="3"/>
  <c r="Y182" i="3"/>
  <c r="Y181" i="3"/>
  <c r="Y180" i="3"/>
  <c r="Y179" i="3"/>
  <c r="Y178" i="3"/>
  <c r="Y177" i="3"/>
  <c r="Y176" i="3"/>
  <c r="Y175" i="3"/>
  <c r="Y174" i="3"/>
  <c r="Y173" i="3"/>
  <c r="Y172" i="3"/>
  <c r="Y171" i="3"/>
  <c r="Y170" i="3"/>
  <c r="Y169" i="3"/>
  <c r="Y168" i="3"/>
  <c r="Y167" i="3"/>
  <c r="Y166" i="3"/>
  <c r="Y165" i="3"/>
  <c r="Y164" i="3"/>
  <c r="Y163" i="3"/>
  <c r="Y162" i="3"/>
  <c r="Y161" i="3"/>
  <c r="Y160" i="3"/>
  <c r="Y159" i="3"/>
  <c r="Y158" i="3"/>
  <c r="Y157" i="3"/>
  <c r="Y156" i="3"/>
  <c r="Y155" i="3"/>
  <c r="Y154" i="3"/>
  <c r="Y153" i="3"/>
  <c r="Y152" i="3"/>
  <c r="Y151" i="3"/>
  <c r="Y150" i="3"/>
  <c r="Y149" i="3"/>
  <c r="Y148" i="3"/>
  <c r="Y147" i="3"/>
  <c r="Y146" i="3"/>
  <c r="Y145" i="3"/>
  <c r="Y144" i="3"/>
  <c r="Y143" i="3"/>
  <c r="Y142" i="3"/>
  <c r="Y141" i="3"/>
  <c r="Y140" i="3"/>
  <c r="Y139" i="3"/>
  <c r="Y138" i="3"/>
  <c r="Y137" i="3"/>
  <c r="Y136" i="3"/>
  <c r="Y135" i="3"/>
  <c r="Y134" i="3"/>
  <c r="Y133" i="3"/>
  <c r="Y132" i="3"/>
  <c r="Y131" i="3"/>
  <c r="Y130" i="3"/>
  <c r="Y129" i="3"/>
  <c r="Y128" i="3"/>
  <c r="Y127" i="3"/>
  <c r="Y126" i="3"/>
  <c r="Y125" i="3"/>
  <c r="Y124" i="3"/>
  <c r="Y123" i="3"/>
  <c r="Y122" i="3"/>
  <c r="Y121" i="3"/>
  <c r="Y120" i="3"/>
  <c r="Y119" i="3"/>
  <c r="Y118" i="3"/>
  <c r="Y117" i="3"/>
  <c r="Y116" i="3"/>
  <c r="Y115" i="3"/>
  <c r="Y114" i="3"/>
  <c r="Y113" i="3"/>
  <c r="Y112" i="3"/>
  <c r="Y111" i="3"/>
  <c r="Y110" i="3"/>
  <c r="Y109" i="3"/>
  <c r="Y108" i="3"/>
  <c r="Y107" i="3"/>
  <c r="Y106" i="3"/>
  <c r="Y105" i="3"/>
  <c r="Y104" i="3"/>
  <c r="Y103" i="3"/>
  <c r="Y102" i="3"/>
  <c r="Y101" i="3"/>
  <c r="Y100" i="3"/>
  <c r="Y99" i="3"/>
  <c r="Y98" i="3"/>
  <c r="Y97" i="3"/>
  <c r="Y96" i="3"/>
  <c r="Y95" i="3"/>
  <c r="Y94" i="3"/>
  <c r="Y93" i="3"/>
  <c r="Y92" i="3"/>
  <c r="Y91" i="3"/>
  <c r="Y90" i="3"/>
  <c r="Y89" i="3"/>
  <c r="Y88" i="3"/>
  <c r="Y87" i="3"/>
  <c r="Y86" i="3"/>
  <c r="Y85" i="3"/>
  <c r="Y84" i="3"/>
  <c r="Y83" i="3"/>
  <c r="Y82" i="3"/>
  <c r="Y81" i="3"/>
  <c r="Y80" i="3"/>
  <c r="Y79" i="3"/>
  <c r="Y78" i="3"/>
  <c r="Y77" i="3"/>
  <c r="Y76" i="3"/>
  <c r="Y75" i="3"/>
  <c r="Y74" i="3"/>
  <c r="Y73" i="3"/>
  <c r="Y72" i="3"/>
  <c r="Y71" i="3"/>
  <c r="Y70" i="3"/>
  <c r="Y69" i="3"/>
  <c r="Y68" i="3"/>
  <c r="Y67" i="3"/>
  <c r="Y66" i="3"/>
  <c r="Y65" i="3"/>
  <c r="Y64" i="3"/>
  <c r="Y63" i="3"/>
  <c r="Y62" i="3"/>
  <c r="Y61" i="3"/>
  <c r="Y60" i="3"/>
  <c r="Y59" i="3"/>
  <c r="Y58" i="3"/>
  <c r="Y57" i="3"/>
  <c r="Y56" i="3"/>
  <c r="Y55" i="3"/>
  <c r="Y54" i="3"/>
  <c r="Y53" i="3"/>
  <c r="Y52" i="3"/>
  <c r="Y51" i="3"/>
  <c r="Y50" i="3"/>
  <c r="Y49" i="3"/>
  <c r="Y48" i="3"/>
  <c r="Y47" i="3"/>
  <c r="Y46" i="3"/>
  <c r="Y45" i="3"/>
  <c r="Y44" i="3"/>
  <c r="Y43" i="3"/>
  <c r="Y42" i="3"/>
  <c r="Y41" i="3"/>
  <c r="Y40" i="3"/>
  <c r="Y39" i="3"/>
  <c r="Y38" i="3"/>
  <c r="Y37" i="3"/>
  <c r="Y36" i="3"/>
  <c r="Y35" i="3"/>
  <c r="Y34" i="3"/>
  <c r="Y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AG15" i="3"/>
  <c r="AG14" i="3"/>
  <c r="AG13" i="3"/>
  <c r="AG12" i="3"/>
  <c r="AG11" i="3"/>
  <c r="AG10" i="3"/>
  <c r="AG9" i="3"/>
  <c r="AG8" i="3"/>
  <c r="AG7" i="3"/>
  <c r="AG6" i="3"/>
  <c r="AG5" i="3"/>
  <c r="AG19" i="3"/>
  <c r="AG18" i="3"/>
  <c r="AG17" i="3"/>
  <c r="AG16" i="3"/>
  <c r="AE6" i="3"/>
  <c r="C5" i="3"/>
  <c r="B6" i="3"/>
  <c r="C6" i="3" s="1"/>
  <c r="J5" i="3"/>
  <c r="W6" i="3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J52" i="3" s="1"/>
  <c r="Q5" i="3"/>
  <c r="P6" i="3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R620" i="2" a="1"/>
  <c r="R675" i="2" a="1"/>
  <c r="R667" i="2" a="1"/>
  <c r="R659" i="2" a="1"/>
  <c r="R651" i="2" a="1"/>
  <c r="R643" i="2" a="1"/>
  <c r="R635" i="2" a="1"/>
  <c r="R627" i="2" a="1"/>
  <c r="R619" i="2" a="1"/>
  <c r="R611" i="2" a="1"/>
  <c r="R603" i="2" a="1"/>
  <c r="R595" i="2" a="1"/>
  <c r="R587" i="2" a="1"/>
  <c r="R579" i="2" a="1"/>
  <c r="R571" i="2" a="1"/>
  <c r="R563" i="2" a="1"/>
  <c r="R555" i="2" a="1"/>
  <c r="R547" i="2" a="1"/>
  <c r="R539" i="2" a="1"/>
  <c r="R531" i="2" a="1"/>
  <c r="R523" i="2" a="1"/>
  <c r="R515" i="2" a="1"/>
  <c r="R507" i="2" a="1"/>
  <c r="R499" i="2" a="1"/>
  <c r="R491" i="2" a="1"/>
  <c r="R483" i="2" a="1"/>
  <c r="R475" i="2" a="1"/>
  <c r="R467" i="2" a="1"/>
  <c r="R459" i="2" a="1"/>
  <c r="R451" i="2" a="1"/>
  <c r="R443" i="2" a="1"/>
  <c r="R435" i="2" a="1"/>
  <c r="R427" i="2" a="1"/>
  <c r="R419" i="2" a="1"/>
  <c r="R411" i="2" a="1"/>
  <c r="R403" i="2" a="1"/>
  <c r="R395" i="2" a="1"/>
  <c r="R387" i="2" a="1"/>
  <c r="R379" i="2" a="1"/>
  <c r="R371" i="2" a="1"/>
  <c r="R363" i="2" a="1"/>
  <c r="R355" i="2" a="1"/>
  <c r="R347" i="2" a="1"/>
  <c r="R339" i="2" a="1"/>
  <c r="R331" i="2" a="1"/>
  <c r="R323" i="2" a="1"/>
  <c r="R315" i="2" a="1"/>
  <c r="R307" i="2" a="1"/>
  <c r="R299" i="2" a="1"/>
  <c r="R291" i="2" a="1"/>
  <c r="R283" i="2" a="1"/>
  <c r="R275" i="2" a="1"/>
  <c r="R267" i="2" a="1"/>
  <c r="R259" i="2" a="1"/>
  <c r="R251" i="2" a="1"/>
  <c r="R243" i="2" a="1"/>
  <c r="R235" i="2" a="1"/>
  <c r="R227" i="2" a="1"/>
  <c r="R219" i="2" a="1"/>
  <c r="R211" i="2" a="1"/>
  <c r="R203" i="2" a="1"/>
  <c r="R195" i="2" a="1"/>
  <c r="R187" i="2" a="1"/>
  <c r="R179" i="2" a="1"/>
  <c r="R171" i="2" a="1"/>
  <c r="R163" i="2" a="1"/>
  <c r="R155" i="2" a="1"/>
  <c r="R147" i="2" a="1"/>
  <c r="R139" i="2" a="1"/>
  <c r="R131" i="2" a="1"/>
  <c r="R123" i="2" a="1"/>
  <c r="R115" i="2" a="1"/>
  <c r="R107" i="2" a="1"/>
  <c r="R99" i="2" a="1"/>
  <c r="R91" i="2" a="1"/>
  <c r="R83" i="2" a="1"/>
  <c r="R75" i="2" a="1"/>
  <c r="R67" i="2" a="1"/>
  <c r="R59" i="2" a="1"/>
  <c r="R51" i="2" a="1"/>
  <c r="R43" i="2" a="1"/>
  <c r="R35" i="2" a="1"/>
  <c r="R27" i="2" a="1"/>
  <c r="R19" i="2" a="1"/>
  <c r="R11" i="2" a="1"/>
  <c r="R612" i="2" a="1"/>
  <c r="R468" i="2" a="1"/>
  <c r="R644" i="2" a="1"/>
  <c r="R674" i="2" a="1"/>
  <c r="R666" i="2" a="1"/>
  <c r="R658" i="2" a="1"/>
  <c r="R650" i="2" a="1"/>
  <c r="R642" i="2" a="1"/>
  <c r="R634" i="2" a="1"/>
  <c r="R626" i="2" a="1"/>
  <c r="R618" i="2" a="1"/>
  <c r="R610" i="2" a="1"/>
  <c r="R602" i="2" a="1"/>
  <c r="R594" i="2" a="1"/>
  <c r="R586" i="2" a="1"/>
  <c r="R578" i="2" a="1"/>
  <c r="R570" i="2" a="1"/>
  <c r="R562" i="2" a="1"/>
  <c r="R554" i="2" a="1"/>
  <c r="R546" i="2" a="1"/>
  <c r="R538" i="2" a="1"/>
  <c r="R530" i="2" a="1"/>
  <c r="R522" i="2" a="1"/>
  <c r="R514" i="2" a="1"/>
  <c r="R506" i="2" a="1"/>
  <c r="R498" i="2" a="1"/>
  <c r="R490" i="2" a="1"/>
  <c r="R482" i="2" a="1"/>
  <c r="R474" i="2" a="1"/>
  <c r="R466" i="2" a="1"/>
  <c r="R458" i="2" a="1"/>
  <c r="R450" i="2" a="1"/>
  <c r="R442" i="2" a="1"/>
  <c r="R434" i="2" a="1"/>
  <c r="R426" i="2" a="1"/>
  <c r="R418" i="2" a="1"/>
  <c r="R410" i="2" a="1"/>
  <c r="R402" i="2" a="1"/>
  <c r="R394" i="2" a="1"/>
  <c r="R386" i="2" a="1"/>
  <c r="R378" i="2" a="1"/>
  <c r="R370" i="2" a="1"/>
  <c r="R362" i="2" a="1"/>
  <c r="R354" i="2" a="1"/>
  <c r="R346" i="2" a="1"/>
  <c r="R338" i="2" a="1"/>
  <c r="R330" i="2" a="1"/>
  <c r="R322" i="2" a="1"/>
  <c r="R314" i="2" a="1"/>
  <c r="R306" i="2" a="1"/>
  <c r="R298" i="2" a="1"/>
  <c r="R290" i="2" a="1"/>
  <c r="R282" i="2" a="1"/>
  <c r="R274" i="2" a="1"/>
  <c r="R266" i="2" a="1"/>
  <c r="R258" i="2" a="1"/>
  <c r="R250" i="2" a="1"/>
  <c r="R242" i="2" a="1"/>
  <c r="R234" i="2" a="1"/>
  <c r="R226" i="2" a="1"/>
  <c r="R218" i="2" a="1"/>
  <c r="R210" i="2" a="1"/>
  <c r="R202" i="2" a="1"/>
  <c r="R194" i="2" a="1"/>
  <c r="R186" i="2" a="1"/>
  <c r="R178" i="2" a="1"/>
  <c r="R170" i="2" a="1"/>
  <c r="R162" i="2" a="1"/>
  <c r="R154" i="2" a="1"/>
  <c r="R146" i="2" a="1"/>
  <c r="R138" i="2" a="1"/>
  <c r="R130" i="2" a="1"/>
  <c r="R122" i="2" a="1"/>
  <c r="R114" i="2" a="1"/>
  <c r="R106" i="2" a="1"/>
  <c r="R98" i="2" a="1"/>
  <c r="R90" i="2" a="1"/>
  <c r="R82" i="2" a="1"/>
  <c r="R74" i="2" a="1"/>
  <c r="R66" i="2" a="1"/>
  <c r="R58" i="2" a="1"/>
  <c r="R50" i="2" a="1"/>
  <c r="R42" i="2" a="1"/>
  <c r="R34" i="2" a="1"/>
  <c r="R26" i="2" a="1"/>
  <c r="R18" i="2" a="1"/>
  <c r="R10" i="2" a="1"/>
  <c r="R652" i="2" a="1"/>
  <c r="R540" i="2" a="1"/>
  <c r="R524" i="2" a="1"/>
  <c r="R508" i="2" a="1"/>
  <c r="R492" i="2" a="1"/>
  <c r="R444" i="2" a="1"/>
  <c r="R668" i="2" a="1"/>
  <c r="R673" i="2" a="1"/>
  <c r="R665" i="2" a="1"/>
  <c r="R657" i="2" a="1"/>
  <c r="R649" i="2" a="1"/>
  <c r="R641" i="2" a="1"/>
  <c r="R633" i="2" a="1"/>
  <c r="R625" i="2" a="1"/>
  <c r="R617" i="2" a="1"/>
  <c r="R609" i="2" a="1"/>
  <c r="R601" i="2" a="1"/>
  <c r="R593" i="2" a="1"/>
  <c r="R585" i="2" a="1"/>
  <c r="R577" i="2" a="1"/>
  <c r="R569" i="2" a="1"/>
  <c r="R561" i="2" a="1"/>
  <c r="R553" i="2" a="1"/>
  <c r="R545" i="2" a="1"/>
  <c r="R537" i="2" a="1"/>
  <c r="R529" i="2" a="1"/>
  <c r="R521" i="2" a="1"/>
  <c r="R513" i="2" a="1"/>
  <c r="R505" i="2" a="1"/>
  <c r="R497" i="2" a="1"/>
  <c r="R489" i="2" a="1"/>
  <c r="R481" i="2" a="1"/>
  <c r="R473" i="2" a="1"/>
  <c r="R465" i="2" a="1"/>
  <c r="R457" i="2" a="1"/>
  <c r="R449" i="2" a="1"/>
  <c r="R441" i="2" a="1"/>
  <c r="R433" i="2" a="1"/>
  <c r="R425" i="2" a="1"/>
  <c r="R417" i="2" a="1"/>
  <c r="R409" i="2" a="1"/>
  <c r="R401" i="2" a="1"/>
  <c r="R393" i="2" a="1"/>
  <c r="R385" i="2" a="1"/>
  <c r="R377" i="2" a="1"/>
  <c r="R369" i="2" a="1"/>
  <c r="R361" i="2" a="1"/>
  <c r="R353" i="2" a="1"/>
  <c r="R345" i="2" a="1"/>
  <c r="R337" i="2" a="1"/>
  <c r="R329" i="2" a="1"/>
  <c r="R321" i="2" a="1"/>
  <c r="R313" i="2" a="1"/>
  <c r="R305" i="2" a="1"/>
  <c r="R297" i="2" a="1"/>
  <c r="R289" i="2" a="1"/>
  <c r="R281" i="2" a="1"/>
  <c r="R273" i="2" a="1"/>
  <c r="R265" i="2" a="1"/>
  <c r="R257" i="2" a="1"/>
  <c r="R249" i="2" a="1"/>
  <c r="R241" i="2" a="1"/>
  <c r="R233" i="2" a="1"/>
  <c r="R225" i="2" a="1"/>
  <c r="R217" i="2" a="1"/>
  <c r="R209" i="2" a="1"/>
  <c r="R201" i="2" a="1"/>
  <c r="R193" i="2" a="1"/>
  <c r="R185" i="2" a="1"/>
  <c r="R177" i="2" a="1"/>
  <c r="R169" i="2" a="1"/>
  <c r="R161" i="2" a="1"/>
  <c r="R153" i="2" a="1"/>
  <c r="R145" i="2" a="1"/>
  <c r="R137" i="2" a="1"/>
  <c r="R129" i="2" a="1"/>
  <c r="R121" i="2" a="1"/>
  <c r="R113" i="2" a="1"/>
  <c r="R105" i="2" a="1"/>
  <c r="R97" i="2" a="1"/>
  <c r="R89" i="2" a="1"/>
  <c r="R81" i="2" a="1"/>
  <c r="R73" i="2" a="1"/>
  <c r="R65" i="2" a="1"/>
  <c r="R57" i="2" a="1"/>
  <c r="R49" i="2" a="1"/>
  <c r="R41" i="2" a="1"/>
  <c r="R33" i="2" a="1"/>
  <c r="R25" i="2" a="1"/>
  <c r="R17" i="2" a="1"/>
  <c r="R9" i="2" a="1"/>
  <c r="R628" i="2" a="1"/>
  <c r="R548" i="2" a="1"/>
  <c r="R532" i="2" a="1"/>
  <c r="R516" i="2" a="1"/>
  <c r="R500" i="2" a="1"/>
  <c r="R484" i="2" a="1"/>
  <c r="R436" i="2" a="1"/>
  <c r="R660" i="2" a="1"/>
  <c r="R672" i="2" a="1"/>
  <c r="R664" i="2" a="1"/>
  <c r="R656" i="2" a="1"/>
  <c r="R648" i="2" a="1"/>
  <c r="R640" i="2" a="1"/>
  <c r="R632" i="2" a="1"/>
  <c r="R624" i="2" a="1"/>
  <c r="R616" i="2" a="1"/>
  <c r="R608" i="2" a="1"/>
  <c r="R600" i="2" a="1"/>
  <c r="R592" i="2" a="1"/>
  <c r="R584" i="2" a="1"/>
  <c r="R576" i="2" a="1"/>
  <c r="R568" i="2" a="1"/>
  <c r="R560" i="2" a="1"/>
  <c r="R552" i="2" a="1"/>
  <c r="R544" i="2" a="1"/>
  <c r="R536" i="2" a="1"/>
  <c r="R528" i="2" a="1"/>
  <c r="R520" i="2" a="1"/>
  <c r="R512" i="2" a="1"/>
  <c r="R504" i="2" a="1"/>
  <c r="R496" i="2" a="1"/>
  <c r="R488" i="2" a="1"/>
  <c r="R480" i="2" a="1"/>
  <c r="R472" i="2" a="1"/>
  <c r="R464" i="2" a="1"/>
  <c r="R456" i="2" a="1"/>
  <c r="R448" i="2" a="1"/>
  <c r="R440" i="2" a="1"/>
  <c r="R432" i="2" a="1"/>
  <c r="R424" i="2" a="1"/>
  <c r="R416" i="2" a="1"/>
  <c r="R408" i="2" a="1"/>
  <c r="R400" i="2" a="1"/>
  <c r="R392" i="2" a="1"/>
  <c r="R384" i="2" a="1"/>
  <c r="R376" i="2" a="1"/>
  <c r="R368" i="2" a="1"/>
  <c r="R360" i="2" a="1"/>
  <c r="R352" i="2" a="1"/>
  <c r="R344" i="2" a="1"/>
  <c r="R336" i="2" a="1"/>
  <c r="R328" i="2" a="1"/>
  <c r="R320" i="2" a="1"/>
  <c r="R312" i="2" a="1"/>
  <c r="R304" i="2" a="1"/>
  <c r="R296" i="2" a="1"/>
  <c r="R288" i="2" a="1"/>
  <c r="R280" i="2" a="1"/>
  <c r="R272" i="2" a="1"/>
  <c r="R264" i="2" a="1"/>
  <c r="R256" i="2" a="1"/>
  <c r="R248" i="2" a="1"/>
  <c r="R240" i="2" a="1"/>
  <c r="R232" i="2" a="1"/>
  <c r="R224" i="2" a="1"/>
  <c r="R216" i="2" a="1"/>
  <c r="R208" i="2" a="1"/>
  <c r="R200" i="2" a="1"/>
  <c r="R192" i="2" a="1"/>
  <c r="R184" i="2" a="1"/>
  <c r="R176" i="2" a="1"/>
  <c r="R168" i="2" a="1"/>
  <c r="R160" i="2" a="1"/>
  <c r="R152" i="2" a="1"/>
  <c r="R144" i="2" a="1"/>
  <c r="R136" i="2" a="1"/>
  <c r="R128" i="2" a="1"/>
  <c r="R120" i="2" a="1"/>
  <c r="R112" i="2" a="1"/>
  <c r="R104" i="2" a="1"/>
  <c r="R96" i="2" a="1"/>
  <c r="R88" i="2" a="1"/>
  <c r="R80" i="2" a="1"/>
  <c r="R72" i="2" a="1"/>
  <c r="R64" i="2" a="1"/>
  <c r="R56" i="2" a="1"/>
  <c r="R48" i="2" a="1"/>
  <c r="R40" i="2" a="1"/>
  <c r="R32" i="2" a="1"/>
  <c r="R24" i="2" a="1"/>
  <c r="R16" i="2" a="1"/>
  <c r="R8" i="2" a="1"/>
  <c r="R604" i="2" a="1"/>
  <c r="R671" i="2" a="1"/>
  <c r="R663" i="2" a="1"/>
  <c r="R655" i="2" a="1"/>
  <c r="R647" i="2" a="1"/>
  <c r="R639" i="2" a="1"/>
  <c r="R631" i="2" a="1"/>
  <c r="R623" i="2" a="1"/>
  <c r="R615" i="2" a="1"/>
  <c r="R607" i="2" a="1"/>
  <c r="R599" i="2" a="1"/>
  <c r="R591" i="2" a="1"/>
  <c r="R583" i="2" a="1"/>
  <c r="R575" i="2" a="1"/>
  <c r="R567" i="2" a="1"/>
  <c r="R559" i="2" a="1"/>
  <c r="R551" i="2" a="1"/>
  <c r="R543" i="2" a="1"/>
  <c r="R535" i="2" a="1"/>
  <c r="R527" i="2" a="1"/>
  <c r="R519" i="2" a="1"/>
  <c r="R511" i="2" a="1"/>
  <c r="R503" i="2" a="1"/>
  <c r="R495" i="2" a="1"/>
  <c r="R487" i="2" a="1"/>
  <c r="R479" i="2" a="1"/>
  <c r="R471" i="2" a="1"/>
  <c r="R463" i="2" a="1"/>
  <c r="R455" i="2" a="1"/>
  <c r="R447" i="2" a="1"/>
  <c r="R439" i="2" a="1"/>
  <c r="R431" i="2" a="1"/>
  <c r="R423" i="2" a="1"/>
  <c r="R415" i="2" a="1"/>
  <c r="R407" i="2" a="1"/>
  <c r="R399" i="2" a="1"/>
  <c r="R391" i="2" a="1"/>
  <c r="R383" i="2" a="1"/>
  <c r="R375" i="2" a="1"/>
  <c r="R367" i="2" a="1"/>
  <c r="R359" i="2" a="1"/>
  <c r="R351" i="2" a="1"/>
  <c r="R343" i="2" a="1"/>
  <c r="R335" i="2" a="1"/>
  <c r="R327" i="2" a="1"/>
  <c r="R319" i="2" a="1"/>
  <c r="R311" i="2" a="1"/>
  <c r="R303" i="2" a="1"/>
  <c r="R295" i="2" a="1"/>
  <c r="R287" i="2" a="1"/>
  <c r="R279" i="2" a="1"/>
  <c r="R271" i="2" a="1"/>
  <c r="R263" i="2" a="1"/>
  <c r="R255" i="2" a="1"/>
  <c r="R247" i="2" a="1"/>
  <c r="R239" i="2" a="1"/>
  <c r="R231" i="2" a="1"/>
  <c r="R223" i="2" a="1"/>
  <c r="R215" i="2" a="1"/>
  <c r="R207" i="2" a="1"/>
  <c r="R199" i="2" a="1"/>
  <c r="R191" i="2" a="1"/>
  <c r="R183" i="2" a="1"/>
  <c r="R175" i="2" a="1"/>
  <c r="R167" i="2" a="1"/>
  <c r="R159" i="2" a="1"/>
  <c r="R151" i="2" a="1"/>
  <c r="R143" i="2" a="1"/>
  <c r="R135" i="2" a="1"/>
  <c r="R127" i="2" a="1"/>
  <c r="R119" i="2" a="1"/>
  <c r="R111" i="2" a="1"/>
  <c r="R103" i="2" a="1"/>
  <c r="R95" i="2" a="1"/>
  <c r="R87" i="2" a="1"/>
  <c r="R79" i="2" a="1"/>
  <c r="R71" i="2" a="1"/>
  <c r="R63" i="2" a="1"/>
  <c r="R55" i="2" a="1"/>
  <c r="R47" i="2" a="1"/>
  <c r="R39" i="2" a="1"/>
  <c r="R31" i="2" a="1"/>
  <c r="R23" i="2" a="1"/>
  <c r="R15" i="2" a="1"/>
  <c r="R7" i="2" a="1"/>
  <c r="R596" i="2" a="1"/>
  <c r="R476" i="2" a="1"/>
  <c r="R572" i="2" a="1"/>
  <c r="R670" i="2" a="1"/>
  <c r="R662" i="2" a="1"/>
  <c r="R654" i="2" a="1"/>
  <c r="R646" i="2" a="1"/>
  <c r="R638" i="2" a="1"/>
  <c r="R630" i="2" a="1"/>
  <c r="R622" i="2" a="1"/>
  <c r="R614" i="2" a="1"/>
  <c r="R606" i="2" a="1"/>
  <c r="R598" i="2" a="1"/>
  <c r="R590" i="2" a="1"/>
  <c r="R582" i="2" a="1"/>
  <c r="R574" i="2" a="1"/>
  <c r="R566" i="2" a="1"/>
  <c r="R558" i="2" a="1"/>
  <c r="R550" i="2" a="1"/>
  <c r="R542" i="2" a="1"/>
  <c r="R534" i="2" a="1"/>
  <c r="R526" i="2" a="1"/>
  <c r="R518" i="2" a="1"/>
  <c r="R510" i="2" a="1"/>
  <c r="R502" i="2" a="1"/>
  <c r="R494" i="2" a="1"/>
  <c r="R486" i="2" a="1"/>
  <c r="R478" i="2" a="1"/>
  <c r="R470" i="2" a="1"/>
  <c r="R462" i="2" a="1"/>
  <c r="R454" i="2" a="1"/>
  <c r="R446" i="2" a="1"/>
  <c r="R438" i="2" a="1"/>
  <c r="R430" i="2" a="1"/>
  <c r="R422" i="2" a="1"/>
  <c r="R414" i="2" a="1"/>
  <c r="R406" i="2" a="1"/>
  <c r="R398" i="2" a="1"/>
  <c r="R390" i="2" a="1"/>
  <c r="R382" i="2" a="1"/>
  <c r="R374" i="2" a="1"/>
  <c r="R366" i="2" a="1"/>
  <c r="R358" i="2" a="1"/>
  <c r="R350" i="2" a="1"/>
  <c r="R342" i="2" a="1"/>
  <c r="R334" i="2" a="1"/>
  <c r="R326" i="2" a="1"/>
  <c r="R318" i="2" a="1"/>
  <c r="R310" i="2" a="1"/>
  <c r="R302" i="2" a="1"/>
  <c r="R294" i="2" a="1"/>
  <c r="R286" i="2" a="1"/>
  <c r="R278" i="2" a="1"/>
  <c r="R270" i="2" a="1"/>
  <c r="R262" i="2" a="1"/>
  <c r="R254" i="2" a="1"/>
  <c r="R246" i="2" a="1"/>
  <c r="R238" i="2" a="1"/>
  <c r="R230" i="2" a="1"/>
  <c r="R222" i="2" a="1"/>
  <c r="R214" i="2" a="1"/>
  <c r="R206" i="2" a="1"/>
  <c r="R198" i="2" a="1"/>
  <c r="R190" i="2" a="1"/>
  <c r="R182" i="2" a="1"/>
  <c r="R174" i="2" a="1"/>
  <c r="R166" i="2" a="1"/>
  <c r="R158" i="2" a="1"/>
  <c r="R150" i="2" a="1"/>
  <c r="R142" i="2" a="1"/>
  <c r="R134" i="2" a="1"/>
  <c r="R126" i="2" a="1"/>
  <c r="R118" i="2" a="1"/>
  <c r="R110" i="2" a="1"/>
  <c r="R102" i="2" a="1"/>
  <c r="R94" i="2" a="1"/>
  <c r="R86" i="2" a="1"/>
  <c r="R78" i="2" a="1"/>
  <c r="R70" i="2" a="1"/>
  <c r="R62" i="2" a="1"/>
  <c r="R54" i="2" a="1"/>
  <c r="R46" i="2" a="1"/>
  <c r="R38" i="2" a="1"/>
  <c r="R30" i="2" a="1"/>
  <c r="R22" i="2" a="1"/>
  <c r="R14" i="2" a="1"/>
  <c r="R6" i="2" a="1"/>
  <c r="R588" i="2" a="1"/>
  <c r="R564" i="2" a="1"/>
  <c r="R669" i="2" a="1"/>
  <c r="R661" i="2" a="1"/>
  <c r="R653" i="2" a="1"/>
  <c r="R645" i="2" a="1"/>
  <c r="R637" i="2" a="1"/>
  <c r="R629" i="2" a="1"/>
  <c r="R621" i="2" a="1"/>
  <c r="R613" i="2" a="1"/>
  <c r="R605" i="2" a="1"/>
  <c r="R597" i="2" a="1"/>
  <c r="R589" i="2" a="1"/>
  <c r="R581" i="2" a="1"/>
  <c r="R573" i="2" a="1"/>
  <c r="R565" i="2" a="1"/>
  <c r="R557" i="2" a="1"/>
  <c r="R549" i="2" a="1"/>
  <c r="R541" i="2" a="1"/>
  <c r="R533" i="2" a="1"/>
  <c r="R525" i="2" a="1"/>
  <c r="R517" i="2" a="1"/>
  <c r="R509" i="2" a="1"/>
  <c r="R501" i="2" a="1"/>
  <c r="R493" i="2" a="1"/>
  <c r="R485" i="2" a="1"/>
  <c r="R477" i="2" a="1"/>
  <c r="R469" i="2" a="1"/>
  <c r="R461" i="2" a="1"/>
  <c r="R453" i="2" a="1"/>
  <c r="R445" i="2" a="1"/>
  <c r="R437" i="2" a="1"/>
  <c r="R429" i="2" a="1"/>
  <c r="R421" i="2" a="1"/>
  <c r="R413" i="2" a="1"/>
  <c r="R405" i="2" a="1"/>
  <c r="R397" i="2" a="1"/>
  <c r="R389" i="2" a="1"/>
  <c r="R381" i="2" a="1"/>
  <c r="R373" i="2" a="1"/>
  <c r="R365" i="2" a="1"/>
  <c r="R357" i="2" a="1"/>
  <c r="R349" i="2" a="1"/>
  <c r="R341" i="2" a="1"/>
  <c r="R333" i="2" a="1"/>
  <c r="R325" i="2" a="1"/>
  <c r="R317" i="2" a="1"/>
  <c r="R309" i="2" a="1"/>
  <c r="R301" i="2" a="1"/>
  <c r="R293" i="2" a="1"/>
  <c r="R285" i="2" a="1"/>
  <c r="R277" i="2" a="1"/>
  <c r="R269" i="2" a="1"/>
  <c r="R261" i="2" a="1"/>
  <c r="R253" i="2" a="1"/>
  <c r="R245" i="2" a="1"/>
  <c r="R237" i="2" a="1"/>
  <c r="R229" i="2" a="1"/>
  <c r="R221" i="2" a="1"/>
  <c r="R213" i="2" a="1"/>
  <c r="R205" i="2" a="1"/>
  <c r="R197" i="2" a="1"/>
  <c r="R189" i="2" a="1"/>
  <c r="R181" i="2" a="1"/>
  <c r="R173" i="2" a="1"/>
  <c r="R165" i="2" a="1"/>
  <c r="R157" i="2" a="1"/>
  <c r="R149" i="2" a="1"/>
  <c r="R141" i="2" a="1"/>
  <c r="R133" i="2" a="1"/>
  <c r="R125" i="2" a="1"/>
  <c r="R117" i="2" a="1"/>
  <c r="R109" i="2" a="1"/>
  <c r="R101" i="2" a="1"/>
  <c r="R93" i="2" a="1"/>
  <c r="R85" i="2" a="1"/>
  <c r="R77" i="2" a="1"/>
  <c r="R69" i="2" a="1"/>
  <c r="R61" i="2" a="1"/>
  <c r="R53" i="2" a="1"/>
  <c r="R45" i="2" a="1"/>
  <c r="R37" i="2" a="1"/>
  <c r="R29" i="2" a="1"/>
  <c r="R21" i="2" a="1"/>
  <c r="R13" i="2" a="1"/>
  <c r="R5" i="2" a="1"/>
  <c r="R580" i="2" a="1"/>
  <c r="R636" i="2" a="1"/>
  <c r="R556" i="2" a="1"/>
  <c r="R324" i="2" a="1"/>
  <c r="R196" i="2" a="1"/>
  <c r="R68" i="2" a="1"/>
  <c r="R204" i="2" a="1"/>
  <c r="R460" i="2" a="1"/>
  <c r="R316" i="2" a="1"/>
  <c r="R188" i="2" a="1"/>
  <c r="R60" i="2" a="1"/>
  <c r="R452" i="2" a="1"/>
  <c r="R308" i="2" a="1"/>
  <c r="R180" i="2" a="1"/>
  <c r="R52" i="2" a="1"/>
  <c r="R428" i="2" a="1"/>
  <c r="R300" i="2" a="1"/>
  <c r="R172" i="2" a="1"/>
  <c r="R44" i="2" a="1"/>
  <c r="R212" i="2" a="1"/>
  <c r="R420" i="2" a="1"/>
  <c r="R292" i="2" a="1"/>
  <c r="R164" i="2" a="1"/>
  <c r="R36" i="2" a="1"/>
  <c r="R412" i="2" a="1"/>
  <c r="R284" i="2" a="1"/>
  <c r="R156" i="2" a="1"/>
  <c r="R28" i="2" a="1"/>
  <c r="R340" i="2" a="1"/>
  <c r="R404" i="2" a="1"/>
  <c r="R276" i="2" a="1"/>
  <c r="R148" i="2" a="1"/>
  <c r="R20" i="2" a="1"/>
  <c r="R84" i="2" a="1"/>
  <c r="R396" i="2" a="1"/>
  <c r="R268" i="2" a="1"/>
  <c r="R140" i="2" a="1"/>
  <c r="R12" i="2" a="1"/>
  <c r="R388" i="2" a="1"/>
  <c r="R260" i="2" a="1"/>
  <c r="R132" i="2" a="1"/>
  <c r="R4" i="2" a="1"/>
  <c r="R380" i="2" a="1"/>
  <c r="R252" i="2" a="1"/>
  <c r="R124" i="2" a="1"/>
  <c r="R76" i="2" a="1"/>
  <c r="R372" i="2" a="1"/>
  <c r="R244" i="2" a="1"/>
  <c r="R116" i="2" a="1"/>
  <c r="R364" i="2" a="1"/>
  <c r="R236" i="2" a="1"/>
  <c r="R108" i="2" a="1"/>
  <c r="R356" i="2" a="1"/>
  <c r="R228" i="2" a="1"/>
  <c r="R100" i="2" a="1"/>
  <c r="R348" i="2" a="1"/>
  <c r="R220" i="2" a="1"/>
  <c r="R92" i="2" a="1"/>
  <c r="R332" i="2" a="1"/>
  <c r="R3" i="2" a="1"/>
  <c r="O564" i="2" a="1"/>
  <c r="O675" i="2" a="1"/>
  <c r="O667" i="2" a="1"/>
  <c r="O659" i="2" a="1"/>
  <c r="O651" i="2" a="1"/>
  <c r="O643" i="2" a="1"/>
  <c r="O635" i="2" a="1"/>
  <c r="O627" i="2" a="1"/>
  <c r="O619" i="2" a="1"/>
  <c r="O611" i="2" a="1"/>
  <c r="O603" i="2" a="1"/>
  <c r="O595" i="2" a="1"/>
  <c r="O587" i="2" a="1"/>
  <c r="O579" i="2" a="1"/>
  <c r="O571" i="2" a="1"/>
  <c r="O563" i="2" a="1"/>
  <c r="O555" i="2" a="1"/>
  <c r="O547" i="2" a="1"/>
  <c r="O539" i="2" a="1"/>
  <c r="O531" i="2" a="1"/>
  <c r="O523" i="2" a="1"/>
  <c r="O515" i="2" a="1"/>
  <c r="O507" i="2" a="1"/>
  <c r="O499" i="2" a="1"/>
  <c r="O491" i="2" a="1"/>
  <c r="O483" i="2" a="1"/>
  <c r="O475" i="2" a="1"/>
  <c r="O467" i="2" a="1"/>
  <c r="O459" i="2" a="1"/>
  <c r="O451" i="2" a="1"/>
  <c r="O443" i="2" a="1"/>
  <c r="O435" i="2" a="1"/>
  <c r="O427" i="2" a="1"/>
  <c r="O419" i="2" a="1"/>
  <c r="O411" i="2" a="1"/>
  <c r="O403" i="2" a="1"/>
  <c r="O395" i="2" a="1"/>
  <c r="O387" i="2" a="1"/>
  <c r="O379" i="2" a="1"/>
  <c r="O371" i="2" a="1"/>
  <c r="O363" i="2" a="1"/>
  <c r="O355" i="2" a="1"/>
  <c r="O347" i="2" a="1"/>
  <c r="O339" i="2" a="1"/>
  <c r="O331" i="2" a="1"/>
  <c r="O323" i="2" a="1"/>
  <c r="O315" i="2" a="1"/>
  <c r="O307" i="2" a="1"/>
  <c r="O299" i="2" a="1"/>
  <c r="O291" i="2" a="1"/>
  <c r="O283" i="2" a="1"/>
  <c r="O275" i="2" a="1"/>
  <c r="O267" i="2" a="1"/>
  <c r="O259" i="2" a="1"/>
  <c r="O251" i="2" a="1"/>
  <c r="O243" i="2" a="1"/>
  <c r="O235" i="2" a="1"/>
  <c r="O227" i="2" a="1"/>
  <c r="O219" i="2" a="1"/>
  <c r="O211" i="2" a="1"/>
  <c r="O203" i="2" a="1"/>
  <c r="O195" i="2" a="1"/>
  <c r="O187" i="2" a="1"/>
  <c r="O179" i="2" a="1"/>
  <c r="O171" i="2" a="1"/>
  <c r="O163" i="2" a="1"/>
  <c r="O155" i="2" a="1"/>
  <c r="O147" i="2" a="1"/>
  <c r="O139" i="2" a="1"/>
  <c r="O131" i="2" a="1"/>
  <c r="O123" i="2" a="1"/>
  <c r="O115" i="2" a="1"/>
  <c r="O107" i="2" a="1"/>
  <c r="O99" i="2" a="1"/>
  <c r="O91" i="2" a="1"/>
  <c r="O83" i="2" a="1"/>
  <c r="O75" i="2" a="1"/>
  <c r="O67" i="2" a="1"/>
  <c r="O59" i="2" a="1"/>
  <c r="O51" i="2" a="1"/>
  <c r="O43" i="2" a="1"/>
  <c r="O35" i="2" a="1"/>
  <c r="O27" i="2" a="1"/>
  <c r="O19" i="2" a="1"/>
  <c r="O11" i="2" a="1"/>
  <c r="O572" i="2" a="1"/>
  <c r="O580" i="2" a="1"/>
  <c r="O674" i="2" a="1"/>
  <c r="O666" i="2" a="1"/>
  <c r="O658" i="2" a="1"/>
  <c r="O650" i="2" a="1"/>
  <c r="O642" i="2" a="1"/>
  <c r="O634" i="2" a="1"/>
  <c r="O626" i="2" a="1"/>
  <c r="O618" i="2" a="1"/>
  <c r="O610" i="2" a="1"/>
  <c r="O602" i="2" a="1"/>
  <c r="O594" i="2" a="1"/>
  <c r="O586" i="2" a="1"/>
  <c r="O578" i="2" a="1"/>
  <c r="O570" i="2" a="1"/>
  <c r="O562" i="2" a="1"/>
  <c r="O554" i="2" a="1"/>
  <c r="O546" i="2" a="1"/>
  <c r="O538" i="2" a="1"/>
  <c r="O530" i="2" a="1"/>
  <c r="O522" i="2" a="1"/>
  <c r="O514" i="2" a="1"/>
  <c r="O506" i="2" a="1"/>
  <c r="O498" i="2" a="1"/>
  <c r="O490" i="2" a="1"/>
  <c r="O482" i="2" a="1"/>
  <c r="O474" i="2" a="1"/>
  <c r="O466" i="2" a="1"/>
  <c r="O458" i="2" a="1"/>
  <c r="O450" i="2" a="1"/>
  <c r="O442" i="2" a="1"/>
  <c r="O434" i="2" a="1"/>
  <c r="O426" i="2" a="1"/>
  <c r="O418" i="2" a="1"/>
  <c r="O410" i="2" a="1"/>
  <c r="O402" i="2" a="1"/>
  <c r="O394" i="2" a="1"/>
  <c r="O386" i="2" a="1"/>
  <c r="O378" i="2" a="1"/>
  <c r="O370" i="2" a="1"/>
  <c r="O362" i="2" a="1"/>
  <c r="O354" i="2" a="1"/>
  <c r="O346" i="2" a="1"/>
  <c r="O338" i="2" a="1"/>
  <c r="O330" i="2" a="1"/>
  <c r="O322" i="2" a="1"/>
  <c r="O314" i="2" a="1"/>
  <c r="O306" i="2" a="1"/>
  <c r="O298" i="2" a="1"/>
  <c r="O290" i="2" a="1"/>
  <c r="O282" i="2" a="1"/>
  <c r="O274" i="2" a="1"/>
  <c r="O266" i="2" a="1"/>
  <c r="O258" i="2" a="1"/>
  <c r="O250" i="2" a="1"/>
  <c r="O242" i="2" a="1"/>
  <c r="O234" i="2" a="1"/>
  <c r="O226" i="2" a="1"/>
  <c r="O218" i="2" a="1"/>
  <c r="O210" i="2" a="1"/>
  <c r="O202" i="2" a="1"/>
  <c r="O194" i="2" a="1"/>
  <c r="O186" i="2" a="1"/>
  <c r="O178" i="2" a="1"/>
  <c r="O170" i="2" a="1"/>
  <c r="O162" i="2" a="1"/>
  <c r="O154" i="2" a="1"/>
  <c r="O146" i="2" a="1"/>
  <c r="O138" i="2" a="1"/>
  <c r="O130" i="2" a="1"/>
  <c r="O122" i="2" a="1"/>
  <c r="O114" i="2" a="1"/>
  <c r="O106" i="2" a="1"/>
  <c r="O98" i="2" a="1"/>
  <c r="O90" i="2" a="1"/>
  <c r="O82" i="2" a="1"/>
  <c r="O74" i="2" a="1"/>
  <c r="O66" i="2" a="1"/>
  <c r="O58" i="2" a="1"/>
  <c r="O50" i="2" a="1"/>
  <c r="O42" i="2" a="1"/>
  <c r="O34" i="2" a="1"/>
  <c r="O26" i="2" a="1"/>
  <c r="O18" i="2" a="1"/>
  <c r="O10" i="2" a="1"/>
  <c r="O556" i="2" a="1"/>
  <c r="O524" i="2" a="1"/>
  <c r="O588" i="2" a="1"/>
  <c r="O673" i="2" a="1"/>
  <c r="O665" i="2" a="1"/>
  <c r="O657" i="2" a="1"/>
  <c r="O649" i="2" a="1"/>
  <c r="O641" i="2" a="1"/>
  <c r="O633" i="2" a="1"/>
  <c r="O625" i="2" a="1"/>
  <c r="O617" i="2" a="1"/>
  <c r="O609" i="2" a="1"/>
  <c r="O601" i="2" a="1"/>
  <c r="O593" i="2" a="1"/>
  <c r="O585" i="2" a="1"/>
  <c r="O577" i="2" a="1"/>
  <c r="O569" i="2" a="1"/>
  <c r="O561" i="2" a="1"/>
  <c r="O553" i="2" a="1"/>
  <c r="O545" i="2" a="1"/>
  <c r="O537" i="2" a="1"/>
  <c r="O529" i="2" a="1"/>
  <c r="O521" i="2" a="1"/>
  <c r="O513" i="2" a="1"/>
  <c r="O505" i="2" a="1"/>
  <c r="O497" i="2" a="1"/>
  <c r="O489" i="2" a="1"/>
  <c r="O481" i="2" a="1"/>
  <c r="O473" i="2" a="1"/>
  <c r="O465" i="2" a="1"/>
  <c r="O457" i="2" a="1"/>
  <c r="O449" i="2" a="1"/>
  <c r="O441" i="2" a="1"/>
  <c r="O433" i="2" a="1"/>
  <c r="O425" i="2" a="1"/>
  <c r="O417" i="2" a="1"/>
  <c r="O409" i="2" a="1"/>
  <c r="O401" i="2" a="1"/>
  <c r="O393" i="2" a="1"/>
  <c r="O385" i="2" a="1"/>
  <c r="O377" i="2" a="1"/>
  <c r="O369" i="2" a="1"/>
  <c r="O361" i="2" a="1"/>
  <c r="O353" i="2" a="1"/>
  <c r="O345" i="2" a="1"/>
  <c r="O337" i="2" a="1"/>
  <c r="O329" i="2" a="1"/>
  <c r="O321" i="2" a="1"/>
  <c r="O313" i="2" a="1"/>
  <c r="O305" i="2" a="1"/>
  <c r="O297" i="2" a="1"/>
  <c r="O289" i="2" a="1"/>
  <c r="O281" i="2" a="1"/>
  <c r="O273" i="2" a="1"/>
  <c r="O265" i="2" a="1"/>
  <c r="O257" i="2" a="1"/>
  <c r="O249" i="2" a="1"/>
  <c r="O241" i="2" a="1"/>
  <c r="O233" i="2" a="1"/>
  <c r="O225" i="2" a="1"/>
  <c r="O217" i="2" a="1"/>
  <c r="O209" i="2" a="1"/>
  <c r="O201" i="2" a="1"/>
  <c r="O193" i="2" a="1"/>
  <c r="O185" i="2" a="1"/>
  <c r="O177" i="2" a="1"/>
  <c r="O169" i="2" a="1"/>
  <c r="O161" i="2" a="1"/>
  <c r="O153" i="2" a="1"/>
  <c r="O145" i="2" a="1"/>
  <c r="O137" i="2" a="1"/>
  <c r="O129" i="2" a="1"/>
  <c r="O121" i="2" a="1"/>
  <c r="O113" i="2" a="1"/>
  <c r="O105" i="2" a="1"/>
  <c r="O97" i="2" a="1"/>
  <c r="O89" i="2" a="1"/>
  <c r="O81" i="2" a="1"/>
  <c r="O73" i="2" a="1"/>
  <c r="O65" i="2" a="1"/>
  <c r="O57" i="2" a="1"/>
  <c r="O49" i="2" a="1"/>
  <c r="O41" i="2" a="1"/>
  <c r="O33" i="2" a="1"/>
  <c r="O25" i="2" a="1"/>
  <c r="O17" i="2" a="1"/>
  <c r="O9" i="2" a="1"/>
  <c r="O604" i="2" a="1"/>
  <c r="O596" i="2" a="1"/>
  <c r="O672" i="2" a="1"/>
  <c r="O664" i="2" a="1"/>
  <c r="O656" i="2" a="1"/>
  <c r="O648" i="2" a="1"/>
  <c r="O640" i="2" a="1"/>
  <c r="O632" i="2" a="1"/>
  <c r="O624" i="2" a="1"/>
  <c r="O616" i="2" a="1"/>
  <c r="O608" i="2" a="1"/>
  <c r="O600" i="2" a="1"/>
  <c r="O592" i="2" a="1"/>
  <c r="O584" i="2" a="1"/>
  <c r="O576" i="2" a="1"/>
  <c r="O568" i="2" a="1"/>
  <c r="O560" i="2" a="1"/>
  <c r="O552" i="2" a="1"/>
  <c r="O544" i="2" a="1"/>
  <c r="O536" i="2" a="1"/>
  <c r="O528" i="2" a="1"/>
  <c r="O520" i="2" a="1"/>
  <c r="O512" i="2" a="1"/>
  <c r="O504" i="2" a="1"/>
  <c r="O496" i="2" a="1"/>
  <c r="O488" i="2" a="1"/>
  <c r="O480" i="2" a="1"/>
  <c r="O472" i="2" a="1"/>
  <c r="O464" i="2" a="1"/>
  <c r="O456" i="2" a="1"/>
  <c r="O448" i="2" a="1"/>
  <c r="O440" i="2" a="1"/>
  <c r="O432" i="2" a="1"/>
  <c r="O424" i="2" a="1"/>
  <c r="O416" i="2" a="1"/>
  <c r="O408" i="2" a="1"/>
  <c r="O400" i="2" a="1"/>
  <c r="O392" i="2" a="1"/>
  <c r="O384" i="2" a="1"/>
  <c r="O376" i="2" a="1"/>
  <c r="O368" i="2" a="1"/>
  <c r="O360" i="2" a="1"/>
  <c r="O352" i="2" a="1"/>
  <c r="O344" i="2" a="1"/>
  <c r="O336" i="2" a="1"/>
  <c r="O328" i="2" a="1"/>
  <c r="O320" i="2" a="1"/>
  <c r="O312" i="2" a="1"/>
  <c r="O304" i="2" a="1"/>
  <c r="O296" i="2" a="1"/>
  <c r="O288" i="2" a="1"/>
  <c r="O280" i="2" a="1"/>
  <c r="O272" i="2" a="1"/>
  <c r="O264" i="2" a="1"/>
  <c r="O256" i="2" a="1"/>
  <c r="O248" i="2" a="1"/>
  <c r="O240" i="2" a="1"/>
  <c r="O232" i="2" a="1"/>
  <c r="O224" i="2" a="1"/>
  <c r="O216" i="2" a="1"/>
  <c r="O208" i="2" a="1"/>
  <c r="O200" i="2" a="1"/>
  <c r="O192" i="2" a="1"/>
  <c r="O184" i="2" a="1"/>
  <c r="O176" i="2" a="1"/>
  <c r="O168" i="2" a="1"/>
  <c r="O160" i="2" a="1"/>
  <c r="O152" i="2" a="1"/>
  <c r="O144" i="2" a="1"/>
  <c r="O136" i="2" a="1"/>
  <c r="O128" i="2" a="1"/>
  <c r="O120" i="2" a="1"/>
  <c r="O112" i="2" a="1"/>
  <c r="O104" i="2" a="1"/>
  <c r="O96" i="2" a="1"/>
  <c r="O88" i="2" a="1"/>
  <c r="O80" i="2" a="1"/>
  <c r="O72" i="2" a="1"/>
  <c r="O64" i="2" a="1"/>
  <c r="O56" i="2" a="1"/>
  <c r="O48" i="2" a="1"/>
  <c r="O40" i="2" a="1"/>
  <c r="O32" i="2" a="1"/>
  <c r="O24" i="2" a="1"/>
  <c r="O16" i="2" a="1"/>
  <c r="O8" i="2" a="1"/>
  <c r="O628" i="2" a="1"/>
  <c r="O671" i="2" a="1"/>
  <c r="O663" i="2" a="1"/>
  <c r="O655" i="2" a="1"/>
  <c r="O647" i="2" a="1"/>
  <c r="O639" i="2" a="1"/>
  <c r="O631" i="2" a="1"/>
  <c r="O623" i="2" a="1"/>
  <c r="O615" i="2" a="1"/>
  <c r="O607" i="2" a="1"/>
  <c r="O599" i="2" a="1"/>
  <c r="O591" i="2" a="1"/>
  <c r="O583" i="2" a="1"/>
  <c r="O575" i="2" a="1"/>
  <c r="O567" i="2" a="1"/>
  <c r="O559" i="2" a="1"/>
  <c r="O551" i="2" a="1"/>
  <c r="O543" i="2" a="1"/>
  <c r="O535" i="2" a="1"/>
  <c r="O527" i="2" a="1"/>
  <c r="O519" i="2" a="1"/>
  <c r="O511" i="2" a="1"/>
  <c r="O503" i="2" a="1"/>
  <c r="O495" i="2" a="1"/>
  <c r="O487" i="2" a="1"/>
  <c r="O479" i="2" a="1"/>
  <c r="O471" i="2" a="1"/>
  <c r="O463" i="2" a="1"/>
  <c r="O455" i="2" a="1"/>
  <c r="O447" i="2" a="1"/>
  <c r="O439" i="2" a="1"/>
  <c r="O431" i="2" a="1"/>
  <c r="O423" i="2" a="1"/>
  <c r="O415" i="2" a="1"/>
  <c r="O407" i="2" a="1"/>
  <c r="O399" i="2" a="1"/>
  <c r="O391" i="2" a="1"/>
  <c r="O383" i="2" a="1"/>
  <c r="O375" i="2" a="1"/>
  <c r="O367" i="2" a="1"/>
  <c r="O359" i="2" a="1"/>
  <c r="O351" i="2" a="1"/>
  <c r="O343" i="2" a="1"/>
  <c r="O335" i="2" a="1"/>
  <c r="O327" i="2" a="1"/>
  <c r="O319" i="2" a="1"/>
  <c r="O311" i="2" a="1"/>
  <c r="O303" i="2" a="1"/>
  <c r="O295" i="2" a="1"/>
  <c r="O287" i="2" a="1"/>
  <c r="O279" i="2" a="1"/>
  <c r="O271" i="2" a="1"/>
  <c r="O263" i="2" a="1"/>
  <c r="O255" i="2" a="1"/>
  <c r="O247" i="2" a="1"/>
  <c r="O239" i="2" a="1"/>
  <c r="O231" i="2" a="1"/>
  <c r="O223" i="2" a="1"/>
  <c r="O215" i="2" a="1"/>
  <c r="O207" i="2" a="1"/>
  <c r="O199" i="2" a="1"/>
  <c r="O191" i="2" a="1"/>
  <c r="O183" i="2" a="1"/>
  <c r="O175" i="2" a="1"/>
  <c r="O167" i="2" a="1"/>
  <c r="O159" i="2" a="1"/>
  <c r="O151" i="2" a="1"/>
  <c r="O143" i="2" a="1"/>
  <c r="O135" i="2" a="1"/>
  <c r="O127" i="2" a="1"/>
  <c r="O119" i="2" a="1"/>
  <c r="O111" i="2" a="1"/>
  <c r="O103" i="2" a="1"/>
  <c r="O95" i="2" a="1"/>
  <c r="O87" i="2" a="1"/>
  <c r="O79" i="2" a="1"/>
  <c r="O71" i="2" a="1"/>
  <c r="O63" i="2" a="1"/>
  <c r="O55" i="2" a="1"/>
  <c r="O47" i="2" a="1"/>
  <c r="O39" i="2" a="1"/>
  <c r="O31" i="2" a="1"/>
  <c r="O23" i="2" a="1"/>
  <c r="O15" i="2" a="1"/>
  <c r="O7" i="2" a="1"/>
  <c r="O612" i="2" a="1"/>
  <c r="O636" i="2" a="1"/>
  <c r="O670" i="2" a="1"/>
  <c r="O662" i="2" a="1"/>
  <c r="O654" i="2" a="1"/>
  <c r="O646" i="2" a="1"/>
  <c r="O638" i="2" a="1"/>
  <c r="O630" i="2" a="1"/>
  <c r="O622" i="2" a="1"/>
  <c r="O614" i="2" a="1"/>
  <c r="O606" i="2" a="1"/>
  <c r="O598" i="2" a="1"/>
  <c r="O590" i="2" a="1"/>
  <c r="O582" i="2" a="1"/>
  <c r="O574" i="2" a="1"/>
  <c r="O566" i="2" a="1"/>
  <c r="O558" i="2" a="1"/>
  <c r="O550" i="2" a="1"/>
  <c r="O542" i="2" a="1"/>
  <c r="O534" i="2" a="1"/>
  <c r="O526" i="2" a="1"/>
  <c r="O518" i="2" a="1"/>
  <c r="O510" i="2" a="1"/>
  <c r="O502" i="2" a="1"/>
  <c r="O494" i="2" a="1"/>
  <c r="O486" i="2" a="1"/>
  <c r="O478" i="2" a="1"/>
  <c r="O470" i="2" a="1"/>
  <c r="O462" i="2" a="1"/>
  <c r="O454" i="2" a="1"/>
  <c r="O446" i="2" a="1"/>
  <c r="O438" i="2" a="1"/>
  <c r="O430" i="2" a="1"/>
  <c r="O422" i="2" a="1"/>
  <c r="O414" i="2" a="1"/>
  <c r="O406" i="2" a="1"/>
  <c r="O398" i="2" a="1"/>
  <c r="O390" i="2" a="1"/>
  <c r="O382" i="2" a="1"/>
  <c r="O374" i="2" a="1"/>
  <c r="O366" i="2" a="1"/>
  <c r="O358" i="2" a="1"/>
  <c r="O350" i="2" a="1"/>
  <c r="O342" i="2" a="1"/>
  <c r="O334" i="2" a="1"/>
  <c r="O326" i="2" a="1"/>
  <c r="O318" i="2" a="1"/>
  <c r="O310" i="2" a="1"/>
  <c r="O302" i="2" a="1"/>
  <c r="O294" i="2" a="1"/>
  <c r="O286" i="2" a="1"/>
  <c r="O278" i="2" a="1"/>
  <c r="O270" i="2" a="1"/>
  <c r="O262" i="2" a="1"/>
  <c r="O254" i="2" a="1"/>
  <c r="O246" i="2" a="1"/>
  <c r="O238" i="2" a="1"/>
  <c r="O230" i="2" a="1"/>
  <c r="O222" i="2" a="1"/>
  <c r="O214" i="2" a="1"/>
  <c r="O206" i="2" a="1"/>
  <c r="O198" i="2" a="1"/>
  <c r="O190" i="2" a="1"/>
  <c r="O182" i="2" a="1"/>
  <c r="O174" i="2" a="1"/>
  <c r="O166" i="2" a="1"/>
  <c r="O158" i="2" a="1"/>
  <c r="O150" i="2" a="1"/>
  <c r="O142" i="2" a="1"/>
  <c r="O134" i="2" a="1"/>
  <c r="O126" i="2" a="1"/>
  <c r="O118" i="2" a="1"/>
  <c r="O110" i="2" a="1"/>
  <c r="O102" i="2" a="1"/>
  <c r="O94" i="2" a="1"/>
  <c r="O86" i="2" a="1"/>
  <c r="O78" i="2" a="1"/>
  <c r="O70" i="2" a="1"/>
  <c r="O62" i="2" a="1"/>
  <c r="O54" i="2" a="1"/>
  <c r="O46" i="2" a="1"/>
  <c r="O38" i="2" a="1"/>
  <c r="O30" i="2" a="1"/>
  <c r="O22" i="2" a="1"/>
  <c r="O14" i="2" a="1"/>
  <c r="O6" i="2" a="1"/>
  <c r="O644" i="2" a="1"/>
  <c r="O652" i="2" a="1"/>
  <c r="O669" i="2" a="1"/>
  <c r="O661" i="2" a="1"/>
  <c r="O653" i="2" a="1"/>
  <c r="O645" i="2" a="1"/>
  <c r="O637" i="2" a="1"/>
  <c r="O629" i="2" a="1"/>
  <c r="O621" i="2" a="1"/>
  <c r="O613" i="2" a="1"/>
  <c r="O605" i="2" a="1"/>
  <c r="O597" i="2" a="1"/>
  <c r="O589" i="2" a="1"/>
  <c r="O581" i="2" a="1"/>
  <c r="O573" i="2" a="1"/>
  <c r="O565" i="2" a="1"/>
  <c r="O557" i="2" a="1"/>
  <c r="O549" i="2" a="1"/>
  <c r="O541" i="2" a="1"/>
  <c r="O533" i="2" a="1"/>
  <c r="O525" i="2" a="1"/>
  <c r="O517" i="2" a="1"/>
  <c r="O509" i="2" a="1"/>
  <c r="O501" i="2" a="1"/>
  <c r="O493" i="2" a="1"/>
  <c r="O485" i="2" a="1"/>
  <c r="O477" i="2" a="1"/>
  <c r="O469" i="2" a="1"/>
  <c r="O461" i="2" a="1"/>
  <c r="O453" i="2" a="1"/>
  <c r="O445" i="2" a="1"/>
  <c r="O437" i="2" a="1"/>
  <c r="O429" i="2" a="1"/>
  <c r="O421" i="2" a="1"/>
  <c r="O413" i="2" a="1"/>
  <c r="O405" i="2" a="1"/>
  <c r="O397" i="2" a="1"/>
  <c r="O389" i="2" a="1"/>
  <c r="O381" i="2" a="1"/>
  <c r="O373" i="2" a="1"/>
  <c r="O365" i="2" a="1"/>
  <c r="O357" i="2" a="1"/>
  <c r="O349" i="2" a="1"/>
  <c r="O341" i="2" a="1"/>
  <c r="O333" i="2" a="1"/>
  <c r="O325" i="2" a="1"/>
  <c r="O317" i="2" a="1"/>
  <c r="O309" i="2" a="1"/>
  <c r="O301" i="2" a="1"/>
  <c r="O293" i="2" a="1"/>
  <c r="O285" i="2" a="1"/>
  <c r="O277" i="2" a="1"/>
  <c r="O269" i="2" a="1"/>
  <c r="O261" i="2" a="1"/>
  <c r="O253" i="2" a="1"/>
  <c r="O245" i="2" a="1"/>
  <c r="O237" i="2" a="1"/>
  <c r="O229" i="2" a="1"/>
  <c r="O221" i="2" a="1"/>
  <c r="O213" i="2" a="1"/>
  <c r="O205" i="2" a="1"/>
  <c r="O197" i="2" a="1"/>
  <c r="O189" i="2" a="1"/>
  <c r="O181" i="2" a="1"/>
  <c r="O173" i="2" a="1"/>
  <c r="O165" i="2" a="1"/>
  <c r="O157" i="2" a="1"/>
  <c r="O149" i="2" a="1"/>
  <c r="O141" i="2" a="1"/>
  <c r="O133" i="2" a="1"/>
  <c r="O125" i="2" a="1"/>
  <c r="O117" i="2" a="1"/>
  <c r="O109" i="2" a="1"/>
  <c r="O101" i="2" a="1"/>
  <c r="O93" i="2" a="1"/>
  <c r="O85" i="2" a="1"/>
  <c r="O77" i="2" a="1"/>
  <c r="O69" i="2" a="1"/>
  <c r="O61" i="2" a="1"/>
  <c r="O53" i="2" a="1"/>
  <c r="O45" i="2" a="1"/>
  <c r="O37" i="2" a="1"/>
  <c r="O29" i="2" a="1"/>
  <c r="O21" i="2" a="1"/>
  <c r="O13" i="2" a="1"/>
  <c r="O5" i="2" a="1"/>
  <c r="O660" i="2" a="1"/>
  <c r="O540" i="2" a="1"/>
  <c r="O532" i="2" a="1"/>
  <c r="O500" i="2" a="1"/>
  <c r="O668" i="2" a="1"/>
  <c r="O620" i="2" a="1"/>
  <c r="O396" i="2" a="1"/>
  <c r="O268" i="2" a="1"/>
  <c r="O140" i="2" a="1"/>
  <c r="O12" i="2" a="1"/>
  <c r="O548" i="2" a="1"/>
  <c r="O388" i="2" a="1"/>
  <c r="O260" i="2" a="1"/>
  <c r="O132" i="2" a="1"/>
  <c r="O4" i="2" a="1"/>
  <c r="O516" i="2" a="1"/>
  <c r="O380" i="2" a="1"/>
  <c r="O252" i="2" a="1"/>
  <c r="O124" i="2" a="1"/>
  <c r="O508" i="2" a="1"/>
  <c r="O372" i="2" a="1"/>
  <c r="O244" i="2" a="1"/>
  <c r="O116" i="2" a="1"/>
  <c r="O148" i="2" a="1"/>
  <c r="O492" i="2" a="1"/>
  <c r="O364" i="2" a="1"/>
  <c r="O236" i="2" a="1"/>
  <c r="O108" i="2" a="1"/>
  <c r="O484" i="2" a="1"/>
  <c r="O356" i="2" a="1"/>
  <c r="O228" i="2" a="1"/>
  <c r="O100" i="2" a="1"/>
  <c r="O20" i="2" a="1"/>
  <c r="O476" i="2" a="1"/>
  <c r="O348" i="2" a="1"/>
  <c r="O220" i="2" a="1"/>
  <c r="O92" i="2" a="1"/>
  <c r="O468" i="2" a="1"/>
  <c r="O340" i="2" a="1"/>
  <c r="O212" i="2" a="1"/>
  <c r="O84" i="2" a="1"/>
  <c r="O460" i="2" a="1"/>
  <c r="O332" i="2" a="1"/>
  <c r="O204" i="2" a="1"/>
  <c r="O76" i="2" a="1"/>
  <c r="O452" i="2" a="1"/>
  <c r="O324" i="2" a="1"/>
  <c r="O196" i="2" a="1"/>
  <c r="O68" i="2" a="1"/>
  <c r="O444" i="2" a="1"/>
  <c r="O316" i="2" a="1"/>
  <c r="O188" i="2" a="1"/>
  <c r="O60" i="2" a="1"/>
  <c r="O436" i="2" a="1"/>
  <c r="O308" i="2" a="1"/>
  <c r="O180" i="2" a="1"/>
  <c r="O52" i="2" a="1"/>
  <c r="O428" i="2" a="1"/>
  <c r="O300" i="2" a="1"/>
  <c r="O172" i="2" a="1"/>
  <c r="O44" i="2" a="1"/>
  <c r="O420" i="2" a="1"/>
  <c r="O292" i="2" a="1"/>
  <c r="O164" i="2" a="1"/>
  <c r="O36" i="2" a="1"/>
  <c r="O276" i="2" a="1"/>
  <c r="O412" i="2" a="1"/>
  <c r="O284" i="2" a="1"/>
  <c r="O156" i="2" a="1"/>
  <c r="O28" i="2" a="1"/>
  <c r="O404" i="2" a="1"/>
  <c r="O3" i="2" a="1"/>
  <c r="L675" i="2" a="1"/>
  <c r="L667" i="2" a="1"/>
  <c r="L659" i="2" a="1"/>
  <c r="L651" i="2" a="1"/>
  <c r="L643" i="2" a="1"/>
  <c r="L635" i="2" a="1"/>
  <c r="L627" i="2" a="1"/>
  <c r="L619" i="2" a="1"/>
  <c r="L611" i="2" a="1"/>
  <c r="L603" i="2" a="1"/>
  <c r="L595" i="2" a="1"/>
  <c r="L587" i="2" a="1"/>
  <c r="L579" i="2" a="1"/>
  <c r="L571" i="2" a="1"/>
  <c r="L563" i="2" a="1"/>
  <c r="L555" i="2" a="1"/>
  <c r="L547" i="2" a="1"/>
  <c r="L539" i="2" a="1"/>
  <c r="L531" i="2" a="1"/>
  <c r="L523" i="2" a="1"/>
  <c r="L515" i="2" a="1"/>
  <c r="L507" i="2" a="1"/>
  <c r="L499" i="2" a="1"/>
  <c r="L491" i="2" a="1"/>
  <c r="L483" i="2" a="1"/>
  <c r="L475" i="2" a="1"/>
  <c r="L467" i="2" a="1"/>
  <c r="L459" i="2" a="1"/>
  <c r="L451" i="2" a="1"/>
  <c r="L443" i="2" a="1"/>
  <c r="L435" i="2" a="1"/>
  <c r="L427" i="2" a="1"/>
  <c r="L419" i="2" a="1"/>
  <c r="L411" i="2" a="1"/>
  <c r="L403" i="2" a="1"/>
  <c r="L395" i="2" a="1"/>
  <c r="L387" i="2" a="1"/>
  <c r="L379" i="2" a="1"/>
  <c r="L371" i="2" a="1"/>
  <c r="L363" i="2" a="1"/>
  <c r="L355" i="2" a="1"/>
  <c r="L347" i="2" a="1"/>
  <c r="L339" i="2" a="1"/>
  <c r="L331" i="2" a="1"/>
  <c r="L323" i="2" a="1"/>
  <c r="L315" i="2" a="1"/>
  <c r="L674" i="2" a="1"/>
  <c r="L666" i="2" a="1"/>
  <c r="L658" i="2" a="1"/>
  <c r="L650" i="2" a="1"/>
  <c r="L642" i="2" a="1"/>
  <c r="L634" i="2" a="1"/>
  <c r="L626" i="2" a="1"/>
  <c r="L618" i="2" a="1"/>
  <c r="L610" i="2" a="1"/>
  <c r="L602" i="2" a="1"/>
  <c r="L594" i="2" a="1"/>
  <c r="L586" i="2" a="1"/>
  <c r="L578" i="2" a="1"/>
  <c r="L570" i="2" a="1"/>
  <c r="L562" i="2" a="1"/>
  <c r="L554" i="2" a="1"/>
  <c r="L546" i="2" a="1"/>
  <c r="L538" i="2" a="1"/>
  <c r="L530" i="2" a="1"/>
  <c r="L522" i="2" a="1"/>
  <c r="L514" i="2" a="1"/>
  <c r="L506" i="2" a="1"/>
  <c r="L498" i="2" a="1"/>
  <c r="L490" i="2" a="1"/>
  <c r="L482" i="2" a="1"/>
  <c r="L474" i="2" a="1"/>
  <c r="L466" i="2" a="1"/>
  <c r="L458" i="2" a="1"/>
  <c r="L450" i="2" a="1"/>
  <c r="L442" i="2" a="1"/>
  <c r="L434" i="2" a="1"/>
  <c r="L426" i="2" a="1"/>
  <c r="L418" i="2" a="1"/>
  <c r="L410" i="2" a="1"/>
  <c r="L402" i="2" a="1"/>
  <c r="L394" i="2" a="1"/>
  <c r="L386" i="2" a="1"/>
  <c r="L378" i="2" a="1"/>
  <c r="L370" i="2" a="1"/>
  <c r="L362" i="2" a="1"/>
  <c r="L354" i="2" a="1"/>
  <c r="L346" i="2" a="1"/>
  <c r="L338" i="2" a="1"/>
  <c r="L673" i="2" a="1"/>
  <c r="L665" i="2" a="1"/>
  <c r="L657" i="2" a="1"/>
  <c r="L649" i="2" a="1"/>
  <c r="L641" i="2" a="1"/>
  <c r="L633" i="2" a="1"/>
  <c r="L625" i="2" a="1"/>
  <c r="L617" i="2" a="1"/>
  <c r="L609" i="2" a="1"/>
  <c r="L601" i="2" a="1"/>
  <c r="L593" i="2" a="1"/>
  <c r="L585" i="2" a="1"/>
  <c r="L577" i="2" a="1"/>
  <c r="L569" i="2" a="1"/>
  <c r="L561" i="2" a="1"/>
  <c r="L553" i="2" a="1"/>
  <c r="L545" i="2" a="1"/>
  <c r="L537" i="2" a="1"/>
  <c r="L529" i="2" a="1"/>
  <c r="L521" i="2" a="1"/>
  <c r="L513" i="2" a="1"/>
  <c r="L505" i="2" a="1"/>
  <c r="L497" i="2" a="1"/>
  <c r="L489" i="2" a="1"/>
  <c r="L481" i="2" a="1"/>
  <c r="L473" i="2" a="1"/>
  <c r="L465" i="2" a="1"/>
  <c r="L457" i="2" a="1"/>
  <c r="L449" i="2" a="1"/>
  <c r="L441" i="2" a="1"/>
  <c r="L433" i="2" a="1"/>
  <c r="L425" i="2" a="1"/>
  <c r="L417" i="2" a="1"/>
  <c r="L409" i="2" a="1"/>
  <c r="L401" i="2" a="1"/>
  <c r="L393" i="2" a="1"/>
  <c r="L385" i="2" a="1"/>
  <c r="L377" i="2" a="1"/>
  <c r="L369" i="2" a="1"/>
  <c r="L361" i="2" a="1"/>
  <c r="L353" i="2" a="1"/>
  <c r="L345" i="2" a="1"/>
  <c r="L337" i="2" a="1"/>
  <c r="L329" i="2" a="1"/>
  <c r="L321" i="2" a="1"/>
  <c r="L672" i="2" a="1"/>
  <c r="L664" i="2" a="1"/>
  <c r="L656" i="2" a="1"/>
  <c r="L648" i="2" a="1"/>
  <c r="L640" i="2" a="1"/>
  <c r="L632" i="2" a="1"/>
  <c r="L624" i="2" a="1"/>
  <c r="L616" i="2" a="1"/>
  <c r="L608" i="2" a="1"/>
  <c r="L600" i="2" a="1"/>
  <c r="L592" i="2" a="1"/>
  <c r="L584" i="2" a="1"/>
  <c r="L576" i="2" a="1"/>
  <c r="L568" i="2" a="1"/>
  <c r="L560" i="2" a="1"/>
  <c r="L552" i="2" a="1"/>
  <c r="L544" i="2" a="1"/>
  <c r="L536" i="2" a="1"/>
  <c r="L528" i="2" a="1"/>
  <c r="L520" i="2" a="1"/>
  <c r="L512" i="2" a="1"/>
  <c r="L504" i="2" a="1"/>
  <c r="L496" i="2" a="1"/>
  <c r="L488" i="2" a="1"/>
  <c r="L480" i="2" a="1"/>
  <c r="L472" i="2" a="1"/>
  <c r="L464" i="2" a="1"/>
  <c r="L456" i="2" a="1"/>
  <c r="L448" i="2" a="1"/>
  <c r="L440" i="2" a="1"/>
  <c r="L432" i="2" a="1"/>
  <c r="L424" i="2" a="1"/>
  <c r="L416" i="2" a="1"/>
  <c r="L408" i="2" a="1"/>
  <c r="L400" i="2" a="1"/>
  <c r="L392" i="2" a="1"/>
  <c r="L384" i="2" a="1"/>
  <c r="L376" i="2" a="1"/>
  <c r="L368" i="2" a="1"/>
  <c r="L360" i="2" a="1"/>
  <c r="L671" i="2" a="1"/>
  <c r="L663" i="2" a="1"/>
  <c r="L655" i="2" a="1"/>
  <c r="L647" i="2" a="1"/>
  <c r="L639" i="2" a="1"/>
  <c r="L631" i="2" a="1"/>
  <c r="L623" i="2" a="1"/>
  <c r="L615" i="2" a="1"/>
  <c r="L607" i="2" a="1"/>
  <c r="L599" i="2" a="1"/>
  <c r="L591" i="2" a="1"/>
  <c r="L583" i="2" a="1"/>
  <c r="L575" i="2" a="1"/>
  <c r="L567" i="2" a="1"/>
  <c r="L559" i="2" a="1"/>
  <c r="L551" i="2" a="1"/>
  <c r="L543" i="2" a="1"/>
  <c r="L535" i="2" a="1"/>
  <c r="L527" i="2" a="1"/>
  <c r="L519" i="2" a="1"/>
  <c r="L511" i="2" a="1"/>
  <c r="L503" i="2" a="1"/>
  <c r="L495" i="2" a="1"/>
  <c r="L487" i="2" a="1"/>
  <c r="L479" i="2" a="1"/>
  <c r="L471" i="2" a="1"/>
  <c r="L463" i="2" a="1"/>
  <c r="L455" i="2" a="1"/>
  <c r="L447" i="2" a="1"/>
  <c r="L439" i="2" a="1"/>
  <c r="L431" i="2" a="1"/>
  <c r="L423" i="2" a="1"/>
  <c r="L415" i="2" a="1"/>
  <c r="L407" i="2" a="1"/>
  <c r="L399" i="2" a="1"/>
  <c r="L391" i="2" a="1"/>
  <c r="L383" i="2" a="1"/>
  <c r="L375" i="2" a="1"/>
  <c r="L367" i="2" a="1"/>
  <c r="L359" i="2" a="1"/>
  <c r="L351" i="2" a="1"/>
  <c r="L343" i="2" a="1"/>
  <c r="L335" i="2" a="1"/>
  <c r="L327" i="2" a="1"/>
  <c r="L319" i="2" a="1"/>
  <c r="L670" i="2" a="1"/>
  <c r="L662" i="2" a="1"/>
  <c r="L654" i="2" a="1"/>
  <c r="L646" i="2" a="1"/>
  <c r="L638" i="2" a="1"/>
  <c r="L630" i="2" a="1"/>
  <c r="L622" i="2" a="1"/>
  <c r="L614" i="2" a="1"/>
  <c r="L606" i="2" a="1"/>
  <c r="L598" i="2" a="1"/>
  <c r="L590" i="2" a="1"/>
  <c r="L582" i="2" a="1"/>
  <c r="L574" i="2" a="1"/>
  <c r="L566" i="2" a="1"/>
  <c r="L558" i="2" a="1"/>
  <c r="L550" i="2" a="1"/>
  <c r="L542" i="2" a="1"/>
  <c r="L534" i="2" a="1"/>
  <c r="L526" i="2" a="1"/>
  <c r="L518" i="2" a="1"/>
  <c r="L510" i="2" a="1"/>
  <c r="L502" i="2" a="1"/>
  <c r="L494" i="2" a="1"/>
  <c r="L486" i="2" a="1"/>
  <c r="L478" i="2" a="1"/>
  <c r="L470" i="2" a="1"/>
  <c r="L462" i="2" a="1"/>
  <c r="L454" i="2" a="1"/>
  <c r="L446" i="2" a="1"/>
  <c r="L438" i="2" a="1"/>
  <c r="L430" i="2" a="1"/>
  <c r="L422" i="2" a="1"/>
  <c r="L414" i="2" a="1"/>
  <c r="L406" i="2" a="1"/>
  <c r="L398" i="2" a="1"/>
  <c r="L390" i="2" a="1"/>
  <c r="L382" i="2" a="1"/>
  <c r="L669" i="2" a="1"/>
  <c r="L661" i="2" a="1"/>
  <c r="L653" i="2" a="1"/>
  <c r="L645" i="2" a="1"/>
  <c r="L637" i="2" a="1"/>
  <c r="L629" i="2" a="1"/>
  <c r="L621" i="2" a="1"/>
  <c r="L613" i="2" a="1"/>
  <c r="L605" i="2" a="1"/>
  <c r="L597" i="2" a="1"/>
  <c r="L589" i="2" a="1"/>
  <c r="L581" i="2" a="1"/>
  <c r="L573" i="2" a="1"/>
  <c r="L565" i="2" a="1"/>
  <c r="L557" i="2" a="1"/>
  <c r="L549" i="2" a="1"/>
  <c r="L541" i="2" a="1"/>
  <c r="L533" i="2" a="1"/>
  <c r="L525" i="2" a="1"/>
  <c r="L517" i="2" a="1"/>
  <c r="L509" i="2" a="1"/>
  <c r="L501" i="2" a="1"/>
  <c r="L493" i="2" a="1"/>
  <c r="L485" i="2" a="1"/>
  <c r="L477" i="2" a="1"/>
  <c r="L469" i="2" a="1"/>
  <c r="L461" i="2" a="1"/>
  <c r="L453" i="2" a="1"/>
  <c r="L445" i="2" a="1"/>
  <c r="L668" i="2" a="1"/>
  <c r="L540" i="2" a="1"/>
  <c r="L428" i="2" a="1"/>
  <c r="L366" i="2" a="1"/>
  <c r="L333" i="2" a="1"/>
  <c r="L310" i="2" a="1"/>
  <c r="L294" i="2" a="1"/>
  <c r="L278" i="2" a="1"/>
  <c r="L262" i="2" a="1"/>
  <c r="L246" i="2" a="1"/>
  <c r="L230" i="2" a="1"/>
  <c r="L214" i="2" a="1"/>
  <c r="L198" i="2" a="1"/>
  <c r="L182" i="2" a="1"/>
  <c r="L166" i="2" a="1"/>
  <c r="L150" i="2" a="1"/>
  <c r="L134" i="2" a="1"/>
  <c r="L118" i="2" a="1"/>
  <c r="L102" i="2" a="1"/>
  <c r="L86" i="2" a="1"/>
  <c r="L70" i="2" a="1"/>
  <c r="L54" i="2" a="1"/>
  <c r="L38" i="2" a="1"/>
  <c r="L22" i="2" a="1"/>
  <c r="L6" i="2" a="1"/>
  <c r="L215" i="2" a="1"/>
  <c r="L103" i="2" a="1"/>
  <c r="L660" i="2" a="1"/>
  <c r="L532" i="2" a="1"/>
  <c r="L421" i="2" a="1"/>
  <c r="L365" i="2" a="1"/>
  <c r="L332" i="2" a="1"/>
  <c r="L309" i="2" a="1"/>
  <c r="L293" i="2" a="1"/>
  <c r="L277" i="2" a="1"/>
  <c r="L261" i="2" a="1"/>
  <c r="L245" i="2" a="1"/>
  <c r="L229" i="2" a="1"/>
  <c r="L213" i="2" a="1"/>
  <c r="L197" i="2" a="1"/>
  <c r="L181" i="2" a="1"/>
  <c r="L165" i="2" a="1"/>
  <c r="L149" i="2" a="1"/>
  <c r="L133" i="2" a="1"/>
  <c r="L117" i="2" a="1"/>
  <c r="L101" i="2" a="1"/>
  <c r="L85" i="2" a="1"/>
  <c r="L69" i="2" a="1"/>
  <c r="L53" i="2" a="1"/>
  <c r="L37" i="2" a="1"/>
  <c r="L21" i="2" a="1"/>
  <c r="L5" i="2" a="1"/>
  <c r="L199" i="2" a="1"/>
  <c r="L652" i="2" a="1"/>
  <c r="L524" i="2" a="1"/>
  <c r="L420" i="2" a="1"/>
  <c r="L364" i="2" a="1"/>
  <c r="L330" i="2" a="1"/>
  <c r="L308" i="2" a="1"/>
  <c r="L292" i="2" a="1"/>
  <c r="L276" i="2" a="1"/>
  <c r="L260" i="2" a="1"/>
  <c r="L244" i="2" a="1"/>
  <c r="L228" i="2" a="1"/>
  <c r="L212" i="2" a="1"/>
  <c r="L196" i="2" a="1"/>
  <c r="L180" i="2" a="1"/>
  <c r="L164" i="2" a="1"/>
  <c r="L148" i="2" a="1"/>
  <c r="L132" i="2" a="1"/>
  <c r="L116" i="2" a="1"/>
  <c r="L100" i="2" a="1"/>
  <c r="L84" i="2" a="1"/>
  <c r="L68" i="2" a="1"/>
  <c r="L52" i="2" a="1"/>
  <c r="L36" i="2" a="1"/>
  <c r="L20" i="2" a="1"/>
  <c r="L4" i="2" a="1"/>
  <c r="L231" i="2" a="1"/>
  <c r="L644" i="2" a="1"/>
  <c r="L516" i="2" a="1"/>
  <c r="L413" i="2" a="1"/>
  <c r="L358" i="2" a="1"/>
  <c r="L328" i="2" a="1"/>
  <c r="L307" i="2" a="1"/>
  <c r="L291" i="2" a="1"/>
  <c r="L275" i="2" a="1"/>
  <c r="L259" i="2" a="1"/>
  <c r="L243" i="2" a="1"/>
  <c r="L227" i="2" a="1"/>
  <c r="L211" i="2" a="1"/>
  <c r="L195" i="2" a="1"/>
  <c r="L179" i="2" a="1"/>
  <c r="L163" i="2" a="1"/>
  <c r="L147" i="2" a="1"/>
  <c r="L131" i="2" a="1"/>
  <c r="L115" i="2" a="1"/>
  <c r="L99" i="2" a="1"/>
  <c r="L83" i="2" a="1"/>
  <c r="L67" i="2" a="1"/>
  <c r="L51" i="2" a="1"/>
  <c r="L35" i="2" a="1"/>
  <c r="L19" i="2" a="1"/>
  <c r="L3" i="2" a="1"/>
  <c r="L247" i="2" a="1"/>
  <c r="L23" i="2" a="1"/>
  <c r="L636" i="2" a="1"/>
  <c r="L508" i="2" a="1"/>
  <c r="L412" i="2" a="1"/>
  <c r="L357" i="2" a="1"/>
  <c r="L326" i="2" a="1"/>
  <c r="L306" i="2" a="1"/>
  <c r="L290" i="2" a="1"/>
  <c r="L274" i="2" a="1"/>
  <c r="L258" i="2" a="1"/>
  <c r="L242" i="2" a="1"/>
  <c r="L226" i="2" a="1"/>
  <c r="L210" i="2" a="1"/>
  <c r="L194" i="2" a="1"/>
  <c r="L178" i="2" a="1"/>
  <c r="L162" i="2" a="1"/>
  <c r="L146" i="2" a="1"/>
  <c r="L130" i="2" a="1"/>
  <c r="L114" i="2" a="1"/>
  <c r="L98" i="2" a="1"/>
  <c r="L82" i="2" a="1"/>
  <c r="L66" i="2" a="1"/>
  <c r="L50" i="2" a="1"/>
  <c r="L34" i="2" a="1"/>
  <c r="L18" i="2" a="1"/>
  <c r="L167" i="2" a="1"/>
  <c r="L119" i="2" a="1"/>
  <c r="L39" i="2" a="1"/>
  <c r="L628" i="2" a="1"/>
  <c r="L500" i="2" a="1"/>
  <c r="L405" i="2" a="1"/>
  <c r="L356" i="2" a="1"/>
  <c r="L325" i="2" a="1"/>
  <c r="L305" i="2" a="1"/>
  <c r="L289" i="2" a="1"/>
  <c r="L273" i="2" a="1"/>
  <c r="L257" i="2" a="1"/>
  <c r="L241" i="2" a="1"/>
  <c r="L225" i="2" a="1"/>
  <c r="L209" i="2" a="1"/>
  <c r="L193" i="2" a="1"/>
  <c r="L177" i="2" a="1"/>
  <c r="L161" i="2" a="1"/>
  <c r="L145" i="2" a="1"/>
  <c r="L129" i="2" a="1"/>
  <c r="L113" i="2" a="1"/>
  <c r="L97" i="2" a="1"/>
  <c r="L81" i="2" a="1"/>
  <c r="L65" i="2" a="1"/>
  <c r="L49" i="2" a="1"/>
  <c r="L33" i="2" a="1"/>
  <c r="L17" i="2" a="1"/>
  <c r="L183" i="2" a="1"/>
  <c r="L135" i="2" a="1"/>
  <c r="L87" i="2" a="1"/>
  <c r="L620" i="2" a="1"/>
  <c r="L492" i="2" a="1"/>
  <c r="L404" i="2" a="1"/>
  <c r="L352" i="2" a="1"/>
  <c r="L324" i="2" a="1"/>
  <c r="L304" i="2" a="1"/>
  <c r="L288" i="2" a="1"/>
  <c r="L272" i="2" a="1"/>
  <c r="L256" i="2" a="1"/>
  <c r="L240" i="2" a="1"/>
  <c r="L224" i="2" a="1"/>
  <c r="L208" i="2" a="1"/>
  <c r="L192" i="2" a="1"/>
  <c r="L176" i="2" a="1"/>
  <c r="L160" i="2" a="1"/>
  <c r="L144" i="2" a="1"/>
  <c r="L128" i="2" a="1"/>
  <c r="L112" i="2" a="1"/>
  <c r="L96" i="2" a="1"/>
  <c r="L80" i="2" a="1"/>
  <c r="L64" i="2" a="1"/>
  <c r="L48" i="2" a="1"/>
  <c r="L32" i="2" a="1"/>
  <c r="L16" i="2" a="1"/>
  <c r="L295" i="2" a="1"/>
  <c r="L7" i="2" a="1"/>
  <c r="L612" i="2" a="1"/>
  <c r="L484" i="2" a="1"/>
  <c r="L397" i="2" a="1"/>
  <c r="L350" i="2" a="1"/>
  <c r="L322" i="2" a="1"/>
  <c r="L303" i="2" a="1"/>
  <c r="L287" i="2" a="1"/>
  <c r="L271" i="2" a="1"/>
  <c r="L255" i="2" a="1"/>
  <c r="L239" i="2" a="1"/>
  <c r="L223" i="2" a="1"/>
  <c r="L207" i="2" a="1"/>
  <c r="L191" i="2" a="1"/>
  <c r="L175" i="2" a="1"/>
  <c r="L159" i="2" a="1"/>
  <c r="L143" i="2" a="1"/>
  <c r="L127" i="2" a="1"/>
  <c r="L111" i="2" a="1"/>
  <c r="L95" i="2" a="1"/>
  <c r="L79" i="2" a="1"/>
  <c r="L63" i="2" a="1"/>
  <c r="L47" i="2" a="1"/>
  <c r="L31" i="2" a="1"/>
  <c r="L15" i="2" a="1"/>
  <c r="L151" i="2" a="1"/>
  <c r="L604" i="2" a="1"/>
  <c r="L476" i="2" a="1"/>
  <c r="L396" i="2" a="1"/>
  <c r="L349" i="2" a="1"/>
  <c r="L320" i="2" a="1"/>
  <c r="L302" i="2" a="1"/>
  <c r="L286" i="2" a="1"/>
  <c r="L270" i="2" a="1"/>
  <c r="L254" i="2" a="1"/>
  <c r="L238" i="2" a="1"/>
  <c r="L222" i="2" a="1"/>
  <c r="L206" i="2" a="1"/>
  <c r="L190" i="2" a="1"/>
  <c r="L174" i="2" a="1"/>
  <c r="L158" i="2" a="1"/>
  <c r="L142" i="2" a="1"/>
  <c r="L126" i="2" a="1"/>
  <c r="L110" i="2" a="1"/>
  <c r="L94" i="2" a="1"/>
  <c r="L78" i="2" a="1"/>
  <c r="L62" i="2" a="1"/>
  <c r="L46" i="2" a="1"/>
  <c r="L30" i="2" a="1"/>
  <c r="L14" i="2" a="1"/>
  <c r="L279" i="2" a="1"/>
  <c r="L55" i="2" a="1"/>
  <c r="L596" i="2" a="1"/>
  <c r="L468" i="2" a="1"/>
  <c r="L389" i="2" a="1"/>
  <c r="L348" i="2" a="1"/>
  <c r="L318" i="2" a="1"/>
  <c r="L301" i="2" a="1"/>
  <c r="L285" i="2" a="1"/>
  <c r="L269" i="2" a="1"/>
  <c r="L253" i="2" a="1"/>
  <c r="L237" i="2" a="1"/>
  <c r="L221" i="2" a="1"/>
  <c r="L205" i="2" a="1"/>
  <c r="L189" i="2" a="1"/>
  <c r="L173" i="2" a="1"/>
  <c r="L157" i="2" a="1"/>
  <c r="L141" i="2" a="1"/>
  <c r="L125" i="2" a="1"/>
  <c r="L109" i="2" a="1"/>
  <c r="L93" i="2" a="1"/>
  <c r="L77" i="2" a="1"/>
  <c r="L61" i="2" a="1"/>
  <c r="L45" i="2" a="1"/>
  <c r="L29" i="2" a="1"/>
  <c r="L13" i="2" a="1"/>
  <c r="L311" i="2" a="1"/>
  <c r="L588" i="2" a="1"/>
  <c r="L460" i="2" a="1"/>
  <c r="L388" i="2" a="1"/>
  <c r="L344" i="2" a="1"/>
  <c r="L317" i="2" a="1"/>
  <c r="L300" i="2" a="1"/>
  <c r="L284" i="2" a="1"/>
  <c r="L268" i="2" a="1"/>
  <c r="L252" i="2" a="1"/>
  <c r="L236" i="2" a="1"/>
  <c r="L220" i="2" a="1"/>
  <c r="L204" i="2" a="1"/>
  <c r="L188" i="2" a="1"/>
  <c r="L172" i="2" a="1"/>
  <c r="L156" i="2" a="1"/>
  <c r="L140" i="2" a="1"/>
  <c r="L124" i="2" a="1"/>
  <c r="L108" i="2" a="1"/>
  <c r="L92" i="2" a="1"/>
  <c r="L76" i="2" a="1"/>
  <c r="L60" i="2" a="1"/>
  <c r="L44" i="2" a="1"/>
  <c r="L28" i="2" a="1"/>
  <c r="L12" i="2" a="1"/>
  <c r="L334" i="2" a="1"/>
  <c r="L580" i="2" a="1"/>
  <c r="L452" i="2" a="1"/>
  <c r="L381" i="2" a="1"/>
  <c r="L342" i="2" a="1"/>
  <c r="L316" i="2" a="1"/>
  <c r="L299" i="2" a="1"/>
  <c r="L283" i="2" a="1"/>
  <c r="L267" i="2" a="1"/>
  <c r="L251" i="2" a="1"/>
  <c r="L235" i="2" a="1"/>
  <c r="L219" i="2" a="1"/>
  <c r="L203" i="2" a="1"/>
  <c r="L187" i="2" a="1"/>
  <c r="L171" i="2" a="1"/>
  <c r="L155" i="2" a="1"/>
  <c r="L139" i="2" a="1"/>
  <c r="L123" i="2" a="1"/>
  <c r="L107" i="2" a="1"/>
  <c r="L91" i="2" a="1"/>
  <c r="L75" i="2" a="1"/>
  <c r="L59" i="2" a="1"/>
  <c r="L43" i="2" a="1"/>
  <c r="L27" i="2" a="1"/>
  <c r="L11" i="2" a="1"/>
  <c r="L429" i="2" a="1"/>
  <c r="L572" i="2" a="1"/>
  <c r="L444" i="2" a="1"/>
  <c r="L380" i="2" a="1"/>
  <c r="L341" i="2" a="1"/>
  <c r="L314" i="2" a="1"/>
  <c r="L298" i="2" a="1"/>
  <c r="L282" i="2" a="1"/>
  <c r="L266" i="2" a="1"/>
  <c r="L250" i="2" a="1"/>
  <c r="L234" i="2" a="1"/>
  <c r="L218" i="2" a="1"/>
  <c r="L202" i="2" a="1"/>
  <c r="L186" i="2" a="1"/>
  <c r="L170" i="2" a="1"/>
  <c r="L154" i="2" a="1"/>
  <c r="L138" i="2" a="1"/>
  <c r="L122" i="2" a="1"/>
  <c r="L106" i="2" a="1"/>
  <c r="L90" i="2" a="1"/>
  <c r="L74" i="2" a="1"/>
  <c r="L58" i="2" a="1"/>
  <c r="L42" i="2" a="1"/>
  <c r="L26" i="2" a="1"/>
  <c r="L10" i="2" a="1"/>
  <c r="L372" i="2" a="1"/>
  <c r="L564" i="2" a="1"/>
  <c r="L437" i="2" a="1"/>
  <c r="L374" i="2" a="1"/>
  <c r="L340" i="2" a="1"/>
  <c r="L313" i="2" a="1"/>
  <c r="L297" i="2" a="1"/>
  <c r="L281" i="2" a="1"/>
  <c r="L265" i="2" a="1"/>
  <c r="L249" i="2" a="1"/>
  <c r="L233" i="2" a="1"/>
  <c r="L217" i="2" a="1"/>
  <c r="L201" i="2" a="1"/>
  <c r="L185" i="2" a="1"/>
  <c r="L169" i="2" a="1"/>
  <c r="L153" i="2" a="1"/>
  <c r="L137" i="2" a="1"/>
  <c r="L121" i="2" a="1"/>
  <c r="L105" i="2" a="1"/>
  <c r="L89" i="2" a="1"/>
  <c r="L73" i="2" a="1"/>
  <c r="L57" i="2" a="1"/>
  <c r="L41" i="2" a="1"/>
  <c r="L25" i="2" a="1"/>
  <c r="L9" i="2" a="1"/>
  <c r="L263" i="2" a="1"/>
  <c r="L71" i="2" a="1"/>
  <c r="L556" i="2" a="1"/>
  <c r="L436" i="2" a="1"/>
  <c r="L373" i="2" a="1"/>
  <c r="L336" i="2" a="1"/>
  <c r="L312" i="2" a="1"/>
  <c r="L296" i="2" a="1"/>
  <c r="L280" i="2" a="1"/>
  <c r="L264" i="2" a="1"/>
  <c r="L248" i="2" a="1"/>
  <c r="L232" i="2" a="1"/>
  <c r="L216" i="2" a="1"/>
  <c r="L200" i="2" a="1"/>
  <c r="L184" i="2" a="1"/>
  <c r="L168" i="2" a="1"/>
  <c r="L152" i="2" a="1"/>
  <c r="L136" i="2" a="1"/>
  <c r="L120" i="2" a="1"/>
  <c r="L104" i="2" a="1"/>
  <c r="L88" i="2" a="1"/>
  <c r="L72" i="2" a="1"/>
  <c r="L56" i="2" a="1"/>
  <c r="L40" i="2" a="1"/>
  <c r="L24" i="2" a="1"/>
  <c r="L8" i="2" a="1"/>
  <c r="L548" i="2" a="1"/>
  <c r="I564" i="2" a="1"/>
  <c r="I675" i="2" a="1"/>
  <c r="I667" i="2" a="1"/>
  <c r="I659" i="2" a="1"/>
  <c r="I651" i="2" a="1"/>
  <c r="I643" i="2" a="1"/>
  <c r="I635" i="2" a="1"/>
  <c r="I627" i="2" a="1"/>
  <c r="I619" i="2" a="1"/>
  <c r="I611" i="2" a="1"/>
  <c r="I603" i="2" a="1"/>
  <c r="I595" i="2" a="1"/>
  <c r="I587" i="2" a="1"/>
  <c r="I579" i="2" a="1"/>
  <c r="I571" i="2" a="1"/>
  <c r="I563" i="2" a="1"/>
  <c r="I555" i="2" a="1"/>
  <c r="I547" i="2" a="1"/>
  <c r="I539" i="2" a="1"/>
  <c r="I531" i="2" a="1"/>
  <c r="I523" i="2" a="1"/>
  <c r="I515" i="2" a="1"/>
  <c r="I507" i="2" a="1"/>
  <c r="I499" i="2" a="1"/>
  <c r="I491" i="2" a="1"/>
  <c r="I483" i="2" a="1"/>
  <c r="I475" i="2" a="1"/>
  <c r="I467" i="2" a="1"/>
  <c r="I459" i="2" a="1"/>
  <c r="I451" i="2" a="1"/>
  <c r="I443" i="2" a="1"/>
  <c r="I435" i="2" a="1"/>
  <c r="I427" i="2" a="1"/>
  <c r="I419" i="2" a="1"/>
  <c r="I411" i="2" a="1"/>
  <c r="I403" i="2" a="1"/>
  <c r="I395" i="2" a="1"/>
  <c r="I387" i="2" a="1"/>
  <c r="I379" i="2" a="1"/>
  <c r="I371" i="2" a="1"/>
  <c r="I363" i="2" a="1"/>
  <c r="I355" i="2" a="1"/>
  <c r="I347" i="2" a="1"/>
  <c r="I339" i="2" a="1"/>
  <c r="I331" i="2" a="1"/>
  <c r="I323" i="2" a="1"/>
  <c r="I315" i="2" a="1"/>
  <c r="I307" i="2" a="1"/>
  <c r="I299" i="2" a="1"/>
  <c r="I291" i="2" a="1"/>
  <c r="I283" i="2" a="1"/>
  <c r="I275" i="2" a="1"/>
  <c r="I267" i="2" a="1"/>
  <c r="I259" i="2" a="1"/>
  <c r="I251" i="2" a="1"/>
  <c r="I243" i="2" a="1"/>
  <c r="I235" i="2" a="1"/>
  <c r="I227" i="2" a="1"/>
  <c r="I219" i="2" a="1"/>
  <c r="I211" i="2" a="1"/>
  <c r="I203" i="2" a="1"/>
  <c r="I195" i="2" a="1"/>
  <c r="I187" i="2" a="1"/>
  <c r="I179" i="2" a="1"/>
  <c r="I171" i="2" a="1"/>
  <c r="I163" i="2" a="1"/>
  <c r="I155" i="2" a="1"/>
  <c r="I147" i="2" a="1"/>
  <c r="I139" i="2" a="1"/>
  <c r="I131" i="2" a="1"/>
  <c r="I123" i="2" a="1"/>
  <c r="I115" i="2" a="1"/>
  <c r="I107" i="2" a="1"/>
  <c r="I99" i="2" a="1"/>
  <c r="I91" i="2" a="1"/>
  <c r="I83" i="2" a="1"/>
  <c r="I75" i="2" a="1"/>
  <c r="I67" i="2" a="1"/>
  <c r="I59" i="2" a="1"/>
  <c r="I51" i="2" a="1"/>
  <c r="I43" i="2" a="1"/>
  <c r="I35" i="2" a="1"/>
  <c r="I27" i="2" a="1"/>
  <c r="I19" i="2" a="1"/>
  <c r="I11" i="2" a="1"/>
  <c r="I674" i="2" a="1"/>
  <c r="I666" i="2" a="1"/>
  <c r="I658" i="2" a="1"/>
  <c r="I650" i="2" a="1"/>
  <c r="I642" i="2" a="1"/>
  <c r="I634" i="2" a="1"/>
  <c r="I626" i="2" a="1"/>
  <c r="I618" i="2" a="1"/>
  <c r="I610" i="2" a="1"/>
  <c r="I602" i="2" a="1"/>
  <c r="I594" i="2" a="1"/>
  <c r="I586" i="2" a="1"/>
  <c r="I578" i="2" a="1"/>
  <c r="I570" i="2" a="1"/>
  <c r="I562" i="2" a="1"/>
  <c r="I554" i="2" a="1"/>
  <c r="I546" i="2" a="1"/>
  <c r="I538" i="2" a="1"/>
  <c r="I530" i="2" a="1"/>
  <c r="I522" i="2" a="1"/>
  <c r="I514" i="2" a="1"/>
  <c r="I506" i="2" a="1"/>
  <c r="I498" i="2" a="1"/>
  <c r="I490" i="2" a="1"/>
  <c r="I482" i="2" a="1"/>
  <c r="I474" i="2" a="1"/>
  <c r="I466" i="2" a="1"/>
  <c r="I458" i="2" a="1"/>
  <c r="I450" i="2" a="1"/>
  <c r="I442" i="2" a="1"/>
  <c r="I434" i="2" a="1"/>
  <c r="I426" i="2" a="1"/>
  <c r="I418" i="2" a="1"/>
  <c r="I410" i="2" a="1"/>
  <c r="I402" i="2" a="1"/>
  <c r="I394" i="2" a="1"/>
  <c r="I386" i="2" a="1"/>
  <c r="I378" i="2" a="1"/>
  <c r="I370" i="2" a="1"/>
  <c r="I362" i="2" a="1"/>
  <c r="I354" i="2" a="1"/>
  <c r="I346" i="2" a="1"/>
  <c r="I338" i="2" a="1"/>
  <c r="I330" i="2" a="1"/>
  <c r="I322" i="2" a="1"/>
  <c r="I314" i="2" a="1"/>
  <c r="I306" i="2" a="1"/>
  <c r="I298" i="2" a="1"/>
  <c r="I290" i="2" a="1"/>
  <c r="I282" i="2" a="1"/>
  <c r="I274" i="2" a="1"/>
  <c r="I266" i="2" a="1"/>
  <c r="I258" i="2" a="1"/>
  <c r="I250" i="2" a="1"/>
  <c r="I242" i="2" a="1"/>
  <c r="I234" i="2" a="1"/>
  <c r="I226" i="2" a="1"/>
  <c r="I218" i="2" a="1"/>
  <c r="I210" i="2" a="1"/>
  <c r="I202" i="2" a="1"/>
  <c r="I194" i="2" a="1"/>
  <c r="I186" i="2" a="1"/>
  <c r="I178" i="2" a="1"/>
  <c r="I170" i="2" a="1"/>
  <c r="I162" i="2" a="1"/>
  <c r="I154" i="2" a="1"/>
  <c r="I146" i="2" a="1"/>
  <c r="I138" i="2" a="1"/>
  <c r="I130" i="2" a="1"/>
  <c r="I122" i="2" a="1"/>
  <c r="I114" i="2" a="1"/>
  <c r="I106" i="2" a="1"/>
  <c r="I98" i="2" a="1"/>
  <c r="I90" i="2" a="1"/>
  <c r="I82" i="2" a="1"/>
  <c r="I74" i="2" a="1"/>
  <c r="I66" i="2" a="1"/>
  <c r="I58" i="2" a="1"/>
  <c r="I50" i="2" a="1"/>
  <c r="I42" i="2" a="1"/>
  <c r="I34" i="2" a="1"/>
  <c r="I26" i="2" a="1"/>
  <c r="I18" i="2" a="1"/>
  <c r="I10" i="2" a="1"/>
  <c r="I556" i="2" a="1"/>
  <c r="I620" i="2" a="1"/>
  <c r="I673" i="2" a="1"/>
  <c r="I665" i="2" a="1"/>
  <c r="I657" i="2" a="1"/>
  <c r="I649" i="2" a="1"/>
  <c r="I641" i="2" a="1"/>
  <c r="I633" i="2" a="1"/>
  <c r="I625" i="2" a="1"/>
  <c r="I617" i="2" a="1"/>
  <c r="I609" i="2" a="1"/>
  <c r="I601" i="2" a="1"/>
  <c r="I593" i="2" a="1"/>
  <c r="I585" i="2" a="1"/>
  <c r="I577" i="2" a="1"/>
  <c r="I569" i="2" a="1"/>
  <c r="I561" i="2" a="1"/>
  <c r="I553" i="2" a="1"/>
  <c r="I545" i="2" a="1"/>
  <c r="I537" i="2" a="1"/>
  <c r="I529" i="2" a="1"/>
  <c r="I521" i="2" a="1"/>
  <c r="I513" i="2" a="1"/>
  <c r="I505" i="2" a="1"/>
  <c r="I497" i="2" a="1"/>
  <c r="I489" i="2" a="1"/>
  <c r="I481" i="2" a="1"/>
  <c r="I473" i="2" a="1"/>
  <c r="I465" i="2" a="1"/>
  <c r="I457" i="2" a="1"/>
  <c r="I449" i="2" a="1"/>
  <c r="I441" i="2" a="1"/>
  <c r="I433" i="2" a="1"/>
  <c r="I425" i="2" a="1"/>
  <c r="I417" i="2" a="1"/>
  <c r="I409" i="2" a="1"/>
  <c r="I401" i="2" a="1"/>
  <c r="I393" i="2" a="1"/>
  <c r="I385" i="2" a="1"/>
  <c r="I377" i="2" a="1"/>
  <c r="I369" i="2" a="1"/>
  <c r="I361" i="2" a="1"/>
  <c r="I353" i="2" a="1"/>
  <c r="I345" i="2" a="1"/>
  <c r="I337" i="2" a="1"/>
  <c r="I329" i="2" a="1"/>
  <c r="I321" i="2" a="1"/>
  <c r="I313" i="2" a="1"/>
  <c r="I305" i="2" a="1"/>
  <c r="I297" i="2" a="1"/>
  <c r="I289" i="2" a="1"/>
  <c r="I281" i="2" a="1"/>
  <c r="I273" i="2" a="1"/>
  <c r="I265" i="2" a="1"/>
  <c r="I257" i="2" a="1"/>
  <c r="I249" i="2" a="1"/>
  <c r="I241" i="2" a="1"/>
  <c r="I233" i="2" a="1"/>
  <c r="I225" i="2" a="1"/>
  <c r="I217" i="2" a="1"/>
  <c r="I209" i="2" a="1"/>
  <c r="I201" i="2" a="1"/>
  <c r="I193" i="2" a="1"/>
  <c r="I185" i="2" a="1"/>
  <c r="I177" i="2" a="1"/>
  <c r="I169" i="2" a="1"/>
  <c r="I161" i="2" a="1"/>
  <c r="I153" i="2" a="1"/>
  <c r="I145" i="2" a="1"/>
  <c r="I137" i="2" a="1"/>
  <c r="I129" i="2" a="1"/>
  <c r="I121" i="2" a="1"/>
  <c r="I113" i="2" a="1"/>
  <c r="I105" i="2" a="1"/>
  <c r="I97" i="2" a="1"/>
  <c r="I89" i="2" a="1"/>
  <c r="I81" i="2" a="1"/>
  <c r="I73" i="2" a="1"/>
  <c r="I65" i="2" a="1"/>
  <c r="I57" i="2" a="1"/>
  <c r="I49" i="2" a="1"/>
  <c r="I41" i="2" a="1"/>
  <c r="I33" i="2" a="1"/>
  <c r="I25" i="2" a="1"/>
  <c r="I17" i="2" a="1"/>
  <c r="I9" i="2" a="1"/>
  <c r="I596" i="2" a="1"/>
  <c r="I672" i="2" a="1"/>
  <c r="I664" i="2" a="1"/>
  <c r="I656" i="2" a="1"/>
  <c r="I648" i="2" a="1"/>
  <c r="I640" i="2" a="1"/>
  <c r="I632" i="2" a="1"/>
  <c r="I624" i="2" a="1"/>
  <c r="I616" i="2" a="1"/>
  <c r="I608" i="2" a="1"/>
  <c r="I600" i="2" a="1"/>
  <c r="I592" i="2" a="1"/>
  <c r="I584" i="2" a="1"/>
  <c r="I576" i="2" a="1"/>
  <c r="I568" i="2" a="1"/>
  <c r="I560" i="2" a="1"/>
  <c r="I552" i="2" a="1"/>
  <c r="I544" i="2" a="1"/>
  <c r="I536" i="2" a="1"/>
  <c r="I528" i="2" a="1"/>
  <c r="I520" i="2" a="1"/>
  <c r="I512" i="2" a="1"/>
  <c r="I504" i="2" a="1"/>
  <c r="I496" i="2" a="1"/>
  <c r="I488" i="2" a="1"/>
  <c r="I480" i="2" a="1"/>
  <c r="I472" i="2" a="1"/>
  <c r="I464" i="2" a="1"/>
  <c r="I456" i="2" a="1"/>
  <c r="I448" i="2" a="1"/>
  <c r="I440" i="2" a="1"/>
  <c r="I432" i="2" a="1"/>
  <c r="I424" i="2" a="1"/>
  <c r="I416" i="2" a="1"/>
  <c r="I408" i="2" a="1"/>
  <c r="I400" i="2" a="1"/>
  <c r="I392" i="2" a="1"/>
  <c r="I384" i="2" a="1"/>
  <c r="I376" i="2" a="1"/>
  <c r="I368" i="2" a="1"/>
  <c r="I360" i="2" a="1"/>
  <c r="I352" i="2" a="1"/>
  <c r="I344" i="2" a="1"/>
  <c r="I336" i="2" a="1"/>
  <c r="I328" i="2" a="1"/>
  <c r="I320" i="2" a="1"/>
  <c r="I312" i="2" a="1"/>
  <c r="I304" i="2" a="1"/>
  <c r="I296" i="2" a="1"/>
  <c r="I288" i="2" a="1"/>
  <c r="I280" i="2" a="1"/>
  <c r="I272" i="2" a="1"/>
  <c r="I264" i="2" a="1"/>
  <c r="I256" i="2" a="1"/>
  <c r="I248" i="2" a="1"/>
  <c r="I240" i="2" a="1"/>
  <c r="I232" i="2" a="1"/>
  <c r="I224" i="2" a="1"/>
  <c r="I216" i="2" a="1"/>
  <c r="I208" i="2" a="1"/>
  <c r="I200" i="2" a="1"/>
  <c r="I192" i="2" a="1"/>
  <c r="I184" i="2" a="1"/>
  <c r="I176" i="2" a="1"/>
  <c r="I168" i="2" a="1"/>
  <c r="I160" i="2" a="1"/>
  <c r="I152" i="2" a="1"/>
  <c r="I144" i="2" a="1"/>
  <c r="I136" i="2" a="1"/>
  <c r="I128" i="2" a="1"/>
  <c r="I120" i="2" a="1"/>
  <c r="I112" i="2" a="1"/>
  <c r="I104" i="2" a="1"/>
  <c r="I96" i="2" a="1"/>
  <c r="I88" i="2" a="1"/>
  <c r="I80" i="2" a="1"/>
  <c r="I72" i="2" a="1"/>
  <c r="I64" i="2" a="1"/>
  <c r="I56" i="2" a="1"/>
  <c r="I48" i="2" a="1"/>
  <c r="I40" i="2" a="1"/>
  <c r="I32" i="2" a="1"/>
  <c r="I24" i="2" a="1"/>
  <c r="I16" i="2" a="1"/>
  <c r="I8" i="2" a="1"/>
  <c r="I671" i="2" a="1"/>
  <c r="I663" i="2" a="1"/>
  <c r="I655" i="2" a="1"/>
  <c r="I647" i="2" a="1"/>
  <c r="I639" i="2" a="1"/>
  <c r="I631" i="2" a="1"/>
  <c r="I623" i="2" a="1"/>
  <c r="I615" i="2" a="1"/>
  <c r="I607" i="2" a="1"/>
  <c r="I599" i="2" a="1"/>
  <c r="I591" i="2" a="1"/>
  <c r="I583" i="2" a="1"/>
  <c r="I575" i="2" a="1"/>
  <c r="I567" i="2" a="1"/>
  <c r="I559" i="2" a="1"/>
  <c r="I551" i="2" a="1"/>
  <c r="I543" i="2" a="1"/>
  <c r="I535" i="2" a="1"/>
  <c r="I527" i="2" a="1"/>
  <c r="I519" i="2" a="1"/>
  <c r="I511" i="2" a="1"/>
  <c r="I503" i="2" a="1"/>
  <c r="I495" i="2" a="1"/>
  <c r="I487" i="2" a="1"/>
  <c r="I479" i="2" a="1"/>
  <c r="I471" i="2" a="1"/>
  <c r="I463" i="2" a="1"/>
  <c r="I455" i="2" a="1"/>
  <c r="I447" i="2" a="1"/>
  <c r="I439" i="2" a="1"/>
  <c r="I431" i="2" a="1"/>
  <c r="I423" i="2" a="1"/>
  <c r="I415" i="2" a="1"/>
  <c r="I407" i="2" a="1"/>
  <c r="I399" i="2" a="1"/>
  <c r="I391" i="2" a="1"/>
  <c r="I383" i="2" a="1"/>
  <c r="I375" i="2" a="1"/>
  <c r="I367" i="2" a="1"/>
  <c r="I359" i="2" a="1"/>
  <c r="I351" i="2" a="1"/>
  <c r="I343" i="2" a="1"/>
  <c r="I335" i="2" a="1"/>
  <c r="I327" i="2" a="1"/>
  <c r="I319" i="2" a="1"/>
  <c r="I311" i="2" a="1"/>
  <c r="I303" i="2" a="1"/>
  <c r="I295" i="2" a="1"/>
  <c r="I287" i="2" a="1"/>
  <c r="I279" i="2" a="1"/>
  <c r="I271" i="2" a="1"/>
  <c r="I263" i="2" a="1"/>
  <c r="I255" i="2" a="1"/>
  <c r="I247" i="2" a="1"/>
  <c r="I239" i="2" a="1"/>
  <c r="I231" i="2" a="1"/>
  <c r="I223" i="2" a="1"/>
  <c r="I215" i="2" a="1"/>
  <c r="I207" i="2" a="1"/>
  <c r="I199" i="2" a="1"/>
  <c r="I191" i="2" a="1"/>
  <c r="I183" i="2" a="1"/>
  <c r="I175" i="2" a="1"/>
  <c r="I167" i="2" a="1"/>
  <c r="I159" i="2" a="1"/>
  <c r="I151" i="2" a="1"/>
  <c r="I143" i="2" a="1"/>
  <c r="I135" i="2" a="1"/>
  <c r="I127" i="2" a="1"/>
  <c r="I119" i="2" a="1"/>
  <c r="I111" i="2" a="1"/>
  <c r="I103" i="2" a="1"/>
  <c r="I95" i="2" a="1"/>
  <c r="I87" i="2" a="1"/>
  <c r="I79" i="2" a="1"/>
  <c r="I71" i="2" a="1"/>
  <c r="I63" i="2" a="1"/>
  <c r="I55" i="2" a="1"/>
  <c r="I47" i="2" a="1"/>
  <c r="I39" i="2" a="1"/>
  <c r="I31" i="2" a="1"/>
  <c r="I23" i="2" a="1"/>
  <c r="I15" i="2" a="1"/>
  <c r="I7" i="2" a="1"/>
  <c r="I670" i="2" a="1"/>
  <c r="I662" i="2" a="1"/>
  <c r="I654" i="2" a="1"/>
  <c r="I646" i="2" a="1"/>
  <c r="I638" i="2" a="1"/>
  <c r="I630" i="2" a="1"/>
  <c r="I622" i="2" a="1"/>
  <c r="I614" i="2" a="1"/>
  <c r="I606" i="2" a="1"/>
  <c r="I598" i="2" a="1"/>
  <c r="I590" i="2" a="1"/>
  <c r="I582" i="2" a="1"/>
  <c r="I574" i="2" a="1"/>
  <c r="I566" i="2" a="1"/>
  <c r="I558" i="2" a="1"/>
  <c r="I550" i="2" a="1"/>
  <c r="I542" i="2" a="1"/>
  <c r="I534" i="2" a="1"/>
  <c r="I526" i="2" a="1"/>
  <c r="I518" i="2" a="1"/>
  <c r="I510" i="2" a="1"/>
  <c r="I502" i="2" a="1"/>
  <c r="I494" i="2" a="1"/>
  <c r="I486" i="2" a="1"/>
  <c r="I478" i="2" a="1"/>
  <c r="I470" i="2" a="1"/>
  <c r="I462" i="2" a="1"/>
  <c r="I454" i="2" a="1"/>
  <c r="I446" i="2" a="1"/>
  <c r="I438" i="2" a="1"/>
  <c r="I430" i="2" a="1"/>
  <c r="I422" i="2" a="1"/>
  <c r="I414" i="2" a="1"/>
  <c r="I406" i="2" a="1"/>
  <c r="I398" i="2" a="1"/>
  <c r="I390" i="2" a="1"/>
  <c r="I382" i="2" a="1"/>
  <c r="I374" i="2" a="1"/>
  <c r="I366" i="2" a="1"/>
  <c r="I358" i="2" a="1"/>
  <c r="I350" i="2" a="1"/>
  <c r="I342" i="2" a="1"/>
  <c r="I334" i="2" a="1"/>
  <c r="I326" i="2" a="1"/>
  <c r="I318" i="2" a="1"/>
  <c r="I310" i="2" a="1"/>
  <c r="I302" i="2" a="1"/>
  <c r="I294" i="2" a="1"/>
  <c r="I286" i="2" a="1"/>
  <c r="I278" i="2" a="1"/>
  <c r="I270" i="2" a="1"/>
  <c r="I262" i="2" a="1"/>
  <c r="I254" i="2" a="1"/>
  <c r="I246" i="2" a="1"/>
  <c r="I238" i="2" a="1"/>
  <c r="I230" i="2" a="1"/>
  <c r="I222" i="2" a="1"/>
  <c r="I214" i="2" a="1"/>
  <c r="I206" i="2" a="1"/>
  <c r="I198" i="2" a="1"/>
  <c r="I190" i="2" a="1"/>
  <c r="I182" i="2" a="1"/>
  <c r="I174" i="2" a="1"/>
  <c r="I166" i="2" a="1"/>
  <c r="I158" i="2" a="1"/>
  <c r="I150" i="2" a="1"/>
  <c r="I142" i="2" a="1"/>
  <c r="I134" i="2" a="1"/>
  <c r="I126" i="2" a="1"/>
  <c r="I118" i="2" a="1"/>
  <c r="I110" i="2" a="1"/>
  <c r="I102" i="2" a="1"/>
  <c r="I94" i="2" a="1"/>
  <c r="I86" i="2" a="1"/>
  <c r="I78" i="2" a="1"/>
  <c r="I70" i="2" a="1"/>
  <c r="I62" i="2" a="1"/>
  <c r="I54" i="2" a="1"/>
  <c r="I46" i="2" a="1"/>
  <c r="I38" i="2" a="1"/>
  <c r="I30" i="2" a="1"/>
  <c r="I22" i="2" a="1"/>
  <c r="I14" i="2" a="1"/>
  <c r="I6" i="2" a="1"/>
  <c r="I669" i="2" a="1"/>
  <c r="I661" i="2" a="1"/>
  <c r="I653" i="2" a="1"/>
  <c r="I645" i="2" a="1"/>
  <c r="I637" i="2" a="1"/>
  <c r="I629" i="2" a="1"/>
  <c r="I621" i="2" a="1"/>
  <c r="I613" i="2" a="1"/>
  <c r="I605" i="2" a="1"/>
  <c r="I597" i="2" a="1"/>
  <c r="I589" i="2" a="1"/>
  <c r="I581" i="2" a="1"/>
  <c r="I573" i="2" a="1"/>
  <c r="I565" i="2" a="1"/>
  <c r="I557" i="2" a="1"/>
  <c r="I549" i="2" a="1"/>
  <c r="I541" i="2" a="1"/>
  <c r="I533" i="2" a="1"/>
  <c r="I525" i="2" a="1"/>
  <c r="I517" i="2" a="1"/>
  <c r="I509" i="2" a="1"/>
  <c r="I501" i="2" a="1"/>
  <c r="I493" i="2" a="1"/>
  <c r="I485" i="2" a="1"/>
  <c r="I477" i="2" a="1"/>
  <c r="I469" i="2" a="1"/>
  <c r="I461" i="2" a="1"/>
  <c r="I453" i="2" a="1"/>
  <c r="I445" i="2" a="1"/>
  <c r="I437" i="2" a="1"/>
  <c r="I429" i="2" a="1"/>
  <c r="I421" i="2" a="1"/>
  <c r="I413" i="2" a="1"/>
  <c r="I405" i="2" a="1"/>
  <c r="I397" i="2" a="1"/>
  <c r="I389" i="2" a="1"/>
  <c r="I381" i="2" a="1"/>
  <c r="I373" i="2" a="1"/>
  <c r="I365" i="2" a="1"/>
  <c r="I357" i="2" a="1"/>
  <c r="I349" i="2" a="1"/>
  <c r="I341" i="2" a="1"/>
  <c r="I333" i="2" a="1"/>
  <c r="I325" i="2" a="1"/>
  <c r="I317" i="2" a="1"/>
  <c r="I309" i="2" a="1"/>
  <c r="I301" i="2" a="1"/>
  <c r="I293" i="2" a="1"/>
  <c r="I285" i="2" a="1"/>
  <c r="I277" i="2" a="1"/>
  <c r="I269" i="2" a="1"/>
  <c r="I261" i="2" a="1"/>
  <c r="I253" i="2" a="1"/>
  <c r="I245" i="2" a="1"/>
  <c r="I237" i="2" a="1"/>
  <c r="I229" i="2" a="1"/>
  <c r="I221" i="2" a="1"/>
  <c r="I213" i="2" a="1"/>
  <c r="I205" i="2" a="1"/>
  <c r="I197" i="2" a="1"/>
  <c r="I189" i="2" a="1"/>
  <c r="I181" i="2" a="1"/>
  <c r="I173" i="2" a="1"/>
  <c r="I165" i="2" a="1"/>
  <c r="I157" i="2" a="1"/>
  <c r="I149" i="2" a="1"/>
  <c r="I141" i="2" a="1"/>
  <c r="I133" i="2" a="1"/>
  <c r="I125" i="2" a="1"/>
  <c r="I117" i="2" a="1"/>
  <c r="I109" i="2" a="1"/>
  <c r="I101" i="2" a="1"/>
  <c r="I93" i="2" a="1"/>
  <c r="I85" i="2" a="1"/>
  <c r="I77" i="2" a="1"/>
  <c r="I69" i="2" a="1"/>
  <c r="I61" i="2" a="1"/>
  <c r="I53" i="2" a="1"/>
  <c r="I45" i="2" a="1"/>
  <c r="I37" i="2" a="1"/>
  <c r="I29" i="2" a="1"/>
  <c r="I21" i="2" a="1"/>
  <c r="I13" i="2" a="1"/>
  <c r="I5" i="2" a="1"/>
  <c r="I660" i="2" a="1"/>
  <c r="I548" i="2" a="1"/>
  <c r="I668" i="2" a="1"/>
  <c r="I492" i="2" a="1"/>
  <c r="I364" i="2" a="1"/>
  <c r="I236" i="2" a="1"/>
  <c r="I108" i="2" a="1"/>
  <c r="I652" i="2" a="1"/>
  <c r="I484" i="2" a="1"/>
  <c r="I356" i="2" a="1"/>
  <c r="I228" i="2" a="1"/>
  <c r="I100" i="2" a="1"/>
  <c r="I644" i="2" a="1"/>
  <c r="I476" i="2" a="1"/>
  <c r="I348" i="2" a="1"/>
  <c r="I220" i="2" a="1"/>
  <c r="I92" i="2" a="1"/>
  <c r="I636" i="2" a="1"/>
  <c r="I468" i="2" a="1"/>
  <c r="I340" i="2" a="1"/>
  <c r="I212" i="2" a="1"/>
  <c r="I84" i="2" a="1"/>
  <c r="I388" i="2" a="1"/>
  <c r="I628" i="2" a="1"/>
  <c r="I460" i="2" a="1"/>
  <c r="I332" i="2" a="1"/>
  <c r="I204" i="2" a="1"/>
  <c r="I76" i="2" a="1"/>
  <c r="I260" i="2" a="1"/>
  <c r="I612" i="2" a="1"/>
  <c r="I452" i="2" a="1"/>
  <c r="I324" i="2" a="1"/>
  <c r="I196" i="2" a="1"/>
  <c r="I68" i="2" a="1"/>
  <c r="I604" i="2" a="1"/>
  <c r="I444" i="2" a="1"/>
  <c r="I316" i="2" a="1"/>
  <c r="I188" i="2" a="1"/>
  <c r="I60" i="2" a="1"/>
  <c r="I588" i="2" a="1"/>
  <c r="I436" i="2" a="1"/>
  <c r="I308" i="2" a="1"/>
  <c r="I180" i="2" a="1"/>
  <c r="I52" i="2" a="1"/>
  <c r="I580" i="2" a="1"/>
  <c r="I428" i="2" a="1"/>
  <c r="I300" i="2" a="1"/>
  <c r="I172" i="2" a="1"/>
  <c r="I44" i="2" a="1"/>
  <c r="I4" i="2" a="1"/>
  <c r="I572" i="2" a="1"/>
  <c r="I420" i="2" a="1"/>
  <c r="I292" i="2" a="1"/>
  <c r="I164" i="2" a="1"/>
  <c r="I36" i="2" a="1"/>
  <c r="I132" i="2" a="1"/>
  <c r="I540" i="2" a="1"/>
  <c r="I412" i="2" a="1"/>
  <c r="I284" i="2" a="1"/>
  <c r="I156" i="2" a="1"/>
  <c r="I28" i="2" a="1"/>
  <c r="I532" i="2" a="1"/>
  <c r="I404" i="2" a="1"/>
  <c r="I276" i="2" a="1"/>
  <c r="I148" i="2" a="1"/>
  <c r="I20" i="2" a="1"/>
  <c r="I524" i="2" a="1"/>
  <c r="I396" i="2" a="1"/>
  <c r="I268" i="2" a="1"/>
  <c r="I140" i="2" a="1"/>
  <c r="I12" i="2" a="1"/>
  <c r="I516" i="2" a="1"/>
  <c r="I508" i="2" a="1"/>
  <c r="I380" i="2" a="1"/>
  <c r="I252" i="2" a="1"/>
  <c r="I124" i="2" a="1"/>
  <c r="I500" i="2" a="1"/>
  <c r="I372" i="2" a="1"/>
  <c r="I244" i="2" a="1"/>
  <c r="I116" i="2" a="1"/>
  <c r="I3" i="2" a="1"/>
  <c r="F675" i="2" a="1"/>
  <c r="F667" i="2" a="1"/>
  <c r="F659" i="2" a="1"/>
  <c r="F651" i="2" a="1"/>
  <c r="F643" i="2" a="1"/>
  <c r="F635" i="2" a="1"/>
  <c r="F627" i="2" a="1"/>
  <c r="F619" i="2" a="1"/>
  <c r="F611" i="2" a="1"/>
  <c r="F603" i="2" a="1"/>
  <c r="F595" i="2" a="1"/>
  <c r="F587" i="2" a="1"/>
  <c r="F579" i="2" a="1"/>
  <c r="F571" i="2" a="1"/>
  <c r="F563" i="2" a="1"/>
  <c r="F555" i="2" a="1"/>
  <c r="F547" i="2" a="1"/>
  <c r="F539" i="2" a="1"/>
  <c r="F531" i="2" a="1"/>
  <c r="F523" i="2" a="1"/>
  <c r="F515" i="2" a="1"/>
  <c r="F507" i="2" a="1"/>
  <c r="F499" i="2" a="1"/>
  <c r="F491" i="2" a="1"/>
  <c r="F483" i="2" a="1"/>
  <c r="F475" i="2" a="1"/>
  <c r="F467" i="2" a="1"/>
  <c r="F459" i="2" a="1"/>
  <c r="F451" i="2" a="1"/>
  <c r="F443" i="2" a="1"/>
  <c r="F435" i="2" a="1"/>
  <c r="F427" i="2" a="1"/>
  <c r="F419" i="2" a="1"/>
  <c r="F411" i="2" a="1"/>
  <c r="F403" i="2" a="1"/>
  <c r="F395" i="2" a="1"/>
  <c r="F387" i="2" a="1"/>
  <c r="F379" i="2" a="1"/>
  <c r="F371" i="2" a="1"/>
  <c r="F363" i="2" a="1"/>
  <c r="F355" i="2" a="1"/>
  <c r="F347" i="2" a="1"/>
  <c r="F339" i="2" a="1"/>
  <c r="F331" i="2" a="1"/>
  <c r="F323" i="2" a="1"/>
  <c r="F315" i="2" a="1"/>
  <c r="F307" i="2" a="1"/>
  <c r="F299" i="2" a="1"/>
  <c r="F291" i="2" a="1"/>
  <c r="F283" i="2" a="1"/>
  <c r="F275" i="2" a="1"/>
  <c r="F267" i="2" a="1"/>
  <c r="F259" i="2" a="1"/>
  <c r="F251" i="2" a="1"/>
  <c r="F243" i="2" a="1"/>
  <c r="F235" i="2" a="1"/>
  <c r="F227" i="2" a="1"/>
  <c r="F219" i="2" a="1"/>
  <c r="F211" i="2" a="1"/>
  <c r="F203" i="2" a="1"/>
  <c r="F195" i="2" a="1"/>
  <c r="F187" i="2" a="1"/>
  <c r="F179" i="2" a="1"/>
  <c r="F171" i="2" a="1"/>
  <c r="F163" i="2" a="1"/>
  <c r="F155" i="2" a="1"/>
  <c r="F147" i="2" a="1"/>
  <c r="F139" i="2" a="1"/>
  <c r="F131" i="2" a="1"/>
  <c r="F123" i="2" a="1"/>
  <c r="F115" i="2" a="1"/>
  <c r="F107" i="2" a="1"/>
  <c r="F99" i="2" a="1"/>
  <c r="F91" i="2" a="1"/>
  <c r="F83" i="2" a="1"/>
  <c r="F75" i="2" a="1"/>
  <c r="F67" i="2" a="1"/>
  <c r="F59" i="2" a="1"/>
  <c r="F51" i="2" a="1"/>
  <c r="F43" i="2" a="1"/>
  <c r="F35" i="2" a="1"/>
  <c r="F27" i="2" a="1"/>
  <c r="F19" i="2" a="1"/>
  <c r="F11" i="2" a="1"/>
  <c r="F674" i="2" a="1"/>
  <c r="F666" i="2" a="1"/>
  <c r="F658" i="2" a="1"/>
  <c r="F650" i="2" a="1"/>
  <c r="F642" i="2" a="1"/>
  <c r="F634" i="2" a="1"/>
  <c r="F626" i="2" a="1"/>
  <c r="F618" i="2" a="1"/>
  <c r="F610" i="2" a="1"/>
  <c r="F602" i="2" a="1"/>
  <c r="F594" i="2" a="1"/>
  <c r="F586" i="2" a="1"/>
  <c r="F578" i="2" a="1"/>
  <c r="F570" i="2" a="1"/>
  <c r="F562" i="2" a="1"/>
  <c r="F554" i="2" a="1"/>
  <c r="F546" i="2" a="1"/>
  <c r="F538" i="2" a="1"/>
  <c r="F530" i="2" a="1"/>
  <c r="F522" i="2" a="1"/>
  <c r="F514" i="2" a="1"/>
  <c r="F506" i="2" a="1"/>
  <c r="F498" i="2" a="1"/>
  <c r="F490" i="2" a="1"/>
  <c r="F482" i="2" a="1"/>
  <c r="F474" i="2" a="1"/>
  <c r="F466" i="2" a="1"/>
  <c r="F458" i="2" a="1"/>
  <c r="F450" i="2" a="1"/>
  <c r="F442" i="2" a="1"/>
  <c r="F434" i="2" a="1"/>
  <c r="F426" i="2" a="1"/>
  <c r="F418" i="2" a="1"/>
  <c r="F410" i="2" a="1"/>
  <c r="F402" i="2" a="1"/>
  <c r="F394" i="2" a="1"/>
  <c r="F386" i="2" a="1"/>
  <c r="F378" i="2" a="1"/>
  <c r="F370" i="2" a="1"/>
  <c r="F362" i="2" a="1"/>
  <c r="F354" i="2" a="1"/>
  <c r="F346" i="2" a="1"/>
  <c r="F338" i="2" a="1"/>
  <c r="F330" i="2" a="1"/>
  <c r="F322" i="2" a="1"/>
  <c r="F314" i="2" a="1"/>
  <c r="F306" i="2" a="1"/>
  <c r="F298" i="2" a="1"/>
  <c r="F290" i="2" a="1"/>
  <c r="F282" i="2" a="1"/>
  <c r="F274" i="2" a="1"/>
  <c r="F266" i="2" a="1"/>
  <c r="F258" i="2" a="1"/>
  <c r="F250" i="2" a="1"/>
  <c r="F242" i="2" a="1"/>
  <c r="F234" i="2" a="1"/>
  <c r="F226" i="2" a="1"/>
  <c r="F218" i="2" a="1"/>
  <c r="F210" i="2" a="1"/>
  <c r="F202" i="2" a="1"/>
  <c r="F194" i="2" a="1"/>
  <c r="F186" i="2" a="1"/>
  <c r="F178" i="2" a="1"/>
  <c r="F170" i="2" a="1"/>
  <c r="F162" i="2" a="1"/>
  <c r="F154" i="2" a="1"/>
  <c r="F146" i="2" a="1"/>
  <c r="F138" i="2" a="1"/>
  <c r="F130" i="2" a="1"/>
  <c r="F122" i="2" a="1"/>
  <c r="F114" i="2" a="1"/>
  <c r="F106" i="2" a="1"/>
  <c r="F98" i="2" a="1"/>
  <c r="F90" i="2" a="1"/>
  <c r="F82" i="2" a="1"/>
  <c r="F74" i="2" a="1"/>
  <c r="F66" i="2" a="1"/>
  <c r="F58" i="2" a="1"/>
  <c r="F50" i="2" a="1"/>
  <c r="F42" i="2" a="1"/>
  <c r="F34" i="2" a="1"/>
  <c r="F26" i="2" a="1"/>
  <c r="F18" i="2" a="1"/>
  <c r="F10" i="2" a="1"/>
  <c r="F673" i="2" a="1"/>
  <c r="F665" i="2" a="1"/>
  <c r="F657" i="2" a="1"/>
  <c r="F649" i="2" a="1"/>
  <c r="F641" i="2" a="1"/>
  <c r="F633" i="2" a="1"/>
  <c r="F625" i="2" a="1"/>
  <c r="F617" i="2" a="1"/>
  <c r="F609" i="2" a="1"/>
  <c r="F601" i="2" a="1"/>
  <c r="F593" i="2" a="1"/>
  <c r="F585" i="2" a="1"/>
  <c r="F577" i="2" a="1"/>
  <c r="F569" i="2" a="1"/>
  <c r="F561" i="2" a="1"/>
  <c r="F553" i="2" a="1"/>
  <c r="F545" i="2" a="1"/>
  <c r="F537" i="2" a="1"/>
  <c r="F529" i="2" a="1"/>
  <c r="F521" i="2" a="1"/>
  <c r="F513" i="2" a="1"/>
  <c r="F505" i="2" a="1"/>
  <c r="F497" i="2" a="1"/>
  <c r="F489" i="2" a="1"/>
  <c r="F481" i="2" a="1"/>
  <c r="F473" i="2" a="1"/>
  <c r="F465" i="2" a="1"/>
  <c r="F457" i="2" a="1"/>
  <c r="F449" i="2" a="1"/>
  <c r="F441" i="2" a="1"/>
  <c r="F433" i="2" a="1"/>
  <c r="F425" i="2" a="1"/>
  <c r="F417" i="2" a="1"/>
  <c r="F409" i="2" a="1"/>
  <c r="F401" i="2" a="1"/>
  <c r="F393" i="2" a="1"/>
  <c r="F385" i="2" a="1"/>
  <c r="F377" i="2" a="1"/>
  <c r="F369" i="2" a="1"/>
  <c r="F361" i="2" a="1"/>
  <c r="F353" i="2" a="1"/>
  <c r="F345" i="2" a="1"/>
  <c r="F337" i="2" a="1"/>
  <c r="F329" i="2" a="1"/>
  <c r="F321" i="2" a="1"/>
  <c r="F313" i="2" a="1"/>
  <c r="F305" i="2" a="1"/>
  <c r="F297" i="2" a="1"/>
  <c r="F289" i="2" a="1"/>
  <c r="F281" i="2" a="1"/>
  <c r="F273" i="2" a="1"/>
  <c r="F265" i="2" a="1"/>
  <c r="F257" i="2" a="1"/>
  <c r="F249" i="2" a="1"/>
  <c r="F241" i="2" a="1"/>
  <c r="F233" i="2" a="1"/>
  <c r="F225" i="2" a="1"/>
  <c r="F217" i="2" a="1"/>
  <c r="F209" i="2" a="1"/>
  <c r="F201" i="2" a="1"/>
  <c r="F193" i="2" a="1"/>
  <c r="F185" i="2" a="1"/>
  <c r="F177" i="2" a="1"/>
  <c r="F169" i="2" a="1"/>
  <c r="F161" i="2" a="1"/>
  <c r="F153" i="2" a="1"/>
  <c r="F145" i="2" a="1"/>
  <c r="F137" i="2" a="1"/>
  <c r="F129" i="2" a="1"/>
  <c r="F121" i="2" a="1"/>
  <c r="F113" i="2" a="1"/>
  <c r="F105" i="2" a="1"/>
  <c r="F97" i="2" a="1"/>
  <c r="F89" i="2" a="1"/>
  <c r="F81" i="2" a="1"/>
  <c r="F73" i="2" a="1"/>
  <c r="F65" i="2" a="1"/>
  <c r="F57" i="2" a="1"/>
  <c r="F49" i="2" a="1"/>
  <c r="F41" i="2" a="1"/>
  <c r="F33" i="2" a="1"/>
  <c r="F25" i="2" a="1"/>
  <c r="F17" i="2" a="1"/>
  <c r="F9" i="2" a="1"/>
  <c r="F672" i="2" a="1"/>
  <c r="F664" i="2" a="1"/>
  <c r="F656" i="2" a="1"/>
  <c r="F648" i="2" a="1"/>
  <c r="F640" i="2" a="1"/>
  <c r="F632" i="2" a="1"/>
  <c r="F624" i="2" a="1"/>
  <c r="F616" i="2" a="1"/>
  <c r="F608" i="2" a="1"/>
  <c r="F600" i="2" a="1"/>
  <c r="F592" i="2" a="1"/>
  <c r="F584" i="2" a="1"/>
  <c r="F576" i="2" a="1"/>
  <c r="F568" i="2" a="1"/>
  <c r="F560" i="2" a="1"/>
  <c r="F552" i="2" a="1"/>
  <c r="F544" i="2" a="1"/>
  <c r="F536" i="2" a="1"/>
  <c r="F528" i="2" a="1"/>
  <c r="F520" i="2" a="1"/>
  <c r="F512" i="2" a="1"/>
  <c r="F504" i="2" a="1"/>
  <c r="F496" i="2" a="1"/>
  <c r="F488" i="2" a="1"/>
  <c r="F480" i="2" a="1"/>
  <c r="F472" i="2" a="1"/>
  <c r="F464" i="2" a="1"/>
  <c r="F456" i="2" a="1"/>
  <c r="F448" i="2" a="1"/>
  <c r="F440" i="2" a="1"/>
  <c r="F432" i="2" a="1"/>
  <c r="F424" i="2" a="1"/>
  <c r="F416" i="2" a="1"/>
  <c r="F408" i="2" a="1"/>
  <c r="F400" i="2" a="1"/>
  <c r="F392" i="2" a="1"/>
  <c r="F384" i="2" a="1"/>
  <c r="F376" i="2" a="1"/>
  <c r="F368" i="2" a="1"/>
  <c r="F360" i="2" a="1"/>
  <c r="F352" i="2" a="1"/>
  <c r="F344" i="2" a="1"/>
  <c r="F336" i="2" a="1"/>
  <c r="F328" i="2" a="1"/>
  <c r="F320" i="2" a="1"/>
  <c r="F312" i="2" a="1"/>
  <c r="F304" i="2" a="1"/>
  <c r="F296" i="2" a="1"/>
  <c r="F288" i="2" a="1"/>
  <c r="F280" i="2" a="1"/>
  <c r="F272" i="2" a="1"/>
  <c r="F264" i="2" a="1"/>
  <c r="F256" i="2" a="1"/>
  <c r="F248" i="2" a="1"/>
  <c r="F240" i="2" a="1"/>
  <c r="F232" i="2" a="1"/>
  <c r="F224" i="2" a="1"/>
  <c r="F216" i="2" a="1"/>
  <c r="F208" i="2" a="1"/>
  <c r="F200" i="2" a="1"/>
  <c r="F192" i="2" a="1"/>
  <c r="F184" i="2" a="1"/>
  <c r="F176" i="2" a="1"/>
  <c r="F168" i="2" a="1"/>
  <c r="F160" i="2" a="1"/>
  <c r="F152" i="2" a="1"/>
  <c r="F144" i="2" a="1"/>
  <c r="F136" i="2" a="1"/>
  <c r="F128" i="2" a="1"/>
  <c r="F120" i="2" a="1"/>
  <c r="F112" i="2" a="1"/>
  <c r="F104" i="2" a="1"/>
  <c r="F96" i="2" a="1"/>
  <c r="F88" i="2" a="1"/>
  <c r="F80" i="2" a="1"/>
  <c r="F72" i="2" a="1"/>
  <c r="F64" i="2" a="1"/>
  <c r="F56" i="2" a="1"/>
  <c r="F48" i="2" a="1"/>
  <c r="F40" i="2" a="1"/>
  <c r="F32" i="2" a="1"/>
  <c r="F24" i="2" a="1"/>
  <c r="F16" i="2" a="1"/>
  <c r="F8" i="2" a="1"/>
  <c r="F671" i="2" a="1"/>
  <c r="F663" i="2" a="1"/>
  <c r="F655" i="2" a="1"/>
  <c r="F647" i="2" a="1"/>
  <c r="F639" i="2" a="1"/>
  <c r="F631" i="2" a="1"/>
  <c r="F623" i="2" a="1"/>
  <c r="F615" i="2" a="1"/>
  <c r="F607" i="2" a="1"/>
  <c r="F599" i="2" a="1"/>
  <c r="F591" i="2" a="1"/>
  <c r="F583" i="2" a="1"/>
  <c r="F575" i="2" a="1"/>
  <c r="F567" i="2" a="1"/>
  <c r="F559" i="2" a="1"/>
  <c r="F551" i="2" a="1"/>
  <c r="F543" i="2" a="1"/>
  <c r="F535" i="2" a="1"/>
  <c r="F527" i="2" a="1"/>
  <c r="F519" i="2" a="1"/>
  <c r="F511" i="2" a="1"/>
  <c r="F503" i="2" a="1"/>
  <c r="F495" i="2" a="1"/>
  <c r="F487" i="2" a="1"/>
  <c r="F479" i="2" a="1"/>
  <c r="F471" i="2" a="1"/>
  <c r="F463" i="2" a="1"/>
  <c r="F455" i="2" a="1"/>
  <c r="F447" i="2" a="1"/>
  <c r="F439" i="2" a="1"/>
  <c r="F431" i="2" a="1"/>
  <c r="F423" i="2" a="1"/>
  <c r="F415" i="2" a="1"/>
  <c r="F407" i="2" a="1"/>
  <c r="F399" i="2" a="1"/>
  <c r="F391" i="2" a="1"/>
  <c r="F383" i="2" a="1"/>
  <c r="F375" i="2" a="1"/>
  <c r="F367" i="2" a="1"/>
  <c r="F359" i="2" a="1"/>
  <c r="F351" i="2" a="1"/>
  <c r="F343" i="2" a="1"/>
  <c r="F335" i="2" a="1"/>
  <c r="F327" i="2" a="1"/>
  <c r="F319" i="2" a="1"/>
  <c r="F311" i="2" a="1"/>
  <c r="F303" i="2" a="1"/>
  <c r="F295" i="2" a="1"/>
  <c r="F287" i="2" a="1"/>
  <c r="F279" i="2" a="1"/>
  <c r="F271" i="2" a="1"/>
  <c r="F263" i="2" a="1"/>
  <c r="F255" i="2" a="1"/>
  <c r="F247" i="2" a="1"/>
  <c r="F239" i="2" a="1"/>
  <c r="F231" i="2" a="1"/>
  <c r="F223" i="2" a="1"/>
  <c r="F215" i="2" a="1"/>
  <c r="F207" i="2" a="1"/>
  <c r="F199" i="2" a="1"/>
  <c r="F191" i="2" a="1"/>
  <c r="F183" i="2" a="1"/>
  <c r="F175" i="2" a="1"/>
  <c r="F167" i="2" a="1"/>
  <c r="F159" i="2" a="1"/>
  <c r="F151" i="2" a="1"/>
  <c r="F143" i="2" a="1"/>
  <c r="F135" i="2" a="1"/>
  <c r="F127" i="2" a="1"/>
  <c r="F119" i="2" a="1"/>
  <c r="F111" i="2" a="1"/>
  <c r="F103" i="2" a="1"/>
  <c r="F95" i="2" a="1"/>
  <c r="F87" i="2" a="1"/>
  <c r="F79" i="2" a="1"/>
  <c r="F71" i="2" a="1"/>
  <c r="F63" i="2" a="1"/>
  <c r="F55" i="2" a="1"/>
  <c r="F47" i="2" a="1"/>
  <c r="F39" i="2" a="1"/>
  <c r="F31" i="2" a="1"/>
  <c r="F23" i="2" a="1"/>
  <c r="F15" i="2" a="1"/>
  <c r="F7" i="2" a="1"/>
  <c r="F670" i="2" a="1"/>
  <c r="F662" i="2" a="1"/>
  <c r="F654" i="2" a="1"/>
  <c r="F646" i="2" a="1"/>
  <c r="F638" i="2" a="1"/>
  <c r="F630" i="2" a="1"/>
  <c r="F622" i="2" a="1"/>
  <c r="F614" i="2" a="1"/>
  <c r="F606" i="2" a="1"/>
  <c r="F598" i="2" a="1"/>
  <c r="F590" i="2" a="1"/>
  <c r="F582" i="2" a="1"/>
  <c r="F574" i="2" a="1"/>
  <c r="F566" i="2" a="1"/>
  <c r="F558" i="2" a="1"/>
  <c r="F550" i="2" a="1"/>
  <c r="F542" i="2" a="1"/>
  <c r="F534" i="2" a="1"/>
  <c r="F526" i="2" a="1"/>
  <c r="F518" i="2" a="1"/>
  <c r="F510" i="2" a="1"/>
  <c r="F502" i="2" a="1"/>
  <c r="F494" i="2" a="1"/>
  <c r="F486" i="2" a="1"/>
  <c r="F478" i="2" a="1"/>
  <c r="F470" i="2" a="1"/>
  <c r="F462" i="2" a="1"/>
  <c r="F454" i="2" a="1"/>
  <c r="F446" i="2" a="1"/>
  <c r="F438" i="2" a="1"/>
  <c r="F430" i="2" a="1"/>
  <c r="F422" i="2" a="1"/>
  <c r="F414" i="2" a="1"/>
  <c r="F406" i="2" a="1"/>
  <c r="F398" i="2" a="1"/>
  <c r="F390" i="2" a="1"/>
  <c r="F382" i="2" a="1"/>
  <c r="F374" i="2" a="1"/>
  <c r="F366" i="2" a="1"/>
  <c r="F358" i="2" a="1"/>
  <c r="F350" i="2" a="1"/>
  <c r="F342" i="2" a="1"/>
  <c r="F334" i="2" a="1"/>
  <c r="F326" i="2" a="1"/>
  <c r="F318" i="2" a="1"/>
  <c r="F310" i="2" a="1"/>
  <c r="F302" i="2" a="1"/>
  <c r="F294" i="2" a="1"/>
  <c r="F286" i="2" a="1"/>
  <c r="F278" i="2" a="1"/>
  <c r="F270" i="2" a="1"/>
  <c r="F262" i="2" a="1"/>
  <c r="F254" i="2" a="1"/>
  <c r="F246" i="2" a="1"/>
  <c r="F238" i="2" a="1"/>
  <c r="F230" i="2" a="1"/>
  <c r="F222" i="2" a="1"/>
  <c r="F214" i="2" a="1"/>
  <c r="F206" i="2" a="1"/>
  <c r="F198" i="2" a="1"/>
  <c r="F190" i="2" a="1"/>
  <c r="F182" i="2" a="1"/>
  <c r="F174" i="2" a="1"/>
  <c r="F166" i="2" a="1"/>
  <c r="F158" i="2" a="1"/>
  <c r="F150" i="2" a="1"/>
  <c r="F142" i="2" a="1"/>
  <c r="F134" i="2" a="1"/>
  <c r="F126" i="2" a="1"/>
  <c r="F118" i="2" a="1"/>
  <c r="F110" i="2" a="1"/>
  <c r="F102" i="2" a="1"/>
  <c r="F94" i="2" a="1"/>
  <c r="F86" i="2" a="1"/>
  <c r="F78" i="2" a="1"/>
  <c r="F70" i="2" a="1"/>
  <c r="F62" i="2" a="1"/>
  <c r="F54" i="2" a="1"/>
  <c r="F46" i="2" a="1"/>
  <c r="F38" i="2" a="1"/>
  <c r="F30" i="2" a="1"/>
  <c r="F22" i="2" a="1"/>
  <c r="F14" i="2" a="1"/>
  <c r="F6" i="2" a="1"/>
  <c r="F669" i="2" a="1"/>
  <c r="F661" i="2" a="1"/>
  <c r="F653" i="2" a="1"/>
  <c r="F645" i="2" a="1"/>
  <c r="F637" i="2" a="1"/>
  <c r="F629" i="2" a="1"/>
  <c r="F621" i="2" a="1"/>
  <c r="F613" i="2" a="1"/>
  <c r="F605" i="2" a="1"/>
  <c r="F597" i="2" a="1"/>
  <c r="F589" i="2" a="1"/>
  <c r="F581" i="2" a="1"/>
  <c r="F573" i="2" a="1"/>
  <c r="F565" i="2" a="1"/>
  <c r="F557" i="2" a="1"/>
  <c r="F549" i="2" a="1"/>
  <c r="F541" i="2" a="1"/>
  <c r="F533" i="2" a="1"/>
  <c r="F525" i="2" a="1"/>
  <c r="F517" i="2" a="1"/>
  <c r="F509" i="2" a="1"/>
  <c r="F501" i="2" a="1"/>
  <c r="F493" i="2" a="1"/>
  <c r="F485" i="2" a="1"/>
  <c r="F477" i="2" a="1"/>
  <c r="F469" i="2" a="1"/>
  <c r="F461" i="2" a="1"/>
  <c r="F453" i="2" a="1"/>
  <c r="F445" i="2" a="1"/>
  <c r="F437" i="2" a="1"/>
  <c r="F429" i="2" a="1"/>
  <c r="F421" i="2" a="1"/>
  <c r="F413" i="2" a="1"/>
  <c r="F405" i="2" a="1"/>
  <c r="F397" i="2" a="1"/>
  <c r="F389" i="2" a="1"/>
  <c r="F381" i="2" a="1"/>
  <c r="F373" i="2" a="1"/>
  <c r="F365" i="2" a="1"/>
  <c r="F357" i="2" a="1"/>
  <c r="F349" i="2" a="1"/>
  <c r="F341" i="2" a="1"/>
  <c r="F333" i="2" a="1"/>
  <c r="F325" i="2" a="1"/>
  <c r="F317" i="2" a="1"/>
  <c r="F309" i="2" a="1"/>
  <c r="F301" i="2" a="1"/>
  <c r="F293" i="2" a="1"/>
  <c r="F285" i="2" a="1"/>
  <c r="F277" i="2" a="1"/>
  <c r="F269" i="2" a="1"/>
  <c r="F261" i="2" a="1"/>
  <c r="F253" i="2" a="1"/>
  <c r="F245" i="2" a="1"/>
  <c r="F237" i="2" a="1"/>
  <c r="F229" i="2" a="1"/>
  <c r="F221" i="2" a="1"/>
  <c r="F213" i="2" a="1"/>
  <c r="F205" i="2" a="1"/>
  <c r="F197" i="2" a="1"/>
  <c r="F189" i="2" a="1"/>
  <c r="F181" i="2" a="1"/>
  <c r="F173" i="2" a="1"/>
  <c r="F165" i="2" a="1"/>
  <c r="F157" i="2" a="1"/>
  <c r="F149" i="2" a="1"/>
  <c r="F141" i="2" a="1"/>
  <c r="F133" i="2" a="1"/>
  <c r="F125" i="2" a="1"/>
  <c r="F117" i="2" a="1"/>
  <c r="F109" i="2" a="1"/>
  <c r="F101" i="2" a="1"/>
  <c r="F93" i="2" a="1"/>
  <c r="F85" i="2" a="1"/>
  <c r="F77" i="2" a="1"/>
  <c r="F69" i="2" a="1"/>
  <c r="F61" i="2" a="1"/>
  <c r="F53" i="2" a="1"/>
  <c r="F45" i="2" a="1"/>
  <c r="F37" i="2" a="1"/>
  <c r="F29" i="2" a="1"/>
  <c r="F21" i="2" a="1"/>
  <c r="F13" i="2" a="1"/>
  <c r="F5" i="2" a="1"/>
  <c r="F604" i="2" a="1"/>
  <c r="F540" i="2" a="1"/>
  <c r="F476" i="2" a="1"/>
  <c r="F412" i="2" a="1"/>
  <c r="F348" i="2" a="1"/>
  <c r="F284" i="2" a="1"/>
  <c r="F220" i="2" a="1"/>
  <c r="F156" i="2" a="1"/>
  <c r="F92" i="2" a="1"/>
  <c r="F28" i="2" a="1"/>
  <c r="F444" i="2" a="1"/>
  <c r="F668" i="2" a="1"/>
  <c r="F380" i="2" a="1"/>
  <c r="F596" i="2" a="1"/>
  <c r="F532" i="2" a="1"/>
  <c r="F468" i="2" a="1"/>
  <c r="F404" i="2" a="1"/>
  <c r="F340" i="2" a="1"/>
  <c r="F276" i="2" a="1"/>
  <c r="F212" i="2" a="1"/>
  <c r="F148" i="2" a="1"/>
  <c r="F84" i="2" a="1"/>
  <c r="F20" i="2" a="1"/>
  <c r="F188" i="2" a="1"/>
  <c r="F660" i="2" a="1"/>
  <c r="F316" i="2" a="1"/>
  <c r="F588" i="2" a="1"/>
  <c r="F524" i="2" a="1"/>
  <c r="F460" i="2" a="1"/>
  <c r="F396" i="2" a="1"/>
  <c r="F332" i="2" a="1"/>
  <c r="F268" i="2" a="1"/>
  <c r="F204" i="2" a="1"/>
  <c r="F140" i="2" a="1"/>
  <c r="F76" i="2" a="1"/>
  <c r="F12" i="2" a="1"/>
  <c r="F252" i="2" a="1"/>
  <c r="F636" i="2" a="1"/>
  <c r="F652" i="2" a="1"/>
  <c r="F508" i="2" a="1"/>
  <c r="F580" i="2" a="1"/>
  <c r="F516" i="2" a="1"/>
  <c r="F452" i="2" a="1"/>
  <c r="F388" i="2" a="1"/>
  <c r="F324" i="2" a="1"/>
  <c r="F260" i="2" a="1"/>
  <c r="F196" i="2" a="1"/>
  <c r="F132" i="2" a="1"/>
  <c r="F68" i="2" a="1"/>
  <c r="F4" i="2" a="1"/>
  <c r="F572" i="2" a="1"/>
  <c r="F644" i="2" a="1"/>
  <c r="F564" i="2" a="1"/>
  <c r="F500" i="2" a="1"/>
  <c r="F436" i="2" a="1"/>
  <c r="F372" i="2" a="1"/>
  <c r="F308" i="2" a="1"/>
  <c r="F244" i="2" a="1"/>
  <c r="F180" i="2" a="1"/>
  <c r="F116" i="2" a="1"/>
  <c r="F52" i="2" a="1"/>
  <c r="F628" i="2" a="1"/>
  <c r="F620" i="2" a="1"/>
  <c r="F556" i="2" a="1"/>
  <c r="F492" i="2" a="1"/>
  <c r="F428" i="2" a="1"/>
  <c r="F364" i="2" a="1"/>
  <c r="F300" i="2" a="1"/>
  <c r="F236" i="2" a="1"/>
  <c r="F172" i="2" a="1"/>
  <c r="F108" i="2" a="1"/>
  <c r="F44" i="2" a="1"/>
  <c r="F612" i="2" a="1"/>
  <c r="F548" i="2" a="1"/>
  <c r="F484" i="2" a="1"/>
  <c r="F420" i="2" a="1"/>
  <c r="F356" i="2" a="1"/>
  <c r="F292" i="2" a="1"/>
  <c r="F228" i="2" a="1"/>
  <c r="F164" i="2" a="1"/>
  <c r="F100" i="2" a="1"/>
  <c r="F36" i="2" a="1"/>
  <c r="F124" i="2" a="1"/>
  <c r="F60" i="2" a="1"/>
  <c r="F3" i="2" a="1"/>
  <c r="R332" i="2" l="1"/>
  <c r="R92" i="2"/>
  <c r="R220" i="2"/>
  <c r="R348" i="2"/>
  <c r="R100" i="2"/>
  <c r="R228" i="2"/>
  <c r="R356" i="2"/>
  <c r="R108" i="2"/>
  <c r="R236" i="2"/>
  <c r="R364" i="2"/>
  <c r="R116" i="2"/>
  <c r="R244" i="2"/>
  <c r="R372" i="2"/>
  <c r="R76" i="2"/>
  <c r="R124" i="2"/>
  <c r="R252" i="2"/>
  <c r="R380" i="2"/>
  <c r="R4" i="2"/>
  <c r="R132" i="2"/>
  <c r="R260" i="2"/>
  <c r="R388" i="2"/>
  <c r="R12" i="2"/>
  <c r="R140" i="2"/>
  <c r="R268" i="2"/>
  <c r="R396" i="2"/>
  <c r="R84" i="2"/>
  <c r="R20" i="2"/>
  <c r="R148" i="2"/>
  <c r="R276" i="2"/>
  <c r="R404" i="2"/>
  <c r="R340" i="2"/>
  <c r="R28" i="2"/>
  <c r="R156" i="2"/>
  <c r="R284" i="2"/>
  <c r="R412" i="2"/>
  <c r="R36" i="2"/>
  <c r="R164" i="2"/>
  <c r="R292" i="2"/>
  <c r="R420" i="2"/>
  <c r="R212" i="2"/>
  <c r="R44" i="2"/>
  <c r="R172" i="2"/>
  <c r="R300" i="2"/>
  <c r="R428" i="2"/>
  <c r="R52" i="2"/>
  <c r="R180" i="2"/>
  <c r="R308" i="2"/>
  <c r="R452" i="2"/>
  <c r="R60" i="2"/>
  <c r="R188" i="2"/>
  <c r="R316" i="2"/>
  <c r="R460" i="2"/>
  <c r="R204" i="2"/>
  <c r="R68" i="2"/>
  <c r="R196" i="2"/>
  <c r="R324" i="2"/>
  <c r="R556" i="2"/>
  <c r="R636" i="2"/>
  <c r="R580" i="2"/>
  <c r="R5" i="2"/>
  <c r="R13" i="2"/>
  <c r="R21" i="2"/>
  <c r="R29" i="2"/>
  <c r="R37" i="2"/>
  <c r="R45" i="2"/>
  <c r="R53" i="2"/>
  <c r="R61" i="2"/>
  <c r="R69" i="2"/>
  <c r="R77" i="2"/>
  <c r="R85" i="2"/>
  <c r="R93" i="2"/>
  <c r="R101" i="2"/>
  <c r="R109" i="2"/>
  <c r="R117" i="2"/>
  <c r="R125" i="2"/>
  <c r="R133" i="2"/>
  <c r="R141" i="2"/>
  <c r="R149" i="2"/>
  <c r="R157" i="2"/>
  <c r="R165" i="2"/>
  <c r="R173" i="2"/>
  <c r="R181" i="2"/>
  <c r="R189" i="2"/>
  <c r="R197" i="2"/>
  <c r="R205" i="2"/>
  <c r="R213" i="2"/>
  <c r="R221" i="2"/>
  <c r="R229" i="2"/>
  <c r="R237" i="2"/>
  <c r="R245" i="2"/>
  <c r="R253" i="2"/>
  <c r="R261" i="2"/>
  <c r="R269" i="2"/>
  <c r="R277" i="2"/>
  <c r="R285" i="2"/>
  <c r="R293" i="2"/>
  <c r="R301" i="2"/>
  <c r="R309" i="2"/>
  <c r="R317" i="2"/>
  <c r="R325" i="2"/>
  <c r="R333" i="2"/>
  <c r="R341" i="2"/>
  <c r="R349" i="2"/>
  <c r="R357" i="2"/>
  <c r="R365" i="2"/>
  <c r="R373" i="2"/>
  <c r="R381" i="2"/>
  <c r="R389" i="2"/>
  <c r="R397" i="2"/>
  <c r="R405" i="2"/>
  <c r="R413" i="2"/>
  <c r="R421" i="2"/>
  <c r="R429" i="2"/>
  <c r="R437" i="2"/>
  <c r="R445" i="2"/>
  <c r="R453" i="2"/>
  <c r="R461" i="2"/>
  <c r="R469" i="2"/>
  <c r="R477" i="2"/>
  <c r="R485" i="2"/>
  <c r="R493" i="2"/>
  <c r="R501" i="2"/>
  <c r="R509" i="2"/>
  <c r="R517" i="2"/>
  <c r="R525" i="2"/>
  <c r="R533" i="2"/>
  <c r="R541" i="2"/>
  <c r="R549" i="2"/>
  <c r="R557" i="2"/>
  <c r="R565" i="2"/>
  <c r="R573" i="2"/>
  <c r="R581" i="2"/>
  <c r="R589" i="2"/>
  <c r="R597" i="2"/>
  <c r="R605" i="2"/>
  <c r="R613" i="2"/>
  <c r="R621" i="2"/>
  <c r="R629" i="2"/>
  <c r="R637" i="2"/>
  <c r="R645" i="2"/>
  <c r="R653" i="2"/>
  <c r="R661" i="2"/>
  <c r="R669" i="2"/>
  <c r="R564" i="2"/>
  <c r="R588" i="2"/>
  <c r="R6" i="2"/>
  <c r="R14" i="2"/>
  <c r="R22" i="2"/>
  <c r="R30" i="2"/>
  <c r="R38" i="2"/>
  <c r="R46" i="2"/>
  <c r="R54" i="2"/>
  <c r="R62" i="2"/>
  <c r="R70" i="2"/>
  <c r="R78" i="2"/>
  <c r="R86" i="2"/>
  <c r="R94" i="2"/>
  <c r="R102" i="2"/>
  <c r="R110" i="2"/>
  <c r="R118" i="2"/>
  <c r="R126" i="2"/>
  <c r="R134" i="2"/>
  <c r="R142" i="2"/>
  <c r="R150" i="2"/>
  <c r="R158" i="2"/>
  <c r="R166" i="2"/>
  <c r="R174" i="2"/>
  <c r="R182" i="2"/>
  <c r="R190" i="2"/>
  <c r="R198" i="2"/>
  <c r="R206" i="2"/>
  <c r="R214" i="2"/>
  <c r="R222" i="2"/>
  <c r="R230" i="2"/>
  <c r="R238" i="2"/>
  <c r="R246" i="2"/>
  <c r="R254" i="2"/>
  <c r="R262" i="2"/>
  <c r="R270" i="2"/>
  <c r="R278" i="2"/>
  <c r="R286" i="2"/>
  <c r="R294" i="2"/>
  <c r="R302" i="2"/>
  <c r="R310" i="2"/>
  <c r="R318" i="2"/>
  <c r="R326" i="2"/>
  <c r="R334" i="2"/>
  <c r="R342" i="2"/>
  <c r="R350" i="2"/>
  <c r="R358" i="2"/>
  <c r="R366" i="2"/>
  <c r="R374" i="2"/>
  <c r="R382" i="2"/>
  <c r="R390" i="2"/>
  <c r="R398" i="2"/>
  <c r="R406" i="2"/>
  <c r="R414" i="2"/>
  <c r="R422" i="2"/>
  <c r="R430" i="2"/>
  <c r="R438" i="2"/>
  <c r="R446" i="2"/>
  <c r="R454" i="2"/>
  <c r="R462" i="2"/>
  <c r="R470" i="2"/>
  <c r="R478" i="2"/>
  <c r="R486" i="2"/>
  <c r="R494" i="2"/>
  <c r="R502" i="2"/>
  <c r="R510" i="2"/>
  <c r="R518" i="2"/>
  <c r="R526" i="2"/>
  <c r="R534" i="2"/>
  <c r="R542" i="2"/>
  <c r="R550" i="2"/>
  <c r="R558" i="2"/>
  <c r="R566" i="2"/>
  <c r="R574" i="2"/>
  <c r="R582" i="2"/>
  <c r="R590" i="2"/>
  <c r="R598" i="2"/>
  <c r="R606" i="2"/>
  <c r="R614" i="2"/>
  <c r="R622" i="2"/>
  <c r="R630" i="2"/>
  <c r="R638" i="2"/>
  <c r="R646" i="2"/>
  <c r="R654" i="2"/>
  <c r="R662" i="2"/>
  <c r="R670" i="2"/>
  <c r="R572" i="2"/>
  <c r="R476" i="2"/>
  <c r="R596" i="2"/>
  <c r="R7" i="2"/>
  <c r="R15" i="2"/>
  <c r="R23" i="2"/>
  <c r="R31" i="2"/>
  <c r="R39" i="2"/>
  <c r="R47" i="2"/>
  <c r="R55" i="2"/>
  <c r="R63" i="2"/>
  <c r="R71" i="2"/>
  <c r="R79" i="2"/>
  <c r="R87" i="2"/>
  <c r="R95" i="2"/>
  <c r="R103" i="2"/>
  <c r="R111" i="2"/>
  <c r="R119" i="2"/>
  <c r="R127" i="2"/>
  <c r="R135" i="2"/>
  <c r="R143" i="2"/>
  <c r="R151" i="2"/>
  <c r="R159" i="2"/>
  <c r="R167" i="2"/>
  <c r="R175" i="2"/>
  <c r="R183" i="2"/>
  <c r="R191" i="2"/>
  <c r="R199" i="2"/>
  <c r="R207" i="2"/>
  <c r="R215" i="2"/>
  <c r="R223" i="2"/>
  <c r="R231" i="2"/>
  <c r="R239" i="2"/>
  <c r="R247" i="2"/>
  <c r="R255" i="2"/>
  <c r="R263" i="2"/>
  <c r="R271" i="2"/>
  <c r="R279" i="2"/>
  <c r="R287" i="2"/>
  <c r="R295" i="2"/>
  <c r="R303" i="2"/>
  <c r="R311" i="2"/>
  <c r="R319" i="2"/>
  <c r="R327" i="2"/>
  <c r="R335" i="2"/>
  <c r="R343" i="2"/>
  <c r="R351" i="2"/>
  <c r="R359" i="2"/>
  <c r="R367" i="2"/>
  <c r="R375" i="2"/>
  <c r="R383" i="2"/>
  <c r="R391" i="2"/>
  <c r="R399" i="2"/>
  <c r="R407" i="2"/>
  <c r="R415" i="2"/>
  <c r="R423" i="2"/>
  <c r="R431" i="2"/>
  <c r="R439" i="2"/>
  <c r="R447" i="2"/>
  <c r="R455" i="2"/>
  <c r="R463" i="2"/>
  <c r="R471" i="2"/>
  <c r="R479" i="2"/>
  <c r="R487" i="2"/>
  <c r="R495" i="2"/>
  <c r="R503" i="2"/>
  <c r="R511" i="2"/>
  <c r="R519" i="2"/>
  <c r="R527" i="2"/>
  <c r="R535" i="2"/>
  <c r="R543" i="2"/>
  <c r="R551" i="2"/>
  <c r="R559" i="2"/>
  <c r="R567" i="2"/>
  <c r="R575" i="2"/>
  <c r="R583" i="2"/>
  <c r="R591" i="2"/>
  <c r="R599" i="2"/>
  <c r="R607" i="2"/>
  <c r="R615" i="2"/>
  <c r="R623" i="2"/>
  <c r="R631" i="2"/>
  <c r="R639" i="2"/>
  <c r="R647" i="2"/>
  <c r="R655" i="2"/>
  <c r="R663" i="2"/>
  <c r="R671" i="2"/>
  <c r="R604" i="2"/>
  <c r="R8" i="2"/>
  <c r="R16" i="2"/>
  <c r="R24" i="2"/>
  <c r="R32" i="2"/>
  <c r="R40" i="2"/>
  <c r="R48" i="2"/>
  <c r="R56" i="2"/>
  <c r="R64" i="2"/>
  <c r="R72" i="2"/>
  <c r="R80" i="2"/>
  <c r="R88" i="2"/>
  <c r="R96" i="2"/>
  <c r="R104" i="2"/>
  <c r="R112" i="2"/>
  <c r="R120" i="2"/>
  <c r="R128" i="2"/>
  <c r="R136" i="2"/>
  <c r="R144" i="2"/>
  <c r="R152" i="2"/>
  <c r="R160" i="2"/>
  <c r="R168" i="2"/>
  <c r="R176" i="2"/>
  <c r="R184" i="2"/>
  <c r="R192" i="2"/>
  <c r="R200" i="2"/>
  <c r="R208" i="2"/>
  <c r="R216" i="2"/>
  <c r="R224" i="2"/>
  <c r="R232" i="2"/>
  <c r="R240" i="2"/>
  <c r="R248" i="2"/>
  <c r="R256" i="2"/>
  <c r="R264" i="2"/>
  <c r="R272" i="2"/>
  <c r="R280" i="2"/>
  <c r="R288" i="2"/>
  <c r="R296" i="2"/>
  <c r="R304" i="2"/>
  <c r="R312" i="2"/>
  <c r="R320" i="2"/>
  <c r="R328" i="2"/>
  <c r="R336" i="2"/>
  <c r="R344" i="2"/>
  <c r="R352" i="2"/>
  <c r="R360" i="2"/>
  <c r="R368" i="2"/>
  <c r="R376" i="2"/>
  <c r="R384" i="2"/>
  <c r="R392" i="2"/>
  <c r="R400" i="2"/>
  <c r="R408" i="2"/>
  <c r="R416" i="2"/>
  <c r="R424" i="2"/>
  <c r="R432" i="2"/>
  <c r="R440" i="2"/>
  <c r="R448" i="2"/>
  <c r="R456" i="2"/>
  <c r="R464" i="2"/>
  <c r="R472" i="2"/>
  <c r="R480" i="2"/>
  <c r="R488" i="2"/>
  <c r="R496" i="2"/>
  <c r="R504" i="2"/>
  <c r="R512" i="2"/>
  <c r="R520" i="2"/>
  <c r="R528" i="2"/>
  <c r="R536" i="2"/>
  <c r="R544" i="2"/>
  <c r="R552" i="2"/>
  <c r="R560" i="2"/>
  <c r="R568" i="2"/>
  <c r="R576" i="2"/>
  <c r="R584" i="2"/>
  <c r="R592" i="2"/>
  <c r="R600" i="2"/>
  <c r="R608" i="2"/>
  <c r="R616" i="2"/>
  <c r="R624" i="2"/>
  <c r="R632" i="2"/>
  <c r="R640" i="2"/>
  <c r="R648" i="2"/>
  <c r="R656" i="2"/>
  <c r="R664" i="2"/>
  <c r="R672" i="2"/>
  <c r="R660" i="2"/>
  <c r="R436" i="2"/>
  <c r="R484" i="2"/>
  <c r="R500" i="2"/>
  <c r="R516" i="2"/>
  <c r="R532" i="2"/>
  <c r="R548" i="2"/>
  <c r="R628" i="2"/>
  <c r="R9" i="2"/>
  <c r="R17" i="2"/>
  <c r="R25" i="2"/>
  <c r="R33" i="2"/>
  <c r="R41" i="2"/>
  <c r="R49" i="2"/>
  <c r="R57" i="2"/>
  <c r="R65" i="2"/>
  <c r="R73" i="2"/>
  <c r="R81" i="2"/>
  <c r="R89" i="2"/>
  <c r="R97" i="2"/>
  <c r="R105" i="2"/>
  <c r="R113" i="2"/>
  <c r="R121" i="2"/>
  <c r="R129" i="2"/>
  <c r="R137" i="2"/>
  <c r="R145" i="2"/>
  <c r="R153" i="2"/>
  <c r="R161" i="2"/>
  <c r="R169" i="2"/>
  <c r="R177" i="2"/>
  <c r="R185" i="2"/>
  <c r="R193" i="2"/>
  <c r="R201" i="2"/>
  <c r="R209" i="2"/>
  <c r="R217" i="2"/>
  <c r="R225" i="2"/>
  <c r="R233" i="2"/>
  <c r="R241" i="2"/>
  <c r="R249" i="2"/>
  <c r="R257" i="2"/>
  <c r="R265" i="2"/>
  <c r="R273" i="2"/>
  <c r="R281" i="2"/>
  <c r="R289" i="2"/>
  <c r="R297" i="2"/>
  <c r="R305" i="2"/>
  <c r="R313" i="2"/>
  <c r="R321" i="2"/>
  <c r="R329" i="2"/>
  <c r="R337" i="2"/>
  <c r="R345" i="2"/>
  <c r="R353" i="2"/>
  <c r="R361" i="2"/>
  <c r="R369" i="2"/>
  <c r="R377" i="2"/>
  <c r="R385" i="2"/>
  <c r="R393" i="2"/>
  <c r="R401" i="2"/>
  <c r="R409" i="2"/>
  <c r="R417" i="2"/>
  <c r="R425" i="2"/>
  <c r="R433" i="2"/>
  <c r="R441" i="2"/>
  <c r="R449" i="2"/>
  <c r="R457" i="2"/>
  <c r="R465" i="2"/>
  <c r="R473" i="2"/>
  <c r="R481" i="2"/>
  <c r="R489" i="2"/>
  <c r="R497" i="2"/>
  <c r="R505" i="2"/>
  <c r="R513" i="2"/>
  <c r="R521" i="2"/>
  <c r="R529" i="2"/>
  <c r="R537" i="2"/>
  <c r="R545" i="2"/>
  <c r="R553" i="2"/>
  <c r="R561" i="2"/>
  <c r="R569" i="2"/>
  <c r="R577" i="2"/>
  <c r="R585" i="2"/>
  <c r="R593" i="2"/>
  <c r="R601" i="2"/>
  <c r="R609" i="2"/>
  <c r="R617" i="2"/>
  <c r="R625" i="2"/>
  <c r="R633" i="2"/>
  <c r="R641" i="2"/>
  <c r="R649" i="2"/>
  <c r="R657" i="2"/>
  <c r="R665" i="2"/>
  <c r="R673" i="2"/>
  <c r="R668" i="2"/>
  <c r="R444" i="2"/>
  <c r="R492" i="2"/>
  <c r="R508" i="2"/>
  <c r="R524" i="2"/>
  <c r="R540" i="2"/>
  <c r="R652" i="2"/>
  <c r="R10" i="2"/>
  <c r="R18" i="2"/>
  <c r="R26" i="2"/>
  <c r="R34" i="2"/>
  <c r="R42" i="2"/>
  <c r="R50" i="2"/>
  <c r="R58" i="2"/>
  <c r="R66" i="2"/>
  <c r="R74" i="2"/>
  <c r="R82" i="2"/>
  <c r="R90" i="2"/>
  <c r="R98" i="2"/>
  <c r="R106" i="2"/>
  <c r="R114" i="2"/>
  <c r="R122" i="2"/>
  <c r="R130" i="2"/>
  <c r="R138" i="2"/>
  <c r="R146" i="2"/>
  <c r="R154" i="2"/>
  <c r="R162" i="2"/>
  <c r="R170" i="2"/>
  <c r="R178" i="2"/>
  <c r="R186" i="2"/>
  <c r="R194" i="2"/>
  <c r="R202" i="2"/>
  <c r="R210" i="2"/>
  <c r="R218" i="2"/>
  <c r="R226" i="2"/>
  <c r="R234" i="2"/>
  <c r="R242" i="2"/>
  <c r="R250" i="2"/>
  <c r="R258" i="2"/>
  <c r="R266" i="2"/>
  <c r="R274" i="2"/>
  <c r="R282" i="2"/>
  <c r="R290" i="2"/>
  <c r="R298" i="2"/>
  <c r="R306" i="2"/>
  <c r="R314" i="2"/>
  <c r="R322" i="2"/>
  <c r="R330" i="2"/>
  <c r="R338" i="2"/>
  <c r="R346" i="2"/>
  <c r="R354" i="2"/>
  <c r="R362" i="2"/>
  <c r="R370" i="2"/>
  <c r="R378" i="2"/>
  <c r="R386" i="2"/>
  <c r="R394" i="2"/>
  <c r="R402" i="2"/>
  <c r="R410" i="2"/>
  <c r="R418" i="2"/>
  <c r="R426" i="2"/>
  <c r="R434" i="2"/>
  <c r="R442" i="2"/>
  <c r="R450" i="2"/>
  <c r="R458" i="2"/>
  <c r="R466" i="2"/>
  <c r="R474" i="2"/>
  <c r="R482" i="2"/>
  <c r="R490" i="2"/>
  <c r="R498" i="2"/>
  <c r="R506" i="2"/>
  <c r="R514" i="2"/>
  <c r="R522" i="2"/>
  <c r="R530" i="2"/>
  <c r="R538" i="2"/>
  <c r="R546" i="2"/>
  <c r="R554" i="2"/>
  <c r="R562" i="2"/>
  <c r="R570" i="2"/>
  <c r="R578" i="2"/>
  <c r="R586" i="2"/>
  <c r="R594" i="2"/>
  <c r="R602" i="2"/>
  <c r="R610" i="2"/>
  <c r="R618" i="2"/>
  <c r="R626" i="2"/>
  <c r="R634" i="2"/>
  <c r="R642" i="2"/>
  <c r="R650" i="2"/>
  <c r="R658" i="2"/>
  <c r="R666" i="2"/>
  <c r="R674" i="2"/>
  <c r="R644" i="2"/>
  <c r="R468" i="2"/>
  <c r="R612" i="2"/>
  <c r="R11" i="2"/>
  <c r="R19" i="2"/>
  <c r="R27" i="2"/>
  <c r="R35" i="2"/>
  <c r="R43" i="2"/>
  <c r="R51" i="2"/>
  <c r="R59" i="2"/>
  <c r="R67" i="2"/>
  <c r="R75" i="2"/>
  <c r="R83" i="2"/>
  <c r="R91" i="2"/>
  <c r="R99" i="2"/>
  <c r="R107" i="2"/>
  <c r="R115" i="2"/>
  <c r="R123" i="2"/>
  <c r="R131" i="2"/>
  <c r="R139" i="2"/>
  <c r="R147" i="2"/>
  <c r="R155" i="2"/>
  <c r="R163" i="2"/>
  <c r="R171" i="2"/>
  <c r="R179" i="2"/>
  <c r="R187" i="2"/>
  <c r="R195" i="2"/>
  <c r="R203" i="2"/>
  <c r="R211" i="2"/>
  <c r="R219" i="2"/>
  <c r="R227" i="2"/>
  <c r="R235" i="2"/>
  <c r="R243" i="2"/>
  <c r="R251" i="2"/>
  <c r="R259" i="2"/>
  <c r="R267" i="2"/>
  <c r="R275" i="2"/>
  <c r="R283" i="2"/>
  <c r="R291" i="2"/>
  <c r="R299" i="2"/>
  <c r="R307" i="2"/>
  <c r="R315" i="2"/>
  <c r="R323" i="2"/>
  <c r="R331" i="2"/>
  <c r="R339" i="2"/>
  <c r="R347" i="2"/>
  <c r="R355" i="2"/>
  <c r="R363" i="2"/>
  <c r="R371" i="2"/>
  <c r="R379" i="2"/>
  <c r="R387" i="2"/>
  <c r="R395" i="2"/>
  <c r="R403" i="2"/>
  <c r="R411" i="2"/>
  <c r="R419" i="2"/>
  <c r="R427" i="2"/>
  <c r="R435" i="2"/>
  <c r="R443" i="2"/>
  <c r="R451" i="2"/>
  <c r="R459" i="2"/>
  <c r="R467" i="2"/>
  <c r="R475" i="2"/>
  <c r="R483" i="2"/>
  <c r="R491" i="2"/>
  <c r="R499" i="2"/>
  <c r="R507" i="2"/>
  <c r="R515" i="2"/>
  <c r="R523" i="2"/>
  <c r="R531" i="2"/>
  <c r="R539" i="2"/>
  <c r="R547" i="2"/>
  <c r="R555" i="2"/>
  <c r="R563" i="2"/>
  <c r="R571" i="2"/>
  <c r="R579" i="2"/>
  <c r="R587" i="2"/>
  <c r="R595" i="2"/>
  <c r="R603" i="2"/>
  <c r="R611" i="2"/>
  <c r="R619" i="2"/>
  <c r="R627" i="2"/>
  <c r="R635" i="2"/>
  <c r="R643" i="2"/>
  <c r="R651" i="2"/>
  <c r="R659" i="2"/>
  <c r="R667" i="2"/>
  <c r="R675" i="2"/>
  <c r="R620" i="2"/>
  <c r="R3" i="2"/>
  <c r="O404" i="2"/>
  <c r="O28" i="2"/>
  <c r="O156" i="2"/>
  <c r="O284" i="2"/>
  <c r="O412" i="2"/>
  <c r="O276" i="2"/>
  <c r="O36" i="2"/>
  <c r="O164" i="2"/>
  <c r="O292" i="2"/>
  <c r="O420" i="2"/>
  <c r="O44" i="2"/>
  <c r="O172" i="2"/>
  <c r="O300" i="2"/>
  <c r="O428" i="2"/>
  <c r="O52" i="2"/>
  <c r="O180" i="2"/>
  <c r="O308" i="2"/>
  <c r="O436" i="2"/>
  <c r="O60" i="2"/>
  <c r="O188" i="2"/>
  <c r="O316" i="2"/>
  <c r="O444" i="2"/>
  <c r="O68" i="2"/>
  <c r="O196" i="2"/>
  <c r="O324" i="2"/>
  <c r="O452" i="2"/>
  <c r="O76" i="2"/>
  <c r="O204" i="2"/>
  <c r="O332" i="2"/>
  <c r="O460" i="2"/>
  <c r="O84" i="2"/>
  <c r="O212" i="2"/>
  <c r="O340" i="2"/>
  <c r="O468" i="2"/>
  <c r="O92" i="2"/>
  <c r="O220" i="2"/>
  <c r="O348" i="2"/>
  <c r="O476" i="2"/>
  <c r="O20" i="2"/>
  <c r="O100" i="2"/>
  <c r="O228" i="2"/>
  <c r="O356" i="2"/>
  <c r="O484" i="2"/>
  <c r="O108" i="2"/>
  <c r="O236" i="2"/>
  <c r="O364" i="2"/>
  <c r="O492" i="2"/>
  <c r="O148" i="2"/>
  <c r="O116" i="2"/>
  <c r="O244" i="2"/>
  <c r="O372" i="2"/>
  <c r="O508" i="2"/>
  <c r="O124" i="2"/>
  <c r="O252" i="2"/>
  <c r="O380" i="2"/>
  <c r="O516" i="2"/>
  <c r="O4" i="2"/>
  <c r="O132" i="2"/>
  <c r="O260" i="2"/>
  <c r="O388" i="2"/>
  <c r="O548" i="2"/>
  <c r="O12" i="2"/>
  <c r="O140" i="2"/>
  <c r="O268" i="2"/>
  <c r="O396" i="2"/>
  <c r="O620" i="2"/>
  <c r="O668" i="2"/>
  <c r="O500" i="2"/>
  <c r="O532" i="2"/>
  <c r="O540" i="2"/>
  <c r="O660" i="2"/>
  <c r="O5" i="2"/>
  <c r="O13" i="2"/>
  <c r="O21" i="2"/>
  <c r="O29" i="2"/>
  <c r="O37" i="2"/>
  <c r="O45" i="2"/>
  <c r="O53" i="2"/>
  <c r="O61" i="2"/>
  <c r="O69" i="2"/>
  <c r="O77" i="2"/>
  <c r="O85" i="2"/>
  <c r="O93" i="2"/>
  <c r="O101" i="2"/>
  <c r="O109" i="2"/>
  <c r="O117" i="2"/>
  <c r="O125" i="2"/>
  <c r="O133" i="2"/>
  <c r="O141" i="2"/>
  <c r="O149" i="2"/>
  <c r="O157" i="2"/>
  <c r="O165" i="2"/>
  <c r="O173" i="2"/>
  <c r="O181" i="2"/>
  <c r="O189" i="2"/>
  <c r="O197" i="2"/>
  <c r="O205" i="2"/>
  <c r="O213" i="2"/>
  <c r="O221" i="2"/>
  <c r="O229" i="2"/>
  <c r="O237" i="2"/>
  <c r="O245" i="2"/>
  <c r="O253" i="2"/>
  <c r="O261" i="2"/>
  <c r="O269" i="2"/>
  <c r="O277" i="2"/>
  <c r="O285" i="2"/>
  <c r="O293" i="2"/>
  <c r="O301" i="2"/>
  <c r="O309" i="2"/>
  <c r="O317" i="2"/>
  <c r="O325" i="2"/>
  <c r="O333" i="2"/>
  <c r="O341" i="2"/>
  <c r="O349" i="2"/>
  <c r="O357" i="2"/>
  <c r="O365" i="2"/>
  <c r="O373" i="2"/>
  <c r="O381" i="2"/>
  <c r="O389" i="2"/>
  <c r="O397" i="2"/>
  <c r="O405" i="2"/>
  <c r="O413" i="2"/>
  <c r="O421" i="2"/>
  <c r="O429" i="2"/>
  <c r="O437" i="2"/>
  <c r="O445" i="2"/>
  <c r="O453" i="2"/>
  <c r="O461" i="2"/>
  <c r="O469" i="2"/>
  <c r="O477" i="2"/>
  <c r="O485" i="2"/>
  <c r="O493" i="2"/>
  <c r="O501" i="2"/>
  <c r="O509" i="2"/>
  <c r="O517" i="2"/>
  <c r="O525" i="2"/>
  <c r="O533" i="2"/>
  <c r="O541" i="2"/>
  <c r="O549" i="2"/>
  <c r="O557" i="2"/>
  <c r="O565" i="2"/>
  <c r="O573" i="2"/>
  <c r="O581" i="2"/>
  <c r="O589" i="2"/>
  <c r="O597" i="2"/>
  <c r="O605" i="2"/>
  <c r="O613" i="2"/>
  <c r="O621" i="2"/>
  <c r="O629" i="2"/>
  <c r="O637" i="2"/>
  <c r="O645" i="2"/>
  <c r="O653" i="2"/>
  <c r="O661" i="2"/>
  <c r="O669" i="2"/>
  <c r="O652" i="2"/>
  <c r="O644" i="2"/>
  <c r="O6" i="2"/>
  <c r="O14" i="2"/>
  <c r="O22" i="2"/>
  <c r="O30" i="2"/>
  <c r="O38" i="2"/>
  <c r="O46" i="2"/>
  <c r="O54" i="2"/>
  <c r="O62" i="2"/>
  <c r="O70" i="2"/>
  <c r="O78" i="2"/>
  <c r="O86" i="2"/>
  <c r="O94" i="2"/>
  <c r="O102" i="2"/>
  <c r="O110" i="2"/>
  <c r="O118" i="2"/>
  <c r="O126" i="2"/>
  <c r="O134" i="2"/>
  <c r="O142" i="2"/>
  <c r="O150" i="2"/>
  <c r="O158" i="2"/>
  <c r="O166" i="2"/>
  <c r="O174" i="2"/>
  <c r="O182" i="2"/>
  <c r="O190" i="2"/>
  <c r="O198" i="2"/>
  <c r="O206" i="2"/>
  <c r="O214" i="2"/>
  <c r="O222" i="2"/>
  <c r="O230" i="2"/>
  <c r="O238" i="2"/>
  <c r="O246" i="2"/>
  <c r="O254" i="2"/>
  <c r="O262" i="2"/>
  <c r="O270" i="2"/>
  <c r="O278" i="2"/>
  <c r="O286" i="2"/>
  <c r="O294" i="2"/>
  <c r="O302" i="2"/>
  <c r="O310" i="2"/>
  <c r="O318" i="2"/>
  <c r="O326" i="2"/>
  <c r="O334" i="2"/>
  <c r="O342" i="2"/>
  <c r="O350" i="2"/>
  <c r="O358" i="2"/>
  <c r="O366" i="2"/>
  <c r="O374" i="2"/>
  <c r="O382" i="2"/>
  <c r="O390" i="2"/>
  <c r="O398" i="2"/>
  <c r="O406" i="2"/>
  <c r="O414" i="2"/>
  <c r="O422" i="2"/>
  <c r="O430" i="2"/>
  <c r="O438" i="2"/>
  <c r="O446" i="2"/>
  <c r="O454" i="2"/>
  <c r="O462" i="2"/>
  <c r="O470" i="2"/>
  <c r="O478" i="2"/>
  <c r="O486" i="2"/>
  <c r="O494" i="2"/>
  <c r="O502" i="2"/>
  <c r="O510" i="2"/>
  <c r="O518" i="2"/>
  <c r="O526" i="2"/>
  <c r="O534" i="2"/>
  <c r="O542" i="2"/>
  <c r="O550" i="2"/>
  <c r="O558" i="2"/>
  <c r="O566" i="2"/>
  <c r="O574" i="2"/>
  <c r="O582" i="2"/>
  <c r="O590" i="2"/>
  <c r="O598" i="2"/>
  <c r="O606" i="2"/>
  <c r="O614" i="2"/>
  <c r="O622" i="2"/>
  <c r="O630" i="2"/>
  <c r="O638" i="2"/>
  <c r="O646" i="2"/>
  <c r="O654" i="2"/>
  <c r="O662" i="2"/>
  <c r="O670" i="2"/>
  <c r="O636" i="2"/>
  <c r="O612" i="2"/>
  <c r="O7" i="2"/>
  <c r="O15" i="2"/>
  <c r="O23" i="2"/>
  <c r="O31" i="2"/>
  <c r="O39" i="2"/>
  <c r="O47" i="2"/>
  <c r="O55" i="2"/>
  <c r="O63" i="2"/>
  <c r="O71" i="2"/>
  <c r="O79" i="2"/>
  <c r="O87" i="2"/>
  <c r="O95" i="2"/>
  <c r="O103" i="2"/>
  <c r="O111" i="2"/>
  <c r="O119" i="2"/>
  <c r="O127" i="2"/>
  <c r="O135" i="2"/>
  <c r="O143" i="2"/>
  <c r="O151" i="2"/>
  <c r="O159" i="2"/>
  <c r="O167" i="2"/>
  <c r="O175" i="2"/>
  <c r="O183" i="2"/>
  <c r="O191" i="2"/>
  <c r="O199" i="2"/>
  <c r="O207" i="2"/>
  <c r="O215" i="2"/>
  <c r="O223" i="2"/>
  <c r="O231" i="2"/>
  <c r="O239" i="2"/>
  <c r="O247" i="2"/>
  <c r="O255" i="2"/>
  <c r="O263" i="2"/>
  <c r="O271" i="2"/>
  <c r="O279" i="2"/>
  <c r="O287" i="2"/>
  <c r="O295" i="2"/>
  <c r="O303" i="2"/>
  <c r="O311" i="2"/>
  <c r="O319" i="2"/>
  <c r="O327" i="2"/>
  <c r="O335" i="2"/>
  <c r="O343" i="2"/>
  <c r="O351" i="2"/>
  <c r="O359" i="2"/>
  <c r="O367" i="2"/>
  <c r="O375" i="2"/>
  <c r="O383" i="2"/>
  <c r="O391" i="2"/>
  <c r="O399" i="2"/>
  <c r="O407" i="2"/>
  <c r="O415" i="2"/>
  <c r="O423" i="2"/>
  <c r="O431" i="2"/>
  <c r="O439" i="2"/>
  <c r="O447" i="2"/>
  <c r="O455" i="2"/>
  <c r="O463" i="2"/>
  <c r="O471" i="2"/>
  <c r="O479" i="2"/>
  <c r="O487" i="2"/>
  <c r="O495" i="2"/>
  <c r="O503" i="2"/>
  <c r="O511" i="2"/>
  <c r="O519" i="2"/>
  <c r="O527" i="2"/>
  <c r="O535" i="2"/>
  <c r="O543" i="2"/>
  <c r="O551" i="2"/>
  <c r="O559" i="2"/>
  <c r="O567" i="2"/>
  <c r="O575" i="2"/>
  <c r="O583" i="2"/>
  <c r="O591" i="2"/>
  <c r="O599" i="2"/>
  <c r="O607" i="2"/>
  <c r="O615" i="2"/>
  <c r="O623" i="2"/>
  <c r="O631" i="2"/>
  <c r="O639" i="2"/>
  <c r="O647" i="2"/>
  <c r="O655" i="2"/>
  <c r="O663" i="2"/>
  <c r="O671" i="2"/>
  <c r="O628" i="2"/>
  <c r="O8" i="2"/>
  <c r="O16" i="2"/>
  <c r="O24" i="2"/>
  <c r="O32" i="2"/>
  <c r="O40" i="2"/>
  <c r="O48" i="2"/>
  <c r="O56" i="2"/>
  <c r="O64" i="2"/>
  <c r="O72" i="2"/>
  <c r="O80" i="2"/>
  <c r="O88" i="2"/>
  <c r="O96" i="2"/>
  <c r="O104" i="2"/>
  <c r="O112" i="2"/>
  <c r="O120" i="2"/>
  <c r="O128" i="2"/>
  <c r="O136" i="2"/>
  <c r="O144" i="2"/>
  <c r="O152" i="2"/>
  <c r="O160" i="2"/>
  <c r="O168" i="2"/>
  <c r="O176" i="2"/>
  <c r="O184" i="2"/>
  <c r="O192" i="2"/>
  <c r="O200" i="2"/>
  <c r="O208" i="2"/>
  <c r="O216" i="2"/>
  <c r="O224" i="2"/>
  <c r="O232" i="2"/>
  <c r="O240" i="2"/>
  <c r="O248" i="2"/>
  <c r="O256" i="2"/>
  <c r="O264" i="2"/>
  <c r="O272" i="2"/>
  <c r="O280" i="2"/>
  <c r="O288" i="2"/>
  <c r="O296" i="2"/>
  <c r="O304" i="2"/>
  <c r="O312" i="2"/>
  <c r="O320" i="2"/>
  <c r="O328" i="2"/>
  <c r="O336" i="2"/>
  <c r="O344" i="2"/>
  <c r="O352" i="2"/>
  <c r="O360" i="2"/>
  <c r="O368" i="2"/>
  <c r="O376" i="2"/>
  <c r="O384" i="2"/>
  <c r="O392" i="2"/>
  <c r="O400" i="2"/>
  <c r="O408" i="2"/>
  <c r="O416" i="2"/>
  <c r="O424" i="2"/>
  <c r="O432" i="2"/>
  <c r="O440" i="2"/>
  <c r="O448" i="2"/>
  <c r="O456" i="2"/>
  <c r="O464" i="2"/>
  <c r="O472" i="2"/>
  <c r="O480" i="2"/>
  <c r="O488" i="2"/>
  <c r="O496" i="2"/>
  <c r="O504" i="2"/>
  <c r="O512" i="2"/>
  <c r="O520" i="2"/>
  <c r="O528" i="2"/>
  <c r="O536" i="2"/>
  <c r="O544" i="2"/>
  <c r="O552" i="2"/>
  <c r="O560" i="2"/>
  <c r="O568" i="2"/>
  <c r="O576" i="2"/>
  <c r="O584" i="2"/>
  <c r="O592" i="2"/>
  <c r="O600" i="2"/>
  <c r="O608" i="2"/>
  <c r="O616" i="2"/>
  <c r="O624" i="2"/>
  <c r="O632" i="2"/>
  <c r="O640" i="2"/>
  <c r="O648" i="2"/>
  <c r="O656" i="2"/>
  <c r="O664" i="2"/>
  <c r="O672" i="2"/>
  <c r="O596" i="2"/>
  <c r="O604" i="2"/>
  <c r="O9" i="2"/>
  <c r="O17" i="2"/>
  <c r="O25" i="2"/>
  <c r="O33" i="2"/>
  <c r="O41" i="2"/>
  <c r="O49" i="2"/>
  <c r="O57" i="2"/>
  <c r="O65" i="2"/>
  <c r="O73" i="2"/>
  <c r="O81" i="2"/>
  <c r="O89" i="2"/>
  <c r="O97" i="2"/>
  <c r="O105" i="2"/>
  <c r="O113" i="2"/>
  <c r="O121" i="2"/>
  <c r="O129" i="2"/>
  <c r="O137" i="2"/>
  <c r="O145" i="2"/>
  <c r="O153" i="2"/>
  <c r="O161" i="2"/>
  <c r="O169" i="2"/>
  <c r="O177" i="2"/>
  <c r="O185" i="2"/>
  <c r="O193" i="2"/>
  <c r="O201" i="2"/>
  <c r="O209" i="2"/>
  <c r="O217" i="2"/>
  <c r="O225" i="2"/>
  <c r="O233" i="2"/>
  <c r="O241" i="2"/>
  <c r="O249" i="2"/>
  <c r="O257" i="2"/>
  <c r="O265" i="2"/>
  <c r="O273" i="2"/>
  <c r="O281" i="2"/>
  <c r="O289" i="2"/>
  <c r="O297" i="2"/>
  <c r="O305" i="2"/>
  <c r="O313" i="2"/>
  <c r="O321" i="2"/>
  <c r="O329" i="2"/>
  <c r="O337" i="2"/>
  <c r="O345" i="2"/>
  <c r="O353" i="2"/>
  <c r="O361" i="2"/>
  <c r="O369" i="2"/>
  <c r="O377" i="2"/>
  <c r="O385" i="2"/>
  <c r="O393" i="2"/>
  <c r="O401" i="2"/>
  <c r="O409" i="2"/>
  <c r="O417" i="2"/>
  <c r="O425" i="2"/>
  <c r="O433" i="2"/>
  <c r="O441" i="2"/>
  <c r="O449" i="2"/>
  <c r="O457" i="2"/>
  <c r="O465" i="2"/>
  <c r="O473" i="2"/>
  <c r="O481" i="2"/>
  <c r="O489" i="2"/>
  <c r="O497" i="2"/>
  <c r="O505" i="2"/>
  <c r="O513" i="2"/>
  <c r="O521" i="2"/>
  <c r="O529" i="2"/>
  <c r="O537" i="2"/>
  <c r="O545" i="2"/>
  <c r="O553" i="2"/>
  <c r="O561" i="2"/>
  <c r="O569" i="2"/>
  <c r="O577" i="2"/>
  <c r="O585" i="2"/>
  <c r="O593" i="2"/>
  <c r="O601" i="2"/>
  <c r="O609" i="2"/>
  <c r="O617" i="2"/>
  <c r="O625" i="2"/>
  <c r="O633" i="2"/>
  <c r="O641" i="2"/>
  <c r="O649" i="2"/>
  <c r="O657" i="2"/>
  <c r="O665" i="2"/>
  <c r="O673" i="2"/>
  <c r="O588" i="2"/>
  <c r="O524" i="2"/>
  <c r="O556" i="2"/>
  <c r="O10" i="2"/>
  <c r="O18" i="2"/>
  <c r="O26" i="2"/>
  <c r="O34" i="2"/>
  <c r="O42" i="2"/>
  <c r="O50" i="2"/>
  <c r="O58" i="2"/>
  <c r="O66" i="2"/>
  <c r="O74" i="2"/>
  <c r="O82" i="2"/>
  <c r="O90" i="2"/>
  <c r="O98" i="2"/>
  <c r="O106" i="2"/>
  <c r="O114" i="2"/>
  <c r="O122" i="2"/>
  <c r="O130" i="2"/>
  <c r="O138" i="2"/>
  <c r="O146" i="2"/>
  <c r="O154" i="2"/>
  <c r="O162" i="2"/>
  <c r="O170" i="2"/>
  <c r="O178" i="2"/>
  <c r="O186" i="2"/>
  <c r="O194" i="2"/>
  <c r="O202" i="2"/>
  <c r="O210" i="2"/>
  <c r="O218" i="2"/>
  <c r="O226" i="2"/>
  <c r="O234" i="2"/>
  <c r="O242" i="2"/>
  <c r="O250" i="2"/>
  <c r="O258" i="2"/>
  <c r="O266" i="2"/>
  <c r="O274" i="2"/>
  <c r="O282" i="2"/>
  <c r="O290" i="2"/>
  <c r="O298" i="2"/>
  <c r="O306" i="2"/>
  <c r="O314" i="2"/>
  <c r="O322" i="2"/>
  <c r="O330" i="2"/>
  <c r="O338" i="2"/>
  <c r="O346" i="2"/>
  <c r="O354" i="2"/>
  <c r="O362" i="2"/>
  <c r="O370" i="2"/>
  <c r="O378" i="2"/>
  <c r="O386" i="2"/>
  <c r="O394" i="2"/>
  <c r="O402" i="2"/>
  <c r="O410" i="2"/>
  <c r="O418" i="2"/>
  <c r="O426" i="2"/>
  <c r="O434" i="2"/>
  <c r="O442" i="2"/>
  <c r="O450" i="2"/>
  <c r="O458" i="2"/>
  <c r="O466" i="2"/>
  <c r="O474" i="2"/>
  <c r="O482" i="2"/>
  <c r="O490" i="2"/>
  <c r="O498" i="2"/>
  <c r="O506" i="2"/>
  <c r="O514" i="2"/>
  <c r="O522" i="2"/>
  <c r="O530" i="2"/>
  <c r="O538" i="2"/>
  <c r="O546" i="2"/>
  <c r="O554" i="2"/>
  <c r="O562" i="2"/>
  <c r="O570" i="2"/>
  <c r="O578" i="2"/>
  <c r="O586" i="2"/>
  <c r="O594" i="2"/>
  <c r="O602" i="2"/>
  <c r="O610" i="2"/>
  <c r="O618" i="2"/>
  <c r="O626" i="2"/>
  <c r="O634" i="2"/>
  <c r="O642" i="2"/>
  <c r="O650" i="2"/>
  <c r="O658" i="2"/>
  <c r="O666" i="2"/>
  <c r="O674" i="2"/>
  <c r="O580" i="2"/>
  <c r="O572" i="2"/>
  <c r="O11" i="2"/>
  <c r="O19" i="2"/>
  <c r="O27" i="2"/>
  <c r="O35" i="2"/>
  <c r="O43" i="2"/>
  <c r="O51" i="2"/>
  <c r="O59" i="2"/>
  <c r="O67" i="2"/>
  <c r="O75" i="2"/>
  <c r="O83" i="2"/>
  <c r="O91" i="2"/>
  <c r="O99" i="2"/>
  <c r="O107" i="2"/>
  <c r="O115" i="2"/>
  <c r="O123" i="2"/>
  <c r="O131" i="2"/>
  <c r="O139" i="2"/>
  <c r="O147" i="2"/>
  <c r="O155" i="2"/>
  <c r="O163" i="2"/>
  <c r="O171" i="2"/>
  <c r="O179" i="2"/>
  <c r="O187" i="2"/>
  <c r="O195" i="2"/>
  <c r="O203" i="2"/>
  <c r="O211" i="2"/>
  <c r="O219" i="2"/>
  <c r="O227" i="2"/>
  <c r="O235" i="2"/>
  <c r="O243" i="2"/>
  <c r="O251" i="2"/>
  <c r="O259" i="2"/>
  <c r="O267" i="2"/>
  <c r="O275" i="2"/>
  <c r="O283" i="2"/>
  <c r="O291" i="2"/>
  <c r="O299" i="2"/>
  <c r="O307" i="2"/>
  <c r="O315" i="2"/>
  <c r="O323" i="2"/>
  <c r="O331" i="2"/>
  <c r="O339" i="2"/>
  <c r="O347" i="2"/>
  <c r="O355" i="2"/>
  <c r="O363" i="2"/>
  <c r="O371" i="2"/>
  <c r="O379" i="2"/>
  <c r="O387" i="2"/>
  <c r="O395" i="2"/>
  <c r="O403" i="2"/>
  <c r="O411" i="2"/>
  <c r="O419" i="2"/>
  <c r="O427" i="2"/>
  <c r="O435" i="2"/>
  <c r="O443" i="2"/>
  <c r="O451" i="2"/>
  <c r="O459" i="2"/>
  <c r="O467" i="2"/>
  <c r="O475" i="2"/>
  <c r="O483" i="2"/>
  <c r="O491" i="2"/>
  <c r="O499" i="2"/>
  <c r="O507" i="2"/>
  <c r="O515" i="2"/>
  <c r="O523" i="2"/>
  <c r="O531" i="2"/>
  <c r="O539" i="2"/>
  <c r="O547" i="2"/>
  <c r="O555" i="2"/>
  <c r="O563" i="2"/>
  <c r="O571" i="2"/>
  <c r="O579" i="2"/>
  <c r="O587" i="2"/>
  <c r="O595" i="2"/>
  <c r="O603" i="2"/>
  <c r="O611" i="2"/>
  <c r="O619" i="2"/>
  <c r="O627" i="2"/>
  <c r="O635" i="2"/>
  <c r="O643" i="2"/>
  <c r="O651" i="2"/>
  <c r="O659" i="2"/>
  <c r="O667" i="2"/>
  <c r="O675" i="2"/>
  <c r="O564" i="2"/>
  <c r="O3" i="2"/>
  <c r="L548" i="2"/>
  <c r="L8" i="2"/>
  <c r="L24" i="2"/>
  <c r="L40" i="2"/>
  <c r="L56" i="2"/>
  <c r="L72" i="2"/>
  <c r="L88" i="2"/>
  <c r="L104" i="2"/>
  <c r="L120" i="2"/>
  <c r="L136" i="2"/>
  <c r="L152" i="2"/>
  <c r="L168" i="2"/>
  <c r="L184" i="2"/>
  <c r="L200" i="2"/>
  <c r="L216" i="2"/>
  <c r="L232" i="2"/>
  <c r="L248" i="2"/>
  <c r="L264" i="2"/>
  <c r="L280" i="2"/>
  <c r="L296" i="2"/>
  <c r="L312" i="2"/>
  <c r="L336" i="2"/>
  <c r="L373" i="2"/>
  <c r="L436" i="2"/>
  <c r="L556" i="2"/>
  <c r="L71" i="2"/>
  <c r="L263" i="2"/>
  <c r="L9" i="2"/>
  <c r="L25" i="2"/>
  <c r="L41" i="2"/>
  <c r="L57" i="2"/>
  <c r="L73" i="2"/>
  <c r="L89" i="2"/>
  <c r="L105" i="2"/>
  <c r="L121" i="2"/>
  <c r="L137" i="2"/>
  <c r="L153" i="2"/>
  <c r="L169" i="2"/>
  <c r="L185" i="2"/>
  <c r="L201" i="2"/>
  <c r="L217" i="2"/>
  <c r="L233" i="2"/>
  <c r="L249" i="2"/>
  <c r="L265" i="2"/>
  <c r="L281" i="2"/>
  <c r="L297" i="2"/>
  <c r="L313" i="2"/>
  <c r="L340" i="2"/>
  <c r="L374" i="2"/>
  <c r="L437" i="2"/>
  <c r="L564" i="2"/>
  <c r="L372" i="2"/>
  <c r="L10" i="2"/>
  <c r="L26" i="2"/>
  <c r="L42" i="2"/>
  <c r="L58" i="2"/>
  <c r="L74" i="2"/>
  <c r="L90" i="2"/>
  <c r="L106" i="2"/>
  <c r="L122" i="2"/>
  <c r="L138" i="2"/>
  <c r="L154" i="2"/>
  <c r="L170" i="2"/>
  <c r="L186" i="2"/>
  <c r="L202" i="2"/>
  <c r="L218" i="2"/>
  <c r="L234" i="2"/>
  <c r="L250" i="2"/>
  <c r="L266" i="2"/>
  <c r="L282" i="2"/>
  <c r="L298" i="2"/>
  <c r="L314" i="2"/>
  <c r="L341" i="2"/>
  <c r="L380" i="2"/>
  <c r="L444" i="2"/>
  <c r="L572" i="2"/>
  <c r="L429" i="2"/>
  <c r="L11" i="2"/>
  <c r="L27" i="2"/>
  <c r="L43" i="2"/>
  <c r="L59" i="2"/>
  <c r="L75" i="2"/>
  <c r="L91" i="2"/>
  <c r="L107" i="2"/>
  <c r="L123" i="2"/>
  <c r="L139" i="2"/>
  <c r="L155" i="2"/>
  <c r="L171" i="2"/>
  <c r="L187" i="2"/>
  <c r="L203" i="2"/>
  <c r="L219" i="2"/>
  <c r="L235" i="2"/>
  <c r="L251" i="2"/>
  <c r="L267" i="2"/>
  <c r="L283" i="2"/>
  <c r="L299" i="2"/>
  <c r="L316" i="2"/>
  <c r="L342" i="2"/>
  <c r="L381" i="2"/>
  <c r="L452" i="2"/>
  <c r="L580" i="2"/>
  <c r="L334" i="2"/>
  <c r="L12" i="2"/>
  <c r="L28" i="2"/>
  <c r="L44" i="2"/>
  <c r="L60" i="2"/>
  <c r="L76" i="2"/>
  <c r="L92" i="2"/>
  <c r="L108" i="2"/>
  <c r="L124" i="2"/>
  <c r="L140" i="2"/>
  <c r="L156" i="2"/>
  <c r="L172" i="2"/>
  <c r="L188" i="2"/>
  <c r="L204" i="2"/>
  <c r="L220" i="2"/>
  <c r="L236" i="2"/>
  <c r="L252" i="2"/>
  <c r="L268" i="2"/>
  <c r="L284" i="2"/>
  <c r="L300" i="2"/>
  <c r="L317" i="2"/>
  <c r="L344" i="2"/>
  <c r="L388" i="2"/>
  <c r="L460" i="2"/>
  <c r="L588" i="2"/>
  <c r="L311" i="2"/>
  <c r="L13" i="2"/>
  <c r="L29" i="2"/>
  <c r="L45" i="2"/>
  <c r="L61" i="2"/>
  <c r="L77" i="2"/>
  <c r="L93" i="2"/>
  <c r="L109" i="2"/>
  <c r="L125" i="2"/>
  <c r="L141" i="2"/>
  <c r="L157" i="2"/>
  <c r="L173" i="2"/>
  <c r="L189" i="2"/>
  <c r="L205" i="2"/>
  <c r="L221" i="2"/>
  <c r="L237" i="2"/>
  <c r="L253" i="2"/>
  <c r="L269" i="2"/>
  <c r="L285" i="2"/>
  <c r="L301" i="2"/>
  <c r="L318" i="2"/>
  <c r="L348" i="2"/>
  <c r="L389" i="2"/>
  <c r="L468" i="2"/>
  <c r="L596" i="2"/>
  <c r="L55" i="2"/>
  <c r="L279" i="2"/>
  <c r="L14" i="2"/>
  <c r="L30" i="2"/>
  <c r="L46" i="2"/>
  <c r="L62" i="2"/>
  <c r="L78" i="2"/>
  <c r="L94" i="2"/>
  <c r="L110" i="2"/>
  <c r="L126" i="2"/>
  <c r="L142" i="2"/>
  <c r="L158" i="2"/>
  <c r="L174" i="2"/>
  <c r="L190" i="2"/>
  <c r="L206" i="2"/>
  <c r="L222" i="2"/>
  <c r="L238" i="2"/>
  <c r="L254" i="2"/>
  <c r="L270" i="2"/>
  <c r="L286" i="2"/>
  <c r="L302" i="2"/>
  <c r="L320" i="2"/>
  <c r="L349" i="2"/>
  <c r="L396" i="2"/>
  <c r="L476" i="2"/>
  <c r="L604" i="2"/>
  <c r="L151" i="2"/>
  <c r="L15" i="2"/>
  <c r="L31" i="2"/>
  <c r="L47" i="2"/>
  <c r="L63" i="2"/>
  <c r="L79" i="2"/>
  <c r="L95" i="2"/>
  <c r="L111" i="2"/>
  <c r="L127" i="2"/>
  <c r="L143" i="2"/>
  <c r="L159" i="2"/>
  <c r="L175" i="2"/>
  <c r="L191" i="2"/>
  <c r="L207" i="2"/>
  <c r="L223" i="2"/>
  <c r="L239" i="2"/>
  <c r="L255" i="2"/>
  <c r="L271" i="2"/>
  <c r="L287" i="2"/>
  <c r="L303" i="2"/>
  <c r="L322" i="2"/>
  <c r="L350" i="2"/>
  <c r="L397" i="2"/>
  <c r="L484" i="2"/>
  <c r="L612" i="2"/>
  <c r="L7" i="2"/>
  <c r="L295" i="2"/>
  <c r="L16" i="2"/>
  <c r="L32" i="2"/>
  <c r="L48" i="2"/>
  <c r="L64" i="2"/>
  <c r="L80" i="2"/>
  <c r="L96" i="2"/>
  <c r="L112" i="2"/>
  <c r="L128" i="2"/>
  <c r="L144" i="2"/>
  <c r="L160" i="2"/>
  <c r="L176" i="2"/>
  <c r="L192" i="2"/>
  <c r="L208" i="2"/>
  <c r="L224" i="2"/>
  <c r="L240" i="2"/>
  <c r="L256" i="2"/>
  <c r="L272" i="2"/>
  <c r="L288" i="2"/>
  <c r="L304" i="2"/>
  <c r="L324" i="2"/>
  <c r="L352" i="2"/>
  <c r="L404" i="2"/>
  <c r="L492" i="2"/>
  <c r="L620" i="2"/>
  <c r="L87" i="2"/>
  <c r="L135" i="2"/>
  <c r="L183" i="2"/>
  <c r="L17" i="2"/>
  <c r="L33" i="2"/>
  <c r="L49" i="2"/>
  <c r="L65" i="2"/>
  <c r="L81" i="2"/>
  <c r="L97" i="2"/>
  <c r="L113" i="2"/>
  <c r="L129" i="2"/>
  <c r="L145" i="2"/>
  <c r="L161" i="2"/>
  <c r="L177" i="2"/>
  <c r="L193" i="2"/>
  <c r="L209" i="2"/>
  <c r="L225" i="2"/>
  <c r="L241" i="2"/>
  <c r="L257" i="2"/>
  <c r="L273" i="2"/>
  <c r="L289" i="2"/>
  <c r="L305" i="2"/>
  <c r="L325" i="2"/>
  <c r="L356" i="2"/>
  <c r="L405" i="2"/>
  <c r="L500" i="2"/>
  <c r="L628" i="2"/>
  <c r="L39" i="2"/>
  <c r="L119" i="2"/>
  <c r="L167" i="2"/>
  <c r="L18" i="2"/>
  <c r="L34" i="2"/>
  <c r="L50" i="2"/>
  <c r="L66" i="2"/>
  <c r="L82" i="2"/>
  <c r="L98" i="2"/>
  <c r="L114" i="2"/>
  <c r="L130" i="2"/>
  <c r="L146" i="2"/>
  <c r="L162" i="2"/>
  <c r="L178" i="2"/>
  <c r="L194" i="2"/>
  <c r="L210" i="2"/>
  <c r="L226" i="2"/>
  <c r="L242" i="2"/>
  <c r="L258" i="2"/>
  <c r="L274" i="2"/>
  <c r="L290" i="2"/>
  <c r="L306" i="2"/>
  <c r="L326" i="2"/>
  <c r="L357" i="2"/>
  <c r="L412" i="2"/>
  <c r="L508" i="2"/>
  <c r="L636" i="2"/>
  <c r="L23" i="2"/>
  <c r="L247" i="2"/>
  <c r="L3" i="2"/>
  <c r="L19" i="2"/>
  <c r="L35" i="2"/>
  <c r="L51" i="2"/>
  <c r="L67" i="2"/>
  <c r="L83" i="2"/>
  <c r="L99" i="2"/>
  <c r="L115" i="2"/>
  <c r="L131" i="2"/>
  <c r="L147" i="2"/>
  <c r="L163" i="2"/>
  <c r="L179" i="2"/>
  <c r="L195" i="2"/>
  <c r="L211" i="2"/>
  <c r="L227" i="2"/>
  <c r="L243" i="2"/>
  <c r="L259" i="2"/>
  <c r="L275" i="2"/>
  <c r="L291" i="2"/>
  <c r="L307" i="2"/>
  <c r="L328" i="2"/>
  <c r="L358" i="2"/>
  <c r="L413" i="2"/>
  <c r="L516" i="2"/>
  <c r="L644" i="2"/>
  <c r="L231" i="2"/>
  <c r="L4" i="2"/>
  <c r="L20" i="2"/>
  <c r="L36" i="2"/>
  <c r="L52" i="2"/>
  <c r="L68" i="2"/>
  <c r="L84" i="2"/>
  <c r="L100" i="2"/>
  <c r="L116" i="2"/>
  <c r="L132" i="2"/>
  <c r="L148" i="2"/>
  <c r="L164" i="2"/>
  <c r="L180" i="2"/>
  <c r="L196" i="2"/>
  <c r="L212" i="2"/>
  <c r="L228" i="2"/>
  <c r="L244" i="2"/>
  <c r="L260" i="2"/>
  <c r="L276" i="2"/>
  <c r="L292" i="2"/>
  <c r="L308" i="2"/>
  <c r="L330" i="2"/>
  <c r="L364" i="2"/>
  <c r="L420" i="2"/>
  <c r="L524" i="2"/>
  <c r="L652" i="2"/>
  <c r="L199" i="2"/>
  <c r="L5" i="2"/>
  <c r="L21" i="2"/>
  <c r="L37" i="2"/>
  <c r="L53" i="2"/>
  <c r="L69" i="2"/>
  <c r="L85" i="2"/>
  <c r="L101" i="2"/>
  <c r="L117" i="2"/>
  <c r="L133" i="2"/>
  <c r="L149" i="2"/>
  <c r="L165" i="2"/>
  <c r="L181" i="2"/>
  <c r="L197" i="2"/>
  <c r="L213" i="2"/>
  <c r="L229" i="2"/>
  <c r="L245" i="2"/>
  <c r="L261" i="2"/>
  <c r="L277" i="2"/>
  <c r="L293" i="2"/>
  <c r="L309" i="2"/>
  <c r="L332" i="2"/>
  <c r="L365" i="2"/>
  <c r="L421" i="2"/>
  <c r="L532" i="2"/>
  <c r="L660" i="2"/>
  <c r="L103" i="2"/>
  <c r="L215" i="2"/>
  <c r="L6" i="2"/>
  <c r="L22" i="2"/>
  <c r="L38" i="2"/>
  <c r="L54" i="2"/>
  <c r="L70" i="2"/>
  <c r="L86" i="2"/>
  <c r="L102" i="2"/>
  <c r="L118" i="2"/>
  <c r="L134" i="2"/>
  <c r="L150" i="2"/>
  <c r="L166" i="2"/>
  <c r="L182" i="2"/>
  <c r="L198" i="2"/>
  <c r="L214" i="2"/>
  <c r="L230" i="2"/>
  <c r="L246" i="2"/>
  <c r="L262" i="2"/>
  <c r="L278" i="2"/>
  <c r="L294" i="2"/>
  <c r="L310" i="2"/>
  <c r="L333" i="2"/>
  <c r="L366" i="2"/>
  <c r="L428" i="2"/>
  <c r="L540" i="2"/>
  <c r="L668" i="2"/>
  <c r="L445" i="2"/>
  <c r="L453" i="2"/>
  <c r="L461" i="2"/>
  <c r="L469" i="2"/>
  <c r="L477" i="2"/>
  <c r="L485" i="2"/>
  <c r="L493" i="2"/>
  <c r="L501" i="2"/>
  <c r="L509" i="2"/>
  <c r="L517" i="2"/>
  <c r="L525" i="2"/>
  <c r="L533" i="2"/>
  <c r="L541" i="2"/>
  <c r="L549" i="2"/>
  <c r="L557" i="2"/>
  <c r="L565" i="2"/>
  <c r="L573" i="2"/>
  <c r="L581" i="2"/>
  <c r="L589" i="2"/>
  <c r="L597" i="2"/>
  <c r="L605" i="2"/>
  <c r="L613" i="2"/>
  <c r="L621" i="2"/>
  <c r="L629" i="2"/>
  <c r="L637" i="2"/>
  <c r="L645" i="2"/>
  <c r="L653" i="2"/>
  <c r="L661" i="2"/>
  <c r="L669" i="2"/>
  <c r="L382" i="2"/>
  <c r="L390" i="2"/>
  <c r="L398" i="2"/>
  <c r="L406" i="2"/>
  <c r="L414" i="2"/>
  <c r="L422" i="2"/>
  <c r="L430" i="2"/>
  <c r="L438" i="2"/>
  <c r="L446" i="2"/>
  <c r="L454" i="2"/>
  <c r="L462" i="2"/>
  <c r="L470" i="2"/>
  <c r="L478" i="2"/>
  <c r="L486" i="2"/>
  <c r="L494" i="2"/>
  <c r="L502" i="2"/>
  <c r="L510" i="2"/>
  <c r="L518" i="2"/>
  <c r="L526" i="2"/>
  <c r="L534" i="2"/>
  <c r="L542" i="2"/>
  <c r="L550" i="2"/>
  <c r="L558" i="2"/>
  <c r="L566" i="2"/>
  <c r="L574" i="2"/>
  <c r="L582" i="2"/>
  <c r="L590" i="2"/>
  <c r="L598" i="2"/>
  <c r="L606" i="2"/>
  <c r="L614" i="2"/>
  <c r="L622" i="2"/>
  <c r="L630" i="2"/>
  <c r="L638" i="2"/>
  <c r="L646" i="2"/>
  <c r="L654" i="2"/>
  <c r="L662" i="2"/>
  <c r="L670" i="2"/>
  <c r="L319" i="2"/>
  <c r="L327" i="2"/>
  <c r="L335" i="2"/>
  <c r="L343" i="2"/>
  <c r="L351" i="2"/>
  <c r="L359" i="2"/>
  <c r="L367" i="2"/>
  <c r="L375" i="2"/>
  <c r="L383" i="2"/>
  <c r="L391" i="2"/>
  <c r="L399" i="2"/>
  <c r="L407" i="2"/>
  <c r="L415" i="2"/>
  <c r="L423" i="2"/>
  <c r="L431" i="2"/>
  <c r="L439" i="2"/>
  <c r="L447" i="2"/>
  <c r="L455" i="2"/>
  <c r="L463" i="2"/>
  <c r="L471" i="2"/>
  <c r="L479" i="2"/>
  <c r="L487" i="2"/>
  <c r="L495" i="2"/>
  <c r="L503" i="2"/>
  <c r="L511" i="2"/>
  <c r="L519" i="2"/>
  <c r="L527" i="2"/>
  <c r="L535" i="2"/>
  <c r="L543" i="2"/>
  <c r="L551" i="2"/>
  <c r="L559" i="2"/>
  <c r="L567" i="2"/>
  <c r="L575" i="2"/>
  <c r="L583" i="2"/>
  <c r="L591" i="2"/>
  <c r="L599" i="2"/>
  <c r="L607" i="2"/>
  <c r="L615" i="2"/>
  <c r="L623" i="2"/>
  <c r="L631" i="2"/>
  <c r="L639" i="2"/>
  <c r="L647" i="2"/>
  <c r="L655" i="2"/>
  <c r="L663" i="2"/>
  <c r="L671" i="2"/>
  <c r="L360" i="2"/>
  <c r="L368" i="2"/>
  <c r="L376" i="2"/>
  <c r="L384" i="2"/>
  <c r="L392" i="2"/>
  <c r="L400" i="2"/>
  <c r="L408" i="2"/>
  <c r="L416" i="2"/>
  <c r="L424" i="2"/>
  <c r="L432" i="2"/>
  <c r="L440" i="2"/>
  <c r="L448" i="2"/>
  <c r="L456" i="2"/>
  <c r="L464" i="2"/>
  <c r="L472" i="2"/>
  <c r="L480" i="2"/>
  <c r="L488" i="2"/>
  <c r="L496" i="2"/>
  <c r="L504" i="2"/>
  <c r="L512" i="2"/>
  <c r="L520" i="2"/>
  <c r="L528" i="2"/>
  <c r="L536" i="2"/>
  <c r="L544" i="2"/>
  <c r="L552" i="2"/>
  <c r="L560" i="2"/>
  <c r="L568" i="2"/>
  <c r="L576" i="2"/>
  <c r="L584" i="2"/>
  <c r="L592" i="2"/>
  <c r="L600" i="2"/>
  <c r="L608" i="2"/>
  <c r="L616" i="2"/>
  <c r="L624" i="2"/>
  <c r="L632" i="2"/>
  <c r="L640" i="2"/>
  <c r="L648" i="2"/>
  <c r="L656" i="2"/>
  <c r="L664" i="2"/>
  <c r="L672" i="2"/>
  <c r="L321" i="2"/>
  <c r="L329" i="2"/>
  <c r="L337" i="2"/>
  <c r="L345" i="2"/>
  <c r="L353" i="2"/>
  <c r="L361" i="2"/>
  <c r="L369" i="2"/>
  <c r="L377" i="2"/>
  <c r="L385" i="2"/>
  <c r="L393" i="2"/>
  <c r="L401" i="2"/>
  <c r="L409" i="2"/>
  <c r="L417" i="2"/>
  <c r="L425" i="2"/>
  <c r="L433" i="2"/>
  <c r="L441" i="2"/>
  <c r="L449" i="2"/>
  <c r="L457" i="2"/>
  <c r="L465" i="2"/>
  <c r="L473" i="2"/>
  <c r="L481" i="2"/>
  <c r="L489" i="2"/>
  <c r="L497" i="2"/>
  <c r="L505" i="2"/>
  <c r="L513" i="2"/>
  <c r="L521" i="2"/>
  <c r="L529" i="2"/>
  <c r="L537" i="2"/>
  <c r="L545" i="2"/>
  <c r="L553" i="2"/>
  <c r="L561" i="2"/>
  <c r="L569" i="2"/>
  <c r="L577" i="2"/>
  <c r="L585" i="2"/>
  <c r="L593" i="2"/>
  <c r="L601" i="2"/>
  <c r="L609" i="2"/>
  <c r="L617" i="2"/>
  <c r="L625" i="2"/>
  <c r="L633" i="2"/>
  <c r="L641" i="2"/>
  <c r="L649" i="2"/>
  <c r="L657" i="2"/>
  <c r="L665" i="2"/>
  <c r="L673" i="2"/>
  <c r="L338" i="2"/>
  <c r="L346" i="2"/>
  <c r="L354" i="2"/>
  <c r="L362" i="2"/>
  <c r="L370" i="2"/>
  <c r="L378" i="2"/>
  <c r="L386" i="2"/>
  <c r="L394" i="2"/>
  <c r="L402" i="2"/>
  <c r="L410" i="2"/>
  <c r="L418" i="2"/>
  <c r="L426" i="2"/>
  <c r="L434" i="2"/>
  <c r="L442" i="2"/>
  <c r="L450" i="2"/>
  <c r="L458" i="2"/>
  <c r="L466" i="2"/>
  <c r="L474" i="2"/>
  <c r="L482" i="2"/>
  <c r="L490" i="2"/>
  <c r="L498" i="2"/>
  <c r="L506" i="2"/>
  <c r="L514" i="2"/>
  <c r="L522" i="2"/>
  <c r="L530" i="2"/>
  <c r="L538" i="2"/>
  <c r="L546" i="2"/>
  <c r="L554" i="2"/>
  <c r="L562" i="2"/>
  <c r="L570" i="2"/>
  <c r="L578" i="2"/>
  <c r="L586" i="2"/>
  <c r="L594" i="2"/>
  <c r="L602" i="2"/>
  <c r="L610" i="2"/>
  <c r="L618" i="2"/>
  <c r="L626" i="2"/>
  <c r="L634" i="2"/>
  <c r="L642" i="2"/>
  <c r="L650" i="2"/>
  <c r="L658" i="2"/>
  <c r="L666" i="2"/>
  <c r="L674" i="2"/>
  <c r="L315" i="2"/>
  <c r="L323" i="2"/>
  <c r="L331" i="2"/>
  <c r="L339" i="2"/>
  <c r="L347" i="2"/>
  <c r="L355" i="2"/>
  <c r="L363" i="2"/>
  <c r="L371" i="2"/>
  <c r="L379" i="2"/>
  <c r="L387" i="2"/>
  <c r="L395" i="2"/>
  <c r="L403" i="2"/>
  <c r="L411" i="2"/>
  <c r="L419" i="2"/>
  <c r="L427" i="2"/>
  <c r="L435" i="2"/>
  <c r="L443" i="2"/>
  <c r="L451" i="2"/>
  <c r="L459" i="2"/>
  <c r="L467" i="2"/>
  <c r="L475" i="2"/>
  <c r="L483" i="2"/>
  <c r="L491" i="2"/>
  <c r="L499" i="2"/>
  <c r="L507" i="2"/>
  <c r="L515" i="2"/>
  <c r="L523" i="2"/>
  <c r="L531" i="2"/>
  <c r="L539" i="2"/>
  <c r="L547" i="2"/>
  <c r="L555" i="2"/>
  <c r="L563" i="2"/>
  <c r="L571" i="2"/>
  <c r="L579" i="2"/>
  <c r="L587" i="2"/>
  <c r="L595" i="2"/>
  <c r="L603" i="2"/>
  <c r="L611" i="2"/>
  <c r="L619" i="2"/>
  <c r="L627" i="2"/>
  <c r="L635" i="2"/>
  <c r="L643" i="2"/>
  <c r="L651" i="2"/>
  <c r="L659" i="2"/>
  <c r="L667" i="2"/>
  <c r="L675" i="2"/>
  <c r="I116" i="2"/>
  <c r="I244" i="2"/>
  <c r="I372" i="2"/>
  <c r="I500" i="2"/>
  <c r="I124" i="2"/>
  <c r="I252" i="2"/>
  <c r="I380" i="2"/>
  <c r="I508" i="2"/>
  <c r="I516" i="2"/>
  <c r="I12" i="2"/>
  <c r="I140" i="2"/>
  <c r="I268" i="2"/>
  <c r="I396" i="2"/>
  <c r="I524" i="2"/>
  <c r="I20" i="2"/>
  <c r="I148" i="2"/>
  <c r="I276" i="2"/>
  <c r="I404" i="2"/>
  <c r="I532" i="2"/>
  <c r="I28" i="2"/>
  <c r="I156" i="2"/>
  <c r="I284" i="2"/>
  <c r="I412" i="2"/>
  <c r="I540" i="2"/>
  <c r="I132" i="2"/>
  <c r="I36" i="2"/>
  <c r="I164" i="2"/>
  <c r="I292" i="2"/>
  <c r="I420" i="2"/>
  <c r="I572" i="2"/>
  <c r="I4" i="2"/>
  <c r="I44" i="2"/>
  <c r="I172" i="2"/>
  <c r="I300" i="2"/>
  <c r="I428" i="2"/>
  <c r="I580" i="2"/>
  <c r="I52" i="2"/>
  <c r="I180" i="2"/>
  <c r="I308" i="2"/>
  <c r="I436" i="2"/>
  <c r="I588" i="2"/>
  <c r="I60" i="2"/>
  <c r="I188" i="2"/>
  <c r="I316" i="2"/>
  <c r="I444" i="2"/>
  <c r="I604" i="2"/>
  <c r="I68" i="2"/>
  <c r="I196" i="2"/>
  <c r="I324" i="2"/>
  <c r="I452" i="2"/>
  <c r="I612" i="2"/>
  <c r="I260" i="2"/>
  <c r="I76" i="2"/>
  <c r="I204" i="2"/>
  <c r="I332" i="2"/>
  <c r="I460" i="2"/>
  <c r="I628" i="2"/>
  <c r="I388" i="2"/>
  <c r="I84" i="2"/>
  <c r="I212" i="2"/>
  <c r="I340" i="2"/>
  <c r="I468" i="2"/>
  <c r="I636" i="2"/>
  <c r="I92" i="2"/>
  <c r="I220" i="2"/>
  <c r="I348" i="2"/>
  <c r="I476" i="2"/>
  <c r="I644" i="2"/>
  <c r="I100" i="2"/>
  <c r="I228" i="2"/>
  <c r="I356" i="2"/>
  <c r="I484" i="2"/>
  <c r="I652" i="2"/>
  <c r="I108" i="2"/>
  <c r="I236" i="2"/>
  <c r="I364" i="2"/>
  <c r="I492" i="2"/>
  <c r="I668" i="2"/>
  <c r="I548" i="2"/>
  <c r="I660" i="2"/>
  <c r="I5" i="2"/>
  <c r="I13" i="2"/>
  <c r="I21" i="2"/>
  <c r="I29" i="2"/>
  <c r="I37" i="2"/>
  <c r="I45" i="2"/>
  <c r="I53" i="2"/>
  <c r="I61" i="2"/>
  <c r="I69" i="2"/>
  <c r="I77" i="2"/>
  <c r="I85" i="2"/>
  <c r="I93" i="2"/>
  <c r="I101" i="2"/>
  <c r="I109" i="2"/>
  <c r="I117" i="2"/>
  <c r="I125" i="2"/>
  <c r="I133" i="2"/>
  <c r="I141" i="2"/>
  <c r="I149" i="2"/>
  <c r="I157" i="2"/>
  <c r="I165" i="2"/>
  <c r="I173" i="2"/>
  <c r="I181" i="2"/>
  <c r="I189" i="2"/>
  <c r="I197" i="2"/>
  <c r="I205" i="2"/>
  <c r="I213" i="2"/>
  <c r="I221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49" i="2"/>
  <c r="I357" i="2"/>
  <c r="I365" i="2"/>
  <c r="I373" i="2"/>
  <c r="I381" i="2"/>
  <c r="I389" i="2"/>
  <c r="I397" i="2"/>
  <c r="I405" i="2"/>
  <c r="I413" i="2"/>
  <c r="I421" i="2"/>
  <c r="I429" i="2"/>
  <c r="I437" i="2"/>
  <c r="I445" i="2"/>
  <c r="I453" i="2"/>
  <c r="I461" i="2"/>
  <c r="I469" i="2"/>
  <c r="I477" i="2"/>
  <c r="I485" i="2"/>
  <c r="I493" i="2"/>
  <c r="I501" i="2"/>
  <c r="I509" i="2"/>
  <c r="I517" i="2"/>
  <c r="I525" i="2"/>
  <c r="I533" i="2"/>
  <c r="I541" i="2"/>
  <c r="I549" i="2"/>
  <c r="I557" i="2"/>
  <c r="I565" i="2"/>
  <c r="I573" i="2"/>
  <c r="I581" i="2"/>
  <c r="I589" i="2"/>
  <c r="I597" i="2"/>
  <c r="I605" i="2"/>
  <c r="I613" i="2"/>
  <c r="I621" i="2"/>
  <c r="I629" i="2"/>
  <c r="I637" i="2"/>
  <c r="I645" i="2"/>
  <c r="I653" i="2"/>
  <c r="I661" i="2"/>
  <c r="I669" i="2"/>
  <c r="I6" i="2"/>
  <c r="I14" i="2"/>
  <c r="I22" i="2"/>
  <c r="I30" i="2"/>
  <c r="I38" i="2"/>
  <c r="I46" i="2"/>
  <c r="I54" i="2"/>
  <c r="I62" i="2"/>
  <c r="I70" i="2"/>
  <c r="I78" i="2"/>
  <c r="I86" i="2"/>
  <c r="I94" i="2"/>
  <c r="I102" i="2"/>
  <c r="I110" i="2"/>
  <c r="I118" i="2"/>
  <c r="I126" i="2"/>
  <c r="I134" i="2"/>
  <c r="I142" i="2"/>
  <c r="I150" i="2"/>
  <c r="I158" i="2"/>
  <c r="I166" i="2"/>
  <c r="I174" i="2"/>
  <c r="I182" i="2"/>
  <c r="I190" i="2"/>
  <c r="I198" i="2"/>
  <c r="I206" i="2"/>
  <c r="I214" i="2"/>
  <c r="I222" i="2"/>
  <c r="I230" i="2"/>
  <c r="I238" i="2"/>
  <c r="I246" i="2"/>
  <c r="I254" i="2"/>
  <c r="I262" i="2"/>
  <c r="I270" i="2"/>
  <c r="I278" i="2"/>
  <c r="I286" i="2"/>
  <c r="I294" i="2"/>
  <c r="I302" i="2"/>
  <c r="I310" i="2"/>
  <c r="I318" i="2"/>
  <c r="I326" i="2"/>
  <c r="I334" i="2"/>
  <c r="I342" i="2"/>
  <c r="I350" i="2"/>
  <c r="I358" i="2"/>
  <c r="I366" i="2"/>
  <c r="I374" i="2"/>
  <c r="I382" i="2"/>
  <c r="I390" i="2"/>
  <c r="I398" i="2"/>
  <c r="I406" i="2"/>
  <c r="I414" i="2"/>
  <c r="I422" i="2"/>
  <c r="I430" i="2"/>
  <c r="I438" i="2"/>
  <c r="I446" i="2"/>
  <c r="I454" i="2"/>
  <c r="I462" i="2"/>
  <c r="I470" i="2"/>
  <c r="I478" i="2"/>
  <c r="I486" i="2"/>
  <c r="I494" i="2"/>
  <c r="I502" i="2"/>
  <c r="I510" i="2"/>
  <c r="I518" i="2"/>
  <c r="I526" i="2"/>
  <c r="I534" i="2"/>
  <c r="I542" i="2"/>
  <c r="I550" i="2"/>
  <c r="I558" i="2"/>
  <c r="I566" i="2"/>
  <c r="I574" i="2"/>
  <c r="I582" i="2"/>
  <c r="I590" i="2"/>
  <c r="I598" i="2"/>
  <c r="I606" i="2"/>
  <c r="I614" i="2"/>
  <c r="I622" i="2"/>
  <c r="I630" i="2"/>
  <c r="I638" i="2"/>
  <c r="I646" i="2"/>
  <c r="I654" i="2"/>
  <c r="I662" i="2"/>
  <c r="I670" i="2"/>
  <c r="I7" i="2"/>
  <c r="I15" i="2"/>
  <c r="I23" i="2"/>
  <c r="I31" i="2"/>
  <c r="I39" i="2"/>
  <c r="I47" i="2"/>
  <c r="I55" i="2"/>
  <c r="I63" i="2"/>
  <c r="I71" i="2"/>
  <c r="I79" i="2"/>
  <c r="I87" i="2"/>
  <c r="I95" i="2"/>
  <c r="I103" i="2"/>
  <c r="I111" i="2"/>
  <c r="I119" i="2"/>
  <c r="I127" i="2"/>
  <c r="I135" i="2"/>
  <c r="I143" i="2"/>
  <c r="I151" i="2"/>
  <c r="I159" i="2"/>
  <c r="I167" i="2"/>
  <c r="I175" i="2"/>
  <c r="I183" i="2"/>
  <c r="I191" i="2"/>
  <c r="I199" i="2"/>
  <c r="I207" i="2"/>
  <c r="I215" i="2"/>
  <c r="I223" i="2"/>
  <c r="I231" i="2"/>
  <c r="I239" i="2"/>
  <c r="I247" i="2"/>
  <c r="I255" i="2"/>
  <c r="I263" i="2"/>
  <c r="I271" i="2"/>
  <c r="I279" i="2"/>
  <c r="I287" i="2"/>
  <c r="I295" i="2"/>
  <c r="I303" i="2"/>
  <c r="I311" i="2"/>
  <c r="I319" i="2"/>
  <c r="I327" i="2"/>
  <c r="I335" i="2"/>
  <c r="I343" i="2"/>
  <c r="I351" i="2"/>
  <c r="I359" i="2"/>
  <c r="I367" i="2"/>
  <c r="I375" i="2"/>
  <c r="I383" i="2"/>
  <c r="I391" i="2"/>
  <c r="I399" i="2"/>
  <c r="I407" i="2"/>
  <c r="I415" i="2"/>
  <c r="I423" i="2"/>
  <c r="I431" i="2"/>
  <c r="I439" i="2"/>
  <c r="I447" i="2"/>
  <c r="I455" i="2"/>
  <c r="I463" i="2"/>
  <c r="I471" i="2"/>
  <c r="I479" i="2"/>
  <c r="I487" i="2"/>
  <c r="I495" i="2"/>
  <c r="I503" i="2"/>
  <c r="I511" i="2"/>
  <c r="I519" i="2"/>
  <c r="I527" i="2"/>
  <c r="I535" i="2"/>
  <c r="I543" i="2"/>
  <c r="I551" i="2"/>
  <c r="I559" i="2"/>
  <c r="I567" i="2"/>
  <c r="I575" i="2"/>
  <c r="I583" i="2"/>
  <c r="I591" i="2"/>
  <c r="I599" i="2"/>
  <c r="I607" i="2"/>
  <c r="I615" i="2"/>
  <c r="I623" i="2"/>
  <c r="I631" i="2"/>
  <c r="I639" i="2"/>
  <c r="I647" i="2"/>
  <c r="I655" i="2"/>
  <c r="I663" i="2"/>
  <c r="I671" i="2"/>
  <c r="I8" i="2"/>
  <c r="I16" i="2"/>
  <c r="I24" i="2"/>
  <c r="I32" i="2"/>
  <c r="I40" i="2"/>
  <c r="I48" i="2"/>
  <c r="I56" i="2"/>
  <c r="I64" i="2"/>
  <c r="I72" i="2"/>
  <c r="I80" i="2"/>
  <c r="I88" i="2"/>
  <c r="I96" i="2"/>
  <c r="I104" i="2"/>
  <c r="I112" i="2"/>
  <c r="I120" i="2"/>
  <c r="I128" i="2"/>
  <c r="I136" i="2"/>
  <c r="I144" i="2"/>
  <c r="I152" i="2"/>
  <c r="I160" i="2"/>
  <c r="I168" i="2"/>
  <c r="I176" i="2"/>
  <c r="I184" i="2"/>
  <c r="I192" i="2"/>
  <c r="I200" i="2"/>
  <c r="I208" i="2"/>
  <c r="I216" i="2"/>
  <c r="I224" i="2"/>
  <c r="I232" i="2"/>
  <c r="I240" i="2"/>
  <c r="I248" i="2"/>
  <c r="I256" i="2"/>
  <c r="I264" i="2"/>
  <c r="I272" i="2"/>
  <c r="I280" i="2"/>
  <c r="I288" i="2"/>
  <c r="I296" i="2"/>
  <c r="I304" i="2"/>
  <c r="I312" i="2"/>
  <c r="I320" i="2"/>
  <c r="I328" i="2"/>
  <c r="I336" i="2"/>
  <c r="I344" i="2"/>
  <c r="I352" i="2"/>
  <c r="I360" i="2"/>
  <c r="I368" i="2"/>
  <c r="I376" i="2"/>
  <c r="I384" i="2"/>
  <c r="I392" i="2"/>
  <c r="I400" i="2"/>
  <c r="I408" i="2"/>
  <c r="I416" i="2"/>
  <c r="I424" i="2"/>
  <c r="I432" i="2"/>
  <c r="I440" i="2"/>
  <c r="I448" i="2"/>
  <c r="I456" i="2"/>
  <c r="I464" i="2"/>
  <c r="I472" i="2"/>
  <c r="I480" i="2"/>
  <c r="I488" i="2"/>
  <c r="I496" i="2"/>
  <c r="I504" i="2"/>
  <c r="I512" i="2"/>
  <c r="I520" i="2"/>
  <c r="I528" i="2"/>
  <c r="I536" i="2"/>
  <c r="I544" i="2"/>
  <c r="I552" i="2"/>
  <c r="I560" i="2"/>
  <c r="I568" i="2"/>
  <c r="I576" i="2"/>
  <c r="I584" i="2"/>
  <c r="I592" i="2"/>
  <c r="I600" i="2"/>
  <c r="I608" i="2"/>
  <c r="I616" i="2"/>
  <c r="I624" i="2"/>
  <c r="I632" i="2"/>
  <c r="I640" i="2"/>
  <c r="I648" i="2"/>
  <c r="I656" i="2"/>
  <c r="I664" i="2"/>
  <c r="I672" i="2"/>
  <c r="I596" i="2"/>
  <c r="I9" i="2"/>
  <c r="I17" i="2"/>
  <c r="I25" i="2"/>
  <c r="I33" i="2"/>
  <c r="I41" i="2"/>
  <c r="I49" i="2"/>
  <c r="I57" i="2"/>
  <c r="I65" i="2"/>
  <c r="I73" i="2"/>
  <c r="I81" i="2"/>
  <c r="I89" i="2"/>
  <c r="I97" i="2"/>
  <c r="I105" i="2"/>
  <c r="I113" i="2"/>
  <c r="I121" i="2"/>
  <c r="I129" i="2"/>
  <c r="I137" i="2"/>
  <c r="I145" i="2"/>
  <c r="I153" i="2"/>
  <c r="I161" i="2"/>
  <c r="I169" i="2"/>
  <c r="I177" i="2"/>
  <c r="I185" i="2"/>
  <c r="I193" i="2"/>
  <c r="I201" i="2"/>
  <c r="I209" i="2"/>
  <c r="I217" i="2"/>
  <c r="I225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I353" i="2"/>
  <c r="I361" i="2"/>
  <c r="I369" i="2"/>
  <c r="I377" i="2"/>
  <c r="I385" i="2"/>
  <c r="I393" i="2"/>
  <c r="I401" i="2"/>
  <c r="I409" i="2"/>
  <c r="I417" i="2"/>
  <c r="I425" i="2"/>
  <c r="I433" i="2"/>
  <c r="I441" i="2"/>
  <c r="I449" i="2"/>
  <c r="I457" i="2"/>
  <c r="I465" i="2"/>
  <c r="I473" i="2"/>
  <c r="I481" i="2"/>
  <c r="I489" i="2"/>
  <c r="I497" i="2"/>
  <c r="I505" i="2"/>
  <c r="I513" i="2"/>
  <c r="I521" i="2"/>
  <c r="I529" i="2"/>
  <c r="I537" i="2"/>
  <c r="I545" i="2"/>
  <c r="I553" i="2"/>
  <c r="I561" i="2"/>
  <c r="I569" i="2"/>
  <c r="I577" i="2"/>
  <c r="I585" i="2"/>
  <c r="I593" i="2"/>
  <c r="I601" i="2"/>
  <c r="I609" i="2"/>
  <c r="I617" i="2"/>
  <c r="I625" i="2"/>
  <c r="I633" i="2"/>
  <c r="I641" i="2"/>
  <c r="I649" i="2"/>
  <c r="I657" i="2"/>
  <c r="I665" i="2"/>
  <c r="I673" i="2"/>
  <c r="I620" i="2"/>
  <c r="I556" i="2"/>
  <c r="I10" i="2"/>
  <c r="I18" i="2"/>
  <c r="I26" i="2"/>
  <c r="I34" i="2"/>
  <c r="I42" i="2"/>
  <c r="I50" i="2"/>
  <c r="I58" i="2"/>
  <c r="I66" i="2"/>
  <c r="I74" i="2"/>
  <c r="I82" i="2"/>
  <c r="I90" i="2"/>
  <c r="I98" i="2"/>
  <c r="I106" i="2"/>
  <c r="I114" i="2"/>
  <c r="I122" i="2"/>
  <c r="I130" i="2"/>
  <c r="I138" i="2"/>
  <c r="I146" i="2"/>
  <c r="I154" i="2"/>
  <c r="I162" i="2"/>
  <c r="I170" i="2"/>
  <c r="I178" i="2"/>
  <c r="I186" i="2"/>
  <c r="I194" i="2"/>
  <c r="I202" i="2"/>
  <c r="I210" i="2"/>
  <c r="I218" i="2"/>
  <c r="I226" i="2"/>
  <c r="I234" i="2"/>
  <c r="I242" i="2"/>
  <c r="I250" i="2"/>
  <c r="I258" i="2"/>
  <c r="I266" i="2"/>
  <c r="I274" i="2"/>
  <c r="I282" i="2"/>
  <c r="I290" i="2"/>
  <c r="I298" i="2"/>
  <c r="I306" i="2"/>
  <c r="I314" i="2"/>
  <c r="I322" i="2"/>
  <c r="I330" i="2"/>
  <c r="I338" i="2"/>
  <c r="I346" i="2"/>
  <c r="I354" i="2"/>
  <c r="I362" i="2"/>
  <c r="I370" i="2"/>
  <c r="I378" i="2"/>
  <c r="I386" i="2"/>
  <c r="I394" i="2"/>
  <c r="I402" i="2"/>
  <c r="I410" i="2"/>
  <c r="I418" i="2"/>
  <c r="I426" i="2"/>
  <c r="I434" i="2"/>
  <c r="I442" i="2"/>
  <c r="I450" i="2"/>
  <c r="I458" i="2"/>
  <c r="I466" i="2"/>
  <c r="I474" i="2"/>
  <c r="I482" i="2"/>
  <c r="I490" i="2"/>
  <c r="I498" i="2"/>
  <c r="I506" i="2"/>
  <c r="I514" i="2"/>
  <c r="I522" i="2"/>
  <c r="I530" i="2"/>
  <c r="I538" i="2"/>
  <c r="I546" i="2"/>
  <c r="I554" i="2"/>
  <c r="I562" i="2"/>
  <c r="I570" i="2"/>
  <c r="I578" i="2"/>
  <c r="I586" i="2"/>
  <c r="I594" i="2"/>
  <c r="I602" i="2"/>
  <c r="I610" i="2"/>
  <c r="I618" i="2"/>
  <c r="I626" i="2"/>
  <c r="I634" i="2"/>
  <c r="I642" i="2"/>
  <c r="I650" i="2"/>
  <c r="I658" i="2"/>
  <c r="I666" i="2"/>
  <c r="I674" i="2"/>
  <c r="I11" i="2"/>
  <c r="I19" i="2"/>
  <c r="I27" i="2"/>
  <c r="I35" i="2"/>
  <c r="I43" i="2"/>
  <c r="I51" i="2"/>
  <c r="I59" i="2"/>
  <c r="I67" i="2"/>
  <c r="I75" i="2"/>
  <c r="I83" i="2"/>
  <c r="I91" i="2"/>
  <c r="I99" i="2"/>
  <c r="I107" i="2"/>
  <c r="I115" i="2"/>
  <c r="I123" i="2"/>
  <c r="I131" i="2"/>
  <c r="I139" i="2"/>
  <c r="I147" i="2"/>
  <c r="I155" i="2"/>
  <c r="I163" i="2"/>
  <c r="I171" i="2"/>
  <c r="I179" i="2"/>
  <c r="I187" i="2"/>
  <c r="I195" i="2"/>
  <c r="I203" i="2"/>
  <c r="I211" i="2"/>
  <c r="I219" i="2"/>
  <c r="I227" i="2"/>
  <c r="I235" i="2"/>
  <c r="I243" i="2"/>
  <c r="I251" i="2"/>
  <c r="I259" i="2"/>
  <c r="I267" i="2"/>
  <c r="I275" i="2"/>
  <c r="I283" i="2"/>
  <c r="I291" i="2"/>
  <c r="I299" i="2"/>
  <c r="I307" i="2"/>
  <c r="I315" i="2"/>
  <c r="I323" i="2"/>
  <c r="I331" i="2"/>
  <c r="I339" i="2"/>
  <c r="I347" i="2"/>
  <c r="I355" i="2"/>
  <c r="I363" i="2"/>
  <c r="I371" i="2"/>
  <c r="I379" i="2"/>
  <c r="I387" i="2"/>
  <c r="I395" i="2"/>
  <c r="I403" i="2"/>
  <c r="I411" i="2"/>
  <c r="I419" i="2"/>
  <c r="I427" i="2"/>
  <c r="I435" i="2"/>
  <c r="I443" i="2"/>
  <c r="I451" i="2"/>
  <c r="I459" i="2"/>
  <c r="I467" i="2"/>
  <c r="I475" i="2"/>
  <c r="I483" i="2"/>
  <c r="I491" i="2"/>
  <c r="I499" i="2"/>
  <c r="I507" i="2"/>
  <c r="I515" i="2"/>
  <c r="I523" i="2"/>
  <c r="I531" i="2"/>
  <c r="I539" i="2"/>
  <c r="I547" i="2"/>
  <c r="I555" i="2"/>
  <c r="I563" i="2"/>
  <c r="I571" i="2"/>
  <c r="I579" i="2"/>
  <c r="I587" i="2"/>
  <c r="I595" i="2"/>
  <c r="I603" i="2"/>
  <c r="I611" i="2"/>
  <c r="I619" i="2"/>
  <c r="I627" i="2"/>
  <c r="I635" i="2"/>
  <c r="I643" i="2"/>
  <c r="I651" i="2"/>
  <c r="I659" i="2"/>
  <c r="I667" i="2"/>
  <c r="I675" i="2"/>
  <c r="I564" i="2"/>
  <c r="I3" i="2"/>
  <c r="F60" i="2"/>
  <c r="F124" i="2"/>
  <c r="F36" i="2"/>
  <c r="F100" i="2"/>
  <c r="F164" i="2"/>
  <c r="F228" i="2"/>
  <c r="F292" i="2"/>
  <c r="F356" i="2"/>
  <c r="F420" i="2"/>
  <c r="F484" i="2"/>
  <c r="F548" i="2"/>
  <c r="F612" i="2"/>
  <c r="F44" i="2"/>
  <c r="F108" i="2"/>
  <c r="F172" i="2"/>
  <c r="F236" i="2"/>
  <c r="F300" i="2"/>
  <c r="F364" i="2"/>
  <c r="F428" i="2"/>
  <c r="F492" i="2"/>
  <c r="F556" i="2"/>
  <c r="F620" i="2"/>
  <c r="F628" i="2"/>
  <c r="F52" i="2"/>
  <c r="F116" i="2"/>
  <c r="F180" i="2"/>
  <c r="F244" i="2"/>
  <c r="F308" i="2"/>
  <c r="F372" i="2"/>
  <c r="F436" i="2"/>
  <c r="F500" i="2"/>
  <c r="F564" i="2"/>
  <c r="F644" i="2"/>
  <c r="F572" i="2"/>
  <c r="F4" i="2"/>
  <c r="F68" i="2"/>
  <c r="F132" i="2"/>
  <c r="F196" i="2"/>
  <c r="F260" i="2"/>
  <c r="F324" i="2"/>
  <c r="F388" i="2"/>
  <c r="F452" i="2"/>
  <c r="F516" i="2"/>
  <c r="F580" i="2"/>
  <c r="F508" i="2"/>
  <c r="F652" i="2"/>
  <c r="F636" i="2"/>
  <c r="F252" i="2"/>
  <c r="F12" i="2"/>
  <c r="F76" i="2"/>
  <c r="F140" i="2"/>
  <c r="F204" i="2"/>
  <c r="F268" i="2"/>
  <c r="F332" i="2"/>
  <c r="F396" i="2"/>
  <c r="F460" i="2"/>
  <c r="F524" i="2"/>
  <c r="F588" i="2"/>
  <c r="F316" i="2"/>
  <c r="F660" i="2"/>
  <c r="F188" i="2"/>
  <c r="F20" i="2"/>
  <c r="F84" i="2"/>
  <c r="F148" i="2"/>
  <c r="F212" i="2"/>
  <c r="F276" i="2"/>
  <c r="F340" i="2"/>
  <c r="F404" i="2"/>
  <c r="F468" i="2"/>
  <c r="F532" i="2"/>
  <c r="F596" i="2"/>
  <c r="F380" i="2"/>
  <c r="F668" i="2"/>
  <c r="F444" i="2"/>
  <c r="F28" i="2"/>
  <c r="F92" i="2"/>
  <c r="F156" i="2"/>
  <c r="F220" i="2"/>
  <c r="F284" i="2"/>
  <c r="F348" i="2"/>
  <c r="F412" i="2"/>
  <c r="F476" i="2"/>
  <c r="F540" i="2"/>
  <c r="F604" i="2"/>
  <c r="F5" i="2"/>
  <c r="F13" i="2"/>
  <c r="F21" i="2"/>
  <c r="F29" i="2"/>
  <c r="F37" i="2"/>
  <c r="F45" i="2"/>
  <c r="F53" i="2"/>
  <c r="F61" i="2"/>
  <c r="F69" i="2"/>
  <c r="F77" i="2"/>
  <c r="F85" i="2"/>
  <c r="F93" i="2"/>
  <c r="F101" i="2"/>
  <c r="F109" i="2"/>
  <c r="F117" i="2"/>
  <c r="F125" i="2"/>
  <c r="F133" i="2"/>
  <c r="F141" i="2"/>
  <c r="F149" i="2"/>
  <c r="F157" i="2"/>
  <c r="F165" i="2"/>
  <c r="F173" i="2"/>
  <c r="F181" i="2"/>
  <c r="F189" i="2"/>
  <c r="F197" i="2"/>
  <c r="F205" i="2"/>
  <c r="F213" i="2"/>
  <c r="F221" i="2"/>
  <c r="F229" i="2"/>
  <c r="F237" i="2"/>
  <c r="F245" i="2"/>
  <c r="F253" i="2"/>
  <c r="F261" i="2"/>
  <c r="F269" i="2"/>
  <c r="F277" i="2"/>
  <c r="F285" i="2"/>
  <c r="F293" i="2"/>
  <c r="F301" i="2"/>
  <c r="F309" i="2"/>
  <c r="F317" i="2"/>
  <c r="F325" i="2"/>
  <c r="F333" i="2"/>
  <c r="F341" i="2"/>
  <c r="F349" i="2"/>
  <c r="F357" i="2"/>
  <c r="F365" i="2"/>
  <c r="F373" i="2"/>
  <c r="F381" i="2"/>
  <c r="F389" i="2"/>
  <c r="F397" i="2"/>
  <c r="F405" i="2"/>
  <c r="F413" i="2"/>
  <c r="F421" i="2"/>
  <c r="F429" i="2"/>
  <c r="F437" i="2"/>
  <c r="F445" i="2"/>
  <c r="F453" i="2"/>
  <c r="F461" i="2"/>
  <c r="F469" i="2"/>
  <c r="F477" i="2"/>
  <c r="F485" i="2"/>
  <c r="F493" i="2"/>
  <c r="F501" i="2"/>
  <c r="F509" i="2"/>
  <c r="F517" i="2"/>
  <c r="F525" i="2"/>
  <c r="F533" i="2"/>
  <c r="F541" i="2"/>
  <c r="F549" i="2"/>
  <c r="F557" i="2"/>
  <c r="F565" i="2"/>
  <c r="F573" i="2"/>
  <c r="F581" i="2"/>
  <c r="F589" i="2"/>
  <c r="F597" i="2"/>
  <c r="F605" i="2"/>
  <c r="F613" i="2"/>
  <c r="F621" i="2"/>
  <c r="F629" i="2"/>
  <c r="F637" i="2"/>
  <c r="F645" i="2"/>
  <c r="F653" i="2"/>
  <c r="F661" i="2"/>
  <c r="F669" i="2"/>
  <c r="F6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206" i="2"/>
  <c r="F214" i="2"/>
  <c r="F222" i="2"/>
  <c r="F230" i="2"/>
  <c r="F238" i="2"/>
  <c r="F246" i="2"/>
  <c r="F254" i="2"/>
  <c r="F262" i="2"/>
  <c r="F270" i="2"/>
  <c r="F278" i="2"/>
  <c r="F286" i="2"/>
  <c r="F294" i="2"/>
  <c r="F302" i="2"/>
  <c r="F310" i="2"/>
  <c r="F318" i="2"/>
  <c r="F326" i="2"/>
  <c r="F334" i="2"/>
  <c r="F342" i="2"/>
  <c r="F350" i="2"/>
  <c r="F358" i="2"/>
  <c r="F366" i="2"/>
  <c r="F374" i="2"/>
  <c r="F382" i="2"/>
  <c r="F390" i="2"/>
  <c r="F398" i="2"/>
  <c r="F406" i="2"/>
  <c r="F414" i="2"/>
  <c r="F422" i="2"/>
  <c r="F430" i="2"/>
  <c r="F438" i="2"/>
  <c r="F446" i="2"/>
  <c r="F454" i="2"/>
  <c r="F462" i="2"/>
  <c r="F470" i="2"/>
  <c r="F478" i="2"/>
  <c r="F486" i="2"/>
  <c r="F494" i="2"/>
  <c r="F502" i="2"/>
  <c r="F510" i="2"/>
  <c r="F518" i="2"/>
  <c r="F526" i="2"/>
  <c r="F534" i="2"/>
  <c r="F542" i="2"/>
  <c r="F550" i="2"/>
  <c r="F558" i="2"/>
  <c r="F566" i="2"/>
  <c r="F574" i="2"/>
  <c r="F582" i="2"/>
  <c r="F590" i="2"/>
  <c r="F598" i="2"/>
  <c r="F606" i="2"/>
  <c r="F614" i="2"/>
  <c r="F622" i="2"/>
  <c r="F630" i="2"/>
  <c r="F638" i="2"/>
  <c r="F646" i="2"/>
  <c r="F654" i="2"/>
  <c r="F662" i="2"/>
  <c r="F670" i="2"/>
  <c r="F7" i="2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207" i="2"/>
  <c r="F215" i="2"/>
  <c r="F223" i="2"/>
  <c r="F231" i="2"/>
  <c r="F239" i="2"/>
  <c r="F247" i="2"/>
  <c r="F255" i="2"/>
  <c r="F263" i="2"/>
  <c r="F271" i="2"/>
  <c r="F279" i="2"/>
  <c r="F287" i="2"/>
  <c r="F295" i="2"/>
  <c r="F303" i="2"/>
  <c r="F311" i="2"/>
  <c r="F319" i="2"/>
  <c r="F327" i="2"/>
  <c r="F335" i="2"/>
  <c r="F343" i="2"/>
  <c r="F351" i="2"/>
  <c r="F359" i="2"/>
  <c r="F367" i="2"/>
  <c r="F375" i="2"/>
  <c r="F383" i="2"/>
  <c r="F391" i="2"/>
  <c r="F399" i="2"/>
  <c r="F407" i="2"/>
  <c r="F415" i="2"/>
  <c r="F423" i="2"/>
  <c r="F431" i="2"/>
  <c r="F439" i="2"/>
  <c r="F447" i="2"/>
  <c r="F455" i="2"/>
  <c r="F463" i="2"/>
  <c r="F471" i="2"/>
  <c r="F479" i="2"/>
  <c r="F487" i="2"/>
  <c r="F495" i="2"/>
  <c r="F503" i="2"/>
  <c r="F511" i="2"/>
  <c r="F519" i="2"/>
  <c r="F527" i="2"/>
  <c r="F535" i="2"/>
  <c r="F543" i="2"/>
  <c r="F551" i="2"/>
  <c r="F559" i="2"/>
  <c r="F567" i="2"/>
  <c r="F575" i="2"/>
  <c r="F583" i="2"/>
  <c r="F591" i="2"/>
  <c r="F599" i="2"/>
  <c r="F607" i="2"/>
  <c r="F615" i="2"/>
  <c r="F623" i="2"/>
  <c r="F631" i="2"/>
  <c r="F639" i="2"/>
  <c r="F647" i="2"/>
  <c r="F655" i="2"/>
  <c r="F663" i="2"/>
  <c r="F671" i="2"/>
  <c r="F8" i="2"/>
  <c r="F16" i="2"/>
  <c r="F24" i="2"/>
  <c r="F32" i="2"/>
  <c r="F40" i="2"/>
  <c r="F48" i="2"/>
  <c r="F56" i="2"/>
  <c r="F64" i="2"/>
  <c r="F72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208" i="2"/>
  <c r="F216" i="2"/>
  <c r="F224" i="2"/>
  <c r="F232" i="2"/>
  <c r="F240" i="2"/>
  <c r="F248" i="2"/>
  <c r="F256" i="2"/>
  <c r="F264" i="2"/>
  <c r="F272" i="2"/>
  <c r="F280" i="2"/>
  <c r="F288" i="2"/>
  <c r="F296" i="2"/>
  <c r="F304" i="2"/>
  <c r="F312" i="2"/>
  <c r="F320" i="2"/>
  <c r="F328" i="2"/>
  <c r="F336" i="2"/>
  <c r="F344" i="2"/>
  <c r="F352" i="2"/>
  <c r="F360" i="2"/>
  <c r="F368" i="2"/>
  <c r="F376" i="2"/>
  <c r="F384" i="2"/>
  <c r="F392" i="2"/>
  <c r="F400" i="2"/>
  <c r="F408" i="2"/>
  <c r="F416" i="2"/>
  <c r="F424" i="2"/>
  <c r="F432" i="2"/>
  <c r="F440" i="2"/>
  <c r="F448" i="2"/>
  <c r="F456" i="2"/>
  <c r="F464" i="2"/>
  <c r="F472" i="2"/>
  <c r="F480" i="2"/>
  <c r="F488" i="2"/>
  <c r="F496" i="2"/>
  <c r="F504" i="2"/>
  <c r="F512" i="2"/>
  <c r="F520" i="2"/>
  <c r="F528" i="2"/>
  <c r="F536" i="2"/>
  <c r="F544" i="2"/>
  <c r="F552" i="2"/>
  <c r="F560" i="2"/>
  <c r="F568" i="2"/>
  <c r="F576" i="2"/>
  <c r="F584" i="2"/>
  <c r="F592" i="2"/>
  <c r="F600" i="2"/>
  <c r="F608" i="2"/>
  <c r="F616" i="2"/>
  <c r="F624" i="2"/>
  <c r="F632" i="2"/>
  <c r="F640" i="2"/>
  <c r="F648" i="2"/>
  <c r="F656" i="2"/>
  <c r="F664" i="2"/>
  <c r="F672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209" i="2"/>
  <c r="F217" i="2"/>
  <c r="F225" i="2"/>
  <c r="F233" i="2"/>
  <c r="F241" i="2"/>
  <c r="F249" i="2"/>
  <c r="F257" i="2"/>
  <c r="F265" i="2"/>
  <c r="F273" i="2"/>
  <c r="F281" i="2"/>
  <c r="F289" i="2"/>
  <c r="F297" i="2"/>
  <c r="F305" i="2"/>
  <c r="F313" i="2"/>
  <c r="F321" i="2"/>
  <c r="F329" i="2"/>
  <c r="F337" i="2"/>
  <c r="F345" i="2"/>
  <c r="F353" i="2"/>
  <c r="F361" i="2"/>
  <c r="F369" i="2"/>
  <c r="F377" i="2"/>
  <c r="F385" i="2"/>
  <c r="F393" i="2"/>
  <c r="F401" i="2"/>
  <c r="F409" i="2"/>
  <c r="F417" i="2"/>
  <c r="F425" i="2"/>
  <c r="F433" i="2"/>
  <c r="F441" i="2"/>
  <c r="F449" i="2"/>
  <c r="F457" i="2"/>
  <c r="F465" i="2"/>
  <c r="F473" i="2"/>
  <c r="F481" i="2"/>
  <c r="F489" i="2"/>
  <c r="F497" i="2"/>
  <c r="F505" i="2"/>
  <c r="F513" i="2"/>
  <c r="F521" i="2"/>
  <c r="F529" i="2"/>
  <c r="F537" i="2"/>
  <c r="F545" i="2"/>
  <c r="F553" i="2"/>
  <c r="F561" i="2"/>
  <c r="F569" i="2"/>
  <c r="F577" i="2"/>
  <c r="F585" i="2"/>
  <c r="F593" i="2"/>
  <c r="F601" i="2"/>
  <c r="F609" i="2"/>
  <c r="F617" i="2"/>
  <c r="F625" i="2"/>
  <c r="F633" i="2"/>
  <c r="F641" i="2"/>
  <c r="F649" i="2"/>
  <c r="F657" i="2"/>
  <c r="F665" i="2"/>
  <c r="F673" i="2"/>
  <c r="F10" i="2"/>
  <c r="F18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F202" i="2"/>
  <c r="F210" i="2"/>
  <c r="F218" i="2"/>
  <c r="F226" i="2"/>
  <c r="F234" i="2"/>
  <c r="F242" i="2"/>
  <c r="F250" i="2"/>
  <c r="F258" i="2"/>
  <c r="F266" i="2"/>
  <c r="F274" i="2"/>
  <c r="F282" i="2"/>
  <c r="F290" i="2"/>
  <c r="F298" i="2"/>
  <c r="F306" i="2"/>
  <c r="F314" i="2"/>
  <c r="F322" i="2"/>
  <c r="F330" i="2"/>
  <c r="F338" i="2"/>
  <c r="F346" i="2"/>
  <c r="F354" i="2"/>
  <c r="F362" i="2"/>
  <c r="F370" i="2"/>
  <c r="F378" i="2"/>
  <c r="F386" i="2"/>
  <c r="F394" i="2"/>
  <c r="F402" i="2"/>
  <c r="F410" i="2"/>
  <c r="F418" i="2"/>
  <c r="F426" i="2"/>
  <c r="F434" i="2"/>
  <c r="F442" i="2"/>
  <c r="F450" i="2"/>
  <c r="F458" i="2"/>
  <c r="F466" i="2"/>
  <c r="F474" i="2"/>
  <c r="F482" i="2"/>
  <c r="F490" i="2"/>
  <c r="F498" i="2"/>
  <c r="F506" i="2"/>
  <c r="F514" i="2"/>
  <c r="F522" i="2"/>
  <c r="F530" i="2"/>
  <c r="F538" i="2"/>
  <c r="F546" i="2"/>
  <c r="F554" i="2"/>
  <c r="F562" i="2"/>
  <c r="F570" i="2"/>
  <c r="F578" i="2"/>
  <c r="F586" i="2"/>
  <c r="F594" i="2"/>
  <c r="F602" i="2"/>
  <c r="F610" i="2"/>
  <c r="F618" i="2"/>
  <c r="F626" i="2"/>
  <c r="F634" i="2"/>
  <c r="F642" i="2"/>
  <c r="F650" i="2"/>
  <c r="F658" i="2"/>
  <c r="F666" i="2"/>
  <c r="F674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123" i="2"/>
  <c r="F131" i="2"/>
  <c r="F139" i="2"/>
  <c r="F147" i="2"/>
  <c r="F155" i="2"/>
  <c r="F163" i="2"/>
  <c r="F171" i="2"/>
  <c r="F179" i="2"/>
  <c r="F187" i="2"/>
  <c r="F195" i="2"/>
  <c r="F203" i="2"/>
  <c r="F211" i="2"/>
  <c r="F219" i="2"/>
  <c r="F227" i="2"/>
  <c r="F235" i="2"/>
  <c r="F243" i="2"/>
  <c r="F251" i="2"/>
  <c r="F259" i="2"/>
  <c r="F267" i="2"/>
  <c r="F275" i="2"/>
  <c r="F283" i="2"/>
  <c r="F291" i="2"/>
  <c r="F299" i="2"/>
  <c r="F307" i="2"/>
  <c r="F315" i="2"/>
  <c r="F323" i="2"/>
  <c r="F331" i="2"/>
  <c r="F339" i="2"/>
  <c r="F347" i="2"/>
  <c r="F355" i="2"/>
  <c r="F363" i="2"/>
  <c r="F371" i="2"/>
  <c r="F379" i="2"/>
  <c r="F387" i="2"/>
  <c r="F395" i="2"/>
  <c r="F403" i="2"/>
  <c r="F411" i="2"/>
  <c r="F419" i="2"/>
  <c r="F427" i="2"/>
  <c r="F435" i="2"/>
  <c r="F443" i="2"/>
  <c r="F451" i="2"/>
  <c r="F459" i="2"/>
  <c r="F467" i="2"/>
  <c r="F475" i="2"/>
  <c r="F483" i="2"/>
  <c r="F491" i="2"/>
  <c r="F499" i="2"/>
  <c r="F507" i="2"/>
  <c r="F515" i="2"/>
  <c r="F523" i="2"/>
  <c r="F531" i="2"/>
  <c r="F539" i="2"/>
  <c r="F547" i="2"/>
  <c r="F555" i="2"/>
  <c r="F563" i="2"/>
  <c r="F571" i="2"/>
  <c r="F579" i="2"/>
  <c r="F587" i="2"/>
  <c r="F595" i="2"/>
  <c r="F603" i="2"/>
  <c r="F611" i="2"/>
  <c r="F619" i="2"/>
  <c r="F627" i="2"/>
  <c r="F635" i="2"/>
  <c r="F643" i="2"/>
  <c r="F651" i="2"/>
  <c r="F659" i="2"/>
  <c r="F667" i="2"/>
  <c r="F675" i="2"/>
  <c r="F3" i="2"/>
  <c r="P85" i="3"/>
  <c r="W55" i="3"/>
  <c r="AE7" i="3"/>
  <c r="I53" i="3"/>
  <c r="B7" i="3"/>
  <c r="J6" i="3"/>
  <c r="J7" i="3"/>
  <c r="X6" i="3"/>
  <c r="J22" i="3"/>
  <c r="J23" i="3"/>
  <c r="J8" i="3"/>
  <c r="J40" i="3"/>
  <c r="J9" i="3"/>
  <c r="J10" i="3"/>
  <c r="J42" i="3"/>
  <c r="J11" i="3"/>
  <c r="J30" i="3"/>
  <c r="X7" i="3"/>
  <c r="X8" i="3"/>
  <c r="J16" i="3"/>
  <c r="J32" i="3"/>
  <c r="J48" i="3"/>
  <c r="J47" i="3"/>
  <c r="J17" i="3"/>
  <c r="J49" i="3"/>
  <c r="J25" i="3"/>
  <c r="J26" i="3"/>
  <c r="J27" i="3"/>
  <c r="J14" i="3"/>
  <c r="J15" i="3"/>
  <c r="X9" i="3"/>
  <c r="J33" i="3"/>
  <c r="X10" i="3"/>
  <c r="J18" i="3"/>
  <c r="J34" i="3"/>
  <c r="J50" i="3"/>
  <c r="J39" i="3"/>
  <c r="J24" i="3"/>
  <c r="J41" i="3"/>
  <c r="J43" i="3"/>
  <c r="J46" i="3"/>
  <c r="J31" i="3"/>
  <c r="X21" i="3"/>
  <c r="J19" i="3"/>
  <c r="J35" i="3"/>
  <c r="J51" i="3"/>
  <c r="X22" i="3"/>
  <c r="J20" i="3"/>
  <c r="J36" i="3"/>
  <c r="J21" i="3"/>
  <c r="J37" i="3"/>
  <c r="J38" i="3"/>
  <c r="J12" i="3"/>
  <c r="J28" i="3"/>
  <c r="J44" i="3"/>
  <c r="J13" i="3"/>
  <c r="J29" i="3"/>
  <c r="J45" i="3"/>
  <c r="X23" i="3"/>
  <c r="X39" i="3"/>
  <c r="X55" i="3"/>
  <c r="X37" i="3"/>
  <c r="X54" i="3"/>
  <c r="X24" i="3"/>
  <c r="X40" i="3"/>
  <c r="X25" i="3"/>
  <c r="X41" i="3"/>
  <c r="X11" i="3"/>
  <c r="X27" i="3"/>
  <c r="X43" i="3"/>
  <c r="X12" i="3"/>
  <c r="X28" i="3"/>
  <c r="X44" i="3"/>
  <c r="X42" i="3"/>
  <c r="X13" i="3"/>
  <c r="X29" i="3"/>
  <c r="X45" i="3"/>
  <c r="X53" i="3"/>
  <c r="X26" i="3"/>
  <c r="X14" i="3"/>
  <c r="X30" i="3"/>
  <c r="X46" i="3"/>
  <c r="X15" i="3"/>
  <c r="X31" i="3"/>
  <c r="X47" i="3"/>
  <c r="X38" i="3"/>
  <c r="X16" i="3"/>
  <c r="X32" i="3"/>
  <c r="X48" i="3"/>
  <c r="X17" i="3"/>
  <c r="X33" i="3"/>
  <c r="X49" i="3"/>
  <c r="X18" i="3"/>
  <c r="X34" i="3"/>
  <c r="X50" i="3"/>
  <c r="X19" i="3"/>
  <c r="X35" i="3"/>
  <c r="X51" i="3"/>
  <c r="X20" i="3"/>
  <c r="X36" i="3"/>
  <c r="X52" i="3"/>
  <c r="Q63" i="3"/>
  <c r="Q79" i="3"/>
  <c r="Q62" i="3"/>
  <c r="Q16" i="3"/>
  <c r="Q32" i="3"/>
  <c r="Q48" i="3"/>
  <c r="Q64" i="3"/>
  <c r="Q80" i="3"/>
  <c r="Q14" i="3"/>
  <c r="Q17" i="3"/>
  <c r="Q33" i="3"/>
  <c r="Q49" i="3"/>
  <c r="Q65" i="3"/>
  <c r="Q81" i="3"/>
  <c r="Q50" i="3"/>
  <c r="Q66" i="3"/>
  <c r="Q82" i="3"/>
  <c r="Q19" i="3"/>
  <c r="Q35" i="3"/>
  <c r="Q51" i="3"/>
  <c r="Q67" i="3"/>
  <c r="Q83" i="3"/>
  <c r="Q20" i="3"/>
  <c r="Q36" i="3"/>
  <c r="Q52" i="3"/>
  <c r="Q68" i="3"/>
  <c r="Q84" i="3"/>
  <c r="Q30" i="3"/>
  <c r="Q18" i="3"/>
  <c r="Q85" i="3"/>
  <c r="Q47" i="3"/>
  <c r="Q22" i="3"/>
  <c r="Q38" i="3"/>
  <c r="Q54" i="3"/>
  <c r="Q70" i="3"/>
  <c r="Q31" i="3"/>
  <c r="Q7" i="3"/>
  <c r="Q23" i="3"/>
  <c r="Q39" i="3"/>
  <c r="Q55" i="3"/>
  <c r="Q71" i="3"/>
  <c r="Q8" i="3"/>
  <c r="Q24" i="3"/>
  <c r="Q40" i="3"/>
  <c r="Q56" i="3"/>
  <c r="Q72" i="3"/>
  <c r="Q34" i="3"/>
  <c r="Q6" i="3"/>
  <c r="Q9" i="3"/>
  <c r="Q25" i="3"/>
  <c r="Q41" i="3"/>
  <c r="Q57" i="3"/>
  <c r="Q73" i="3"/>
  <c r="Q46" i="3"/>
  <c r="Q37" i="3"/>
  <c r="Q10" i="3"/>
  <c r="Q26" i="3"/>
  <c r="Q42" i="3"/>
  <c r="Q58" i="3"/>
  <c r="Q74" i="3"/>
  <c r="Q78" i="3"/>
  <c r="Q21" i="3"/>
  <c r="Q11" i="3"/>
  <c r="Q27" i="3"/>
  <c r="Q43" i="3"/>
  <c r="Q59" i="3"/>
  <c r="Q75" i="3"/>
  <c r="Q15" i="3"/>
  <c r="Q69" i="3"/>
  <c r="Q12" i="3"/>
  <c r="Q28" i="3"/>
  <c r="Q44" i="3"/>
  <c r="Q60" i="3"/>
  <c r="Q76" i="3"/>
  <c r="Q53" i="3"/>
  <c r="Q13" i="3"/>
  <c r="Q29" i="3"/>
  <c r="Q45" i="3"/>
  <c r="Q61" i="3"/>
  <c r="Q77" i="3"/>
  <c r="Z27" i="3" l="1"/>
  <c r="Z6" i="3"/>
  <c r="E6" i="3"/>
  <c r="L51" i="3"/>
  <c r="S48" i="3"/>
  <c r="Z32" i="3"/>
  <c r="Z11" i="3"/>
  <c r="Z5" i="3"/>
  <c r="L35" i="3"/>
  <c r="S32" i="3"/>
  <c r="Z26" i="3"/>
  <c r="Z10" i="3"/>
  <c r="S67" i="3"/>
  <c r="S81" i="3"/>
  <c r="L33" i="3"/>
  <c r="S14" i="3"/>
  <c r="Z36" i="3"/>
  <c r="Z15" i="3"/>
  <c r="Z41" i="3"/>
  <c r="L10" i="3"/>
  <c r="S35" i="3"/>
  <c r="S49" i="3"/>
  <c r="L31" i="3"/>
  <c r="S28" i="3"/>
  <c r="Z51" i="3"/>
  <c r="Z30" i="3"/>
  <c r="Z35" i="3"/>
  <c r="Z40" i="3"/>
  <c r="L52" i="3"/>
  <c r="S17" i="3"/>
  <c r="S63" i="3"/>
  <c r="Z54" i="3"/>
  <c r="L45" i="3"/>
  <c r="AE8" i="3"/>
  <c r="S8" i="3"/>
  <c r="L7" i="3"/>
  <c r="L23" i="3"/>
  <c r="L41" i="3"/>
  <c r="L39" i="3"/>
  <c r="L9" i="3"/>
  <c r="S38" i="3"/>
  <c r="S70" i="3"/>
  <c r="S22" i="3"/>
  <c r="S69" i="3"/>
  <c r="S53" i="3"/>
  <c r="S21" i="3"/>
  <c r="S5" i="3"/>
  <c r="L38" i="3"/>
  <c r="L22" i="3"/>
  <c r="L6" i="3"/>
  <c r="Z19" i="3"/>
  <c r="Z45" i="3"/>
  <c r="Z24" i="3"/>
  <c r="S68" i="3"/>
  <c r="L36" i="3"/>
  <c r="W56" i="3"/>
  <c r="Z55" i="3"/>
  <c r="L43" i="3"/>
  <c r="L40" i="3"/>
  <c r="S76" i="3"/>
  <c r="Z50" i="3"/>
  <c r="Z29" i="3"/>
  <c r="Z8" i="3"/>
  <c r="S52" i="3"/>
  <c r="L20" i="3"/>
  <c r="L34" i="3"/>
  <c r="S31" i="3"/>
  <c r="S77" i="3"/>
  <c r="L13" i="3"/>
  <c r="L27" i="3"/>
  <c r="L24" i="3"/>
  <c r="Z34" i="3"/>
  <c r="Z13" i="3"/>
  <c r="Z39" i="3"/>
  <c r="S36" i="3"/>
  <c r="S82" i="3"/>
  <c r="L18" i="3"/>
  <c r="S15" i="3"/>
  <c r="S61" i="3"/>
  <c r="S72" i="3"/>
  <c r="L11" i="3"/>
  <c r="L8" i="3"/>
  <c r="L28" i="3"/>
  <c r="Z47" i="3"/>
  <c r="Z18" i="3"/>
  <c r="Z44" i="3"/>
  <c r="Z23" i="3"/>
  <c r="S20" i="3"/>
  <c r="S66" i="3"/>
  <c r="L48" i="3"/>
  <c r="S45" i="3"/>
  <c r="S75" i="3"/>
  <c r="S73" i="3"/>
  <c r="S84" i="3"/>
  <c r="S46" i="3"/>
  <c r="Z21" i="3"/>
  <c r="L12" i="3"/>
  <c r="Z49" i="3"/>
  <c r="Z28" i="3"/>
  <c r="Z7" i="3"/>
  <c r="L37" i="3"/>
  <c r="S50" i="3"/>
  <c r="S56" i="3"/>
  <c r="L32" i="3"/>
  <c r="S29" i="3"/>
  <c r="S59" i="3"/>
  <c r="S57" i="3"/>
  <c r="P86" i="3"/>
  <c r="S85" i="3"/>
  <c r="J53" i="3"/>
  <c r="C7" i="3"/>
  <c r="B8" i="3"/>
  <c r="E8" i="3" s="1"/>
  <c r="C475" i="2" a="1"/>
  <c r="C530" i="2" a="1"/>
  <c r="C561" i="2" a="1"/>
  <c r="C632" i="2" a="1"/>
  <c r="C340" i="2" a="1"/>
  <c r="C295" i="2" a="1"/>
  <c r="C342" i="2" a="1"/>
  <c r="C397" i="2" a="1"/>
  <c r="C122" i="2" a="1"/>
  <c r="C153" i="2" a="1"/>
  <c r="C183" i="2" a="1"/>
  <c r="C174" i="2" a="1"/>
  <c r="C133" i="2" a="1"/>
  <c r="C100" i="2" a="1"/>
  <c r="U51" i="2" a="1"/>
  <c r="U401" i="2" a="1"/>
  <c r="U32" i="2" a="1"/>
  <c r="U380" i="2" a="1"/>
  <c r="U666" i="2" a="1"/>
  <c r="U201" i="2" a="1"/>
  <c r="U583" i="2" a="1"/>
  <c r="U54" i="2" a="1"/>
  <c r="C595" i="2" a="1"/>
  <c r="C650" i="2" a="1"/>
  <c r="C420" i="2" a="1"/>
  <c r="C297" i="2" a="1"/>
  <c r="C368" i="2" a="1"/>
  <c r="C415" i="2" a="1"/>
  <c r="C462" i="2" a="1"/>
  <c r="C517" i="2" a="1"/>
  <c r="C242" i="2" a="1"/>
  <c r="C273" i="2" a="1"/>
  <c r="C163" i="2" a="1"/>
  <c r="C59" i="2" a="1"/>
  <c r="C253" i="2" a="1"/>
  <c r="C220" i="2" a="1"/>
  <c r="U387" i="2" a="1"/>
  <c r="U18" i="2" a="1"/>
  <c r="U368" i="2" a="1"/>
  <c r="U14" i="2" a="1"/>
  <c r="U667" i="2" a="1"/>
  <c r="U298" i="2" a="1"/>
  <c r="U632" i="2" a="1"/>
  <c r="U215" i="2" a="1"/>
  <c r="U341" i="2" a="1"/>
  <c r="C331" i="2" a="1"/>
  <c r="C386" i="2" a="1"/>
  <c r="C417" i="2" a="1"/>
  <c r="C488" i="2" a="1"/>
  <c r="C535" i="2" a="1"/>
  <c r="C582" i="2" a="1"/>
  <c r="C637" i="2" a="1"/>
  <c r="C460" i="2" a="1"/>
  <c r="C176" i="2" a="1"/>
  <c r="C9" i="2" a="1"/>
  <c r="C39" i="2" a="1"/>
  <c r="C30" i="2" a="1"/>
  <c r="C187" i="2" a="1"/>
  <c r="C283" i="2" a="1"/>
  <c r="U354" i="2" a="1"/>
  <c r="U352" i="2" a="1"/>
  <c r="U651" i="2" a="1"/>
  <c r="U282" i="2" a="1"/>
  <c r="U616" i="2" a="1"/>
  <c r="U199" i="2" a="1"/>
  <c r="U325" i="2" a="1"/>
  <c r="C451" i="2" a="1"/>
  <c r="C506" i="2" a="1"/>
  <c r="C537" i="2" a="1"/>
  <c r="C608" i="2" a="1"/>
  <c r="C655" i="2" a="1"/>
  <c r="C468" i="2" a="1"/>
  <c r="C318" i="2" a="1"/>
  <c r="C373" i="2" a="1"/>
  <c r="C98" i="2" a="1"/>
  <c r="C129" i="2" a="1"/>
  <c r="C159" i="2" a="1"/>
  <c r="C150" i="2" a="1"/>
  <c r="C109" i="2" a="1"/>
  <c r="C76" i="2" a="1"/>
  <c r="U3" i="2" a="1"/>
  <c r="U336" i="2" a="1"/>
  <c r="U669" i="2" a="1"/>
  <c r="U283" i="2" a="1"/>
  <c r="U409" i="2" a="1"/>
  <c r="U248" i="2" a="1"/>
  <c r="U358" i="2" a="1"/>
  <c r="U309" i="2" a="1"/>
  <c r="C443" i="2" a="1"/>
  <c r="C498" i="2" a="1"/>
  <c r="C529" i="2" a="1"/>
  <c r="C600" i="2" a="1"/>
  <c r="C647" i="2" a="1"/>
  <c r="C364" i="2" a="1"/>
  <c r="C310" i="2" a="1"/>
  <c r="C365" i="2" a="1"/>
  <c r="C90" i="2" a="1"/>
  <c r="C121" i="2" a="1"/>
  <c r="C151" i="2" a="1"/>
  <c r="C142" i="2" a="1"/>
  <c r="C101" i="2" a="1"/>
  <c r="C68" i="2" a="1"/>
  <c r="U674" i="2" a="1"/>
  <c r="U672" i="2" a="1"/>
  <c r="U318" i="2" a="1"/>
  <c r="U619" i="2" a="1"/>
  <c r="U250" i="2" a="1"/>
  <c r="U584" i="2" a="1"/>
  <c r="U71" i="2" a="1"/>
  <c r="U293" i="2" a="1"/>
  <c r="C435" i="2" a="1"/>
  <c r="C490" i="2" a="1"/>
  <c r="C521" i="2" a="1"/>
  <c r="C592" i="2" a="1"/>
  <c r="C639" i="2" a="1"/>
  <c r="C636" i="2" a="1"/>
  <c r="C302" i="2" a="1"/>
  <c r="C357" i="2" a="1"/>
  <c r="C82" i="2" a="1"/>
  <c r="C113" i="2" a="1"/>
  <c r="C143" i="2" a="1"/>
  <c r="C134" i="2" a="1"/>
  <c r="C93" i="2" a="1"/>
  <c r="C60" i="2" a="1"/>
  <c r="U658" i="2" a="1"/>
  <c r="U321" i="2" a="1"/>
  <c r="U654" i="2" a="1"/>
  <c r="C347" i="2" a="1"/>
  <c r="C580" i="2" a="1"/>
  <c r="C504" i="2" a="1"/>
  <c r="C423" i="2" a="1"/>
  <c r="C653" i="2" a="1"/>
  <c r="C250" i="2" a="1"/>
  <c r="C25" i="2" a="1"/>
  <c r="C147" i="2" a="1"/>
  <c r="C5" i="2" a="1"/>
  <c r="U403" i="2" a="1"/>
  <c r="U49" i="2" a="1"/>
  <c r="U30" i="2" a="1"/>
  <c r="U314" i="2" a="1"/>
  <c r="U296" i="2" a="1"/>
  <c r="U357" i="2" a="1"/>
  <c r="C339" i="2" a="1"/>
  <c r="C553" i="2" a="1"/>
  <c r="C496" i="2" a="1"/>
  <c r="C628" i="2" a="1"/>
  <c r="C645" i="2" a="1"/>
  <c r="C114" i="2" a="1"/>
  <c r="C17" i="2" a="1"/>
  <c r="C166" i="2" a="1"/>
  <c r="C251" i="2" a="1"/>
  <c r="U35" i="2" a="1"/>
  <c r="U33" i="2" a="1"/>
  <c r="U364" i="2" a="1"/>
  <c r="U650" i="2" a="1"/>
  <c r="U280" i="2" a="1"/>
  <c r="U38" i="2" a="1"/>
  <c r="C642" i="2" a="1"/>
  <c r="C545" i="2" a="1"/>
  <c r="C360" i="2" a="1"/>
  <c r="C524" i="2" a="1"/>
  <c r="C509" i="2" a="1"/>
  <c r="C106" i="2" a="1"/>
  <c r="C99" i="2" a="1"/>
  <c r="C158" i="2" a="1"/>
  <c r="C212" i="2" a="1"/>
  <c r="U19" i="2" a="1"/>
  <c r="U350" i="2" a="1"/>
  <c r="U634" i="2" a="1"/>
  <c r="U264" i="2" a="1"/>
  <c r="U22" i="2" a="1"/>
  <c r="C323" i="2" a="1"/>
  <c r="C665" i="2" a="1"/>
  <c r="C480" i="2" a="1"/>
  <c r="C399" i="2" a="1"/>
  <c r="C629" i="2" a="1"/>
  <c r="C226" i="2" a="1"/>
  <c r="C280" i="2" a="1"/>
  <c r="C278" i="2" a="1"/>
  <c r="C131" i="2" a="1"/>
  <c r="U355" i="2" a="1"/>
  <c r="U671" i="2" a="1"/>
  <c r="U635" i="2" a="1"/>
  <c r="U57" i="2" a="1"/>
  <c r="U87" i="2" a="1"/>
  <c r="C564" i="2" a="1"/>
  <c r="C626" i="2" a="1"/>
  <c r="C401" i="2" a="1"/>
  <c r="C344" i="2" a="1"/>
  <c r="C566" i="2" a="1"/>
  <c r="C493" i="2" a="1"/>
  <c r="C128" i="2" a="1"/>
  <c r="C279" i="2" a="1"/>
  <c r="C14" i="2" a="1"/>
  <c r="C196" i="2" a="1"/>
  <c r="U322" i="2" a="1"/>
  <c r="U670" i="2" a="1"/>
  <c r="U267" i="2" a="1"/>
  <c r="U41" i="2" a="1"/>
  <c r="U342" i="2" a="1"/>
  <c r="C563" i="2" a="1"/>
  <c r="C362" i="2" a="1"/>
  <c r="C404" i="2" a="1"/>
  <c r="C511" i="2" a="1"/>
  <c r="C430" i="2" a="1"/>
  <c r="C232" i="2" a="1"/>
  <c r="C241" i="2" a="1"/>
  <c r="C15" i="2" a="1"/>
  <c r="C221" i="2" a="1"/>
  <c r="U675" i="2" a="1"/>
  <c r="U673" i="2" a="1"/>
  <c r="U302" i="2" a="1"/>
  <c r="U603" i="2" a="1"/>
  <c r="U234" i="2" a="1"/>
  <c r="U472" i="2" a="1"/>
  <c r="U55" i="2" a="1"/>
  <c r="U277" i="2" a="1"/>
  <c r="C547" i="2" a="1"/>
  <c r="C602" i="2" a="1"/>
  <c r="C633" i="2" a="1"/>
  <c r="C612" i="2" a="1"/>
  <c r="C320" i="2" a="1"/>
  <c r="C367" i="2" a="1"/>
  <c r="C414" i="2" a="1"/>
  <c r="C469" i="2" a="1"/>
  <c r="C194" i="2" a="1"/>
  <c r="C225" i="2" a="1"/>
  <c r="C255" i="2" a="1"/>
  <c r="C246" i="2" a="1"/>
  <c r="C205" i="2" a="1"/>
  <c r="C172" i="2" a="1"/>
  <c r="U291" i="2" a="1"/>
  <c r="U641" i="2" a="1"/>
  <c r="U272" i="2" a="1"/>
  <c r="U620" i="2" a="1"/>
  <c r="U219" i="2" a="1"/>
  <c r="U345" i="2" a="1"/>
  <c r="U375" i="2" a="1"/>
  <c r="U294" i="2" a="1"/>
  <c r="C667" i="2" a="1"/>
  <c r="C548" i="2" a="1"/>
  <c r="C338" i="2" a="1"/>
  <c r="C369" i="2" a="1"/>
  <c r="C440" i="2" a="1"/>
  <c r="C487" i="2" a="1"/>
  <c r="C534" i="2" a="1"/>
  <c r="C589" i="2" a="1"/>
  <c r="C112" i="2" a="1"/>
  <c r="C256" i="2" a="1"/>
  <c r="C72" i="2" a="1"/>
  <c r="C211" i="2" a="1"/>
  <c r="C91" i="2" a="1"/>
  <c r="C67" i="2" a="1"/>
  <c r="U627" i="2" a="1"/>
  <c r="C658" i="2" a="1"/>
  <c r="C305" i="2" a="1"/>
  <c r="C598" i="2" a="1"/>
  <c r="C356" i="2" a="1"/>
  <c r="C219" i="2" a="1"/>
  <c r="C261" i="2" a="1"/>
  <c r="U386" i="2" a="1"/>
  <c r="U382" i="2" a="1"/>
  <c r="U457" i="2" a="1"/>
  <c r="U406" i="2" a="1"/>
  <c r="C522" i="2" a="1"/>
  <c r="C624" i="2" a="1"/>
  <c r="C590" i="2" a="1"/>
  <c r="C668" i="2" a="1"/>
  <c r="C175" i="2" a="1"/>
  <c r="C125" i="2" a="1"/>
  <c r="U370" i="2" a="1"/>
  <c r="U366" i="2" a="1"/>
  <c r="U441" i="2" a="1"/>
  <c r="U390" i="2" a="1"/>
  <c r="C514" i="2" a="1"/>
  <c r="C616" i="2" a="1"/>
  <c r="C454" i="2" a="1"/>
  <c r="C234" i="2" a="1"/>
  <c r="C167" i="2" a="1"/>
  <c r="C117" i="2" a="1"/>
  <c r="U369" i="2" a="1"/>
  <c r="U299" i="2" a="1"/>
  <c r="U455" i="2" a="1"/>
  <c r="C579" i="2" a="1"/>
  <c r="C409" i="2" a="1"/>
  <c r="C527" i="2" a="1"/>
  <c r="C501" i="2" a="1"/>
  <c r="C257" i="2" a="1"/>
  <c r="C22" i="2" a="1"/>
  <c r="C43" i="2" a="1"/>
  <c r="U334" i="2" a="1"/>
  <c r="U266" i="2" a="1"/>
  <c r="U6" i="2" a="1"/>
  <c r="C315" i="2" a="1"/>
  <c r="C500" i="2" a="1"/>
  <c r="C391" i="2" a="1"/>
  <c r="C264" i="2" a="1"/>
  <c r="C248" i="2" a="1"/>
  <c r="C229" i="2" a="1"/>
  <c r="U339" i="2" a="1"/>
  <c r="U668" i="2" a="1"/>
  <c r="U393" i="2" a="1"/>
  <c r="U645" i="2" a="1"/>
  <c r="C618" i="2" a="1"/>
  <c r="C464" i="2" a="1"/>
  <c r="C558" i="2" a="1"/>
  <c r="C210" i="2" a="1"/>
  <c r="C271" i="2" a="1"/>
  <c r="C35" i="2" a="1"/>
  <c r="U306" i="2" a="1"/>
  <c r="U652" i="2" a="1"/>
  <c r="U586" i="2" a="1"/>
  <c r="U216" i="2" a="1"/>
  <c r="U629" i="2" a="1"/>
  <c r="C419" i="2" a="1"/>
  <c r="C346" i="2" a="1"/>
  <c r="C576" i="2" a="1"/>
  <c r="C495" i="2" a="1"/>
  <c r="C644" i="2" a="1"/>
  <c r="C144" i="2" a="1"/>
  <c r="C97" i="2" a="1"/>
  <c r="C227" i="2" a="1"/>
  <c r="C77" i="2" a="1"/>
  <c r="U643" i="2" a="1"/>
  <c r="U289" i="2" a="1"/>
  <c r="U270" i="2" a="1"/>
  <c r="U458" i="2" a="1"/>
  <c r="U88" i="2" a="1"/>
  <c r="U597" i="2" a="1"/>
  <c r="C411" i="2" a="1"/>
  <c r="C625" i="2" a="1"/>
  <c r="C568" i="2" a="1"/>
  <c r="C359" i="2" a="1"/>
  <c r="C532" i="2" a="1"/>
  <c r="C186" i="2" a="1"/>
  <c r="C89" i="2" a="1"/>
  <c r="C238" i="2" a="1"/>
  <c r="C69" i="2" a="1"/>
  <c r="U275" i="2" a="1"/>
  <c r="U625" i="2" a="1"/>
  <c r="U256" i="2" a="1"/>
  <c r="U604" i="2" a="1"/>
  <c r="U203" i="2" a="1"/>
  <c r="U329" i="2" a="1"/>
  <c r="U359" i="2" a="1"/>
  <c r="U278" i="2" a="1"/>
  <c r="C659" i="2" a="1"/>
  <c r="C516" i="2" a="1"/>
  <c r="C330" i="2" a="1"/>
  <c r="C361" i="2" a="1"/>
  <c r="C432" i="2" a="1"/>
  <c r="C479" i="2" a="1"/>
  <c r="C526" i="2" a="1"/>
  <c r="C581" i="2" a="1"/>
  <c r="C80" i="2" a="1"/>
  <c r="C192" i="2" a="1"/>
  <c r="C16" i="2" a="1"/>
  <c r="C195" i="2" a="1"/>
  <c r="C19" i="2" a="1"/>
  <c r="C284" i="2" a="1"/>
  <c r="U611" i="2" a="1"/>
  <c r="U242" i="2" a="1"/>
  <c r="U592" i="2" a="1"/>
  <c r="U238" i="2" a="1"/>
  <c r="U443" i="2" a="1"/>
  <c r="U74" i="2" a="1"/>
  <c r="U408" i="2" a="1"/>
  <c r="U614" i="2" a="1"/>
  <c r="U213" i="2" a="1"/>
  <c r="C395" i="2" a="1"/>
  <c r="C450" i="2" a="1"/>
  <c r="C481" i="2" a="1"/>
  <c r="C552" i="2" a="1"/>
  <c r="C599" i="2" a="1"/>
  <c r="C646" i="2" a="1"/>
  <c r="C324" i="2" a="1"/>
  <c r="C317" i="2" a="1"/>
  <c r="C42" i="2" a="1"/>
  <c r="C73" i="2" a="1"/>
  <c r="C103" i="2" a="1"/>
  <c r="C94" i="2" a="1"/>
  <c r="C53" i="2" a="1"/>
  <c r="C20" i="2" a="1"/>
  <c r="U482" i="2" a="1"/>
  <c r="U241" i="2" a="1"/>
  <c r="U478" i="2" a="1"/>
  <c r="U220" i="2" a="1"/>
  <c r="U410" i="2" a="1"/>
  <c r="U297" i="2" a="1"/>
  <c r="U327" i="2" a="1"/>
  <c r="U453" i="2" a="1"/>
  <c r="C515" i="2" a="1"/>
  <c r="C570" i="2" a="1"/>
  <c r="C601" i="2" a="1"/>
  <c r="C672" i="2" a="1"/>
  <c r="C604" i="2" a="1"/>
  <c r="C335" i="2" a="1"/>
  <c r="C382" i="2" a="1"/>
  <c r="C437" i="2" a="1"/>
  <c r="C162" i="2" a="1"/>
  <c r="C193" i="2" a="1"/>
  <c r="C223" i="2" a="1"/>
  <c r="C214" i="2" a="1"/>
  <c r="C173" i="2" a="1"/>
  <c r="C140" i="2" a="1"/>
  <c r="U227" i="2" a="1"/>
  <c r="U481" i="2" a="1"/>
  <c r="U208" i="2" a="1"/>
  <c r="U460" i="2" a="1"/>
  <c r="U59" i="2" a="1"/>
  <c r="U633" i="2" a="1"/>
  <c r="U24" i="2" a="1"/>
  <c r="U582" i="2" a="1"/>
  <c r="U85" i="2" a="1"/>
  <c r="C379" i="2" a="1"/>
  <c r="C434" i="2" a="1"/>
  <c r="C465" i="2" a="1"/>
  <c r="C536" i="2" a="1"/>
  <c r="C583" i="2" a="1"/>
  <c r="C630" i="2" a="1"/>
  <c r="C484" i="2" a="1"/>
  <c r="C301" i="2" a="1"/>
  <c r="C26" i="2" a="1"/>
  <c r="C57" i="2" a="1"/>
  <c r="C87" i="2" a="1"/>
  <c r="C78" i="2" a="1"/>
  <c r="C37" i="2" a="1"/>
  <c r="C4" i="2" a="1"/>
  <c r="U450" i="2" a="1"/>
  <c r="U209" i="2" a="1"/>
  <c r="U446" i="2" a="1"/>
  <c r="U92" i="2" a="1"/>
  <c r="U378" i="2" a="1"/>
  <c r="U265" i="2" a="1"/>
  <c r="U647" i="2" a="1"/>
  <c r="U214" i="2" a="1"/>
  <c r="C627" i="2" a="1"/>
  <c r="C396" i="2" a="1"/>
  <c r="C298" i="2" a="1"/>
  <c r="C329" i="2" a="1"/>
  <c r="C400" i="2" a="1"/>
  <c r="C447" i="2" a="1"/>
  <c r="C494" i="2" a="1"/>
  <c r="C549" i="2" a="1"/>
  <c r="C274" i="2" a="1"/>
  <c r="C32" i="2" a="1"/>
  <c r="C120" i="2" a="1"/>
  <c r="C75" i="2" a="1"/>
  <c r="C285" i="2" a="1"/>
  <c r="C252" i="2" a="1"/>
  <c r="U451" i="2" a="1"/>
  <c r="U82" i="2" a="1"/>
  <c r="U432" i="2" a="1"/>
  <c r="U78" i="2" a="1"/>
  <c r="U379" i="2" a="1"/>
  <c r="U10" i="2" a="1"/>
  <c r="U344" i="2" a="1"/>
  <c r="U454" i="2" a="1"/>
  <c r="U53" i="2" a="1"/>
  <c r="C363" i="2" a="1"/>
  <c r="C418" i="2" a="1"/>
  <c r="C449" i="2" a="1"/>
  <c r="C520" i="2" a="1"/>
  <c r="C567" i="2" a="1"/>
  <c r="C614" i="2" a="1"/>
  <c r="C669" i="2" a="1"/>
  <c r="C660" i="2" a="1"/>
  <c r="C10" i="2" a="1"/>
  <c r="C41" i="2" a="1"/>
  <c r="C71" i="2" a="1"/>
  <c r="C62" i="2" a="1"/>
  <c r="C21" i="2" a="1"/>
  <c r="C203" i="2" a="1"/>
  <c r="U418" i="2" a="1"/>
  <c r="U81" i="2" a="1"/>
  <c r="U414" i="2" a="1"/>
  <c r="U60" i="2" a="1"/>
  <c r="C611" i="2" a="1"/>
  <c r="C666" i="2" a="1"/>
  <c r="C412" i="2" a="1"/>
  <c r="C313" i="2" a="1"/>
  <c r="C384" i="2" a="1"/>
  <c r="C431" i="2" a="1"/>
  <c r="C478" i="2" a="1"/>
  <c r="C533" i="2" a="1"/>
  <c r="C258" i="2" a="1"/>
  <c r="C289" i="2" a="1"/>
  <c r="C48" i="2" a="1"/>
  <c r="C235" i="2" a="1"/>
  <c r="C269" i="2" a="1"/>
  <c r="C236" i="2" a="1"/>
  <c r="U419" i="2" a="1"/>
  <c r="U50" i="2" a="1"/>
  <c r="U400" i="2" a="1"/>
  <c r="C388" i="2" a="1"/>
  <c r="U212" i="2" a="1"/>
  <c r="C427" i="2" a="1"/>
  <c r="U642" i="2" a="1"/>
  <c r="U585" i="2" a="1"/>
  <c r="U31" i="2" a="1"/>
  <c r="U589" i="2" a="1"/>
  <c r="C126" i="2" a="1"/>
  <c r="U346" i="2" a="1"/>
  <c r="U389" i="2" a="1"/>
  <c r="U479" i="2" a="1"/>
  <c r="C243" i="2" a="1"/>
  <c r="U361" i="2" a="1"/>
  <c r="U205" i="2" a="1"/>
  <c r="C482" i="2" a="1"/>
  <c r="C433" i="2" a="1"/>
  <c r="C470" i="2" a="1"/>
  <c r="C281" i="2" a="1"/>
  <c r="C228" i="2" a="1"/>
  <c r="U384" i="2" a="1"/>
  <c r="U648" i="2" a="1"/>
  <c r="C467" i="2" a="1"/>
  <c r="C671" i="2" a="1"/>
  <c r="C389" i="2" a="1"/>
  <c r="C47" i="2" a="1"/>
  <c r="C3" i="2" a="1"/>
  <c r="U12" i="2" a="1"/>
  <c r="U471" i="2" a="1"/>
  <c r="C673" i="2" a="1"/>
  <c r="C407" i="2" a="1"/>
  <c r="C265" i="2" a="1"/>
  <c r="C245" i="2" a="1"/>
  <c r="U17" i="2" a="1"/>
  <c r="U73" i="2" a="1"/>
  <c r="C634" i="2" a="1"/>
  <c r="C352" i="2" a="1"/>
  <c r="C316" i="2" a="1"/>
  <c r="C31" i="2" a="1"/>
  <c r="U338" i="2" a="1"/>
  <c r="U618" i="2" a="1"/>
  <c r="U661" i="2" a="1"/>
  <c r="C657" i="2" a="1"/>
  <c r="C438" i="2" a="1"/>
  <c r="C249" i="2" a="1"/>
  <c r="C83" i="2" a="1"/>
  <c r="U320" i="2" a="1"/>
  <c r="U232" i="2" a="1"/>
  <c r="C307" i="2" a="1"/>
  <c r="C336" i="2" a="1"/>
  <c r="C485" i="2" a="1"/>
  <c r="C262" i="2" a="1"/>
  <c r="U323" i="2" a="1"/>
  <c r="U300" i="2" a="1"/>
  <c r="U25" i="2" a="1"/>
  <c r="C300" i="2" a="1"/>
  <c r="C474" i="2" a="1"/>
  <c r="C448" i="2" a="1"/>
  <c r="C542" i="2" a="1"/>
  <c r="C66" i="2" a="1"/>
  <c r="C127" i="2" a="1"/>
  <c r="C155" i="2" a="1"/>
  <c r="U274" i="2" a="1"/>
  <c r="U268" i="2" a="1"/>
  <c r="U440" i="2" a="1"/>
  <c r="U245" i="2" a="1"/>
  <c r="C466" i="2" a="1"/>
  <c r="C312" i="2" a="1"/>
  <c r="C406" i="2" a="1"/>
  <c r="C58" i="2" a="1"/>
  <c r="C119" i="2" a="1"/>
  <c r="C164" i="2" a="1"/>
  <c r="U258" i="2" a="1"/>
  <c r="U606" i="2" a="1"/>
  <c r="U459" i="2" a="1"/>
  <c r="U424" i="2" a="1"/>
  <c r="U630" i="2" a="1"/>
  <c r="C531" i="2" a="1"/>
  <c r="C458" i="2" a="1"/>
  <c r="C372" i="2" a="1"/>
  <c r="C607" i="2" a="1"/>
  <c r="C398" i="2" a="1"/>
  <c r="C325" i="2" a="1"/>
  <c r="C209" i="2" a="1"/>
  <c r="C111" i="2" a="1"/>
  <c r="C189" i="2" a="1"/>
  <c r="C28" i="2" a="1"/>
  <c r="U609" i="2" a="1"/>
  <c r="U590" i="2" a="1"/>
  <c r="U91" i="2" a="1"/>
  <c r="U313" i="2" a="1"/>
  <c r="U262" i="2" a="1"/>
  <c r="C523" i="2" a="1"/>
  <c r="C322" i="2" a="1"/>
  <c r="C292" i="2" a="1"/>
  <c r="C471" i="2" a="1"/>
  <c r="C390" i="2" a="1"/>
  <c r="C40" i="2" a="1"/>
  <c r="C201" i="2" a="1"/>
  <c r="C179" i="2" a="1"/>
  <c r="C181" i="2" a="1"/>
  <c r="U595" i="2" a="1"/>
  <c r="U593" i="2" a="1"/>
  <c r="U222" i="2" a="1"/>
  <c r="U75" i="2" a="1"/>
  <c r="U392" i="2" a="1"/>
  <c r="U246" i="2" a="1"/>
  <c r="C387" i="2" a="1"/>
  <c r="C314" i="2" a="1"/>
  <c r="C544" i="2" a="1"/>
  <c r="C463" i="2" a="1"/>
  <c r="C652" i="2" a="1"/>
  <c r="C290" i="2" a="1"/>
  <c r="C65" i="2" a="1"/>
  <c r="C139" i="2" a="1"/>
  <c r="C45" i="2" a="1"/>
  <c r="U483" i="2" a="1"/>
  <c r="U225" i="2" a="1"/>
  <c r="U206" i="2" a="1"/>
  <c r="U394" i="2" a="1"/>
  <c r="U376" i="2" a="1"/>
  <c r="U230" i="2" a="1"/>
  <c r="C507" i="2" a="1"/>
  <c r="C306" i="2" a="1"/>
  <c r="C664" i="2" a="1"/>
  <c r="C455" i="2" a="1"/>
  <c r="C374" i="2" a="1"/>
  <c r="C282" i="2" a="1"/>
  <c r="C115" i="2" a="1"/>
  <c r="C165" i="2" a="1"/>
  <c r="U467" i="2" a="1"/>
  <c r="U465" i="2" a="1"/>
  <c r="U94" i="2" a="1"/>
  <c r="U43" i="2" a="1"/>
  <c r="U360" i="2" a="1"/>
  <c r="U470" i="2" a="1"/>
  <c r="C499" i="2" a="1"/>
  <c r="C426" i="2" a="1"/>
  <c r="C656" i="2" a="1"/>
  <c r="C575" i="2" a="1"/>
  <c r="C366" i="2" a="1"/>
  <c r="C293" i="2" a="1"/>
  <c r="C177" i="2" a="1"/>
  <c r="C79" i="2" a="1"/>
  <c r="C157" i="2" a="1"/>
  <c r="C275" i="2" a="1"/>
  <c r="U449" i="2" a="1"/>
  <c r="U430" i="2" a="1"/>
  <c r="U27" i="2" a="1"/>
  <c r="U249" i="2" a="1"/>
  <c r="U198" i="2" a="1"/>
  <c r="C491" i="2" a="1"/>
  <c r="C588" i="2" a="1"/>
  <c r="C648" i="2" a="1"/>
  <c r="C439" i="2" a="1"/>
  <c r="C358" i="2" a="1"/>
  <c r="C266" i="2" a="1"/>
  <c r="C169" i="2" a="1"/>
  <c r="C27" i="2" a="1"/>
  <c r="C149" i="2" a="1"/>
  <c r="U435" i="2" a="1"/>
  <c r="U433" i="2" a="1"/>
  <c r="U62" i="2" a="1"/>
  <c r="U11" i="2" a="1"/>
  <c r="C538" i="2" a="1"/>
  <c r="C441" i="2" a="1"/>
  <c r="C452" i="2" a="1"/>
  <c r="C606" i="2" a="1"/>
  <c r="C405" i="2" a="1"/>
  <c r="C272" i="2" a="1"/>
  <c r="C191" i="2" a="1"/>
  <c r="C54" i="2" a="1"/>
  <c r="U402" i="2" a="1"/>
  <c r="U48" i="2" a="1"/>
  <c r="U438" i="2" a="1"/>
  <c r="C550" i="2" a="1"/>
  <c r="U474" i="2" a="1"/>
  <c r="U372" i="2" a="1"/>
  <c r="C422" i="2" a="1"/>
  <c r="U473" i="2" a="1"/>
  <c r="U324" i="2" a="1"/>
  <c r="U284" i="2" a="1"/>
  <c r="U373" i="2" a="1"/>
  <c r="C605" i="2" a="1"/>
  <c r="U70" i="2" a="1"/>
  <c r="U637" i="2" a="1"/>
  <c r="U61" i="2" a="1"/>
  <c r="U638" i="2" a="1"/>
  <c r="U429" i="2" a="1"/>
  <c r="U9" i="2" a="1"/>
  <c r="U319" i="2" a="1"/>
  <c r="U388" i="2" a="1"/>
  <c r="C385" i="2" a="1"/>
  <c r="U303" i="2" a="1"/>
  <c r="U397" i="2" a="1"/>
  <c r="U221" i="2" a="1"/>
  <c r="U605" i="2" a="1"/>
  <c r="U391" i="2" a="1"/>
  <c r="C456" i="2" a="1"/>
  <c r="U351" i="2" a="1"/>
  <c r="C105" i="2" a="1"/>
  <c r="U269" i="2" a="1"/>
  <c r="C631" i="2" a="1"/>
  <c r="U207" i="2" a="1"/>
  <c r="U63" i="2" a="1"/>
  <c r="U301" i="2" a="1"/>
  <c r="U52" i="2" a="1"/>
  <c r="U190" i="2" a="1"/>
  <c r="U101" i="2" a="1"/>
  <c r="U569" i="2" a="1"/>
  <c r="U577" i="2" a="1"/>
  <c r="U138" i="2" a="1"/>
  <c r="U146" i="2" a="1"/>
  <c r="U510" i="2" a="1"/>
  <c r="U130" i="2" a="1"/>
  <c r="U521" i="2" a="1"/>
  <c r="U529" i="2" a="1"/>
  <c r="U570" i="2" a="1"/>
  <c r="U578" i="2" a="1"/>
  <c r="U107" i="2" a="1"/>
  <c r="U485" i="2" a="1"/>
  <c r="U493" i="2" a="1"/>
  <c r="U180" i="2" a="1"/>
  <c r="U188" i="2" a="1"/>
  <c r="U103" i="2" a="1"/>
  <c r="U111" i="2" a="1"/>
  <c r="U502" i="2" a="1"/>
  <c r="U563" i="2" a="1"/>
  <c r="U535" i="2" a="1"/>
  <c r="U543" i="2" a="1"/>
  <c r="U141" i="2" a="1"/>
  <c r="U495" i="2" a="1"/>
  <c r="U145" i="2" a="1"/>
  <c r="U548" i="2" a="1"/>
  <c r="U499" i="2" a="1"/>
  <c r="U560" i="2" a="1"/>
  <c r="C217" i="2" a="1"/>
  <c r="C230" i="2" a="1"/>
  <c r="U588" i="2" a="1"/>
  <c r="U56" i="2" a="1"/>
  <c r="C609" i="2" a="1"/>
  <c r="C343" i="2" a="1"/>
  <c r="C288" i="2" a="1"/>
  <c r="U243" i="2" a="1"/>
  <c r="U58" i="2" a="1"/>
  <c r="U197" i="2" a="1"/>
  <c r="C473" i="2" a="1"/>
  <c r="C34" i="2" a="1"/>
  <c r="C86" i="2" a="1"/>
  <c r="U204" i="2" a="1"/>
  <c r="U663" i="2" a="1"/>
  <c r="C556" i="2" a="1"/>
  <c r="C327" i="2" a="1"/>
  <c r="C160" i="2" a="1"/>
  <c r="C260" i="2" a="1"/>
  <c r="U444" i="2" a="1"/>
  <c r="U8" i="2" a="1"/>
  <c r="C585" i="2" a="1"/>
  <c r="C319" i="2" a="1"/>
  <c r="C198" i="2" a="1"/>
  <c r="U195" i="2" a="1"/>
  <c r="U428" i="2" a="1"/>
  <c r="U405" i="2" a="1"/>
  <c r="C577" i="2" a="1"/>
  <c r="C541" i="2" a="1"/>
  <c r="C88" i="2" a="1"/>
  <c r="U83" i="2" a="1"/>
  <c r="U412" i="2" a="1"/>
  <c r="C410" i="2" a="1"/>
  <c r="C508" i="2" a="1"/>
  <c r="C63" i="2" a="1"/>
  <c r="C603" i="2" a="1"/>
  <c r="C376" i="2" a="1"/>
  <c r="C525" i="2" a="1"/>
  <c r="C55" i="2" a="1"/>
  <c r="C51" i="2" a="1"/>
  <c r="U28" i="2" a="1"/>
  <c r="U231" i="2" a="1"/>
  <c r="C394" i="2" a="1"/>
  <c r="C543" i="2" a="1"/>
  <c r="C208" i="2" a="1"/>
  <c r="C38" i="2" a="1"/>
  <c r="U385" i="2" a="1"/>
  <c r="U315" i="2" a="1"/>
  <c r="C587" i="2" a="1"/>
  <c r="C596" i="2" a="1"/>
  <c r="C326" i="2" a="1"/>
  <c r="C137" i="2" a="1"/>
  <c r="C84" i="2" a="1"/>
  <c r="U348" i="2" a="1"/>
  <c r="U374" i="2" a="1"/>
  <c r="C378" i="2" a="1"/>
  <c r="C574" i="2" a="1"/>
  <c r="C152" i="2" a="1"/>
  <c r="C237" i="2" a="1"/>
  <c r="U353" i="2" a="1"/>
  <c r="U600" i="2" a="1"/>
  <c r="C571" i="2" a="1"/>
  <c r="C472" i="2" a="1"/>
  <c r="C621" i="2" a="1"/>
  <c r="C23" i="2" a="1"/>
  <c r="C291" i="2" a="1"/>
  <c r="U316" i="2" a="1"/>
  <c r="U423" i="2" a="1"/>
  <c r="C649" i="2" a="1"/>
  <c r="C383" i="2" a="1"/>
  <c r="C96" i="2" a="1"/>
  <c r="C6" i="2" a="1"/>
  <c r="U656" i="2" a="1"/>
  <c r="U251" i="2" a="1"/>
  <c r="U407" i="2" a="1"/>
  <c r="C675" i="2" a="1"/>
  <c r="C505" i="2" a="1"/>
  <c r="C623" i="2" a="1"/>
  <c r="C597" i="2" a="1"/>
  <c r="C24" i="2" a="1"/>
  <c r="C118" i="2" a="1"/>
  <c r="C44" i="2" a="1"/>
  <c r="U624" i="2" a="1"/>
  <c r="U475" i="2" a="1"/>
  <c r="U23" i="2" a="1"/>
  <c r="C539" i="2" a="1"/>
  <c r="C497" i="2" a="1"/>
  <c r="C461" i="2" a="1"/>
  <c r="C110" i="2" a="1"/>
  <c r="C36" i="2" a="1"/>
  <c r="U273" i="2" a="1"/>
  <c r="U254" i="2" a="1"/>
  <c r="U442" i="2" a="1"/>
  <c r="U72" i="2" a="1"/>
  <c r="U581" i="2" a="1"/>
  <c r="C617" i="2" a="1"/>
  <c r="C428" i="2" a="1"/>
  <c r="U259" i="2" a="1"/>
  <c r="C476" i="2" a="1"/>
  <c r="C170" i="2" a="1"/>
  <c r="U476" i="2" a="1"/>
  <c r="C638" i="2" a="1"/>
  <c r="U466" i="2" a="1"/>
  <c r="C408" i="2" a="1"/>
  <c r="U211" i="2" a="1"/>
  <c r="C371" i="2" a="1"/>
  <c r="C146" i="2" a="1"/>
  <c r="U362" i="2" a="1"/>
  <c r="C311" i="2" a="1"/>
  <c r="C244" i="2" a="1"/>
  <c r="C559" i="2" a="1"/>
  <c r="C402" i="2" a="1"/>
  <c r="C551" i="2" a="1"/>
  <c r="C240" i="2" a="1"/>
  <c r="C46" i="2" a="1"/>
  <c r="U34" i="2" a="1"/>
  <c r="U331" i="2" a="1"/>
  <c r="U5" i="2" a="1"/>
  <c r="C425" i="2" a="1"/>
  <c r="C334" i="2" a="1"/>
  <c r="C145" i="2" a="1"/>
  <c r="C92" i="2" a="1"/>
  <c r="U16" i="2" a="1"/>
  <c r="U89" i="2" a="1"/>
  <c r="C459" i="2" a="1"/>
  <c r="C663" i="2" a="1"/>
  <c r="C381" i="2" a="1"/>
  <c r="C286" i="2" a="1"/>
  <c r="U371" i="2" a="1"/>
  <c r="U425" i="2" a="1"/>
  <c r="U660" i="2" a="1"/>
  <c r="C540" i="2" a="1"/>
  <c r="C446" i="2" a="1"/>
  <c r="C287" i="2" a="1"/>
  <c r="C204" i="2" a="1"/>
  <c r="U332" i="2" a="1"/>
  <c r="U439" i="2" a="1"/>
  <c r="C370" i="2" a="1"/>
  <c r="C519" i="2" a="1"/>
  <c r="C218" i="2" a="1"/>
  <c r="C270" i="2" a="1"/>
  <c r="U337" i="2" a="1"/>
  <c r="U602" i="2" a="1"/>
  <c r="C444" i="2" a="1"/>
  <c r="C393" i="2" a="1"/>
  <c r="C613" i="2" a="1"/>
  <c r="C224" i="2" a="1"/>
  <c r="C188" i="2" a="1"/>
  <c r="U304" i="2" a="1"/>
  <c r="U377" i="2" a="1"/>
  <c r="U326" i="2" a="1"/>
  <c r="C572" i="2" a="1"/>
  <c r="C377" i="2" a="1"/>
  <c r="C670" i="2" a="1"/>
  <c r="C341" i="2" a="1"/>
  <c r="C168" i="2" a="1"/>
  <c r="C171" i="2" a="1"/>
  <c r="U626" i="2" a="1"/>
  <c r="U622" i="2" a="1"/>
  <c r="U202" i="2" a="1"/>
  <c r="U646" i="2" a="1"/>
  <c r="C594" i="2" a="1"/>
  <c r="C492" i="2" a="1"/>
  <c r="C662" i="2" a="1"/>
  <c r="C333" i="2" a="1"/>
  <c r="C247" i="2" a="1"/>
  <c r="C197" i="2" a="1"/>
  <c r="U610" i="2" a="1"/>
  <c r="U608" i="2" a="1"/>
  <c r="U252" i="2" a="1"/>
  <c r="U90" i="2" a="1"/>
  <c r="U7" i="2" a="1"/>
  <c r="U229" i="2" a="1"/>
  <c r="C586" i="2" a="1"/>
  <c r="C489" i="2" a="1"/>
  <c r="C304" i="2" a="1"/>
  <c r="C654" i="2" a="1"/>
  <c r="C453" i="2" a="1"/>
  <c r="C50" i="2" a="1"/>
  <c r="C239" i="2" a="1"/>
  <c r="C102" i="2" a="1"/>
  <c r="C156" i="2" a="1"/>
  <c r="U594" i="2" a="1"/>
  <c r="U240" i="2" a="1"/>
  <c r="U236" i="2" a="1"/>
  <c r="U665" i="2" a="1"/>
  <c r="U343" i="2" a="1"/>
  <c r="C651" i="2" a="1"/>
  <c r="C578" i="2" a="1"/>
  <c r="C353" i="2" a="1"/>
  <c r="C296" i="2" a="1"/>
  <c r="C518" i="2" a="1"/>
  <c r="C445" i="2" a="1"/>
  <c r="C136" i="2" a="1"/>
  <c r="C231" i="2" a="1"/>
  <c r="C259" i="2" a="1"/>
  <c r="C148" i="2" a="1"/>
  <c r="U226" i="2" a="1"/>
  <c r="U224" i="2" a="1"/>
  <c r="U427" i="2" a="1"/>
  <c r="U649" i="2" a="1"/>
  <c r="U598" i="2" a="1"/>
  <c r="C643" i="2" a="1"/>
  <c r="C442" i="2" a="1"/>
  <c r="C345" i="2" a="1"/>
  <c r="C591" i="2" a="1"/>
  <c r="C510" i="2" a="1"/>
  <c r="C309" i="2" a="1"/>
  <c r="C104" i="2" a="1"/>
  <c r="C95" i="2" a="1"/>
  <c r="C107" i="2" a="1"/>
  <c r="C12" i="2" a="1"/>
  <c r="U210" i="2" a="1"/>
  <c r="U462" i="2" a="1"/>
  <c r="U411" i="2" a="1"/>
  <c r="U281" i="2" a="1"/>
  <c r="U311" i="2" a="1"/>
  <c r="C635" i="2" a="1"/>
  <c r="C562" i="2" a="1"/>
  <c r="C337" i="2" a="1"/>
  <c r="C436" i="2" a="1"/>
  <c r="C502" i="2" a="1"/>
  <c r="C429" i="2" a="1"/>
  <c r="C64" i="2" a="1"/>
  <c r="C215" i="2" a="1"/>
  <c r="C11" i="2" a="1"/>
  <c r="C132" i="2" a="1"/>
  <c r="U98" i="2" a="1"/>
  <c r="U96" i="2" a="1"/>
  <c r="U395" i="2" a="1"/>
  <c r="U617" i="2" a="1"/>
  <c r="U295" i="2" a="1"/>
  <c r="U69" i="2" a="1"/>
  <c r="C554" i="2" a="1"/>
  <c r="C457" i="2" a="1"/>
  <c r="C308" i="2" a="1"/>
  <c r="C622" i="2" a="1"/>
  <c r="C421" i="2" a="1"/>
  <c r="C18" i="2" a="1"/>
  <c r="C207" i="2" a="1"/>
  <c r="C70" i="2" a="1"/>
  <c r="C124" i="2" a="1"/>
  <c r="U434" i="2" a="1"/>
  <c r="U80" i="2" a="1"/>
  <c r="U76" i="2" a="1"/>
  <c r="U601" i="2" a="1"/>
  <c r="U279" i="2" a="1"/>
  <c r="C619" i="2" a="1"/>
  <c r="C546" i="2" a="1"/>
  <c r="C321" i="2" a="1"/>
  <c r="C620" i="2" a="1"/>
  <c r="C486" i="2" a="1"/>
  <c r="C413" i="2" a="1"/>
  <c r="C8" i="2" a="1"/>
  <c r="C199" i="2" a="1"/>
  <c r="C277" i="2" a="1"/>
  <c r="C116" i="2" a="1"/>
  <c r="U66" i="2" a="1"/>
  <c r="U64" i="2" a="1"/>
  <c r="U363" i="2" a="1"/>
  <c r="C355" i="2" a="1"/>
  <c r="C569" i="2" a="1"/>
  <c r="C512" i="2" a="1"/>
  <c r="C303" i="2" a="1"/>
  <c r="C661" i="2" a="1"/>
  <c r="C130" i="2" a="1"/>
  <c r="C33" i="2" a="1"/>
  <c r="C182" i="2" a="1"/>
  <c r="C13" i="2" a="1"/>
  <c r="U67" i="2" a="1"/>
  <c r="U65" i="2" a="1"/>
  <c r="C7" i="2" a="1"/>
  <c r="U591" i="2" a="1"/>
  <c r="U636" i="2" a="1"/>
  <c r="U613" i="2" a="1"/>
  <c r="C299" i="2" a="1"/>
  <c r="U396" i="2" a="1"/>
  <c r="U287" i="2" a="1"/>
  <c r="C294" i="2" a="1"/>
  <c r="U86" i="2" a="1"/>
  <c r="U239" i="2" a="1"/>
  <c r="U657" i="2" a="1"/>
  <c r="U233" i="2" a="1"/>
  <c r="U20" i="2" a="1"/>
  <c r="U607" i="2" a="1"/>
  <c r="C354" i="2" a="1"/>
  <c r="U305" i="2" a="1"/>
  <c r="U37" i="2" a="1"/>
  <c r="U356" i="2" a="1"/>
  <c r="C641" i="2" a="1"/>
  <c r="U398" i="2" a="1"/>
  <c r="U477" i="2" a="1"/>
  <c r="U340" i="2" a="1"/>
  <c r="C184" i="2" a="1"/>
  <c r="U664" i="2" a="1"/>
  <c r="U93" i="2" a="1"/>
  <c r="U580" i="2" a="1"/>
  <c r="C52" i="2" a="1"/>
  <c r="U615" i="2" a="1"/>
  <c r="U4" i="2" a="1"/>
  <c r="U399" i="2" a="1"/>
  <c r="C74" i="2" a="1"/>
  <c r="U599" i="2" a="1"/>
  <c r="U15" i="2" a="1"/>
  <c r="U349" i="2" a="1"/>
  <c r="C584" i="2" a="1"/>
  <c r="U312" i="2" a="1"/>
  <c r="U463" i="2" a="1"/>
  <c r="U260" i="2" a="1"/>
  <c r="U228" i="2" a="1"/>
  <c r="U200" i="2" a="1"/>
  <c r="U365" i="2" a="1"/>
  <c r="U335" i="2" a="1"/>
  <c r="C328" i="2" a="1"/>
  <c r="U247" i="2" a="1"/>
  <c r="U276" i="2" a="1"/>
  <c r="U333" i="2" a="1"/>
  <c r="U288" i="2" a="1"/>
  <c r="U468" i="2" a="1"/>
  <c r="U84" i="2" a="1"/>
  <c r="C503" i="2" a="1"/>
  <c r="C263" i="2" a="1"/>
  <c r="U383" i="2" a="1"/>
  <c r="U223" i="2" a="1"/>
  <c r="U13" i="2" a="1"/>
  <c r="U235" i="2" a="1"/>
  <c r="U536" i="2" a="1"/>
  <c r="U532" i="2" a="1"/>
  <c r="U544" i="2" a="1"/>
  <c r="U540" i="2" a="1"/>
  <c r="U571" i="2" a="1"/>
  <c r="U166" i="2" a="1"/>
  <c r="U178" i="2" a="1"/>
  <c r="U174" i="2" a="1"/>
  <c r="U122" i="2" a="1"/>
  <c r="U150" i="2" a="1"/>
  <c r="U162" i="2" a="1"/>
  <c r="U158" i="2" a="1"/>
  <c r="U154" i="2" a="1"/>
  <c r="U488" i="2" a="1"/>
  <c r="U484" i="2" a="1"/>
  <c r="U496" i="2" a="1"/>
  <c r="U492" i="2" a="1"/>
  <c r="U183" i="2" a="1"/>
  <c r="U179" i="2" a="1"/>
  <c r="U191" i="2" a="1"/>
  <c r="U187" i="2" a="1"/>
  <c r="U102" i="2" a="1"/>
  <c r="U114" i="2" a="1"/>
  <c r="U110" i="2" a="1"/>
  <c r="U106" i="2" a="1"/>
  <c r="U151" i="2" a="1"/>
  <c r="U147" i="2" a="1"/>
  <c r="U159" i="2" a="1"/>
  <c r="U155" i="2" a="1"/>
  <c r="U554" i="2" a="1"/>
  <c r="U550" i="2" a="1"/>
  <c r="U562" i="2" a="1"/>
  <c r="U558" i="2" a="1"/>
  <c r="U538" i="2" a="1"/>
  <c r="U534" i="2" a="1"/>
  <c r="U546" i="2" a="1"/>
  <c r="U542" i="2" a="1"/>
  <c r="U172" i="2" a="1"/>
  <c r="U168" i="2" a="1"/>
  <c r="U164" i="2" a="1"/>
  <c r="U176" i="2" a="1"/>
  <c r="U156" i="2" a="1"/>
  <c r="U567" i="2" a="1"/>
  <c r="U579" i="2" a="1"/>
  <c r="U136" i="2" a="1"/>
  <c r="U132" i="2" a="1"/>
  <c r="U144" i="2" a="1"/>
  <c r="U140" i="2" a="1"/>
  <c r="U120" i="2" a="1"/>
  <c r="U116" i="2" a="1"/>
  <c r="U128" i="2" a="1"/>
  <c r="U124" i="2" a="1"/>
  <c r="U511" i="2" a="1"/>
  <c r="U552" i="2" a="1"/>
  <c r="U149" i="2" a="1"/>
  <c r="U527" i="2" a="1"/>
  <c r="U556" i="2" a="1"/>
  <c r="U157" i="2" a="1"/>
  <c r="U487" i="2" a="1"/>
  <c r="U169" i="2" a="1"/>
  <c r="U572" i="2" a="1"/>
  <c r="U153" i="2" a="1"/>
  <c r="U507" i="2" a="1"/>
  <c r="U112" i="2" a="1"/>
  <c r="C185" i="2" a="1"/>
  <c r="C108" i="2" a="1"/>
  <c r="U44" i="2" a="1"/>
  <c r="C477" i="2" a="1"/>
  <c r="U655" i="2" a="1"/>
  <c r="C349" i="2" a="1"/>
  <c r="U367" i="2" a="1"/>
  <c r="C180" i="2" a="1"/>
  <c r="U612" i="2" a="1"/>
  <c r="U46" i="2" a="1"/>
  <c r="U431" i="2" a="1"/>
  <c r="U659" i="2" a="1"/>
  <c r="U628" i="2" a="1"/>
  <c r="C56" i="2" a="1"/>
  <c r="U447" i="2" a="1"/>
  <c r="U420" i="2" a="1"/>
  <c r="U263" i="2" a="1"/>
  <c r="U415" i="2" a="1"/>
  <c r="U653" i="2" a="1"/>
  <c r="U587" i="2" a="1"/>
  <c r="U68" i="2" a="1"/>
  <c r="C135" i="2" a="1"/>
  <c r="U29" i="2" a="1"/>
  <c r="U347" i="2" a="1"/>
  <c r="U182" i="2" a="1"/>
  <c r="U194" i="2" a="1"/>
  <c r="U186" i="2" a="1"/>
  <c r="U105" i="2" a="1"/>
  <c r="U113" i="2" a="1"/>
  <c r="U109" i="2" a="1"/>
  <c r="U565" i="2" a="1"/>
  <c r="U573" i="2" a="1"/>
  <c r="U134" i="2" a="1"/>
  <c r="U142" i="2" a="1"/>
  <c r="U118" i="2" a="1"/>
  <c r="U126" i="2" a="1"/>
  <c r="U517" i="2" a="1"/>
  <c r="U525" i="2" a="1"/>
  <c r="U566" i="2" a="1"/>
  <c r="U574" i="2" a="1"/>
  <c r="U489" i="2" a="1"/>
  <c r="U497" i="2" a="1"/>
  <c r="U184" i="2" a="1"/>
  <c r="U192" i="2" a="1"/>
  <c r="U514" i="2" a="1"/>
  <c r="U99" i="2" a="1"/>
  <c r="U506" i="2" a="1"/>
  <c r="U160" i="2" a="1"/>
  <c r="U551" i="2" a="1"/>
  <c r="U559" i="2" a="1"/>
  <c r="U555" i="2" a="1"/>
  <c r="U547" i="2" a="1"/>
  <c r="U539" i="2" a="1"/>
  <c r="U519" i="2" a="1"/>
  <c r="U133" i="2" a="1"/>
  <c r="U515" i="2" a="1"/>
  <c r="U177" i="2" a="1"/>
  <c r="U491" i="2" a="1"/>
  <c r="U104" i="2" a="1"/>
  <c r="C615" i="2" a="1"/>
  <c r="C403" i="2" a="1"/>
  <c r="C560" i="2" a="1"/>
  <c r="C351" i="2" a="1"/>
  <c r="C178" i="2" a="1"/>
  <c r="C81" i="2" a="1"/>
  <c r="C61" i="2" a="1"/>
  <c r="U257" i="2" a="1"/>
  <c r="U426" i="2" a="1"/>
  <c r="U469" i="2" a="1"/>
  <c r="C424" i="2" a="1"/>
  <c r="C573" i="2" a="1"/>
  <c r="C222" i="2" a="1"/>
  <c r="C276" i="2" a="1"/>
  <c r="U480" i="2" a="1"/>
  <c r="U40" i="2" a="1"/>
  <c r="C380" i="2" a="1"/>
  <c r="C416" i="2" a="1"/>
  <c r="C565" i="2" a="1"/>
  <c r="C216" i="2" a="1"/>
  <c r="C268" i="2" a="1"/>
  <c r="U464" i="2" a="1"/>
  <c r="U42" i="2" a="1"/>
  <c r="U437" i="2" a="1"/>
  <c r="C593" i="2" a="1"/>
  <c r="C557" i="2" a="1"/>
  <c r="C154" i="2" a="1"/>
  <c r="C206" i="2" a="1"/>
  <c r="U448" i="2" a="1"/>
  <c r="U26" i="2" a="1"/>
  <c r="U421" i="2" a="1"/>
  <c r="C528" i="2" a="1"/>
  <c r="C348" i="2" a="1"/>
  <c r="C49" i="2" a="1"/>
  <c r="C29" i="2" a="1"/>
  <c r="U97" i="2" a="1"/>
  <c r="U631" i="2" a="1"/>
  <c r="C674" i="2" a="1"/>
  <c r="C392" i="2" a="1"/>
  <c r="C138" i="2" a="1"/>
  <c r="C190" i="2" a="1"/>
  <c r="U416" i="2" a="1"/>
  <c r="C483" i="2" a="1"/>
  <c r="C640" i="2" a="1"/>
  <c r="C350" i="2" a="1"/>
  <c r="C161" i="2" a="1"/>
  <c r="C141" i="2" a="1"/>
  <c r="C123" i="2" a="1"/>
  <c r="U461" i="2" a="1"/>
  <c r="U413" i="2" a="1"/>
  <c r="C610" i="2" a="1"/>
  <c r="C213" i="2" a="1"/>
  <c r="U445" i="2" a="1"/>
  <c r="U217" i="2" a="1"/>
  <c r="C267" i="2" a="1"/>
  <c r="C513" i="2" a="1"/>
  <c r="U255" i="2" a="1"/>
  <c r="U196" i="2" a="1"/>
  <c r="U328" i="2" a="1"/>
  <c r="U317" i="2" a="1"/>
  <c r="U436" i="2" a="1"/>
  <c r="U381" i="2" a="1"/>
  <c r="U640" i="2" a="1"/>
  <c r="C200" i="2" a="1"/>
  <c r="U244" i="2" a="1"/>
  <c r="U237" i="2" a="1"/>
  <c r="U121" i="2" a="1"/>
  <c r="U125" i="2" a="1"/>
  <c r="U516" i="2" a="1"/>
  <c r="U504" i="2" a="1"/>
  <c r="U508" i="2" a="1"/>
  <c r="U561" i="2" a="1"/>
  <c r="U533" i="2" a="1"/>
  <c r="U167" i="2" a="1"/>
  <c r="U171" i="2" a="1"/>
  <c r="U513" i="2" a="1"/>
  <c r="U135" i="2" a="1"/>
  <c r="U139" i="2" a="1"/>
  <c r="U127" i="2" a="1"/>
  <c r="U518" i="2" a="1"/>
  <c r="U152" i="2" a="1"/>
  <c r="U486" i="2" a="1"/>
  <c r="U185" i="2" a="1"/>
  <c r="U189" i="2" a="1"/>
  <c r="U503" i="2" a="1"/>
  <c r="U100" i="2" a="1"/>
  <c r="U576" i="2" a="1"/>
  <c r="U568" i="2" a="1"/>
  <c r="U417" i="2" a="1"/>
  <c r="C254" i="2" a="1"/>
  <c r="U290" i="2" a="1"/>
  <c r="U330" i="2" a="1"/>
  <c r="U218" i="2" a="1"/>
  <c r="U404" i="2" a="1"/>
  <c r="U452" i="2" a="1"/>
  <c r="U21" i="2" a="1"/>
  <c r="U286" i="2" a="1"/>
  <c r="C202" i="2" a="1"/>
  <c r="U77" i="2" a="1"/>
  <c r="U644" i="2" a="1"/>
  <c r="U307" i="2" a="1"/>
  <c r="U596" i="2" a="1"/>
  <c r="U79" i="2" a="1"/>
  <c r="U292" i="2" a="1"/>
  <c r="U39" i="2" a="1"/>
  <c r="C375" i="2" a="1"/>
  <c r="U662" i="2" a="1"/>
  <c r="U117" i="2" a="1"/>
  <c r="U170" i="2" a="1"/>
  <c r="U528" i="2" a="1"/>
  <c r="U500" i="2" a="1"/>
  <c r="U553" i="2" a="1"/>
  <c r="U557" i="2" a="1"/>
  <c r="U545" i="2" a="1"/>
  <c r="U163" i="2" a="1"/>
  <c r="U505" i="2" a="1"/>
  <c r="U509" i="2" a="1"/>
  <c r="U131" i="2" a="1"/>
  <c r="U119" i="2" a="1"/>
  <c r="U123" i="2" a="1"/>
  <c r="U530" i="2" a="1"/>
  <c r="U148" i="2" a="1"/>
  <c r="U498" i="2" a="1"/>
  <c r="U181" i="2" a="1"/>
  <c r="U564" i="2" a="1"/>
  <c r="C555" i="2" a="1"/>
  <c r="U422" i="2" a="1"/>
  <c r="U310" i="2" a="1"/>
  <c r="U623" i="2" a="1"/>
  <c r="U261" i="2" a="1"/>
  <c r="C85" i="2" a="1"/>
  <c r="U308" i="2" a="1"/>
  <c r="U271" i="2" a="1"/>
  <c r="U285" i="2" a="1"/>
  <c r="U456" i="2" a="1"/>
  <c r="C332" i="2" a="1"/>
  <c r="U621" i="2" a="1"/>
  <c r="U36" i="2" a="1"/>
  <c r="C233" i="2" a="1"/>
  <c r="U47" i="2" a="1"/>
  <c r="U253" i="2" a="1"/>
  <c r="U95" i="2" a="1"/>
  <c r="U45" i="2" a="1"/>
  <c r="U639" i="2" a="1"/>
  <c r="U129" i="2" a="1"/>
  <c r="U520" i="2" a="1"/>
  <c r="U524" i="2" a="1"/>
  <c r="U512" i="2" a="1"/>
  <c r="U549" i="2" a="1"/>
  <c r="U537" i="2" a="1"/>
  <c r="U541" i="2" a="1"/>
  <c r="U175" i="2" a="1"/>
  <c r="U501" i="2" a="1"/>
  <c r="U575" i="2" a="1"/>
  <c r="U143" i="2" a="1"/>
  <c r="U115" i="2" a="1"/>
  <c r="U522" i="2" a="1"/>
  <c r="U526" i="2" a="1"/>
  <c r="U490" i="2" a="1"/>
  <c r="U494" i="2" a="1"/>
  <c r="U193" i="2" a="1"/>
  <c r="U137" i="2" a="1"/>
  <c r="U173" i="2" a="1"/>
  <c r="U108" i="2" a="1"/>
  <c r="U523" i="2" a="1"/>
  <c r="U531" i="2" a="1"/>
  <c r="U165" i="2" a="1"/>
  <c r="U161" i="2" a="1"/>
  <c r="U161" i="2" l="1"/>
  <c r="U165" i="2"/>
  <c r="U531" i="2"/>
  <c r="U523" i="2"/>
  <c r="U108" i="2"/>
  <c r="U173" i="2"/>
  <c r="U137" i="2"/>
  <c r="U193" i="2"/>
  <c r="U494" i="2"/>
  <c r="U490" i="2"/>
  <c r="U526" i="2"/>
  <c r="U522" i="2"/>
  <c r="U115" i="2"/>
  <c r="U143" i="2"/>
  <c r="U575" i="2"/>
  <c r="U501" i="2"/>
  <c r="U175" i="2"/>
  <c r="U541" i="2"/>
  <c r="U537" i="2"/>
  <c r="U549" i="2"/>
  <c r="U512" i="2"/>
  <c r="U524" i="2"/>
  <c r="U520" i="2"/>
  <c r="U129" i="2"/>
  <c r="U639" i="2"/>
  <c r="U45" i="2"/>
  <c r="U95" i="2"/>
  <c r="U253" i="2"/>
  <c r="U47" i="2"/>
  <c r="C233" i="2"/>
  <c r="U36" i="2"/>
  <c r="U621" i="2"/>
  <c r="C332" i="2"/>
  <c r="U456" i="2"/>
  <c r="U285" i="2"/>
  <c r="U271" i="2"/>
  <c r="U308" i="2"/>
  <c r="C85" i="2"/>
  <c r="U261" i="2"/>
  <c r="U623" i="2"/>
  <c r="U310" i="2"/>
  <c r="U422" i="2"/>
  <c r="C555" i="2"/>
  <c r="U564" i="2"/>
  <c r="U181" i="2"/>
  <c r="U498" i="2"/>
  <c r="U148" i="2"/>
  <c r="U530" i="2"/>
  <c r="U123" i="2"/>
  <c r="U119" i="2"/>
  <c r="U131" i="2"/>
  <c r="U509" i="2"/>
  <c r="U505" i="2"/>
  <c r="U163" i="2"/>
  <c r="U545" i="2"/>
  <c r="U557" i="2"/>
  <c r="U553" i="2"/>
  <c r="U500" i="2"/>
  <c r="U528" i="2"/>
  <c r="U170" i="2"/>
  <c r="U117" i="2"/>
  <c r="U662" i="2"/>
  <c r="C375" i="2"/>
  <c r="U39" i="2"/>
  <c r="U292" i="2"/>
  <c r="U79" i="2"/>
  <c r="U596" i="2"/>
  <c r="U307" i="2"/>
  <c r="U644" i="2"/>
  <c r="U77" i="2"/>
  <c r="C202" i="2"/>
  <c r="U286" i="2"/>
  <c r="U21" i="2"/>
  <c r="U452" i="2"/>
  <c r="U404" i="2"/>
  <c r="U218" i="2"/>
  <c r="U330" i="2"/>
  <c r="U290" i="2"/>
  <c r="C254" i="2"/>
  <c r="U417" i="2"/>
  <c r="U568" i="2"/>
  <c r="U576" i="2"/>
  <c r="U100" i="2"/>
  <c r="U503" i="2"/>
  <c r="U189" i="2"/>
  <c r="U185" i="2"/>
  <c r="U486" i="2"/>
  <c r="U152" i="2"/>
  <c r="U518" i="2"/>
  <c r="U127" i="2"/>
  <c r="U139" i="2"/>
  <c r="U135" i="2"/>
  <c r="U513" i="2"/>
  <c r="U171" i="2"/>
  <c r="U167" i="2"/>
  <c r="U533" i="2"/>
  <c r="U561" i="2"/>
  <c r="U508" i="2"/>
  <c r="U504" i="2"/>
  <c r="U516" i="2"/>
  <c r="U125" i="2"/>
  <c r="U121" i="2"/>
  <c r="U237" i="2"/>
  <c r="U244" i="2"/>
  <c r="C200" i="2"/>
  <c r="U640" i="2"/>
  <c r="U381" i="2"/>
  <c r="U436" i="2"/>
  <c r="U317" i="2"/>
  <c r="U328" i="2"/>
  <c r="U196" i="2"/>
  <c r="U255" i="2"/>
  <c r="C513" i="2"/>
  <c r="C267" i="2"/>
  <c r="U217" i="2"/>
  <c r="U445" i="2"/>
  <c r="C213" i="2"/>
  <c r="C610" i="2"/>
  <c r="U413" i="2"/>
  <c r="U461" i="2"/>
  <c r="C123" i="2"/>
  <c r="C141" i="2"/>
  <c r="C161" i="2"/>
  <c r="C350" i="2"/>
  <c r="C640" i="2"/>
  <c r="C483" i="2"/>
  <c r="U416" i="2"/>
  <c r="C190" i="2"/>
  <c r="C138" i="2"/>
  <c r="C392" i="2"/>
  <c r="C674" i="2"/>
  <c r="U631" i="2"/>
  <c r="U97" i="2"/>
  <c r="C29" i="2"/>
  <c r="C49" i="2"/>
  <c r="C348" i="2"/>
  <c r="C528" i="2"/>
  <c r="U421" i="2"/>
  <c r="U26" i="2"/>
  <c r="U448" i="2"/>
  <c r="C206" i="2"/>
  <c r="C154" i="2"/>
  <c r="C557" i="2"/>
  <c r="C593" i="2"/>
  <c r="U437" i="2"/>
  <c r="U42" i="2"/>
  <c r="U464" i="2"/>
  <c r="C268" i="2"/>
  <c r="C216" i="2"/>
  <c r="C565" i="2"/>
  <c r="C416" i="2"/>
  <c r="C380" i="2"/>
  <c r="U40" i="2"/>
  <c r="U480" i="2"/>
  <c r="C276" i="2"/>
  <c r="C222" i="2"/>
  <c r="C573" i="2"/>
  <c r="C424" i="2"/>
  <c r="U469" i="2"/>
  <c r="U426" i="2"/>
  <c r="U257" i="2"/>
  <c r="C61" i="2"/>
  <c r="C81" i="2"/>
  <c r="C178" i="2"/>
  <c r="C351" i="2"/>
  <c r="C560" i="2"/>
  <c r="C403" i="2"/>
  <c r="C615" i="2"/>
  <c r="U104" i="2"/>
  <c r="U491" i="2"/>
  <c r="U177" i="2"/>
  <c r="U515" i="2"/>
  <c r="U133" i="2"/>
  <c r="U519" i="2"/>
  <c r="U539" i="2"/>
  <c r="U547" i="2"/>
  <c r="U555" i="2"/>
  <c r="U559" i="2"/>
  <c r="U551" i="2"/>
  <c r="U160" i="2"/>
  <c r="U506" i="2"/>
  <c r="U99" i="2"/>
  <c r="U514" i="2"/>
  <c r="U192" i="2"/>
  <c r="U184" i="2"/>
  <c r="U497" i="2"/>
  <c r="U489" i="2"/>
  <c r="U574" i="2"/>
  <c r="U566" i="2"/>
  <c r="U525" i="2"/>
  <c r="U517" i="2"/>
  <c r="U126" i="2"/>
  <c r="U118" i="2"/>
  <c r="U142" i="2"/>
  <c r="U134" i="2"/>
  <c r="U573" i="2"/>
  <c r="U565" i="2"/>
  <c r="U109" i="2"/>
  <c r="U113" i="2"/>
  <c r="U105" i="2"/>
  <c r="U186" i="2"/>
  <c r="U194" i="2"/>
  <c r="U182" i="2"/>
  <c r="U347" i="2"/>
  <c r="U29" i="2"/>
  <c r="C135" i="2"/>
  <c r="U68" i="2"/>
  <c r="U587" i="2"/>
  <c r="U653" i="2"/>
  <c r="U415" i="2"/>
  <c r="U263" i="2"/>
  <c r="U420" i="2"/>
  <c r="U447" i="2"/>
  <c r="C56" i="2"/>
  <c r="U628" i="2"/>
  <c r="U659" i="2"/>
  <c r="U431" i="2"/>
  <c r="U46" i="2"/>
  <c r="U612" i="2"/>
  <c r="C180" i="2"/>
  <c r="U367" i="2"/>
  <c r="C349" i="2"/>
  <c r="U655" i="2"/>
  <c r="C477" i="2"/>
  <c r="U44" i="2"/>
  <c r="C108" i="2"/>
  <c r="C185" i="2"/>
  <c r="U112" i="2"/>
  <c r="U507" i="2"/>
  <c r="U153" i="2"/>
  <c r="U572" i="2"/>
  <c r="U169" i="2"/>
  <c r="U487" i="2"/>
  <c r="U157" i="2"/>
  <c r="U556" i="2"/>
  <c r="U527" i="2"/>
  <c r="U149" i="2"/>
  <c r="U552" i="2"/>
  <c r="U511" i="2"/>
  <c r="U124" i="2"/>
  <c r="U128" i="2"/>
  <c r="U116" i="2"/>
  <c r="U120" i="2"/>
  <c r="U140" i="2"/>
  <c r="U144" i="2"/>
  <c r="U132" i="2"/>
  <c r="U136" i="2"/>
  <c r="U579" i="2"/>
  <c r="U567" i="2"/>
  <c r="U156" i="2"/>
  <c r="U176" i="2"/>
  <c r="U164" i="2"/>
  <c r="U168" i="2"/>
  <c r="U172" i="2"/>
  <c r="U542" i="2"/>
  <c r="U546" i="2"/>
  <c r="U534" i="2"/>
  <c r="U538" i="2"/>
  <c r="U558" i="2"/>
  <c r="U562" i="2"/>
  <c r="U550" i="2"/>
  <c r="U554" i="2"/>
  <c r="U155" i="2"/>
  <c r="U159" i="2"/>
  <c r="U147" i="2"/>
  <c r="U151" i="2"/>
  <c r="U106" i="2"/>
  <c r="U110" i="2"/>
  <c r="U114" i="2"/>
  <c r="U102" i="2"/>
  <c r="U187" i="2"/>
  <c r="U191" i="2"/>
  <c r="U179" i="2"/>
  <c r="U183" i="2"/>
  <c r="U492" i="2"/>
  <c r="U496" i="2"/>
  <c r="U484" i="2"/>
  <c r="U488" i="2"/>
  <c r="U154" i="2"/>
  <c r="U158" i="2"/>
  <c r="U162" i="2"/>
  <c r="U150" i="2"/>
  <c r="U122" i="2"/>
  <c r="U174" i="2"/>
  <c r="U178" i="2"/>
  <c r="U166" i="2"/>
  <c r="U571" i="2"/>
  <c r="U540" i="2"/>
  <c r="U544" i="2"/>
  <c r="U532" i="2"/>
  <c r="U536" i="2"/>
  <c r="U235" i="2"/>
  <c r="U13" i="2"/>
  <c r="U223" i="2"/>
  <c r="U383" i="2"/>
  <c r="C263" i="2"/>
  <c r="C503" i="2"/>
  <c r="U84" i="2"/>
  <c r="U468" i="2"/>
  <c r="U288" i="2"/>
  <c r="U333" i="2"/>
  <c r="U276" i="2"/>
  <c r="U247" i="2"/>
  <c r="C328" i="2"/>
  <c r="U335" i="2"/>
  <c r="U365" i="2"/>
  <c r="U200" i="2"/>
  <c r="U228" i="2"/>
  <c r="U260" i="2"/>
  <c r="U463" i="2"/>
  <c r="U312" i="2"/>
  <c r="C584" i="2"/>
  <c r="U349" i="2"/>
  <c r="U15" i="2"/>
  <c r="U599" i="2"/>
  <c r="C74" i="2"/>
  <c r="U399" i="2"/>
  <c r="U4" i="2"/>
  <c r="U615" i="2"/>
  <c r="C52" i="2"/>
  <c r="U580" i="2"/>
  <c r="U93" i="2"/>
  <c r="U664" i="2"/>
  <c r="C184" i="2"/>
  <c r="U340" i="2"/>
  <c r="U477" i="2"/>
  <c r="U398" i="2"/>
  <c r="C641" i="2"/>
  <c r="U356" i="2"/>
  <c r="U37" i="2"/>
  <c r="U305" i="2"/>
  <c r="C354" i="2"/>
  <c r="U607" i="2"/>
  <c r="U20" i="2"/>
  <c r="U233" i="2"/>
  <c r="U657" i="2"/>
  <c r="U239" i="2"/>
  <c r="U86" i="2"/>
  <c r="C294" i="2"/>
  <c r="U287" i="2"/>
  <c r="U396" i="2"/>
  <c r="C299" i="2"/>
  <c r="U613" i="2"/>
  <c r="U636" i="2"/>
  <c r="U591" i="2"/>
  <c r="C7" i="2"/>
  <c r="U65" i="2"/>
  <c r="U67" i="2"/>
  <c r="C13" i="2"/>
  <c r="C182" i="2"/>
  <c r="C33" i="2"/>
  <c r="C130" i="2"/>
  <c r="C661" i="2"/>
  <c r="C303" i="2"/>
  <c r="C512" i="2"/>
  <c r="C569" i="2"/>
  <c r="C355" i="2"/>
  <c r="U363" i="2"/>
  <c r="U64" i="2"/>
  <c r="U66" i="2"/>
  <c r="C116" i="2"/>
  <c r="C277" i="2"/>
  <c r="C199" i="2"/>
  <c r="C8" i="2"/>
  <c r="C413" i="2"/>
  <c r="C486" i="2"/>
  <c r="C620" i="2"/>
  <c r="C321" i="2"/>
  <c r="C546" i="2"/>
  <c r="C619" i="2"/>
  <c r="U279" i="2"/>
  <c r="U601" i="2"/>
  <c r="U76" i="2"/>
  <c r="U80" i="2"/>
  <c r="U434" i="2"/>
  <c r="C124" i="2"/>
  <c r="C70" i="2"/>
  <c r="C207" i="2"/>
  <c r="C18" i="2"/>
  <c r="C421" i="2"/>
  <c r="C622" i="2"/>
  <c r="C308" i="2"/>
  <c r="C457" i="2"/>
  <c r="C554" i="2"/>
  <c r="U69" i="2"/>
  <c r="U295" i="2"/>
  <c r="U617" i="2"/>
  <c r="U395" i="2"/>
  <c r="U96" i="2"/>
  <c r="U98" i="2"/>
  <c r="C132" i="2"/>
  <c r="C11" i="2"/>
  <c r="C215" i="2"/>
  <c r="C64" i="2"/>
  <c r="C429" i="2"/>
  <c r="C502" i="2"/>
  <c r="C436" i="2"/>
  <c r="C337" i="2"/>
  <c r="C562" i="2"/>
  <c r="C635" i="2"/>
  <c r="U311" i="2"/>
  <c r="U281" i="2"/>
  <c r="U411" i="2"/>
  <c r="U462" i="2"/>
  <c r="U210" i="2"/>
  <c r="C12" i="2"/>
  <c r="C107" i="2"/>
  <c r="C95" i="2"/>
  <c r="C104" i="2"/>
  <c r="C309" i="2"/>
  <c r="C510" i="2"/>
  <c r="C591" i="2"/>
  <c r="C345" i="2"/>
  <c r="C442" i="2"/>
  <c r="C643" i="2"/>
  <c r="U598" i="2"/>
  <c r="U649" i="2"/>
  <c r="U427" i="2"/>
  <c r="U224" i="2"/>
  <c r="U226" i="2"/>
  <c r="C148" i="2"/>
  <c r="C259" i="2"/>
  <c r="C231" i="2"/>
  <c r="C136" i="2"/>
  <c r="C445" i="2"/>
  <c r="C518" i="2"/>
  <c r="C296" i="2"/>
  <c r="C353" i="2"/>
  <c r="C578" i="2"/>
  <c r="C651" i="2"/>
  <c r="U343" i="2"/>
  <c r="U665" i="2"/>
  <c r="U236" i="2"/>
  <c r="U240" i="2"/>
  <c r="U594" i="2"/>
  <c r="C156" i="2"/>
  <c r="C102" i="2"/>
  <c r="C239" i="2"/>
  <c r="C50" i="2"/>
  <c r="C453" i="2"/>
  <c r="C654" i="2"/>
  <c r="C304" i="2"/>
  <c r="C489" i="2"/>
  <c r="C586" i="2"/>
  <c r="U229" i="2"/>
  <c r="U7" i="2"/>
  <c r="U90" i="2"/>
  <c r="U252" i="2"/>
  <c r="U608" i="2"/>
  <c r="U610" i="2"/>
  <c r="C197" i="2"/>
  <c r="C247" i="2"/>
  <c r="C333" i="2"/>
  <c r="C662" i="2"/>
  <c r="C492" i="2"/>
  <c r="C594" i="2"/>
  <c r="U646" i="2"/>
  <c r="U202" i="2"/>
  <c r="U622" i="2"/>
  <c r="U626" i="2"/>
  <c r="C171" i="2"/>
  <c r="C168" i="2"/>
  <c r="C341" i="2"/>
  <c r="C670" i="2"/>
  <c r="C377" i="2"/>
  <c r="C572" i="2"/>
  <c r="U326" i="2"/>
  <c r="U377" i="2"/>
  <c r="U304" i="2"/>
  <c r="C188" i="2"/>
  <c r="C224" i="2"/>
  <c r="C613" i="2"/>
  <c r="C393" i="2"/>
  <c r="C444" i="2"/>
  <c r="U602" i="2"/>
  <c r="U337" i="2"/>
  <c r="C270" i="2"/>
  <c r="C218" i="2"/>
  <c r="C519" i="2"/>
  <c r="C370" i="2"/>
  <c r="U439" i="2"/>
  <c r="U332" i="2"/>
  <c r="C204" i="2"/>
  <c r="C287" i="2"/>
  <c r="C446" i="2"/>
  <c r="C540" i="2"/>
  <c r="U660" i="2"/>
  <c r="U425" i="2"/>
  <c r="U371" i="2"/>
  <c r="C286" i="2"/>
  <c r="C381" i="2"/>
  <c r="C663" i="2"/>
  <c r="C459" i="2"/>
  <c r="U89" i="2"/>
  <c r="U16" i="2"/>
  <c r="C92" i="2"/>
  <c r="C145" i="2"/>
  <c r="C334" i="2"/>
  <c r="C425" i="2"/>
  <c r="U5" i="2"/>
  <c r="U331" i="2"/>
  <c r="U34" i="2"/>
  <c r="C46" i="2"/>
  <c r="C240" i="2"/>
  <c r="C551" i="2"/>
  <c r="C402" i="2"/>
  <c r="C559" i="2"/>
  <c r="C244" i="2"/>
  <c r="C311" i="2"/>
  <c r="U362" i="2"/>
  <c r="C146" i="2"/>
  <c r="C371" i="2"/>
  <c r="U211" i="2"/>
  <c r="C408" i="2"/>
  <c r="U466" i="2"/>
  <c r="C638" i="2"/>
  <c r="U476" i="2"/>
  <c r="C170" i="2"/>
  <c r="C476" i="2"/>
  <c r="U259" i="2"/>
  <c r="C428" i="2"/>
  <c r="C617" i="2"/>
  <c r="U581" i="2"/>
  <c r="U72" i="2"/>
  <c r="U442" i="2"/>
  <c r="U254" i="2"/>
  <c r="U273" i="2"/>
  <c r="C36" i="2"/>
  <c r="C110" i="2"/>
  <c r="C461" i="2"/>
  <c r="C497" i="2"/>
  <c r="C539" i="2"/>
  <c r="U23" i="2"/>
  <c r="U475" i="2"/>
  <c r="U624" i="2"/>
  <c r="C44" i="2"/>
  <c r="C118" i="2"/>
  <c r="C24" i="2"/>
  <c r="C597" i="2"/>
  <c r="C623" i="2"/>
  <c r="C505" i="2"/>
  <c r="C675" i="2"/>
  <c r="U407" i="2"/>
  <c r="U251" i="2"/>
  <c r="U656" i="2"/>
  <c r="C6" i="2"/>
  <c r="C96" i="2"/>
  <c r="C383" i="2"/>
  <c r="C649" i="2"/>
  <c r="U423" i="2"/>
  <c r="U316" i="2"/>
  <c r="C291" i="2"/>
  <c r="C23" i="2"/>
  <c r="C621" i="2"/>
  <c r="C472" i="2"/>
  <c r="C571" i="2"/>
  <c r="U600" i="2"/>
  <c r="U353" i="2"/>
  <c r="C237" i="2"/>
  <c r="C152" i="2"/>
  <c r="C574" i="2"/>
  <c r="C378" i="2"/>
  <c r="U374" i="2"/>
  <c r="U348" i="2"/>
  <c r="C84" i="2"/>
  <c r="C137" i="2"/>
  <c r="C326" i="2"/>
  <c r="C596" i="2"/>
  <c r="C587" i="2"/>
  <c r="U315" i="2"/>
  <c r="U385" i="2"/>
  <c r="C38" i="2"/>
  <c r="C208" i="2"/>
  <c r="C543" i="2"/>
  <c r="C394" i="2"/>
  <c r="U231" i="2"/>
  <c r="U28" i="2"/>
  <c r="C51" i="2"/>
  <c r="C55" i="2"/>
  <c r="C525" i="2"/>
  <c r="C376" i="2"/>
  <c r="C603" i="2"/>
  <c r="C63" i="2"/>
  <c r="C508" i="2"/>
  <c r="C410" i="2"/>
  <c r="U412" i="2"/>
  <c r="U83" i="2"/>
  <c r="C88" i="2"/>
  <c r="C541" i="2"/>
  <c r="C577" i="2"/>
  <c r="U405" i="2"/>
  <c r="U428" i="2"/>
  <c r="U195" i="2"/>
  <c r="C198" i="2"/>
  <c r="C319" i="2"/>
  <c r="C585" i="2"/>
  <c r="U8" i="2"/>
  <c r="U444" i="2"/>
  <c r="C260" i="2"/>
  <c r="C160" i="2"/>
  <c r="C327" i="2"/>
  <c r="C556" i="2"/>
  <c r="U663" i="2"/>
  <c r="U204" i="2"/>
  <c r="C86" i="2"/>
  <c r="C34" i="2"/>
  <c r="C473" i="2"/>
  <c r="U197" i="2"/>
  <c r="U58" i="2"/>
  <c r="U243" i="2"/>
  <c r="C288" i="2"/>
  <c r="C343" i="2"/>
  <c r="C609" i="2"/>
  <c r="U56" i="2"/>
  <c r="U588" i="2"/>
  <c r="C230" i="2"/>
  <c r="C217" i="2"/>
  <c r="U560" i="2"/>
  <c r="U499" i="2"/>
  <c r="U548" i="2"/>
  <c r="U145" i="2"/>
  <c r="U495" i="2"/>
  <c r="U141" i="2"/>
  <c r="U543" i="2"/>
  <c r="U535" i="2"/>
  <c r="U563" i="2"/>
  <c r="U502" i="2"/>
  <c r="U111" i="2"/>
  <c r="U103" i="2"/>
  <c r="U188" i="2"/>
  <c r="U180" i="2"/>
  <c r="U493" i="2"/>
  <c r="U485" i="2"/>
  <c r="U107" i="2"/>
  <c r="U578" i="2"/>
  <c r="U570" i="2"/>
  <c r="U529" i="2"/>
  <c r="U521" i="2"/>
  <c r="U130" i="2"/>
  <c r="U510" i="2"/>
  <c r="U146" i="2"/>
  <c r="U138" i="2"/>
  <c r="U577" i="2"/>
  <c r="U569" i="2"/>
  <c r="U101" i="2"/>
  <c r="U190" i="2"/>
  <c r="U52" i="2"/>
  <c r="U301" i="2"/>
  <c r="U63" i="2"/>
  <c r="U207" i="2"/>
  <c r="C631" i="2"/>
  <c r="U269" i="2"/>
  <c r="C105" i="2"/>
  <c r="U351" i="2"/>
  <c r="C456" i="2"/>
  <c r="U391" i="2"/>
  <c r="U605" i="2"/>
  <c r="U221" i="2"/>
  <c r="U397" i="2"/>
  <c r="U303" i="2"/>
  <c r="C385" i="2"/>
  <c r="U388" i="2"/>
  <c r="U319" i="2"/>
  <c r="U9" i="2"/>
  <c r="U429" i="2"/>
  <c r="U638" i="2"/>
  <c r="U61" i="2"/>
  <c r="U637" i="2"/>
  <c r="U70" i="2"/>
  <c r="C605" i="2"/>
  <c r="U373" i="2"/>
  <c r="U284" i="2"/>
  <c r="U324" i="2"/>
  <c r="U473" i="2"/>
  <c r="C422" i="2"/>
  <c r="U372" i="2"/>
  <c r="U474" i="2"/>
  <c r="C550" i="2"/>
  <c r="U438" i="2"/>
  <c r="U48" i="2"/>
  <c r="U402" i="2"/>
  <c r="C54" i="2"/>
  <c r="C191" i="2"/>
  <c r="C272" i="2"/>
  <c r="C405" i="2"/>
  <c r="C606" i="2"/>
  <c r="C452" i="2"/>
  <c r="C441" i="2"/>
  <c r="C538" i="2"/>
  <c r="U11" i="2"/>
  <c r="U62" i="2"/>
  <c r="U433" i="2"/>
  <c r="U435" i="2"/>
  <c r="C149" i="2"/>
  <c r="C27" i="2"/>
  <c r="C169" i="2"/>
  <c r="C266" i="2"/>
  <c r="C358" i="2"/>
  <c r="C439" i="2"/>
  <c r="C648" i="2"/>
  <c r="C588" i="2"/>
  <c r="C491" i="2"/>
  <c r="U198" i="2"/>
  <c r="U249" i="2"/>
  <c r="U27" i="2"/>
  <c r="U430" i="2"/>
  <c r="U449" i="2"/>
  <c r="C275" i="2"/>
  <c r="C157" i="2"/>
  <c r="C79" i="2"/>
  <c r="C177" i="2"/>
  <c r="C293" i="2"/>
  <c r="C366" i="2"/>
  <c r="C575" i="2"/>
  <c r="C656" i="2"/>
  <c r="C426" i="2"/>
  <c r="C499" i="2"/>
  <c r="U470" i="2"/>
  <c r="U360" i="2"/>
  <c r="U43" i="2"/>
  <c r="U94" i="2"/>
  <c r="U465" i="2"/>
  <c r="U467" i="2"/>
  <c r="C165" i="2"/>
  <c r="C115" i="2"/>
  <c r="C282" i="2"/>
  <c r="C374" i="2"/>
  <c r="C455" i="2"/>
  <c r="C664" i="2"/>
  <c r="C306" i="2"/>
  <c r="C507" i="2"/>
  <c r="U230" i="2"/>
  <c r="U376" i="2"/>
  <c r="U394" i="2"/>
  <c r="U206" i="2"/>
  <c r="U225" i="2"/>
  <c r="U483" i="2"/>
  <c r="C45" i="2"/>
  <c r="C139" i="2"/>
  <c r="C65" i="2"/>
  <c r="C290" i="2"/>
  <c r="C652" i="2"/>
  <c r="C463" i="2"/>
  <c r="C544" i="2"/>
  <c r="C314" i="2"/>
  <c r="C387" i="2"/>
  <c r="U246" i="2"/>
  <c r="U392" i="2"/>
  <c r="U75" i="2"/>
  <c r="U222" i="2"/>
  <c r="U593" i="2"/>
  <c r="U595" i="2"/>
  <c r="C181" i="2"/>
  <c r="C179" i="2"/>
  <c r="C201" i="2"/>
  <c r="C40" i="2"/>
  <c r="C390" i="2"/>
  <c r="C471" i="2"/>
  <c r="C292" i="2"/>
  <c r="C322" i="2"/>
  <c r="C523" i="2"/>
  <c r="U262" i="2"/>
  <c r="U313" i="2"/>
  <c r="U91" i="2"/>
  <c r="U590" i="2"/>
  <c r="U609" i="2"/>
  <c r="C28" i="2"/>
  <c r="C189" i="2"/>
  <c r="C111" i="2"/>
  <c r="C209" i="2"/>
  <c r="C325" i="2"/>
  <c r="C398" i="2"/>
  <c r="C607" i="2"/>
  <c r="C372" i="2"/>
  <c r="C458" i="2"/>
  <c r="C531" i="2"/>
  <c r="U630" i="2"/>
  <c r="U424" i="2"/>
  <c r="U459" i="2"/>
  <c r="U606" i="2"/>
  <c r="U258" i="2"/>
  <c r="C164" i="2"/>
  <c r="C119" i="2"/>
  <c r="C58" i="2"/>
  <c r="C406" i="2"/>
  <c r="C312" i="2"/>
  <c r="C466" i="2"/>
  <c r="U245" i="2"/>
  <c r="U440" i="2"/>
  <c r="U268" i="2"/>
  <c r="U274" i="2"/>
  <c r="C155" i="2"/>
  <c r="C127" i="2"/>
  <c r="C66" i="2"/>
  <c r="C542" i="2"/>
  <c r="C448" i="2"/>
  <c r="C474" i="2"/>
  <c r="C300" i="2"/>
  <c r="U25" i="2"/>
  <c r="U300" i="2"/>
  <c r="U323" i="2"/>
  <c r="C262" i="2"/>
  <c r="C485" i="2"/>
  <c r="C336" i="2"/>
  <c r="C307" i="2"/>
  <c r="U232" i="2"/>
  <c r="U320" i="2"/>
  <c r="C83" i="2"/>
  <c r="C249" i="2"/>
  <c r="C438" i="2"/>
  <c r="C657" i="2"/>
  <c r="U661" i="2"/>
  <c r="U618" i="2"/>
  <c r="U338" i="2"/>
  <c r="C31" i="2"/>
  <c r="C316" i="2"/>
  <c r="C352" i="2"/>
  <c r="C634" i="2"/>
  <c r="U73" i="2"/>
  <c r="U17" i="2"/>
  <c r="C245" i="2"/>
  <c r="C265" i="2"/>
  <c r="C407" i="2"/>
  <c r="C673" i="2"/>
  <c r="U471" i="2"/>
  <c r="U12" i="2"/>
  <c r="C3" i="2"/>
  <c r="C47" i="2"/>
  <c r="C389" i="2"/>
  <c r="C671" i="2"/>
  <c r="C467" i="2"/>
  <c r="U648" i="2"/>
  <c r="U384" i="2"/>
  <c r="C228" i="2"/>
  <c r="C281" i="2"/>
  <c r="C470" i="2"/>
  <c r="C433" i="2"/>
  <c r="C482" i="2"/>
  <c r="U205" i="2"/>
  <c r="U361" i="2"/>
  <c r="C243" i="2"/>
  <c r="U479" i="2"/>
  <c r="U389" i="2"/>
  <c r="U346" i="2"/>
  <c r="C126" i="2"/>
  <c r="U589" i="2"/>
  <c r="U31" i="2"/>
  <c r="U585" i="2"/>
  <c r="U642" i="2"/>
  <c r="C427" i="2"/>
  <c r="U212" i="2"/>
  <c r="C388" i="2"/>
  <c r="U400" i="2"/>
  <c r="U50" i="2"/>
  <c r="U419" i="2"/>
  <c r="C236" i="2"/>
  <c r="C269" i="2"/>
  <c r="C235" i="2"/>
  <c r="C48" i="2"/>
  <c r="C289" i="2"/>
  <c r="C258" i="2"/>
  <c r="C533" i="2"/>
  <c r="C478" i="2"/>
  <c r="C431" i="2"/>
  <c r="C384" i="2"/>
  <c r="C313" i="2"/>
  <c r="C412" i="2"/>
  <c r="C666" i="2"/>
  <c r="C611" i="2"/>
  <c r="U60" i="2"/>
  <c r="U414" i="2"/>
  <c r="U81" i="2"/>
  <c r="U418" i="2"/>
  <c r="C203" i="2"/>
  <c r="C21" i="2"/>
  <c r="C62" i="2"/>
  <c r="C71" i="2"/>
  <c r="C41" i="2"/>
  <c r="C10" i="2"/>
  <c r="C660" i="2"/>
  <c r="C669" i="2"/>
  <c r="C614" i="2"/>
  <c r="C567" i="2"/>
  <c r="C520" i="2"/>
  <c r="C449" i="2"/>
  <c r="C418" i="2"/>
  <c r="C363" i="2"/>
  <c r="U53" i="2"/>
  <c r="U454" i="2"/>
  <c r="U344" i="2"/>
  <c r="U10" i="2"/>
  <c r="U379" i="2"/>
  <c r="U78" i="2"/>
  <c r="U432" i="2"/>
  <c r="U82" i="2"/>
  <c r="U451" i="2"/>
  <c r="C252" i="2"/>
  <c r="C285" i="2"/>
  <c r="C75" i="2"/>
  <c r="C120" i="2"/>
  <c r="C32" i="2"/>
  <c r="C274" i="2"/>
  <c r="C549" i="2"/>
  <c r="C494" i="2"/>
  <c r="C447" i="2"/>
  <c r="C400" i="2"/>
  <c r="C329" i="2"/>
  <c r="C298" i="2"/>
  <c r="C396" i="2"/>
  <c r="C627" i="2"/>
  <c r="U214" i="2"/>
  <c r="U647" i="2"/>
  <c r="U265" i="2"/>
  <c r="U378" i="2"/>
  <c r="U92" i="2"/>
  <c r="U446" i="2"/>
  <c r="U209" i="2"/>
  <c r="U450" i="2"/>
  <c r="C4" i="2"/>
  <c r="C37" i="2"/>
  <c r="C78" i="2"/>
  <c r="C87" i="2"/>
  <c r="C57" i="2"/>
  <c r="C26" i="2"/>
  <c r="C301" i="2"/>
  <c r="C484" i="2"/>
  <c r="C630" i="2"/>
  <c r="C583" i="2"/>
  <c r="C536" i="2"/>
  <c r="C465" i="2"/>
  <c r="C434" i="2"/>
  <c r="C379" i="2"/>
  <c r="U85" i="2"/>
  <c r="U582" i="2"/>
  <c r="U24" i="2"/>
  <c r="U633" i="2"/>
  <c r="U59" i="2"/>
  <c r="U460" i="2"/>
  <c r="U208" i="2"/>
  <c r="U481" i="2"/>
  <c r="U227" i="2"/>
  <c r="C140" i="2"/>
  <c r="C173" i="2"/>
  <c r="C214" i="2"/>
  <c r="C223" i="2"/>
  <c r="C193" i="2"/>
  <c r="C162" i="2"/>
  <c r="C437" i="2"/>
  <c r="C382" i="2"/>
  <c r="C335" i="2"/>
  <c r="C604" i="2"/>
  <c r="C672" i="2"/>
  <c r="C601" i="2"/>
  <c r="C570" i="2"/>
  <c r="C515" i="2"/>
  <c r="U453" i="2"/>
  <c r="U327" i="2"/>
  <c r="U297" i="2"/>
  <c r="U410" i="2"/>
  <c r="U220" i="2"/>
  <c r="U478" i="2"/>
  <c r="U241" i="2"/>
  <c r="U482" i="2"/>
  <c r="C20" i="2"/>
  <c r="C53" i="2"/>
  <c r="C94" i="2"/>
  <c r="C103" i="2"/>
  <c r="C73" i="2"/>
  <c r="C42" i="2"/>
  <c r="C317" i="2"/>
  <c r="C324" i="2"/>
  <c r="C646" i="2"/>
  <c r="C599" i="2"/>
  <c r="C552" i="2"/>
  <c r="C481" i="2"/>
  <c r="C450" i="2"/>
  <c r="C395" i="2"/>
  <c r="U213" i="2"/>
  <c r="U614" i="2"/>
  <c r="U408" i="2"/>
  <c r="U74" i="2"/>
  <c r="U443" i="2"/>
  <c r="U238" i="2"/>
  <c r="U592" i="2"/>
  <c r="U242" i="2"/>
  <c r="U611" i="2"/>
  <c r="C284" i="2"/>
  <c r="C19" i="2"/>
  <c r="C195" i="2"/>
  <c r="C16" i="2"/>
  <c r="C192" i="2"/>
  <c r="C80" i="2"/>
  <c r="C581" i="2"/>
  <c r="C526" i="2"/>
  <c r="C479" i="2"/>
  <c r="C432" i="2"/>
  <c r="C361" i="2"/>
  <c r="C330" i="2"/>
  <c r="C516" i="2"/>
  <c r="C659" i="2"/>
  <c r="U278" i="2"/>
  <c r="U359" i="2"/>
  <c r="U329" i="2"/>
  <c r="U203" i="2"/>
  <c r="U604" i="2"/>
  <c r="U256" i="2"/>
  <c r="U625" i="2"/>
  <c r="U275" i="2"/>
  <c r="C69" i="2"/>
  <c r="C238" i="2"/>
  <c r="C89" i="2"/>
  <c r="C186" i="2"/>
  <c r="C532" i="2"/>
  <c r="C359" i="2"/>
  <c r="C568" i="2"/>
  <c r="C625" i="2"/>
  <c r="C411" i="2"/>
  <c r="U597" i="2"/>
  <c r="U88" i="2"/>
  <c r="U458" i="2"/>
  <c r="U270" i="2"/>
  <c r="U289" i="2"/>
  <c r="U643" i="2"/>
  <c r="C77" i="2"/>
  <c r="C227" i="2"/>
  <c r="C97" i="2"/>
  <c r="C144" i="2"/>
  <c r="C644" i="2"/>
  <c r="C495" i="2"/>
  <c r="C576" i="2"/>
  <c r="C346" i="2"/>
  <c r="C419" i="2"/>
  <c r="U629" i="2"/>
  <c r="U216" i="2"/>
  <c r="U586" i="2"/>
  <c r="U652" i="2"/>
  <c r="U306" i="2"/>
  <c r="C35" i="2"/>
  <c r="C271" i="2"/>
  <c r="C210" i="2"/>
  <c r="C558" i="2"/>
  <c r="C464" i="2"/>
  <c r="C618" i="2"/>
  <c r="U645" i="2"/>
  <c r="U393" i="2"/>
  <c r="U668" i="2"/>
  <c r="U339" i="2"/>
  <c r="C229" i="2"/>
  <c r="C248" i="2"/>
  <c r="C264" i="2"/>
  <c r="C391" i="2"/>
  <c r="C500" i="2"/>
  <c r="C315" i="2"/>
  <c r="U6" i="2"/>
  <c r="U266" i="2"/>
  <c r="U334" i="2"/>
  <c r="C43" i="2"/>
  <c r="C22" i="2"/>
  <c r="C257" i="2"/>
  <c r="C501" i="2"/>
  <c r="C527" i="2"/>
  <c r="C409" i="2"/>
  <c r="C579" i="2"/>
  <c r="U455" i="2"/>
  <c r="U299" i="2"/>
  <c r="U369" i="2"/>
  <c r="C117" i="2"/>
  <c r="C167" i="2"/>
  <c r="C234" i="2"/>
  <c r="C454" i="2"/>
  <c r="C616" i="2"/>
  <c r="C514" i="2"/>
  <c r="U390" i="2"/>
  <c r="U441" i="2"/>
  <c r="U366" i="2"/>
  <c r="U370" i="2"/>
  <c r="C125" i="2"/>
  <c r="C175" i="2"/>
  <c r="C668" i="2"/>
  <c r="C590" i="2"/>
  <c r="C624" i="2"/>
  <c r="C522" i="2"/>
  <c r="U406" i="2"/>
  <c r="U457" i="2"/>
  <c r="U382" i="2"/>
  <c r="U386" i="2"/>
  <c r="C261" i="2"/>
  <c r="C219" i="2"/>
  <c r="C356" i="2"/>
  <c r="C598" i="2"/>
  <c r="C305" i="2"/>
  <c r="C658" i="2"/>
  <c r="U627" i="2"/>
  <c r="C67" i="2"/>
  <c r="C91" i="2"/>
  <c r="C211" i="2"/>
  <c r="C72" i="2"/>
  <c r="C256" i="2"/>
  <c r="C112" i="2"/>
  <c r="C589" i="2"/>
  <c r="C534" i="2"/>
  <c r="C487" i="2"/>
  <c r="C440" i="2"/>
  <c r="C369" i="2"/>
  <c r="C338" i="2"/>
  <c r="C548" i="2"/>
  <c r="C667" i="2"/>
  <c r="U294" i="2"/>
  <c r="U375" i="2"/>
  <c r="U345" i="2"/>
  <c r="U219" i="2"/>
  <c r="U620" i="2"/>
  <c r="U272" i="2"/>
  <c r="U641" i="2"/>
  <c r="U291" i="2"/>
  <c r="C172" i="2"/>
  <c r="C205" i="2"/>
  <c r="C246" i="2"/>
  <c r="C255" i="2"/>
  <c r="C225" i="2"/>
  <c r="C194" i="2"/>
  <c r="C469" i="2"/>
  <c r="C414" i="2"/>
  <c r="C367" i="2"/>
  <c r="C320" i="2"/>
  <c r="C612" i="2"/>
  <c r="C633" i="2"/>
  <c r="C602" i="2"/>
  <c r="C547" i="2"/>
  <c r="U277" i="2"/>
  <c r="U55" i="2"/>
  <c r="U472" i="2"/>
  <c r="U234" i="2"/>
  <c r="U603" i="2"/>
  <c r="U302" i="2"/>
  <c r="U673" i="2"/>
  <c r="U675" i="2"/>
  <c r="C221" i="2"/>
  <c r="C15" i="2"/>
  <c r="C241" i="2"/>
  <c r="C232" i="2"/>
  <c r="C430" i="2"/>
  <c r="C511" i="2"/>
  <c r="C404" i="2"/>
  <c r="C362" i="2"/>
  <c r="C563" i="2"/>
  <c r="U342" i="2"/>
  <c r="U41" i="2"/>
  <c r="U267" i="2"/>
  <c r="U670" i="2"/>
  <c r="U322" i="2"/>
  <c r="C196" i="2"/>
  <c r="C14" i="2"/>
  <c r="C279" i="2"/>
  <c r="C128" i="2"/>
  <c r="C493" i="2"/>
  <c r="C566" i="2"/>
  <c r="C344" i="2"/>
  <c r="C401" i="2"/>
  <c r="C626" i="2"/>
  <c r="C564" i="2"/>
  <c r="U87" i="2"/>
  <c r="U57" i="2"/>
  <c r="U635" i="2"/>
  <c r="U671" i="2"/>
  <c r="U355" i="2"/>
  <c r="C131" i="2"/>
  <c r="C278" i="2"/>
  <c r="C280" i="2"/>
  <c r="C226" i="2"/>
  <c r="C629" i="2"/>
  <c r="C399" i="2"/>
  <c r="C480" i="2"/>
  <c r="C665" i="2"/>
  <c r="C323" i="2"/>
  <c r="U22" i="2"/>
  <c r="U264" i="2"/>
  <c r="U634" i="2"/>
  <c r="U350" i="2"/>
  <c r="U19" i="2"/>
  <c r="C212" i="2"/>
  <c r="C158" i="2"/>
  <c r="C99" i="2"/>
  <c r="C106" i="2"/>
  <c r="C509" i="2"/>
  <c r="C524" i="2"/>
  <c r="C360" i="2"/>
  <c r="C545" i="2"/>
  <c r="C642" i="2"/>
  <c r="U38" i="2"/>
  <c r="U280" i="2"/>
  <c r="U650" i="2"/>
  <c r="U364" i="2"/>
  <c r="U33" i="2"/>
  <c r="U35" i="2"/>
  <c r="C251" i="2"/>
  <c r="C166" i="2"/>
  <c r="C17" i="2"/>
  <c r="C114" i="2"/>
  <c r="C645" i="2"/>
  <c r="C628" i="2"/>
  <c r="C496" i="2"/>
  <c r="C553" i="2"/>
  <c r="C339" i="2"/>
  <c r="U357" i="2"/>
  <c r="U296" i="2"/>
  <c r="U314" i="2"/>
  <c r="U30" i="2"/>
  <c r="U49" i="2"/>
  <c r="U403" i="2"/>
  <c r="C5" i="2"/>
  <c r="C147" i="2"/>
  <c r="C25" i="2"/>
  <c r="C250" i="2"/>
  <c r="C653" i="2"/>
  <c r="C423" i="2"/>
  <c r="C504" i="2"/>
  <c r="C580" i="2"/>
  <c r="C347" i="2"/>
  <c r="U654" i="2"/>
  <c r="U321" i="2"/>
  <c r="U658" i="2"/>
  <c r="C60" i="2"/>
  <c r="C93" i="2"/>
  <c r="C134" i="2"/>
  <c r="C143" i="2"/>
  <c r="C113" i="2"/>
  <c r="C82" i="2"/>
  <c r="C357" i="2"/>
  <c r="C302" i="2"/>
  <c r="C636" i="2"/>
  <c r="C639" i="2"/>
  <c r="C592" i="2"/>
  <c r="C521" i="2"/>
  <c r="C490" i="2"/>
  <c r="C435" i="2"/>
  <c r="U293" i="2"/>
  <c r="U71" i="2"/>
  <c r="U584" i="2"/>
  <c r="U250" i="2"/>
  <c r="U619" i="2"/>
  <c r="U318" i="2"/>
  <c r="U672" i="2"/>
  <c r="U674" i="2"/>
  <c r="C68" i="2"/>
  <c r="C101" i="2"/>
  <c r="C142" i="2"/>
  <c r="C151" i="2"/>
  <c r="C121" i="2"/>
  <c r="C90" i="2"/>
  <c r="C365" i="2"/>
  <c r="C310" i="2"/>
  <c r="C364" i="2"/>
  <c r="C647" i="2"/>
  <c r="C600" i="2"/>
  <c r="C529" i="2"/>
  <c r="C498" i="2"/>
  <c r="C443" i="2"/>
  <c r="U309" i="2"/>
  <c r="U358" i="2"/>
  <c r="U248" i="2"/>
  <c r="U409" i="2"/>
  <c r="U283" i="2"/>
  <c r="U669" i="2"/>
  <c r="U336" i="2"/>
  <c r="U3" i="2"/>
  <c r="C76" i="2"/>
  <c r="C109" i="2"/>
  <c r="C150" i="2"/>
  <c r="C159" i="2"/>
  <c r="C129" i="2"/>
  <c r="C98" i="2"/>
  <c r="C373" i="2"/>
  <c r="C318" i="2"/>
  <c r="C468" i="2"/>
  <c r="C655" i="2"/>
  <c r="C608" i="2"/>
  <c r="C537" i="2"/>
  <c r="C506" i="2"/>
  <c r="C451" i="2"/>
  <c r="U325" i="2"/>
  <c r="U199" i="2"/>
  <c r="U616" i="2"/>
  <c r="U282" i="2"/>
  <c r="U651" i="2"/>
  <c r="U352" i="2"/>
  <c r="U354" i="2"/>
  <c r="C283" i="2"/>
  <c r="C187" i="2"/>
  <c r="C30" i="2"/>
  <c r="C39" i="2"/>
  <c r="C9" i="2"/>
  <c r="C176" i="2"/>
  <c r="C460" i="2"/>
  <c r="C637" i="2"/>
  <c r="C582" i="2"/>
  <c r="C535" i="2"/>
  <c r="C488" i="2"/>
  <c r="C417" i="2"/>
  <c r="C386" i="2"/>
  <c r="C331" i="2"/>
  <c r="U341" i="2"/>
  <c r="U215" i="2"/>
  <c r="U632" i="2"/>
  <c r="U298" i="2"/>
  <c r="U667" i="2"/>
  <c r="U14" i="2"/>
  <c r="U368" i="2"/>
  <c r="U18" i="2"/>
  <c r="U387" i="2"/>
  <c r="C220" i="2"/>
  <c r="C253" i="2"/>
  <c r="C59" i="2"/>
  <c r="C163" i="2"/>
  <c r="C273" i="2"/>
  <c r="C242" i="2"/>
  <c r="C517" i="2"/>
  <c r="C462" i="2"/>
  <c r="C415" i="2"/>
  <c r="C368" i="2"/>
  <c r="C297" i="2"/>
  <c r="C420" i="2"/>
  <c r="C650" i="2"/>
  <c r="C595" i="2"/>
  <c r="U54" i="2"/>
  <c r="U583" i="2"/>
  <c r="U201" i="2"/>
  <c r="U666" i="2"/>
  <c r="U380" i="2"/>
  <c r="U32" i="2"/>
  <c r="U401" i="2"/>
  <c r="U51" i="2"/>
  <c r="C100" i="2"/>
  <c r="C133" i="2"/>
  <c r="C174" i="2"/>
  <c r="C183" i="2"/>
  <c r="C153" i="2"/>
  <c r="C122" i="2"/>
  <c r="C397" i="2"/>
  <c r="C342" i="2"/>
  <c r="C295" i="2"/>
  <c r="C340" i="2"/>
  <c r="C632" i="2"/>
  <c r="C561" i="2"/>
  <c r="C530" i="2"/>
  <c r="C475" i="2"/>
  <c r="Z25" i="3"/>
  <c r="Z31" i="3"/>
  <c r="L26" i="3"/>
  <c r="Z53" i="3"/>
  <c r="Z48" i="3"/>
  <c r="S37" i="3"/>
  <c r="E5" i="3"/>
  <c r="Z14" i="3"/>
  <c r="Z46" i="3"/>
  <c r="E7" i="3"/>
  <c r="Z52" i="3"/>
  <c r="Z20" i="3"/>
  <c r="S23" i="3"/>
  <c r="AE9" i="3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Z37" i="3"/>
  <c r="S13" i="3"/>
  <c r="Z22" i="3"/>
  <c r="L21" i="3"/>
  <c r="S16" i="3"/>
  <c r="S64" i="3"/>
  <c r="Z38" i="3"/>
  <c r="Z16" i="3"/>
  <c r="Z17" i="3"/>
  <c r="L16" i="3"/>
  <c r="S80" i="3"/>
  <c r="Z43" i="3"/>
  <c r="L19" i="3"/>
  <c r="S27" i="3"/>
  <c r="S43" i="3"/>
  <c r="Z33" i="3"/>
  <c r="L46" i="3"/>
  <c r="S41" i="3"/>
  <c r="Z12" i="3"/>
  <c r="L5" i="3"/>
  <c r="Z42" i="3"/>
  <c r="S18" i="3"/>
  <c r="S34" i="3"/>
  <c r="S25" i="3"/>
  <c r="S26" i="3"/>
  <c r="S55" i="3"/>
  <c r="L49" i="3"/>
  <c r="P87" i="3"/>
  <c r="S86" i="3"/>
  <c r="Q86" i="3"/>
  <c r="S12" i="3"/>
  <c r="S58" i="3"/>
  <c r="L29" i="3"/>
  <c r="S24" i="3"/>
  <c r="L15" i="3"/>
  <c r="S44" i="3"/>
  <c r="S54" i="3"/>
  <c r="S79" i="3"/>
  <c r="S30" i="3"/>
  <c r="L47" i="3"/>
  <c r="L42" i="3"/>
  <c r="S9" i="3"/>
  <c r="W57" i="3"/>
  <c r="Z56" i="3"/>
  <c r="X56" i="3"/>
  <c r="S40" i="3"/>
  <c r="S33" i="3"/>
  <c r="L17" i="3"/>
  <c r="S71" i="3"/>
  <c r="L44" i="3"/>
  <c r="S11" i="3"/>
  <c r="S47" i="3"/>
  <c r="S6" i="3"/>
  <c r="S19" i="3"/>
  <c r="S39" i="3"/>
  <c r="S65" i="3"/>
  <c r="S74" i="3"/>
  <c r="L14" i="3"/>
  <c r="L30" i="3"/>
  <c r="L50" i="3"/>
  <c r="S83" i="3"/>
  <c r="L25" i="3"/>
  <c r="S10" i="3"/>
  <c r="Z9" i="3"/>
  <c r="S42" i="3"/>
  <c r="S51" i="3"/>
  <c r="S60" i="3"/>
  <c r="S62" i="3"/>
  <c r="S78" i="3"/>
  <c r="S7" i="3"/>
  <c r="B9" i="3"/>
  <c r="E9" i="3" s="1"/>
  <c r="C8" i="3"/>
  <c r="P88" i="3" l="1"/>
  <c r="S87" i="3"/>
  <c r="Q87" i="3"/>
  <c r="W58" i="3"/>
  <c r="Z57" i="3"/>
  <c r="X57" i="3"/>
  <c r="L53" i="3"/>
  <c r="B10" i="3"/>
  <c r="E10" i="3" s="1"/>
  <c r="C9" i="3"/>
  <c r="W59" i="3" l="1"/>
  <c r="Z58" i="3"/>
  <c r="X58" i="3"/>
  <c r="P89" i="3"/>
  <c r="S88" i="3"/>
  <c r="Q88" i="3"/>
  <c r="B11" i="3"/>
  <c r="E11" i="3" s="1"/>
  <c r="C10" i="3"/>
  <c r="P90" i="3" l="1"/>
  <c r="S89" i="3"/>
  <c r="Q89" i="3"/>
  <c r="W60" i="3"/>
  <c r="Z59" i="3"/>
  <c r="X59" i="3"/>
  <c r="B12" i="3"/>
  <c r="E12" i="3" s="1"/>
  <c r="C11" i="3"/>
  <c r="W61" i="3" l="1"/>
  <c r="Z60" i="3"/>
  <c r="X60" i="3"/>
  <c r="P91" i="3"/>
  <c r="S90" i="3"/>
  <c r="Q90" i="3"/>
  <c r="B13" i="3"/>
  <c r="E13" i="3" s="1"/>
  <c r="C12" i="3"/>
  <c r="P92" i="3" l="1"/>
  <c r="S91" i="3"/>
  <c r="Q91" i="3"/>
  <c r="W62" i="3"/>
  <c r="Z61" i="3"/>
  <c r="X61" i="3"/>
  <c r="B14" i="3"/>
  <c r="E14" i="3" s="1"/>
  <c r="C13" i="3"/>
  <c r="W63" i="3" l="1"/>
  <c r="Z62" i="3"/>
  <c r="X62" i="3"/>
  <c r="P93" i="3"/>
  <c r="S92" i="3"/>
  <c r="Q92" i="3"/>
  <c r="B15" i="3"/>
  <c r="E15" i="3" s="1"/>
  <c r="C14" i="3"/>
  <c r="P94" i="3" l="1"/>
  <c r="S93" i="3"/>
  <c r="Q93" i="3"/>
  <c r="W64" i="3"/>
  <c r="Z63" i="3"/>
  <c r="X63" i="3"/>
  <c r="B16" i="3"/>
  <c r="E16" i="3" s="1"/>
  <c r="C15" i="3"/>
  <c r="W65" i="3" l="1"/>
  <c r="Z64" i="3"/>
  <c r="X64" i="3"/>
  <c r="P95" i="3"/>
  <c r="S94" i="3"/>
  <c r="Q94" i="3"/>
  <c r="B17" i="3"/>
  <c r="E17" i="3" s="1"/>
  <c r="C16" i="3"/>
  <c r="P96" i="3" l="1"/>
  <c r="S95" i="3"/>
  <c r="Q95" i="3"/>
  <c r="W66" i="3"/>
  <c r="Z65" i="3"/>
  <c r="X65" i="3"/>
  <c r="B18" i="3"/>
  <c r="E18" i="3" s="1"/>
  <c r="C17" i="3"/>
  <c r="W67" i="3" l="1"/>
  <c r="Z66" i="3"/>
  <c r="X66" i="3"/>
  <c r="P97" i="3"/>
  <c r="S96" i="3"/>
  <c r="Q96" i="3"/>
  <c r="B19" i="3"/>
  <c r="E19" i="3" s="1"/>
  <c r="C18" i="3"/>
  <c r="P98" i="3" l="1"/>
  <c r="S97" i="3"/>
  <c r="Q97" i="3"/>
  <c r="W68" i="3"/>
  <c r="Z67" i="3"/>
  <c r="X67" i="3"/>
  <c r="B20" i="3"/>
  <c r="E20" i="3" s="1"/>
  <c r="C19" i="3"/>
  <c r="W69" i="3" l="1"/>
  <c r="Z68" i="3"/>
  <c r="X68" i="3"/>
  <c r="P99" i="3"/>
  <c r="S98" i="3"/>
  <c r="Q98" i="3"/>
  <c r="B21" i="3"/>
  <c r="E21" i="3" s="1"/>
  <c r="C20" i="3"/>
  <c r="P100" i="3" l="1"/>
  <c r="S99" i="3"/>
  <c r="Q99" i="3"/>
  <c r="W70" i="3"/>
  <c r="Z69" i="3"/>
  <c r="X69" i="3"/>
  <c r="B22" i="3"/>
  <c r="E22" i="3" s="1"/>
  <c r="C21" i="3"/>
  <c r="W71" i="3" l="1"/>
  <c r="Z70" i="3"/>
  <c r="X70" i="3"/>
  <c r="P101" i="3"/>
  <c r="S100" i="3"/>
  <c r="Q100" i="3"/>
  <c r="B23" i="3"/>
  <c r="E23" i="3" s="1"/>
  <c r="C22" i="3"/>
  <c r="S101" i="3" l="1"/>
  <c r="Q101" i="3"/>
  <c r="P102" i="3"/>
  <c r="W72" i="3"/>
  <c r="Z71" i="3"/>
  <c r="X71" i="3"/>
  <c r="B24" i="3"/>
  <c r="E24" i="3" s="1"/>
  <c r="C23" i="3"/>
  <c r="W73" i="3" l="1"/>
  <c r="Z72" i="3"/>
  <c r="X72" i="3"/>
  <c r="S102" i="3"/>
  <c r="Q102" i="3"/>
  <c r="P103" i="3"/>
  <c r="B25" i="3"/>
  <c r="E25" i="3" s="1"/>
  <c r="C24" i="3"/>
  <c r="S103" i="3" l="1"/>
  <c r="Q103" i="3"/>
  <c r="P104" i="3"/>
  <c r="W74" i="3"/>
  <c r="Z73" i="3"/>
  <c r="X73" i="3"/>
  <c r="B26" i="3"/>
  <c r="E26" i="3" s="1"/>
  <c r="C25" i="3"/>
  <c r="W75" i="3" l="1"/>
  <c r="Z74" i="3"/>
  <c r="X74" i="3"/>
  <c r="S104" i="3"/>
  <c r="Q104" i="3"/>
  <c r="P105" i="3"/>
  <c r="B27" i="3"/>
  <c r="E27" i="3" s="1"/>
  <c r="C26" i="3"/>
  <c r="S105" i="3" l="1"/>
  <c r="P106" i="3"/>
  <c r="Q105" i="3"/>
  <c r="W76" i="3"/>
  <c r="Z75" i="3"/>
  <c r="X75" i="3"/>
  <c r="B28" i="3"/>
  <c r="E28" i="3" s="1"/>
  <c r="C27" i="3"/>
  <c r="W77" i="3" l="1"/>
  <c r="Z76" i="3"/>
  <c r="X76" i="3"/>
  <c r="S106" i="3"/>
  <c r="P107" i="3"/>
  <c r="Q106" i="3"/>
  <c r="B29" i="3"/>
  <c r="E29" i="3" s="1"/>
  <c r="C28" i="3"/>
  <c r="S107" i="3" l="1"/>
  <c r="Q107" i="3"/>
  <c r="P108" i="3"/>
  <c r="W78" i="3"/>
  <c r="Z77" i="3"/>
  <c r="X77" i="3"/>
  <c r="B30" i="3"/>
  <c r="E30" i="3" s="1"/>
  <c r="C29" i="3"/>
  <c r="W79" i="3" l="1"/>
  <c r="Z78" i="3"/>
  <c r="X78" i="3"/>
  <c r="S108" i="3"/>
  <c r="P109" i="3"/>
  <c r="Q108" i="3"/>
  <c r="B31" i="3"/>
  <c r="E31" i="3" s="1"/>
  <c r="C30" i="3"/>
  <c r="S109" i="3" l="1"/>
  <c r="P110" i="3"/>
  <c r="Q109" i="3"/>
  <c r="W80" i="3"/>
  <c r="Z79" i="3"/>
  <c r="X79" i="3"/>
  <c r="B32" i="3"/>
  <c r="E32" i="3" s="1"/>
  <c r="C31" i="3"/>
  <c r="W81" i="3" l="1"/>
  <c r="Z80" i="3"/>
  <c r="X80" i="3"/>
  <c r="S110" i="3"/>
  <c r="Q110" i="3"/>
  <c r="P111" i="3"/>
  <c r="B33" i="3"/>
  <c r="E33" i="3" s="1"/>
  <c r="C32" i="3"/>
  <c r="S111" i="3" l="1"/>
  <c r="Q111" i="3"/>
  <c r="P112" i="3"/>
  <c r="W82" i="3"/>
  <c r="Z81" i="3"/>
  <c r="X81" i="3"/>
  <c r="B34" i="3"/>
  <c r="E34" i="3" s="1"/>
  <c r="C33" i="3"/>
  <c r="W83" i="3" l="1"/>
  <c r="Z82" i="3"/>
  <c r="X82" i="3"/>
  <c r="S112" i="3"/>
  <c r="Q112" i="3"/>
  <c r="P113" i="3"/>
  <c r="B35" i="3"/>
  <c r="E35" i="3" s="1"/>
  <c r="C34" i="3"/>
  <c r="S113" i="3" l="1"/>
  <c r="P114" i="3"/>
  <c r="Q113" i="3"/>
  <c r="W84" i="3"/>
  <c r="Z83" i="3"/>
  <c r="X83" i="3"/>
  <c r="B36" i="3"/>
  <c r="E36" i="3" s="1"/>
  <c r="C35" i="3"/>
  <c r="W85" i="3" l="1"/>
  <c r="Z84" i="3"/>
  <c r="X84" i="3"/>
  <c r="S114" i="3"/>
  <c r="P115" i="3"/>
  <c r="Q114" i="3"/>
  <c r="B37" i="3"/>
  <c r="E37" i="3" s="1"/>
  <c r="C36" i="3"/>
  <c r="S115" i="3" l="1"/>
  <c r="P116" i="3"/>
  <c r="Q115" i="3"/>
  <c r="W86" i="3"/>
  <c r="Z85" i="3"/>
  <c r="X85" i="3"/>
  <c r="B38" i="3"/>
  <c r="E38" i="3" s="1"/>
  <c r="C37" i="3"/>
  <c r="W87" i="3" l="1"/>
  <c r="Z86" i="3"/>
  <c r="X86" i="3"/>
  <c r="S116" i="3"/>
  <c r="P117" i="3"/>
  <c r="Q116" i="3"/>
  <c r="B39" i="3"/>
  <c r="E39" i="3" s="1"/>
  <c r="C38" i="3"/>
  <c r="S117" i="3" l="1"/>
  <c r="P118" i="3"/>
  <c r="Q117" i="3"/>
  <c r="W88" i="3"/>
  <c r="Z87" i="3"/>
  <c r="X87" i="3"/>
  <c r="B40" i="3"/>
  <c r="E40" i="3" s="1"/>
  <c r="C39" i="3"/>
  <c r="W89" i="3" l="1"/>
  <c r="Z88" i="3"/>
  <c r="X88" i="3"/>
  <c r="S118" i="3"/>
  <c r="P119" i="3"/>
  <c r="Q118" i="3"/>
  <c r="B41" i="3"/>
  <c r="E41" i="3" s="1"/>
  <c r="C40" i="3"/>
  <c r="S119" i="3" l="1"/>
  <c r="P120" i="3"/>
  <c r="Q119" i="3"/>
  <c r="W90" i="3"/>
  <c r="Z89" i="3"/>
  <c r="X89" i="3"/>
  <c r="B42" i="3"/>
  <c r="E42" i="3" s="1"/>
  <c r="C41" i="3"/>
  <c r="W91" i="3" l="1"/>
  <c r="Z90" i="3"/>
  <c r="X90" i="3"/>
  <c r="S120" i="3"/>
  <c r="P121" i="3"/>
  <c r="Q120" i="3"/>
  <c r="B43" i="3"/>
  <c r="E43" i="3" s="1"/>
  <c r="C42" i="3"/>
  <c r="S121" i="3" l="1"/>
  <c r="Q121" i="3"/>
  <c r="P122" i="3"/>
  <c r="W92" i="3"/>
  <c r="Z91" i="3"/>
  <c r="X91" i="3"/>
  <c r="B44" i="3"/>
  <c r="E44" i="3" s="1"/>
  <c r="C43" i="3"/>
  <c r="W93" i="3" l="1"/>
  <c r="Z92" i="3"/>
  <c r="X92" i="3"/>
  <c r="S122" i="3"/>
  <c r="P123" i="3"/>
  <c r="Q122" i="3"/>
  <c r="B45" i="3"/>
  <c r="E45" i="3" s="1"/>
  <c r="C44" i="3"/>
  <c r="S123" i="3" l="1"/>
  <c r="Q123" i="3"/>
  <c r="P124" i="3"/>
  <c r="W94" i="3"/>
  <c r="Z93" i="3"/>
  <c r="X93" i="3"/>
  <c r="B46" i="3"/>
  <c r="E46" i="3" s="1"/>
  <c r="C45" i="3"/>
  <c r="W95" i="3" l="1"/>
  <c r="Z94" i="3"/>
  <c r="X94" i="3"/>
  <c r="S124" i="3"/>
  <c r="Q124" i="3"/>
  <c r="P125" i="3"/>
  <c r="B47" i="3"/>
  <c r="E47" i="3" s="1"/>
  <c r="C46" i="3"/>
  <c r="S125" i="3" l="1"/>
  <c r="Q125" i="3"/>
  <c r="P126" i="3"/>
  <c r="W96" i="3"/>
  <c r="Z95" i="3"/>
  <c r="X95" i="3"/>
  <c r="B48" i="3"/>
  <c r="E48" i="3" s="1"/>
  <c r="C47" i="3"/>
  <c r="W97" i="3" l="1"/>
  <c r="Z96" i="3"/>
  <c r="X96" i="3"/>
  <c r="S126" i="3"/>
  <c r="Q126" i="3"/>
  <c r="P127" i="3"/>
  <c r="B49" i="3"/>
  <c r="E49" i="3" s="1"/>
  <c r="C48" i="3"/>
  <c r="S127" i="3" l="1"/>
  <c r="P128" i="3"/>
  <c r="Q127" i="3"/>
  <c r="W98" i="3"/>
  <c r="Z97" i="3"/>
  <c r="X97" i="3"/>
  <c r="B50" i="3"/>
  <c r="E50" i="3" s="1"/>
  <c r="C49" i="3"/>
  <c r="W99" i="3" l="1"/>
  <c r="Z98" i="3"/>
  <c r="X98" i="3"/>
  <c r="S128" i="3"/>
  <c r="Q128" i="3"/>
  <c r="P129" i="3"/>
  <c r="B51" i="3"/>
  <c r="E51" i="3" s="1"/>
  <c r="C50" i="3"/>
  <c r="S129" i="3" l="1"/>
  <c r="Q129" i="3"/>
  <c r="P130" i="3"/>
  <c r="W100" i="3"/>
  <c r="Z99" i="3"/>
  <c r="X99" i="3"/>
  <c r="B52" i="3"/>
  <c r="E52" i="3" s="1"/>
  <c r="C51" i="3"/>
  <c r="W101" i="3" l="1"/>
  <c r="Z100" i="3"/>
  <c r="X100" i="3"/>
  <c r="S130" i="3"/>
  <c r="Q130" i="3"/>
  <c r="P131" i="3"/>
  <c r="B53" i="3"/>
  <c r="E53" i="3" s="1"/>
  <c r="C52" i="3"/>
  <c r="S131" i="3" l="1"/>
  <c r="P132" i="3"/>
  <c r="Q131" i="3"/>
  <c r="W102" i="3"/>
  <c r="Z101" i="3"/>
  <c r="X101" i="3"/>
  <c r="B54" i="3"/>
  <c r="E54" i="3" s="1"/>
  <c r="C53" i="3"/>
  <c r="W103" i="3" l="1"/>
  <c r="Z102" i="3"/>
  <c r="X102" i="3"/>
  <c r="S132" i="3"/>
  <c r="Q132" i="3"/>
  <c r="P133" i="3"/>
  <c r="B55" i="3"/>
  <c r="E55" i="3" s="1"/>
  <c r="C54" i="3"/>
  <c r="S133" i="3" l="1"/>
  <c r="Q133" i="3"/>
  <c r="P134" i="3"/>
  <c r="W104" i="3"/>
  <c r="Z103" i="3"/>
  <c r="X103" i="3"/>
  <c r="B56" i="3"/>
  <c r="E56" i="3" s="1"/>
  <c r="C55" i="3"/>
  <c r="W105" i="3" l="1"/>
  <c r="Z104" i="3"/>
  <c r="X104" i="3"/>
  <c r="S134" i="3"/>
  <c r="Q134" i="3"/>
  <c r="P135" i="3"/>
  <c r="B57" i="3"/>
  <c r="E57" i="3" s="1"/>
  <c r="C56" i="3"/>
  <c r="S135" i="3" l="1"/>
  <c r="P136" i="3"/>
  <c r="Q135" i="3"/>
  <c r="W106" i="3"/>
  <c r="Z105" i="3"/>
  <c r="X105" i="3"/>
  <c r="B58" i="3"/>
  <c r="E58" i="3" s="1"/>
  <c r="C57" i="3"/>
  <c r="W107" i="3" l="1"/>
  <c r="Z106" i="3"/>
  <c r="X106" i="3"/>
  <c r="S136" i="3"/>
  <c r="P137" i="3"/>
  <c r="Q136" i="3"/>
  <c r="B59" i="3"/>
  <c r="E59" i="3" s="1"/>
  <c r="C58" i="3"/>
  <c r="S137" i="3" l="1"/>
  <c r="Q137" i="3"/>
  <c r="P138" i="3"/>
  <c r="W108" i="3"/>
  <c r="Z107" i="3"/>
  <c r="X107" i="3"/>
  <c r="B60" i="3"/>
  <c r="E60" i="3" s="1"/>
  <c r="C59" i="3"/>
  <c r="W109" i="3" l="1"/>
  <c r="Z108" i="3"/>
  <c r="X108" i="3"/>
  <c r="S138" i="3"/>
  <c r="P139" i="3"/>
  <c r="Q138" i="3"/>
  <c r="B61" i="3"/>
  <c r="E61" i="3" s="1"/>
  <c r="C60" i="3"/>
  <c r="S139" i="3" l="1"/>
  <c r="Q139" i="3"/>
  <c r="P140" i="3"/>
  <c r="W110" i="3"/>
  <c r="Z109" i="3"/>
  <c r="X109" i="3"/>
  <c r="B62" i="3"/>
  <c r="E62" i="3" s="1"/>
  <c r="C61" i="3"/>
  <c r="W111" i="3" l="1"/>
  <c r="Z110" i="3"/>
  <c r="X110" i="3"/>
  <c r="S140" i="3"/>
  <c r="Q140" i="3"/>
  <c r="P141" i="3"/>
  <c r="B63" i="3"/>
  <c r="E63" i="3" s="1"/>
  <c r="C62" i="3"/>
  <c r="S141" i="3" l="1"/>
  <c r="Q141" i="3"/>
  <c r="P142" i="3"/>
  <c r="W112" i="3"/>
  <c r="Z111" i="3"/>
  <c r="X111" i="3"/>
  <c r="B64" i="3"/>
  <c r="E64" i="3" s="1"/>
  <c r="C63" i="3"/>
  <c r="W113" i="3" l="1"/>
  <c r="Z112" i="3"/>
  <c r="X112" i="3"/>
  <c r="S142" i="3"/>
  <c r="Q142" i="3"/>
  <c r="P143" i="3"/>
  <c r="B65" i="3"/>
  <c r="E65" i="3" s="1"/>
  <c r="C64" i="3"/>
  <c r="S143" i="3" l="1"/>
  <c r="Q143" i="3"/>
  <c r="P144" i="3"/>
  <c r="W114" i="3"/>
  <c r="Z113" i="3"/>
  <c r="X113" i="3"/>
  <c r="B66" i="3"/>
  <c r="E66" i="3" s="1"/>
  <c r="C65" i="3"/>
  <c r="W115" i="3" l="1"/>
  <c r="Z114" i="3"/>
  <c r="X114" i="3"/>
  <c r="S144" i="3"/>
  <c r="Q144" i="3"/>
  <c r="P145" i="3"/>
  <c r="B67" i="3"/>
  <c r="E67" i="3" s="1"/>
  <c r="C66" i="3"/>
  <c r="S145" i="3" l="1"/>
  <c r="Q145" i="3"/>
  <c r="P146" i="3"/>
  <c r="W116" i="3"/>
  <c r="Z115" i="3"/>
  <c r="X115" i="3"/>
  <c r="B68" i="3"/>
  <c r="E68" i="3" s="1"/>
  <c r="C67" i="3"/>
  <c r="W117" i="3" l="1"/>
  <c r="Z116" i="3"/>
  <c r="X116" i="3"/>
  <c r="S146" i="3"/>
  <c r="P147" i="3"/>
  <c r="Q146" i="3"/>
  <c r="B69" i="3"/>
  <c r="E69" i="3" s="1"/>
  <c r="C68" i="3"/>
  <c r="S147" i="3" l="1"/>
  <c r="Q147" i="3"/>
  <c r="P148" i="3"/>
  <c r="W118" i="3"/>
  <c r="Z117" i="3"/>
  <c r="X117" i="3"/>
  <c r="B70" i="3"/>
  <c r="E70" i="3" s="1"/>
  <c r="C69" i="3"/>
  <c r="W119" i="3" l="1"/>
  <c r="Z118" i="3"/>
  <c r="X118" i="3"/>
  <c r="S148" i="3"/>
  <c r="P149" i="3"/>
  <c r="Q148" i="3"/>
  <c r="B71" i="3"/>
  <c r="E71" i="3" s="1"/>
  <c r="C70" i="3"/>
  <c r="S149" i="3" l="1"/>
  <c r="Q149" i="3"/>
  <c r="P150" i="3"/>
  <c r="W120" i="3"/>
  <c r="Z119" i="3"/>
  <c r="X119" i="3"/>
  <c r="B72" i="3"/>
  <c r="E72" i="3" s="1"/>
  <c r="C71" i="3"/>
  <c r="W121" i="3" l="1"/>
  <c r="Z120" i="3"/>
  <c r="X120" i="3"/>
  <c r="S150" i="3"/>
  <c r="Q150" i="3"/>
  <c r="P151" i="3"/>
  <c r="B73" i="3"/>
  <c r="E73" i="3" s="1"/>
  <c r="C72" i="3"/>
  <c r="S151" i="3" l="1"/>
  <c r="P152" i="3"/>
  <c r="Q151" i="3"/>
  <c r="W122" i="3"/>
  <c r="Z121" i="3"/>
  <c r="X121" i="3"/>
  <c r="B74" i="3"/>
  <c r="E74" i="3" s="1"/>
  <c r="C73" i="3"/>
  <c r="W123" i="3" l="1"/>
  <c r="Z122" i="3"/>
  <c r="X122" i="3"/>
  <c r="S152" i="3"/>
  <c r="Q152" i="3"/>
  <c r="P153" i="3"/>
  <c r="B75" i="3"/>
  <c r="E75" i="3" s="1"/>
  <c r="C74" i="3"/>
  <c r="S153" i="3" l="1"/>
  <c r="P154" i="3"/>
  <c r="Q153" i="3"/>
  <c r="W124" i="3"/>
  <c r="Z123" i="3"/>
  <c r="X123" i="3"/>
  <c r="B76" i="3"/>
  <c r="E76" i="3" s="1"/>
  <c r="C75" i="3"/>
  <c r="W125" i="3" l="1"/>
  <c r="Z124" i="3"/>
  <c r="X124" i="3"/>
  <c r="S154" i="3"/>
  <c r="Q154" i="3"/>
  <c r="P155" i="3"/>
  <c r="B77" i="3"/>
  <c r="E77" i="3" s="1"/>
  <c r="C76" i="3"/>
  <c r="S155" i="3" l="1"/>
  <c r="Q155" i="3"/>
  <c r="P156" i="3"/>
  <c r="W126" i="3"/>
  <c r="Z125" i="3"/>
  <c r="X125" i="3"/>
  <c r="B78" i="3"/>
  <c r="E78" i="3" s="1"/>
  <c r="C77" i="3"/>
  <c r="W127" i="3" l="1"/>
  <c r="Z126" i="3"/>
  <c r="X126" i="3"/>
  <c r="S156" i="3"/>
  <c r="Q156" i="3"/>
  <c r="P157" i="3"/>
  <c r="B79" i="3"/>
  <c r="E79" i="3" s="1"/>
  <c r="C78" i="3"/>
  <c r="S157" i="3" l="1"/>
  <c r="Q157" i="3"/>
  <c r="P158" i="3"/>
  <c r="W128" i="3"/>
  <c r="Z127" i="3"/>
  <c r="X127" i="3"/>
  <c r="B80" i="3"/>
  <c r="E80" i="3" s="1"/>
  <c r="C79" i="3"/>
  <c r="W129" i="3" l="1"/>
  <c r="Z128" i="3"/>
  <c r="X128" i="3"/>
  <c r="S158" i="3"/>
  <c r="Q158" i="3"/>
  <c r="P159" i="3"/>
  <c r="B81" i="3"/>
  <c r="E81" i="3" s="1"/>
  <c r="C80" i="3"/>
  <c r="S159" i="3" l="1"/>
  <c r="Q159" i="3"/>
  <c r="P160" i="3"/>
  <c r="W130" i="3"/>
  <c r="Z129" i="3"/>
  <c r="X129" i="3"/>
  <c r="B82" i="3"/>
  <c r="E82" i="3" s="1"/>
  <c r="C81" i="3"/>
  <c r="W131" i="3" l="1"/>
  <c r="Z130" i="3"/>
  <c r="X130" i="3"/>
  <c r="S160" i="3"/>
  <c r="Q160" i="3"/>
  <c r="P161" i="3"/>
  <c r="B83" i="3"/>
  <c r="E83" i="3" s="1"/>
  <c r="C82" i="3"/>
  <c r="S161" i="3" l="1"/>
  <c r="Q161" i="3"/>
  <c r="P162" i="3"/>
  <c r="W132" i="3"/>
  <c r="Z131" i="3"/>
  <c r="X131" i="3"/>
  <c r="B84" i="3"/>
  <c r="E84" i="3" s="1"/>
  <c r="C83" i="3"/>
  <c r="W133" i="3" l="1"/>
  <c r="Z132" i="3"/>
  <c r="X132" i="3"/>
  <c r="S162" i="3"/>
  <c r="Q162" i="3"/>
  <c r="P163" i="3"/>
  <c r="B85" i="3"/>
  <c r="E85" i="3" s="1"/>
  <c r="C84" i="3"/>
  <c r="S163" i="3" l="1"/>
  <c r="Q163" i="3"/>
  <c r="P164" i="3"/>
  <c r="W134" i="3"/>
  <c r="Z133" i="3"/>
  <c r="X133" i="3"/>
  <c r="B86" i="3"/>
  <c r="E86" i="3" s="1"/>
  <c r="C85" i="3"/>
  <c r="W135" i="3" l="1"/>
  <c r="Z134" i="3"/>
  <c r="X134" i="3"/>
  <c r="S164" i="3"/>
  <c r="Q164" i="3"/>
  <c r="P165" i="3"/>
  <c r="B87" i="3"/>
  <c r="E87" i="3" s="1"/>
  <c r="C86" i="3"/>
  <c r="S165" i="3" l="1"/>
  <c r="P166" i="3"/>
  <c r="Q165" i="3"/>
  <c r="W136" i="3"/>
  <c r="Z135" i="3"/>
  <c r="X135" i="3"/>
  <c r="B88" i="3"/>
  <c r="E88" i="3" s="1"/>
  <c r="C87" i="3"/>
  <c r="W137" i="3" l="1"/>
  <c r="Z136" i="3"/>
  <c r="X136" i="3"/>
  <c r="S166" i="3"/>
  <c r="P167" i="3"/>
  <c r="Q166" i="3"/>
  <c r="B89" i="3"/>
  <c r="E89" i="3" s="1"/>
  <c r="C88" i="3"/>
  <c r="S167" i="3" l="1"/>
  <c r="Q167" i="3"/>
  <c r="P168" i="3"/>
  <c r="W138" i="3"/>
  <c r="Z137" i="3"/>
  <c r="X137" i="3"/>
  <c r="B90" i="3"/>
  <c r="E90" i="3" s="1"/>
  <c r="C89" i="3"/>
  <c r="W139" i="3" l="1"/>
  <c r="Z138" i="3"/>
  <c r="X138" i="3"/>
  <c r="S168" i="3"/>
  <c r="P169" i="3"/>
  <c r="Q168" i="3"/>
  <c r="B91" i="3"/>
  <c r="E91" i="3" s="1"/>
  <c r="C90" i="3"/>
  <c r="S169" i="3" l="1"/>
  <c r="P170" i="3"/>
  <c r="Q169" i="3"/>
  <c r="W140" i="3"/>
  <c r="Z139" i="3"/>
  <c r="X139" i="3"/>
  <c r="B92" i="3"/>
  <c r="E92" i="3" s="1"/>
  <c r="C91" i="3"/>
  <c r="W141" i="3" l="1"/>
  <c r="Z140" i="3"/>
  <c r="X140" i="3"/>
  <c r="S170" i="3"/>
  <c r="P171" i="3"/>
  <c r="Q170" i="3"/>
  <c r="B93" i="3"/>
  <c r="E93" i="3" s="1"/>
  <c r="C92" i="3"/>
  <c r="S171" i="3" l="1"/>
  <c r="Q171" i="3"/>
  <c r="P172" i="3"/>
  <c r="W142" i="3"/>
  <c r="Z141" i="3"/>
  <c r="X141" i="3"/>
  <c r="B94" i="3"/>
  <c r="E94" i="3" s="1"/>
  <c r="C93" i="3"/>
  <c r="W143" i="3" l="1"/>
  <c r="Z142" i="3"/>
  <c r="X142" i="3"/>
  <c r="S172" i="3"/>
  <c r="Q172" i="3"/>
  <c r="P173" i="3"/>
  <c r="B95" i="3"/>
  <c r="E95" i="3" s="1"/>
  <c r="C94" i="3"/>
  <c r="S173" i="3" l="1"/>
  <c r="P174" i="3"/>
  <c r="Q173" i="3"/>
  <c r="W144" i="3"/>
  <c r="Z143" i="3"/>
  <c r="X143" i="3"/>
  <c r="B96" i="3"/>
  <c r="E96" i="3" s="1"/>
  <c r="C95" i="3"/>
  <c r="W145" i="3" l="1"/>
  <c r="Z144" i="3"/>
  <c r="X144" i="3"/>
  <c r="S174" i="3"/>
  <c r="Q174" i="3"/>
  <c r="P175" i="3"/>
  <c r="B97" i="3"/>
  <c r="E97" i="3" s="1"/>
  <c r="C96" i="3"/>
  <c r="S175" i="3" l="1"/>
  <c r="P176" i="3"/>
  <c r="Q175" i="3"/>
  <c r="W146" i="3"/>
  <c r="Z145" i="3"/>
  <c r="X145" i="3"/>
  <c r="B98" i="3"/>
  <c r="E98" i="3" s="1"/>
  <c r="C97" i="3"/>
  <c r="W147" i="3" l="1"/>
  <c r="Z146" i="3"/>
  <c r="X146" i="3"/>
  <c r="S176" i="3"/>
  <c r="Q176" i="3"/>
  <c r="P177" i="3"/>
  <c r="B99" i="3"/>
  <c r="E99" i="3" s="1"/>
  <c r="C98" i="3"/>
  <c r="S177" i="3" l="1"/>
  <c r="Q177" i="3"/>
  <c r="P178" i="3"/>
  <c r="W148" i="3"/>
  <c r="Z147" i="3"/>
  <c r="X147" i="3"/>
  <c r="B100" i="3"/>
  <c r="E100" i="3" s="1"/>
  <c r="C99" i="3"/>
  <c r="W149" i="3" l="1"/>
  <c r="Z148" i="3"/>
  <c r="X148" i="3"/>
  <c r="S178" i="3"/>
  <c r="Q178" i="3"/>
  <c r="P179" i="3"/>
  <c r="B101" i="3"/>
  <c r="E101" i="3" s="1"/>
  <c r="C100" i="3"/>
  <c r="S179" i="3" l="1"/>
  <c r="Q179" i="3"/>
  <c r="P180" i="3"/>
  <c r="W150" i="3"/>
  <c r="Z149" i="3"/>
  <c r="X149" i="3"/>
  <c r="B102" i="3"/>
  <c r="E102" i="3" s="1"/>
  <c r="C101" i="3"/>
  <c r="W151" i="3" l="1"/>
  <c r="Z150" i="3"/>
  <c r="X150" i="3"/>
  <c r="S180" i="3"/>
  <c r="Q180" i="3"/>
  <c r="P181" i="3"/>
  <c r="B103" i="3"/>
  <c r="E103" i="3" s="1"/>
  <c r="C102" i="3"/>
  <c r="S181" i="3" l="1"/>
  <c r="P182" i="3"/>
  <c r="Q181" i="3"/>
  <c r="W152" i="3"/>
  <c r="Z151" i="3"/>
  <c r="X151" i="3"/>
  <c r="B104" i="3"/>
  <c r="E104" i="3" s="1"/>
  <c r="C103" i="3"/>
  <c r="W153" i="3" l="1"/>
  <c r="Z152" i="3"/>
  <c r="X152" i="3"/>
  <c r="S182" i="3"/>
  <c r="P183" i="3"/>
  <c r="Q182" i="3"/>
  <c r="B105" i="3"/>
  <c r="E105" i="3" s="1"/>
  <c r="C104" i="3"/>
  <c r="S183" i="3" l="1"/>
  <c r="Q183" i="3"/>
  <c r="P184" i="3"/>
  <c r="W154" i="3"/>
  <c r="Z153" i="3"/>
  <c r="X153" i="3"/>
  <c r="B106" i="3"/>
  <c r="E106" i="3" s="1"/>
  <c r="C105" i="3"/>
  <c r="W155" i="3" l="1"/>
  <c r="Z154" i="3"/>
  <c r="X154" i="3"/>
  <c r="S184" i="3"/>
  <c r="P185" i="3"/>
  <c r="Q184" i="3"/>
  <c r="B107" i="3"/>
  <c r="E107" i="3" s="1"/>
  <c r="C106" i="3"/>
  <c r="S185" i="3" l="1"/>
  <c r="Q185" i="3"/>
  <c r="P186" i="3"/>
  <c r="W156" i="3"/>
  <c r="Z155" i="3"/>
  <c r="X155" i="3"/>
  <c r="B108" i="3"/>
  <c r="E108" i="3" s="1"/>
  <c r="C107" i="3"/>
  <c r="W157" i="3" l="1"/>
  <c r="Z156" i="3"/>
  <c r="X156" i="3"/>
  <c r="S186" i="3"/>
  <c r="Q186" i="3"/>
  <c r="P187" i="3"/>
  <c r="B109" i="3"/>
  <c r="E109" i="3" s="1"/>
  <c r="C108" i="3"/>
  <c r="S187" i="3" l="1"/>
  <c r="Q187" i="3"/>
  <c r="P188" i="3"/>
  <c r="W158" i="3"/>
  <c r="Z157" i="3"/>
  <c r="X157" i="3"/>
  <c r="B110" i="3"/>
  <c r="E110" i="3" s="1"/>
  <c r="C109" i="3"/>
  <c r="W159" i="3" l="1"/>
  <c r="Z158" i="3"/>
  <c r="X158" i="3"/>
  <c r="S188" i="3"/>
  <c r="Q188" i="3"/>
  <c r="P189" i="3"/>
  <c r="B111" i="3"/>
  <c r="E111" i="3" s="1"/>
  <c r="C110" i="3"/>
  <c r="S189" i="3" l="1"/>
  <c r="Q189" i="3"/>
  <c r="P190" i="3"/>
  <c r="W160" i="3"/>
  <c r="Z159" i="3"/>
  <c r="X159" i="3"/>
  <c r="B112" i="3"/>
  <c r="E112" i="3" s="1"/>
  <c r="C111" i="3"/>
  <c r="W161" i="3" l="1"/>
  <c r="Z160" i="3"/>
  <c r="X160" i="3"/>
  <c r="S190" i="3"/>
  <c r="P191" i="3"/>
  <c r="Q190" i="3"/>
  <c r="B113" i="3"/>
  <c r="E113" i="3" s="1"/>
  <c r="C112" i="3"/>
  <c r="S191" i="3" l="1"/>
  <c r="Q191" i="3"/>
  <c r="P192" i="3"/>
  <c r="W162" i="3"/>
  <c r="Z161" i="3"/>
  <c r="X161" i="3"/>
  <c r="B114" i="3"/>
  <c r="E114" i="3" s="1"/>
  <c r="C113" i="3"/>
  <c r="W163" i="3" l="1"/>
  <c r="Z162" i="3"/>
  <c r="X162" i="3"/>
  <c r="S192" i="3"/>
  <c r="P193" i="3"/>
  <c r="Q192" i="3"/>
  <c r="B115" i="3"/>
  <c r="E115" i="3" s="1"/>
  <c r="C114" i="3"/>
  <c r="S193" i="3" l="1"/>
  <c r="P194" i="3"/>
  <c r="Q193" i="3"/>
  <c r="W164" i="3"/>
  <c r="Z163" i="3"/>
  <c r="X163" i="3"/>
  <c r="B116" i="3"/>
  <c r="E116" i="3" s="1"/>
  <c r="C115" i="3"/>
  <c r="W165" i="3" l="1"/>
  <c r="Z164" i="3"/>
  <c r="X164" i="3"/>
  <c r="S194" i="3"/>
  <c r="P195" i="3"/>
  <c r="Q194" i="3"/>
  <c r="B117" i="3"/>
  <c r="E117" i="3" s="1"/>
  <c r="C116" i="3"/>
  <c r="S195" i="3" l="1"/>
  <c r="Q195" i="3"/>
  <c r="P196" i="3"/>
  <c r="W166" i="3"/>
  <c r="Z165" i="3"/>
  <c r="X165" i="3"/>
  <c r="B118" i="3"/>
  <c r="E118" i="3" s="1"/>
  <c r="C117" i="3"/>
  <c r="W167" i="3" l="1"/>
  <c r="Z166" i="3"/>
  <c r="X166" i="3"/>
  <c r="S196" i="3"/>
  <c r="Q196" i="3"/>
  <c r="P197" i="3"/>
  <c r="B119" i="3"/>
  <c r="E119" i="3" s="1"/>
  <c r="C118" i="3"/>
  <c r="S197" i="3" l="1"/>
  <c r="Q197" i="3"/>
  <c r="P198" i="3"/>
  <c r="W168" i="3"/>
  <c r="Z167" i="3"/>
  <c r="X167" i="3"/>
  <c r="B120" i="3"/>
  <c r="E120" i="3" s="1"/>
  <c r="C119" i="3"/>
  <c r="W169" i="3" l="1"/>
  <c r="Z168" i="3"/>
  <c r="X168" i="3"/>
  <c r="S198" i="3"/>
  <c r="Q198" i="3"/>
  <c r="P199" i="3"/>
  <c r="B121" i="3"/>
  <c r="E121" i="3" s="1"/>
  <c r="C120" i="3"/>
  <c r="S199" i="3" l="1"/>
  <c r="P200" i="3"/>
  <c r="Q199" i="3"/>
  <c r="W170" i="3"/>
  <c r="Z169" i="3"/>
  <c r="X169" i="3"/>
  <c r="B122" i="3"/>
  <c r="E122" i="3" s="1"/>
  <c r="C121" i="3"/>
  <c r="W171" i="3" l="1"/>
  <c r="Z170" i="3"/>
  <c r="X170" i="3"/>
  <c r="S200" i="3"/>
  <c r="P201" i="3"/>
  <c r="Q200" i="3"/>
  <c r="B123" i="3"/>
  <c r="E123" i="3" s="1"/>
  <c r="C122" i="3"/>
  <c r="S201" i="3" l="1"/>
  <c r="Q201" i="3"/>
  <c r="P202" i="3"/>
  <c r="W172" i="3"/>
  <c r="Z171" i="3"/>
  <c r="X171" i="3"/>
  <c r="B124" i="3"/>
  <c r="E124" i="3" s="1"/>
  <c r="C123" i="3"/>
  <c r="W173" i="3" l="1"/>
  <c r="Z172" i="3"/>
  <c r="X172" i="3"/>
  <c r="S202" i="3"/>
  <c r="P203" i="3"/>
  <c r="Q202" i="3"/>
  <c r="B125" i="3"/>
  <c r="E125" i="3" s="1"/>
  <c r="C124" i="3"/>
  <c r="S203" i="3" l="1"/>
  <c r="Q203" i="3"/>
  <c r="P204" i="3"/>
  <c r="W174" i="3"/>
  <c r="Z173" i="3"/>
  <c r="X173" i="3"/>
  <c r="B126" i="3"/>
  <c r="E126" i="3" s="1"/>
  <c r="C125" i="3"/>
  <c r="W175" i="3" l="1"/>
  <c r="Z174" i="3"/>
  <c r="X174" i="3"/>
  <c r="S204" i="3"/>
  <c r="P205" i="3"/>
  <c r="Q204" i="3"/>
  <c r="B127" i="3"/>
  <c r="E127" i="3" s="1"/>
  <c r="C126" i="3"/>
  <c r="S205" i="3" l="1"/>
  <c r="Q205" i="3"/>
  <c r="P206" i="3"/>
  <c r="W176" i="3"/>
  <c r="Z175" i="3"/>
  <c r="X175" i="3"/>
  <c r="B128" i="3"/>
  <c r="E128" i="3" s="1"/>
  <c r="C127" i="3"/>
  <c r="W177" i="3" l="1"/>
  <c r="Z176" i="3"/>
  <c r="X176" i="3"/>
  <c r="S206" i="3"/>
  <c r="Q206" i="3"/>
  <c r="P207" i="3"/>
  <c r="B129" i="3"/>
  <c r="E129" i="3" s="1"/>
  <c r="C128" i="3"/>
  <c r="S207" i="3" l="1"/>
  <c r="P208" i="3"/>
  <c r="Q207" i="3"/>
  <c r="W178" i="3"/>
  <c r="Z177" i="3"/>
  <c r="X177" i="3"/>
  <c r="B130" i="3"/>
  <c r="E130" i="3" s="1"/>
  <c r="C129" i="3"/>
  <c r="W179" i="3" l="1"/>
  <c r="Z178" i="3"/>
  <c r="X178" i="3"/>
  <c r="S208" i="3"/>
  <c r="P209" i="3"/>
  <c r="Q208" i="3"/>
  <c r="B131" i="3"/>
  <c r="E131" i="3" s="1"/>
  <c r="C130" i="3"/>
  <c r="S209" i="3" l="1"/>
  <c r="Q209" i="3"/>
  <c r="P210" i="3"/>
  <c r="W180" i="3"/>
  <c r="Z179" i="3"/>
  <c r="X179" i="3"/>
  <c r="B132" i="3"/>
  <c r="E132" i="3" s="1"/>
  <c r="C131" i="3"/>
  <c r="W181" i="3" l="1"/>
  <c r="Z180" i="3"/>
  <c r="X180" i="3"/>
  <c r="S210" i="3"/>
  <c r="Q210" i="3"/>
  <c r="P211" i="3"/>
  <c r="B133" i="3"/>
  <c r="E133" i="3" s="1"/>
  <c r="C132" i="3"/>
  <c r="S211" i="3" l="1"/>
  <c r="Q211" i="3"/>
  <c r="P212" i="3"/>
  <c r="W182" i="3"/>
  <c r="Z181" i="3"/>
  <c r="X181" i="3"/>
  <c r="B134" i="3"/>
  <c r="E134" i="3" s="1"/>
  <c r="C133" i="3"/>
  <c r="W183" i="3" l="1"/>
  <c r="Z182" i="3"/>
  <c r="X182" i="3"/>
  <c r="S212" i="3"/>
  <c r="P213" i="3"/>
  <c r="Q212" i="3"/>
  <c r="B135" i="3"/>
  <c r="E135" i="3" s="1"/>
  <c r="C134" i="3"/>
  <c r="S213" i="3" l="1"/>
  <c r="Q213" i="3"/>
  <c r="P214" i="3"/>
  <c r="W184" i="3"/>
  <c r="Z183" i="3"/>
  <c r="X183" i="3"/>
  <c r="B136" i="3"/>
  <c r="E136" i="3" s="1"/>
  <c r="C135" i="3"/>
  <c r="W185" i="3" l="1"/>
  <c r="Z184" i="3"/>
  <c r="X184" i="3"/>
  <c r="S214" i="3"/>
  <c r="P215" i="3"/>
  <c r="Q214" i="3"/>
  <c r="B137" i="3"/>
  <c r="E137" i="3" s="1"/>
  <c r="C136" i="3"/>
  <c r="S215" i="3" l="1"/>
  <c r="P216" i="3"/>
  <c r="Q215" i="3"/>
  <c r="W186" i="3"/>
  <c r="Z185" i="3"/>
  <c r="X185" i="3"/>
  <c r="B138" i="3"/>
  <c r="E138" i="3" s="1"/>
  <c r="C137" i="3"/>
  <c r="W187" i="3" l="1"/>
  <c r="Z186" i="3"/>
  <c r="X186" i="3"/>
  <c r="S216" i="3"/>
  <c r="P217" i="3"/>
  <c r="Q216" i="3"/>
  <c r="B139" i="3"/>
  <c r="E139" i="3" s="1"/>
  <c r="C138" i="3"/>
  <c r="S217" i="3" l="1"/>
  <c r="Q217" i="3"/>
  <c r="P218" i="3"/>
  <c r="W188" i="3"/>
  <c r="Z187" i="3"/>
  <c r="X187" i="3"/>
  <c r="B140" i="3"/>
  <c r="E140" i="3" s="1"/>
  <c r="C139" i="3"/>
  <c r="W189" i="3" l="1"/>
  <c r="Z188" i="3"/>
  <c r="X188" i="3"/>
  <c r="S218" i="3"/>
  <c r="P219" i="3"/>
  <c r="Q218" i="3"/>
  <c r="B141" i="3"/>
  <c r="E141" i="3" s="1"/>
  <c r="C140" i="3"/>
  <c r="S219" i="3" l="1"/>
  <c r="Q219" i="3"/>
  <c r="P220" i="3"/>
  <c r="W190" i="3"/>
  <c r="Z189" i="3"/>
  <c r="X189" i="3"/>
  <c r="B142" i="3"/>
  <c r="E142" i="3" s="1"/>
  <c r="C141" i="3"/>
  <c r="W191" i="3" l="1"/>
  <c r="Z190" i="3"/>
  <c r="X190" i="3"/>
  <c r="S220" i="3"/>
  <c r="P221" i="3"/>
  <c r="Q220" i="3"/>
  <c r="B143" i="3"/>
  <c r="E143" i="3" s="1"/>
  <c r="C142" i="3"/>
  <c r="S221" i="3" l="1"/>
  <c r="P222" i="3"/>
  <c r="Q221" i="3"/>
  <c r="W192" i="3"/>
  <c r="Z191" i="3"/>
  <c r="X191" i="3"/>
  <c r="B144" i="3"/>
  <c r="E144" i="3" s="1"/>
  <c r="C143" i="3"/>
  <c r="W193" i="3" l="1"/>
  <c r="Z192" i="3"/>
  <c r="X192" i="3"/>
  <c r="S222" i="3"/>
  <c r="P223" i="3"/>
  <c r="Q222" i="3"/>
  <c r="B145" i="3"/>
  <c r="E145" i="3" s="1"/>
  <c r="C144" i="3"/>
  <c r="S223" i="3" l="1"/>
  <c r="Q223" i="3"/>
  <c r="P224" i="3"/>
  <c r="W194" i="3"/>
  <c r="Z193" i="3"/>
  <c r="X193" i="3"/>
  <c r="B146" i="3"/>
  <c r="E146" i="3" s="1"/>
  <c r="C145" i="3"/>
  <c r="W195" i="3" l="1"/>
  <c r="Z194" i="3"/>
  <c r="X194" i="3"/>
  <c r="S224" i="3"/>
  <c r="Q224" i="3"/>
  <c r="P225" i="3"/>
  <c r="B147" i="3"/>
  <c r="E147" i="3" s="1"/>
  <c r="C146" i="3"/>
  <c r="S225" i="3" l="1"/>
  <c r="Q225" i="3"/>
  <c r="P226" i="3"/>
  <c r="W196" i="3"/>
  <c r="Z195" i="3"/>
  <c r="X195" i="3"/>
  <c r="B148" i="3"/>
  <c r="E148" i="3" s="1"/>
  <c r="C147" i="3"/>
  <c r="X196" i="3" l="1"/>
  <c r="W197" i="3"/>
  <c r="Z196" i="3"/>
  <c r="S226" i="3"/>
  <c r="Q226" i="3"/>
  <c r="P227" i="3"/>
  <c r="B149" i="3"/>
  <c r="E149" i="3" s="1"/>
  <c r="C148" i="3"/>
  <c r="S227" i="3" l="1"/>
  <c r="Q227" i="3"/>
  <c r="P228" i="3"/>
  <c r="Z197" i="3"/>
  <c r="W198" i="3"/>
  <c r="X197" i="3"/>
  <c r="B150" i="3"/>
  <c r="E150" i="3" s="1"/>
  <c r="C149" i="3"/>
  <c r="W199" i="3" l="1"/>
  <c r="X198" i="3"/>
  <c r="Z198" i="3"/>
  <c r="S228" i="3"/>
  <c r="P229" i="3"/>
  <c r="Q228" i="3"/>
  <c r="B151" i="3"/>
  <c r="E151" i="3" s="1"/>
  <c r="C150" i="3"/>
  <c r="S229" i="3" l="1"/>
  <c r="Q229" i="3"/>
  <c r="P230" i="3"/>
  <c r="W200" i="3"/>
  <c r="Z199" i="3"/>
  <c r="X199" i="3"/>
  <c r="B152" i="3"/>
  <c r="E152" i="3" s="1"/>
  <c r="C151" i="3"/>
  <c r="W201" i="3" l="1"/>
  <c r="Z200" i="3"/>
  <c r="X200" i="3"/>
  <c r="S230" i="3"/>
  <c r="P231" i="3"/>
  <c r="Q230" i="3"/>
  <c r="B153" i="3"/>
  <c r="E153" i="3" s="1"/>
  <c r="C152" i="3"/>
  <c r="S231" i="3" l="1"/>
  <c r="Q231" i="3"/>
  <c r="P232" i="3"/>
  <c r="Z201" i="3"/>
  <c r="W202" i="3"/>
  <c r="X201" i="3"/>
  <c r="B154" i="3"/>
  <c r="E154" i="3" s="1"/>
  <c r="C153" i="3"/>
  <c r="Z202" i="3" l="1"/>
  <c r="X202" i="3"/>
  <c r="W203" i="3"/>
  <c r="S232" i="3"/>
  <c r="P233" i="3"/>
  <c r="Q232" i="3"/>
  <c r="B155" i="3"/>
  <c r="E155" i="3" s="1"/>
  <c r="C154" i="3"/>
  <c r="S233" i="3" l="1"/>
  <c r="Q233" i="3"/>
  <c r="P234" i="3"/>
  <c r="X203" i="3"/>
  <c r="Z203" i="3"/>
  <c r="W204" i="3"/>
  <c r="B156" i="3"/>
  <c r="E156" i="3" s="1"/>
  <c r="C155" i="3"/>
  <c r="Z204" i="3" l="1"/>
  <c r="W205" i="3"/>
  <c r="X204" i="3"/>
  <c r="S234" i="3"/>
  <c r="Q234" i="3"/>
  <c r="P235" i="3"/>
  <c r="B157" i="3"/>
  <c r="E157" i="3" s="1"/>
  <c r="C156" i="3"/>
  <c r="S235" i="3" l="1"/>
  <c r="P236" i="3"/>
  <c r="Q235" i="3"/>
  <c r="X205" i="3"/>
  <c r="Z205" i="3"/>
  <c r="W206" i="3"/>
  <c r="B158" i="3"/>
  <c r="E158" i="3" s="1"/>
  <c r="C157" i="3"/>
  <c r="X206" i="3" l="1"/>
  <c r="W207" i="3"/>
  <c r="Z206" i="3"/>
  <c r="S236" i="3"/>
  <c r="P237" i="3"/>
  <c r="Q236" i="3"/>
  <c r="B159" i="3"/>
  <c r="E159" i="3" s="1"/>
  <c r="C158" i="3"/>
  <c r="S237" i="3" l="1"/>
  <c r="Q237" i="3"/>
  <c r="P238" i="3"/>
  <c r="Z207" i="3"/>
  <c r="W208" i="3"/>
  <c r="X207" i="3"/>
  <c r="B160" i="3"/>
  <c r="E160" i="3" s="1"/>
  <c r="C159" i="3"/>
  <c r="X208" i="3" l="1"/>
  <c r="W209" i="3"/>
  <c r="Z208" i="3"/>
  <c r="S238" i="3"/>
  <c r="P239" i="3"/>
  <c r="Q238" i="3"/>
  <c r="B161" i="3"/>
  <c r="E161" i="3" s="1"/>
  <c r="C160" i="3"/>
  <c r="S239" i="3" l="1"/>
  <c r="P240" i="3"/>
  <c r="Q239" i="3"/>
  <c r="X209" i="3"/>
  <c r="Z209" i="3"/>
  <c r="W210" i="3"/>
  <c r="B162" i="3"/>
  <c r="E162" i="3" s="1"/>
  <c r="C161" i="3"/>
  <c r="W211" i="3" l="1"/>
  <c r="X210" i="3"/>
  <c r="Z210" i="3"/>
  <c r="S240" i="3"/>
  <c r="P241" i="3"/>
  <c r="Q240" i="3"/>
  <c r="B163" i="3"/>
  <c r="E163" i="3" s="1"/>
  <c r="C162" i="3"/>
  <c r="S241" i="3" l="1"/>
  <c r="Q241" i="3"/>
  <c r="P242" i="3"/>
  <c r="X211" i="3"/>
  <c r="Z211" i="3"/>
  <c r="W212" i="3"/>
  <c r="B164" i="3"/>
  <c r="E164" i="3" s="1"/>
  <c r="C163" i="3"/>
  <c r="X212" i="3" l="1"/>
  <c r="W213" i="3"/>
  <c r="Z212" i="3"/>
  <c r="S242" i="3"/>
  <c r="Q242" i="3"/>
  <c r="P243" i="3"/>
  <c r="B165" i="3"/>
  <c r="E165" i="3" s="1"/>
  <c r="C164" i="3"/>
  <c r="S243" i="3" l="1"/>
  <c r="Q243" i="3"/>
  <c r="P244" i="3"/>
  <c r="W214" i="3"/>
  <c r="Z213" i="3"/>
  <c r="X213" i="3"/>
  <c r="B166" i="3"/>
  <c r="E166" i="3" s="1"/>
  <c r="C165" i="3"/>
  <c r="X214" i="3" l="1"/>
  <c r="W215" i="3"/>
  <c r="Z214" i="3"/>
  <c r="S244" i="3"/>
  <c r="Q244" i="3"/>
  <c r="P245" i="3"/>
  <c r="B167" i="3"/>
  <c r="E167" i="3" s="1"/>
  <c r="C166" i="3"/>
  <c r="S245" i="3" l="1"/>
  <c r="Q245" i="3"/>
  <c r="P246" i="3"/>
  <c r="X215" i="3"/>
  <c r="Z215" i="3"/>
  <c r="W216" i="3"/>
  <c r="B168" i="3"/>
  <c r="E168" i="3" s="1"/>
  <c r="C167" i="3"/>
  <c r="X216" i="3" l="1"/>
  <c r="W217" i="3"/>
  <c r="Z216" i="3"/>
  <c r="S246" i="3"/>
  <c r="Q246" i="3"/>
  <c r="P247" i="3"/>
  <c r="B169" i="3"/>
  <c r="E169" i="3" s="1"/>
  <c r="C168" i="3"/>
  <c r="S247" i="3" l="1"/>
  <c r="P248" i="3"/>
  <c r="Q247" i="3"/>
  <c r="X217" i="3"/>
  <c r="W218" i="3"/>
  <c r="Z217" i="3"/>
  <c r="B170" i="3"/>
  <c r="E170" i="3" s="1"/>
  <c r="C169" i="3"/>
  <c r="X218" i="3" l="1"/>
  <c r="W219" i="3"/>
  <c r="Z218" i="3"/>
  <c r="S248" i="3"/>
  <c r="Q248" i="3"/>
  <c r="P249" i="3"/>
  <c r="B171" i="3"/>
  <c r="E171" i="3" s="1"/>
  <c r="C170" i="3"/>
  <c r="S249" i="3" l="1"/>
  <c r="Q249" i="3"/>
  <c r="P250" i="3"/>
  <c r="X219" i="3"/>
  <c r="Z219" i="3"/>
  <c r="W220" i="3"/>
  <c r="B172" i="3"/>
  <c r="E172" i="3" s="1"/>
  <c r="C171" i="3"/>
  <c r="Z220" i="3" l="1"/>
  <c r="X220" i="3"/>
  <c r="W221" i="3"/>
  <c r="S250" i="3"/>
  <c r="P251" i="3"/>
  <c r="Q250" i="3"/>
  <c r="B173" i="3"/>
  <c r="E173" i="3" s="1"/>
  <c r="C172" i="3"/>
  <c r="S251" i="3" l="1"/>
  <c r="Q251" i="3"/>
  <c r="P252" i="3"/>
  <c r="X221" i="3"/>
  <c r="Z221" i="3"/>
  <c r="W222" i="3"/>
  <c r="B174" i="3"/>
  <c r="E174" i="3" s="1"/>
  <c r="C173" i="3"/>
  <c r="X222" i="3" l="1"/>
  <c r="W223" i="3"/>
  <c r="Z222" i="3"/>
  <c r="S252" i="3"/>
  <c r="Q252" i="3"/>
  <c r="P253" i="3"/>
  <c r="B175" i="3"/>
  <c r="E175" i="3" s="1"/>
  <c r="C174" i="3"/>
  <c r="S253" i="3" l="1"/>
  <c r="Q253" i="3"/>
  <c r="P254" i="3"/>
  <c r="Z223" i="3"/>
  <c r="W224" i="3"/>
  <c r="X223" i="3"/>
  <c r="B176" i="3"/>
  <c r="E176" i="3" s="1"/>
  <c r="C175" i="3"/>
  <c r="X224" i="3" l="1"/>
  <c r="W225" i="3"/>
  <c r="Z224" i="3"/>
  <c r="S254" i="3"/>
  <c r="Q254" i="3"/>
  <c r="P255" i="3"/>
  <c r="B177" i="3"/>
  <c r="E177" i="3" s="1"/>
  <c r="C176" i="3"/>
  <c r="S255" i="3" l="1"/>
  <c r="Q255" i="3"/>
  <c r="P256" i="3"/>
  <c r="X225" i="3"/>
  <c r="W226" i="3"/>
  <c r="Z225" i="3"/>
  <c r="B178" i="3"/>
  <c r="E178" i="3" s="1"/>
  <c r="C177" i="3"/>
  <c r="W227" i="3" l="1"/>
  <c r="X226" i="3"/>
  <c r="Z226" i="3"/>
  <c r="S256" i="3"/>
  <c r="Q256" i="3"/>
  <c r="P257" i="3"/>
  <c r="B179" i="3"/>
  <c r="E179" i="3" s="1"/>
  <c r="C178" i="3"/>
  <c r="S257" i="3" l="1"/>
  <c r="P258" i="3"/>
  <c r="Q257" i="3"/>
  <c r="X227" i="3"/>
  <c r="W228" i="3"/>
  <c r="Z227" i="3"/>
  <c r="B180" i="3"/>
  <c r="E180" i="3" s="1"/>
  <c r="C179" i="3"/>
  <c r="X228" i="3" l="1"/>
  <c r="Z228" i="3"/>
  <c r="W229" i="3"/>
  <c r="S258" i="3"/>
  <c r="Q258" i="3"/>
  <c r="P259" i="3"/>
  <c r="B181" i="3"/>
  <c r="E181" i="3" s="1"/>
  <c r="C180" i="3"/>
  <c r="S259" i="3" l="1"/>
  <c r="Q259" i="3"/>
  <c r="P260" i="3"/>
  <c r="W230" i="3"/>
  <c r="X229" i="3"/>
  <c r="Z229" i="3"/>
  <c r="B182" i="3"/>
  <c r="E182" i="3" s="1"/>
  <c r="C181" i="3"/>
  <c r="X230" i="3" l="1"/>
  <c r="Z230" i="3"/>
  <c r="W231" i="3"/>
  <c r="S260" i="3"/>
  <c r="P261" i="3"/>
  <c r="Q260" i="3"/>
  <c r="B183" i="3"/>
  <c r="E183" i="3" s="1"/>
  <c r="C182" i="3"/>
  <c r="S261" i="3" l="1"/>
  <c r="P262" i="3"/>
  <c r="Q261" i="3"/>
  <c r="X231" i="3"/>
  <c r="W232" i="3"/>
  <c r="Z231" i="3"/>
  <c r="B184" i="3"/>
  <c r="E184" i="3" s="1"/>
  <c r="C183" i="3"/>
  <c r="X232" i="3" l="1"/>
  <c r="W233" i="3"/>
  <c r="Z232" i="3"/>
  <c r="S262" i="3"/>
  <c r="Q262" i="3"/>
  <c r="P263" i="3"/>
  <c r="B185" i="3"/>
  <c r="E185" i="3" s="1"/>
  <c r="C184" i="3"/>
  <c r="S263" i="3" l="1"/>
  <c r="Q263" i="3"/>
  <c r="P264" i="3"/>
  <c r="Z233" i="3"/>
  <c r="X233" i="3"/>
  <c r="W234" i="3"/>
  <c r="B186" i="3"/>
  <c r="E186" i="3" s="1"/>
  <c r="C185" i="3"/>
  <c r="X234" i="3" l="1"/>
  <c r="Z234" i="3"/>
  <c r="W235" i="3"/>
  <c r="S264" i="3"/>
  <c r="P265" i="3"/>
  <c r="Q264" i="3"/>
  <c r="B187" i="3"/>
  <c r="E187" i="3" s="1"/>
  <c r="C186" i="3"/>
  <c r="S265" i="3" l="1"/>
  <c r="P266" i="3"/>
  <c r="Q265" i="3"/>
  <c r="X235" i="3"/>
  <c r="Z235" i="3"/>
  <c r="W236" i="3"/>
  <c r="B188" i="3"/>
  <c r="E188" i="3" s="1"/>
  <c r="C187" i="3"/>
  <c r="Z236" i="3" l="1"/>
  <c r="X236" i="3"/>
  <c r="W237" i="3"/>
  <c r="S266" i="3"/>
  <c r="Q266" i="3"/>
  <c r="P267" i="3"/>
  <c r="B189" i="3"/>
  <c r="E189" i="3" s="1"/>
  <c r="C188" i="3"/>
  <c r="S267" i="3" l="1"/>
  <c r="P268" i="3"/>
  <c r="Q267" i="3"/>
  <c r="X237" i="3"/>
  <c r="W238" i="3"/>
  <c r="Z237" i="3"/>
  <c r="B190" i="3"/>
  <c r="E190" i="3" s="1"/>
  <c r="C189" i="3"/>
  <c r="X238" i="3" l="1"/>
  <c r="Z238" i="3"/>
  <c r="W239" i="3"/>
  <c r="S268" i="3"/>
  <c r="Q268" i="3"/>
  <c r="P269" i="3"/>
  <c r="B191" i="3"/>
  <c r="E191" i="3" s="1"/>
  <c r="C190" i="3"/>
  <c r="S269" i="3" l="1"/>
  <c r="P270" i="3"/>
  <c r="Q269" i="3"/>
  <c r="Z239" i="3"/>
  <c r="X239" i="3"/>
  <c r="W240" i="3"/>
  <c r="B192" i="3"/>
  <c r="E192" i="3" s="1"/>
  <c r="C191" i="3"/>
  <c r="X240" i="3" l="1"/>
  <c r="W241" i="3"/>
  <c r="Z240" i="3"/>
  <c r="S270" i="3"/>
  <c r="Q270" i="3"/>
  <c r="P271" i="3"/>
  <c r="B193" i="3"/>
  <c r="E193" i="3" s="1"/>
  <c r="C192" i="3"/>
  <c r="S271" i="3" l="1"/>
  <c r="P272" i="3"/>
  <c r="Q271" i="3"/>
  <c r="X241" i="3"/>
  <c r="W242" i="3"/>
  <c r="Z241" i="3"/>
  <c r="B194" i="3"/>
  <c r="E194" i="3" s="1"/>
  <c r="C193" i="3"/>
  <c r="W243" i="3" l="1"/>
  <c r="Z242" i="3"/>
  <c r="X242" i="3"/>
  <c r="S272" i="3"/>
  <c r="Q272" i="3"/>
  <c r="P273" i="3"/>
  <c r="B195" i="3"/>
  <c r="E195" i="3" s="1"/>
  <c r="C194" i="3"/>
  <c r="S273" i="3" l="1"/>
  <c r="P274" i="3"/>
  <c r="Q273" i="3"/>
  <c r="X243" i="3"/>
  <c r="W244" i="3"/>
  <c r="Z243" i="3"/>
  <c r="B196" i="3"/>
  <c r="E196" i="3" s="1"/>
  <c r="C195" i="3"/>
  <c r="X244" i="3" l="1"/>
  <c r="Z244" i="3"/>
  <c r="W245" i="3"/>
  <c r="S274" i="3"/>
  <c r="Q274" i="3"/>
  <c r="P275" i="3"/>
  <c r="B197" i="3"/>
  <c r="E197" i="3" s="1"/>
  <c r="C196" i="3"/>
  <c r="S275" i="3" l="1"/>
  <c r="Q275" i="3"/>
  <c r="P276" i="3"/>
  <c r="W246" i="3"/>
  <c r="X245" i="3"/>
  <c r="Z245" i="3"/>
  <c r="B198" i="3"/>
  <c r="E198" i="3" s="1"/>
  <c r="C197" i="3"/>
  <c r="X246" i="3" l="1"/>
  <c r="W247" i="3"/>
  <c r="Z246" i="3"/>
  <c r="S276" i="3"/>
  <c r="P277" i="3"/>
  <c r="Q276" i="3"/>
  <c r="B199" i="3"/>
  <c r="E199" i="3" s="1"/>
  <c r="C198" i="3"/>
  <c r="S277" i="3" l="1"/>
  <c r="P278" i="3"/>
  <c r="Q277" i="3"/>
  <c r="X247" i="3"/>
  <c r="W248" i="3"/>
  <c r="Z247" i="3"/>
  <c r="B200" i="3"/>
  <c r="E200" i="3" s="1"/>
  <c r="C199" i="3"/>
  <c r="X248" i="3" l="1"/>
  <c r="W249" i="3"/>
  <c r="Z248" i="3"/>
  <c r="S278" i="3"/>
  <c r="P279" i="3"/>
  <c r="Q278" i="3"/>
  <c r="B201" i="3"/>
  <c r="E201" i="3" s="1"/>
  <c r="C200" i="3"/>
  <c r="S279" i="3" l="1"/>
  <c r="P280" i="3"/>
  <c r="Q279" i="3"/>
  <c r="X249" i="3"/>
  <c r="W250" i="3"/>
  <c r="Z249" i="3"/>
  <c r="B202" i="3"/>
  <c r="E202" i="3" s="1"/>
  <c r="C201" i="3"/>
  <c r="X250" i="3" l="1"/>
  <c r="W251" i="3"/>
  <c r="Z250" i="3"/>
  <c r="S280" i="3"/>
  <c r="Q280" i="3"/>
  <c r="P281" i="3"/>
  <c r="B203" i="3"/>
  <c r="E203" i="3" s="1"/>
  <c r="C202" i="3"/>
  <c r="S281" i="3" l="1"/>
  <c r="Q281" i="3"/>
  <c r="P282" i="3"/>
  <c r="Z251" i="3"/>
  <c r="W252" i="3"/>
  <c r="X251" i="3"/>
  <c r="B204" i="3"/>
  <c r="E204" i="3" s="1"/>
  <c r="C203" i="3"/>
  <c r="S282" i="3" l="1"/>
  <c r="Q282" i="3"/>
  <c r="P283" i="3"/>
  <c r="X252" i="3"/>
  <c r="Z252" i="3"/>
  <c r="W253" i="3"/>
  <c r="B205" i="3"/>
  <c r="E205" i="3" s="1"/>
  <c r="C204" i="3"/>
  <c r="X253" i="3" l="1"/>
  <c r="Z253" i="3"/>
  <c r="W254" i="3"/>
  <c r="S283" i="3"/>
  <c r="P284" i="3"/>
  <c r="Q283" i="3"/>
  <c r="B206" i="3"/>
  <c r="E206" i="3" s="1"/>
  <c r="C205" i="3"/>
  <c r="S284" i="3" l="1"/>
  <c r="P285" i="3"/>
  <c r="Q284" i="3"/>
  <c r="X254" i="3"/>
  <c r="Z254" i="3"/>
  <c r="W255" i="3"/>
  <c r="B207" i="3"/>
  <c r="E207" i="3" s="1"/>
  <c r="C206" i="3"/>
  <c r="X255" i="3" l="1"/>
  <c r="Z255" i="3"/>
  <c r="W256" i="3"/>
  <c r="S285" i="3"/>
  <c r="P286" i="3"/>
  <c r="Q285" i="3"/>
  <c r="B208" i="3"/>
  <c r="E208" i="3" s="1"/>
  <c r="C207" i="3"/>
  <c r="S286" i="3" l="1"/>
  <c r="Q286" i="3"/>
  <c r="P287" i="3"/>
  <c r="W257" i="3"/>
  <c r="Z256" i="3"/>
  <c r="X256" i="3"/>
  <c r="B209" i="3"/>
  <c r="E209" i="3" s="1"/>
  <c r="C208" i="3"/>
  <c r="X257" i="3" l="1"/>
  <c r="W258" i="3"/>
  <c r="Z257" i="3"/>
  <c r="S287" i="3"/>
  <c r="P288" i="3"/>
  <c r="Q287" i="3"/>
  <c r="B210" i="3"/>
  <c r="E210" i="3" s="1"/>
  <c r="C209" i="3"/>
  <c r="S288" i="3" l="1"/>
  <c r="P289" i="3"/>
  <c r="Q288" i="3"/>
  <c r="X258" i="3"/>
  <c r="W259" i="3"/>
  <c r="Z258" i="3"/>
  <c r="B211" i="3"/>
  <c r="E211" i="3" s="1"/>
  <c r="C210" i="3"/>
  <c r="X259" i="3" l="1"/>
  <c r="Z259" i="3"/>
  <c r="W260" i="3"/>
  <c r="S289" i="3"/>
  <c r="P290" i="3"/>
  <c r="Q289" i="3"/>
  <c r="B212" i="3"/>
  <c r="E212" i="3" s="1"/>
  <c r="C211" i="3"/>
  <c r="S290" i="3" l="1"/>
  <c r="P291" i="3"/>
  <c r="Q290" i="3"/>
  <c r="X260" i="3"/>
  <c r="W261" i="3"/>
  <c r="Z260" i="3"/>
  <c r="B213" i="3"/>
  <c r="E213" i="3" s="1"/>
  <c r="C212" i="3"/>
  <c r="W262" i="3" l="1"/>
  <c r="Z261" i="3"/>
  <c r="X261" i="3"/>
  <c r="S291" i="3"/>
  <c r="Q291" i="3"/>
  <c r="P292" i="3"/>
  <c r="B214" i="3"/>
  <c r="E214" i="3" s="1"/>
  <c r="C213" i="3"/>
  <c r="S292" i="3" l="1"/>
  <c r="Q292" i="3"/>
  <c r="P293" i="3"/>
  <c r="X262" i="3"/>
  <c r="Z262" i="3"/>
  <c r="W263" i="3"/>
  <c r="B215" i="3"/>
  <c r="E215" i="3" s="1"/>
  <c r="C214" i="3"/>
  <c r="X263" i="3" l="1"/>
  <c r="Z263" i="3"/>
  <c r="W264" i="3"/>
  <c r="S293" i="3"/>
  <c r="P294" i="3"/>
  <c r="Q293" i="3"/>
  <c r="B216" i="3"/>
  <c r="E216" i="3" s="1"/>
  <c r="C215" i="3"/>
  <c r="S294" i="3" l="1"/>
  <c r="P295" i="3"/>
  <c r="Q294" i="3"/>
  <c r="X264" i="3"/>
  <c r="Z264" i="3"/>
  <c r="W265" i="3"/>
  <c r="B217" i="3"/>
  <c r="E217" i="3" s="1"/>
  <c r="C216" i="3"/>
  <c r="X265" i="3" l="1"/>
  <c r="W266" i="3"/>
  <c r="Z265" i="3"/>
  <c r="S295" i="3"/>
  <c r="Q295" i="3"/>
  <c r="P296" i="3"/>
  <c r="B218" i="3"/>
  <c r="E218" i="3" s="1"/>
  <c r="C217" i="3"/>
  <c r="S296" i="3" l="1"/>
  <c r="Q296" i="3"/>
  <c r="P297" i="3"/>
  <c r="X266" i="3"/>
  <c r="Z266" i="3"/>
  <c r="W267" i="3"/>
  <c r="B219" i="3"/>
  <c r="E219" i="3" s="1"/>
  <c r="C218" i="3"/>
  <c r="Z267" i="3" l="1"/>
  <c r="W268" i="3"/>
  <c r="X267" i="3"/>
  <c r="S297" i="3"/>
  <c r="P298" i="3"/>
  <c r="Q297" i="3"/>
  <c r="B220" i="3"/>
  <c r="E220" i="3" s="1"/>
  <c r="C219" i="3"/>
  <c r="S298" i="3" l="1"/>
  <c r="Q298" i="3"/>
  <c r="P299" i="3"/>
  <c r="X268" i="3"/>
  <c r="Z268" i="3"/>
  <c r="W269" i="3"/>
  <c r="B221" i="3"/>
  <c r="E221" i="3" s="1"/>
  <c r="C220" i="3"/>
  <c r="S299" i="3" l="1"/>
  <c r="Q299" i="3"/>
  <c r="P300" i="3"/>
  <c r="X269" i="3"/>
  <c r="Z269" i="3"/>
  <c r="W270" i="3"/>
  <c r="B222" i="3"/>
  <c r="E222" i="3" s="1"/>
  <c r="C221" i="3"/>
  <c r="X270" i="3" l="1"/>
  <c r="Z270" i="3"/>
  <c r="W271" i="3"/>
  <c r="S300" i="3"/>
  <c r="P301" i="3"/>
  <c r="Q300" i="3"/>
  <c r="B223" i="3"/>
  <c r="E223" i="3" s="1"/>
  <c r="C222" i="3"/>
  <c r="S301" i="3" l="1"/>
  <c r="Q301" i="3"/>
  <c r="P302" i="3"/>
  <c r="X271" i="3"/>
  <c r="Z271" i="3"/>
  <c r="W272" i="3"/>
  <c r="B224" i="3"/>
  <c r="E224" i="3" s="1"/>
  <c r="C223" i="3"/>
  <c r="S302" i="3" l="1"/>
  <c r="Q302" i="3"/>
  <c r="P303" i="3"/>
  <c r="W273" i="3"/>
  <c r="X272" i="3"/>
  <c r="Z272" i="3"/>
  <c r="B225" i="3"/>
  <c r="E225" i="3" s="1"/>
  <c r="C224" i="3"/>
  <c r="X273" i="3" l="1"/>
  <c r="Z273" i="3"/>
  <c r="W274" i="3"/>
  <c r="S303" i="3"/>
  <c r="P304" i="3"/>
  <c r="Q303" i="3"/>
  <c r="B226" i="3"/>
  <c r="E226" i="3" s="1"/>
  <c r="C225" i="3"/>
  <c r="S304" i="3" l="1"/>
  <c r="Q304" i="3"/>
  <c r="P305" i="3"/>
  <c r="X274" i="3"/>
  <c r="W275" i="3"/>
  <c r="Z274" i="3"/>
  <c r="B227" i="3"/>
  <c r="E227" i="3" s="1"/>
  <c r="C226" i="3"/>
  <c r="X275" i="3" l="1"/>
  <c r="Z275" i="3"/>
  <c r="W276" i="3"/>
  <c r="S305" i="3"/>
  <c r="Q305" i="3"/>
  <c r="P306" i="3"/>
  <c r="B228" i="3"/>
  <c r="E228" i="3" s="1"/>
  <c r="C227" i="3"/>
  <c r="S306" i="3" l="1"/>
  <c r="Q306" i="3"/>
  <c r="P307" i="3"/>
  <c r="X276" i="3"/>
  <c r="Z276" i="3"/>
  <c r="W277" i="3"/>
  <c r="B229" i="3"/>
  <c r="E229" i="3" s="1"/>
  <c r="C228" i="3"/>
  <c r="S307" i="3" l="1"/>
  <c r="P308" i="3"/>
  <c r="Q307" i="3"/>
  <c r="W278" i="3"/>
  <c r="X277" i="3"/>
  <c r="Z277" i="3"/>
  <c r="B230" i="3"/>
  <c r="E230" i="3" s="1"/>
  <c r="C229" i="3"/>
  <c r="X278" i="3" l="1"/>
  <c r="W279" i="3"/>
  <c r="Z278" i="3"/>
  <c r="S308" i="3"/>
  <c r="P309" i="3"/>
  <c r="Q308" i="3"/>
  <c r="B231" i="3"/>
  <c r="E231" i="3" s="1"/>
  <c r="C230" i="3"/>
  <c r="S309" i="3" l="1"/>
  <c r="P310" i="3"/>
  <c r="Q309" i="3"/>
  <c r="X279" i="3"/>
  <c r="Z279" i="3"/>
  <c r="W280" i="3"/>
  <c r="B232" i="3"/>
  <c r="E232" i="3" s="1"/>
  <c r="C231" i="3"/>
  <c r="S310" i="3" l="1"/>
  <c r="Q310" i="3"/>
  <c r="P311" i="3"/>
  <c r="X280" i="3"/>
  <c r="Z280" i="3"/>
  <c r="W281" i="3"/>
  <c r="B233" i="3"/>
  <c r="E233" i="3" s="1"/>
  <c r="C232" i="3"/>
  <c r="X281" i="3" l="1"/>
  <c r="W282" i="3"/>
  <c r="Z281" i="3"/>
  <c r="S311" i="3"/>
  <c r="P312" i="3"/>
  <c r="Q311" i="3"/>
  <c r="B234" i="3"/>
  <c r="E234" i="3" s="1"/>
  <c r="C233" i="3"/>
  <c r="S312" i="3" l="1"/>
  <c r="P313" i="3"/>
  <c r="Q312" i="3"/>
  <c r="X282" i="3"/>
  <c r="Z282" i="3"/>
  <c r="W283" i="3"/>
  <c r="B235" i="3"/>
  <c r="E235" i="3" s="1"/>
  <c r="C234" i="3"/>
  <c r="Z283" i="3" l="1"/>
  <c r="W284" i="3"/>
  <c r="X283" i="3"/>
  <c r="S313" i="3"/>
  <c r="P314" i="3"/>
  <c r="Q313" i="3"/>
  <c r="B236" i="3"/>
  <c r="E236" i="3" s="1"/>
  <c r="C235" i="3"/>
  <c r="X284" i="3" l="1"/>
  <c r="Z284" i="3"/>
  <c r="W285" i="3"/>
  <c r="S314" i="3"/>
  <c r="P315" i="3"/>
  <c r="Q314" i="3"/>
  <c r="B237" i="3"/>
  <c r="E237" i="3" s="1"/>
  <c r="C236" i="3"/>
  <c r="S315" i="3" l="1"/>
  <c r="Q315" i="3"/>
  <c r="P316" i="3"/>
  <c r="X285" i="3"/>
  <c r="W286" i="3"/>
  <c r="Z285" i="3"/>
  <c r="B238" i="3"/>
  <c r="E238" i="3" s="1"/>
  <c r="C237" i="3"/>
  <c r="X286" i="3" l="1"/>
  <c r="W287" i="3"/>
  <c r="Z286" i="3"/>
  <c r="S316" i="3"/>
  <c r="P317" i="3"/>
  <c r="Q316" i="3"/>
  <c r="B239" i="3"/>
  <c r="E239" i="3" s="1"/>
  <c r="C238" i="3"/>
  <c r="S317" i="3" l="1"/>
  <c r="Q317" i="3"/>
  <c r="P318" i="3"/>
  <c r="X287" i="3"/>
  <c r="W288" i="3"/>
  <c r="Z287" i="3"/>
  <c r="B240" i="3"/>
  <c r="E240" i="3" s="1"/>
  <c r="C239" i="3"/>
  <c r="W289" i="3" l="1"/>
  <c r="X288" i="3"/>
  <c r="Z288" i="3"/>
  <c r="S318" i="3"/>
  <c r="Q318" i="3"/>
  <c r="P319" i="3"/>
  <c r="B241" i="3"/>
  <c r="E241" i="3" s="1"/>
  <c r="C240" i="3"/>
  <c r="S319" i="3" l="1"/>
  <c r="P320" i="3"/>
  <c r="Q319" i="3"/>
  <c r="X289" i="3"/>
  <c r="W290" i="3"/>
  <c r="Z289" i="3"/>
  <c r="B242" i="3"/>
  <c r="E242" i="3" s="1"/>
  <c r="C241" i="3"/>
  <c r="X290" i="3" l="1"/>
  <c r="W291" i="3"/>
  <c r="Z290" i="3"/>
  <c r="S320" i="3"/>
  <c r="P321" i="3"/>
  <c r="Q320" i="3"/>
  <c r="B243" i="3"/>
  <c r="E243" i="3" s="1"/>
  <c r="C242" i="3"/>
  <c r="S321" i="3" l="1"/>
  <c r="P322" i="3"/>
  <c r="Q321" i="3"/>
  <c r="X291" i="3"/>
  <c r="W292" i="3"/>
  <c r="Z291" i="3"/>
  <c r="B244" i="3"/>
  <c r="E244" i="3" s="1"/>
  <c r="C243" i="3"/>
  <c r="X292" i="3" l="1"/>
  <c r="Z292" i="3"/>
  <c r="W293" i="3"/>
  <c r="S322" i="3"/>
  <c r="P323" i="3"/>
  <c r="Q322" i="3"/>
  <c r="B245" i="3"/>
  <c r="E245" i="3" s="1"/>
  <c r="C244" i="3"/>
  <c r="S323" i="3" l="1"/>
  <c r="P324" i="3"/>
  <c r="Q323" i="3"/>
  <c r="W294" i="3"/>
  <c r="Z293" i="3"/>
  <c r="X293" i="3"/>
  <c r="C245" i="3"/>
  <c r="X294" i="3" l="1"/>
  <c r="Z294" i="3"/>
  <c r="W295" i="3"/>
  <c r="S324" i="3"/>
  <c r="Q324" i="3"/>
  <c r="P325" i="3"/>
  <c r="S325" i="3" l="1"/>
  <c r="P326" i="3"/>
  <c r="Q325" i="3"/>
  <c r="X295" i="3"/>
  <c r="W296" i="3"/>
  <c r="Z295" i="3"/>
  <c r="X296" i="3" l="1"/>
  <c r="Z296" i="3"/>
  <c r="W297" i="3"/>
  <c r="S326" i="3"/>
  <c r="Q326" i="3"/>
  <c r="P327" i="3"/>
  <c r="S327" i="3" l="1"/>
  <c r="Q327" i="3"/>
  <c r="P328" i="3"/>
  <c r="X297" i="3"/>
  <c r="Z297" i="3"/>
  <c r="W298" i="3"/>
  <c r="X298" i="3" l="1"/>
  <c r="W299" i="3"/>
  <c r="Z298" i="3"/>
  <c r="S328" i="3"/>
  <c r="P329" i="3"/>
  <c r="Q328" i="3"/>
  <c r="S329" i="3" l="1"/>
  <c r="P330" i="3"/>
  <c r="Q329" i="3"/>
  <c r="Z299" i="3"/>
  <c r="W300" i="3"/>
  <c r="X299" i="3"/>
  <c r="X300" i="3" l="1"/>
  <c r="W301" i="3"/>
  <c r="Z300" i="3"/>
  <c r="S330" i="3"/>
  <c r="P331" i="3"/>
  <c r="Q330" i="3"/>
  <c r="S331" i="3" l="1"/>
  <c r="P332" i="3"/>
  <c r="Q331" i="3"/>
  <c r="X301" i="3"/>
  <c r="W302" i="3"/>
  <c r="Z301" i="3"/>
  <c r="S332" i="3" l="1"/>
  <c r="P333" i="3"/>
  <c r="Q332" i="3"/>
  <c r="X302" i="3"/>
  <c r="Z302" i="3"/>
  <c r="W303" i="3"/>
  <c r="S333" i="3" l="1"/>
  <c r="P334" i="3"/>
  <c r="Q333" i="3"/>
  <c r="X303" i="3"/>
  <c r="Z303" i="3"/>
  <c r="W304" i="3"/>
  <c r="S334" i="3" l="1"/>
  <c r="Q334" i="3"/>
  <c r="P335" i="3"/>
  <c r="W305" i="3"/>
  <c r="Z304" i="3"/>
  <c r="X304" i="3"/>
  <c r="X305" i="3" l="1"/>
  <c r="W306" i="3"/>
  <c r="Z305" i="3"/>
  <c r="S335" i="3"/>
  <c r="Q335" i="3"/>
  <c r="P336" i="3"/>
  <c r="S336" i="3" l="1"/>
  <c r="Q336" i="3"/>
  <c r="P337" i="3"/>
  <c r="X306" i="3"/>
  <c r="W307" i="3"/>
  <c r="Z306" i="3"/>
  <c r="X307" i="3" l="1"/>
  <c r="W308" i="3"/>
  <c r="Z307" i="3"/>
  <c r="S337" i="3"/>
  <c r="Q337" i="3"/>
  <c r="P338" i="3"/>
  <c r="S338" i="3" l="1"/>
  <c r="Q338" i="3"/>
  <c r="P339" i="3"/>
  <c r="X308" i="3"/>
  <c r="Z308" i="3"/>
  <c r="W309" i="3"/>
  <c r="W310" i="3" l="1"/>
  <c r="Z309" i="3"/>
  <c r="X309" i="3"/>
  <c r="S339" i="3"/>
  <c r="P340" i="3"/>
  <c r="Q339" i="3"/>
  <c r="S340" i="3" l="1"/>
  <c r="P341" i="3"/>
  <c r="Q340" i="3"/>
  <c r="X310" i="3"/>
  <c r="W311" i="3"/>
  <c r="Z310" i="3"/>
  <c r="X311" i="3" l="1"/>
  <c r="W312" i="3"/>
  <c r="Z311" i="3"/>
  <c r="S341" i="3"/>
  <c r="P342" i="3"/>
  <c r="Q341" i="3"/>
  <c r="S342" i="3" l="1"/>
  <c r="P343" i="3"/>
  <c r="Q342" i="3"/>
  <c r="X312" i="3"/>
  <c r="W313" i="3"/>
  <c r="Z312" i="3"/>
  <c r="S343" i="3" l="1"/>
  <c r="Q343" i="3"/>
  <c r="P344" i="3"/>
  <c r="X313" i="3"/>
  <c r="Z313" i="3"/>
  <c r="W314" i="3"/>
  <c r="X314" i="3" l="1"/>
  <c r="Z314" i="3"/>
  <c r="W315" i="3"/>
  <c r="S344" i="3"/>
  <c r="P345" i="3"/>
  <c r="Q344" i="3"/>
  <c r="S345" i="3" l="1"/>
  <c r="Q345" i="3"/>
  <c r="P346" i="3"/>
  <c r="Z315" i="3"/>
  <c r="X315" i="3"/>
  <c r="W316" i="3"/>
  <c r="X316" i="3" l="1"/>
  <c r="W317" i="3"/>
  <c r="Z316" i="3"/>
  <c r="S346" i="3"/>
  <c r="Q346" i="3"/>
  <c r="P347" i="3"/>
  <c r="S347" i="3" l="1"/>
  <c r="P348" i="3"/>
  <c r="Q347" i="3"/>
  <c r="X317" i="3"/>
  <c r="Z317" i="3"/>
  <c r="W318" i="3"/>
  <c r="X318" i="3" l="1"/>
  <c r="Z318" i="3"/>
  <c r="W319" i="3"/>
  <c r="S348" i="3"/>
  <c r="P349" i="3"/>
  <c r="Q348" i="3"/>
  <c r="S349" i="3" l="1"/>
  <c r="P350" i="3"/>
  <c r="Q349" i="3"/>
  <c r="X319" i="3"/>
  <c r="W320" i="3"/>
  <c r="Z319" i="3"/>
  <c r="W321" i="3" l="1"/>
  <c r="X320" i="3"/>
  <c r="Z320" i="3"/>
  <c r="S350" i="3"/>
  <c r="P351" i="3"/>
  <c r="Q350" i="3"/>
  <c r="S351" i="3" l="1"/>
  <c r="Q351" i="3"/>
  <c r="P352" i="3"/>
  <c r="X321" i="3"/>
  <c r="W322" i="3"/>
  <c r="Z321" i="3"/>
  <c r="S352" i="3" l="1"/>
  <c r="P353" i="3"/>
  <c r="Q352" i="3"/>
  <c r="X322" i="3"/>
  <c r="Z322" i="3"/>
  <c r="W323" i="3"/>
  <c r="X323" i="3" l="1"/>
  <c r="Z323" i="3"/>
  <c r="W324" i="3"/>
  <c r="S353" i="3"/>
  <c r="Q353" i="3"/>
  <c r="P354" i="3"/>
  <c r="X324" i="3" l="1"/>
  <c r="Z324" i="3"/>
  <c r="W325" i="3"/>
  <c r="S354" i="3"/>
  <c r="Q354" i="3"/>
  <c r="P355" i="3"/>
  <c r="W326" i="3" l="1"/>
  <c r="X325" i="3"/>
  <c r="Z325" i="3"/>
  <c r="S355" i="3"/>
  <c r="Q355" i="3"/>
  <c r="P356" i="3"/>
  <c r="S356" i="3" l="1"/>
  <c r="Q356" i="3"/>
  <c r="P357" i="3"/>
  <c r="X326" i="3"/>
  <c r="W327" i="3"/>
  <c r="Z326" i="3"/>
  <c r="X327" i="3" l="1"/>
  <c r="Z327" i="3"/>
  <c r="W328" i="3"/>
  <c r="S357" i="3"/>
  <c r="Q357" i="3"/>
  <c r="P358" i="3"/>
  <c r="S358" i="3" l="1"/>
  <c r="P359" i="3"/>
  <c r="Q358" i="3"/>
  <c r="X328" i="3"/>
  <c r="W329" i="3"/>
  <c r="Z328" i="3"/>
  <c r="S359" i="3" l="1"/>
  <c r="P360" i="3"/>
  <c r="Q359" i="3"/>
  <c r="X329" i="3"/>
  <c r="Z329" i="3"/>
  <c r="W330" i="3"/>
  <c r="X330" i="3" l="1"/>
  <c r="W331" i="3"/>
  <c r="Z330" i="3"/>
  <c r="S360" i="3"/>
  <c r="P361" i="3"/>
  <c r="Q360" i="3"/>
  <c r="S361" i="3" l="1"/>
  <c r="Q361" i="3"/>
  <c r="P362" i="3"/>
  <c r="Z331" i="3"/>
  <c r="X331" i="3"/>
  <c r="W332" i="3"/>
  <c r="X332" i="3" l="1"/>
  <c r="W333" i="3"/>
  <c r="Z332" i="3"/>
  <c r="S362" i="3"/>
  <c r="Q362" i="3"/>
  <c r="P363" i="3"/>
  <c r="S363" i="3" l="1"/>
  <c r="Q363" i="3"/>
  <c r="P364" i="3"/>
  <c r="X333" i="3"/>
  <c r="Z333" i="3"/>
  <c r="W334" i="3"/>
  <c r="X334" i="3" l="1"/>
  <c r="Z334" i="3"/>
  <c r="W335" i="3"/>
  <c r="S364" i="3"/>
  <c r="Q364" i="3"/>
  <c r="P365" i="3"/>
  <c r="S365" i="3" l="1"/>
  <c r="Q365" i="3"/>
  <c r="P366" i="3"/>
  <c r="X335" i="3"/>
  <c r="W336" i="3"/>
  <c r="Z335" i="3"/>
  <c r="W337" i="3" l="1"/>
  <c r="X336" i="3"/>
  <c r="Z336" i="3"/>
  <c r="S366" i="3"/>
  <c r="Q366" i="3"/>
  <c r="P367" i="3"/>
  <c r="S367" i="3" l="1"/>
  <c r="P368" i="3"/>
  <c r="Q367" i="3"/>
  <c r="X337" i="3"/>
  <c r="W338" i="3"/>
  <c r="Z337" i="3"/>
  <c r="X338" i="3" l="1"/>
  <c r="Z338" i="3"/>
  <c r="W339" i="3"/>
  <c r="S368" i="3"/>
  <c r="Q368" i="3"/>
  <c r="P369" i="3"/>
  <c r="S369" i="3" l="1"/>
  <c r="Q369" i="3"/>
  <c r="P370" i="3"/>
  <c r="X339" i="3"/>
  <c r="Z339" i="3"/>
  <c r="W340" i="3"/>
  <c r="X340" i="3" l="1"/>
  <c r="Z340" i="3"/>
  <c r="W341" i="3"/>
  <c r="S370" i="3"/>
  <c r="P371" i="3"/>
  <c r="Q370" i="3"/>
  <c r="S371" i="3" l="1"/>
  <c r="Q371" i="3"/>
  <c r="P372" i="3"/>
  <c r="X341" i="3"/>
  <c r="W342" i="3"/>
  <c r="Z341" i="3"/>
  <c r="X342" i="3" l="1"/>
  <c r="Z342" i="3"/>
  <c r="W343" i="3"/>
  <c r="S372" i="3"/>
  <c r="Q372" i="3"/>
  <c r="P373" i="3"/>
  <c r="X343" i="3" l="1"/>
  <c r="W344" i="3"/>
  <c r="Z343" i="3"/>
  <c r="S373" i="3"/>
  <c r="Q373" i="3"/>
  <c r="P374" i="3"/>
  <c r="S374" i="3" l="1"/>
  <c r="Q374" i="3"/>
  <c r="P375" i="3"/>
  <c r="X344" i="3"/>
  <c r="W345" i="3"/>
  <c r="Z344" i="3"/>
  <c r="S375" i="3" l="1"/>
  <c r="Q375" i="3"/>
  <c r="P376" i="3"/>
  <c r="X345" i="3"/>
  <c r="Z345" i="3"/>
  <c r="W346" i="3"/>
  <c r="S376" i="3" l="1"/>
  <c r="P377" i="3"/>
  <c r="Q376" i="3"/>
  <c r="X346" i="3"/>
  <c r="W347" i="3"/>
  <c r="Z346" i="3"/>
  <c r="X347" i="3" l="1"/>
  <c r="Z347" i="3"/>
  <c r="W348" i="3"/>
  <c r="S377" i="3"/>
  <c r="Q377" i="3"/>
  <c r="P378" i="3"/>
  <c r="S378" i="3" l="1"/>
  <c r="Q378" i="3"/>
  <c r="P379" i="3"/>
  <c r="X348" i="3"/>
  <c r="W349" i="3"/>
  <c r="Z348" i="3"/>
  <c r="X349" i="3" l="1"/>
  <c r="W350" i="3"/>
  <c r="Z349" i="3"/>
  <c r="S379" i="3"/>
  <c r="P380" i="3"/>
  <c r="Q379" i="3"/>
  <c r="S380" i="3" l="1"/>
  <c r="P381" i="3"/>
  <c r="Q380" i="3"/>
  <c r="X350" i="3"/>
  <c r="Z350" i="3"/>
  <c r="W351" i="3"/>
  <c r="S381" i="3" l="1"/>
  <c r="Q381" i="3"/>
  <c r="P382" i="3"/>
  <c r="X351" i="3"/>
  <c r="W352" i="3"/>
  <c r="Z351" i="3"/>
  <c r="S382" i="3" l="1"/>
  <c r="Q382" i="3"/>
  <c r="P383" i="3"/>
  <c r="W353" i="3"/>
  <c r="Z352" i="3"/>
  <c r="X352" i="3"/>
  <c r="X353" i="3" l="1"/>
  <c r="Z353" i="3"/>
  <c r="W354" i="3"/>
  <c r="S383" i="3"/>
  <c r="Q383" i="3"/>
  <c r="P384" i="3"/>
  <c r="X354" i="3" l="1"/>
  <c r="Z354" i="3"/>
  <c r="W355" i="3"/>
  <c r="S384" i="3"/>
  <c r="P385" i="3"/>
  <c r="Q384" i="3"/>
  <c r="S385" i="3" l="1"/>
  <c r="P386" i="3"/>
  <c r="Q385" i="3"/>
  <c r="X355" i="3"/>
  <c r="W356" i="3"/>
  <c r="Z355" i="3"/>
  <c r="X356" i="3" l="1"/>
  <c r="W357" i="3"/>
  <c r="Z356" i="3"/>
  <c r="S386" i="3"/>
  <c r="P387" i="3"/>
  <c r="Q386" i="3"/>
  <c r="S387" i="3" l="1"/>
  <c r="P388" i="3"/>
  <c r="Q387" i="3"/>
  <c r="W358" i="3"/>
  <c r="X357" i="3"/>
  <c r="Z357" i="3"/>
  <c r="X358" i="3" l="1"/>
  <c r="W359" i="3"/>
  <c r="Z358" i="3"/>
  <c r="S388" i="3"/>
  <c r="P389" i="3"/>
  <c r="Q388" i="3"/>
  <c r="S389" i="3" l="1"/>
  <c r="P390" i="3"/>
  <c r="Q389" i="3"/>
  <c r="X359" i="3"/>
  <c r="Z359" i="3"/>
  <c r="W360" i="3"/>
  <c r="S390" i="3" l="1"/>
  <c r="Q390" i="3"/>
  <c r="P391" i="3"/>
  <c r="X360" i="3"/>
  <c r="Z360" i="3"/>
  <c r="W361" i="3"/>
  <c r="X361" i="3" l="1"/>
  <c r="W362" i="3"/>
  <c r="Z361" i="3"/>
  <c r="S391" i="3"/>
  <c r="Q391" i="3"/>
  <c r="P392" i="3"/>
  <c r="S392" i="3" l="1"/>
  <c r="Q392" i="3"/>
  <c r="P393" i="3"/>
  <c r="X362" i="3"/>
  <c r="W363" i="3"/>
  <c r="Z362" i="3"/>
  <c r="Z363" i="3" l="1"/>
  <c r="X363" i="3"/>
  <c r="W364" i="3"/>
  <c r="S393" i="3"/>
  <c r="Q393" i="3"/>
  <c r="P394" i="3"/>
  <c r="X364" i="3" l="1"/>
  <c r="W365" i="3"/>
  <c r="Z364" i="3"/>
  <c r="S394" i="3"/>
  <c r="P395" i="3"/>
  <c r="Q394" i="3"/>
  <c r="S395" i="3" l="1"/>
  <c r="P396" i="3"/>
  <c r="Q395" i="3"/>
  <c r="X365" i="3"/>
  <c r="Z365" i="3"/>
  <c r="W366" i="3"/>
  <c r="S396" i="3" l="1"/>
  <c r="P397" i="3"/>
  <c r="Q396" i="3"/>
  <c r="X366" i="3"/>
  <c r="W367" i="3"/>
  <c r="Z366" i="3"/>
  <c r="X367" i="3" l="1"/>
  <c r="W368" i="3"/>
  <c r="Z367" i="3"/>
  <c r="S397" i="3"/>
  <c r="Q397" i="3"/>
  <c r="P398" i="3"/>
  <c r="S398" i="3" l="1"/>
  <c r="P399" i="3"/>
  <c r="Q398" i="3"/>
  <c r="W369" i="3"/>
  <c r="X368" i="3"/>
  <c r="Z368" i="3"/>
  <c r="X369" i="3" l="1"/>
  <c r="Z369" i="3"/>
  <c r="W370" i="3"/>
  <c r="S399" i="3"/>
  <c r="P400" i="3"/>
  <c r="Q399" i="3"/>
  <c r="S400" i="3" l="1"/>
  <c r="Q400" i="3"/>
  <c r="P401" i="3"/>
  <c r="X370" i="3"/>
  <c r="Z370" i="3"/>
  <c r="W371" i="3"/>
  <c r="S401" i="3" l="1"/>
  <c r="P402" i="3"/>
  <c r="Q401" i="3"/>
  <c r="X371" i="3"/>
  <c r="W372" i="3"/>
  <c r="Z371" i="3"/>
  <c r="S402" i="3" l="1"/>
  <c r="Q402" i="3"/>
  <c r="P403" i="3"/>
  <c r="X372" i="3"/>
  <c r="Z372" i="3"/>
  <c r="W373" i="3"/>
  <c r="Z373" i="3" l="1"/>
  <c r="W374" i="3"/>
  <c r="X373" i="3"/>
  <c r="S403" i="3"/>
  <c r="Q403" i="3"/>
  <c r="P404" i="3"/>
  <c r="X374" i="3" l="1"/>
  <c r="Z374" i="3"/>
  <c r="W375" i="3"/>
  <c r="S404" i="3"/>
  <c r="P405" i="3"/>
  <c r="Q404" i="3"/>
  <c r="S405" i="3" l="1"/>
  <c r="P406" i="3"/>
  <c r="Q405" i="3"/>
  <c r="X375" i="3"/>
  <c r="W376" i="3"/>
  <c r="Z375" i="3"/>
  <c r="X376" i="3" l="1"/>
  <c r="Z376" i="3"/>
  <c r="W377" i="3"/>
  <c r="S406" i="3"/>
  <c r="P407" i="3"/>
  <c r="Q406" i="3"/>
  <c r="S407" i="3" l="1"/>
  <c r="Q407" i="3"/>
  <c r="P408" i="3"/>
  <c r="X377" i="3"/>
  <c r="W378" i="3"/>
  <c r="Z377" i="3"/>
  <c r="X378" i="3" l="1"/>
  <c r="Z378" i="3"/>
  <c r="W379" i="3"/>
  <c r="S408" i="3"/>
  <c r="P409" i="3"/>
  <c r="Q408" i="3"/>
  <c r="S409" i="3" l="1"/>
  <c r="Q409" i="3"/>
  <c r="P410" i="3"/>
  <c r="Z379" i="3"/>
  <c r="X379" i="3"/>
  <c r="W380" i="3"/>
  <c r="X380" i="3" l="1"/>
  <c r="Z380" i="3"/>
  <c r="W381" i="3"/>
  <c r="S410" i="3"/>
  <c r="Q410" i="3"/>
  <c r="P411" i="3"/>
  <c r="S411" i="3" l="1"/>
  <c r="P412" i="3"/>
  <c r="Q411" i="3"/>
  <c r="X381" i="3"/>
  <c r="W382" i="3"/>
  <c r="Z381" i="3"/>
  <c r="X382" i="3" l="1"/>
  <c r="W383" i="3"/>
  <c r="Z382" i="3"/>
  <c r="S412" i="3"/>
  <c r="P413" i="3"/>
  <c r="Q412" i="3"/>
  <c r="S413" i="3" l="1"/>
  <c r="Q413" i="3"/>
  <c r="P414" i="3"/>
  <c r="X383" i="3"/>
  <c r="W384" i="3"/>
  <c r="Z383" i="3"/>
  <c r="Z384" i="3" l="1"/>
  <c r="W385" i="3"/>
  <c r="X384" i="3"/>
  <c r="S414" i="3"/>
  <c r="Q414" i="3"/>
  <c r="P415" i="3"/>
  <c r="X385" i="3" l="1"/>
  <c r="Z385" i="3"/>
  <c r="W386" i="3"/>
  <c r="S415" i="3"/>
  <c r="Q415" i="3"/>
  <c r="P416" i="3"/>
  <c r="S416" i="3" l="1"/>
  <c r="Q416" i="3"/>
  <c r="P417" i="3"/>
  <c r="X386" i="3"/>
  <c r="Z386" i="3"/>
  <c r="W387" i="3"/>
  <c r="S417" i="3" l="1"/>
  <c r="P418" i="3"/>
  <c r="Q417" i="3"/>
  <c r="X387" i="3"/>
  <c r="Z387" i="3"/>
  <c r="W388" i="3"/>
  <c r="S418" i="3" l="1"/>
  <c r="P419" i="3"/>
  <c r="Q418" i="3"/>
  <c r="X388" i="3"/>
  <c r="W389" i="3"/>
  <c r="Z388" i="3"/>
  <c r="W390" i="3" l="1"/>
  <c r="Z389" i="3"/>
  <c r="X389" i="3"/>
  <c r="S419" i="3"/>
  <c r="P420" i="3"/>
  <c r="Q419" i="3"/>
  <c r="S420" i="3" l="1"/>
  <c r="P421" i="3"/>
  <c r="Q420" i="3"/>
  <c r="W391" i="3"/>
  <c r="X390" i="3"/>
  <c r="Z390" i="3"/>
  <c r="W392" i="3" l="1"/>
  <c r="Z391" i="3"/>
  <c r="X391" i="3"/>
  <c r="S421" i="3"/>
  <c r="P422" i="3"/>
  <c r="Q421" i="3"/>
  <c r="S422" i="3" l="1"/>
  <c r="Q422" i="3"/>
  <c r="P423" i="3"/>
  <c r="W393" i="3"/>
  <c r="Z392" i="3"/>
  <c r="X392" i="3"/>
  <c r="Z393" i="3" l="1"/>
  <c r="W394" i="3"/>
  <c r="X393" i="3"/>
  <c r="S423" i="3"/>
  <c r="Q423" i="3"/>
  <c r="P424" i="3"/>
  <c r="X394" i="3" l="1"/>
  <c r="Z394" i="3"/>
  <c r="W395" i="3"/>
  <c r="S424" i="3"/>
  <c r="Q424" i="3"/>
  <c r="P425" i="3"/>
  <c r="S425" i="3" l="1"/>
  <c r="P426" i="3"/>
  <c r="Q425" i="3"/>
  <c r="X395" i="3"/>
  <c r="W396" i="3"/>
  <c r="Z395" i="3"/>
  <c r="W397" i="3" l="1"/>
  <c r="X396" i="3"/>
  <c r="Z396" i="3"/>
  <c r="S426" i="3"/>
  <c r="P427" i="3"/>
  <c r="Q426" i="3"/>
  <c r="S427" i="3" l="1"/>
  <c r="Q427" i="3"/>
  <c r="P428" i="3"/>
  <c r="Z397" i="3"/>
  <c r="W398" i="3"/>
  <c r="X397" i="3"/>
  <c r="W399" i="3" l="1"/>
  <c r="Z398" i="3"/>
  <c r="X398" i="3"/>
  <c r="S428" i="3"/>
  <c r="P429" i="3"/>
  <c r="Q428" i="3"/>
  <c r="S429" i="3" l="1"/>
  <c r="P430" i="3"/>
  <c r="Q429" i="3"/>
  <c r="X399" i="3"/>
  <c r="W400" i="3"/>
  <c r="Z399" i="3"/>
  <c r="Z400" i="3" l="1"/>
  <c r="X400" i="3"/>
  <c r="W401" i="3"/>
  <c r="S430" i="3"/>
  <c r="Q430" i="3"/>
  <c r="P431" i="3"/>
  <c r="S431" i="3" l="1"/>
  <c r="P432" i="3"/>
  <c r="Q431" i="3"/>
  <c r="Z401" i="3"/>
  <c r="W402" i="3"/>
  <c r="X401" i="3"/>
  <c r="Z402" i="3" l="1"/>
  <c r="X402" i="3"/>
  <c r="W403" i="3"/>
  <c r="S432" i="3"/>
  <c r="P433" i="3"/>
  <c r="Q432" i="3"/>
  <c r="W404" i="3" l="1"/>
  <c r="X403" i="3"/>
  <c r="Z403" i="3"/>
  <c r="S433" i="3"/>
  <c r="P434" i="3"/>
  <c r="Q433" i="3"/>
  <c r="S434" i="3" l="1"/>
  <c r="P435" i="3"/>
  <c r="Q434" i="3"/>
  <c r="W405" i="3"/>
  <c r="X404" i="3"/>
  <c r="Z404" i="3"/>
  <c r="Z405" i="3" l="1"/>
  <c r="X405" i="3"/>
  <c r="W406" i="3"/>
  <c r="S435" i="3"/>
  <c r="Q435" i="3"/>
  <c r="P436" i="3"/>
  <c r="W407" i="3" l="1"/>
  <c r="Z406" i="3"/>
  <c r="X406" i="3"/>
  <c r="S436" i="3"/>
  <c r="Q436" i="3"/>
  <c r="P437" i="3"/>
  <c r="S437" i="3" l="1"/>
  <c r="Q437" i="3"/>
  <c r="P438" i="3"/>
  <c r="X407" i="3"/>
  <c r="W408" i="3"/>
  <c r="Z407" i="3"/>
  <c r="W409" i="3" l="1"/>
  <c r="X408" i="3"/>
  <c r="Z408" i="3"/>
  <c r="S438" i="3"/>
  <c r="P439" i="3"/>
  <c r="Q438" i="3"/>
  <c r="W410" i="3" l="1"/>
  <c r="X409" i="3"/>
  <c r="Z409" i="3"/>
  <c r="S439" i="3"/>
  <c r="P440" i="3"/>
  <c r="Q439" i="3"/>
  <c r="S440" i="3" l="1"/>
  <c r="Q440" i="3"/>
  <c r="P441" i="3"/>
  <c r="W411" i="3"/>
  <c r="X410" i="3"/>
  <c r="Z410" i="3"/>
  <c r="Z411" i="3" l="1"/>
  <c r="X411" i="3"/>
  <c r="W412" i="3"/>
  <c r="S441" i="3"/>
  <c r="P442" i="3"/>
  <c r="Q441" i="3"/>
  <c r="S442" i="3" l="1"/>
  <c r="P443" i="3"/>
  <c r="Q442" i="3"/>
  <c r="W413" i="3"/>
  <c r="Z412" i="3"/>
  <c r="X412" i="3"/>
  <c r="X413" i="3" l="1"/>
  <c r="W414" i="3"/>
  <c r="Z413" i="3"/>
  <c r="S443" i="3"/>
  <c r="Q443" i="3"/>
  <c r="P444" i="3"/>
  <c r="S444" i="3" l="1"/>
  <c r="Q444" i="3"/>
  <c r="P445" i="3"/>
  <c r="Z414" i="3"/>
  <c r="X414" i="3"/>
  <c r="W415" i="3"/>
  <c r="S445" i="3" l="1"/>
  <c r="P446" i="3"/>
  <c r="Q445" i="3"/>
  <c r="X415" i="3"/>
  <c r="W416" i="3"/>
  <c r="Z415" i="3"/>
  <c r="S446" i="3" l="1"/>
  <c r="Q446" i="3"/>
  <c r="P447" i="3"/>
  <c r="W417" i="3"/>
  <c r="X416" i="3"/>
  <c r="Z416" i="3"/>
  <c r="W418" i="3" l="1"/>
  <c r="X417" i="3"/>
  <c r="Z417" i="3"/>
  <c r="S447" i="3"/>
  <c r="P448" i="3"/>
  <c r="Q447" i="3"/>
  <c r="S448" i="3" l="1"/>
  <c r="Q448" i="3"/>
  <c r="P449" i="3"/>
  <c r="W419" i="3"/>
  <c r="Z418" i="3"/>
  <c r="X418" i="3"/>
  <c r="W420" i="3" l="1"/>
  <c r="Z419" i="3"/>
  <c r="X419" i="3"/>
  <c r="S449" i="3"/>
  <c r="Q449" i="3"/>
  <c r="P450" i="3"/>
  <c r="S450" i="3" l="1"/>
  <c r="Q450" i="3"/>
  <c r="P451" i="3"/>
  <c r="Z420" i="3"/>
  <c r="W421" i="3"/>
  <c r="X420" i="3"/>
  <c r="W422" i="3" l="1"/>
  <c r="X421" i="3"/>
  <c r="Z421" i="3"/>
  <c r="S451" i="3"/>
  <c r="Q451" i="3"/>
  <c r="P452" i="3"/>
  <c r="S452" i="3" l="1"/>
  <c r="Q452" i="3"/>
  <c r="P453" i="3"/>
  <c r="Z422" i="3"/>
  <c r="W423" i="3"/>
  <c r="X422" i="3"/>
  <c r="Z423" i="3" l="1"/>
  <c r="W424" i="3"/>
  <c r="X423" i="3"/>
  <c r="S453" i="3"/>
  <c r="Q453" i="3"/>
  <c r="P454" i="3"/>
  <c r="X424" i="3" l="1"/>
  <c r="W425" i="3"/>
  <c r="Z424" i="3"/>
  <c r="S454" i="3"/>
  <c r="Q454" i="3"/>
  <c r="P455" i="3"/>
  <c r="S455" i="3" l="1"/>
  <c r="Q455" i="3"/>
  <c r="P456" i="3"/>
  <c r="X425" i="3"/>
  <c r="W426" i="3"/>
  <c r="Z425" i="3"/>
  <c r="W427" i="3" l="1"/>
  <c r="Z426" i="3"/>
  <c r="X426" i="3"/>
  <c r="S456" i="3"/>
  <c r="Q456" i="3"/>
  <c r="P457" i="3"/>
  <c r="S457" i="3" l="1"/>
  <c r="P458" i="3"/>
  <c r="Q457" i="3"/>
  <c r="X427" i="3"/>
  <c r="Z427" i="3"/>
  <c r="W428" i="3"/>
  <c r="S458" i="3" l="1"/>
  <c r="Q458" i="3"/>
  <c r="P459" i="3"/>
  <c r="W429" i="3"/>
  <c r="X428" i="3"/>
  <c r="Z428" i="3"/>
  <c r="S459" i="3" l="1"/>
  <c r="P460" i="3"/>
  <c r="Q459" i="3"/>
  <c r="Z429" i="3"/>
  <c r="X429" i="3"/>
  <c r="W430" i="3"/>
  <c r="Z430" i="3" l="1"/>
  <c r="X430" i="3"/>
  <c r="W431" i="3"/>
  <c r="S460" i="3"/>
  <c r="Q460" i="3"/>
  <c r="P461" i="3"/>
  <c r="W432" i="3" l="1"/>
  <c r="Z431" i="3"/>
  <c r="X431" i="3"/>
  <c r="S461" i="3"/>
  <c r="Q461" i="3"/>
  <c r="P462" i="3"/>
  <c r="S462" i="3" l="1"/>
  <c r="Q462" i="3"/>
  <c r="P463" i="3"/>
  <c r="X432" i="3"/>
  <c r="Z432" i="3"/>
  <c r="W433" i="3"/>
  <c r="S463" i="3" l="1"/>
  <c r="P464" i="3"/>
  <c r="Q463" i="3"/>
  <c r="X433" i="3"/>
  <c r="Z433" i="3"/>
  <c r="W434" i="3"/>
  <c r="X434" i="3" l="1"/>
  <c r="W435" i="3"/>
  <c r="Z434" i="3"/>
  <c r="S464" i="3"/>
  <c r="P465" i="3"/>
  <c r="Q464" i="3"/>
  <c r="S465" i="3" l="1"/>
  <c r="P466" i="3"/>
  <c r="Q465" i="3"/>
  <c r="W436" i="3"/>
  <c r="X435" i="3"/>
  <c r="Z435" i="3"/>
  <c r="X436" i="3" l="1"/>
  <c r="W437" i="3"/>
  <c r="Z436" i="3"/>
  <c r="S466" i="3"/>
  <c r="Q466" i="3"/>
  <c r="P467" i="3"/>
  <c r="S467" i="3" l="1"/>
  <c r="P468" i="3"/>
  <c r="Q467" i="3"/>
  <c r="W438" i="3"/>
  <c r="Z437" i="3"/>
  <c r="X437" i="3"/>
  <c r="W439" i="3" l="1"/>
  <c r="Z438" i="3"/>
  <c r="X438" i="3"/>
  <c r="S468" i="3"/>
  <c r="Q468" i="3"/>
  <c r="P469" i="3"/>
  <c r="S469" i="3" l="1"/>
  <c r="P470" i="3"/>
  <c r="Q469" i="3"/>
  <c r="Z439" i="3"/>
  <c r="X439" i="3"/>
  <c r="W440" i="3"/>
  <c r="X440" i="3" l="1"/>
  <c r="Z440" i="3"/>
  <c r="W441" i="3"/>
  <c r="S470" i="3"/>
  <c r="P471" i="3"/>
  <c r="Q470" i="3"/>
  <c r="S471" i="3" l="1"/>
  <c r="Q471" i="3"/>
  <c r="P472" i="3"/>
  <c r="X441" i="3"/>
  <c r="W442" i="3"/>
  <c r="Z441" i="3"/>
  <c r="W443" i="3" l="1"/>
  <c r="Z442" i="3"/>
  <c r="X442" i="3"/>
  <c r="S472" i="3"/>
  <c r="P473" i="3"/>
  <c r="Q472" i="3"/>
  <c r="S473" i="3" l="1"/>
  <c r="P474" i="3"/>
  <c r="Q473" i="3"/>
  <c r="Z443" i="3"/>
  <c r="X443" i="3"/>
  <c r="W444" i="3"/>
  <c r="S474" i="3" l="1"/>
  <c r="Q474" i="3"/>
  <c r="P475" i="3"/>
  <c r="X444" i="3"/>
  <c r="Z444" i="3"/>
  <c r="W445" i="3"/>
  <c r="S475" i="3" l="1"/>
  <c r="Q475" i="3"/>
  <c r="P476" i="3"/>
  <c r="W446" i="3"/>
  <c r="X445" i="3"/>
  <c r="Z445" i="3"/>
  <c r="X446" i="3" l="1"/>
  <c r="W447" i="3"/>
  <c r="Z446" i="3"/>
  <c r="S476" i="3"/>
  <c r="Q476" i="3"/>
  <c r="P477" i="3"/>
  <c r="S477" i="3" l="1"/>
  <c r="Q477" i="3"/>
  <c r="P478" i="3"/>
  <c r="X447" i="3"/>
  <c r="W448" i="3"/>
  <c r="Z447" i="3"/>
  <c r="W449" i="3" l="1"/>
  <c r="X448" i="3"/>
  <c r="Z448" i="3"/>
  <c r="S478" i="3"/>
  <c r="P479" i="3"/>
  <c r="Q478" i="3"/>
  <c r="S479" i="3" l="1"/>
  <c r="Q479" i="3"/>
  <c r="P480" i="3"/>
  <c r="X449" i="3"/>
  <c r="W450" i="3"/>
  <c r="Z449" i="3"/>
  <c r="W451" i="3" l="1"/>
  <c r="Z450" i="3"/>
  <c r="X450" i="3"/>
  <c r="S480" i="3"/>
  <c r="Q480" i="3"/>
  <c r="P481" i="3"/>
  <c r="S481" i="3" l="1"/>
  <c r="Q481" i="3"/>
  <c r="P482" i="3"/>
  <c r="Z451" i="3"/>
  <c r="X451" i="3"/>
  <c r="W452" i="3"/>
  <c r="X452" i="3" l="1"/>
  <c r="W453" i="3"/>
  <c r="Z452" i="3"/>
  <c r="S482" i="3"/>
  <c r="P483" i="3"/>
  <c r="Q482" i="3"/>
  <c r="S483" i="3" l="1"/>
  <c r="P484" i="3"/>
  <c r="Q483" i="3"/>
  <c r="X453" i="3"/>
  <c r="Z453" i="3"/>
  <c r="W454" i="3"/>
  <c r="S484" i="3" l="1"/>
  <c r="Q484" i="3"/>
  <c r="P485" i="3"/>
  <c r="W455" i="3"/>
  <c r="X454" i="3"/>
  <c r="Z454" i="3"/>
  <c r="Z455" i="3" l="1"/>
  <c r="X455" i="3"/>
  <c r="W456" i="3"/>
  <c r="S485" i="3"/>
  <c r="G195" i="2" s="1" a="1"/>
  <c r="G195" i="2" s="1"/>
  <c r="P486" i="3"/>
  <c r="Q485" i="3"/>
  <c r="S486" i="3" l="1"/>
  <c r="G196" i="2" s="1" a="1"/>
  <c r="G196" i="2" s="1"/>
  <c r="P487" i="3"/>
  <c r="Q486" i="3"/>
  <c r="W457" i="3"/>
  <c r="X456" i="3"/>
  <c r="Z456" i="3"/>
  <c r="X457" i="3" l="1"/>
  <c r="W458" i="3"/>
  <c r="Z457" i="3"/>
  <c r="S487" i="3"/>
  <c r="G197" i="2" s="1" a="1"/>
  <c r="G197" i="2" s="1"/>
  <c r="P488" i="3"/>
  <c r="Q487" i="3"/>
  <c r="S488" i="3" l="1"/>
  <c r="G198" i="2" s="1" a="1"/>
  <c r="G198" i="2" s="1"/>
  <c r="P489" i="3"/>
  <c r="Q488" i="3"/>
  <c r="Z458" i="3"/>
  <c r="X458" i="3"/>
  <c r="W459" i="3"/>
  <c r="Z459" i="3" l="1"/>
  <c r="W460" i="3"/>
  <c r="X459" i="3"/>
  <c r="S489" i="3"/>
  <c r="G199" i="2" s="1" a="1"/>
  <c r="G199" i="2" s="1"/>
  <c r="P490" i="3"/>
  <c r="Q489" i="3"/>
  <c r="S490" i="3" l="1"/>
  <c r="G200" i="2" s="1" a="1"/>
  <c r="G200" i="2" s="1"/>
  <c r="P491" i="3"/>
  <c r="Q490" i="3"/>
  <c r="X460" i="3"/>
  <c r="Z460" i="3"/>
  <c r="W461" i="3"/>
  <c r="S491" i="3" l="1"/>
  <c r="G201" i="2" s="1" a="1"/>
  <c r="G201" i="2" s="1"/>
  <c r="Q491" i="3"/>
  <c r="P492" i="3"/>
  <c r="W462" i="3"/>
  <c r="X461" i="3"/>
  <c r="Z461" i="3"/>
  <c r="W463" i="3" l="1"/>
  <c r="Z462" i="3"/>
  <c r="X462" i="3"/>
  <c r="S492" i="3"/>
  <c r="G202" i="2" s="1" a="1"/>
  <c r="G202" i="2" s="1"/>
  <c r="Q492" i="3"/>
  <c r="P493" i="3"/>
  <c r="S493" i="3" l="1"/>
  <c r="G203" i="2" s="1" a="1"/>
  <c r="G203" i="2" s="1"/>
  <c r="P494" i="3"/>
  <c r="Q493" i="3"/>
  <c r="Z463" i="3"/>
  <c r="W464" i="3"/>
  <c r="X463" i="3"/>
  <c r="W465" i="3" l="1"/>
  <c r="X464" i="3"/>
  <c r="Z464" i="3"/>
  <c r="S494" i="3"/>
  <c r="G204" i="2" s="1" a="1"/>
  <c r="G204" i="2" s="1"/>
  <c r="P495" i="3"/>
  <c r="Q494" i="3"/>
  <c r="S495" i="3" l="1"/>
  <c r="G205" i="2" s="1" a="1"/>
  <c r="G205" i="2" s="1"/>
  <c r="Q495" i="3"/>
  <c r="P496" i="3"/>
  <c r="Z465" i="3"/>
  <c r="X465" i="3"/>
  <c r="W466" i="3"/>
  <c r="S496" i="3" l="1"/>
  <c r="G206" i="2" s="1" a="1"/>
  <c r="G206" i="2" s="1"/>
  <c r="Q496" i="3"/>
  <c r="P497" i="3"/>
  <c r="Z466" i="3"/>
  <c r="W467" i="3"/>
  <c r="X466" i="3"/>
  <c r="X467" i="3" l="1"/>
  <c r="W468" i="3"/>
  <c r="Z467" i="3"/>
  <c r="S497" i="3"/>
  <c r="G207" i="2" s="1" a="1"/>
  <c r="G207" i="2" s="1"/>
  <c r="Q497" i="3"/>
  <c r="P498" i="3"/>
  <c r="S498" i="3" l="1"/>
  <c r="G208" i="2" s="1" a="1"/>
  <c r="G208" i="2" s="1"/>
  <c r="Q498" i="3"/>
  <c r="P499" i="3"/>
  <c r="W469" i="3"/>
  <c r="Z468" i="3"/>
  <c r="X468" i="3"/>
  <c r="Z469" i="3" l="1"/>
  <c r="W470" i="3"/>
  <c r="X469" i="3"/>
  <c r="S499" i="3"/>
  <c r="G209" i="2" s="1" a="1"/>
  <c r="G209" i="2" s="1"/>
  <c r="Q499" i="3"/>
  <c r="P500" i="3"/>
  <c r="W471" i="3" l="1"/>
  <c r="Z470" i="3"/>
  <c r="X470" i="3"/>
  <c r="S500" i="3"/>
  <c r="G210" i="2" s="1" a="1"/>
  <c r="G210" i="2" s="1"/>
  <c r="P501" i="3"/>
  <c r="Q500" i="3"/>
  <c r="S501" i="3" l="1"/>
  <c r="G211" i="2" s="1" a="1"/>
  <c r="G211" i="2" s="1"/>
  <c r="P502" i="3"/>
  <c r="Q501" i="3"/>
  <c r="X471" i="3"/>
  <c r="Z471" i="3"/>
  <c r="W472" i="3"/>
  <c r="S502" i="3" l="1"/>
  <c r="G212" i="2" s="1" a="1"/>
  <c r="G212" i="2" s="1"/>
  <c r="Q502" i="3"/>
  <c r="P503" i="3"/>
  <c r="Z472" i="3"/>
  <c r="W473" i="3"/>
  <c r="X472" i="3"/>
  <c r="W474" i="3" l="1"/>
  <c r="Z473" i="3"/>
  <c r="X473" i="3"/>
  <c r="S503" i="3"/>
  <c r="G213" i="2" s="1" a="1"/>
  <c r="G213" i="2" s="1"/>
  <c r="Q503" i="3"/>
  <c r="P504" i="3"/>
  <c r="S504" i="3" l="1"/>
  <c r="G214" i="2" s="1" a="1"/>
  <c r="G214" i="2" s="1"/>
  <c r="P505" i="3"/>
  <c r="Q504" i="3"/>
  <c r="W475" i="3"/>
  <c r="X474" i="3"/>
  <c r="Z474" i="3"/>
  <c r="X475" i="3" l="1"/>
  <c r="Z475" i="3"/>
  <c r="W476" i="3"/>
  <c r="S505" i="3"/>
  <c r="G215" i="2" s="1" a="1"/>
  <c r="G215" i="2" s="1"/>
  <c r="P506" i="3"/>
  <c r="Q505" i="3"/>
  <c r="S506" i="3" l="1"/>
  <c r="G216" i="2" s="1" a="1"/>
  <c r="G216" i="2" s="1"/>
  <c r="P507" i="3"/>
  <c r="Q506" i="3"/>
  <c r="W477" i="3"/>
  <c r="X476" i="3"/>
  <c r="Z476" i="3"/>
  <c r="W478" i="3" l="1"/>
  <c r="Z477" i="3"/>
  <c r="X477" i="3"/>
  <c r="S507" i="3"/>
  <c r="G217" i="2" s="1" a="1"/>
  <c r="G217" i="2" s="1"/>
  <c r="P508" i="3"/>
  <c r="Q507" i="3"/>
  <c r="S508" i="3" l="1"/>
  <c r="G218" i="2" s="1" a="1"/>
  <c r="G218" i="2" s="1"/>
  <c r="Q508" i="3"/>
  <c r="P509" i="3"/>
  <c r="W479" i="3"/>
  <c r="X478" i="3"/>
  <c r="Z478" i="3"/>
  <c r="W480" i="3" l="1"/>
  <c r="X479" i="3"/>
  <c r="Z479" i="3"/>
  <c r="S509" i="3"/>
  <c r="G219" i="2" s="1" a="1"/>
  <c r="G219" i="2" s="1"/>
  <c r="Q509" i="3"/>
  <c r="P510" i="3"/>
  <c r="S510" i="3" l="1"/>
  <c r="G220" i="2" s="1" a="1"/>
  <c r="G220" i="2" s="1"/>
  <c r="Q510" i="3"/>
  <c r="P511" i="3"/>
  <c r="Z480" i="3"/>
  <c r="W481" i="3"/>
  <c r="X480" i="3"/>
  <c r="S511" i="3" l="1"/>
  <c r="G221" i="2" s="1" a="1"/>
  <c r="G221" i="2" s="1"/>
  <c r="Q511" i="3"/>
  <c r="P512" i="3"/>
  <c r="W482" i="3"/>
  <c r="Z481" i="3"/>
  <c r="X481" i="3"/>
  <c r="W483" i="3" l="1"/>
  <c r="X482" i="3"/>
  <c r="Z482" i="3"/>
  <c r="S512" i="3"/>
  <c r="G222" i="2" s="1" a="1"/>
  <c r="G222" i="2" s="1"/>
  <c r="Q512" i="3"/>
  <c r="P513" i="3"/>
  <c r="S513" i="3" l="1"/>
  <c r="G223" i="2" s="1" a="1"/>
  <c r="G223" i="2" s="1"/>
  <c r="P514" i="3"/>
  <c r="Q513" i="3"/>
  <c r="X483" i="3"/>
  <c r="W484" i="3"/>
  <c r="Z483" i="3"/>
  <c r="S514" i="3" l="1"/>
  <c r="G224" i="2" s="1" a="1"/>
  <c r="G224" i="2" s="1"/>
  <c r="P515" i="3"/>
  <c r="Q514" i="3"/>
  <c r="X484" i="3"/>
  <c r="Z484" i="3"/>
  <c r="W485" i="3"/>
  <c r="W486" i="3" l="1"/>
  <c r="X485" i="3"/>
  <c r="Z485" i="3"/>
  <c r="S515" i="3"/>
  <c r="G225" i="2" s="1" a="1"/>
  <c r="G225" i="2" s="1"/>
  <c r="P516" i="3"/>
  <c r="Q515" i="3"/>
  <c r="S516" i="3" l="1"/>
  <c r="G226" i="2" s="1" a="1"/>
  <c r="G226" i="2" s="1"/>
  <c r="Q516" i="3"/>
  <c r="P517" i="3"/>
  <c r="X486" i="3"/>
  <c r="W487" i="3"/>
  <c r="Z486" i="3"/>
  <c r="Z487" i="3" l="1"/>
  <c r="X487" i="3"/>
  <c r="W488" i="3"/>
  <c r="S517" i="3"/>
  <c r="G227" i="2" s="1" a="1"/>
  <c r="G227" i="2" s="1"/>
  <c r="P518" i="3"/>
  <c r="Q517" i="3"/>
  <c r="S518" i="3" l="1"/>
  <c r="G228" i="2" s="1" a="1"/>
  <c r="G228" i="2" s="1"/>
  <c r="P519" i="3"/>
  <c r="Q518" i="3"/>
  <c r="X488" i="3"/>
  <c r="Z488" i="3"/>
  <c r="W489" i="3"/>
  <c r="S519" i="3" l="1"/>
  <c r="G229" i="2" s="1" a="1"/>
  <c r="G229" i="2" s="1"/>
  <c r="P520" i="3"/>
  <c r="Q519" i="3"/>
  <c r="X489" i="3"/>
  <c r="Z489" i="3"/>
  <c r="W490" i="3"/>
  <c r="Z490" i="3" l="1"/>
  <c r="X490" i="3"/>
  <c r="W491" i="3"/>
  <c r="S520" i="3"/>
  <c r="G230" i="2" s="1" a="1"/>
  <c r="G230" i="2" s="1"/>
  <c r="Q520" i="3"/>
  <c r="P521" i="3"/>
  <c r="S521" i="3" l="1"/>
  <c r="G231" i="2" s="1" a="1"/>
  <c r="G231" i="2" s="1"/>
  <c r="P522" i="3"/>
  <c r="Q521" i="3"/>
  <c r="X491" i="3"/>
  <c r="Z491" i="3"/>
  <c r="W492" i="3"/>
  <c r="W493" i="3" l="1"/>
  <c r="Z492" i="3"/>
  <c r="X492" i="3"/>
  <c r="S522" i="3"/>
  <c r="G232" i="2" s="1" a="1"/>
  <c r="G232" i="2" s="1"/>
  <c r="Q522" i="3"/>
  <c r="P523" i="3"/>
  <c r="S523" i="3" l="1"/>
  <c r="G233" i="2" s="1" a="1"/>
  <c r="G233" i="2" s="1"/>
  <c r="P524" i="3"/>
  <c r="Q523" i="3"/>
  <c r="W494" i="3"/>
  <c r="Z493" i="3"/>
  <c r="X493" i="3"/>
  <c r="W495" i="3" l="1"/>
  <c r="X494" i="3"/>
  <c r="Z494" i="3"/>
  <c r="S524" i="3"/>
  <c r="G234" i="2" s="1" a="1"/>
  <c r="G234" i="2" s="1"/>
  <c r="Q524" i="3"/>
  <c r="P525" i="3"/>
  <c r="S525" i="3" l="1"/>
  <c r="G235" i="2" s="1" a="1"/>
  <c r="G235" i="2" s="1"/>
  <c r="Q525" i="3"/>
  <c r="P526" i="3"/>
  <c r="Z495" i="3"/>
  <c r="W496" i="3"/>
  <c r="X495" i="3"/>
  <c r="S526" i="3" l="1"/>
  <c r="G236" i="2" s="1" a="1"/>
  <c r="G236" i="2" s="1"/>
  <c r="Q526" i="3"/>
  <c r="P527" i="3"/>
  <c r="Z496" i="3"/>
  <c r="W497" i="3"/>
  <c r="X496" i="3"/>
  <c r="S527" i="3" l="1"/>
  <c r="G237" i="2" s="1" a="1"/>
  <c r="G237" i="2" s="1"/>
  <c r="Q527" i="3"/>
  <c r="P528" i="3"/>
  <c r="X497" i="3"/>
  <c r="W498" i="3"/>
  <c r="Z497" i="3"/>
  <c r="S528" i="3" l="1"/>
  <c r="G238" i="2" s="1" a="1"/>
  <c r="G238" i="2" s="1"/>
  <c r="P529" i="3"/>
  <c r="Q528" i="3"/>
  <c r="W499" i="3"/>
  <c r="X498" i="3"/>
  <c r="Z498" i="3"/>
  <c r="Z499" i="3" l="1"/>
  <c r="W500" i="3"/>
  <c r="X499" i="3"/>
  <c r="S529" i="3"/>
  <c r="G239" i="2" s="1" a="1"/>
  <c r="G239" i="2" s="1"/>
  <c r="Q529" i="3"/>
  <c r="P530" i="3"/>
  <c r="S530" i="3" l="1"/>
  <c r="G240" i="2" s="1" a="1"/>
  <c r="G240" i="2" s="1"/>
  <c r="P531" i="3"/>
  <c r="Q530" i="3"/>
  <c r="W501" i="3"/>
  <c r="X500" i="3"/>
  <c r="Z500" i="3"/>
  <c r="Z501" i="3" l="1"/>
  <c r="X501" i="3"/>
  <c r="W502" i="3"/>
  <c r="S531" i="3"/>
  <c r="G241" i="2" s="1" a="1"/>
  <c r="G241" i="2" s="1"/>
  <c r="Q531" i="3"/>
  <c r="P532" i="3"/>
  <c r="Z502" i="3" l="1"/>
  <c r="W503" i="3"/>
  <c r="X502" i="3"/>
  <c r="S532" i="3"/>
  <c r="G242" i="2" s="1" a="1"/>
  <c r="G242" i="2" s="1"/>
  <c r="Q532" i="3"/>
  <c r="P533" i="3"/>
  <c r="X503" i="3" l="1"/>
  <c r="W504" i="3"/>
  <c r="Z503" i="3"/>
  <c r="S533" i="3"/>
  <c r="G243" i="2" s="1" a="1"/>
  <c r="G243" i="2" s="1"/>
  <c r="Q533" i="3"/>
  <c r="P534" i="3"/>
  <c r="S534" i="3" l="1"/>
  <c r="G244" i="2" s="1" a="1"/>
  <c r="G244" i="2" s="1"/>
  <c r="P535" i="3"/>
  <c r="Q534" i="3"/>
  <c r="Z504" i="3"/>
  <c r="X504" i="3"/>
  <c r="W505" i="3"/>
  <c r="S535" i="3" l="1"/>
  <c r="G245" i="2" s="1" a="1"/>
  <c r="G245" i="2" s="1"/>
  <c r="P536" i="3"/>
  <c r="Q535" i="3"/>
  <c r="Z505" i="3"/>
  <c r="W506" i="3"/>
  <c r="X505" i="3"/>
  <c r="Z506" i="3" l="1"/>
  <c r="W507" i="3"/>
  <c r="X506" i="3"/>
  <c r="S536" i="3"/>
  <c r="G246" i="2" s="1" a="1"/>
  <c r="G246" i="2" s="1"/>
  <c r="Q536" i="3"/>
  <c r="P537" i="3"/>
  <c r="W508" i="3" l="1"/>
  <c r="X507" i="3"/>
  <c r="Z507" i="3"/>
  <c r="S537" i="3"/>
  <c r="G247" i="2" s="1" a="1"/>
  <c r="G247" i="2" s="1"/>
  <c r="P538" i="3"/>
  <c r="Q537" i="3"/>
  <c r="S538" i="3" l="1"/>
  <c r="G248" i="2" s="1" a="1"/>
  <c r="G248" i="2" s="1"/>
  <c r="Q538" i="3"/>
  <c r="P539" i="3"/>
  <c r="W509" i="3"/>
  <c r="X508" i="3"/>
  <c r="Z508" i="3"/>
  <c r="W510" i="3" l="1"/>
  <c r="Z509" i="3"/>
  <c r="X509" i="3"/>
  <c r="S539" i="3"/>
  <c r="G249" i="2" s="1" a="1"/>
  <c r="G249" i="2" s="1"/>
  <c r="P540" i="3"/>
  <c r="Q539" i="3"/>
  <c r="S540" i="3" l="1"/>
  <c r="G250" i="2" s="1" a="1"/>
  <c r="G250" i="2" s="1"/>
  <c r="P541" i="3"/>
  <c r="Q540" i="3"/>
  <c r="W511" i="3"/>
  <c r="Z510" i="3"/>
  <c r="X510" i="3"/>
  <c r="X511" i="3" l="1"/>
  <c r="W512" i="3"/>
  <c r="Z511" i="3"/>
  <c r="S541" i="3"/>
  <c r="G251" i="2" s="1" a="1"/>
  <c r="G251" i="2" s="1"/>
  <c r="P542" i="3"/>
  <c r="Q541" i="3"/>
  <c r="S542" i="3" l="1"/>
  <c r="G252" i="2" s="1" a="1"/>
  <c r="G252" i="2" s="1"/>
  <c r="P543" i="3"/>
  <c r="Q542" i="3"/>
  <c r="X512" i="3"/>
  <c r="W513" i="3"/>
  <c r="Z512" i="3"/>
  <c r="X513" i="3" l="1"/>
  <c r="Z513" i="3"/>
  <c r="W514" i="3"/>
  <c r="S543" i="3"/>
  <c r="G253" i="2" s="1" a="1"/>
  <c r="G253" i="2" s="1"/>
  <c r="Q543" i="3"/>
  <c r="P544" i="3"/>
  <c r="S544" i="3" l="1"/>
  <c r="G254" i="2" s="1" a="1"/>
  <c r="G254" i="2" s="1"/>
  <c r="P545" i="3"/>
  <c r="Q544" i="3"/>
  <c r="W515" i="3"/>
  <c r="Z514" i="3"/>
  <c r="X514" i="3"/>
  <c r="X515" i="3" l="1"/>
  <c r="Z515" i="3"/>
  <c r="W516" i="3"/>
  <c r="S545" i="3"/>
  <c r="G255" i="2" s="1" a="1"/>
  <c r="G255" i="2" s="1"/>
  <c r="P546" i="3"/>
  <c r="Q545" i="3"/>
  <c r="S546" i="3" l="1"/>
  <c r="G256" i="2" s="1" a="1"/>
  <c r="G256" i="2" s="1"/>
  <c r="Q546" i="3"/>
  <c r="P547" i="3"/>
  <c r="Z516" i="3"/>
  <c r="X516" i="3"/>
  <c r="W517" i="3"/>
  <c r="X517" i="3" l="1"/>
  <c r="Z517" i="3"/>
  <c r="W518" i="3"/>
  <c r="S547" i="3"/>
  <c r="G257" i="2" s="1" a="1"/>
  <c r="G257" i="2" s="1"/>
  <c r="Q547" i="3"/>
  <c r="P548" i="3"/>
  <c r="S548" i="3" l="1"/>
  <c r="G258" i="2" s="1" a="1"/>
  <c r="G258" i="2" s="1"/>
  <c r="P549" i="3"/>
  <c r="Q548" i="3"/>
  <c r="W519" i="3"/>
  <c r="X518" i="3"/>
  <c r="Z518" i="3"/>
  <c r="X519" i="3" l="1"/>
  <c r="Z519" i="3"/>
  <c r="W520" i="3"/>
  <c r="S549" i="3"/>
  <c r="G259" i="2" s="1" a="1"/>
  <c r="G259" i="2" s="1"/>
  <c r="P550" i="3"/>
  <c r="Q549" i="3"/>
  <c r="S550" i="3" l="1"/>
  <c r="G260" i="2" s="1" a="1"/>
  <c r="G260" i="2" s="1"/>
  <c r="P551" i="3"/>
  <c r="Q550" i="3"/>
  <c r="X520" i="3"/>
  <c r="W521" i="3"/>
  <c r="Z520" i="3"/>
  <c r="X521" i="3" l="1"/>
  <c r="W522" i="3"/>
  <c r="Z521" i="3"/>
  <c r="S551" i="3"/>
  <c r="G261" i="2" s="1" a="1"/>
  <c r="G261" i="2" s="1"/>
  <c r="P552" i="3"/>
  <c r="Q551" i="3"/>
  <c r="S552" i="3" l="1"/>
  <c r="G262" i="2" s="1" a="1"/>
  <c r="G262" i="2" s="1"/>
  <c r="Q552" i="3"/>
  <c r="P553" i="3"/>
  <c r="W523" i="3"/>
  <c r="Z522" i="3"/>
  <c r="X522" i="3"/>
  <c r="Z523" i="3" l="1"/>
  <c r="X523" i="3"/>
  <c r="W524" i="3"/>
  <c r="S553" i="3"/>
  <c r="G263" i="2" s="1" a="1"/>
  <c r="G263" i="2" s="1"/>
  <c r="P554" i="3"/>
  <c r="Q553" i="3"/>
  <c r="S554" i="3" l="1"/>
  <c r="G264" i="2" s="1" a="1"/>
  <c r="G264" i="2" s="1"/>
  <c r="P555" i="3"/>
  <c r="Q554" i="3"/>
  <c r="W525" i="3"/>
  <c r="Z524" i="3"/>
  <c r="X524" i="3"/>
  <c r="W526" i="3" l="1"/>
  <c r="X525" i="3"/>
  <c r="Z525" i="3"/>
  <c r="S555" i="3"/>
  <c r="G265" i="2" s="1" a="1"/>
  <c r="G265" i="2" s="1"/>
  <c r="P556" i="3"/>
  <c r="Q555" i="3"/>
  <c r="S556" i="3" l="1"/>
  <c r="G266" i="2" s="1" a="1"/>
  <c r="G266" i="2" s="1"/>
  <c r="P557" i="3"/>
  <c r="Q556" i="3"/>
  <c r="Z526" i="3"/>
  <c r="W527" i="3"/>
  <c r="X526" i="3"/>
  <c r="S557" i="3" l="1"/>
  <c r="G267" i="2" s="1" a="1"/>
  <c r="G267" i="2" s="1"/>
  <c r="P558" i="3"/>
  <c r="Q557" i="3"/>
  <c r="Z527" i="3"/>
  <c r="W528" i="3"/>
  <c r="X527" i="3"/>
  <c r="S558" i="3" l="1"/>
  <c r="G268" i="2" s="1" a="1"/>
  <c r="G268" i="2" s="1"/>
  <c r="P559" i="3"/>
  <c r="Q558" i="3"/>
  <c r="X528" i="3"/>
  <c r="Z528" i="3"/>
  <c r="W529" i="3"/>
  <c r="X529" i="3" l="1"/>
  <c r="W530" i="3"/>
  <c r="Z529" i="3"/>
  <c r="S559" i="3"/>
  <c r="G269" i="2" s="1" a="1"/>
  <c r="G269" i="2" s="1"/>
  <c r="Q559" i="3"/>
  <c r="P560" i="3"/>
  <c r="S560" i="3" l="1"/>
  <c r="G270" i="2" s="1" a="1"/>
  <c r="G270" i="2" s="1"/>
  <c r="P561" i="3"/>
  <c r="Q560" i="3"/>
  <c r="Z530" i="3"/>
  <c r="W531" i="3"/>
  <c r="X530" i="3"/>
  <c r="X531" i="3" l="1"/>
  <c r="Z531" i="3"/>
  <c r="W532" i="3"/>
  <c r="S561" i="3"/>
  <c r="G271" i="2" s="1" a="1"/>
  <c r="G271" i="2" s="1"/>
  <c r="P562" i="3"/>
  <c r="Q561" i="3"/>
  <c r="S562" i="3" l="1"/>
  <c r="G272" i="2" s="1" a="1"/>
  <c r="G272" i="2" s="1"/>
  <c r="P563" i="3"/>
  <c r="Q562" i="3"/>
  <c r="W533" i="3"/>
  <c r="Z532" i="3"/>
  <c r="X532" i="3"/>
  <c r="Z533" i="3" l="1"/>
  <c r="W534" i="3"/>
  <c r="X533" i="3"/>
  <c r="S563" i="3"/>
  <c r="G273" i="2" s="1" a="1"/>
  <c r="G273" i="2" s="1"/>
  <c r="Q563" i="3"/>
  <c r="P564" i="3"/>
  <c r="S564" i="3" l="1"/>
  <c r="G274" i="2" s="1" a="1"/>
  <c r="G274" i="2" s="1"/>
  <c r="Q564" i="3"/>
  <c r="P565" i="3"/>
  <c r="W535" i="3"/>
  <c r="X534" i="3"/>
  <c r="Z534" i="3"/>
  <c r="X535" i="3" l="1"/>
  <c r="W536" i="3"/>
  <c r="Z535" i="3"/>
  <c r="S565" i="3"/>
  <c r="G275" i="2" s="1" a="1"/>
  <c r="G275" i="2" s="1"/>
  <c r="Q565" i="3"/>
  <c r="P566" i="3"/>
  <c r="S566" i="3" l="1"/>
  <c r="G276" i="2" s="1" a="1"/>
  <c r="G276" i="2" s="1"/>
  <c r="P567" i="3"/>
  <c r="Q566" i="3"/>
  <c r="X536" i="3"/>
  <c r="W537" i="3"/>
  <c r="Z536" i="3"/>
  <c r="W538" i="3" l="1"/>
  <c r="Z537" i="3"/>
  <c r="X537" i="3"/>
  <c r="S567" i="3"/>
  <c r="G277" i="2" s="1" a="1"/>
  <c r="G277" i="2" s="1"/>
  <c r="P568" i="3"/>
  <c r="Q567" i="3"/>
  <c r="S568" i="3" l="1"/>
  <c r="G278" i="2" s="1" a="1"/>
  <c r="G278" i="2" s="1"/>
  <c r="P569" i="3"/>
  <c r="Q568" i="3"/>
  <c r="X538" i="3"/>
  <c r="W539" i="3"/>
  <c r="Z538" i="3"/>
  <c r="S569" i="3" l="1"/>
  <c r="G279" i="2" s="1" a="1"/>
  <c r="G279" i="2" s="1"/>
  <c r="Q569" i="3"/>
  <c r="P570" i="3"/>
  <c r="X539" i="3"/>
  <c r="Z539" i="3"/>
  <c r="W540" i="3"/>
  <c r="W541" i="3" l="1"/>
  <c r="Z540" i="3"/>
  <c r="X540" i="3"/>
  <c r="S570" i="3"/>
  <c r="G280" i="2" s="1" a="1"/>
  <c r="G280" i="2" s="1"/>
  <c r="P571" i="3"/>
  <c r="Q570" i="3"/>
  <c r="S571" i="3" l="1"/>
  <c r="G281" i="2" s="1" a="1"/>
  <c r="G281" i="2" s="1"/>
  <c r="Q571" i="3"/>
  <c r="P572" i="3"/>
  <c r="W542" i="3"/>
  <c r="X541" i="3"/>
  <c r="Z541" i="3"/>
  <c r="Z542" i="3" l="1"/>
  <c r="W543" i="3"/>
  <c r="X542" i="3"/>
  <c r="S572" i="3"/>
  <c r="G282" i="2" s="1" a="1"/>
  <c r="G282" i="2" s="1"/>
  <c r="P573" i="3"/>
  <c r="Q572" i="3"/>
  <c r="X543" i="3" l="1"/>
  <c r="W544" i="3"/>
  <c r="Z543" i="3"/>
  <c r="S573" i="3"/>
  <c r="G283" i="2" s="1" a="1"/>
  <c r="G283" i="2" s="1"/>
  <c r="Q573" i="3"/>
  <c r="P574" i="3"/>
  <c r="S574" i="3" l="1"/>
  <c r="G284" i="2" s="1" a="1"/>
  <c r="G284" i="2" s="1"/>
  <c r="P575" i="3"/>
  <c r="Q574" i="3"/>
  <c r="X544" i="3"/>
  <c r="Z544" i="3"/>
  <c r="W545" i="3"/>
  <c r="S575" i="3" l="1"/>
  <c r="G285" i="2" s="1" a="1"/>
  <c r="G285" i="2" s="1"/>
  <c r="Q575" i="3"/>
  <c r="P576" i="3"/>
  <c r="Z545" i="3"/>
  <c r="W546" i="3"/>
  <c r="X545" i="3"/>
  <c r="Z546" i="3" l="1"/>
  <c r="W547" i="3"/>
  <c r="X546" i="3"/>
  <c r="S576" i="3"/>
  <c r="G286" i="2" s="1" a="1"/>
  <c r="G286" i="2" s="1"/>
  <c r="P577" i="3"/>
  <c r="Q576" i="3"/>
  <c r="S577" i="3" l="1"/>
  <c r="G287" i="2" s="1" a="1"/>
  <c r="G287" i="2" s="1"/>
  <c r="P578" i="3"/>
  <c r="Q577" i="3"/>
  <c r="Z547" i="3"/>
  <c r="X547" i="3"/>
  <c r="W548" i="3"/>
  <c r="S578" i="3" l="1"/>
  <c r="G288" i="2" s="1" a="1"/>
  <c r="G288" i="2" s="1"/>
  <c r="Q578" i="3"/>
  <c r="P579" i="3"/>
  <c r="X548" i="3"/>
  <c r="Z548" i="3"/>
  <c r="W549" i="3"/>
  <c r="S579" i="3" l="1"/>
  <c r="G289" i="2" s="1" a="1"/>
  <c r="G289" i="2" s="1"/>
  <c r="Q579" i="3"/>
  <c r="P580" i="3"/>
  <c r="X549" i="3"/>
  <c r="Z549" i="3"/>
  <c r="W550" i="3"/>
  <c r="X550" i="3" l="1"/>
  <c r="W551" i="3"/>
  <c r="Z550" i="3"/>
  <c r="S580" i="3"/>
  <c r="G290" i="2" s="1" a="1"/>
  <c r="G290" i="2" s="1"/>
  <c r="P581" i="3"/>
  <c r="Q580" i="3"/>
  <c r="S581" i="3" l="1"/>
  <c r="P582" i="3"/>
  <c r="Q581" i="3"/>
  <c r="Z551" i="3"/>
  <c r="W552" i="3"/>
  <c r="X551" i="3"/>
  <c r="G291" i="2" l="1" a="1"/>
  <c r="G291" i="2" s="1"/>
  <c r="D291" i="2" a="1"/>
  <c r="D291" i="2" s="1"/>
  <c r="W553" i="3"/>
  <c r="Z552" i="3"/>
  <c r="X552" i="3"/>
  <c r="S582" i="3"/>
  <c r="P583" i="3"/>
  <c r="Q582" i="3"/>
  <c r="G292" i="2" l="1" a="1"/>
  <c r="G292" i="2" s="1"/>
  <c r="D292" i="2" a="1"/>
  <c r="D292" i="2" s="1"/>
  <c r="S583" i="3"/>
  <c r="Q583" i="3"/>
  <c r="P584" i="3"/>
  <c r="X553" i="3"/>
  <c r="Z553" i="3"/>
  <c r="W554" i="3"/>
  <c r="G293" i="2" l="1" a="1"/>
  <c r="G293" i="2" s="1"/>
  <c r="D293" i="2" a="1"/>
  <c r="D293" i="2" s="1"/>
  <c r="Z554" i="3"/>
  <c r="W555" i="3"/>
  <c r="X554" i="3"/>
  <c r="S584" i="3"/>
  <c r="Q584" i="3"/>
  <c r="P585" i="3"/>
  <c r="G294" i="2" l="1" a="1"/>
  <c r="G294" i="2" s="1"/>
  <c r="D294" i="2" a="1"/>
  <c r="D294" i="2" s="1"/>
  <c r="S585" i="3"/>
  <c r="P586" i="3"/>
  <c r="Q585" i="3"/>
  <c r="Z555" i="3"/>
  <c r="W556" i="3"/>
  <c r="X555" i="3"/>
  <c r="G295" i="2" l="1" a="1"/>
  <c r="G295" i="2" s="1"/>
  <c r="D295" i="2" a="1"/>
  <c r="D295" i="2" s="1"/>
  <c r="Z556" i="3"/>
  <c r="X556" i="3"/>
  <c r="W557" i="3"/>
  <c r="S586" i="3"/>
  <c r="Q586" i="3"/>
  <c r="P587" i="3"/>
  <c r="G296" i="2" l="1" a="1"/>
  <c r="G296" i="2" s="1"/>
  <c r="D296" i="2" a="1"/>
  <c r="D296" i="2" s="1"/>
  <c r="S587" i="3"/>
  <c r="Q587" i="3"/>
  <c r="P588" i="3"/>
  <c r="W558" i="3"/>
  <c r="X557" i="3"/>
  <c r="Z557" i="3"/>
  <c r="G297" i="2" l="1" a="1"/>
  <c r="G297" i="2" s="1"/>
  <c r="D297" i="2" a="1"/>
  <c r="D297" i="2" s="1"/>
  <c r="Z558" i="3"/>
  <c r="X558" i="3"/>
  <c r="W559" i="3"/>
  <c r="S588" i="3"/>
  <c r="Q588" i="3"/>
  <c r="P589" i="3"/>
  <c r="G298" i="2" l="1" a="1"/>
  <c r="G298" i="2" s="1"/>
  <c r="D298" i="2" a="1"/>
  <c r="D298" i="2" s="1"/>
  <c r="S589" i="3"/>
  <c r="P590" i="3"/>
  <c r="Q589" i="3"/>
  <c r="Z559" i="3"/>
  <c r="W560" i="3"/>
  <c r="X559" i="3"/>
  <c r="G299" i="2" l="1" a="1"/>
  <c r="G299" i="2" s="1"/>
  <c r="D299" i="2" a="1"/>
  <c r="D299" i="2" s="1"/>
  <c r="X560" i="3"/>
  <c r="Z560" i="3"/>
  <c r="W561" i="3"/>
  <c r="S590" i="3"/>
  <c r="P591" i="3"/>
  <c r="Q590" i="3"/>
  <c r="G300" i="2" l="1" a="1"/>
  <c r="G300" i="2" s="1"/>
  <c r="D300" i="2" a="1"/>
  <c r="D300" i="2" s="1"/>
  <c r="S591" i="3"/>
  <c r="P592" i="3"/>
  <c r="Q591" i="3"/>
  <c r="X561" i="3"/>
  <c r="W562" i="3"/>
  <c r="Z561" i="3"/>
  <c r="G301" i="2" l="1" a="1"/>
  <c r="G301" i="2" s="1"/>
  <c r="D301" i="2" a="1"/>
  <c r="D301" i="2" s="1"/>
  <c r="W563" i="3"/>
  <c r="Z562" i="3"/>
  <c r="X562" i="3"/>
  <c r="S592" i="3"/>
  <c r="P593" i="3"/>
  <c r="Q592" i="3"/>
  <c r="G302" i="2" l="1" a="1"/>
  <c r="G302" i="2" s="1"/>
  <c r="D302" i="2" a="1"/>
  <c r="D302" i="2" s="1"/>
  <c r="S593" i="3"/>
  <c r="P594" i="3"/>
  <c r="Q593" i="3"/>
  <c r="W564" i="3"/>
  <c r="X563" i="3"/>
  <c r="Z563" i="3"/>
  <c r="G303" i="2" l="1" a="1"/>
  <c r="G303" i="2" s="1"/>
  <c r="D303" i="2" a="1"/>
  <c r="D303" i="2" s="1"/>
  <c r="Z564" i="3"/>
  <c r="W565" i="3"/>
  <c r="X564" i="3"/>
  <c r="S594" i="3"/>
  <c r="P595" i="3"/>
  <c r="Q594" i="3"/>
  <c r="G304" i="2" l="1" a="1"/>
  <c r="G304" i="2" s="1"/>
  <c r="D304" i="2" a="1"/>
  <c r="D304" i="2" s="1"/>
  <c r="S595" i="3"/>
  <c r="P596" i="3"/>
  <c r="Q595" i="3"/>
  <c r="W566" i="3"/>
  <c r="Z565" i="3"/>
  <c r="X565" i="3"/>
  <c r="G305" i="2" l="1" a="1"/>
  <c r="G305" i="2" s="1"/>
  <c r="D305" i="2" a="1"/>
  <c r="D305" i="2" s="1"/>
  <c r="X566" i="3"/>
  <c r="W567" i="3"/>
  <c r="Z566" i="3"/>
  <c r="S596" i="3"/>
  <c r="Q596" i="3"/>
  <c r="P597" i="3"/>
  <c r="G306" i="2" l="1" a="1"/>
  <c r="G306" i="2" s="1"/>
  <c r="D306" i="2" a="1"/>
  <c r="D306" i="2" s="1"/>
  <c r="S597" i="3"/>
  <c r="Q597" i="3"/>
  <c r="P598" i="3"/>
  <c r="Z567" i="3"/>
  <c r="X567" i="3"/>
  <c r="W568" i="3"/>
  <c r="G307" i="2" l="1" a="1"/>
  <c r="G307" i="2" s="1"/>
  <c r="D307" i="2" a="1"/>
  <c r="D307" i="2" s="1"/>
  <c r="S598" i="3"/>
  <c r="Q598" i="3"/>
  <c r="P599" i="3"/>
  <c r="Z568" i="3"/>
  <c r="W569" i="3"/>
  <c r="X568" i="3"/>
  <c r="G308" i="2" l="1" a="1"/>
  <c r="G308" i="2" s="1"/>
  <c r="D308" i="2" a="1"/>
  <c r="D308" i="2" s="1"/>
  <c r="Z569" i="3"/>
  <c r="W570" i="3"/>
  <c r="X569" i="3"/>
  <c r="S599" i="3"/>
  <c r="Q599" i="3"/>
  <c r="P600" i="3"/>
  <c r="G309" i="2" l="1" a="1"/>
  <c r="G309" i="2" s="1"/>
  <c r="D309" i="2" a="1"/>
  <c r="D309" i="2" s="1"/>
  <c r="W571" i="3"/>
  <c r="X570" i="3"/>
  <c r="Z570" i="3"/>
  <c r="S600" i="3"/>
  <c r="P601" i="3"/>
  <c r="Q600" i="3"/>
  <c r="G310" i="2" l="1" a="1"/>
  <c r="G310" i="2" s="1"/>
  <c r="D310" i="2" a="1"/>
  <c r="D310" i="2" s="1"/>
  <c r="S601" i="3"/>
  <c r="P602" i="3"/>
  <c r="Q601" i="3"/>
  <c r="Z571" i="3"/>
  <c r="W572" i="3"/>
  <c r="X571" i="3"/>
  <c r="G311" i="2" l="1" a="1"/>
  <c r="G311" i="2" s="1"/>
  <c r="D311" i="2" a="1"/>
  <c r="D311" i="2" s="1"/>
  <c r="W573" i="3"/>
  <c r="X572" i="3"/>
  <c r="Z572" i="3"/>
  <c r="S602" i="3"/>
  <c r="P603" i="3"/>
  <c r="Q602" i="3"/>
  <c r="G312" i="2" l="1" a="1"/>
  <c r="G312" i="2" s="1"/>
  <c r="D312" i="2" a="1"/>
  <c r="D312" i="2" s="1"/>
  <c r="S603" i="3"/>
  <c r="P604" i="3"/>
  <c r="Q603" i="3"/>
  <c r="W574" i="3"/>
  <c r="X573" i="3"/>
  <c r="Z573" i="3"/>
  <c r="G313" i="2" l="1" a="1"/>
  <c r="G313" i="2" s="1"/>
  <c r="D313" i="2" a="1"/>
  <c r="D313" i="2" s="1"/>
  <c r="W575" i="3"/>
  <c r="Z574" i="3"/>
  <c r="X574" i="3"/>
  <c r="S604" i="3"/>
  <c r="Q604" i="3"/>
  <c r="P605" i="3"/>
  <c r="G314" i="2" l="1" a="1"/>
  <c r="G314" i="2" s="1"/>
  <c r="D314" i="2" a="1"/>
  <c r="D314" i="2" s="1"/>
  <c r="S605" i="3"/>
  <c r="Q605" i="3"/>
  <c r="P606" i="3"/>
  <c r="Z575" i="3"/>
  <c r="W576" i="3"/>
  <c r="X575" i="3"/>
  <c r="G315" i="2" l="1" a="1"/>
  <c r="G315" i="2" s="1"/>
  <c r="D315" i="2" a="1"/>
  <c r="D315" i="2" s="1"/>
  <c r="W577" i="3"/>
  <c r="X576" i="3"/>
  <c r="Z576" i="3"/>
  <c r="S606" i="3"/>
  <c r="Q606" i="3"/>
  <c r="P607" i="3"/>
  <c r="G316" i="2" l="1" a="1"/>
  <c r="G316" i="2" s="1"/>
  <c r="D316" i="2" a="1"/>
  <c r="D316" i="2" s="1"/>
  <c r="S607" i="3"/>
  <c r="P608" i="3"/>
  <c r="Q607" i="3"/>
  <c r="Z577" i="3"/>
  <c r="W578" i="3"/>
  <c r="X577" i="3"/>
  <c r="G317" i="2" l="1" a="1"/>
  <c r="G317" i="2" s="1"/>
  <c r="D317" i="2" a="1"/>
  <c r="D317" i="2" s="1"/>
  <c r="W579" i="3"/>
  <c r="X578" i="3"/>
  <c r="Z578" i="3"/>
  <c r="S608" i="3"/>
  <c r="P609" i="3"/>
  <c r="Q608" i="3"/>
  <c r="G318" i="2" l="1" a="1"/>
  <c r="G318" i="2" s="1"/>
  <c r="D318" i="2" a="1"/>
  <c r="D318" i="2" s="1"/>
  <c r="S609" i="3"/>
  <c r="Q609" i="3"/>
  <c r="P610" i="3"/>
  <c r="Z579" i="3"/>
  <c r="X579" i="3"/>
  <c r="W580" i="3"/>
  <c r="G319" i="2" l="1" a="1"/>
  <c r="G319" i="2" s="1"/>
  <c r="D319" i="2" a="1"/>
  <c r="D319" i="2" s="1"/>
  <c r="S610" i="3"/>
  <c r="Q610" i="3"/>
  <c r="P611" i="3"/>
  <c r="Z580" i="3"/>
  <c r="X580" i="3"/>
  <c r="W581" i="3"/>
  <c r="G320" i="2" l="1" a="1"/>
  <c r="G320" i="2" s="1"/>
  <c r="D320" i="2" a="1"/>
  <c r="D320" i="2" s="1"/>
  <c r="S611" i="3"/>
  <c r="P612" i="3"/>
  <c r="Q611" i="3"/>
  <c r="W582" i="3"/>
  <c r="X581" i="3"/>
  <c r="Z581" i="3"/>
  <c r="G321" i="2" l="1" a="1"/>
  <c r="G321" i="2" s="1"/>
  <c r="D321" i="2" a="1"/>
  <c r="D321" i="2" s="1"/>
  <c r="W583" i="3"/>
  <c r="X582" i="3"/>
  <c r="Z582" i="3"/>
  <c r="S612" i="3"/>
  <c r="Q612" i="3"/>
  <c r="P613" i="3"/>
  <c r="G322" i="2" l="1" a="1"/>
  <c r="G322" i="2" s="1"/>
  <c r="D322" i="2" a="1"/>
  <c r="D322" i="2" s="1"/>
  <c r="S613" i="3"/>
  <c r="Q613" i="3"/>
  <c r="P614" i="3"/>
  <c r="Z583" i="3"/>
  <c r="X583" i="3"/>
  <c r="W584" i="3"/>
  <c r="G323" i="2" l="1" a="1"/>
  <c r="G323" i="2" s="1"/>
  <c r="D323" i="2" a="1"/>
  <c r="D323" i="2" s="1"/>
  <c r="S614" i="3"/>
  <c r="Q614" i="3"/>
  <c r="P615" i="3"/>
  <c r="X584" i="3"/>
  <c r="W585" i="3"/>
  <c r="Z584" i="3"/>
  <c r="G324" i="2" l="1" a="1"/>
  <c r="G324" i="2" s="1"/>
  <c r="D324" i="2" a="1"/>
  <c r="D324" i="2" s="1"/>
  <c r="W586" i="3"/>
  <c r="Z585" i="3"/>
  <c r="X585" i="3"/>
  <c r="S615" i="3"/>
  <c r="Q615" i="3"/>
  <c r="P616" i="3"/>
  <c r="G325" i="2" l="1" a="1"/>
  <c r="G325" i="2" s="1"/>
  <c r="D325" i="2" a="1"/>
  <c r="D325" i="2" s="1"/>
  <c r="S616" i="3"/>
  <c r="Q616" i="3"/>
  <c r="P617" i="3"/>
  <c r="W587" i="3"/>
  <c r="Z586" i="3"/>
  <c r="X586" i="3"/>
  <c r="G326" i="2" l="1" a="1"/>
  <c r="G326" i="2" s="1"/>
  <c r="D326" i="2" a="1"/>
  <c r="D326" i="2" s="1"/>
  <c r="Z587" i="3"/>
  <c r="X587" i="3"/>
  <c r="W588" i="3"/>
  <c r="S617" i="3"/>
  <c r="Q617" i="3"/>
  <c r="P618" i="3"/>
  <c r="G327" i="2" l="1" a="1"/>
  <c r="G327" i="2" s="1"/>
  <c r="D327" i="2" a="1"/>
  <c r="D327" i="2" s="1"/>
  <c r="W589" i="3"/>
  <c r="Z588" i="3"/>
  <c r="X588" i="3"/>
  <c r="S618" i="3"/>
  <c r="Q618" i="3"/>
  <c r="P619" i="3"/>
  <c r="G328" i="2" l="1" a="1"/>
  <c r="G328" i="2" s="1"/>
  <c r="D328" i="2" a="1"/>
  <c r="D328" i="2" s="1"/>
  <c r="S619" i="3"/>
  <c r="Q619" i="3"/>
  <c r="P620" i="3"/>
  <c r="Z589" i="3"/>
  <c r="X589" i="3"/>
  <c r="W590" i="3"/>
  <c r="G329" i="2" l="1" a="1"/>
  <c r="G329" i="2" s="1"/>
  <c r="D329" i="2" a="1"/>
  <c r="D329" i="2" s="1"/>
  <c r="S620" i="3"/>
  <c r="P621" i="3"/>
  <c r="Q620" i="3"/>
  <c r="Z590" i="3"/>
  <c r="W591" i="3"/>
  <c r="X590" i="3"/>
  <c r="G330" i="2" l="1" a="1"/>
  <c r="G330" i="2" s="1"/>
  <c r="D330" i="2" a="1"/>
  <c r="D330" i="2" s="1"/>
  <c r="X591" i="3"/>
  <c r="W592" i="3"/>
  <c r="Z591" i="3"/>
  <c r="S621" i="3"/>
  <c r="Q621" i="3"/>
  <c r="P622" i="3"/>
  <c r="G331" i="2" l="1" a="1"/>
  <c r="G331" i="2" s="1"/>
  <c r="D331" i="2" a="1"/>
  <c r="D331" i="2" s="1"/>
  <c r="S622" i="3"/>
  <c r="Q622" i="3"/>
  <c r="P623" i="3"/>
  <c r="X592" i="3"/>
  <c r="W593" i="3"/>
  <c r="Z592" i="3"/>
  <c r="G332" i="2" l="1" a="1"/>
  <c r="G332" i="2" s="1"/>
  <c r="D332" i="2" a="1"/>
  <c r="D332" i="2" s="1"/>
  <c r="W594" i="3"/>
  <c r="X593" i="3"/>
  <c r="Z593" i="3"/>
  <c r="S623" i="3"/>
  <c r="P624" i="3"/>
  <c r="Q623" i="3"/>
  <c r="G333" i="2" l="1" a="1"/>
  <c r="G333" i="2" s="1"/>
  <c r="D333" i="2" a="1"/>
  <c r="D333" i="2" s="1"/>
  <c r="S624" i="3"/>
  <c r="Q624" i="3"/>
  <c r="P625" i="3"/>
  <c r="Z594" i="3"/>
  <c r="X594" i="3"/>
  <c r="W595" i="3"/>
  <c r="G334" i="2" l="1" a="1"/>
  <c r="G334" i="2" s="1"/>
  <c r="D334" i="2" a="1"/>
  <c r="D334" i="2" s="1"/>
  <c r="S625" i="3"/>
  <c r="Q625" i="3"/>
  <c r="P626" i="3"/>
  <c r="W596" i="3"/>
  <c r="Z595" i="3"/>
  <c r="X595" i="3"/>
  <c r="G335" i="2" l="1" a="1"/>
  <c r="G335" i="2" s="1"/>
  <c r="D335" i="2" a="1"/>
  <c r="D335" i="2" s="1"/>
  <c r="Z596" i="3"/>
  <c r="W597" i="3"/>
  <c r="X596" i="3"/>
  <c r="S626" i="3"/>
  <c r="P627" i="3"/>
  <c r="Q626" i="3"/>
  <c r="G336" i="2" l="1" a="1"/>
  <c r="G336" i="2" s="1"/>
  <c r="D336" i="2" a="1"/>
  <c r="D336" i="2" s="1"/>
  <c r="S627" i="3"/>
  <c r="Q627" i="3"/>
  <c r="P628" i="3"/>
  <c r="Z597" i="3"/>
  <c r="X597" i="3"/>
  <c r="W598" i="3"/>
  <c r="G337" i="2" l="1" a="1"/>
  <c r="G337" i="2" s="1"/>
  <c r="D337" i="2" a="1"/>
  <c r="D337" i="2" s="1"/>
  <c r="S628" i="3"/>
  <c r="Q628" i="3"/>
  <c r="P629" i="3"/>
  <c r="X598" i="3"/>
  <c r="Z598" i="3"/>
  <c r="W599" i="3"/>
  <c r="G338" i="2" l="1" a="1"/>
  <c r="G338" i="2" s="1"/>
  <c r="D338" i="2" a="1"/>
  <c r="D338" i="2" s="1"/>
  <c r="S629" i="3"/>
  <c r="P630" i="3"/>
  <c r="Q629" i="3"/>
  <c r="X599" i="3"/>
  <c r="W600" i="3"/>
  <c r="Z599" i="3"/>
  <c r="G339" i="2" l="1" a="1"/>
  <c r="G339" i="2" s="1"/>
  <c r="D339" i="2" a="1"/>
  <c r="D339" i="2" s="1"/>
  <c r="X600" i="3"/>
  <c r="W601" i="3"/>
  <c r="Z600" i="3"/>
  <c r="S630" i="3"/>
  <c r="Q630" i="3"/>
  <c r="P631" i="3"/>
  <c r="G340" i="2" l="1" a="1"/>
  <c r="G340" i="2" s="1"/>
  <c r="D340" i="2" a="1"/>
  <c r="D340" i="2" s="1"/>
  <c r="S631" i="3"/>
  <c r="P632" i="3"/>
  <c r="Q631" i="3"/>
  <c r="X601" i="3"/>
  <c r="W602" i="3"/>
  <c r="Z601" i="3"/>
  <c r="G341" i="2" l="1" a="1"/>
  <c r="G341" i="2" s="1"/>
  <c r="D341" i="2" a="1"/>
  <c r="D341" i="2" s="1"/>
  <c r="S632" i="3"/>
  <c r="Q632" i="3"/>
  <c r="P633" i="3"/>
  <c r="X602" i="3"/>
  <c r="Z602" i="3"/>
  <c r="W603" i="3"/>
  <c r="G342" i="2" l="1" a="1"/>
  <c r="G342" i="2" s="1"/>
  <c r="D342" i="2" a="1"/>
  <c r="D342" i="2" s="1"/>
  <c r="W604" i="3"/>
  <c r="Z603" i="3"/>
  <c r="X603" i="3"/>
  <c r="S633" i="3"/>
  <c r="P634" i="3"/>
  <c r="Q633" i="3"/>
  <c r="G343" i="2" l="1" a="1"/>
  <c r="G343" i="2" s="1"/>
  <c r="D343" i="2" a="1"/>
  <c r="D343" i="2" s="1"/>
  <c r="S634" i="3"/>
  <c r="Q634" i="3"/>
  <c r="P635" i="3"/>
  <c r="X604" i="3"/>
  <c r="W605" i="3"/>
  <c r="Z604" i="3"/>
  <c r="G344" i="2" l="1" a="1"/>
  <c r="G344" i="2" s="1"/>
  <c r="D344" i="2" a="1"/>
  <c r="D344" i="2" s="1"/>
  <c r="W606" i="3"/>
  <c r="X605" i="3"/>
  <c r="Z605" i="3"/>
  <c r="S635" i="3"/>
  <c r="P636" i="3"/>
  <c r="Q635" i="3"/>
  <c r="G345" i="2" l="1" a="1"/>
  <c r="G345" i="2" s="1"/>
  <c r="D345" i="2" a="1"/>
  <c r="D345" i="2" s="1"/>
  <c r="S636" i="3"/>
  <c r="Q636" i="3"/>
  <c r="P637" i="3"/>
  <c r="Z606" i="3"/>
  <c r="X606" i="3"/>
  <c r="W607" i="3"/>
  <c r="G346" i="2" l="1" a="1"/>
  <c r="G346" i="2" s="1"/>
  <c r="D346" i="2" a="1"/>
  <c r="D346" i="2" s="1"/>
  <c r="X607" i="3"/>
  <c r="Z607" i="3"/>
  <c r="W608" i="3"/>
  <c r="S637" i="3"/>
  <c r="Q637" i="3"/>
  <c r="P638" i="3"/>
  <c r="G347" i="2" l="1" a="1"/>
  <c r="G347" i="2" s="1"/>
  <c r="D347" i="2" a="1"/>
  <c r="D347" i="2" s="1"/>
  <c r="S638" i="3"/>
  <c r="P639" i="3"/>
  <c r="Q638" i="3"/>
  <c r="X608" i="3"/>
  <c r="Z608" i="3"/>
  <c r="W609" i="3"/>
  <c r="G348" i="2" l="1" a="1"/>
  <c r="G348" i="2" s="1"/>
  <c r="D348" i="2" a="1"/>
  <c r="D348" i="2" s="1"/>
  <c r="S639" i="3"/>
  <c r="Q639" i="3"/>
  <c r="P640" i="3"/>
  <c r="X609" i="3"/>
  <c r="Z609" i="3"/>
  <c r="W610" i="3"/>
  <c r="G349" i="2" l="1" a="1"/>
  <c r="G349" i="2" s="1"/>
  <c r="D349" i="2" a="1"/>
  <c r="D349" i="2" s="1"/>
  <c r="S640" i="3"/>
  <c r="P641" i="3"/>
  <c r="Q640" i="3"/>
  <c r="Z610" i="3"/>
  <c r="W611" i="3"/>
  <c r="X610" i="3"/>
  <c r="G350" i="2" l="1" a="1"/>
  <c r="G350" i="2" s="1"/>
  <c r="D350" i="2" a="1"/>
  <c r="D350" i="2" s="1"/>
  <c r="X611" i="3"/>
  <c r="Z611" i="3"/>
  <c r="W612" i="3"/>
  <c r="S641" i="3"/>
  <c r="Q641" i="3"/>
  <c r="P642" i="3"/>
  <c r="G351" i="2" l="1" a="1"/>
  <c r="G351" i="2" s="1"/>
  <c r="D351" i="2" a="1"/>
  <c r="D351" i="2" s="1"/>
  <c r="S642" i="3"/>
  <c r="Q642" i="3"/>
  <c r="P643" i="3"/>
  <c r="X612" i="3"/>
  <c r="Z612" i="3"/>
  <c r="W613" i="3"/>
  <c r="G352" i="2" l="1" a="1"/>
  <c r="G352" i="2" s="1"/>
  <c r="D352" i="2" a="1"/>
  <c r="D352" i="2" s="1"/>
  <c r="S643" i="3"/>
  <c r="Q643" i="3"/>
  <c r="P644" i="3"/>
  <c r="W614" i="3"/>
  <c r="Z613" i="3"/>
  <c r="X613" i="3"/>
  <c r="G353" i="2" l="1" a="1"/>
  <c r="G353" i="2" s="1"/>
  <c r="D353" i="2" a="1"/>
  <c r="D353" i="2" s="1"/>
  <c r="Z614" i="3"/>
  <c r="X614" i="3"/>
  <c r="W615" i="3"/>
  <c r="S644" i="3"/>
  <c r="Q644" i="3"/>
  <c r="P645" i="3"/>
  <c r="G354" i="2" l="1" a="1"/>
  <c r="G354" i="2" s="1"/>
  <c r="D354" i="2" a="1"/>
  <c r="D354" i="2" s="1"/>
  <c r="S645" i="3"/>
  <c r="P646" i="3"/>
  <c r="Q645" i="3"/>
  <c r="X615" i="3"/>
  <c r="Z615" i="3"/>
  <c r="W616" i="3"/>
  <c r="G355" i="2" l="1" a="1"/>
  <c r="G355" i="2" s="1"/>
  <c r="D355" i="2" a="1"/>
  <c r="D355" i="2" s="1"/>
  <c r="S646" i="3"/>
  <c r="P647" i="3"/>
  <c r="Q646" i="3"/>
  <c r="W617" i="3"/>
  <c r="Z616" i="3"/>
  <c r="X616" i="3"/>
  <c r="G356" i="2" l="1" a="1"/>
  <c r="G356" i="2" s="1"/>
  <c r="D356" i="2" a="1"/>
  <c r="D356" i="2" s="1"/>
  <c r="W618" i="3"/>
  <c r="X617" i="3"/>
  <c r="Z617" i="3"/>
  <c r="S647" i="3"/>
  <c r="Q647" i="3"/>
  <c r="P648" i="3"/>
  <c r="G357" i="2" l="1" a="1"/>
  <c r="G357" i="2" s="1"/>
  <c r="D357" i="2" a="1"/>
  <c r="D357" i="2" s="1"/>
  <c r="S648" i="3"/>
  <c r="P649" i="3"/>
  <c r="Q648" i="3"/>
  <c r="Z618" i="3"/>
  <c r="W619" i="3"/>
  <c r="X618" i="3"/>
  <c r="G358" i="2" l="1" a="1"/>
  <c r="G358" i="2" s="1"/>
  <c r="D358" i="2" a="1"/>
  <c r="D358" i="2" s="1"/>
  <c r="S649" i="3"/>
  <c r="Q649" i="3"/>
  <c r="P650" i="3"/>
  <c r="W620" i="3"/>
  <c r="Z619" i="3"/>
  <c r="X619" i="3"/>
  <c r="G359" i="2" l="1" a="1"/>
  <c r="G359" i="2" s="1"/>
  <c r="D359" i="2" a="1"/>
  <c r="D359" i="2" s="1"/>
  <c r="X620" i="3"/>
  <c r="Z620" i="3"/>
  <c r="W621" i="3"/>
  <c r="S650" i="3"/>
  <c r="Q650" i="3"/>
  <c r="P651" i="3"/>
  <c r="G360" i="2" l="1" a="1"/>
  <c r="G360" i="2" s="1"/>
  <c r="D360" i="2" a="1"/>
  <c r="D360" i="2" s="1"/>
  <c r="S651" i="3"/>
  <c r="P652" i="3"/>
  <c r="Q651" i="3"/>
  <c r="X621" i="3"/>
  <c r="Z621" i="3"/>
  <c r="W622" i="3"/>
  <c r="G361" i="2" l="1" a="1"/>
  <c r="G361" i="2" s="1"/>
  <c r="D361" i="2" a="1"/>
  <c r="D361" i="2" s="1"/>
  <c r="S652" i="3"/>
  <c r="Q652" i="3"/>
  <c r="P653" i="3"/>
  <c r="X622" i="3"/>
  <c r="Z622" i="3"/>
  <c r="W623" i="3"/>
  <c r="G362" i="2" l="1" a="1"/>
  <c r="G362" i="2" s="1"/>
  <c r="D362" i="2" a="1"/>
  <c r="D362" i="2" s="1"/>
  <c r="S653" i="3"/>
  <c r="P654" i="3"/>
  <c r="Q653" i="3"/>
  <c r="Z623" i="3"/>
  <c r="X623" i="3"/>
  <c r="W624" i="3"/>
  <c r="G363" i="2" l="1" a="1"/>
  <c r="G363" i="2" s="1"/>
  <c r="D363" i="2" a="1"/>
  <c r="D363" i="2" s="1"/>
  <c r="Z624" i="3"/>
  <c r="X624" i="3"/>
  <c r="W625" i="3"/>
  <c r="S654" i="3"/>
  <c r="Q654" i="3"/>
  <c r="P655" i="3"/>
  <c r="G364" i="2" l="1" a="1"/>
  <c r="G364" i="2" s="1"/>
  <c r="D364" i="2" a="1"/>
  <c r="D364" i="2" s="1"/>
  <c r="Z625" i="3"/>
  <c r="W626" i="3"/>
  <c r="X625" i="3"/>
  <c r="S655" i="3"/>
  <c r="P656" i="3"/>
  <c r="Q655" i="3"/>
  <c r="G365" i="2" l="1" a="1"/>
  <c r="G365" i="2" s="1"/>
  <c r="D365" i="2" a="1"/>
  <c r="D365" i="2" s="1"/>
  <c r="X626" i="3"/>
  <c r="Z626" i="3"/>
  <c r="W627" i="3"/>
  <c r="S656" i="3"/>
  <c r="P657" i="3"/>
  <c r="Q656" i="3"/>
  <c r="G366" i="2" l="1" a="1"/>
  <c r="G366" i="2" s="1"/>
  <c r="D366" i="2" a="1"/>
  <c r="D366" i="2" s="1"/>
  <c r="S657" i="3"/>
  <c r="P658" i="3"/>
  <c r="Q657" i="3"/>
  <c r="W628" i="3"/>
  <c r="X627" i="3"/>
  <c r="Z627" i="3"/>
  <c r="G367" i="2" l="1" a="1"/>
  <c r="G367" i="2" s="1"/>
  <c r="D367" i="2" a="1"/>
  <c r="D367" i="2" s="1"/>
  <c r="Z628" i="3"/>
  <c r="X628" i="3"/>
  <c r="W629" i="3"/>
  <c r="S658" i="3"/>
  <c r="P659" i="3"/>
  <c r="Q658" i="3"/>
  <c r="G368" i="2" l="1" a="1"/>
  <c r="G368" i="2" s="1"/>
  <c r="D368" i="2" a="1"/>
  <c r="D368" i="2" s="1"/>
  <c r="S659" i="3"/>
  <c r="P660" i="3"/>
  <c r="Q659" i="3"/>
  <c r="W630" i="3"/>
  <c r="Z629" i="3"/>
  <c r="X629" i="3"/>
  <c r="G369" i="2" l="1" a="1"/>
  <c r="G369" i="2" s="1"/>
  <c r="D369" i="2" a="1"/>
  <c r="D369" i="2" s="1"/>
  <c r="Z630" i="3"/>
  <c r="X630" i="3"/>
  <c r="W631" i="3"/>
  <c r="S660" i="3"/>
  <c r="P661" i="3"/>
  <c r="Q660" i="3"/>
  <c r="G370" i="2" l="1" a="1"/>
  <c r="G370" i="2" s="1"/>
  <c r="D370" i="2" a="1"/>
  <c r="D370" i="2" s="1"/>
  <c r="S661" i="3"/>
  <c r="Q661" i="3"/>
  <c r="P662" i="3"/>
  <c r="X631" i="3"/>
  <c r="W632" i="3"/>
  <c r="Z631" i="3"/>
  <c r="G371" i="2" l="1" a="1"/>
  <c r="G371" i="2" s="1"/>
  <c r="D371" i="2" a="1"/>
  <c r="D371" i="2" s="1"/>
  <c r="Z632" i="3"/>
  <c r="X632" i="3"/>
  <c r="W633" i="3"/>
  <c r="S662" i="3"/>
  <c r="P663" i="3"/>
  <c r="Q662" i="3"/>
  <c r="G372" i="2" l="1" a="1"/>
  <c r="G372" i="2" s="1"/>
  <c r="D372" i="2" a="1"/>
  <c r="D372" i="2" s="1"/>
  <c r="X633" i="3"/>
  <c r="Z633" i="3"/>
  <c r="W634" i="3"/>
  <c r="S663" i="3"/>
  <c r="P664" i="3"/>
  <c r="Q663" i="3"/>
  <c r="G373" i="2" l="1" a="1"/>
  <c r="G373" i="2" s="1"/>
  <c r="D373" i="2" a="1"/>
  <c r="D373" i="2" s="1"/>
  <c r="S664" i="3"/>
  <c r="P665" i="3"/>
  <c r="Q664" i="3"/>
  <c r="X634" i="3"/>
  <c r="Z634" i="3"/>
  <c r="W635" i="3"/>
  <c r="G374" i="2" l="1" a="1"/>
  <c r="G374" i="2" s="1"/>
  <c r="D374" i="2" a="1"/>
  <c r="D374" i="2" s="1"/>
  <c r="S665" i="3"/>
  <c r="P666" i="3"/>
  <c r="Q665" i="3"/>
  <c r="W636" i="3"/>
  <c r="Z635" i="3"/>
  <c r="X635" i="3"/>
  <c r="G375" i="2" l="1" a="1"/>
  <c r="G375" i="2" s="1"/>
  <c r="D375" i="2" a="1"/>
  <c r="D375" i="2" s="1"/>
  <c r="Z636" i="3"/>
  <c r="X636" i="3"/>
  <c r="W637" i="3"/>
  <c r="S666" i="3"/>
  <c r="P667" i="3"/>
  <c r="Q666" i="3"/>
  <c r="G376" i="2" l="1" a="1"/>
  <c r="G376" i="2" s="1"/>
  <c r="D376" i="2" a="1"/>
  <c r="D376" i="2" s="1"/>
  <c r="S667" i="3"/>
  <c r="P668" i="3"/>
  <c r="Q667" i="3"/>
  <c r="Z637" i="3"/>
  <c r="W638" i="3"/>
  <c r="X637" i="3"/>
  <c r="G377" i="2" l="1" a="1"/>
  <c r="G377" i="2" s="1"/>
  <c r="D377" i="2" a="1"/>
  <c r="D377" i="2" s="1"/>
  <c r="X638" i="3"/>
  <c r="Z638" i="3"/>
  <c r="W639" i="3"/>
  <c r="S668" i="3"/>
  <c r="Q668" i="3"/>
  <c r="P669" i="3"/>
  <c r="G378" i="2" l="1" a="1"/>
  <c r="G378" i="2" s="1"/>
  <c r="D378" i="2" a="1"/>
  <c r="D378" i="2" s="1"/>
  <c r="Z639" i="3"/>
  <c r="X639" i="3"/>
  <c r="W640" i="3"/>
  <c r="S669" i="3"/>
  <c r="P670" i="3"/>
  <c r="Q669" i="3"/>
  <c r="G379" i="2" l="1" a="1"/>
  <c r="G379" i="2" s="1"/>
  <c r="D379" i="2" a="1"/>
  <c r="D379" i="2" s="1"/>
  <c r="Z640" i="3"/>
  <c r="X640" i="3"/>
  <c r="W641" i="3"/>
  <c r="S670" i="3"/>
  <c r="Q670" i="3"/>
  <c r="P671" i="3"/>
  <c r="G380" i="2" l="1" a="1"/>
  <c r="G380" i="2" s="1"/>
  <c r="D380" i="2" a="1"/>
  <c r="D380" i="2" s="1"/>
  <c r="S671" i="3"/>
  <c r="P672" i="3"/>
  <c r="Q671" i="3"/>
  <c r="Z641" i="3"/>
  <c r="X641" i="3"/>
  <c r="W642" i="3"/>
  <c r="G381" i="2" l="1" a="1"/>
  <c r="G381" i="2" s="1"/>
  <c r="D381" i="2" a="1"/>
  <c r="D381" i="2" s="1"/>
  <c r="S672" i="3"/>
  <c r="P673" i="3"/>
  <c r="Q672" i="3"/>
  <c r="X642" i="3"/>
  <c r="Z642" i="3"/>
  <c r="W643" i="3"/>
  <c r="G382" i="2" l="1" a="1"/>
  <c r="G382" i="2" s="1"/>
  <c r="D382" i="2" a="1"/>
  <c r="D382" i="2" s="1"/>
  <c r="X643" i="3"/>
  <c r="Z643" i="3"/>
  <c r="W644" i="3"/>
  <c r="S673" i="3"/>
  <c r="Q673" i="3"/>
  <c r="P674" i="3"/>
  <c r="G383" i="2" l="1" a="1"/>
  <c r="G383" i="2" s="1"/>
  <c r="D383" i="2" a="1"/>
  <c r="D383" i="2" s="1"/>
  <c r="S674" i="3"/>
  <c r="P675" i="3"/>
  <c r="Q674" i="3"/>
  <c r="Z644" i="3"/>
  <c r="X644" i="3"/>
  <c r="W645" i="3"/>
  <c r="G384" i="2" l="1" a="1"/>
  <c r="G384" i="2" s="1"/>
  <c r="D384" i="2" a="1"/>
  <c r="D384" i="2" s="1"/>
  <c r="S675" i="3"/>
  <c r="P676" i="3"/>
  <c r="Q675" i="3"/>
  <c r="X645" i="3"/>
  <c r="Z645" i="3"/>
  <c r="W646" i="3"/>
  <c r="G385" i="2" l="1" a="1"/>
  <c r="G385" i="2" s="1"/>
  <c r="D385" i="2" a="1"/>
  <c r="D385" i="2" s="1"/>
  <c r="Z646" i="3"/>
  <c r="W647" i="3"/>
  <c r="X646" i="3"/>
  <c r="S676" i="3"/>
  <c r="P677" i="3"/>
  <c r="Q676" i="3"/>
  <c r="G386" i="2" l="1" a="1"/>
  <c r="G386" i="2" s="1"/>
  <c r="D386" i="2" a="1"/>
  <c r="D386" i="2" s="1"/>
  <c r="S677" i="3"/>
  <c r="Q677" i="3"/>
  <c r="P678" i="3"/>
  <c r="X647" i="3"/>
  <c r="Z647" i="3"/>
  <c r="W648" i="3"/>
  <c r="G387" i="2" l="1" a="1"/>
  <c r="G387" i="2" s="1"/>
  <c r="D387" i="2" a="1"/>
  <c r="D387" i="2" s="1"/>
  <c r="S678" i="3"/>
  <c r="P679" i="3"/>
  <c r="Q678" i="3"/>
  <c r="X648" i="3"/>
  <c r="Z648" i="3"/>
  <c r="W649" i="3"/>
  <c r="G388" i="2" l="1" a="1"/>
  <c r="G388" i="2" s="1"/>
  <c r="D388" i="2" a="1"/>
  <c r="D388" i="2" s="1"/>
  <c r="S679" i="3"/>
  <c r="P680" i="3"/>
  <c r="Q679" i="3"/>
  <c r="Z649" i="3"/>
  <c r="X649" i="3"/>
  <c r="W650" i="3"/>
  <c r="G389" i="2" l="1" a="1"/>
  <c r="G389" i="2" s="1"/>
  <c r="D389" i="2" a="1"/>
  <c r="D389" i="2" s="1"/>
  <c r="S680" i="3"/>
  <c r="Q680" i="3"/>
  <c r="P681" i="3"/>
  <c r="W651" i="3"/>
  <c r="X650" i="3"/>
  <c r="Z650" i="3"/>
  <c r="G390" i="2" l="1" a="1"/>
  <c r="G390" i="2" s="1"/>
  <c r="D390" i="2" a="1"/>
  <c r="D390" i="2" s="1"/>
  <c r="Z651" i="3"/>
  <c r="W652" i="3"/>
  <c r="X651" i="3"/>
  <c r="S681" i="3"/>
  <c r="P682" i="3"/>
  <c r="Q681" i="3"/>
  <c r="G391" i="2" l="1" a="1"/>
  <c r="G391" i="2" s="1"/>
  <c r="D391" i="2" a="1"/>
  <c r="D391" i="2" s="1"/>
  <c r="S682" i="3"/>
  <c r="P683" i="3"/>
  <c r="Q682" i="3"/>
  <c r="Z652" i="3"/>
  <c r="W653" i="3"/>
  <c r="X652" i="3"/>
  <c r="G392" i="2" l="1" a="1"/>
  <c r="G392" i="2" s="1"/>
  <c r="D392" i="2" a="1"/>
  <c r="D392" i="2" s="1"/>
  <c r="S683" i="3"/>
  <c r="P684" i="3"/>
  <c r="Q683" i="3"/>
  <c r="Z653" i="3"/>
  <c r="W654" i="3"/>
  <c r="X653" i="3"/>
  <c r="G393" i="2" l="1" a="1"/>
  <c r="G393" i="2" s="1"/>
  <c r="D393" i="2" a="1"/>
  <c r="D393" i="2" s="1"/>
  <c r="X654" i="3"/>
  <c r="Z654" i="3"/>
  <c r="W655" i="3"/>
  <c r="S684" i="3"/>
  <c r="P685" i="3"/>
  <c r="Q684" i="3"/>
  <c r="G394" i="2" l="1" a="1"/>
  <c r="G394" i="2" s="1"/>
  <c r="D394" i="2" a="1"/>
  <c r="D394" i="2" s="1"/>
  <c r="S685" i="3"/>
  <c r="P686" i="3"/>
  <c r="Q685" i="3"/>
  <c r="W656" i="3"/>
  <c r="X655" i="3"/>
  <c r="Z655" i="3"/>
  <c r="G395" i="2" l="1" a="1"/>
  <c r="G395" i="2" s="1"/>
  <c r="D395" i="2" a="1"/>
  <c r="D395" i="2" s="1"/>
  <c r="Z656" i="3"/>
  <c r="W657" i="3"/>
  <c r="X656" i="3"/>
  <c r="S686" i="3"/>
  <c r="P687" i="3"/>
  <c r="Q686" i="3"/>
  <c r="G396" i="2" l="1" a="1"/>
  <c r="G396" i="2" s="1"/>
  <c r="D396" i="2" a="1"/>
  <c r="D396" i="2" s="1"/>
  <c r="S687" i="3"/>
  <c r="Q687" i="3"/>
  <c r="P688" i="3"/>
  <c r="X657" i="3"/>
  <c r="Z657" i="3"/>
  <c r="W658" i="3"/>
  <c r="G397" i="2" l="1" a="1"/>
  <c r="G397" i="2" s="1"/>
  <c r="D397" i="2" a="1"/>
  <c r="D397" i="2" s="1"/>
  <c r="S688" i="3"/>
  <c r="P689" i="3"/>
  <c r="Q688" i="3"/>
  <c r="Z658" i="3"/>
  <c r="W659" i="3"/>
  <c r="X658" i="3"/>
  <c r="G398" i="2" l="1" a="1"/>
  <c r="G398" i="2" s="1"/>
  <c r="D398" i="2" a="1"/>
  <c r="D398" i="2" s="1"/>
  <c r="W660" i="3"/>
  <c r="X659" i="3"/>
  <c r="Z659" i="3"/>
  <c r="S689" i="3"/>
  <c r="Q689" i="3"/>
  <c r="P690" i="3"/>
  <c r="G399" i="2" l="1" a="1"/>
  <c r="G399" i="2" s="1"/>
  <c r="D399" i="2" a="1"/>
  <c r="D399" i="2" s="1"/>
  <c r="S690" i="3"/>
  <c r="Q690" i="3"/>
  <c r="P691" i="3"/>
  <c r="Z660" i="3"/>
  <c r="W661" i="3"/>
  <c r="X660" i="3"/>
  <c r="G400" i="2" l="1" a="1"/>
  <c r="G400" i="2" s="1"/>
  <c r="D400" i="2" a="1"/>
  <c r="D400" i="2" s="1"/>
  <c r="X661" i="3"/>
  <c r="Z661" i="3"/>
  <c r="W662" i="3"/>
  <c r="S691" i="3"/>
  <c r="Q691" i="3"/>
  <c r="P692" i="3"/>
  <c r="G401" i="2" l="1" a="1"/>
  <c r="G401" i="2" s="1"/>
  <c r="D401" i="2" a="1"/>
  <c r="D401" i="2" s="1"/>
  <c r="S692" i="3"/>
  <c r="P693" i="3"/>
  <c r="Q692" i="3"/>
  <c r="Z662" i="3"/>
  <c r="X662" i="3"/>
  <c r="W663" i="3"/>
  <c r="G402" i="2" l="1" a="1"/>
  <c r="G402" i="2" s="1"/>
  <c r="D402" i="2" a="1"/>
  <c r="D402" i="2" s="1"/>
  <c r="S693" i="3"/>
  <c r="P694" i="3"/>
  <c r="Q693" i="3"/>
  <c r="W664" i="3"/>
  <c r="X663" i="3"/>
  <c r="Z663" i="3"/>
  <c r="G403" i="2" l="1" a="1"/>
  <c r="G403" i="2" s="1"/>
  <c r="D403" i="2" a="1"/>
  <c r="D403" i="2" s="1"/>
  <c r="Z664" i="3"/>
  <c r="X664" i="3"/>
  <c r="W665" i="3"/>
  <c r="S694" i="3"/>
  <c r="P695" i="3"/>
  <c r="Q694" i="3"/>
  <c r="G404" i="2" l="1" a="1"/>
  <c r="G404" i="2" s="1"/>
  <c r="D404" i="2" a="1"/>
  <c r="D404" i="2" s="1"/>
  <c r="X665" i="3"/>
  <c r="Z665" i="3"/>
  <c r="W666" i="3"/>
  <c r="S695" i="3"/>
  <c r="Q695" i="3"/>
  <c r="P696" i="3"/>
  <c r="G405" i="2" l="1" a="1"/>
  <c r="G405" i="2" s="1"/>
  <c r="D405" i="2" a="1"/>
  <c r="D405" i="2" s="1"/>
  <c r="S696" i="3"/>
  <c r="P697" i="3"/>
  <c r="Q696" i="3"/>
  <c r="X666" i="3"/>
  <c r="W667" i="3"/>
  <c r="Z666" i="3"/>
  <c r="G406" i="2" l="1" a="1"/>
  <c r="G406" i="2" s="1"/>
  <c r="D406" i="2" a="1"/>
  <c r="D406" i="2" s="1"/>
  <c r="W668" i="3"/>
  <c r="Z667" i="3"/>
  <c r="X667" i="3"/>
  <c r="S697" i="3"/>
  <c r="P698" i="3"/>
  <c r="Q697" i="3"/>
  <c r="G407" i="2" l="1" a="1"/>
  <c r="G407" i="2" s="1"/>
  <c r="D407" i="2" a="1"/>
  <c r="D407" i="2" s="1"/>
  <c r="S698" i="3"/>
  <c r="Q698" i="3"/>
  <c r="P699" i="3"/>
  <c r="Z668" i="3"/>
  <c r="W669" i="3"/>
  <c r="X668" i="3"/>
  <c r="G408" i="2" l="1" a="1"/>
  <c r="G408" i="2" s="1"/>
  <c r="D408" i="2" a="1"/>
  <c r="D408" i="2" s="1"/>
  <c r="W670" i="3"/>
  <c r="Z669" i="3"/>
  <c r="X669" i="3"/>
  <c r="S699" i="3"/>
  <c r="Q699" i="3"/>
  <c r="P700" i="3"/>
  <c r="G409" i="2" l="1" a="1"/>
  <c r="G409" i="2" s="1"/>
  <c r="D409" i="2" a="1"/>
  <c r="D409" i="2" s="1"/>
  <c r="S700" i="3"/>
  <c r="P701" i="3"/>
  <c r="Q700" i="3"/>
  <c r="X670" i="3"/>
  <c r="Z670" i="3"/>
  <c r="W671" i="3"/>
  <c r="G410" i="2" l="1" a="1"/>
  <c r="G410" i="2" s="1"/>
  <c r="D410" i="2" a="1"/>
  <c r="D410" i="2" s="1"/>
  <c r="S701" i="3"/>
  <c r="Q701" i="3"/>
  <c r="P702" i="3"/>
  <c r="X671" i="3"/>
  <c r="Z671" i="3"/>
  <c r="W672" i="3"/>
  <c r="G411" i="2" l="1" a="1"/>
  <c r="G411" i="2" s="1"/>
  <c r="D411" i="2" a="1"/>
  <c r="D411" i="2" s="1"/>
  <c r="Z672" i="3"/>
  <c r="X672" i="3"/>
  <c r="W673" i="3"/>
  <c r="S702" i="3"/>
  <c r="Q702" i="3"/>
  <c r="P703" i="3"/>
  <c r="G412" i="2" l="1" a="1"/>
  <c r="G412" i="2" s="1"/>
  <c r="D412" i="2" a="1"/>
  <c r="D412" i="2" s="1"/>
  <c r="Z673" i="3"/>
  <c r="X673" i="3"/>
  <c r="W674" i="3"/>
  <c r="S703" i="3"/>
  <c r="Q703" i="3"/>
  <c r="P704" i="3"/>
  <c r="G413" i="2" l="1" a="1"/>
  <c r="G413" i="2" s="1"/>
  <c r="D413" i="2" a="1"/>
  <c r="D413" i="2" s="1"/>
  <c r="S704" i="3"/>
  <c r="Q704" i="3"/>
  <c r="P705" i="3"/>
  <c r="Z674" i="3"/>
  <c r="X674" i="3"/>
  <c r="W675" i="3"/>
  <c r="G414" i="2" l="1" a="1"/>
  <c r="G414" i="2" s="1"/>
  <c r="D414" i="2" a="1"/>
  <c r="D414" i="2" s="1"/>
  <c r="Z675" i="3"/>
  <c r="X675" i="3"/>
  <c r="W676" i="3"/>
  <c r="S705" i="3"/>
  <c r="Q705" i="3"/>
  <c r="P706" i="3"/>
  <c r="G415" i="2" l="1" a="1"/>
  <c r="G415" i="2" s="1"/>
  <c r="D415" i="2" a="1"/>
  <c r="D415" i="2" s="1"/>
  <c r="S706" i="3"/>
  <c r="Q706" i="3"/>
  <c r="P707" i="3"/>
  <c r="X676" i="3"/>
  <c r="W677" i="3"/>
  <c r="Z676" i="3"/>
  <c r="G416" i="2" l="1" a="1"/>
  <c r="G416" i="2" s="1"/>
  <c r="D416" i="2" a="1"/>
  <c r="D416" i="2" s="1"/>
  <c r="W678" i="3"/>
  <c r="Z677" i="3"/>
  <c r="X677" i="3"/>
  <c r="S707" i="3"/>
  <c r="P708" i="3"/>
  <c r="Q707" i="3"/>
  <c r="G417" i="2" l="1" a="1"/>
  <c r="G417" i="2" s="1"/>
  <c r="D417" i="2" a="1"/>
  <c r="D417" i="2" s="1"/>
  <c r="S708" i="3"/>
  <c r="Q708" i="3"/>
  <c r="P709" i="3"/>
  <c r="W679" i="3"/>
  <c r="Z678" i="3"/>
  <c r="X678" i="3"/>
  <c r="G418" i="2" l="1" a="1"/>
  <c r="G418" i="2" s="1"/>
  <c r="D418" i="2" a="1"/>
  <c r="D418" i="2" s="1"/>
  <c r="Z679" i="3"/>
  <c r="W680" i="3"/>
  <c r="X679" i="3"/>
  <c r="S709" i="3"/>
  <c r="P710" i="3"/>
  <c r="Q709" i="3"/>
  <c r="G419" i="2" l="1" a="1"/>
  <c r="G419" i="2" s="1"/>
  <c r="D419" i="2" a="1"/>
  <c r="D419" i="2" s="1"/>
  <c r="S710" i="3"/>
  <c r="Q710" i="3"/>
  <c r="P711" i="3"/>
  <c r="X680" i="3"/>
  <c r="Z680" i="3"/>
  <c r="W681" i="3"/>
  <c r="G420" i="2" l="1" a="1"/>
  <c r="G420" i="2" s="1"/>
  <c r="D420" i="2" a="1"/>
  <c r="D420" i="2" s="1"/>
  <c r="S711" i="3"/>
  <c r="Q711" i="3"/>
  <c r="P712" i="3"/>
  <c r="Z681" i="3"/>
  <c r="X681" i="3"/>
  <c r="W682" i="3"/>
  <c r="G421" i="2" l="1" a="1"/>
  <c r="G421" i="2" s="1"/>
  <c r="D421" i="2" a="1"/>
  <c r="D421" i="2" s="1"/>
  <c r="S712" i="3"/>
  <c r="P713" i="3"/>
  <c r="Q712" i="3"/>
  <c r="X682" i="3"/>
  <c r="W683" i="3"/>
  <c r="Z682" i="3"/>
  <c r="G422" i="2" l="1" a="1"/>
  <c r="G422" i="2" s="1"/>
  <c r="D422" i="2" a="1"/>
  <c r="D422" i="2" s="1"/>
  <c r="Z683" i="3"/>
  <c r="W684" i="3"/>
  <c r="X683" i="3"/>
  <c r="S713" i="3"/>
  <c r="Q713" i="3"/>
  <c r="P714" i="3"/>
  <c r="G423" i="2" l="1" a="1"/>
  <c r="G423" i="2" s="1"/>
  <c r="D423" i="2" a="1"/>
  <c r="D423" i="2" s="1"/>
  <c r="S714" i="3"/>
  <c r="Q714" i="3"/>
  <c r="P715" i="3"/>
  <c r="W685" i="3"/>
  <c r="Z684" i="3"/>
  <c r="X684" i="3"/>
  <c r="G424" i="2" l="1" a="1"/>
  <c r="G424" i="2" s="1"/>
  <c r="D424" i="2" a="1"/>
  <c r="D424" i="2" s="1"/>
  <c r="Z685" i="3"/>
  <c r="X685" i="3"/>
  <c r="W686" i="3"/>
  <c r="S715" i="3"/>
  <c r="Q715" i="3"/>
  <c r="P716" i="3"/>
  <c r="G425" i="2" l="1" a="1"/>
  <c r="G425" i="2" s="1"/>
  <c r="D425" i="2" a="1"/>
  <c r="D425" i="2" s="1"/>
  <c r="Z686" i="3"/>
  <c r="W687" i="3"/>
  <c r="X686" i="3"/>
  <c r="S716" i="3"/>
  <c r="P717" i="3"/>
  <c r="Q716" i="3"/>
  <c r="G426" i="2" l="1" a="1"/>
  <c r="G426" i="2" s="1"/>
  <c r="D426" i="2" a="1"/>
  <c r="D426" i="2" s="1"/>
  <c r="W688" i="3"/>
  <c r="Z687" i="3"/>
  <c r="X687" i="3"/>
  <c r="S717" i="3"/>
  <c r="P718" i="3"/>
  <c r="Q717" i="3"/>
  <c r="G427" i="2" l="1" a="1"/>
  <c r="G427" i="2" s="1"/>
  <c r="D427" i="2" a="1"/>
  <c r="D427" i="2" s="1"/>
  <c r="S718" i="3"/>
  <c r="Q718" i="3"/>
  <c r="P719" i="3"/>
  <c r="X688" i="3"/>
  <c r="W689" i="3"/>
  <c r="Z688" i="3"/>
  <c r="G428" i="2" l="1" a="1"/>
  <c r="G428" i="2" s="1"/>
  <c r="D428" i="2" a="1"/>
  <c r="D428" i="2" s="1"/>
  <c r="Z689" i="3"/>
  <c r="X689" i="3"/>
  <c r="W690" i="3"/>
  <c r="S719" i="3"/>
  <c r="P720" i="3"/>
  <c r="Q719" i="3"/>
  <c r="G429" i="2" l="1" a="1"/>
  <c r="G429" i="2" s="1"/>
  <c r="D429" i="2" a="1"/>
  <c r="D429" i="2" s="1"/>
  <c r="S720" i="3"/>
  <c r="P721" i="3"/>
  <c r="Q720" i="3"/>
  <c r="Z690" i="3"/>
  <c r="X690" i="3"/>
  <c r="W691" i="3"/>
  <c r="G430" i="2" l="1" a="1"/>
  <c r="G430" i="2" s="1"/>
  <c r="D430" i="2" a="1"/>
  <c r="D430" i="2" s="1"/>
  <c r="S721" i="3"/>
  <c r="Q721" i="3"/>
  <c r="P722" i="3"/>
  <c r="X691" i="3"/>
  <c r="Z691" i="3"/>
  <c r="W692" i="3"/>
  <c r="G431" i="2" l="1" a="1"/>
  <c r="G431" i="2" s="1"/>
  <c r="D431" i="2" a="1"/>
  <c r="D431" i="2" s="1"/>
  <c r="S722" i="3"/>
  <c r="Q722" i="3"/>
  <c r="P723" i="3"/>
  <c r="W693" i="3"/>
  <c r="X692" i="3"/>
  <c r="Z692" i="3"/>
  <c r="G432" i="2" l="1" a="1"/>
  <c r="G432" i="2" s="1"/>
  <c r="D432" i="2" a="1"/>
  <c r="D432" i="2" s="1"/>
  <c r="Z693" i="3"/>
  <c r="X693" i="3"/>
  <c r="W694" i="3"/>
  <c r="S723" i="3"/>
  <c r="Q723" i="3"/>
  <c r="P724" i="3"/>
  <c r="G433" i="2" l="1" a="1"/>
  <c r="G433" i="2" s="1"/>
  <c r="D433" i="2" a="1"/>
  <c r="D433" i="2" s="1"/>
  <c r="Z694" i="3"/>
  <c r="W695" i="3"/>
  <c r="X694" i="3"/>
  <c r="S724" i="3"/>
  <c r="Q724" i="3"/>
  <c r="P725" i="3"/>
  <c r="G434" i="2" l="1" a="1"/>
  <c r="G434" i="2" s="1"/>
  <c r="D434" i="2" a="1"/>
  <c r="D434" i="2" s="1"/>
  <c r="S725" i="3"/>
  <c r="Q725" i="3"/>
  <c r="P726" i="3"/>
  <c r="X695" i="3"/>
  <c r="W696" i="3"/>
  <c r="Z695" i="3"/>
  <c r="G435" i="2" l="1" a="1"/>
  <c r="G435" i="2" s="1"/>
  <c r="D435" i="2" a="1"/>
  <c r="D435" i="2" s="1"/>
  <c r="X696" i="3"/>
  <c r="Z696" i="3"/>
  <c r="W697" i="3"/>
  <c r="S726" i="3"/>
  <c r="Q726" i="3"/>
  <c r="P727" i="3"/>
  <c r="G436" i="2" l="1" a="1"/>
  <c r="G436" i="2" s="1"/>
  <c r="D436" i="2" a="1"/>
  <c r="D436" i="2" s="1"/>
  <c r="S727" i="3"/>
  <c r="P728" i="3"/>
  <c r="Q727" i="3"/>
  <c r="W698" i="3"/>
  <c r="X697" i="3"/>
  <c r="Z697" i="3"/>
  <c r="G437" i="2" l="1" a="1"/>
  <c r="G437" i="2" s="1"/>
  <c r="D437" i="2" a="1"/>
  <c r="D437" i="2" s="1"/>
  <c r="W699" i="3"/>
  <c r="Z698" i="3"/>
  <c r="X698" i="3"/>
  <c r="S728" i="3"/>
  <c r="Q728" i="3"/>
  <c r="P729" i="3"/>
  <c r="G438" i="2" l="1" a="1"/>
  <c r="G438" i="2" s="1"/>
  <c r="D438" i="2" a="1"/>
  <c r="D438" i="2" s="1"/>
  <c r="S729" i="3"/>
  <c r="P730" i="3"/>
  <c r="Q729" i="3"/>
  <c r="X699" i="3"/>
  <c r="W700" i="3"/>
  <c r="Z699" i="3"/>
  <c r="G439" i="2" l="1" a="1"/>
  <c r="G439" i="2" s="1"/>
  <c r="D439" i="2" a="1"/>
  <c r="D439" i="2" s="1"/>
  <c r="W701" i="3"/>
  <c r="X700" i="3"/>
  <c r="Z700" i="3"/>
  <c r="S730" i="3"/>
  <c r="Q730" i="3"/>
  <c r="P731" i="3"/>
  <c r="G440" i="2" l="1" a="1"/>
  <c r="G440" i="2" s="1"/>
  <c r="D440" i="2" a="1"/>
  <c r="D440" i="2" s="1"/>
  <c r="S731" i="3"/>
  <c r="Q731" i="3"/>
  <c r="P732" i="3"/>
  <c r="Z701" i="3"/>
  <c r="X701" i="3"/>
  <c r="W702" i="3"/>
  <c r="G441" i="2" l="1" a="1"/>
  <c r="G441" i="2" s="1"/>
  <c r="D441" i="2" a="1"/>
  <c r="D441" i="2" s="1"/>
  <c r="X702" i="3"/>
  <c r="W703" i="3"/>
  <c r="Z702" i="3"/>
  <c r="S732" i="3"/>
  <c r="Q732" i="3"/>
  <c r="P733" i="3"/>
  <c r="G442" i="2" l="1" a="1"/>
  <c r="G442" i="2" s="1"/>
  <c r="D442" i="2" a="1"/>
  <c r="D442" i="2" s="1"/>
  <c r="S733" i="3"/>
  <c r="Q733" i="3"/>
  <c r="P734" i="3"/>
  <c r="W704" i="3"/>
  <c r="Z703" i="3"/>
  <c r="X703" i="3"/>
  <c r="G443" i="2" l="1" a="1"/>
  <c r="G443" i="2" s="1"/>
  <c r="D443" i="2" a="1"/>
  <c r="D443" i="2" s="1"/>
  <c r="Z704" i="3"/>
  <c r="W705" i="3"/>
  <c r="X704" i="3"/>
  <c r="S734" i="3"/>
  <c r="P735" i="3"/>
  <c r="Q734" i="3"/>
  <c r="G444" i="2" l="1" a="1"/>
  <c r="G444" i="2" s="1"/>
  <c r="D444" i="2" a="1"/>
  <c r="D444" i="2" s="1"/>
  <c r="Z705" i="3"/>
  <c r="W706" i="3"/>
  <c r="X705" i="3"/>
  <c r="S735" i="3"/>
  <c r="Q735" i="3"/>
  <c r="P736" i="3"/>
  <c r="G445" i="2" l="1" a="1"/>
  <c r="G445" i="2" s="1"/>
  <c r="D445" i="2" a="1"/>
  <c r="D445" i="2" s="1"/>
  <c r="S736" i="3"/>
  <c r="P737" i="3"/>
  <c r="Q736" i="3"/>
  <c r="Z706" i="3"/>
  <c r="X706" i="3"/>
  <c r="W707" i="3"/>
  <c r="G446" i="2" l="1" a="1"/>
  <c r="G446" i="2" s="1"/>
  <c r="D446" i="2" a="1"/>
  <c r="D446" i="2" s="1"/>
  <c r="S737" i="3"/>
  <c r="P738" i="3"/>
  <c r="Q737" i="3"/>
  <c r="W708" i="3"/>
  <c r="Z707" i="3"/>
  <c r="X707" i="3"/>
  <c r="G447" i="2" l="1" a="1"/>
  <c r="G447" i="2" s="1"/>
  <c r="D447" i="2" a="1"/>
  <c r="D447" i="2" s="1"/>
  <c r="Z708" i="3"/>
  <c r="X708" i="3"/>
  <c r="W709" i="3"/>
  <c r="S738" i="3"/>
  <c r="Q738" i="3"/>
  <c r="P739" i="3"/>
  <c r="G448" i="2" l="1" a="1"/>
  <c r="G448" i="2" s="1"/>
  <c r="D448" i="2" a="1"/>
  <c r="D448" i="2" s="1"/>
  <c r="S739" i="3"/>
  <c r="P740" i="3"/>
  <c r="Q739" i="3"/>
  <c r="X709" i="3"/>
  <c r="W710" i="3"/>
  <c r="Z709" i="3"/>
  <c r="G449" i="2" l="1" a="1"/>
  <c r="G449" i="2" s="1"/>
  <c r="D449" i="2" a="1"/>
  <c r="D449" i="2" s="1"/>
  <c r="W711" i="3"/>
  <c r="Z710" i="3"/>
  <c r="X710" i="3"/>
  <c r="S740" i="3"/>
  <c r="Q740" i="3"/>
  <c r="P741" i="3"/>
  <c r="G450" i="2" l="1" a="1"/>
  <c r="G450" i="2" s="1"/>
  <c r="D450" i="2" a="1"/>
  <c r="D450" i="2" s="1"/>
  <c r="S741" i="3"/>
  <c r="P742" i="3"/>
  <c r="Q741" i="3"/>
  <c r="W712" i="3"/>
  <c r="Z711" i="3"/>
  <c r="X711" i="3"/>
  <c r="G451" i="2" l="1" a="1"/>
  <c r="G451" i="2" s="1"/>
  <c r="D451" i="2" a="1"/>
  <c r="D451" i="2" s="1"/>
  <c r="Z712" i="3"/>
  <c r="X712" i="3"/>
  <c r="W713" i="3"/>
  <c r="S742" i="3"/>
  <c r="P743" i="3"/>
  <c r="Q742" i="3"/>
  <c r="G452" i="2" l="1" a="1"/>
  <c r="G452" i="2" s="1"/>
  <c r="D452" i="2" a="1"/>
  <c r="D452" i="2" s="1"/>
  <c r="S743" i="3"/>
  <c r="Q743" i="3"/>
  <c r="P744" i="3"/>
  <c r="Z713" i="3"/>
  <c r="X713" i="3"/>
  <c r="W714" i="3"/>
  <c r="G453" i="2" l="1" a="1"/>
  <c r="G453" i="2" s="1"/>
  <c r="D453" i="2" a="1"/>
  <c r="D453" i="2" s="1"/>
  <c r="S744" i="3"/>
  <c r="P745" i="3"/>
  <c r="Q744" i="3"/>
  <c r="W715" i="3"/>
  <c r="Z714" i="3"/>
  <c r="X714" i="3"/>
  <c r="G454" i="2" l="1" a="1"/>
  <c r="G454" i="2" s="1"/>
  <c r="D454" i="2" a="1"/>
  <c r="D454" i="2" s="1"/>
  <c r="W716" i="3"/>
  <c r="X715" i="3"/>
  <c r="Z715" i="3"/>
  <c r="S745" i="3"/>
  <c r="P746" i="3"/>
  <c r="Q745" i="3"/>
  <c r="G455" i="2" l="1" a="1"/>
  <c r="G455" i="2" s="1"/>
  <c r="D455" i="2" a="1"/>
  <c r="D455" i="2" s="1"/>
  <c r="S746" i="3"/>
  <c r="Q746" i="3"/>
  <c r="P747" i="3"/>
  <c r="X716" i="3"/>
  <c r="Z716" i="3"/>
  <c r="W717" i="3"/>
  <c r="G456" i="2" l="1" a="1"/>
  <c r="G456" i="2" s="1"/>
  <c r="D456" i="2" a="1"/>
  <c r="D456" i="2" s="1"/>
  <c r="S747" i="3"/>
  <c r="Q747" i="3"/>
  <c r="P748" i="3"/>
  <c r="W718" i="3"/>
  <c r="Z717" i="3"/>
  <c r="X717" i="3"/>
  <c r="G457" i="2" l="1" a="1"/>
  <c r="G457" i="2" s="1"/>
  <c r="D457" i="2" a="1"/>
  <c r="D457" i="2" s="1"/>
  <c r="Z718" i="3"/>
  <c r="W719" i="3"/>
  <c r="X718" i="3"/>
  <c r="S748" i="3"/>
  <c r="Q748" i="3"/>
  <c r="P749" i="3"/>
  <c r="G458" i="2" l="1" a="1"/>
  <c r="G458" i="2" s="1"/>
  <c r="D458" i="2" a="1"/>
  <c r="D458" i="2" s="1"/>
  <c r="W720" i="3"/>
  <c r="Z719" i="3"/>
  <c r="X719" i="3"/>
  <c r="S749" i="3"/>
  <c r="Q749" i="3"/>
  <c r="P750" i="3"/>
  <c r="G459" i="2" l="1" a="1"/>
  <c r="G459" i="2" s="1"/>
  <c r="D459" i="2" a="1"/>
  <c r="D459" i="2" s="1"/>
  <c r="S750" i="3"/>
  <c r="P751" i="3"/>
  <c r="Q750" i="3"/>
  <c r="Z720" i="3"/>
  <c r="W721" i="3"/>
  <c r="X720" i="3"/>
  <c r="G460" i="2" l="1" a="1"/>
  <c r="G460" i="2" s="1"/>
  <c r="D460" i="2" a="1"/>
  <c r="D460" i="2" s="1"/>
  <c r="Z721" i="3"/>
  <c r="W722" i="3"/>
  <c r="X721" i="3"/>
  <c r="S751" i="3"/>
  <c r="P752" i="3"/>
  <c r="Q751" i="3"/>
  <c r="G461" i="2" l="1" a="1"/>
  <c r="G461" i="2" s="1"/>
  <c r="D461" i="2" a="1"/>
  <c r="D461" i="2" s="1"/>
  <c r="S752" i="3"/>
  <c r="Q752" i="3"/>
  <c r="P753" i="3"/>
  <c r="W723" i="3"/>
  <c r="X722" i="3"/>
  <c r="Z722" i="3"/>
  <c r="G462" i="2" l="1" a="1"/>
  <c r="G462" i="2" s="1"/>
  <c r="D462" i="2" a="1"/>
  <c r="D462" i="2" s="1"/>
  <c r="Z723" i="3"/>
  <c r="X723" i="3"/>
  <c r="W724" i="3"/>
  <c r="S753" i="3"/>
  <c r="Q753" i="3"/>
  <c r="P754" i="3"/>
  <c r="G463" i="2" l="1" a="1"/>
  <c r="G463" i="2" s="1"/>
  <c r="D463" i="2" a="1"/>
  <c r="D463" i="2" s="1"/>
  <c r="S754" i="3"/>
  <c r="P755" i="3"/>
  <c r="Q754" i="3"/>
  <c r="W725" i="3"/>
  <c r="Z724" i="3"/>
  <c r="X724" i="3"/>
  <c r="G464" i="2" l="1" a="1"/>
  <c r="G464" i="2" s="1"/>
  <c r="D464" i="2" a="1"/>
  <c r="D464" i="2" s="1"/>
  <c r="X725" i="3"/>
  <c r="Z725" i="3"/>
  <c r="W726" i="3"/>
  <c r="S755" i="3"/>
  <c r="Q755" i="3"/>
  <c r="P756" i="3"/>
  <c r="G465" i="2" l="1" a="1"/>
  <c r="G465" i="2" s="1"/>
  <c r="D465" i="2" a="1"/>
  <c r="D465" i="2" s="1"/>
  <c r="S756" i="3"/>
  <c r="P757" i="3"/>
  <c r="Q756" i="3"/>
  <c r="X726" i="3"/>
  <c r="W727" i="3"/>
  <c r="Z726" i="3"/>
  <c r="G466" i="2" l="1" a="1"/>
  <c r="G466" i="2" s="1"/>
  <c r="D466" i="2" a="1"/>
  <c r="D466" i="2" s="1"/>
  <c r="X727" i="3"/>
  <c r="Z727" i="3"/>
  <c r="W728" i="3"/>
  <c r="S757" i="3"/>
  <c r="Q757" i="3"/>
  <c r="P758" i="3"/>
  <c r="G467" i="2" l="1" a="1"/>
  <c r="G467" i="2" s="1"/>
  <c r="D467" i="2" a="1"/>
  <c r="D467" i="2" s="1"/>
  <c r="S758" i="3"/>
  <c r="Q758" i="3"/>
  <c r="P759" i="3"/>
  <c r="W729" i="3"/>
  <c r="X728" i="3"/>
  <c r="Z728" i="3"/>
  <c r="G468" i="2" l="1" a="1"/>
  <c r="G468" i="2" s="1"/>
  <c r="D468" i="2" a="1"/>
  <c r="D468" i="2" s="1"/>
  <c r="W730" i="3"/>
  <c r="Z729" i="3"/>
  <c r="X729" i="3"/>
  <c r="S759" i="3"/>
  <c r="Q759" i="3"/>
  <c r="P760" i="3"/>
  <c r="G469" i="2" l="1" a="1"/>
  <c r="G469" i="2" s="1"/>
  <c r="D469" i="2" a="1"/>
  <c r="D469" i="2" s="1"/>
  <c r="S760" i="3"/>
  <c r="Q760" i="3"/>
  <c r="P761" i="3"/>
  <c r="Z730" i="3"/>
  <c r="W731" i="3"/>
  <c r="X730" i="3"/>
  <c r="G470" i="2" l="1" a="1"/>
  <c r="G470" i="2" s="1"/>
  <c r="D470" i="2" a="1"/>
  <c r="D470" i="2" s="1"/>
  <c r="X731" i="3"/>
  <c r="W732" i="3"/>
  <c r="Z731" i="3"/>
  <c r="S761" i="3"/>
  <c r="Q761" i="3"/>
  <c r="P762" i="3"/>
  <c r="G471" i="2" l="1" a="1"/>
  <c r="G471" i="2" s="1"/>
  <c r="D471" i="2" a="1"/>
  <c r="D471" i="2" s="1"/>
  <c r="S762" i="3"/>
  <c r="P763" i="3"/>
  <c r="Q762" i="3"/>
  <c r="X732" i="3"/>
  <c r="Z732" i="3"/>
  <c r="W733" i="3"/>
  <c r="G472" i="2" l="1" a="1"/>
  <c r="G472" i="2" s="1"/>
  <c r="D472" i="2" a="1"/>
  <c r="D472" i="2" s="1"/>
  <c r="S763" i="3"/>
  <c r="Q763" i="3"/>
  <c r="P764" i="3"/>
  <c r="W734" i="3"/>
  <c r="Z733" i="3"/>
  <c r="X733" i="3"/>
  <c r="G473" i="2" l="1" a="1"/>
  <c r="G473" i="2" s="1"/>
  <c r="D473" i="2" a="1"/>
  <c r="D473" i="2" s="1"/>
  <c r="W735" i="3"/>
  <c r="Z734" i="3"/>
  <c r="X734" i="3"/>
  <c r="S764" i="3"/>
  <c r="P765" i="3"/>
  <c r="Q764" i="3"/>
  <c r="G474" i="2" l="1" a="1"/>
  <c r="G474" i="2" s="1"/>
  <c r="D474" i="2" a="1"/>
  <c r="D474" i="2" s="1"/>
  <c r="S765" i="3"/>
  <c r="Q765" i="3"/>
  <c r="P766" i="3"/>
  <c r="Z735" i="3"/>
  <c r="W736" i="3"/>
  <c r="X735" i="3"/>
  <c r="G475" i="2" l="1" a="1"/>
  <c r="G475" i="2" s="1"/>
  <c r="D475" i="2" a="1"/>
  <c r="D475" i="2" s="1"/>
  <c r="Z736" i="3"/>
  <c r="X736" i="3"/>
  <c r="W737" i="3"/>
  <c r="S766" i="3"/>
  <c r="P767" i="3"/>
  <c r="Q766" i="3"/>
  <c r="G476" i="2" l="1" a="1"/>
  <c r="G476" i="2" s="1"/>
  <c r="D476" i="2" a="1"/>
  <c r="D476" i="2" s="1"/>
  <c r="S767" i="3"/>
  <c r="Q767" i="3"/>
  <c r="P768" i="3"/>
  <c r="Z737" i="3"/>
  <c r="W738" i="3"/>
  <c r="X737" i="3"/>
  <c r="G477" i="2" l="1" a="1"/>
  <c r="G477" i="2" s="1"/>
  <c r="D477" i="2" a="1"/>
  <c r="D477" i="2" s="1"/>
  <c r="W739" i="3"/>
  <c r="X738" i="3"/>
  <c r="Z738" i="3"/>
  <c r="S768" i="3"/>
  <c r="P769" i="3"/>
  <c r="Q768" i="3"/>
  <c r="G478" i="2" l="1" a="1"/>
  <c r="G478" i="2" s="1"/>
  <c r="D478" i="2" a="1"/>
  <c r="D478" i="2" s="1"/>
  <c r="S769" i="3"/>
  <c r="P770" i="3"/>
  <c r="Q769" i="3"/>
  <c r="Z739" i="3"/>
  <c r="W740" i="3"/>
  <c r="X739" i="3"/>
  <c r="G479" i="2" l="1" a="1"/>
  <c r="G479" i="2" s="1"/>
  <c r="D479" i="2" a="1"/>
  <c r="D479" i="2" s="1"/>
  <c r="W741" i="3"/>
  <c r="Z740" i="3"/>
  <c r="X740" i="3"/>
  <c r="S770" i="3"/>
  <c r="Q770" i="3"/>
  <c r="P771" i="3"/>
  <c r="G480" i="2" l="1" a="1"/>
  <c r="G480" i="2" s="1"/>
  <c r="D480" i="2" a="1"/>
  <c r="D480" i="2" s="1"/>
  <c r="S771" i="3"/>
  <c r="Q771" i="3"/>
  <c r="P772" i="3"/>
  <c r="W742" i="3"/>
  <c r="Z741" i="3"/>
  <c r="X741" i="3"/>
  <c r="G481" i="2" l="1" a="1"/>
  <c r="G481" i="2" s="1"/>
  <c r="D481" i="2" a="1"/>
  <c r="D481" i="2" s="1"/>
  <c r="W743" i="3"/>
  <c r="X742" i="3"/>
  <c r="Z742" i="3"/>
  <c r="S772" i="3"/>
  <c r="Q772" i="3"/>
  <c r="P773" i="3"/>
  <c r="G482" i="2" l="1" a="1"/>
  <c r="G482" i="2" s="1"/>
  <c r="D482" i="2" a="1"/>
  <c r="D482" i="2" s="1"/>
  <c r="S773" i="3"/>
  <c r="Q773" i="3"/>
  <c r="P774" i="3"/>
  <c r="Z743" i="3"/>
  <c r="X743" i="3"/>
  <c r="W744" i="3"/>
  <c r="G483" i="2" l="1" a="1"/>
  <c r="G483" i="2" s="1"/>
  <c r="D483" i="2" a="1"/>
  <c r="D483" i="2" s="1"/>
  <c r="W745" i="3"/>
  <c r="Z744" i="3"/>
  <c r="X744" i="3"/>
  <c r="S774" i="3"/>
  <c r="D484" i="2" s="1" a="1"/>
  <c r="D484" i="2" s="1"/>
  <c r="Q774" i="3"/>
  <c r="P775" i="3"/>
  <c r="S775" i="3" l="1"/>
  <c r="D485" i="2" s="1" a="1"/>
  <c r="D485" i="2" s="1"/>
  <c r="P776" i="3"/>
  <c r="Q775" i="3"/>
  <c r="Z745" i="3"/>
  <c r="X745" i="3"/>
  <c r="W746" i="3"/>
  <c r="W747" i="3" l="1"/>
  <c r="X746" i="3"/>
  <c r="Z746" i="3"/>
  <c r="S776" i="3"/>
  <c r="D486" i="2" s="1" a="1"/>
  <c r="D486" i="2" s="1"/>
  <c r="Q776" i="3"/>
  <c r="P777" i="3"/>
  <c r="S777" i="3" l="1"/>
  <c r="D487" i="2" s="1" a="1"/>
  <c r="D487" i="2" s="1"/>
  <c r="Q777" i="3"/>
  <c r="P778" i="3"/>
  <c r="W748" i="3"/>
  <c r="X747" i="3"/>
  <c r="Z747" i="3"/>
  <c r="X748" i="3" l="1"/>
  <c r="W749" i="3"/>
  <c r="Z748" i="3"/>
  <c r="S778" i="3"/>
  <c r="D488" i="2" s="1" a="1"/>
  <c r="D488" i="2" s="1"/>
  <c r="P779" i="3"/>
  <c r="Q778" i="3"/>
  <c r="S779" i="3" l="1"/>
  <c r="D489" i="2" s="1" a="1"/>
  <c r="D489" i="2" s="1"/>
  <c r="Q779" i="3"/>
  <c r="P780" i="3"/>
  <c r="Z749" i="3"/>
  <c r="W750" i="3"/>
  <c r="X749" i="3"/>
  <c r="W751" i="3" l="1"/>
  <c r="X750" i="3"/>
  <c r="Z750" i="3"/>
  <c r="S780" i="3"/>
  <c r="D490" i="2" s="1" a="1"/>
  <c r="D490" i="2" s="1"/>
  <c r="P781" i="3"/>
  <c r="Q780" i="3"/>
  <c r="S781" i="3" l="1"/>
  <c r="D491" i="2" s="1" a="1"/>
  <c r="D491" i="2" s="1"/>
  <c r="Q781" i="3"/>
  <c r="P782" i="3"/>
  <c r="Z751" i="3"/>
  <c r="X751" i="3"/>
  <c r="W752" i="3"/>
  <c r="Z752" i="3" l="1"/>
  <c r="W753" i="3"/>
  <c r="X752" i="3"/>
  <c r="S782" i="3"/>
  <c r="D492" i="2" s="1" a="1"/>
  <c r="D492" i="2" s="1"/>
  <c r="Q782" i="3"/>
  <c r="P783" i="3"/>
  <c r="S783" i="3" l="1"/>
  <c r="D493" i="2" s="1" a="1"/>
  <c r="D493" i="2" s="1"/>
  <c r="Q783" i="3"/>
  <c r="P784" i="3"/>
  <c r="X753" i="3"/>
  <c r="Z753" i="3"/>
  <c r="W754" i="3"/>
  <c r="S784" i="3" l="1"/>
  <c r="D494" i="2" s="1" a="1"/>
  <c r="D494" i="2" s="1"/>
  <c r="P785" i="3"/>
  <c r="Q784" i="3"/>
  <c r="W755" i="3"/>
  <c r="X754" i="3"/>
  <c r="Z754" i="3"/>
  <c r="X755" i="3" l="1"/>
  <c r="W756" i="3"/>
  <c r="Z755" i="3"/>
  <c r="S785" i="3"/>
  <c r="D495" i="2" s="1" a="1"/>
  <c r="D495" i="2" s="1"/>
  <c r="P786" i="3"/>
  <c r="Q785" i="3"/>
  <c r="S786" i="3" l="1"/>
  <c r="D496" i="2" s="1" a="1"/>
  <c r="D496" i="2" s="1"/>
  <c r="Q786" i="3"/>
  <c r="P787" i="3"/>
  <c r="W757" i="3"/>
  <c r="X756" i="3"/>
  <c r="Z756" i="3"/>
  <c r="W758" i="3" l="1"/>
  <c r="Z757" i="3"/>
  <c r="X757" i="3"/>
  <c r="S787" i="3"/>
  <c r="D497" i="2" s="1" a="1"/>
  <c r="D497" i="2" s="1"/>
  <c r="P788" i="3"/>
  <c r="Q787" i="3"/>
  <c r="S788" i="3" l="1"/>
  <c r="D498" i="2" s="1" a="1"/>
  <c r="D498" i="2" s="1"/>
  <c r="Q788" i="3"/>
  <c r="P789" i="3"/>
  <c r="Z758" i="3"/>
  <c r="W759" i="3"/>
  <c r="X758" i="3"/>
  <c r="S789" i="3" l="1"/>
  <c r="D499" i="2" s="1" a="1"/>
  <c r="D499" i="2" s="1"/>
  <c r="P790" i="3"/>
  <c r="Q789" i="3"/>
  <c r="Z759" i="3"/>
  <c r="W760" i="3"/>
  <c r="X759" i="3"/>
  <c r="W761" i="3" l="1"/>
  <c r="X760" i="3"/>
  <c r="Z760" i="3"/>
  <c r="S790" i="3"/>
  <c r="D500" i="2" s="1" a="1"/>
  <c r="D500" i="2" s="1"/>
  <c r="Q790" i="3"/>
  <c r="P791" i="3"/>
  <c r="S791" i="3" l="1"/>
  <c r="D501" i="2" s="1" a="1"/>
  <c r="D501" i="2" s="1"/>
  <c r="Q791" i="3"/>
  <c r="P792" i="3"/>
  <c r="W762" i="3"/>
  <c r="X761" i="3"/>
  <c r="Z761" i="3"/>
  <c r="W763" i="3" l="1"/>
  <c r="Z762" i="3"/>
  <c r="X762" i="3"/>
  <c r="S792" i="3"/>
  <c r="D502" i="2" s="1" a="1"/>
  <c r="D502" i="2" s="1"/>
  <c r="P793" i="3"/>
  <c r="Q792" i="3"/>
  <c r="S793" i="3" l="1"/>
  <c r="D503" i="2" s="1" a="1"/>
  <c r="D503" i="2" s="1"/>
  <c r="P794" i="3"/>
  <c r="Q793" i="3"/>
  <c r="Z763" i="3"/>
  <c r="W764" i="3"/>
  <c r="X763" i="3"/>
  <c r="Z764" i="3" l="1"/>
  <c r="W765" i="3"/>
  <c r="X764" i="3"/>
  <c r="S794" i="3"/>
  <c r="D504" i="2" s="1" a="1"/>
  <c r="D504" i="2" s="1"/>
  <c r="P795" i="3"/>
  <c r="Q794" i="3"/>
  <c r="X765" i="3" l="1"/>
  <c r="W766" i="3"/>
  <c r="Z765" i="3"/>
  <c r="S795" i="3"/>
  <c r="D505" i="2" s="1" a="1"/>
  <c r="D505" i="2" s="1"/>
  <c r="P796" i="3"/>
  <c r="Q795" i="3"/>
  <c r="S796" i="3" l="1"/>
  <c r="D506" i="2" s="1" a="1"/>
  <c r="D506" i="2" s="1"/>
  <c r="Q796" i="3"/>
  <c r="P797" i="3"/>
  <c r="Z766" i="3"/>
  <c r="X766" i="3"/>
  <c r="W767" i="3"/>
  <c r="Z767" i="3" l="1"/>
  <c r="W768" i="3"/>
  <c r="X767" i="3"/>
  <c r="S797" i="3"/>
  <c r="D507" i="2" s="1" a="1"/>
  <c r="D507" i="2" s="1"/>
  <c r="P798" i="3"/>
  <c r="Q797" i="3"/>
  <c r="W769" i="3" l="1"/>
  <c r="X768" i="3"/>
  <c r="Z768" i="3"/>
  <c r="S798" i="3"/>
  <c r="D508" i="2" s="1" a="1"/>
  <c r="D508" i="2" s="1"/>
  <c r="Q798" i="3"/>
  <c r="P799" i="3"/>
  <c r="S799" i="3" l="1"/>
  <c r="D509" i="2" s="1" a="1"/>
  <c r="D509" i="2" s="1"/>
  <c r="P800" i="3"/>
  <c r="Q799" i="3"/>
  <c r="W770" i="3"/>
  <c r="Z769" i="3"/>
  <c r="X769" i="3"/>
  <c r="Z770" i="3" l="1"/>
  <c r="W771" i="3"/>
  <c r="X770" i="3"/>
  <c r="S800" i="3"/>
  <c r="D510" i="2" s="1" a="1"/>
  <c r="D510" i="2" s="1"/>
  <c r="Q800" i="3"/>
  <c r="P801" i="3"/>
  <c r="S801" i="3" l="1"/>
  <c r="D511" i="2" s="1" a="1"/>
  <c r="D511" i="2" s="1"/>
  <c r="P802" i="3"/>
  <c r="Q801" i="3"/>
  <c r="W772" i="3"/>
  <c r="X771" i="3"/>
  <c r="Z771" i="3"/>
  <c r="W773" i="3" l="1"/>
  <c r="X772" i="3"/>
  <c r="Z772" i="3"/>
  <c r="S802" i="3"/>
  <c r="D512" i="2" s="1" a="1"/>
  <c r="D512" i="2" s="1"/>
  <c r="P803" i="3"/>
  <c r="Q802" i="3"/>
  <c r="S803" i="3" l="1"/>
  <c r="D513" i="2" s="1" a="1"/>
  <c r="D513" i="2" s="1"/>
  <c r="P804" i="3"/>
  <c r="Q803" i="3"/>
  <c r="W774" i="3"/>
  <c r="Z773" i="3"/>
  <c r="X773" i="3"/>
  <c r="X774" i="3" l="1"/>
  <c r="Z774" i="3"/>
  <c r="W775" i="3"/>
  <c r="S804" i="3"/>
  <c r="D514" i="2" s="1" a="1"/>
  <c r="D514" i="2" s="1"/>
  <c r="Q804" i="3"/>
  <c r="P805" i="3"/>
  <c r="S805" i="3" l="1"/>
  <c r="D515" i="2" s="1" a="1"/>
  <c r="D515" i="2" s="1"/>
  <c r="P806" i="3"/>
  <c r="Q805" i="3"/>
  <c r="W776" i="3"/>
  <c r="Z775" i="3"/>
  <c r="X775" i="3"/>
  <c r="W777" i="3" l="1"/>
  <c r="X776" i="3"/>
  <c r="Z776" i="3"/>
  <c r="S806" i="3"/>
  <c r="D516" i="2" s="1" a="1"/>
  <c r="D516" i="2" s="1"/>
  <c r="Q806" i="3"/>
  <c r="P807" i="3"/>
  <c r="S807" i="3" l="1"/>
  <c r="D517" i="2" s="1" a="1"/>
  <c r="D517" i="2" s="1"/>
  <c r="P808" i="3"/>
  <c r="Q807" i="3"/>
  <c r="W778" i="3"/>
  <c r="Z777" i="3"/>
  <c r="X777" i="3"/>
  <c r="W779" i="3" l="1"/>
  <c r="Z778" i="3"/>
  <c r="X778" i="3"/>
  <c r="S808" i="3"/>
  <c r="D518" i="2" s="1" a="1"/>
  <c r="D518" i="2" s="1"/>
  <c r="P809" i="3"/>
  <c r="Q808" i="3"/>
  <c r="S809" i="3" l="1"/>
  <c r="D519" i="2" s="1" a="1"/>
  <c r="D519" i="2" s="1"/>
  <c r="Q809" i="3"/>
  <c r="P810" i="3"/>
  <c r="Z779" i="3"/>
  <c r="X779" i="3"/>
  <c r="W780" i="3"/>
  <c r="S810" i="3" l="1"/>
  <c r="D520" i="2" s="1" a="1"/>
  <c r="D520" i="2" s="1"/>
  <c r="P811" i="3"/>
  <c r="Q810" i="3"/>
  <c r="W781" i="3"/>
  <c r="Z780" i="3"/>
  <c r="X780" i="3"/>
  <c r="W782" i="3" l="1"/>
  <c r="Z781" i="3"/>
  <c r="X781" i="3"/>
  <c r="S811" i="3"/>
  <c r="D521" i="2" s="1" a="1"/>
  <c r="D521" i="2" s="1"/>
  <c r="Q811" i="3"/>
  <c r="P812" i="3"/>
  <c r="S812" i="3" l="1"/>
  <c r="D522" i="2" s="1" a="1"/>
  <c r="D522" i="2" s="1"/>
  <c r="Q812" i="3"/>
  <c r="P813" i="3"/>
  <c r="W783" i="3"/>
  <c r="Z782" i="3"/>
  <c r="X782" i="3"/>
  <c r="W784" i="3" l="1"/>
  <c r="Z783" i="3"/>
  <c r="X783" i="3"/>
  <c r="S813" i="3"/>
  <c r="D523" i="2" s="1" a="1"/>
  <c r="D523" i="2" s="1"/>
  <c r="Q813" i="3"/>
  <c r="P814" i="3"/>
  <c r="S814" i="3" l="1"/>
  <c r="D524" i="2" s="1" a="1"/>
  <c r="D524" i="2" s="1"/>
  <c r="Q814" i="3"/>
  <c r="P815" i="3"/>
  <c r="X784" i="3"/>
  <c r="W785" i="3"/>
  <c r="Z784" i="3"/>
  <c r="W786" i="3" l="1"/>
  <c r="Z785" i="3"/>
  <c r="X785" i="3"/>
  <c r="S815" i="3"/>
  <c r="D525" i="2" s="1" a="1"/>
  <c r="D525" i="2" s="1"/>
  <c r="P816" i="3"/>
  <c r="Q815" i="3"/>
  <c r="S816" i="3" l="1"/>
  <c r="D526" i="2" s="1" a="1"/>
  <c r="D526" i="2" s="1"/>
  <c r="Q816" i="3"/>
  <c r="P817" i="3"/>
  <c r="W787" i="3"/>
  <c r="Z786" i="3"/>
  <c r="X786" i="3"/>
  <c r="W788" i="3" l="1"/>
  <c r="Z787" i="3"/>
  <c r="X787" i="3"/>
  <c r="S817" i="3"/>
  <c r="D527" i="2" s="1" a="1"/>
  <c r="D527" i="2" s="1"/>
  <c r="P818" i="3"/>
  <c r="Q817" i="3"/>
  <c r="S818" i="3" l="1"/>
  <c r="D528" i="2" s="1" a="1"/>
  <c r="D528" i="2" s="1"/>
  <c r="P819" i="3"/>
  <c r="Q818" i="3"/>
  <c r="W789" i="3"/>
  <c r="Z788" i="3"/>
  <c r="X788" i="3"/>
  <c r="Z789" i="3" l="1"/>
  <c r="X789" i="3"/>
  <c r="W790" i="3"/>
  <c r="S819" i="3"/>
  <c r="D529" i="2" s="1" a="1"/>
  <c r="D529" i="2" s="1"/>
  <c r="Q819" i="3"/>
  <c r="P820" i="3"/>
  <c r="W791" i="3" l="1"/>
  <c r="Z790" i="3"/>
  <c r="X790" i="3"/>
  <c r="S820" i="3"/>
  <c r="D530" i="2" s="1" a="1"/>
  <c r="D530" i="2" s="1"/>
  <c r="Q820" i="3"/>
  <c r="P821" i="3"/>
  <c r="S821" i="3" l="1"/>
  <c r="D531" i="2" s="1" a="1"/>
  <c r="D531" i="2" s="1"/>
  <c r="P822" i="3"/>
  <c r="Q821" i="3"/>
  <c r="W792" i="3"/>
  <c r="Z791" i="3"/>
  <c r="X791" i="3"/>
  <c r="W793" i="3" l="1"/>
  <c r="Z792" i="3"/>
  <c r="X792" i="3"/>
  <c r="S822" i="3"/>
  <c r="D532" i="2" s="1" a="1"/>
  <c r="D532" i="2" s="1"/>
  <c r="Q822" i="3"/>
  <c r="P823" i="3"/>
  <c r="S823" i="3" l="1"/>
  <c r="D533" i="2" s="1" a="1"/>
  <c r="D533" i="2" s="1"/>
  <c r="P824" i="3"/>
  <c r="Q823" i="3"/>
  <c r="W794" i="3"/>
  <c r="Z793" i="3"/>
  <c r="X793" i="3"/>
  <c r="W795" i="3" l="1"/>
  <c r="Z794" i="3"/>
  <c r="X794" i="3"/>
  <c r="S824" i="3"/>
  <c r="D534" i="2" s="1" a="1"/>
  <c r="D534" i="2" s="1"/>
  <c r="P825" i="3"/>
  <c r="Q824" i="3"/>
  <c r="S825" i="3" l="1"/>
  <c r="D535" i="2" s="1" a="1"/>
  <c r="D535" i="2" s="1"/>
  <c r="Q825" i="3"/>
  <c r="P826" i="3"/>
  <c r="Z795" i="3"/>
  <c r="X795" i="3"/>
  <c r="W796" i="3"/>
  <c r="S826" i="3" l="1"/>
  <c r="D536" i="2" s="1" a="1"/>
  <c r="D536" i="2" s="1"/>
  <c r="P827" i="3"/>
  <c r="Q826" i="3"/>
  <c r="W797" i="3"/>
  <c r="Z796" i="3"/>
  <c r="X796" i="3"/>
  <c r="W798" i="3" l="1"/>
  <c r="Z797" i="3"/>
  <c r="X797" i="3"/>
  <c r="S827" i="3"/>
  <c r="D537" i="2" s="1" a="1"/>
  <c r="D537" i="2" s="1"/>
  <c r="P828" i="3"/>
  <c r="Q827" i="3"/>
  <c r="S828" i="3" l="1"/>
  <c r="D538" i="2" s="1" a="1"/>
  <c r="D538" i="2" s="1"/>
  <c r="P829" i="3"/>
  <c r="Q828" i="3"/>
  <c r="W799" i="3"/>
  <c r="Z798" i="3"/>
  <c r="X798" i="3"/>
  <c r="W800" i="3" l="1"/>
  <c r="Z799" i="3"/>
  <c r="X799" i="3"/>
  <c r="S829" i="3"/>
  <c r="D539" i="2" s="1" a="1"/>
  <c r="D539" i="2" s="1"/>
  <c r="Q829" i="3"/>
  <c r="P830" i="3"/>
  <c r="S830" i="3" l="1"/>
  <c r="D540" i="2" s="1" a="1"/>
  <c r="D540" i="2" s="1"/>
  <c r="P831" i="3"/>
  <c r="Q830" i="3"/>
  <c r="X800" i="3"/>
  <c r="W801" i="3"/>
  <c r="Z800" i="3"/>
  <c r="W802" i="3" l="1"/>
  <c r="Z801" i="3"/>
  <c r="X801" i="3"/>
  <c r="S831" i="3"/>
  <c r="D541" i="2" s="1" a="1"/>
  <c r="D541" i="2" s="1"/>
  <c r="Q831" i="3"/>
  <c r="P832" i="3"/>
  <c r="S832" i="3" l="1"/>
  <c r="D542" i="2" s="1" a="1"/>
  <c r="D542" i="2" s="1"/>
  <c r="Q832" i="3"/>
  <c r="P833" i="3"/>
  <c r="W803" i="3"/>
  <c r="Z802" i="3"/>
  <c r="X802" i="3"/>
  <c r="W804" i="3" l="1"/>
  <c r="Z803" i="3"/>
  <c r="X803" i="3"/>
  <c r="S833" i="3"/>
  <c r="D543" i="2" s="1" a="1"/>
  <c r="D543" i="2" s="1"/>
  <c r="P834" i="3"/>
  <c r="Q833" i="3"/>
  <c r="S834" i="3" l="1"/>
  <c r="D544" i="2" s="1" a="1"/>
  <c r="D544" i="2" s="1"/>
  <c r="Q834" i="3"/>
  <c r="P835" i="3"/>
  <c r="W805" i="3"/>
  <c r="Z804" i="3"/>
  <c r="X804" i="3"/>
  <c r="Z805" i="3" l="1"/>
  <c r="X805" i="3"/>
  <c r="W806" i="3"/>
  <c r="S835" i="3"/>
  <c r="D545" i="2" s="1" a="1"/>
  <c r="D545" i="2" s="1"/>
  <c r="P836" i="3"/>
  <c r="Q835" i="3"/>
  <c r="S836" i="3" l="1"/>
  <c r="D546" i="2" s="1" a="1"/>
  <c r="D546" i="2" s="1"/>
  <c r="Q836" i="3"/>
  <c r="P837" i="3"/>
  <c r="X806" i="3"/>
  <c r="W807" i="3"/>
  <c r="Z806" i="3"/>
  <c r="W808" i="3" l="1"/>
  <c r="Z807" i="3"/>
  <c r="X807" i="3"/>
  <c r="S837" i="3"/>
  <c r="D547" i="2" s="1" a="1"/>
  <c r="D547" i="2" s="1"/>
  <c r="P838" i="3"/>
  <c r="Q837" i="3"/>
  <c r="S838" i="3" l="1"/>
  <c r="D548" i="2" s="1" a="1"/>
  <c r="D548" i="2" s="1"/>
  <c r="P839" i="3"/>
  <c r="Q838" i="3"/>
  <c r="W809" i="3"/>
  <c r="Z808" i="3"/>
  <c r="X808" i="3"/>
  <c r="W810" i="3" l="1"/>
  <c r="Z809" i="3"/>
  <c r="X809" i="3"/>
  <c r="S839" i="3"/>
  <c r="D549" i="2" s="1" a="1"/>
  <c r="D549" i="2" s="1"/>
  <c r="Q839" i="3"/>
  <c r="P840" i="3"/>
  <c r="S840" i="3" l="1"/>
  <c r="D550" i="2" s="1" a="1"/>
  <c r="D550" i="2" s="1"/>
  <c r="P841" i="3"/>
  <c r="Q840" i="3"/>
  <c r="W811" i="3"/>
  <c r="Z810" i="3"/>
  <c r="X810" i="3"/>
  <c r="X811" i="3" l="1"/>
  <c r="Z811" i="3"/>
  <c r="W812" i="3"/>
  <c r="S841" i="3"/>
  <c r="D551" i="2" s="1" a="1"/>
  <c r="D551" i="2" s="1"/>
  <c r="P842" i="3"/>
  <c r="Q841" i="3"/>
  <c r="S842" i="3" l="1"/>
  <c r="D552" i="2" s="1" a="1"/>
  <c r="D552" i="2" s="1"/>
  <c r="P843" i="3"/>
  <c r="Q842" i="3"/>
  <c r="W813" i="3"/>
  <c r="Z812" i="3"/>
  <c r="X812" i="3"/>
  <c r="W814" i="3" l="1"/>
  <c r="Z813" i="3"/>
  <c r="X813" i="3"/>
  <c r="S843" i="3"/>
  <c r="D553" i="2" s="1" a="1"/>
  <c r="D553" i="2" s="1"/>
  <c r="P844" i="3"/>
  <c r="Q843" i="3"/>
  <c r="S844" i="3" l="1"/>
  <c r="D554" i="2" s="1" a="1"/>
  <c r="D554" i="2" s="1"/>
  <c r="Q844" i="3"/>
  <c r="P845" i="3"/>
  <c r="W815" i="3"/>
  <c r="Z814" i="3"/>
  <c r="X814" i="3"/>
  <c r="W816" i="3" l="1"/>
  <c r="Z815" i="3"/>
  <c r="X815" i="3"/>
  <c r="S845" i="3"/>
  <c r="D555" i="2" s="1" a="1"/>
  <c r="D555" i="2" s="1"/>
  <c r="P846" i="3"/>
  <c r="Q845" i="3"/>
  <c r="S846" i="3" l="1"/>
  <c r="D556" i="2" s="1" a="1"/>
  <c r="D556" i="2" s="1"/>
  <c r="Q846" i="3"/>
  <c r="P847" i="3"/>
  <c r="X816" i="3"/>
  <c r="W817" i="3"/>
  <c r="Z816" i="3"/>
  <c r="S847" i="3" l="1"/>
  <c r="D557" i="2" s="1" a="1"/>
  <c r="D557" i="2" s="1"/>
  <c r="Q847" i="3"/>
  <c r="P848" i="3"/>
  <c r="W818" i="3"/>
  <c r="Z817" i="3"/>
  <c r="X817" i="3"/>
  <c r="W819" i="3" l="1"/>
  <c r="Z818" i="3"/>
  <c r="X818" i="3"/>
  <c r="S848" i="3"/>
  <c r="D558" i="2" s="1" a="1"/>
  <c r="D558" i="2" s="1"/>
  <c r="P849" i="3"/>
  <c r="Q848" i="3"/>
  <c r="S849" i="3" l="1"/>
  <c r="D559" i="2" s="1" a="1"/>
  <c r="D559" i="2" s="1"/>
  <c r="P850" i="3"/>
  <c r="Q849" i="3"/>
  <c r="W820" i="3"/>
  <c r="Z819" i="3"/>
  <c r="X819" i="3"/>
  <c r="W821" i="3" l="1"/>
  <c r="Z820" i="3"/>
  <c r="X820" i="3"/>
  <c r="S850" i="3"/>
  <c r="D560" i="2" s="1" a="1"/>
  <c r="D560" i="2" s="1"/>
  <c r="P851" i="3"/>
  <c r="Q850" i="3"/>
  <c r="S851" i="3" l="1"/>
  <c r="D561" i="2" s="1" a="1"/>
  <c r="D561" i="2" s="1"/>
  <c r="P852" i="3"/>
  <c r="Q851" i="3"/>
  <c r="Z821" i="3"/>
  <c r="W822" i="3"/>
  <c r="X821" i="3"/>
  <c r="X822" i="3" l="1"/>
  <c r="W823" i="3"/>
  <c r="Z822" i="3"/>
  <c r="S852" i="3"/>
  <c r="D562" i="2" s="1" a="1"/>
  <c r="D562" i="2" s="1"/>
  <c r="Q852" i="3"/>
  <c r="P853" i="3"/>
  <c r="S853" i="3" l="1"/>
  <c r="D563" i="2" s="1" a="1"/>
  <c r="D563" i="2" s="1"/>
  <c r="P854" i="3"/>
  <c r="Q853" i="3"/>
  <c r="W824" i="3"/>
  <c r="Z823" i="3"/>
  <c r="X823" i="3"/>
  <c r="W825" i="3" l="1"/>
  <c r="Z824" i="3"/>
  <c r="X824" i="3"/>
  <c r="S854" i="3"/>
  <c r="D564" i="2" s="1" a="1"/>
  <c r="D564" i="2" s="1"/>
  <c r="Q854" i="3"/>
  <c r="P855" i="3"/>
  <c r="S855" i="3" l="1"/>
  <c r="D565" i="2" s="1" a="1"/>
  <c r="D565" i="2" s="1"/>
  <c r="P856" i="3"/>
  <c r="Q855" i="3"/>
  <c r="W826" i="3"/>
  <c r="Z825" i="3"/>
  <c r="X825" i="3"/>
  <c r="W827" i="3" l="1"/>
  <c r="Z826" i="3"/>
  <c r="X826" i="3"/>
  <c r="S856" i="3"/>
  <c r="D566" i="2" s="1" a="1"/>
  <c r="D566" i="2" s="1"/>
  <c r="P857" i="3"/>
  <c r="Q856" i="3"/>
  <c r="S857" i="3" l="1"/>
  <c r="D567" i="2" s="1" a="1"/>
  <c r="D567" i="2" s="1"/>
  <c r="P858" i="3"/>
  <c r="Q857" i="3"/>
  <c r="Z827" i="3"/>
  <c r="X827" i="3"/>
  <c r="W828" i="3"/>
  <c r="S858" i="3" l="1"/>
  <c r="D568" i="2" s="1" a="1"/>
  <c r="D568" i="2" s="1"/>
  <c r="P859" i="3"/>
  <c r="Q858" i="3"/>
  <c r="W829" i="3"/>
  <c r="X828" i="3"/>
  <c r="Z828" i="3"/>
  <c r="W830" i="3" l="1"/>
  <c r="Z829" i="3"/>
  <c r="X829" i="3"/>
  <c r="S859" i="3"/>
  <c r="D569" i="2" s="1" a="1"/>
  <c r="D569" i="2" s="1"/>
  <c r="P860" i="3"/>
  <c r="Q859" i="3"/>
  <c r="S860" i="3" l="1"/>
  <c r="D570" i="2" s="1" a="1"/>
  <c r="D570" i="2" s="1"/>
  <c r="Q860" i="3"/>
  <c r="P861" i="3"/>
  <c r="W831" i="3"/>
  <c r="Z830" i="3"/>
  <c r="X830" i="3"/>
  <c r="W832" i="3" l="1"/>
  <c r="Z831" i="3"/>
  <c r="X831" i="3"/>
  <c r="S861" i="3"/>
  <c r="D571" i="2" s="1" a="1"/>
  <c r="D571" i="2" s="1"/>
  <c r="P862" i="3"/>
  <c r="Q861" i="3"/>
  <c r="S862" i="3" l="1"/>
  <c r="D572" i="2" s="1" a="1"/>
  <c r="D572" i="2" s="1"/>
  <c r="Q862" i="3"/>
  <c r="P863" i="3"/>
  <c r="X832" i="3"/>
  <c r="W833" i="3"/>
  <c r="Z832" i="3"/>
  <c r="W834" i="3" l="1"/>
  <c r="Z833" i="3"/>
  <c r="X833" i="3"/>
  <c r="S863" i="3"/>
  <c r="D573" i="2" s="1" a="1"/>
  <c r="D573" i="2" s="1"/>
  <c r="P864" i="3"/>
  <c r="Q863" i="3"/>
  <c r="S864" i="3" l="1"/>
  <c r="D574" i="2" s="1" a="1"/>
  <c r="D574" i="2" s="1"/>
  <c r="Q864" i="3"/>
  <c r="P865" i="3"/>
  <c r="W835" i="3"/>
  <c r="Z834" i="3"/>
  <c r="X834" i="3"/>
  <c r="W836" i="3" l="1"/>
  <c r="Z835" i="3"/>
  <c r="X835" i="3"/>
  <c r="S865" i="3"/>
  <c r="D575" i="2" s="1" a="1"/>
  <c r="D575" i="2" s="1"/>
  <c r="P866" i="3"/>
  <c r="Q865" i="3"/>
  <c r="S866" i="3" l="1"/>
  <c r="D576" i="2" s="1" a="1"/>
  <c r="D576" i="2" s="1"/>
  <c r="P867" i="3"/>
  <c r="Q866" i="3"/>
  <c r="W837" i="3"/>
  <c r="Z836" i="3"/>
  <c r="X836" i="3"/>
  <c r="Z837" i="3" l="1"/>
  <c r="X837" i="3"/>
  <c r="W838" i="3"/>
  <c r="S867" i="3"/>
  <c r="D577" i="2" s="1" a="1"/>
  <c r="D577" i="2" s="1"/>
  <c r="Q867" i="3"/>
  <c r="P868" i="3"/>
  <c r="S868" i="3" l="1"/>
  <c r="D578" i="2" s="1" a="1"/>
  <c r="D578" i="2" s="1"/>
  <c r="P869" i="3"/>
  <c r="Q868" i="3"/>
  <c r="X838" i="3"/>
  <c r="W839" i="3"/>
  <c r="Z838" i="3"/>
  <c r="W840" i="3" l="1"/>
  <c r="Z839" i="3"/>
  <c r="X839" i="3"/>
  <c r="S869" i="3"/>
  <c r="D579" i="2" s="1" a="1"/>
  <c r="D579" i="2" s="1"/>
  <c r="Q869" i="3"/>
  <c r="P870" i="3"/>
  <c r="S870" i="3" l="1"/>
  <c r="P871" i="3"/>
  <c r="Q870" i="3"/>
  <c r="W841" i="3"/>
  <c r="Z840" i="3"/>
  <c r="X840" i="3"/>
  <c r="W842" i="3" l="1"/>
  <c r="Z841" i="3"/>
  <c r="X841" i="3"/>
  <c r="S871" i="3"/>
  <c r="Q871" i="3"/>
  <c r="P872" i="3"/>
  <c r="S872" i="3" l="1"/>
  <c r="Q872" i="3"/>
  <c r="P873" i="3"/>
  <c r="W843" i="3"/>
  <c r="Z842" i="3"/>
  <c r="X842" i="3"/>
  <c r="X843" i="3" l="1"/>
  <c r="Z843" i="3"/>
  <c r="W844" i="3"/>
  <c r="S873" i="3"/>
  <c r="Q873" i="3"/>
  <c r="P874" i="3"/>
  <c r="S874" i="3" l="1"/>
  <c r="P875" i="3"/>
  <c r="Q874" i="3"/>
  <c r="W845" i="3"/>
  <c r="Z844" i="3"/>
  <c r="X844" i="3"/>
  <c r="W846" i="3" l="1"/>
  <c r="Z845" i="3"/>
  <c r="X845" i="3"/>
  <c r="S875" i="3"/>
  <c r="P876" i="3"/>
  <c r="Q875" i="3"/>
  <c r="S876" i="3" l="1"/>
  <c r="Q876" i="3"/>
  <c r="P877" i="3"/>
  <c r="W847" i="3"/>
  <c r="Z846" i="3"/>
  <c r="X846" i="3"/>
  <c r="W848" i="3" l="1"/>
  <c r="Z847" i="3"/>
  <c r="X847" i="3"/>
  <c r="S877" i="3"/>
  <c r="Q877" i="3"/>
  <c r="P878" i="3"/>
  <c r="S878" i="3" l="1"/>
  <c r="Q878" i="3"/>
  <c r="P879" i="3"/>
  <c r="X848" i="3"/>
  <c r="Z848" i="3"/>
  <c r="W849" i="3"/>
  <c r="S879" i="3" l="1"/>
  <c r="P880" i="3"/>
  <c r="Q879" i="3"/>
  <c r="W850" i="3"/>
  <c r="Z849" i="3"/>
  <c r="X849" i="3"/>
  <c r="W851" i="3" l="1"/>
  <c r="Z850" i="3"/>
  <c r="X850" i="3"/>
  <c r="S880" i="3"/>
  <c r="P881" i="3"/>
  <c r="Q880" i="3"/>
  <c r="S881" i="3" l="1"/>
  <c r="P882" i="3"/>
  <c r="Q881" i="3"/>
  <c r="W852" i="3"/>
  <c r="Z851" i="3"/>
  <c r="X851" i="3"/>
  <c r="W853" i="3" l="1"/>
  <c r="Z852" i="3"/>
  <c r="X852" i="3"/>
  <c r="S882" i="3"/>
  <c r="Q882" i="3"/>
  <c r="P883" i="3"/>
  <c r="S883" i="3" l="1"/>
  <c r="P884" i="3"/>
  <c r="Q883" i="3"/>
  <c r="Z853" i="3"/>
  <c r="X853" i="3"/>
  <c r="W854" i="3"/>
  <c r="S884" i="3" l="1"/>
  <c r="P885" i="3"/>
  <c r="Q884" i="3"/>
  <c r="X854" i="3"/>
  <c r="W855" i="3"/>
  <c r="Z854" i="3"/>
  <c r="W856" i="3" l="1"/>
  <c r="Z855" i="3"/>
  <c r="X855" i="3"/>
  <c r="S885" i="3"/>
  <c r="Q885" i="3"/>
  <c r="P886" i="3"/>
  <c r="S886" i="3" l="1"/>
  <c r="P887" i="3"/>
  <c r="Q886" i="3"/>
  <c r="W857" i="3"/>
  <c r="Z856" i="3"/>
  <c r="X856" i="3"/>
  <c r="W858" i="3" l="1"/>
  <c r="Z857" i="3"/>
  <c r="X857" i="3"/>
  <c r="S887" i="3"/>
  <c r="Q887" i="3"/>
  <c r="P888" i="3"/>
  <c r="S888" i="3" l="1"/>
  <c r="P889" i="3"/>
  <c r="Q888" i="3"/>
  <c r="W859" i="3"/>
  <c r="Z858" i="3"/>
  <c r="X858" i="3"/>
  <c r="Z859" i="3" l="1"/>
  <c r="X859" i="3"/>
  <c r="W860" i="3"/>
  <c r="S889" i="3"/>
  <c r="P890" i="3"/>
  <c r="Q889" i="3"/>
  <c r="W861" i="3" l="1"/>
  <c r="Z860" i="3"/>
  <c r="X860" i="3"/>
  <c r="S890" i="3"/>
  <c r="Q890" i="3"/>
  <c r="P891" i="3"/>
  <c r="S891" i="3" l="1"/>
  <c r="P892" i="3"/>
  <c r="Q891" i="3"/>
  <c r="W862" i="3"/>
  <c r="Z861" i="3"/>
  <c r="X861" i="3"/>
  <c r="W863" i="3" l="1"/>
  <c r="Z862" i="3"/>
  <c r="X862" i="3"/>
  <c r="S892" i="3"/>
  <c r="Q892" i="3"/>
  <c r="P893" i="3"/>
  <c r="S893" i="3" l="1"/>
  <c r="Q893" i="3"/>
  <c r="P894" i="3"/>
  <c r="W864" i="3"/>
  <c r="Z863" i="3"/>
  <c r="X863" i="3"/>
  <c r="X864" i="3" l="1"/>
  <c r="Z864" i="3"/>
  <c r="W865" i="3"/>
  <c r="S894" i="3"/>
  <c r="P895" i="3"/>
  <c r="Q894" i="3"/>
  <c r="S895" i="3" l="1"/>
  <c r="Q895" i="3"/>
  <c r="P896" i="3"/>
  <c r="W866" i="3"/>
  <c r="Z865" i="3"/>
  <c r="X865" i="3"/>
  <c r="W867" i="3" l="1"/>
  <c r="Z866" i="3"/>
  <c r="X866" i="3"/>
  <c r="S896" i="3"/>
  <c r="P897" i="3"/>
  <c r="Q896" i="3"/>
  <c r="S897" i="3" l="1"/>
  <c r="P898" i="3"/>
  <c r="Q897" i="3"/>
  <c r="W868" i="3"/>
  <c r="Z867" i="3"/>
  <c r="X867" i="3"/>
  <c r="W869" i="3" l="1"/>
  <c r="Z868" i="3"/>
  <c r="X868" i="3"/>
  <c r="S898" i="3"/>
  <c r="P899" i="3"/>
  <c r="Q898" i="3"/>
  <c r="S899" i="3" l="1"/>
  <c r="Q899" i="3"/>
  <c r="P900" i="3"/>
  <c r="Z869" i="3"/>
  <c r="X869" i="3"/>
  <c r="W870" i="3"/>
  <c r="S900" i="3" l="1"/>
  <c r="Q900" i="3"/>
  <c r="P901" i="3"/>
  <c r="X870" i="3"/>
  <c r="W871" i="3"/>
  <c r="Z870" i="3"/>
  <c r="W872" i="3" l="1"/>
  <c r="Z871" i="3"/>
  <c r="X871" i="3"/>
  <c r="S901" i="3"/>
  <c r="Q901" i="3"/>
  <c r="P902" i="3"/>
  <c r="S902" i="3" l="1"/>
  <c r="Q902" i="3"/>
  <c r="P903" i="3"/>
  <c r="W873" i="3"/>
  <c r="Z872" i="3"/>
  <c r="X872" i="3"/>
  <c r="W874" i="3" l="1"/>
  <c r="Z873" i="3"/>
  <c r="X873" i="3"/>
  <c r="S903" i="3"/>
  <c r="P904" i="3"/>
  <c r="Q903" i="3"/>
  <c r="S904" i="3" l="1"/>
  <c r="Q904" i="3"/>
  <c r="P905" i="3"/>
  <c r="W875" i="3"/>
  <c r="Z874" i="3"/>
  <c r="X874" i="3"/>
  <c r="Z875" i="3" l="1"/>
  <c r="X875" i="3"/>
  <c r="W876" i="3"/>
  <c r="S905" i="3"/>
  <c r="P906" i="3"/>
  <c r="Q905" i="3"/>
  <c r="S906" i="3" l="1"/>
  <c r="P907" i="3"/>
  <c r="Q906" i="3"/>
  <c r="W877" i="3"/>
  <c r="Z876" i="3"/>
  <c r="X876" i="3"/>
  <c r="W878" i="3" l="1"/>
  <c r="Z877" i="3"/>
  <c r="X877" i="3"/>
  <c r="S907" i="3"/>
  <c r="Q907" i="3"/>
  <c r="P908" i="3"/>
  <c r="S908" i="3" l="1"/>
  <c r="P909" i="3"/>
  <c r="Q908" i="3"/>
  <c r="W879" i="3"/>
  <c r="Z878" i="3"/>
  <c r="X878" i="3"/>
  <c r="W880" i="3" l="1"/>
  <c r="Z879" i="3"/>
  <c r="X879" i="3"/>
  <c r="S909" i="3"/>
  <c r="P910" i="3"/>
  <c r="Q909" i="3"/>
  <c r="S910" i="3" l="1"/>
  <c r="Q910" i="3"/>
  <c r="P911" i="3"/>
  <c r="X880" i="3"/>
  <c r="Z880" i="3"/>
  <c r="W881" i="3"/>
  <c r="S911" i="3" l="1"/>
  <c r="Q911" i="3"/>
  <c r="P912" i="3"/>
  <c r="W882" i="3"/>
  <c r="Z881" i="3"/>
  <c r="X881" i="3"/>
  <c r="W883" i="3" l="1"/>
  <c r="Z882" i="3"/>
  <c r="X882" i="3"/>
  <c r="S912" i="3"/>
  <c r="P913" i="3"/>
  <c r="Q912" i="3"/>
  <c r="S913" i="3" l="1"/>
  <c r="Q913" i="3"/>
  <c r="P914" i="3"/>
  <c r="W884" i="3"/>
  <c r="Z883" i="3"/>
  <c r="X883" i="3"/>
  <c r="W885" i="3" l="1"/>
  <c r="Z884" i="3"/>
  <c r="X884" i="3"/>
  <c r="S914" i="3"/>
  <c r="P915" i="3"/>
  <c r="Q914" i="3"/>
  <c r="S915" i="3" l="1"/>
  <c r="P916" i="3"/>
  <c r="Q915" i="3"/>
  <c r="Z885" i="3"/>
  <c r="X885" i="3"/>
  <c r="W886" i="3"/>
  <c r="S916" i="3" l="1"/>
  <c r="Q916" i="3"/>
  <c r="P917" i="3"/>
  <c r="X886" i="3"/>
  <c r="W887" i="3"/>
  <c r="Z886" i="3"/>
  <c r="W888" i="3" l="1"/>
  <c r="X887" i="3"/>
  <c r="Z887" i="3"/>
  <c r="S917" i="3"/>
  <c r="Q917" i="3"/>
  <c r="P918" i="3"/>
  <c r="S918" i="3" l="1"/>
  <c r="Q918" i="3"/>
  <c r="P919" i="3"/>
  <c r="W889" i="3"/>
  <c r="Z888" i="3"/>
  <c r="X888" i="3"/>
  <c r="W890" i="3" l="1"/>
  <c r="Z889" i="3"/>
  <c r="X889" i="3"/>
  <c r="S919" i="3"/>
  <c r="Q919" i="3"/>
  <c r="P920" i="3"/>
  <c r="S920" i="3" l="1"/>
  <c r="Q920" i="3"/>
  <c r="P921" i="3"/>
  <c r="W891" i="3"/>
  <c r="Z890" i="3"/>
  <c r="X890" i="3"/>
  <c r="X891" i="3" l="1"/>
  <c r="Z891" i="3"/>
  <c r="W892" i="3"/>
  <c r="S921" i="3"/>
  <c r="Q921" i="3"/>
  <c r="P922" i="3"/>
  <c r="S922" i="3" l="1"/>
  <c r="Q922" i="3"/>
  <c r="P923" i="3"/>
  <c r="X892" i="3"/>
  <c r="W893" i="3"/>
  <c r="Z892" i="3"/>
  <c r="W894" i="3" l="1"/>
  <c r="Z893" i="3"/>
  <c r="X893" i="3"/>
  <c r="S923" i="3"/>
  <c r="P924" i="3"/>
  <c r="Q923" i="3"/>
  <c r="S924" i="3" l="1"/>
  <c r="Q924" i="3"/>
  <c r="P925" i="3"/>
  <c r="W895" i="3"/>
  <c r="X894" i="3"/>
  <c r="Z894" i="3"/>
  <c r="W896" i="3" l="1"/>
  <c r="Z895" i="3"/>
  <c r="X895" i="3"/>
  <c r="S925" i="3"/>
  <c r="Q925" i="3"/>
  <c r="P926" i="3"/>
  <c r="S926" i="3" l="1"/>
  <c r="Q926" i="3"/>
  <c r="P927" i="3"/>
  <c r="Z896" i="3"/>
  <c r="X896" i="3"/>
  <c r="W897" i="3"/>
  <c r="S927" i="3" l="1"/>
  <c r="Q927" i="3"/>
  <c r="P928" i="3"/>
  <c r="W898" i="3"/>
  <c r="Z897" i="3"/>
  <c r="X897" i="3"/>
  <c r="W899" i="3" l="1"/>
  <c r="Z898" i="3"/>
  <c r="X898" i="3"/>
  <c r="S928" i="3"/>
  <c r="P929" i="3"/>
  <c r="Q928" i="3"/>
  <c r="S929" i="3" l="1"/>
  <c r="P930" i="3"/>
  <c r="Q929" i="3"/>
  <c r="W900" i="3"/>
  <c r="Z899" i="3"/>
  <c r="X899" i="3"/>
  <c r="X900" i="3" l="1"/>
  <c r="W901" i="3"/>
  <c r="Z900" i="3"/>
  <c r="S930" i="3"/>
  <c r="P931" i="3"/>
  <c r="Q930" i="3"/>
  <c r="S931" i="3" l="1"/>
  <c r="Q931" i="3"/>
  <c r="P932" i="3"/>
  <c r="Z901" i="3"/>
  <c r="X901" i="3"/>
  <c r="W902" i="3"/>
  <c r="S932" i="3" l="1"/>
  <c r="P933" i="3"/>
  <c r="Q932" i="3"/>
  <c r="X902" i="3"/>
  <c r="W903" i="3"/>
  <c r="Z902" i="3"/>
  <c r="W904" i="3" l="1"/>
  <c r="Z903" i="3"/>
  <c r="X903" i="3"/>
  <c r="S933" i="3"/>
  <c r="Q933" i="3"/>
  <c r="P934" i="3"/>
  <c r="S934" i="3" l="1"/>
  <c r="P935" i="3"/>
  <c r="Q934" i="3"/>
  <c r="X904" i="3"/>
  <c r="W905" i="3"/>
  <c r="Z904" i="3"/>
  <c r="W906" i="3" l="1"/>
  <c r="Z905" i="3"/>
  <c r="X905" i="3"/>
  <c r="S935" i="3"/>
  <c r="P936" i="3"/>
  <c r="Q935" i="3"/>
  <c r="S936" i="3" l="1"/>
  <c r="Q936" i="3"/>
  <c r="P937" i="3"/>
  <c r="W907" i="3"/>
  <c r="X906" i="3"/>
  <c r="Z906" i="3"/>
  <c r="Z907" i="3" l="1"/>
  <c r="X907" i="3"/>
  <c r="W908" i="3"/>
  <c r="S937" i="3"/>
  <c r="P938" i="3"/>
  <c r="Q937" i="3"/>
  <c r="S938" i="3" l="1"/>
  <c r="P939" i="3"/>
  <c r="Q938" i="3"/>
  <c r="Z908" i="3"/>
  <c r="W909" i="3"/>
  <c r="X908" i="3"/>
  <c r="W910" i="3" l="1"/>
  <c r="Z909" i="3"/>
  <c r="X909" i="3"/>
  <c r="S939" i="3"/>
  <c r="P940" i="3"/>
  <c r="Q939" i="3"/>
  <c r="S940" i="3" l="1"/>
  <c r="P941" i="3"/>
  <c r="Q940" i="3"/>
  <c r="W911" i="3"/>
  <c r="Z910" i="3"/>
  <c r="X910" i="3"/>
  <c r="W912" i="3" l="1"/>
  <c r="Z911" i="3"/>
  <c r="X911" i="3"/>
  <c r="S941" i="3"/>
  <c r="Q941" i="3"/>
  <c r="P942" i="3"/>
  <c r="S942" i="3" l="1"/>
  <c r="P943" i="3"/>
  <c r="Q942" i="3"/>
  <c r="X912" i="3"/>
  <c r="W913" i="3"/>
  <c r="Z912" i="3"/>
  <c r="S943" i="3" l="1"/>
  <c r="Q943" i="3"/>
  <c r="P944" i="3"/>
  <c r="W914" i="3"/>
  <c r="Z913" i="3"/>
  <c r="X913" i="3"/>
  <c r="W915" i="3" l="1"/>
  <c r="X914" i="3"/>
  <c r="Z914" i="3"/>
  <c r="S944" i="3"/>
  <c r="P945" i="3"/>
  <c r="Q944" i="3"/>
  <c r="S945" i="3" l="1"/>
  <c r="Q945" i="3"/>
  <c r="P946" i="3"/>
  <c r="W916" i="3"/>
  <c r="Z915" i="3"/>
  <c r="X915" i="3"/>
  <c r="W917" i="3" l="1"/>
  <c r="Z916" i="3"/>
  <c r="X916" i="3"/>
  <c r="S946" i="3"/>
  <c r="P947" i="3"/>
  <c r="Q946" i="3"/>
  <c r="S947" i="3" l="1"/>
  <c r="Q947" i="3"/>
  <c r="P948" i="3"/>
  <c r="X917" i="3"/>
  <c r="Z917" i="3"/>
  <c r="W918" i="3"/>
  <c r="S948" i="3" l="1"/>
  <c r="Q948" i="3"/>
  <c r="P949" i="3"/>
  <c r="X918" i="3"/>
  <c r="W919" i="3"/>
  <c r="Z918" i="3"/>
  <c r="W920" i="3" l="1"/>
  <c r="Z919" i="3"/>
  <c r="X919" i="3"/>
  <c r="S949" i="3"/>
  <c r="Q949" i="3"/>
  <c r="P950" i="3"/>
  <c r="S950" i="3" l="1"/>
  <c r="P951" i="3"/>
  <c r="Q950" i="3"/>
  <c r="W921" i="3"/>
  <c r="X920" i="3"/>
  <c r="Z920" i="3"/>
  <c r="W922" i="3" l="1"/>
  <c r="Z921" i="3"/>
  <c r="X921" i="3"/>
  <c r="S951" i="3"/>
  <c r="P952" i="3"/>
  <c r="Q951" i="3"/>
  <c r="S952" i="3" l="1"/>
  <c r="Q952" i="3"/>
  <c r="P953" i="3"/>
  <c r="W923" i="3"/>
  <c r="Z922" i="3"/>
  <c r="X922" i="3"/>
  <c r="Z923" i="3" l="1"/>
  <c r="X923" i="3"/>
  <c r="W924" i="3"/>
  <c r="S953" i="3"/>
  <c r="Q953" i="3"/>
  <c r="P954" i="3"/>
  <c r="S954" i="3" l="1"/>
  <c r="P955" i="3"/>
  <c r="Q954" i="3"/>
  <c r="W925" i="3"/>
  <c r="Z924" i="3"/>
  <c r="X924" i="3"/>
  <c r="W926" i="3" l="1"/>
  <c r="X925" i="3"/>
  <c r="Z925" i="3"/>
  <c r="S955" i="3"/>
  <c r="P956" i="3"/>
  <c r="Q955" i="3"/>
  <c r="S956" i="3" l="1"/>
  <c r="P957" i="3"/>
  <c r="Q956" i="3"/>
  <c r="W927" i="3"/>
  <c r="X926" i="3"/>
  <c r="Z926" i="3"/>
  <c r="X927" i="3" l="1"/>
  <c r="W928" i="3"/>
  <c r="Z927" i="3"/>
  <c r="S957" i="3"/>
  <c r="P958" i="3"/>
  <c r="Q957" i="3"/>
  <c r="S958" i="3" l="1"/>
  <c r="P959" i="3"/>
  <c r="Q958" i="3"/>
  <c r="X928" i="3"/>
  <c r="W929" i="3"/>
  <c r="Z928" i="3"/>
  <c r="X929" i="3" l="1"/>
  <c r="W930" i="3"/>
  <c r="Z929" i="3"/>
  <c r="S959" i="3"/>
  <c r="P960" i="3"/>
  <c r="Q959" i="3"/>
  <c r="S960" i="3" l="1"/>
  <c r="P961" i="3"/>
  <c r="Q960" i="3"/>
  <c r="W931" i="3"/>
  <c r="X930" i="3"/>
  <c r="Z930" i="3"/>
  <c r="X931" i="3" l="1"/>
  <c r="W932" i="3"/>
  <c r="Z931" i="3"/>
  <c r="S961" i="3"/>
  <c r="P962" i="3"/>
  <c r="Q961" i="3"/>
  <c r="S962" i="3" l="1"/>
  <c r="P963" i="3"/>
  <c r="Q962" i="3"/>
  <c r="W933" i="3"/>
  <c r="Z932" i="3"/>
  <c r="X932" i="3"/>
  <c r="Z933" i="3" l="1"/>
  <c r="W934" i="3"/>
  <c r="X933" i="3"/>
  <c r="S963" i="3"/>
  <c r="P964" i="3"/>
  <c r="Q963" i="3"/>
  <c r="X934" i="3" l="1"/>
  <c r="W935" i="3"/>
  <c r="Z934" i="3"/>
  <c r="S964" i="3"/>
  <c r="P965" i="3"/>
  <c r="Q964" i="3"/>
  <c r="S965" i="3" l="1"/>
  <c r="Q965" i="3"/>
  <c r="W936" i="3"/>
  <c r="Z935" i="3"/>
  <c r="X935" i="3"/>
  <c r="X936" i="3" l="1"/>
  <c r="W937" i="3"/>
  <c r="Z936" i="3"/>
  <c r="W938" i="3" l="1"/>
  <c r="Z937" i="3"/>
  <c r="X937" i="3"/>
  <c r="W939" i="3" l="1"/>
  <c r="X938" i="3"/>
  <c r="Z938" i="3"/>
  <c r="Z939" i="3" l="1"/>
  <c r="X939" i="3"/>
  <c r="W940" i="3"/>
  <c r="W941" i="3" l="1"/>
  <c r="Z940" i="3"/>
  <c r="X940" i="3"/>
  <c r="W942" i="3" l="1"/>
  <c r="X941" i="3"/>
  <c r="Z941" i="3"/>
  <c r="W943" i="3" l="1"/>
  <c r="Z942" i="3"/>
  <c r="X942" i="3"/>
  <c r="W944" i="3" l="1"/>
  <c r="X943" i="3"/>
  <c r="Z943" i="3"/>
  <c r="W945" i="3" l="1"/>
  <c r="X944" i="3"/>
  <c r="Z944" i="3"/>
  <c r="W946" i="3" l="1"/>
  <c r="Z945" i="3"/>
  <c r="X945" i="3"/>
  <c r="W947" i="3" l="1"/>
  <c r="Z946" i="3"/>
  <c r="X946" i="3"/>
  <c r="X947" i="3" l="1"/>
  <c r="W948" i="3"/>
  <c r="Z947" i="3"/>
  <c r="W949" i="3" l="1"/>
  <c r="Z948" i="3"/>
  <c r="X948" i="3"/>
  <c r="Z949" i="3" l="1"/>
  <c r="W950" i="3"/>
  <c r="X949" i="3"/>
  <c r="X950" i="3" l="1"/>
  <c r="W951" i="3"/>
  <c r="Z950" i="3"/>
  <c r="W952" i="3" l="1"/>
  <c r="Z951" i="3"/>
  <c r="X951" i="3"/>
  <c r="W953" i="3" l="1"/>
  <c r="X952" i="3"/>
  <c r="Z952" i="3"/>
  <c r="W954" i="3" l="1"/>
  <c r="Z953" i="3"/>
  <c r="X953" i="3"/>
  <c r="W955" i="3" l="1"/>
  <c r="Z954" i="3"/>
  <c r="X954" i="3"/>
  <c r="X955" i="3" l="1"/>
  <c r="Z955" i="3"/>
  <c r="W956" i="3"/>
  <c r="W957" i="3" l="1"/>
  <c r="Z956" i="3"/>
  <c r="X956" i="3"/>
  <c r="W958" i="3" l="1"/>
  <c r="X957" i="3"/>
  <c r="Z957" i="3"/>
  <c r="W959" i="3" l="1"/>
  <c r="Z958" i="3"/>
  <c r="X958" i="3"/>
  <c r="W960" i="3" l="1"/>
  <c r="Z959" i="3"/>
  <c r="X959" i="3"/>
  <c r="X960" i="3" l="1"/>
  <c r="Z960" i="3"/>
  <c r="W961" i="3"/>
  <c r="W962" i="3" l="1"/>
  <c r="Z961" i="3"/>
  <c r="X961" i="3"/>
  <c r="X962" i="3" l="1"/>
  <c r="W963" i="3"/>
  <c r="Z962" i="3"/>
  <c r="X963" i="3" l="1"/>
  <c r="W964" i="3"/>
  <c r="Z963" i="3"/>
  <c r="W965" i="3" l="1"/>
  <c r="Z964" i="3"/>
  <c r="X964" i="3"/>
  <c r="W966" i="3" l="1"/>
  <c r="Z965" i="3"/>
  <c r="X965" i="3"/>
  <c r="W967" i="3" l="1"/>
  <c r="Z966" i="3"/>
  <c r="X966" i="3"/>
  <c r="W968" i="3" l="1"/>
  <c r="Z967" i="3"/>
  <c r="X967" i="3"/>
  <c r="W969" i="3" l="1"/>
  <c r="Z968" i="3"/>
  <c r="X968" i="3"/>
  <c r="X969" i="3" l="1"/>
  <c r="W970" i="3"/>
  <c r="Z969" i="3"/>
  <c r="W971" i="3" l="1"/>
  <c r="Z970" i="3"/>
  <c r="X970" i="3"/>
  <c r="X971" i="3" l="1"/>
  <c r="W972" i="3"/>
  <c r="Z971" i="3"/>
  <c r="W973" i="3" l="1"/>
  <c r="X972" i="3"/>
  <c r="Z972" i="3"/>
  <c r="W974" i="3" l="1"/>
  <c r="Z973" i="3"/>
  <c r="X973" i="3"/>
  <c r="W975" i="3" l="1"/>
  <c r="Z974" i="3"/>
  <c r="X974" i="3"/>
  <c r="W976" i="3" l="1"/>
  <c r="X975" i="3"/>
  <c r="Z975" i="3"/>
  <c r="X976" i="3" l="1"/>
  <c r="W977" i="3"/>
  <c r="Z976" i="3"/>
  <c r="W978" i="3" l="1"/>
  <c r="Z977" i="3"/>
  <c r="X977" i="3"/>
  <c r="W979" i="3" l="1"/>
  <c r="Z978" i="3"/>
  <c r="X978" i="3"/>
  <c r="W980" i="3" l="1"/>
  <c r="X979" i="3"/>
  <c r="Z979" i="3"/>
  <c r="W981" i="3" l="1"/>
  <c r="Z980" i="3"/>
  <c r="X980" i="3"/>
  <c r="Z981" i="3" l="1"/>
  <c r="X981" i="3"/>
  <c r="W982" i="3"/>
  <c r="W983" i="3" l="1"/>
  <c r="X982" i="3"/>
  <c r="Z982" i="3"/>
  <c r="W984" i="3" l="1"/>
  <c r="X983" i="3"/>
  <c r="Z983" i="3"/>
  <c r="W985" i="3" l="1"/>
  <c r="X984" i="3"/>
  <c r="Z984" i="3"/>
  <c r="X985" i="3" l="1"/>
  <c r="W986" i="3"/>
  <c r="Z985" i="3"/>
  <c r="X986" i="3" l="1"/>
  <c r="W987" i="3"/>
  <c r="Z986" i="3"/>
  <c r="X987" i="3" l="1"/>
  <c r="W988" i="3"/>
  <c r="Z987" i="3"/>
  <c r="W989" i="3" l="1"/>
  <c r="X988" i="3"/>
  <c r="Z988" i="3"/>
  <c r="W990" i="3" l="1"/>
  <c r="Z989" i="3"/>
  <c r="X989" i="3"/>
  <c r="W991" i="3" l="1"/>
  <c r="X990" i="3"/>
  <c r="Z990" i="3"/>
  <c r="W992" i="3" l="1"/>
  <c r="Z991" i="3"/>
  <c r="X991" i="3"/>
  <c r="X992" i="3" l="1"/>
  <c r="Z992" i="3"/>
  <c r="W993" i="3"/>
  <c r="W994" i="3" l="1"/>
  <c r="X993" i="3"/>
  <c r="Z993" i="3"/>
  <c r="W995" i="3" l="1"/>
  <c r="Z994" i="3"/>
  <c r="X994" i="3"/>
  <c r="W996" i="3" l="1"/>
  <c r="X995" i="3"/>
  <c r="Z995" i="3"/>
  <c r="X996" i="3" l="1"/>
  <c r="W997" i="3"/>
  <c r="Z996" i="3"/>
  <c r="Z997" i="3" l="1"/>
  <c r="X997" i="3"/>
  <c r="W998" i="3"/>
  <c r="W999" i="3" l="1"/>
  <c r="X998" i="3"/>
  <c r="Z998" i="3"/>
  <c r="W1000" i="3" l="1"/>
  <c r="Z999" i="3"/>
  <c r="X999" i="3"/>
  <c r="W1001" i="3" l="1"/>
  <c r="X1000" i="3"/>
  <c r="Z1000" i="3"/>
  <c r="W1002" i="3" l="1"/>
  <c r="Z1001" i="3"/>
  <c r="X1001" i="3"/>
  <c r="X1002" i="3" l="1"/>
  <c r="W1003" i="3"/>
  <c r="Z1002" i="3"/>
  <c r="X1003" i="3" l="1"/>
  <c r="W1004" i="3"/>
  <c r="Z1003" i="3"/>
  <c r="W1005" i="3" l="1"/>
  <c r="X1004" i="3"/>
  <c r="Z1004" i="3"/>
  <c r="W1006" i="3" l="1"/>
  <c r="Z1005" i="3"/>
  <c r="X1005" i="3"/>
  <c r="W1007" i="3" l="1"/>
  <c r="X1006" i="3"/>
  <c r="Z1006" i="3"/>
  <c r="W1008" i="3" l="1"/>
  <c r="Z1007" i="3"/>
  <c r="X1007" i="3"/>
  <c r="X1008" i="3" l="1"/>
  <c r="W1009" i="3"/>
  <c r="Z1008" i="3"/>
  <c r="W1010" i="3" l="1"/>
  <c r="Z1009" i="3"/>
  <c r="X1009" i="3"/>
  <c r="W1011" i="3" l="1"/>
  <c r="Z1010" i="3"/>
  <c r="X1010" i="3"/>
  <c r="X1011" i="3" l="1"/>
  <c r="W1012" i="3"/>
  <c r="Z1011" i="3"/>
  <c r="W1013" i="3" l="1"/>
  <c r="X1012" i="3"/>
  <c r="Z1012" i="3"/>
  <c r="Z1013" i="3" l="1"/>
  <c r="W1014" i="3"/>
  <c r="X1013" i="3"/>
  <c r="W1015" i="3" l="1"/>
  <c r="X1014" i="3"/>
  <c r="Z1014" i="3"/>
  <c r="W1016" i="3" l="1"/>
  <c r="Z1015" i="3"/>
  <c r="X1015" i="3"/>
  <c r="W1017" i="3" l="1"/>
  <c r="X1016" i="3"/>
  <c r="Z1016" i="3"/>
  <c r="W1018" i="3" l="1"/>
  <c r="X1017" i="3"/>
  <c r="Z1017" i="3"/>
  <c r="W1019" i="3" l="1"/>
  <c r="X1018" i="3"/>
  <c r="Z1018" i="3"/>
  <c r="X1019" i="3" l="1"/>
  <c r="W1020" i="3"/>
  <c r="Z1019" i="3"/>
  <c r="W1021" i="3" l="1"/>
  <c r="X1020" i="3"/>
  <c r="Z1020" i="3"/>
  <c r="W1022" i="3" l="1"/>
  <c r="Z1021" i="3"/>
  <c r="X1021" i="3"/>
  <c r="W1023" i="3" l="1"/>
  <c r="X1022" i="3"/>
  <c r="Z1022" i="3"/>
  <c r="X1023" i="3" l="1"/>
  <c r="W1024" i="3"/>
  <c r="Z1023" i="3"/>
  <c r="X1024" i="3" l="1"/>
  <c r="W1025" i="3"/>
  <c r="Z1024" i="3"/>
  <c r="W1026" i="3" l="1"/>
  <c r="X1025" i="3"/>
  <c r="Z1025" i="3"/>
  <c r="W1027" i="3" l="1"/>
  <c r="X1026" i="3"/>
  <c r="Z1026" i="3"/>
  <c r="W1028" i="3" l="1"/>
  <c r="X1027" i="3"/>
  <c r="Z1027" i="3"/>
  <c r="W1029" i="3" l="1"/>
  <c r="X1028" i="3"/>
  <c r="Z1028" i="3"/>
  <c r="Z1029" i="3" l="1"/>
  <c r="X1029" i="3"/>
  <c r="W1030" i="3"/>
  <c r="W1031" i="3" l="1"/>
  <c r="Z1030" i="3"/>
  <c r="X1030" i="3"/>
  <c r="W1032" i="3" l="1"/>
  <c r="Z1031" i="3"/>
  <c r="X1031" i="3"/>
  <c r="W1033" i="3" l="1"/>
  <c r="X1032" i="3"/>
  <c r="Z1032" i="3"/>
  <c r="W1034" i="3" l="1"/>
  <c r="Z1033" i="3"/>
  <c r="X1033" i="3"/>
  <c r="W1035" i="3" l="1"/>
  <c r="X1034" i="3"/>
  <c r="Z1034" i="3"/>
  <c r="W1036" i="3" l="1"/>
  <c r="Z1035" i="3"/>
  <c r="X1035" i="3"/>
  <c r="W1037" i="3" l="1"/>
  <c r="Z1036" i="3"/>
  <c r="X1036" i="3"/>
  <c r="W1038" i="3" l="1"/>
  <c r="X1037" i="3"/>
  <c r="Z1037" i="3"/>
  <c r="W1039" i="3" l="1"/>
  <c r="X1038" i="3"/>
  <c r="Z1038" i="3"/>
  <c r="W1040" i="3" l="1"/>
  <c r="X1039" i="3"/>
  <c r="Z1039" i="3"/>
  <c r="X1040" i="3" l="1"/>
  <c r="W1041" i="3"/>
  <c r="Z1040" i="3"/>
  <c r="W1042" i="3" l="1"/>
  <c r="X1041" i="3"/>
  <c r="Z1041" i="3"/>
  <c r="W1043" i="3" l="1"/>
  <c r="X1042" i="3"/>
  <c r="Z1042" i="3"/>
  <c r="W1044" i="3" l="1"/>
  <c r="X1043" i="3"/>
  <c r="Z1043" i="3"/>
  <c r="W1045" i="3" l="1"/>
  <c r="X1044" i="3"/>
  <c r="Z1044" i="3"/>
  <c r="Z1045" i="3" l="1"/>
  <c r="X1045" i="3"/>
  <c r="W1046" i="3"/>
  <c r="W1047" i="3" l="1"/>
  <c r="Z1046" i="3"/>
  <c r="X1046" i="3"/>
  <c r="W1048" i="3" l="1"/>
  <c r="X1047" i="3"/>
  <c r="Z1047" i="3"/>
  <c r="W1049" i="3" l="1"/>
  <c r="Z1048" i="3"/>
  <c r="X1048" i="3"/>
  <c r="W1050" i="3" l="1"/>
  <c r="Z1049" i="3"/>
  <c r="X1049" i="3"/>
  <c r="W1051" i="3" l="1"/>
  <c r="X1050" i="3"/>
  <c r="Z1050" i="3"/>
  <c r="X1051" i="3" l="1"/>
  <c r="W1052" i="3"/>
  <c r="Z1051" i="3"/>
  <c r="X1052" i="3" l="1"/>
  <c r="W1053" i="3"/>
  <c r="Z1052" i="3"/>
  <c r="W1054" i="3" l="1"/>
  <c r="Z1053" i="3"/>
  <c r="X1053" i="3"/>
  <c r="W1055" i="3" l="1"/>
  <c r="X1054" i="3"/>
  <c r="Z1054" i="3"/>
  <c r="X1055" i="3" l="1"/>
  <c r="W1056" i="3"/>
  <c r="Z1055" i="3"/>
  <c r="X1056" i="3" l="1"/>
  <c r="Z1056" i="3"/>
  <c r="W1057" i="3"/>
  <c r="W1058" i="3" l="1"/>
  <c r="Z1057" i="3"/>
  <c r="X1057" i="3"/>
  <c r="W1059" i="3" l="1"/>
  <c r="X1058" i="3"/>
  <c r="Z1058" i="3"/>
  <c r="W1060" i="3" l="1"/>
  <c r="Z1059" i="3"/>
  <c r="X1059" i="3"/>
  <c r="W1061" i="3" l="1"/>
  <c r="X1060" i="3"/>
  <c r="Z1060" i="3"/>
  <c r="Z1061" i="3" l="1"/>
  <c r="W1062" i="3"/>
  <c r="X1061" i="3"/>
  <c r="W1063" i="3" l="1"/>
  <c r="X1062" i="3"/>
  <c r="Z1062" i="3"/>
  <c r="W1064" i="3" l="1"/>
  <c r="X1063" i="3"/>
  <c r="Z1063" i="3"/>
  <c r="X1064" i="3" l="1"/>
  <c r="W1065" i="3"/>
  <c r="Z1064" i="3"/>
  <c r="W1066" i="3" l="1"/>
  <c r="Z1065" i="3"/>
  <c r="X1065" i="3"/>
  <c r="W1067" i="3" l="1"/>
  <c r="X1066" i="3"/>
  <c r="Z1066" i="3"/>
  <c r="X1067" i="3" l="1"/>
  <c r="W1068" i="3"/>
  <c r="Z1067" i="3"/>
  <c r="W1069" i="3" l="1"/>
  <c r="X1068" i="3"/>
  <c r="Z1068" i="3"/>
  <c r="W1070" i="3" l="1"/>
  <c r="Z1069" i="3"/>
  <c r="X1069" i="3"/>
  <c r="W1071" i="3" l="1"/>
  <c r="X1070" i="3"/>
  <c r="Z1070" i="3"/>
  <c r="W1072" i="3" l="1"/>
  <c r="Z1071" i="3"/>
  <c r="X1071" i="3"/>
  <c r="X1072" i="3" l="1"/>
  <c r="W1073" i="3"/>
  <c r="Z1072" i="3"/>
  <c r="W1074" i="3" l="1"/>
  <c r="Z1073" i="3"/>
  <c r="X1073" i="3"/>
  <c r="W1075" i="3" l="1"/>
  <c r="X1074" i="3"/>
  <c r="Z1074" i="3"/>
  <c r="W1076" i="3" l="1"/>
  <c r="Z1075" i="3"/>
  <c r="X1075" i="3"/>
  <c r="X1076" i="3" l="1"/>
  <c r="W1077" i="3"/>
  <c r="Z1076" i="3"/>
  <c r="Z1077" i="3" l="1"/>
  <c r="X1077" i="3"/>
  <c r="W1078" i="3"/>
  <c r="W1079" i="3" l="1"/>
  <c r="Z1078" i="3"/>
  <c r="X1078" i="3"/>
  <c r="W1080" i="3" l="1"/>
  <c r="Z1079" i="3"/>
  <c r="X1079" i="3"/>
  <c r="W1081" i="3" l="1"/>
  <c r="Z1080" i="3"/>
  <c r="X1080" i="3"/>
  <c r="W1082" i="3" l="1"/>
  <c r="Z1081" i="3"/>
  <c r="X1081" i="3"/>
  <c r="X1082" i="3" l="1"/>
  <c r="W1083" i="3"/>
  <c r="Z1082" i="3"/>
  <c r="W1084" i="3" l="1"/>
  <c r="Z1083" i="3"/>
  <c r="X1083" i="3"/>
  <c r="W1085" i="3" l="1"/>
  <c r="Z1084" i="3"/>
  <c r="X1084" i="3"/>
  <c r="W1086" i="3" l="1"/>
  <c r="Z1085" i="3"/>
  <c r="X1085" i="3"/>
  <c r="W1087" i="3" l="1"/>
  <c r="X1086" i="3"/>
  <c r="Z1086" i="3"/>
  <c r="W1088" i="3" l="1"/>
  <c r="Z1087" i="3"/>
  <c r="X1087" i="3"/>
  <c r="X1088" i="3" l="1"/>
  <c r="W1089" i="3"/>
  <c r="Z1088" i="3"/>
  <c r="W1090" i="3" l="1"/>
  <c r="Z1089" i="3"/>
  <c r="X1089" i="3"/>
  <c r="W1091" i="3" l="1"/>
  <c r="X1090" i="3"/>
  <c r="Z1090" i="3"/>
  <c r="W1092" i="3" l="1"/>
  <c r="Z1091" i="3"/>
  <c r="X1091" i="3"/>
  <c r="W1093" i="3" l="1"/>
  <c r="X1092" i="3"/>
  <c r="Z1092" i="3"/>
  <c r="Z1093" i="3" l="1"/>
  <c r="W1094" i="3"/>
  <c r="X1093" i="3"/>
  <c r="W1095" i="3" l="1"/>
  <c r="X1094" i="3"/>
  <c r="Z1094" i="3"/>
  <c r="W1096" i="3" l="1"/>
  <c r="Z1095" i="3"/>
  <c r="X1095" i="3"/>
  <c r="W1097" i="3" l="1"/>
  <c r="X1096" i="3"/>
  <c r="Z1096" i="3"/>
  <c r="W1098" i="3" l="1"/>
  <c r="Z1097" i="3"/>
  <c r="X1097" i="3"/>
  <c r="W1099" i="3" l="1"/>
  <c r="X1098" i="3"/>
  <c r="Z1098" i="3"/>
  <c r="X1099" i="3" l="1"/>
  <c r="W1100" i="3"/>
  <c r="Z1099" i="3"/>
  <c r="W1101" i="3" l="1"/>
  <c r="X1100" i="3"/>
  <c r="Z1100" i="3"/>
  <c r="W1102" i="3" l="1"/>
  <c r="Z1101" i="3"/>
  <c r="X1101" i="3"/>
  <c r="W1103" i="3" l="1"/>
  <c r="X1102" i="3"/>
  <c r="Z1102" i="3"/>
  <c r="W1104" i="3" l="1"/>
  <c r="Z1103" i="3"/>
  <c r="X1103" i="3"/>
  <c r="W1105" i="3" l="1"/>
  <c r="X1104" i="3"/>
  <c r="Z1104" i="3"/>
  <c r="W1106" i="3" l="1"/>
  <c r="Z1105" i="3"/>
  <c r="X1105" i="3"/>
  <c r="W1107" i="3" l="1"/>
  <c r="Z1106" i="3"/>
  <c r="X1106" i="3"/>
  <c r="W1108" i="3" l="1"/>
  <c r="Z1107" i="3"/>
  <c r="X1107" i="3"/>
  <c r="W1109" i="3" l="1"/>
  <c r="Z1108" i="3"/>
  <c r="X1108" i="3"/>
  <c r="Z1109" i="3" l="1"/>
  <c r="X1109" i="3"/>
  <c r="W1110" i="3"/>
  <c r="W1111" i="3" l="1"/>
  <c r="Z1110" i="3"/>
  <c r="X1110" i="3"/>
  <c r="W1112" i="3" l="1"/>
  <c r="Z1111" i="3"/>
  <c r="X1111" i="3"/>
  <c r="W1113" i="3" l="1"/>
  <c r="Z1112" i="3"/>
  <c r="X1112" i="3"/>
  <c r="W1114" i="3" l="1"/>
  <c r="Z1113" i="3"/>
  <c r="X1113" i="3"/>
  <c r="W1115" i="3" l="1"/>
  <c r="Z1114" i="3"/>
  <c r="X1114" i="3"/>
  <c r="X1115" i="3" l="1"/>
  <c r="W1116" i="3"/>
  <c r="Z1115" i="3"/>
  <c r="W1117" i="3" l="1"/>
  <c r="Z1116" i="3"/>
  <c r="X1116" i="3"/>
  <c r="X1117" i="3" l="1"/>
  <c r="W1118" i="3"/>
  <c r="Z1117" i="3"/>
  <c r="X1118" i="3" l="1"/>
  <c r="W1119" i="3"/>
  <c r="Z1118" i="3"/>
  <c r="W1120" i="3" l="1"/>
  <c r="Z1119" i="3"/>
  <c r="X1119" i="3"/>
  <c r="X1120" i="3" l="1"/>
  <c r="Z1120" i="3"/>
  <c r="W1121" i="3"/>
  <c r="W1122" i="3" l="1"/>
  <c r="Z1121" i="3"/>
  <c r="X1121" i="3"/>
  <c r="W1123" i="3" l="1"/>
  <c r="Z1122" i="3"/>
  <c r="X1122" i="3"/>
  <c r="W1124" i="3" l="1"/>
  <c r="Z1123" i="3"/>
  <c r="X1123" i="3"/>
  <c r="X1124" i="3" l="1"/>
  <c r="W1125" i="3"/>
  <c r="Z1124" i="3"/>
  <c r="Z1125" i="3" l="1"/>
  <c r="X1125" i="3"/>
  <c r="W1126" i="3"/>
  <c r="W1127" i="3" l="1"/>
  <c r="Z1126" i="3"/>
  <c r="X1126" i="3"/>
  <c r="W1128" i="3" l="1"/>
  <c r="Z1127" i="3"/>
  <c r="X1127" i="3"/>
  <c r="Z1128" i="3" l="1"/>
  <c r="X1128" i="3"/>
  <c r="W1129" i="3"/>
  <c r="W1130" i="3" l="1"/>
  <c r="Z1129" i="3"/>
  <c r="X1129" i="3"/>
  <c r="Z1130" i="3" l="1"/>
  <c r="X1130" i="3"/>
  <c r="W1131" i="3"/>
  <c r="X1131" i="3" l="1"/>
  <c r="W1132" i="3"/>
  <c r="Z1131" i="3"/>
  <c r="X1132" i="3" l="1"/>
  <c r="W1133" i="3"/>
  <c r="Z1132" i="3"/>
  <c r="W1134" i="3" l="1"/>
  <c r="Z1133" i="3"/>
  <c r="X1133" i="3"/>
  <c r="W1135" i="3" l="1"/>
  <c r="Z1134" i="3"/>
  <c r="X1134" i="3"/>
  <c r="W1136" i="3" l="1"/>
  <c r="Z1135" i="3"/>
  <c r="X1135" i="3"/>
  <c r="X1136" i="3" l="1"/>
  <c r="Z1136" i="3"/>
  <c r="W1137" i="3"/>
  <c r="W1138" i="3" l="1"/>
  <c r="Z1137" i="3"/>
  <c r="X1137" i="3"/>
  <c r="W1139" i="3" l="1"/>
  <c r="Z1138" i="3"/>
  <c r="X1138" i="3"/>
  <c r="W1140" i="3" l="1"/>
  <c r="Z1139" i="3"/>
  <c r="X1139" i="3"/>
  <c r="W1141" i="3" l="1"/>
  <c r="Z1140" i="3"/>
  <c r="X1140" i="3"/>
  <c r="Z1141" i="3" l="1"/>
  <c r="X1141" i="3"/>
  <c r="W1142" i="3"/>
  <c r="W1143" i="3" l="1"/>
  <c r="Z1142" i="3"/>
  <c r="X1142" i="3"/>
  <c r="W1144" i="3" l="1"/>
  <c r="Z1143" i="3"/>
  <c r="X1143" i="3"/>
  <c r="W1145" i="3" l="1"/>
  <c r="Z1144" i="3"/>
  <c r="X1144" i="3"/>
  <c r="W1146" i="3" l="1"/>
  <c r="Z1145" i="3"/>
  <c r="X1145" i="3"/>
  <c r="W1147" i="3" l="1"/>
  <c r="Z1146" i="3"/>
  <c r="X1146" i="3"/>
  <c r="W1148" i="3" l="1"/>
  <c r="X1147" i="3"/>
  <c r="Z1147" i="3"/>
  <c r="X1148" i="3" l="1"/>
  <c r="W1149" i="3"/>
  <c r="Z1148" i="3"/>
  <c r="X1149" i="3" l="1"/>
  <c r="W1150" i="3"/>
  <c r="Z1149" i="3"/>
  <c r="W1151" i="3" l="1"/>
  <c r="Z1150" i="3"/>
  <c r="X1150" i="3"/>
  <c r="Z1151" i="3" l="1"/>
  <c r="W1152" i="3"/>
  <c r="X1151" i="3"/>
  <c r="X1152" i="3" l="1"/>
  <c r="Z1152" i="3"/>
  <c r="W1153" i="3"/>
  <c r="W1154" i="3" l="1"/>
  <c r="Z1153" i="3"/>
  <c r="X1153" i="3"/>
  <c r="W1155" i="3" l="1"/>
  <c r="Z1154" i="3"/>
  <c r="X1154" i="3"/>
  <c r="W1156" i="3" l="1"/>
  <c r="Z1155" i="3"/>
  <c r="X1155" i="3"/>
  <c r="W1157" i="3" l="1"/>
  <c r="Z1156" i="3"/>
  <c r="X1156" i="3"/>
  <c r="W1158" i="3" l="1"/>
  <c r="X1157" i="3"/>
  <c r="Z1157" i="3"/>
  <c r="X1158" i="3" l="1"/>
  <c r="Z1158" i="3"/>
  <c r="W1159" i="3"/>
  <c r="W1160" i="3" l="1"/>
  <c r="Z1159" i="3"/>
  <c r="X1159" i="3"/>
  <c r="X1160" i="3" l="1"/>
  <c r="W1161" i="3"/>
  <c r="Z1160" i="3"/>
  <c r="W1162" i="3" l="1"/>
  <c r="Z1161" i="3"/>
  <c r="X1161" i="3"/>
  <c r="Z1162" i="3" l="1"/>
  <c r="X1162" i="3"/>
  <c r="W1163" i="3"/>
  <c r="X1163" i="3" l="1"/>
  <c r="W1164" i="3"/>
  <c r="Z1163" i="3"/>
  <c r="Z1164" i="3" l="1"/>
  <c r="X1164" i="3"/>
  <c r="W1165" i="3"/>
  <c r="Z1165" i="3" l="1"/>
  <c r="X1165" i="3"/>
  <c r="W1166" i="3"/>
  <c r="Z1166" i="3" l="1"/>
  <c r="X1166" i="3"/>
  <c r="W1167" i="3"/>
  <c r="Z1167" i="3" l="1"/>
  <c r="X1167" i="3"/>
  <c r="W1168" i="3"/>
  <c r="Z1168" i="3" l="1"/>
  <c r="W1169" i="3"/>
  <c r="X1168" i="3"/>
  <c r="Z1169" i="3" l="1"/>
  <c r="X1169" i="3"/>
  <c r="W1170" i="3"/>
  <c r="Z1170" i="3" l="1"/>
  <c r="X1170" i="3"/>
  <c r="W1171" i="3"/>
  <c r="Z1171" i="3" l="1"/>
  <c r="X1171" i="3"/>
  <c r="W1172" i="3"/>
  <c r="Z1172" i="3" l="1"/>
  <c r="X1172" i="3"/>
  <c r="W1173" i="3"/>
  <c r="X1173" i="3" l="1"/>
  <c r="W1174" i="3"/>
  <c r="Z1173" i="3"/>
  <c r="W1175" i="3" l="1"/>
  <c r="Z1174" i="3"/>
  <c r="X1174" i="3"/>
  <c r="Z1175" i="3" l="1"/>
  <c r="X1175" i="3"/>
  <c r="W1176" i="3"/>
  <c r="Z1176" i="3" l="1"/>
  <c r="W1177" i="3"/>
  <c r="X1176" i="3"/>
  <c r="Z1177" i="3" l="1"/>
  <c r="X1177" i="3"/>
  <c r="W1178" i="3"/>
  <c r="Z1178" i="3" l="1"/>
  <c r="X1178" i="3"/>
  <c r="W1179" i="3"/>
  <c r="Z1179" i="3" l="1"/>
  <c r="W1180" i="3"/>
  <c r="X1179" i="3"/>
  <c r="Z1180" i="3" l="1"/>
  <c r="X1180" i="3"/>
  <c r="W1181" i="3"/>
  <c r="Z1181" i="3" l="1"/>
  <c r="X1181" i="3"/>
  <c r="W1182" i="3"/>
  <c r="Z1182" i="3" l="1"/>
  <c r="X1182" i="3"/>
  <c r="W1183" i="3"/>
  <c r="Z1183" i="3" l="1"/>
  <c r="X1183" i="3"/>
  <c r="W1184" i="3"/>
  <c r="W1185" i="3" l="1"/>
  <c r="Z1184" i="3"/>
  <c r="X1184" i="3"/>
  <c r="Z1185" i="3" l="1"/>
  <c r="X1185" i="3"/>
  <c r="W1186" i="3"/>
  <c r="Z1186" i="3" l="1"/>
  <c r="X1186" i="3"/>
  <c r="W1187" i="3"/>
  <c r="Z1187" i="3" l="1"/>
  <c r="X1187" i="3"/>
  <c r="W1188" i="3"/>
  <c r="Z1188" i="3" l="1"/>
  <c r="X1188" i="3"/>
  <c r="W1189" i="3"/>
  <c r="X1189" i="3" l="1"/>
  <c r="W1190" i="3"/>
  <c r="Z1189" i="3"/>
  <c r="W1191" i="3" l="1"/>
  <c r="Z1190" i="3"/>
  <c r="X1190" i="3"/>
  <c r="Z1191" i="3" l="1"/>
  <c r="X1191" i="3"/>
  <c r="W1192" i="3"/>
  <c r="Z1192" i="3" l="1"/>
  <c r="X1192" i="3"/>
  <c r="W1193" i="3"/>
  <c r="Z1193" i="3" l="1"/>
  <c r="X1193" i="3"/>
  <c r="W1194" i="3"/>
  <c r="Z1194" i="3" l="1"/>
  <c r="X1194" i="3"/>
  <c r="W1195" i="3"/>
  <c r="W1196" i="3" l="1"/>
  <c r="X1195" i="3"/>
  <c r="Z1195" i="3"/>
  <c r="Z1196" i="3" l="1"/>
  <c r="W1197" i="3"/>
  <c r="X1196" i="3"/>
  <c r="Z1197" i="3" l="1"/>
  <c r="X1197" i="3"/>
  <c r="W1198" i="3"/>
  <c r="Z1198" i="3" l="1"/>
  <c r="X1198" i="3"/>
  <c r="W1199" i="3"/>
  <c r="Z1199" i="3" l="1"/>
  <c r="X1199" i="3"/>
  <c r="W1200" i="3"/>
  <c r="Z1200" i="3" l="1"/>
  <c r="W1201" i="3"/>
  <c r="X1200" i="3"/>
  <c r="Z1201" i="3" l="1"/>
  <c r="X1201" i="3"/>
  <c r="W1202" i="3"/>
  <c r="Z1202" i="3" l="1"/>
  <c r="X1202" i="3"/>
  <c r="W1203" i="3"/>
  <c r="Z1203" i="3" l="1"/>
  <c r="X1203" i="3"/>
  <c r="W1204" i="3"/>
  <c r="Z1204" i="3" l="1"/>
  <c r="X1204" i="3"/>
  <c r="W1205" i="3"/>
  <c r="X1205" i="3" l="1"/>
  <c r="W1206" i="3"/>
  <c r="Z1205" i="3"/>
  <c r="W1207" i="3" l="1"/>
  <c r="Z1206" i="3"/>
  <c r="X1206" i="3"/>
  <c r="Z1207" i="3" l="1"/>
  <c r="X1207" i="3"/>
  <c r="W1208" i="3"/>
  <c r="Z1208" i="3" l="1"/>
  <c r="X1208" i="3"/>
  <c r="W1209" i="3"/>
  <c r="Z1209" i="3" l="1"/>
  <c r="X1209" i="3"/>
  <c r="W1210" i="3"/>
  <c r="Z1210" i="3" l="1"/>
  <c r="X1210" i="3"/>
  <c r="W1211" i="3"/>
  <c r="Z1211" i="3" l="1"/>
  <c r="W1212" i="3"/>
  <c r="X1211" i="3"/>
  <c r="Z1212" i="3" l="1"/>
  <c r="X1212" i="3"/>
  <c r="W1213" i="3"/>
  <c r="Z1213" i="3" l="1"/>
  <c r="X1213" i="3"/>
  <c r="W1214" i="3"/>
  <c r="Z1214" i="3" l="1"/>
  <c r="X1214" i="3"/>
  <c r="W1215" i="3"/>
  <c r="Z1215" i="3" l="1"/>
  <c r="X1215" i="3"/>
  <c r="W1216" i="3"/>
  <c r="Z1216" i="3" l="1"/>
  <c r="W1217" i="3"/>
  <c r="X1216" i="3"/>
  <c r="Z1217" i="3" l="1"/>
  <c r="X1217" i="3"/>
  <c r="W1218" i="3"/>
  <c r="Z1218" i="3" l="1"/>
  <c r="X1218" i="3"/>
  <c r="W1219" i="3"/>
  <c r="Z1219" i="3" l="1"/>
  <c r="X1219" i="3"/>
  <c r="W1220" i="3"/>
  <c r="Z1220" i="3" l="1"/>
  <c r="X1220" i="3"/>
  <c r="W1221" i="3"/>
  <c r="X1221" i="3" l="1"/>
  <c r="W1222" i="3"/>
  <c r="Z1221" i="3"/>
  <c r="Z1222" i="3" l="1"/>
  <c r="X1222" i="3"/>
  <c r="W1223" i="3"/>
  <c r="Z1223" i="3" l="1"/>
  <c r="X1223" i="3"/>
  <c r="W1224" i="3"/>
  <c r="Z1224" i="3" l="1"/>
  <c r="X1224" i="3"/>
  <c r="W1225" i="3"/>
  <c r="Z1225" i="3" l="1"/>
  <c r="X1225" i="3"/>
  <c r="W1226" i="3"/>
  <c r="Z1226" i="3" l="1"/>
  <c r="X1226" i="3"/>
  <c r="W1227" i="3"/>
  <c r="Z1227" i="3" l="1"/>
  <c r="X1227" i="3"/>
  <c r="W1228" i="3"/>
  <c r="Z1228" i="3" l="1"/>
  <c r="X1228" i="3"/>
  <c r="W1229" i="3"/>
  <c r="Z1229" i="3" l="1"/>
  <c r="X1229" i="3"/>
  <c r="W1230" i="3"/>
  <c r="Z1230" i="3" l="1"/>
  <c r="X1230" i="3"/>
  <c r="W1231" i="3"/>
  <c r="Z1231" i="3" l="1"/>
  <c r="X1231" i="3"/>
  <c r="W1232" i="3"/>
  <c r="Z1232" i="3" l="1"/>
  <c r="W1233" i="3"/>
  <c r="X1232" i="3"/>
  <c r="Z1233" i="3" l="1"/>
  <c r="X1233" i="3"/>
  <c r="W1234" i="3"/>
  <c r="Z1234" i="3" l="1"/>
  <c r="X1234" i="3"/>
  <c r="W1235" i="3"/>
  <c r="Z1235" i="3" l="1"/>
  <c r="X1235" i="3"/>
  <c r="W1236" i="3"/>
  <c r="Z1236" i="3" l="1"/>
  <c r="X1236" i="3"/>
  <c r="W1237" i="3"/>
  <c r="W1238" i="3" l="1"/>
  <c r="X1237" i="3"/>
  <c r="Z1237" i="3"/>
  <c r="Z1238" i="3" l="1"/>
  <c r="X1238" i="3"/>
  <c r="W1239" i="3"/>
  <c r="Z1239" i="3" l="1"/>
  <c r="X1239" i="3"/>
  <c r="W1240" i="3"/>
  <c r="Z1240" i="3" l="1"/>
  <c r="X1240" i="3"/>
  <c r="W1241" i="3"/>
  <c r="Z1241" i="3" l="1"/>
  <c r="X1241" i="3"/>
  <c r="W1242" i="3"/>
  <c r="Z1242" i="3" l="1"/>
  <c r="X1242" i="3"/>
  <c r="W1243" i="3"/>
  <c r="Z1243" i="3" l="1"/>
  <c r="W1244" i="3"/>
  <c r="X1243" i="3"/>
  <c r="Z1244" i="3" l="1"/>
  <c r="X1244" i="3"/>
  <c r="W1245" i="3"/>
  <c r="Z1245" i="3" l="1"/>
  <c r="X1245" i="3"/>
  <c r="W1246" i="3"/>
  <c r="Z1246" i="3" l="1"/>
  <c r="X1246" i="3"/>
  <c r="W1247" i="3"/>
  <c r="Z1247" i="3" l="1"/>
  <c r="X1247" i="3"/>
  <c r="W1248" i="3"/>
  <c r="Z1248" i="3" l="1"/>
  <c r="W1249" i="3"/>
  <c r="X1248" i="3"/>
  <c r="Z1249" i="3" l="1"/>
  <c r="X1249" i="3"/>
  <c r="W1250" i="3"/>
  <c r="Z1250" i="3" l="1"/>
  <c r="X1250" i="3"/>
  <c r="W1251" i="3"/>
  <c r="Z1251" i="3" l="1"/>
  <c r="X1251" i="3"/>
  <c r="W1252" i="3"/>
  <c r="Z1252" i="3" l="1"/>
  <c r="X1252" i="3"/>
  <c r="W1253" i="3"/>
  <c r="X1253" i="3" l="1"/>
  <c r="W1254" i="3"/>
  <c r="Z1253" i="3"/>
  <c r="W1255" i="3" l="1"/>
  <c r="Z1254" i="3"/>
  <c r="X1254" i="3"/>
  <c r="Z1255" i="3" l="1"/>
  <c r="X1255" i="3"/>
  <c r="W1256" i="3"/>
  <c r="Z1256" i="3" l="1"/>
  <c r="X1256" i="3"/>
  <c r="W1257" i="3"/>
  <c r="Z1257" i="3" l="1"/>
  <c r="X1257" i="3"/>
  <c r="W1258" i="3"/>
  <c r="Z1258" i="3" l="1"/>
  <c r="X1258" i="3"/>
  <c r="W1259" i="3"/>
  <c r="W1260" i="3" l="1"/>
  <c r="Z1259" i="3"/>
  <c r="X1259" i="3"/>
  <c r="Z1260" i="3" l="1"/>
  <c r="X1260" i="3"/>
  <c r="W1261" i="3"/>
  <c r="Z1261" i="3" l="1"/>
  <c r="X1261" i="3"/>
  <c r="W1262" i="3"/>
  <c r="Z1262" i="3" l="1"/>
  <c r="X1262" i="3"/>
  <c r="W1263" i="3"/>
  <c r="Z1263" i="3" l="1"/>
  <c r="X1263" i="3"/>
  <c r="W1264" i="3"/>
  <c r="W1265" i="3" l="1"/>
  <c r="Z1264" i="3"/>
  <c r="X1264" i="3"/>
  <c r="Z1265" i="3" l="1"/>
  <c r="X1265" i="3"/>
  <c r="W1266" i="3"/>
  <c r="Z1266" i="3" l="1"/>
  <c r="X1266" i="3"/>
  <c r="W1267" i="3"/>
  <c r="Z1267" i="3" l="1"/>
  <c r="X1267" i="3"/>
  <c r="W1268" i="3"/>
  <c r="Z1268" i="3" l="1"/>
  <c r="X1268" i="3"/>
  <c r="W1269" i="3"/>
  <c r="X1269" i="3" l="1"/>
  <c r="W1270" i="3"/>
  <c r="Z1269" i="3"/>
  <c r="Z1270" i="3" l="1"/>
  <c r="X1270" i="3"/>
  <c r="W1271" i="3"/>
  <c r="Z1271" i="3" l="1"/>
  <c r="X1271" i="3"/>
  <c r="W1272" i="3"/>
  <c r="Z1272" i="3" l="1"/>
  <c r="X1272" i="3"/>
  <c r="W1273" i="3"/>
  <c r="Z1273" i="3" l="1"/>
  <c r="W1274" i="3"/>
  <c r="X1273" i="3"/>
  <c r="Z1274" i="3" l="1"/>
  <c r="X1274" i="3"/>
  <c r="W1275" i="3"/>
  <c r="Z1275" i="3" l="1"/>
  <c r="X1275" i="3"/>
  <c r="W1276" i="3"/>
  <c r="Z1276" i="3" l="1"/>
  <c r="X1276" i="3"/>
  <c r="W1277" i="3"/>
  <c r="Z1277" i="3" l="1"/>
  <c r="X1277" i="3"/>
  <c r="W1278" i="3"/>
  <c r="Z1278" i="3" l="1"/>
  <c r="X1278" i="3"/>
  <c r="W1279" i="3"/>
  <c r="Z1279" i="3" l="1"/>
  <c r="X1279" i="3"/>
  <c r="W1280" i="3"/>
  <c r="W1281" i="3" l="1"/>
  <c r="Z1280" i="3"/>
  <c r="X1280" i="3"/>
  <c r="Z1281" i="3" l="1"/>
  <c r="X1281" i="3"/>
  <c r="W1282" i="3"/>
  <c r="Z1282" i="3" l="1"/>
  <c r="X1282" i="3"/>
  <c r="W1283" i="3"/>
  <c r="Z1283" i="3" l="1"/>
  <c r="X1283" i="3"/>
  <c r="W1284" i="3"/>
  <c r="Z1284" i="3" l="1"/>
  <c r="X1284" i="3"/>
  <c r="W1285" i="3"/>
  <c r="X1285" i="3" l="1"/>
  <c r="W1286" i="3"/>
  <c r="Z1285" i="3"/>
  <c r="W1287" i="3" l="1"/>
  <c r="Z1286" i="3"/>
  <c r="X1286" i="3"/>
  <c r="Z1287" i="3" l="1"/>
  <c r="X1287" i="3"/>
  <c r="W1288" i="3"/>
  <c r="Z1288" i="3" l="1"/>
  <c r="X1288" i="3"/>
  <c r="W1289" i="3"/>
  <c r="Z1289" i="3" l="1"/>
  <c r="X1289" i="3"/>
  <c r="W1290" i="3"/>
  <c r="Z1290" i="3" l="1"/>
  <c r="X1290" i="3"/>
  <c r="W1291" i="3"/>
  <c r="X1291" i="3" l="1"/>
  <c r="W1292" i="3"/>
  <c r="Z1291" i="3"/>
  <c r="Z1292" i="3" l="1"/>
  <c r="X1292" i="3"/>
  <c r="W1293" i="3"/>
  <c r="Z1293" i="3" l="1"/>
  <c r="X1293" i="3"/>
  <c r="W1294" i="3"/>
  <c r="Z1294" i="3" l="1"/>
  <c r="X1294" i="3"/>
  <c r="W1295" i="3"/>
  <c r="Z1295" i="3" l="1"/>
  <c r="X1295" i="3"/>
  <c r="W1296" i="3"/>
  <c r="Z1296" i="3" l="1"/>
  <c r="W1297" i="3"/>
  <c r="X1296" i="3"/>
  <c r="Z1297" i="3" l="1"/>
  <c r="X1297" i="3"/>
  <c r="W1298" i="3"/>
  <c r="Z1298" i="3" l="1"/>
  <c r="X1298" i="3"/>
  <c r="W1299" i="3"/>
  <c r="Z1299" i="3" l="1"/>
  <c r="X1299" i="3"/>
  <c r="W1300" i="3"/>
  <c r="X1300" i="3" l="1"/>
  <c r="W1301" i="3"/>
  <c r="Z1300" i="3"/>
  <c r="X1301" i="3" l="1"/>
  <c r="W1302" i="3"/>
  <c r="Z1301" i="3"/>
  <c r="W1303" i="3" l="1"/>
  <c r="Z1302" i="3"/>
  <c r="X1302" i="3"/>
  <c r="Z1303" i="3" l="1"/>
  <c r="X1303" i="3"/>
  <c r="W1304" i="3"/>
  <c r="Z1304" i="3" l="1"/>
  <c r="X1304" i="3"/>
  <c r="W1305" i="3"/>
  <c r="Z1305" i="3" l="1"/>
  <c r="X1305" i="3"/>
  <c r="W1306" i="3"/>
  <c r="X1306" i="3" l="1"/>
  <c r="Z1306" i="3"/>
  <c r="W1307" i="3"/>
  <c r="X1307" i="3" l="1"/>
  <c r="W1308" i="3"/>
  <c r="Z1307" i="3"/>
  <c r="Z1308" i="3" l="1"/>
  <c r="X1308" i="3"/>
  <c r="W1309" i="3"/>
  <c r="Z1309" i="3" l="1"/>
  <c r="X1309" i="3"/>
  <c r="W1310" i="3"/>
  <c r="Z1310" i="3" l="1"/>
  <c r="X1310" i="3"/>
  <c r="W1311" i="3"/>
  <c r="Z1311" i="3" l="1"/>
  <c r="X1311" i="3"/>
  <c r="W1312" i="3"/>
  <c r="Z1312" i="3" l="1"/>
  <c r="X1312" i="3"/>
  <c r="W1313" i="3"/>
  <c r="Z1313" i="3" l="1"/>
  <c r="X1313" i="3"/>
  <c r="W1314" i="3"/>
  <c r="Z1314" i="3" l="1"/>
  <c r="X1314" i="3"/>
  <c r="W1315" i="3"/>
  <c r="Z1315" i="3" l="1"/>
  <c r="X1315" i="3"/>
  <c r="W1316" i="3"/>
  <c r="Z1316" i="3" l="1"/>
  <c r="X1316" i="3"/>
  <c r="W1317" i="3"/>
  <c r="X1317" i="3" l="1"/>
  <c r="W1318" i="3"/>
  <c r="Z1317" i="3"/>
  <c r="W1319" i="3" l="1"/>
  <c r="Z1318" i="3"/>
  <c r="X1318" i="3"/>
  <c r="Z1319" i="3" l="1"/>
  <c r="X1319" i="3"/>
  <c r="W1320" i="3"/>
  <c r="Z1320" i="3" l="1"/>
  <c r="X1320" i="3"/>
  <c r="W1321" i="3"/>
  <c r="Z1321" i="3" l="1"/>
  <c r="X1321" i="3"/>
  <c r="W1322" i="3"/>
  <c r="Z1322" i="3" l="1"/>
  <c r="X1322" i="3"/>
  <c r="W1323" i="3"/>
  <c r="X1323" i="3" l="1"/>
  <c r="W1324" i="3"/>
  <c r="Z1323" i="3"/>
  <c r="Z1324" i="3" l="1"/>
  <c r="X1324" i="3"/>
  <c r="W1325" i="3"/>
  <c r="Z1325" i="3" l="1"/>
  <c r="X1325" i="3"/>
  <c r="W1326" i="3"/>
  <c r="Z1326" i="3" l="1"/>
  <c r="W1327" i="3"/>
  <c r="X1326" i="3"/>
  <c r="Z1327" i="3" l="1"/>
  <c r="X1327" i="3"/>
  <c r="W1328" i="3"/>
  <c r="Z1328" i="3" l="1"/>
  <c r="W1329" i="3"/>
  <c r="X1328" i="3"/>
  <c r="Z1329" i="3" l="1"/>
  <c r="X1329" i="3"/>
  <c r="W1330" i="3"/>
  <c r="Z1330" i="3" l="1"/>
  <c r="X1330" i="3"/>
  <c r="W1331" i="3"/>
  <c r="Z1331" i="3" l="1"/>
  <c r="X1331" i="3"/>
  <c r="W1332" i="3"/>
  <c r="X1332" i="3" l="1"/>
  <c r="Z1332" i="3"/>
  <c r="W1333" i="3"/>
  <c r="X1333" i="3" l="1"/>
  <c r="W1334" i="3"/>
  <c r="Z1333" i="3"/>
  <c r="Z1334" i="3" l="1"/>
  <c r="X1334" i="3"/>
  <c r="W1335" i="3"/>
  <c r="Z1335" i="3" l="1"/>
  <c r="X1335" i="3"/>
  <c r="W1336" i="3"/>
  <c r="Z1336" i="3" l="1"/>
  <c r="X1336" i="3"/>
  <c r="W1337" i="3"/>
  <c r="Z1337" i="3" l="1"/>
  <c r="X1337" i="3"/>
  <c r="W1338" i="3"/>
  <c r="Z1338" i="3" l="1"/>
  <c r="X1338" i="3"/>
  <c r="W1339" i="3"/>
  <c r="W1340" i="3" l="1"/>
  <c r="X1339" i="3"/>
  <c r="Z1339" i="3"/>
  <c r="Z1340" i="3" l="1"/>
  <c r="X1340" i="3"/>
  <c r="W1341" i="3"/>
  <c r="Z1341" i="3" l="1"/>
  <c r="X1341" i="3"/>
  <c r="W1342" i="3"/>
  <c r="Z1342" i="3" l="1"/>
  <c r="X1342" i="3"/>
  <c r="W1343" i="3"/>
  <c r="Z1343" i="3" l="1"/>
  <c r="X1343" i="3"/>
  <c r="W1344" i="3"/>
  <c r="W1345" i="3" l="1"/>
  <c r="Z1344" i="3"/>
  <c r="X1344" i="3"/>
  <c r="Z1345" i="3" l="1"/>
  <c r="W1346" i="3"/>
  <c r="X1345" i="3"/>
  <c r="Z1346" i="3" l="1"/>
  <c r="X1346" i="3"/>
  <c r="W1347" i="3"/>
  <c r="Z1347" i="3" l="1"/>
  <c r="X1347" i="3"/>
  <c r="W1348" i="3"/>
  <c r="Z1348" i="3" l="1"/>
  <c r="W1349" i="3"/>
  <c r="X1348" i="3"/>
  <c r="W1350" i="3" l="1"/>
  <c r="Z1349" i="3"/>
  <c r="X1349" i="3"/>
  <c r="W1351" i="3" l="1"/>
  <c r="X1350" i="3"/>
  <c r="Z1350" i="3"/>
  <c r="W1352" i="3" l="1"/>
  <c r="X1351" i="3"/>
  <c r="Z1351" i="3"/>
  <c r="X1352" i="3" l="1"/>
  <c r="Z1352" i="3"/>
  <c r="W1353" i="3"/>
  <c r="W1354" i="3" l="1"/>
  <c r="X1353" i="3"/>
  <c r="Z1353" i="3"/>
  <c r="W1355" i="3" l="1"/>
  <c r="Z1354" i="3"/>
  <c r="X1354" i="3"/>
  <c r="Z1355" i="3" l="1"/>
  <c r="X1355" i="3"/>
  <c r="W1356" i="3"/>
  <c r="X1356" i="3" l="1"/>
  <c r="Z1356" i="3"/>
  <c r="W1357" i="3"/>
  <c r="Z1357" i="3" l="1"/>
  <c r="W1358" i="3"/>
  <c r="X1357" i="3"/>
  <c r="Z1358" i="3" l="1"/>
  <c r="X1358" i="3"/>
  <c r="W1359" i="3"/>
  <c r="W1360" i="3" l="1"/>
  <c r="Z1359" i="3"/>
  <c r="X1359" i="3"/>
  <c r="X1360" i="3" l="1"/>
  <c r="W1361" i="3"/>
  <c r="Z1360" i="3"/>
  <c r="W1362" i="3" l="1"/>
  <c r="Z1361" i="3"/>
  <c r="X1361" i="3"/>
  <c r="X1362" i="3" l="1"/>
  <c r="W1363" i="3"/>
  <c r="Z1362" i="3"/>
  <c r="W1364" i="3" l="1"/>
  <c r="X1363" i="3"/>
  <c r="Z1363" i="3"/>
  <c r="Z1364" i="3" l="1"/>
  <c r="X1364" i="3"/>
  <c r="W1365" i="3"/>
  <c r="Z1365" i="3" l="1"/>
  <c r="W1366" i="3"/>
  <c r="X1365" i="3"/>
  <c r="W1367" i="3" l="1"/>
  <c r="X1366" i="3"/>
  <c r="Z1366" i="3"/>
  <c r="Z1367" i="3" l="1"/>
  <c r="W1368" i="3"/>
  <c r="X1367" i="3"/>
  <c r="Z1368" i="3" l="1"/>
  <c r="X1368" i="3"/>
  <c r="W1369" i="3"/>
  <c r="X1369" i="3" l="1"/>
  <c r="Z1369" i="3"/>
  <c r="W1370" i="3"/>
  <c r="Z1370" i="3" l="1"/>
  <c r="X1370" i="3"/>
  <c r="W1371" i="3"/>
  <c r="X1371" i="3" l="1"/>
  <c r="Z1371" i="3"/>
  <c r="W1372" i="3"/>
  <c r="Z1372" i="3" l="1"/>
  <c r="W1373" i="3"/>
  <c r="X1372" i="3"/>
  <c r="Z1373" i="3" l="1"/>
  <c r="X1373" i="3"/>
  <c r="W1374" i="3"/>
  <c r="Z1374" i="3" l="1"/>
  <c r="W1375" i="3"/>
  <c r="X1374" i="3"/>
  <c r="W1376" i="3" l="1"/>
  <c r="Z1375" i="3"/>
  <c r="X1375" i="3"/>
  <c r="Z1376" i="3" l="1"/>
  <c r="X1376" i="3"/>
  <c r="W1377" i="3"/>
  <c r="Z1377" i="3" l="1"/>
  <c r="X1377" i="3"/>
  <c r="W1378" i="3"/>
  <c r="Z1378" i="3" l="1"/>
  <c r="W1379" i="3"/>
  <c r="X1378" i="3"/>
  <c r="Z1379" i="3" l="1"/>
  <c r="W1380" i="3"/>
  <c r="X1379" i="3"/>
  <c r="W1381" i="3" l="1"/>
  <c r="Z1380" i="3"/>
  <c r="X1380" i="3"/>
  <c r="W1382" i="3" l="1"/>
  <c r="Z1381" i="3"/>
  <c r="X1381" i="3"/>
  <c r="Z1382" i="3" l="1"/>
  <c r="W1383" i="3"/>
  <c r="X1382" i="3"/>
  <c r="Z1383" i="3" l="1"/>
  <c r="W1384" i="3"/>
  <c r="X1383" i="3"/>
  <c r="W1385" i="3" l="1"/>
  <c r="X1384" i="3"/>
  <c r="Z1384" i="3"/>
  <c r="W1386" i="3" l="1"/>
  <c r="X1385" i="3"/>
  <c r="Z1385" i="3"/>
  <c r="X1386" i="3" l="1"/>
  <c r="W1387" i="3"/>
  <c r="Z1386" i="3"/>
  <c r="W1388" i="3" l="1"/>
  <c r="Z1387" i="3"/>
  <c r="X1387" i="3"/>
  <c r="W1389" i="3" l="1"/>
  <c r="X1388" i="3"/>
  <c r="Z1388" i="3"/>
  <c r="Z1389" i="3" l="1"/>
  <c r="X1389" i="3"/>
  <c r="W1390" i="3"/>
  <c r="W1391" i="3" l="1"/>
  <c r="Z1390" i="3"/>
  <c r="X1390" i="3"/>
  <c r="X1391" i="3" l="1"/>
  <c r="W1392" i="3"/>
  <c r="Z1391" i="3"/>
  <c r="Z1392" i="3" l="1"/>
  <c r="X1392" i="3"/>
  <c r="W1393" i="3"/>
  <c r="W1394" i="3" l="1"/>
  <c r="Z1393" i="3"/>
  <c r="X1393" i="3"/>
  <c r="W1395" i="3" l="1"/>
  <c r="Z1394" i="3"/>
  <c r="X1394" i="3"/>
  <c r="Z1395" i="3" l="1"/>
  <c r="W1396" i="3"/>
  <c r="X1395" i="3"/>
  <c r="W1397" i="3" l="1"/>
  <c r="Z1396" i="3"/>
  <c r="X1396" i="3"/>
  <c r="W1398" i="3" l="1"/>
  <c r="Z1397" i="3"/>
  <c r="X1397" i="3"/>
  <c r="X1398" i="3" l="1"/>
  <c r="W1399" i="3"/>
  <c r="Z1398" i="3"/>
  <c r="W1400" i="3" l="1"/>
  <c r="Z1399" i="3"/>
  <c r="X1399" i="3"/>
  <c r="W1401" i="3" l="1"/>
  <c r="Z1400" i="3"/>
  <c r="X1400" i="3"/>
  <c r="W1402" i="3" l="1"/>
  <c r="Z1401" i="3"/>
  <c r="X1401" i="3"/>
  <c r="Z1402" i="3" l="1"/>
  <c r="X1402" i="3"/>
  <c r="W1403" i="3"/>
  <c r="W1404" i="3" l="1"/>
  <c r="X1403" i="3"/>
  <c r="Z1403" i="3"/>
  <c r="X1404" i="3" l="1"/>
  <c r="W1405" i="3"/>
  <c r="Z1404" i="3"/>
  <c r="Z1405" i="3" l="1"/>
  <c r="X1405" i="3"/>
  <c r="W1406" i="3"/>
  <c r="X1406" i="3" l="1"/>
  <c r="W1407" i="3"/>
  <c r="Z1406" i="3"/>
  <c r="Z1407" i="3" l="1"/>
  <c r="W1408" i="3"/>
  <c r="X1407" i="3"/>
  <c r="X1408" i="3" l="1"/>
  <c r="W1409" i="3"/>
  <c r="Z1408" i="3"/>
  <c r="X1409" i="3" l="1"/>
  <c r="W1410" i="3"/>
  <c r="Z1409" i="3"/>
  <c r="Z1410" i="3" l="1"/>
  <c r="X1410" i="3"/>
  <c r="W1411" i="3"/>
  <c r="Z1411" i="3" l="1"/>
  <c r="W1412" i="3"/>
  <c r="X1411" i="3"/>
  <c r="W1413" i="3" l="1"/>
  <c r="X1412" i="3"/>
  <c r="Z1412" i="3"/>
  <c r="Z1413" i="3" l="1"/>
  <c r="W1414" i="3"/>
  <c r="X1413" i="3"/>
  <c r="W1415" i="3" l="1"/>
  <c r="Z1414" i="3"/>
  <c r="X1414" i="3"/>
  <c r="X1415" i="3" l="1"/>
  <c r="W1416" i="3"/>
  <c r="Z1415" i="3"/>
  <c r="X1416" i="3" l="1"/>
  <c r="Z1416" i="3"/>
  <c r="W1417" i="3"/>
  <c r="Z1417" i="3" l="1"/>
  <c r="W1418" i="3"/>
  <c r="X1417" i="3"/>
  <c r="W1419" i="3" l="1"/>
  <c r="Z1418" i="3"/>
  <c r="X1418" i="3"/>
  <c r="W1420" i="3" l="1"/>
  <c r="Z1419" i="3"/>
  <c r="X1419" i="3"/>
  <c r="W1421" i="3" l="1"/>
  <c r="Z1420" i="3"/>
  <c r="X1420" i="3"/>
  <c r="X1421" i="3" l="1"/>
  <c r="Z1421" i="3"/>
  <c r="W1422" i="3"/>
  <c r="W1423" i="3" l="1"/>
  <c r="Z1422" i="3"/>
  <c r="X1422" i="3"/>
  <c r="W1424" i="3" l="1"/>
  <c r="X1423" i="3"/>
  <c r="Z1423" i="3"/>
  <c r="Z1424" i="3" l="1"/>
  <c r="X1424" i="3"/>
  <c r="W1425" i="3"/>
  <c r="X1425" i="3" l="1"/>
  <c r="W1426" i="3"/>
  <c r="Z1425" i="3"/>
  <c r="W1427" i="3" l="1"/>
  <c r="Z1426" i="3"/>
  <c r="X1426" i="3"/>
  <c r="X1427" i="3" l="1"/>
  <c r="W1428" i="3"/>
  <c r="Z1427" i="3"/>
  <c r="X1428" i="3" l="1"/>
  <c r="Z1428" i="3"/>
  <c r="W1429" i="3"/>
  <c r="W1430" i="3" l="1"/>
  <c r="X1429" i="3"/>
  <c r="Z1429" i="3"/>
  <c r="Z1430" i="3" l="1"/>
  <c r="W1431" i="3"/>
  <c r="X1430" i="3"/>
  <c r="X1431" i="3" l="1"/>
  <c r="W1432" i="3"/>
  <c r="Z1431" i="3"/>
  <c r="W1433" i="3" l="1"/>
  <c r="X1432" i="3"/>
  <c r="Z1432" i="3"/>
  <c r="W1434" i="3" l="1"/>
  <c r="Z1433" i="3"/>
  <c r="X1433" i="3"/>
  <c r="Z1434" i="3" l="1"/>
  <c r="W1435" i="3"/>
  <c r="X1434" i="3"/>
  <c r="Z1435" i="3" l="1"/>
  <c r="W1436" i="3"/>
  <c r="X1435" i="3"/>
  <c r="X1436" i="3" l="1"/>
  <c r="Z1436" i="3"/>
  <c r="W1437" i="3"/>
  <c r="Z1437" i="3" l="1"/>
  <c r="W1438" i="3"/>
  <c r="X1437" i="3"/>
  <c r="X1438" i="3" l="1"/>
  <c r="Z1438" i="3"/>
  <c r="W1439" i="3"/>
  <c r="Z1439" i="3" l="1"/>
  <c r="X1439" i="3"/>
  <c r="W1440" i="3"/>
  <c r="W1441" i="3" l="1"/>
  <c r="Z1440" i="3"/>
  <c r="X1440" i="3"/>
  <c r="W1442" i="3" l="1"/>
  <c r="X1441" i="3"/>
  <c r="Z1441" i="3"/>
  <c r="Z1442" i="3" l="1"/>
  <c r="X1442" i="3"/>
  <c r="W1443" i="3"/>
  <c r="W1444" i="3" l="1"/>
  <c r="X1443" i="3"/>
  <c r="Z1443" i="3"/>
  <c r="W1445" i="3" l="1"/>
  <c r="Z1444" i="3"/>
  <c r="X1444" i="3"/>
  <c r="Z1445" i="3" l="1"/>
  <c r="W1446" i="3"/>
  <c r="X1445" i="3"/>
  <c r="Z1446" i="3" l="1"/>
  <c r="W1447" i="3"/>
  <c r="X1446" i="3"/>
  <c r="X1447" i="3" l="1"/>
  <c r="W1448" i="3"/>
  <c r="Z1447" i="3"/>
  <c r="Z1448" i="3" l="1"/>
  <c r="X1448" i="3"/>
  <c r="W1449" i="3"/>
  <c r="X1449" i="3" l="1"/>
  <c r="Z1449" i="3"/>
  <c r="W1450" i="3"/>
  <c r="W1451" i="3" l="1"/>
  <c r="X1450" i="3"/>
  <c r="Z1450" i="3"/>
  <c r="Z1451" i="3" l="1"/>
  <c r="X1451" i="3"/>
  <c r="W1452" i="3"/>
  <c r="Z1452" i="3" l="1"/>
  <c r="W1453" i="3"/>
  <c r="X1452" i="3"/>
  <c r="X1453" i="3" l="1"/>
  <c r="W1454" i="3"/>
  <c r="Z1453" i="3"/>
  <c r="X1454" i="3" l="1"/>
  <c r="W1455" i="3"/>
  <c r="Z1454" i="3"/>
  <c r="X1455" i="3" l="1"/>
  <c r="Z1455" i="3"/>
  <c r="W1456" i="3"/>
  <c r="Z1456" i="3" l="1"/>
  <c r="X1456" i="3"/>
  <c r="W1457" i="3"/>
  <c r="W1458" i="3" l="1"/>
  <c r="Z1457" i="3"/>
  <c r="X1457" i="3"/>
  <c r="Z1458" i="3" l="1"/>
  <c r="W1459" i="3"/>
  <c r="X1458" i="3"/>
  <c r="W1460" i="3" l="1"/>
  <c r="X1459" i="3"/>
  <c r="Z1459" i="3"/>
  <c r="X1460" i="3" l="1"/>
  <c r="W1461" i="3"/>
  <c r="Z1460" i="3"/>
  <c r="X1461" i="3" l="1"/>
  <c r="Z1461" i="3"/>
  <c r="W1462" i="3"/>
  <c r="X1462" i="3" l="1"/>
  <c r="W1463" i="3"/>
  <c r="Z1462" i="3"/>
  <c r="Z1463" i="3" l="1"/>
  <c r="W1464" i="3"/>
  <c r="X1463" i="3"/>
  <c r="W1465" i="3" l="1"/>
  <c r="X1464" i="3"/>
  <c r="Z1464" i="3"/>
  <c r="X1465" i="3" l="1"/>
  <c r="Z1465" i="3"/>
  <c r="W1466" i="3"/>
  <c r="X1466" i="3" l="1"/>
  <c r="Z1466" i="3"/>
  <c r="W1467" i="3"/>
  <c r="W1468" i="3" l="1"/>
  <c r="Z1467" i="3"/>
  <c r="X1467" i="3"/>
  <c r="Z1468" i="3" l="1"/>
  <c r="W1469" i="3"/>
  <c r="X1468" i="3"/>
  <c r="Z1469" i="3" l="1"/>
  <c r="X1469" i="3"/>
  <c r="W1470" i="3"/>
  <c r="Z1470" i="3" l="1"/>
  <c r="X1470" i="3"/>
  <c r="W1471" i="3"/>
  <c r="W1472" i="3" l="1"/>
  <c r="Z1471" i="3"/>
  <c r="X1471" i="3"/>
  <c r="X1472" i="3" l="1"/>
  <c r="W1473" i="3"/>
  <c r="Z1472" i="3"/>
  <c r="X1473" i="3" l="1"/>
  <c r="Z1473" i="3"/>
  <c r="W1474" i="3"/>
  <c r="Z1474" i="3" l="1"/>
  <c r="W1475" i="3"/>
  <c r="X1474" i="3"/>
  <c r="Z1475" i="3" l="1"/>
  <c r="W1476" i="3"/>
  <c r="X1475" i="3"/>
  <c r="X1476" i="3" l="1"/>
  <c r="W1477" i="3"/>
  <c r="Z1476" i="3"/>
  <c r="W1478" i="3" l="1"/>
  <c r="X1477" i="3"/>
  <c r="Z1477" i="3"/>
  <c r="Z1478" i="3" l="1"/>
  <c r="W1479" i="3"/>
  <c r="X1478" i="3"/>
  <c r="Z1479" i="3" l="1"/>
  <c r="X1479" i="3"/>
  <c r="W1480" i="3"/>
  <c r="X1480" i="3" l="1"/>
  <c r="W1481" i="3"/>
  <c r="Z1480" i="3"/>
  <c r="X1481" i="3" l="1"/>
  <c r="Z1481" i="3"/>
  <c r="W1482" i="3"/>
  <c r="Z1482" i="3" l="1"/>
  <c r="W1483" i="3"/>
  <c r="X1482" i="3"/>
  <c r="X1483" i="3" l="1"/>
  <c r="W1484" i="3"/>
  <c r="Z1483" i="3"/>
  <c r="Z1484" i="3" l="1"/>
  <c r="X1484" i="3"/>
  <c r="W1485" i="3"/>
  <c r="X1485" i="3" l="1"/>
  <c r="Z1485" i="3"/>
  <c r="W1486" i="3"/>
  <c r="W1487" i="3" l="1"/>
  <c r="X1486" i="3"/>
  <c r="Z1486" i="3"/>
  <c r="X1487" i="3" l="1"/>
  <c r="W1488" i="3"/>
  <c r="Z1487" i="3"/>
  <c r="W1489" i="3" l="1"/>
  <c r="X1488" i="3"/>
  <c r="Z1488" i="3"/>
  <c r="W1490" i="3" l="1"/>
  <c r="Z1489" i="3"/>
  <c r="X1489" i="3"/>
  <c r="X1490" i="3" l="1"/>
  <c r="W1491" i="3"/>
  <c r="Z1490" i="3"/>
  <c r="X1491" i="3" l="1"/>
  <c r="W1492" i="3"/>
  <c r="Z1491" i="3"/>
  <c r="X1492" i="3" l="1"/>
  <c r="W1493" i="3"/>
  <c r="Z1492" i="3"/>
  <c r="Z1493" i="3" l="1"/>
  <c r="W1494" i="3"/>
  <c r="X1493" i="3"/>
  <c r="W1495" i="3" l="1"/>
  <c r="Z1494" i="3"/>
  <c r="X1494" i="3"/>
  <c r="X1495" i="3" l="1"/>
  <c r="Z1495" i="3"/>
  <c r="W1496" i="3"/>
  <c r="Z1496" i="3" l="1"/>
  <c r="W1497" i="3"/>
  <c r="X1496" i="3"/>
  <c r="X1497" i="3" l="1"/>
  <c r="W1498" i="3"/>
  <c r="Z1497" i="3"/>
  <c r="Z1498" i="3" l="1"/>
  <c r="W1499" i="3"/>
  <c r="X1498" i="3"/>
  <c r="X1499" i="3" l="1"/>
  <c r="Z1499" i="3"/>
  <c r="W1500" i="3"/>
  <c r="W1501" i="3" l="1"/>
  <c r="Z1500" i="3"/>
  <c r="X1500" i="3"/>
  <c r="Z1501" i="3" l="1"/>
  <c r="W1502" i="3"/>
  <c r="X1501" i="3"/>
  <c r="W1503" i="3" l="1"/>
  <c r="X1502" i="3"/>
  <c r="Z1502" i="3"/>
  <c r="X1503" i="3" l="1"/>
  <c r="W1504" i="3"/>
  <c r="Z1503" i="3"/>
  <c r="Z1504" i="3" l="1"/>
  <c r="X1504" i="3"/>
  <c r="W1505" i="3"/>
  <c r="X1505" i="3" l="1"/>
  <c r="Z1505" i="3"/>
  <c r="W1506" i="3"/>
  <c r="W1507" i="3" l="1"/>
  <c r="Z1506" i="3"/>
  <c r="X1506" i="3"/>
  <c r="W1508" i="3" l="1"/>
  <c r="X1507" i="3"/>
  <c r="Z1507" i="3"/>
  <c r="W1509" i="3" l="1"/>
  <c r="Z1508" i="3"/>
  <c r="X1508" i="3"/>
  <c r="X1509" i="3" l="1"/>
  <c r="W1510" i="3"/>
  <c r="Z1509" i="3"/>
  <c r="Z1510" i="3" l="1"/>
  <c r="W1511" i="3"/>
  <c r="X1510" i="3"/>
  <c r="X1511" i="3" l="1"/>
  <c r="W1512" i="3"/>
  <c r="Z1511" i="3"/>
  <c r="W1513" i="3" l="1"/>
  <c r="X1512" i="3"/>
  <c r="Z1512" i="3"/>
  <c r="W1514" i="3" l="1"/>
  <c r="Z1513" i="3"/>
  <c r="X1513" i="3"/>
  <c r="W1515" i="3" l="1"/>
  <c r="X1514" i="3"/>
  <c r="Z1514" i="3"/>
  <c r="Z1515" i="3" l="1"/>
  <c r="X1515" i="3"/>
  <c r="W1516" i="3"/>
  <c r="W1517" i="3" l="1"/>
  <c r="Z1516" i="3"/>
  <c r="X1516" i="3"/>
  <c r="Z1517" i="3" l="1"/>
  <c r="W1518" i="3"/>
  <c r="X1517" i="3"/>
  <c r="Z1518" i="3" l="1"/>
  <c r="W1519" i="3"/>
  <c r="X1518" i="3"/>
  <c r="W1520" i="3" l="1"/>
  <c r="X1519" i="3"/>
  <c r="Z1519" i="3"/>
  <c r="W1521" i="3" l="1"/>
  <c r="X1520" i="3"/>
  <c r="Z1520" i="3"/>
  <c r="W1522" i="3" l="1"/>
  <c r="X1521" i="3"/>
  <c r="Z1521" i="3"/>
  <c r="W1523" i="3" l="1"/>
  <c r="X1522" i="3"/>
  <c r="Z1522" i="3"/>
  <c r="W1524" i="3" l="1"/>
  <c r="Z1523" i="3"/>
  <c r="X1523" i="3"/>
  <c r="W1525" i="3" l="1"/>
  <c r="X1524" i="3"/>
  <c r="Z1524" i="3"/>
  <c r="X1525" i="3" l="1"/>
  <c r="Z1525" i="3"/>
  <c r="W1526" i="3"/>
  <c r="W1527" i="3" l="1"/>
  <c r="Z1526" i="3"/>
  <c r="X1526" i="3"/>
  <c r="X1527" i="3" l="1"/>
  <c r="W1528" i="3"/>
  <c r="Z1527" i="3"/>
  <c r="Z1528" i="3" l="1"/>
  <c r="X1528" i="3"/>
  <c r="W1529" i="3"/>
  <c r="Z1529" i="3" l="1"/>
  <c r="X1529" i="3"/>
  <c r="W1530" i="3"/>
  <c r="Z1530" i="3" l="1"/>
  <c r="W1531" i="3"/>
  <c r="X1530" i="3"/>
  <c r="W1532" i="3" l="1"/>
  <c r="Z1531" i="3"/>
  <c r="X1531" i="3"/>
  <c r="X1532" i="3" l="1"/>
  <c r="Z1532" i="3"/>
  <c r="W1533" i="3"/>
  <c r="X1533" i="3" l="1"/>
  <c r="Z1533" i="3"/>
  <c r="W1534" i="3"/>
  <c r="X1534" i="3" l="1"/>
  <c r="W1535" i="3"/>
  <c r="Z1534" i="3"/>
  <c r="Z1535" i="3" l="1"/>
  <c r="W1536" i="3"/>
  <c r="X1535" i="3"/>
  <c r="W1537" i="3" l="1"/>
  <c r="Z1536" i="3"/>
  <c r="X1536" i="3"/>
  <c r="X1537" i="3" l="1"/>
  <c r="W1538" i="3"/>
  <c r="Z1537" i="3"/>
  <c r="Z1538" i="3" l="1"/>
  <c r="X1538" i="3"/>
  <c r="W1539" i="3"/>
  <c r="X1539" i="3" l="1"/>
  <c r="Z1539" i="3"/>
  <c r="W1540" i="3"/>
  <c r="Z1540" i="3" l="1"/>
  <c r="W1541" i="3"/>
  <c r="X1540" i="3"/>
  <c r="W1542" i="3" l="1"/>
  <c r="X1541" i="3"/>
  <c r="Z1541" i="3"/>
  <c r="W1543" i="3" l="1"/>
  <c r="Z1542" i="3"/>
  <c r="X1542" i="3"/>
  <c r="Z1543" i="3" l="1"/>
  <c r="W1544" i="3"/>
  <c r="X1543" i="3"/>
  <c r="W1545" i="3" l="1"/>
  <c r="Z1544" i="3"/>
  <c r="X1544" i="3"/>
  <c r="W1546" i="3" l="1"/>
  <c r="Z1545" i="3"/>
  <c r="X1545" i="3"/>
  <c r="W1547" i="3" l="1"/>
  <c r="Z1546" i="3"/>
  <c r="X1546" i="3"/>
  <c r="X1547" i="3" l="1"/>
  <c r="W1548" i="3"/>
  <c r="Z1547" i="3"/>
  <c r="X1548" i="3" l="1"/>
  <c r="Z1548" i="3"/>
  <c r="W1549" i="3"/>
  <c r="W1550" i="3" l="1"/>
  <c r="Z1549" i="3"/>
  <c r="X1549" i="3"/>
  <c r="W1551" i="3" l="1"/>
  <c r="Z1550" i="3"/>
  <c r="X1550" i="3"/>
  <c r="Z1551" i="3" l="1"/>
  <c r="X1551" i="3"/>
  <c r="W1552" i="3"/>
  <c r="Z1552" i="3" l="1"/>
  <c r="X1552" i="3"/>
  <c r="W1553" i="3"/>
  <c r="W1554" i="3" l="1"/>
  <c r="Z1553" i="3"/>
  <c r="X1553" i="3"/>
  <c r="X1554" i="3" l="1"/>
  <c r="Z1554" i="3"/>
  <c r="W1555" i="3"/>
  <c r="W1556" i="3" l="1"/>
  <c r="X1555" i="3"/>
  <c r="Z1555" i="3"/>
  <c r="X1556" i="3" l="1"/>
  <c r="Z1556" i="3"/>
  <c r="W1557" i="3"/>
  <c r="W1558" i="3" l="1"/>
  <c r="Z1557" i="3"/>
  <c r="X1557" i="3"/>
  <c r="Z1558" i="3" l="1"/>
  <c r="X1558" i="3"/>
  <c r="W1559" i="3"/>
  <c r="W1560" i="3" l="1"/>
  <c r="Z1559" i="3"/>
  <c r="X1559" i="3"/>
  <c r="X1560" i="3" l="1"/>
  <c r="W1561" i="3"/>
  <c r="Z1560" i="3"/>
  <c r="X1561" i="3" l="1"/>
  <c r="W1562" i="3"/>
  <c r="Z1561" i="3"/>
  <c r="W1563" i="3" l="1"/>
  <c r="Z1562" i="3"/>
  <c r="X1562" i="3"/>
  <c r="Z1563" i="3" l="1"/>
  <c r="X1563" i="3"/>
  <c r="W1564" i="3"/>
  <c r="W1565" i="3" l="1"/>
  <c r="Z1564" i="3"/>
  <c r="X1564" i="3"/>
  <c r="X1565" i="3" l="1"/>
  <c r="W1566" i="3"/>
  <c r="Z1565" i="3"/>
  <c r="X1566" i="3" l="1"/>
  <c r="W1567" i="3"/>
  <c r="Z1566" i="3"/>
  <c r="Z1567" i="3" l="1"/>
  <c r="X1567" i="3"/>
  <c r="W1568" i="3"/>
  <c r="W1569" i="3" l="1"/>
  <c r="Z1568" i="3"/>
  <c r="X1568" i="3"/>
  <c r="X1569" i="3" l="1"/>
  <c r="W1570" i="3"/>
  <c r="Z1569" i="3"/>
  <c r="Z1570" i="3" l="1"/>
  <c r="X1570" i="3"/>
  <c r="W1571" i="3"/>
  <c r="X1571" i="3" l="1"/>
  <c r="W1572" i="3"/>
  <c r="Z1571" i="3"/>
  <c r="Z1572" i="3" l="1"/>
  <c r="X1572" i="3"/>
  <c r="W1573" i="3"/>
  <c r="X1573" i="3" l="1"/>
  <c r="W1574" i="3"/>
  <c r="Z1573" i="3"/>
  <c r="W1575" i="3" l="1"/>
  <c r="Z1574" i="3"/>
  <c r="X1574" i="3"/>
  <c r="Z1575" i="3" l="1"/>
  <c r="X1575" i="3"/>
  <c r="W1576" i="3"/>
  <c r="Z1576" i="3" l="1"/>
  <c r="X1576" i="3"/>
  <c r="W1577" i="3"/>
  <c r="W1578" i="3" l="1"/>
  <c r="Z1577" i="3"/>
  <c r="X1577" i="3"/>
  <c r="X1578" i="3" l="1"/>
  <c r="Z1578" i="3"/>
  <c r="W1579" i="3"/>
  <c r="W1580" i="3" l="1"/>
  <c r="Z1579" i="3"/>
  <c r="X1579" i="3"/>
  <c r="X1580" i="3" l="1"/>
  <c r="W1581" i="3"/>
  <c r="Z1580" i="3"/>
  <c r="X1581" i="3" l="1"/>
  <c r="W1582" i="3"/>
  <c r="Z1581" i="3"/>
  <c r="X1582" i="3" l="1"/>
  <c r="W1583" i="3"/>
  <c r="Z1582" i="3"/>
  <c r="W1584" i="3" l="1"/>
  <c r="Z1583" i="3"/>
  <c r="X1583" i="3"/>
  <c r="W1585" i="3" l="1"/>
  <c r="Z1584" i="3"/>
  <c r="X1584" i="3"/>
  <c r="X1585" i="3" l="1"/>
  <c r="W1586" i="3"/>
  <c r="Z1585" i="3"/>
  <c r="Z1586" i="3" l="1"/>
  <c r="X1586" i="3"/>
  <c r="W1587" i="3"/>
  <c r="X1587" i="3" l="1"/>
  <c r="W1588" i="3"/>
  <c r="Z1587" i="3"/>
  <c r="W1589" i="3" l="1"/>
  <c r="Z1588" i="3"/>
  <c r="X1588" i="3"/>
  <c r="W1590" i="3" l="1"/>
  <c r="Z1589" i="3"/>
  <c r="X1589" i="3"/>
  <c r="W1591" i="3" l="1"/>
  <c r="X1590" i="3"/>
  <c r="Z1590" i="3"/>
  <c r="W1592" i="3" l="1"/>
  <c r="Z1591" i="3"/>
  <c r="X1591" i="3"/>
  <c r="X1592" i="3" l="1"/>
  <c r="W1593" i="3"/>
  <c r="Z1592" i="3"/>
  <c r="Z1593" i="3" l="1"/>
  <c r="X1593" i="3"/>
  <c r="W1594" i="3"/>
  <c r="X1594" i="3" l="1"/>
  <c r="W1595" i="3"/>
  <c r="Z1594" i="3"/>
  <c r="Z1595" i="3" l="1"/>
  <c r="W1596" i="3"/>
  <c r="X1595" i="3"/>
  <c r="X1596" i="3" l="1"/>
  <c r="Z1596" i="3"/>
  <c r="W1597" i="3"/>
  <c r="Z1597" i="3" l="1"/>
  <c r="X1597" i="3"/>
  <c r="W1598" i="3"/>
  <c r="X1598" i="3" l="1"/>
  <c r="W1599" i="3"/>
  <c r="Z1598" i="3"/>
  <c r="X1599" i="3" l="1"/>
  <c r="W1600" i="3"/>
  <c r="Z1599" i="3"/>
  <c r="W1601" i="3" l="1"/>
  <c r="X1600" i="3"/>
  <c r="Z1600" i="3"/>
  <c r="W1602" i="3" l="1"/>
  <c r="Z1601" i="3"/>
  <c r="X1601" i="3"/>
  <c r="X1602" i="3" l="1"/>
  <c r="W1603" i="3"/>
  <c r="Z1602" i="3"/>
  <c r="W1604" i="3" l="1"/>
  <c r="Z1603" i="3"/>
  <c r="X1603" i="3"/>
  <c r="X1604" i="3" l="1"/>
  <c r="W1605" i="3"/>
  <c r="Z1604" i="3"/>
  <c r="W1606" i="3" l="1"/>
  <c r="X1605" i="3"/>
  <c r="Z1605" i="3"/>
  <c r="W1607" i="3" l="1"/>
  <c r="Z1606" i="3"/>
  <c r="X1606" i="3"/>
  <c r="X1607" i="3" l="1"/>
  <c r="W1608" i="3"/>
  <c r="Z1607" i="3"/>
  <c r="X1608" i="3" l="1"/>
  <c r="W1609" i="3"/>
  <c r="Z1608" i="3"/>
  <c r="X1609" i="3" l="1"/>
  <c r="W1610" i="3"/>
  <c r="Z1609" i="3"/>
  <c r="X1610" i="3" l="1"/>
  <c r="W1611" i="3"/>
  <c r="Z1610" i="3"/>
  <c r="X1611" i="3" l="1"/>
  <c r="Z1611" i="3"/>
  <c r="W1612" i="3"/>
  <c r="W1613" i="3" l="1"/>
  <c r="Z1612" i="3"/>
  <c r="X1612" i="3"/>
  <c r="Z1613" i="3" l="1"/>
  <c r="X1613" i="3"/>
  <c r="W1614" i="3"/>
  <c r="Z1614" i="3" l="1"/>
  <c r="X1614" i="3"/>
  <c r="W1615" i="3"/>
  <c r="X1615" i="3" l="1"/>
  <c r="Z1615" i="3"/>
  <c r="W1616" i="3"/>
  <c r="Z1616" i="3" l="1"/>
  <c r="W1617" i="3"/>
  <c r="X1616" i="3"/>
  <c r="W1618" i="3" l="1"/>
  <c r="X1617" i="3"/>
  <c r="Z1617" i="3"/>
  <c r="Z1618" i="3" l="1"/>
  <c r="X1618" i="3"/>
  <c r="W1619" i="3"/>
  <c r="X1619" i="3" l="1"/>
  <c r="W1620" i="3"/>
  <c r="Z1619" i="3"/>
  <c r="X1620" i="3" l="1"/>
  <c r="W1621" i="3"/>
  <c r="Z1620" i="3"/>
  <c r="W1622" i="3" l="1"/>
  <c r="X1621" i="3"/>
  <c r="Z1621" i="3"/>
  <c r="X1622" i="3" l="1"/>
  <c r="W1623" i="3"/>
  <c r="Z1622" i="3"/>
  <c r="Z1623" i="3" l="1"/>
  <c r="W1624" i="3"/>
  <c r="X1623" i="3"/>
  <c r="X1624" i="3" l="1"/>
  <c r="Z1624" i="3"/>
  <c r="W1625" i="3"/>
  <c r="Z1625" i="3" l="1"/>
  <c r="X1625" i="3"/>
  <c r="W1626" i="3"/>
  <c r="Z1626" i="3" l="1"/>
  <c r="X1626" i="3"/>
  <c r="W1627" i="3"/>
  <c r="Z1627" i="3" l="1"/>
  <c r="X1627" i="3"/>
  <c r="W1628" i="3"/>
  <c r="X1628" i="3" l="1"/>
  <c r="W1629" i="3"/>
  <c r="Z1628" i="3"/>
  <c r="W1630" i="3" l="1"/>
  <c r="Z1629" i="3"/>
  <c r="X1629" i="3"/>
  <c r="X1630" i="3" l="1"/>
  <c r="Z1630" i="3"/>
  <c r="W1631" i="3"/>
  <c r="W1632" i="3" l="1"/>
  <c r="X1631" i="3"/>
  <c r="Z1631" i="3"/>
  <c r="X1632" i="3" l="1"/>
  <c r="Z1632" i="3"/>
  <c r="W1633" i="3"/>
  <c r="W1634" i="3" l="1"/>
  <c r="Z1633" i="3"/>
  <c r="X1633" i="3"/>
  <c r="W1635" i="3" l="1"/>
  <c r="Z1634" i="3"/>
  <c r="X1634" i="3"/>
  <c r="X1635" i="3" l="1"/>
  <c r="W1636" i="3"/>
  <c r="Z1635" i="3"/>
  <c r="Z1636" i="3" l="1"/>
  <c r="X1636" i="3"/>
  <c r="W1637" i="3"/>
  <c r="Z1637" i="3" l="1"/>
  <c r="X1637" i="3"/>
  <c r="W1638" i="3"/>
  <c r="Z1638" i="3" l="1"/>
  <c r="X1638" i="3"/>
  <c r="W1639" i="3"/>
  <c r="X1639" i="3" l="1"/>
  <c r="Z1639" i="3"/>
  <c r="W1640" i="3"/>
  <c r="X1640" i="3" l="1"/>
  <c r="W1641" i="3"/>
  <c r="Z1640" i="3"/>
  <c r="W1642" i="3" l="1"/>
  <c r="Z1641" i="3"/>
  <c r="X1641" i="3"/>
  <c r="X1642" i="3" l="1"/>
  <c r="W1643" i="3"/>
  <c r="Z1642" i="3"/>
  <c r="X1643" i="3" l="1"/>
  <c r="Z1643" i="3"/>
  <c r="W1644" i="3"/>
  <c r="X1644" i="3" l="1"/>
  <c r="W1645" i="3"/>
  <c r="Z1644" i="3"/>
  <c r="W1646" i="3" l="1"/>
  <c r="Z1645" i="3"/>
  <c r="X1645" i="3"/>
  <c r="X1646" i="3" l="1"/>
  <c r="W1647" i="3"/>
  <c r="Z1646" i="3"/>
  <c r="Z1647" i="3" l="1"/>
  <c r="X1647" i="3"/>
  <c r="W1648" i="3"/>
  <c r="W1649" i="3" l="1"/>
  <c r="X1648" i="3"/>
  <c r="Z1648" i="3"/>
  <c r="X1649" i="3" l="1"/>
  <c r="W1650" i="3"/>
  <c r="Z1649" i="3"/>
  <c r="Z1650" i="3" l="1"/>
  <c r="X1650" i="3"/>
  <c r="W1651" i="3"/>
  <c r="Z1651" i="3" l="1"/>
  <c r="W1652" i="3"/>
  <c r="X1651" i="3"/>
  <c r="X1652" i="3" l="1"/>
  <c r="W1653" i="3"/>
  <c r="Z1652" i="3"/>
  <c r="W1654" i="3" l="1"/>
  <c r="Z1653" i="3"/>
  <c r="X1653" i="3"/>
  <c r="W1655" i="3" l="1"/>
  <c r="Z1654" i="3"/>
  <c r="X1654" i="3"/>
  <c r="W1656" i="3" l="1"/>
  <c r="Z1655" i="3"/>
  <c r="X1655" i="3"/>
  <c r="X1656" i="3" l="1"/>
  <c r="Z1656" i="3"/>
  <c r="W1657" i="3"/>
  <c r="W1658" i="3" l="1"/>
  <c r="Z1657" i="3"/>
  <c r="X1657" i="3"/>
  <c r="Z1658" i="3" l="1"/>
  <c r="W1659" i="3"/>
  <c r="X1658" i="3"/>
  <c r="X1659" i="3" l="1"/>
  <c r="W1660" i="3"/>
  <c r="Z1659" i="3"/>
  <c r="Z1660" i="3" l="1"/>
  <c r="W1661" i="3"/>
  <c r="X1660" i="3"/>
  <c r="W1662" i="3" l="1"/>
  <c r="Z1661" i="3"/>
  <c r="X1661" i="3"/>
  <c r="W1663" i="3" l="1"/>
  <c r="Z1662" i="3"/>
  <c r="X1662" i="3"/>
  <c r="Z1663" i="3" l="1"/>
  <c r="X1663" i="3"/>
  <c r="W1664" i="3"/>
  <c r="Z1664" i="3" l="1"/>
  <c r="X1664" i="3"/>
  <c r="W1665" i="3"/>
  <c r="Z1665" i="3" l="1"/>
  <c r="W1666" i="3"/>
  <c r="X1665" i="3"/>
  <c r="Z1666" i="3" l="1"/>
  <c r="W1667" i="3"/>
  <c r="X1666" i="3"/>
  <c r="Z1667" i="3" l="1"/>
  <c r="X1667" i="3"/>
  <c r="W1668" i="3"/>
  <c r="X1668" i="3" l="1"/>
  <c r="Z1668" i="3"/>
  <c r="W1669" i="3"/>
  <c r="Z1669" i="3" l="1"/>
  <c r="W1670" i="3"/>
  <c r="X1669" i="3"/>
  <c r="Z1670" i="3" l="1"/>
  <c r="W1671" i="3"/>
  <c r="X1670" i="3"/>
  <c r="X1671" i="3" l="1"/>
  <c r="Z1671" i="3"/>
  <c r="W1672" i="3"/>
  <c r="W1673" i="3" l="1"/>
  <c r="X1672" i="3"/>
  <c r="Z1672" i="3"/>
  <c r="Z1673" i="3" l="1"/>
  <c r="X1673" i="3"/>
  <c r="W1674" i="3"/>
  <c r="W1675" i="3" l="1"/>
  <c r="Z1674" i="3"/>
  <c r="X1674" i="3"/>
  <c r="W1676" i="3" l="1"/>
  <c r="X1675" i="3"/>
  <c r="Z1675" i="3"/>
  <c r="W1677" i="3" l="1"/>
  <c r="X1676" i="3"/>
  <c r="Z1676" i="3"/>
  <c r="Z1677" i="3" l="1"/>
  <c r="W1678" i="3"/>
  <c r="X1677" i="3"/>
  <c r="X1678" i="3" l="1"/>
  <c r="Z1678" i="3"/>
  <c r="W1679" i="3"/>
  <c r="X1679" i="3" l="1"/>
  <c r="W1680" i="3"/>
  <c r="Z1679" i="3"/>
  <c r="Z1680" i="3" l="1"/>
  <c r="X1680" i="3"/>
  <c r="W1681" i="3"/>
  <c r="X1681" i="3" l="1"/>
  <c r="W1682" i="3"/>
  <c r="Z1681" i="3"/>
  <c r="W1683" i="3" l="1"/>
  <c r="X1682" i="3"/>
  <c r="Z1682" i="3"/>
  <c r="W1684" i="3" l="1"/>
  <c r="X1683" i="3"/>
  <c r="Z1683" i="3"/>
  <c r="X1684" i="3" l="1"/>
  <c r="W1685" i="3"/>
  <c r="Z1684" i="3"/>
  <c r="X1685" i="3" l="1"/>
  <c r="W1686" i="3"/>
  <c r="Z1685" i="3"/>
  <c r="W1687" i="3" l="1"/>
  <c r="X1686" i="3"/>
  <c r="Z1686" i="3"/>
  <c r="X1687" i="3" l="1"/>
  <c r="Z1687" i="3"/>
  <c r="W1688" i="3"/>
  <c r="Z1688" i="3" l="1"/>
  <c r="X1688" i="3"/>
  <c r="W1689" i="3"/>
  <c r="Z1689" i="3" l="1"/>
  <c r="X1689" i="3"/>
  <c r="W1690" i="3"/>
  <c r="Z1690" i="3" l="1"/>
  <c r="X1690" i="3"/>
  <c r="W1691" i="3"/>
  <c r="Z1691" i="3" l="1"/>
  <c r="X1691" i="3"/>
  <c r="W1692" i="3"/>
  <c r="Z1692" i="3" l="1"/>
  <c r="W1693" i="3"/>
  <c r="X1692" i="3"/>
  <c r="W1694" i="3" l="1"/>
  <c r="Z1693" i="3"/>
  <c r="X1693" i="3"/>
  <c r="Z1694" i="3" l="1"/>
  <c r="W1695" i="3"/>
  <c r="X1694" i="3"/>
  <c r="W1696" i="3" l="1"/>
  <c r="Z1695" i="3"/>
  <c r="X1695" i="3"/>
  <c r="X1696" i="3" l="1"/>
  <c r="Z1696" i="3"/>
  <c r="W1697" i="3"/>
  <c r="X1697" i="3" l="1"/>
  <c r="Z1697" i="3"/>
  <c r="W1698" i="3"/>
  <c r="W1699" i="3" l="1"/>
  <c r="X1698" i="3"/>
  <c r="Z1698" i="3"/>
  <c r="X1699" i="3" l="1"/>
  <c r="Z1699" i="3"/>
  <c r="W1700" i="3"/>
  <c r="X1700" i="3" l="1"/>
  <c r="W1701" i="3"/>
  <c r="Z1700" i="3"/>
  <c r="Z1701" i="3" l="1"/>
  <c r="W1702" i="3"/>
  <c r="X1701" i="3"/>
  <c r="W1703" i="3" l="1"/>
  <c r="X1702" i="3"/>
  <c r="Z1702" i="3"/>
  <c r="X1703" i="3" l="1"/>
  <c r="W1704" i="3"/>
  <c r="Z1703" i="3"/>
  <c r="X1704" i="3" l="1"/>
  <c r="Z1704" i="3"/>
  <c r="W1705" i="3"/>
  <c r="X1705" i="3" l="1"/>
  <c r="Z1705" i="3"/>
  <c r="W1706" i="3"/>
  <c r="X1706" i="3" l="1"/>
  <c r="W1707" i="3"/>
  <c r="Z1706" i="3"/>
  <c r="X1707" i="3" l="1"/>
  <c r="Z1707" i="3"/>
  <c r="W1708" i="3"/>
  <c r="Z1708" i="3" l="1"/>
  <c r="W1709" i="3"/>
  <c r="X1708" i="3"/>
  <c r="X1709" i="3" l="1"/>
  <c r="W1710" i="3"/>
  <c r="Z1709" i="3"/>
  <c r="X1710" i="3" l="1"/>
  <c r="W1711" i="3"/>
  <c r="Z1710" i="3"/>
  <c r="Z1711" i="3" l="1"/>
  <c r="W1712" i="3"/>
  <c r="X1711" i="3"/>
  <c r="X1712" i="3" l="1"/>
  <c r="Z1712" i="3"/>
  <c r="W1713" i="3"/>
  <c r="W1714" i="3" l="1"/>
  <c r="X1713" i="3"/>
  <c r="Z1713" i="3"/>
  <c r="Z1714" i="3" l="1"/>
  <c r="X1714" i="3"/>
  <c r="W1715" i="3"/>
  <c r="Z1715" i="3" l="1"/>
  <c r="X1715" i="3"/>
  <c r="W1716" i="3"/>
  <c r="Z1716" i="3" l="1"/>
  <c r="W1717" i="3"/>
  <c r="X1716" i="3"/>
  <c r="Z1717" i="3" l="1"/>
  <c r="W1718" i="3"/>
  <c r="X1717" i="3"/>
  <c r="Z1718" i="3" l="1"/>
  <c r="W1719" i="3"/>
  <c r="X1718" i="3"/>
  <c r="W1720" i="3" l="1"/>
  <c r="X1719" i="3"/>
  <c r="Z1719" i="3"/>
  <c r="X1720" i="3" l="1"/>
  <c r="W1721" i="3"/>
  <c r="Z1720" i="3"/>
  <c r="X1721" i="3" l="1"/>
  <c r="W1722" i="3"/>
  <c r="Z1721" i="3"/>
  <c r="W1723" i="3" l="1"/>
  <c r="X1722" i="3"/>
  <c r="Z1722" i="3"/>
  <c r="Z1723" i="3" l="1"/>
  <c r="X1723" i="3"/>
  <c r="W1724" i="3"/>
  <c r="Z1724" i="3" l="1"/>
  <c r="W1725" i="3"/>
  <c r="X1724" i="3"/>
  <c r="W1726" i="3" l="1"/>
  <c r="X1725" i="3"/>
  <c r="Z1725" i="3"/>
  <c r="Z1726" i="3" l="1"/>
  <c r="W1727" i="3"/>
  <c r="X1726" i="3"/>
  <c r="X1727" i="3" l="1"/>
  <c r="Z1727" i="3"/>
  <c r="W1728" i="3"/>
  <c r="W1729" i="3" l="1"/>
  <c r="Z1728" i="3"/>
  <c r="X1728" i="3"/>
  <c r="W1730" i="3" l="1"/>
  <c r="Z1729" i="3"/>
  <c r="X1729" i="3"/>
  <c r="Z1730" i="3" l="1"/>
  <c r="W1731" i="3"/>
  <c r="X1730" i="3"/>
  <c r="X1731" i="3" l="1"/>
  <c r="Z1731" i="3"/>
  <c r="W1732" i="3"/>
  <c r="Z1732" i="3" l="1"/>
  <c r="W1733" i="3"/>
  <c r="X1732" i="3"/>
  <c r="W1734" i="3" l="1"/>
  <c r="Z1733" i="3"/>
  <c r="X1733" i="3"/>
  <c r="W1735" i="3" l="1"/>
  <c r="X1734" i="3"/>
  <c r="Z1734" i="3"/>
  <c r="W1736" i="3" l="1"/>
  <c r="Z1735" i="3"/>
  <c r="X1735" i="3"/>
  <c r="W1737" i="3" l="1"/>
  <c r="Z1736" i="3"/>
  <c r="X1736" i="3"/>
  <c r="W1738" i="3" l="1"/>
  <c r="Z1737" i="3"/>
  <c r="X1737" i="3"/>
  <c r="W1739" i="3" l="1"/>
  <c r="Z1738" i="3"/>
  <c r="X1738" i="3"/>
  <c r="X1739" i="3" l="1"/>
  <c r="W1740" i="3"/>
  <c r="Z1739" i="3"/>
  <c r="W1741" i="3" l="1"/>
  <c r="Z1740" i="3"/>
  <c r="X1740" i="3"/>
  <c r="W1742" i="3" l="1"/>
  <c r="Z1741" i="3"/>
  <c r="X1741" i="3"/>
  <c r="W1743" i="3" l="1"/>
  <c r="Z1742" i="3"/>
  <c r="X1742" i="3"/>
  <c r="W1744" i="3" l="1"/>
  <c r="Z1743" i="3"/>
  <c r="X1743" i="3"/>
  <c r="W1745" i="3" l="1"/>
  <c r="X1744" i="3"/>
  <c r="Z1744" i="3"/>
  <c r="W1746" i="3" l="1"/>
  <c r="Z1745" i="3"/>
  <c r="X1745" i="3"/>
  <c r="W1747" i="3" l="1"/>
  <c r="Z1746" i="3"/>
  <c r="X1746" i="3"/>
  <c r="W1748" i="3" l="1"/>
  <c r="Z1747" i="3"/>
  <c r="X1747" i="3"/>
  <c r="W1749" i="3" l="1"/>
  <c r="Z1748" i="3"/>
  <c r="X1748" i="3"/>
  <c r="Z1749" i="3" l="1"/>
  <c r="X1749" i="3"/>
  <c r="W1750" i="3"/>
  <c r="W1751" i="3" l="1"/>
  <c r="Z1750" i="3"/>
  <c r="X1750" i="3"/>
  <c r="W1752" i="3" l="1"/>
  <c r="Z1751" i="3"/>
  <c r="X1751" i="3"/>
  <c r="W1753" i="3" l="1"/>
  <c r="Z1752" i="3"/>
  <c r="X1752" i="3"/>
  <c r="W1754" i="3" l="1"/>
  <c r="Z1753" i="3"/>
  <c r="X1753" i="3"/>
  <c r="W1755" i="3" l="1"/>
  <c r="Z1754" i="3"/>
  <c r="X1754" i="3"/>
  <c r="X1755" i="3" l="1"/>
  <c r="W1756" i="3"/>
  <c r="Z1755" i="3"/>
  <c r="W1757" i="3" l="1"/>
  <c r="Z1756" i="3"/>
  <c r="X1756" i="3"/>
  <c r="W1758" i="3" l="1"/>
  <c r="Z1757" i="3"/>
  <c r="X1757" i="3"/>
  <c r="W1759" i="3" l="1"/>
  <c r="Z1758" i="3"/>
  <c r="X1758" i="3"/>
  <c r="W1760" i="3" l="1"/>
  <c r="Z1759" i="3"/>
  <c r="X1759" i="3"/>
  <c r="X1760" i="3" l="1"/>
  <c r="Z1760" i="3"/>
  <c r="W1761" i="3"/>
  <c r="W1762" i="3" l="1"/>
  <c r="Z1761" i="3"/>
  <c r="X1761" i="3"/>
  <c r="W1763" i="3" l="1"/>
  <c r="Z1762" i="3"/>
  <c r="X1762" i="3"/>
  <c r="W1764" i="3" l="1"/>
  <c r="Z1763" i="3"/>
  <c r="X1763" i="3"/>
  <c r="W1765" i="3" l="1"/>
  <c r="Z1764" i="3"/>
  <c r="X1764" i="3"/>
  <c r="Z1765" i="3" l="1"/>
  <c r="X1765" i="3"/>
  <c r="W1766" i="3"/>
  <c r="W1767" i="3" l="1"/>
  <c r="Z1766" i="3"/>
  <c r="X1766" i="3"/>
  <c r="W1768" i="3" l="1"/>
  <c r="Z1767" i="3"/>
  <c r="X1767" i="3"/>
  <c r="W1769" i="3" l="1"/>
  <c r="Z1768" i="3"/>
  <c r="X1768" i="3"/>
  <c r="W1770" i="3" l="1"/>
  <c r="Z1769" i="3"/>
  <c r="X1769" i="3"/>
  <c r="W1771" i="3" l="1"/>
  <c r="Z1770" i="3"/>
  <c r="X1770" i="3"/>
  <c r="X1771" i="3" l="1"/>
  <c r="W1772" i="3"/>
  <c r="Z1771" i="3"/>
  <c r="W1773" i="3" l="1"/>
  <c r="Z1772" i="3"/>
  <c r="X1772" i="3"/>
  <c r="W1774" i="3" l="1"/>
  <c r="Z1773" i="3"/>
  <c r="X1773" i="3"/>
  <c r="W1775" i="3" l="1"/>
  <c r="Z1774" i="3"/>
  <c r="X1774" i="3"/>
  <c r="W1776" i="3" l="1"/>
  <c r="Z1775" i="3"/>
  <c r="X1775" i="3"/>
  <c r="X1776" i="3" l="1"/>
  <c r="Z1776" i="3"/>
  <c r="W1777" i="3"/>
  <c r="W1778" i="3" l="1"/>
  <c r="Z1777" i="3"/>
  <c r="X1777" i="3"/>
  <c r="W1779" i="3" l="1"/>
  <c r="Z1778" i="3"/>
  <c r="X1778" i="3"/>
  <c r="W1780" i="3" l="1"/>
  <c r="Z1779" i="3"/>
  <c r="X1779" i="3"/>
  <c r="W1781" i="3" l="1"/>
  <c r="Z1780" i="3"/>
  <c r="X1780" i="3"/>
  <c r="Z1781" i="3" l="1"/>
  <c r="X1781" i="3"/>
  <c r="W1782" i="3"/>
  <c r="W1783" i="3" l="1"/>
  <c r="Z1782" i="3"/>
  <c r="X1782" i="3"/>
  <c r="W1784" i="3" l="1"/>
  <c r="Z1783" i="3"/>
  <c r="X1783" i="3"/>
  <c r="W1785" i="3" l="1"/>
  <c r="Z1784" i="3"/>
  <c r="X1784" i="3"/>
  <c r="W1786" i="3" l="1"/>
  <c r="Z1785" i="3"/>
  <c r="X1785" i="3"/>
  <c r="W1787" i="3" l="1"/>
  <c r="Z1786" i="3"/>
  <c r="X1786" i="3"/>
  <c r="X1787" i="3" l="1"/>
  <c r="W1788" i="3"/>
  <c r="Z1787" i="3"/>
  <c r="W1789" i="3" l="1"/>
  <c r="Z1788" i="3"/>
  <c r="X1788" i="3"/>
  <c r="W1790" i="3" l="1"/>
  <c r="Z1789" i="3"/>
  <c r="X1789" i="3"/>
  <c r="W1791" i="3" l="1"/>
  <c r="Z1790" i="3"/>
  <c r="X1790" i="3"/>
  <c r="W1792" i="3" l="1"/>
  <c r="Z1791" i="3"/>
  <c r="X1791" i="3"/>
  <c r="X1792" i="3" l="1"/>
  <c r="Z1792" i="3"/>
  <c r="W1793" i="3"/>
  <c r="W1794" i="3" l="1"/>
  <c r="Z1793" i="3"/>
  <c r="X1793" i="3"/>
  <c r="W1795" i="3" l="1"/>
  <c r="Z1794" i="3"/>
  <c r="X1794" i="3"/>
  <c r="W1796" i="3" l="1"/>
  <c r="Z1795" i="3"/>
  <c r="X1795" i="3"/>
  <c r="W1797" i="3" l="1"/>
  <c r="Z1796" i="3"/>
  <c r="X1796" i="3"/>
  <c r="Z1797" i="3" l="1"/>
  <c r="X1797" i="3"/>
  <c r="W1798" i="3"/>
  <c r="W1799" i="3" l="1"/>
  <c r="Z1798" i="3"/>
  <c r="X1798" i="3"/>
  <c r="W1800" i="3" l="1"/>
  <c r="Z1799" i="3"/>
  <c r="X1799" i="3"/>
  <c r="W1801" i="3" l="1"/>
  <c r="Z1800" i="3"/>
  <c r="X1800" i="3"/>
  <c r="W1802" i="3" l="1"/>
  <c r="Z1801" i="3"/>
  <c r="X1801" i="3"/>
  <c r="W1803" i="3" l="1"/>
  <c r="Z1802" i="3"/>
  <c r="X1802" i="3"/>
  <c r="W1804" i="3" l="1"/>
  <c r="X1803" i="3"/>
  <c r="Z1803" i="3"/>
  <c r="W1805" i="3" l="1"/>
  <c r="Z1804" i="3"/>
  <c r="X1804" i="3"/>
  <c r="W1806" i="3" l="1"/>
  <c r="Z1805" i="3"/>
  <c r="X1805" i="3"/>
  <c r="W1807" i="3" l="1"/>
  <c r="Z1806" i="3"/>
  <c r="X1806" i="3"/>
  <c r="W1808" i="3" l="1"/>
  <c r="Z1807" i="3"/>
  <c r="X1807" i="3"/>
  <c r="X1808" i="3" l="1"/>
  <c r="W1809" i="3"/>
  <c r="Z1808" i="3"/>
  <c r="W1810" i="3" l="1"/>
  <c r="Z1809" i="3"/>
  <c r="X1809" i="3"/>
  <c r="W1811" i="3" l="1"/>
  <c r="Z1810" i="3"/>
  <c r="X1810" i="3"/>
  <c r="W1812" i="3" l="1"/>
  <c r="Z1811" i="3"/>
  <c r="X1811" i="3"/>
  <c r="W1813" i="3" l="1"/>
  <c r="Z1812" i="3"/>
  <c r="X1812" i="3"/>
  <c r="Z1813" i="3" l="1"/>
  <c r="X1813" i="3"/>
  <c r="W1814" i="3"/>
  <c r="W1815" i="3" l="1"/>
  <c r="Z1814" i="3"/>
  <c r="X1814" i="3"/>
  <c r="W1816" i="3" l="1"/>
  <c r="Z1815" i="3"/>
  <c r="X1815" i="3"/>
  <c r="W1817" i="3" l="1"/>
  <c r="Z1816" i="3"/>
  <c r="X1816" i="3"/>
  <c r="W1818" i="3" l="1"/>
  <c r="Z1817" i="3"/>
  <c r="X1817" i="3"/>
  <c r="W1819" i="3" l="1"/>
  <c r="Z1818" i="3"/>
  <c r="X1818" i="3"/>
  <c r="X1819" i="3" l="1"/>
  <c r="W1820" i="3"/>
  <c r="Z1819" i="3"/>
  <c r="W1821" i="3" l="1"/>
  <c r="Z1820" i="3"/>
  <c r="X1820" i="3"/>
  <c r="W1822" i="3" l="1"/>
  <c r="Z1821" i="3"/>
  <c r="X1821" i="3"/>
  <c r="W1823" i="3" l="1"/>
  <c r="Z1822" i="3"/>
  <c r="X1822" i="3"/>
  <c r="W1824" i="3" l="1"/>
  <c r="Z1823" i="3"/>
  <c r="X1823" i="3"/>
  <c r="X1824" i="3" l="1"/>
  <c r="Z1824" i="3"/>
  <c r="W1825" i="3"/>
  <c r="W1826" i="3" l="1"/>
  <c r="Z1825" i="3"/>
  <c r="X1825" i="3"/>
  <c r="W1827" i="3" l="1"/>
  <c r="Z1826" i="3"/>
  <c r="X1826" i="3"/>
  <c r="W1828" i="3" l="1"/>
  <c r="Z1827" i="3"/>
  <c r="X1827" i="3"/>
  <c r="W1829" i="3" l="1"/>
  <c r="Z1828" i="3"/>
  <c r="X1828" i="3"/>
  <c r="Z1829" i="3" l="1"/>
  <c r="X1829" i="3"/>
  <c r="W1830" i="3"/>
  <c r="W1831" i="3" l="1"/>
  <c r="Z1830" i="3"/>
  <c r="X1830" i="3"/>
  <c r="W1832" i="3" l="1"/>
  <c r="Z1831" i="3"/>
  <c r="X1831" i="3"/>
  <c r="W1833" i="3" l="1"/>
  <c r="Z1832" i="3"/>
  <c r="X1832" i="3"/>
  <c r="W1834" i="3" l="1"/>
  <c r="Z1833" i="3"/>
  <c r="X1833" i="3"/>
  <c r="W1835" i="3" l="1"/>
  <c r="Z1834" i="3"/>
  <c r="X1834" i="3"/>
  <c r="X1835" i="3" l="1"/>
  <c r="W1836" i="3"/>
  <c r="Z1835" i="3"/>
  <c r="W1837" i="3" l="1"/>
  <c r="Z1836" i="3"/>
  <c r="X1836" i="3"/>
  <c r="W1838" i="3" l="1"/>
  <c r="Z1837" i="3"/>
  <c r="X1837" i="3"/>
  <c r="W1839" i="3" l="1"/>
  <c r="Z1838" i="3"/>
  <c r="X1838" i="3"/>
  <c r="W1840" i="3" l="1"/>
  <c r="Z1839" i="3"/>
  <c r="X1839" i="3"/>
  <c r="X1840" i="3" l="1"/>
  <c r="Z1840" i="3"/>
  <c r="W1841" i="3"/>
  <c r="W1842" i="3" l="1"/>
  <c r="Z1841" i="3"/>
  <c r="X1841" i="3"/>
  <c r="W1843" i="3" l="1"/>
  <c r="Z1842" i="3"/>
  <c r="X1842" i="3"/>
  <c r="W1844" i="3" l="1"/>
  <c r="Z1843" i="3"/>
  <c r="X1843" i="3"/>
  <c r="W1845" i="3" l="1"/>
  <c r="Z1844" i="3"/>
  <c r="X1844" i="3"/>
  <c r="Z1845" i="3" l="1"/>
  <c r="W1846" i="3"/>
  <c r="X1845" i="3"/>
  <c r="W1847" i="3" l="1"/>
  <c r="Z1846" i="3"/>
  <c r="X1846" i="3"/>
  <c r="W1848" i="3" l="1"/>
  <c r="Z1847" i="3"/>
  <c r="X1847" i="3"/>
  <c r="X1848" i="3" l="1"/>
  <c r="W1849" i="3"/>
  <c r="Z1848" i="3"/>
  <c r="W1850" i="3" l="1"/>
  <c r="Z1849" i="3"/>
  <c r="X1849" i="3"/>
  <c r="Z1850" i="3" l="1"/>
  <c r="X1850" i="3"/>
  <c r="W1851" i="3"/>
  <c r="W1852" i="3" l="1"/>
  <c r="X1851" i="3"/>
  <c r="Z1851" i="3"/>
  <c r="W1853" i="3" l="1"/>
  <c r="Z1852" i="3"/>
  <c r="X1852" i="3"/>
  <c r="X1853" i="3" l="1"/>
  <c r="W1854" i="3"/>
  <c r="Z1853" i="3"/>
  <c r="W1855" i="3" l="1"/>
  <c r="Z1854" i="3"/>
  <c r="X1854" i="3"/>
  <c r="X1855" i="3" l="1"/>
  <c r="W1856" i="3"/>
  <c r="Z1855" i="3"/>
  <c r="X1856" i="3" l="1"/>
  <c r="Z1856" i="3"/>
  <c r="W1857" i="3"/>
  <c r="W1858" i="3" l="1"/>
  <c r="Z1857" i="3"/>
  <c r="X1857" i="3"/>
  <c r="X1858" i="3" l="1"/>
  <c r="W1859" i="3"/>
  <c r="Z1858" i="3"/>
  <c r="X1859" i="3" l="1"/>
  <c r="W1860" i="3"/>
  <c r="Z1859" i="3"/>
  <c r="X1860" i="3" l="1"/>
  <c r="W1861" i="3"/>
  <c r="Z1860" i="3"/>
  <c r="Z1861" i="3" l="1"/>
  <c r="W1862" i="3"/>
  <c r="X1861" i="3"/>
  <c r="W1863" i="3" l="1"/>
  <c r="Z1862" i="3"/>
  <c r="X1862" i="3"/>
  <c r="W1864" i="3" l="1"/>
  <c r="X1863" i="3"/>
  <c r="Z1863" i="3"/>
  <c r="W1865" i="3" l="1"/>
  <c r="Z1864" i="3"/>
  <c r="X1864" i="3"/>
  <c r="X1865" i="3" l="1"/>
  <c r="W1866" i="3"/>
  <c r="Z1865" i="3"/>
  <c r="Z1866" i="3" l="1"/>
  <c r="X1866" i="3"/>
  <c r="W1867" i="3"/>
  <c r="Z1867" i="3" l="1"/>
  <c r="X1867" i="3"/>
  <c r="W1868" i="3"/>
  <c r="X1868" i="3" l="1"/>
  <c r="W1869" i="3"/>
  <c r="Z1868" i="3"/>
  <c r="X1869" i="3" l="1"/>
  <c r="W1870" i="3"/>
  <c r="Z1869" i="3"/>
  <c r="X1870" i="3" l="1"/>
  <c r="W1871" i="3"/>
  <c r="Z1870" i="3"/>
  <c r="W1872" i="3" l="1"/>
  <c r="Z1871" i="3"/>
  <c r="X1871" i="3"/>
  <c r="Z1872" i="3" l="1"/>
  <c r="W1873" i="3"/>
  <c r="X1872" i="3"/>
  <c r="W1874" i="3" l="1"/>
  <c r="Z1873" i="3"/>
  <c r="X1873" i="3"/>
  <c r="W1875" i="3" l="1"/>
  <c r="Z1874" i="3"/>
  <c r="X1874" i="3"/>
  <c r="W1876" i="3" l="1"/>
  <c r="Z1875" i="3"/>
  <c r="X1875" i="3"/>
  <c r="W1877" i="3" l="1"/>
  <c r="Z1876" i="3"/>
  <c r="X1876" i="3"/>
  <c r="Z1877" i="3" l="1"/>
  <c r="X1877" i="3"/>
  <c r="W1878" i="3"/>
  <c r="W1879" i="3" l="1"/>
  <c r="Z1878" i="3"/>
  <c r="X1878" i="3"/>
  <c r="W1880" i="3" l="1"/>
  <c r="X1879" i="3"/>
  <c r="Z1879" i="3"/>
  <c r="Z1880" i="3" l="1"/>
  <c r="X1880" i="3"/>
  <c r="W1881" i="3"/>
  <c r="W1882" i="3" l="1"/>
  <c r="Z1881" i="3"/>
  <c r="X1881" i="3"/>
  <c r="W1883" i="3" l="1"/>
  <c r="Z1882" i="3"/>
  <c r="X1882" i="3"/>
  <c r="X1883" i="3" l="1"/>
  <c r="W1884" i="3"/>
  <c r="Z1883" i="3"/>
  <c r="X1884" i="3" l="1"/>
  <c r="W1885" i="3"/>
  <c r="Z1884" i="3"/>
  <c r="X1885" i="3" l="1"/>
  <c r="W1886" i="3"/>
  <c r="Z1885" i="3"/>
  <c r="W1887" i="3" l="1"/>
  <c r="Z1886" i="3"/>
  <c r="X1886" i="3"/>
  <c r="X1887" i="3" l="1"/>
  <c r="W1888" i="3"/>
  <c r="Z1887" i="3"/>
  <c r="X1888" i="3" l="1"/>
  <c r="Z1888" i="3"/>
  <c r="W1889" i="3"/>
  <c r="X1889" i="3" l="1"/>
  <c r="W1890" i="3"/>
  <c r="Z1889" i="3"/>
  <c r="W1891" i="3" l="1"/>
  <c r="X1890" i="3"/>
  <c r="Z1890" i="3"/>
  <c r="X1891" i="3" l="1"/>
  <c r="W1892" i="3"/>
  <c r="Z1891" i="3"/>
  <c r="X1892" i="3" l="1"/>
  <c r="W1893" i="3"/>
  <c r="Z1892" i="3"/>
  <c r="W1894" i="3" l="1"/>
  <c r="Z1893" i="3"/>
  <c r="X1893" i="3"/>
  <c r="W1895" i="3" l="1"/>
  <c r="Z1894" i="3"/>
  <c r="X1894" i="3"/>
  <c r="W1896" i="3" l="1"/>
  <c r="Z1895" i="3"/>
  <c r="X1895" i="3"/>
  <c r="W1897" i="3" l="1"/>
  <c r="Z1896" i="3"/>
  <c r="X1896" i="3"/>
  <c r="W1898" i="3" l="1"/>
  <c r="Z1897" i="3"/>
  <c r="X1897" i="3"/>
  <c r="W1899" i="3" l="1"/>
  <c r="X1898" i="3"/>
  <c r="Z1898" i="3"/>
  <c r="Z1899" i="3" l="1"/>
  <c r="X1899" i="3"/>
  <c r="W1900" i="3"/>
  <c r="X1900" i="3" l="1"/>
  <c r="W1901" i="3"/>
  <c r="Z1900" i="3"/>
  <c r="Z1901" i="3" l="1"/>
  <c r="W1902" i="3"/>
  <c r="X1901" i="3"/>
  <c r="W1903" i="3" l="1"/>
  <c r="X1902" i="3"/>
  <c r="Z1902" i="3"/>
  <c r="W1904" i="3" l="1"/>
  <c r="X1903" i="3"/>
  <c r="Z1903" i="3"/>
  <c r="W1905" i="3" l="1"/>
  <c r="X1904" i="3"/>
  <c r="Z1904" i="3"/>
  <c r="X1905" i="3" l="1"/>
  <c r="W1906" i="3"/>
  <c r="Z1905" i="3"/>
  <c r="W1907" i="3" l="1"/>
  <c r="Z1906" i="3"/>
  <c r="X1906" i="3"/>
  <c r="W1908" i="3" l="1"/>
  <c r="Z1907" i="3"/>
  <c r="X1907" i="3"/>
  <c r="W1909" i="3" l="1"/>
  <c r="Z1908" i="3"/>
  <c r="X1908" i="3"/>
  <c r="Z1909" i="3" l="1"/>
  <c r="X1909" i="3"/>
  <c r="W1910" i="3"/>
  <c r="W1911" i="3" l="1"/>
  <c r="Z1910" i="3"/>
  <c r="X1910" i="3"/>
  <c r="W1912" i="3" l="1"/>
  <c r="Z1911" i="3"/>
  <c r="X1911" i="3"/>
  <c r="W1913" i="3" l="1"/>
  <c r="Z1912" i="3"/>
  <c r="X1912" i="3"/>
  <c r="W1914" i="3" l="1"/>
  <c r="Z1913" i="3"/>
  <c r="X1913" i="3"/>
  <c r="X1914" i="3" l="1"/>
  <c r="W1915" i="3"/>
  <c r="Z1914" i="3"/>
  <c r="W1916" i="3" l="1"/>
  <c r="X1915" i="3"/>
  <c r="Z1915" i="3"/>
  <c r="X1916" i="3" l="1"/>
  <c r="W1917" i="3"/>
  <c r="Z1916" i="3"/>
  <c r="W1918" i="3" l="1"/>
  <c r="Z1917" i="3"/>
  <c r="X1917" i="3"/>
  <c r="X1918" i="3" l="1"/>
  <c r="W1919" i="3"/>
  <c r="Z1918" i="3"/>
  <c r="W1920" i="3" l="1"/>
  <c r="Z1919" i="3"/>
  <c r="X1919" i="3"/>
  <c r="X1920" i="3" l="1"/>
  <c r="Z1920" i="3"/>
  <c r="W1921" i="3"/>
  <c r="W1922" i="3" l="1"/>
  <c r="Z1921" i="3"/>
  <c r="X1921" i="3"/>
  <c r="X1922" i="3" l="1"/>
  <c r="W1923" i="3"/>
  <c r="Z1922" i="3"/>
  <c r="W1924" i="3" l="1"/>
  <c r="Z1923" i="3"/>
  <c r="X1923" i="3"/>
  <c r="X1924" i="3" l="1"/>
  <c r="W1925" i="3"/>
  <c r="Z1924" i="3"/>
  <c r="Z1925" i="3" l="1"/>
  <c r="X19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<sst xmlns="http://schemas.openxmlformats.org/spreadsheetml/2006/main" count="1432" uniqueCount="278">
  <si>
    <t>Panasonic ERJ Resistors</t>
  </si>
  <si>
    <t>E24 / E96</t>
  </si>
  <si>
    <t>W @ 70C</t>
  </si>
  <si>
    <t>LEV</t>
  </si>
  <si>
    <t>RCWV</t>
  </si>
  <si>
    <t>MAX V</t>
  </si>
  <si>
    <t>TOL</t>
  </si>
  <si>
    <t>Lower</t>
  </si>
  <si>
    <t>Mid U</t>
  </si>
  <si>
    <t>Mid L</t>
  </si>
  <si>
    <t>Upper</t>
  </si>
  <si>
    <t>TCR</t>
  </si>
  <si>
    <t>Temperature Range</t>
  </si>
  <si>
    <t>AEC-Q200</t>
  </si>
  <si>
    <t>code</t>
  </si>
  <si>
    <t>size</t>
  </si>
  <si>
    <t>power</t>
  </si>
  <si>
    <t>ERJ</t>
  </si>
  <si>
    <t>1RH</t>
  </si>
  <si>
    <t>D</t>
  </si>
  <si>
    <t>√(WxR)</t>
  </si>
  <si>
    <t>±0.5 %</t>
  </si>
  <si>
    <t>±50</t>
  </si>
  <si>
    <t>-55°C to +125°C</t>
  </si>
  <si>
    <t>—</t>
  </si>
  <si>
    <t>D ±0.5 ％</t>
  </si>
  <si>
    <t>2RH</t>
  </si>
  <si>
    <t>-55°C to +155°C</t>
  </si>
  <si>
    <t>Grade 0</t>
  </si>
  <si>
    <t>2RK</t>
  </si>
  <si>
    <t>±100</t>
  </si>
  <si>
    <t>3RB</t>
  </si>
  <si>
    <t>3RE</t>
  </si>
  <si>
    <t>6RB</t>
  </si>
  <si>
    <t>6RE</t>
  </si>
  <si>
    <t>XGN</t>
  </si>
  <si>
    <t>F</t>
  </si>
  <si>
    <t>±1 %</t>
  </si>
  <si>
    <t>R &gt;10 0Ω ±300; R ≥ 100Ω ±200</t>
  </si>
  <si>
    <t>1GN</t>
  </si>
  <si>
    <t>±200</t>
  </si>
  <si>
    <t>Grade 1</t>
  </si>
  <si>
    <t>2RC</t>
  </si>
  <si>
    <t>-100/+600</t>
  </si>
  <si>
    <t>3EK</t>
  </si>
  <si>
    <t>6EN</t>
  </si>
  <si>
    <t>8EN</t>
  </si>
  <si>
    <t>14N</t>
  </si>
  <si>
    <t>12N</t>
  </si>
  <si>
    <t>12S</t>
  </si>
  <si>
    <t>1TN</t>
  </si>
  <si>
    <t>Power, Voltage, Temperature, and Qaulifications</t>
  </si>
  <si>
    <t>Package Codes and Dimensions</t>
  </si>
  <si>
    <t>Code</t>
  </si>
  <si>
    <t>Tolerance</t>
  </si>
  <si>
    <t>TCR (Temperature Coefficient of Resistance)</t>
  </si>
  <si>
    <t>Size</t>
  </si>
  <si>
    <t>Power (W)</t>
  </si>
  <si>
    <t>P C/W</t>
  </si>
  <si>
    <t>MAX OL V</t>
  </si>
  <si>
    <t>Range 1</t>
  </si>
  <si>
    <t>Range 2</t>
  </si>
  <si>
    <t>Range 3</t>
  </si>
  <si>
    <t>R Series 1</t>
  </si>
  <si>
    <t>R Series 2</t>
  </si>
  <si>
    <t>Operating Temperature (C)</t>
  </si>
  <si>
    <t>L (mm)</t>
  </si>
  <si>
    <t>W (mm)</t>
  </si>
  <si>
    <t>H (mm)</t>
  </si>
  <si>
    <t>L (in)</t>
  </si>
  <si>
    <t>W (in)</t>
  </si>
  <si>
    <t>H (in)</t>
  </si>
  <si>
    <t>g/1000</t>
  </si>
  <si>
    <t>0</t>
  </si>
  <si>
    <t>XG</t>
  </si>
  <si>
    <t>E24</t>
  </si>
  <si>
    <t>-55 to +125</t>
  </si>
  <si>
    <t>01005</t>
  </si>
  <si>
    <t>W</t>
  </si>
  <si>
    <t>1G</t>
  </si>
  <si>
    <t>0201</t>
  </si>
  <si>
    <t>B</t>
  </si>
  <si>
    <t>R</t>
  </si>
  <si>
    <t>±10</t>
  </si>
  <si>
    <t>2G</t>
  </si>
  <si>
    <t>-55 to +155</t>
  </si>
  <si>
    <t>0402</t>
  </si>
  <si>
    <t>C</t>
  </si>
  <si>
    <t>P</t>
  </si>
  <si>
    <t>±15</t>
  </si>
  <si>
    <t>3G</t>
  </si>
  <si>
    <t>0603</t>
  </si>
  <si>
    <t>E</t>
  </si>
  <si>
    <t>±25</t>
  </si>
  <si>
    <t>6G</t>
  </si>
  <si>
    <t>0805</t>
  </si>
  <si>
    <t>H</t>
  </si>
  <si>
    <t>8G</t>
  </si>
  <si>
    <t>1206</t>
  </si>
  <si>
    <t>G</t>
  </si>
  <si>
    <t>1210</t>
  </si>
  <si>
    <t>J</t>
  </si>
  <si>
    <t>±75</t>
  </si>
  <si>
    <t>1812</t>
  </si>
  <si>
    <t>K</t>
  </si>
  <si>
    <t>12Z</t>
  </si>
  <si>
    <t>2010</t>
  </si>
  <si>
    <t>M</t>
  </si>
  <si>
    <t>1T</t>
  </si>
  <si>
    <t>2512</t>
  </si>
  <si>
    <t>±300</t>
  </si>
  <si>
    <t>E96</t>
  </si>
  <si>
    <t>±600</t>
  </si>
  <si>
    <t>0 to +300</t>
  </si>
  <si>
    <t>0 to +500</t>
  </si>
  <si>
    <t>0 to +700</t>
  </si>
  <si>
    <t>-100 to +600</t>
  </si>
  <si>
    <t>R &lt; 10 Ω -100 ⁓ +600; 10 Ω ⁓ 1 MΩ ±200</t>
  </si>
  <si>
    <t>R &lt; 10 Ω -100 to +600; 10 Ω ≤ R ±200</t>
  </si>
  <si>
    <t>R &lt; 100 Ω ±300; 100 Ω ≤ R ±200</t>
  </si>
  <si>
    <t>R &lt; 10 Ω -150 to + 400; 10 Ω ≤  R ±200</t>
  </si>
  <si>
    <t>R &lt; 33 Ω ±300; 33 Ω ≤ R ±100</t>
  </si>
  <si>
    <t>R &lt; 10 Ω -100 to +600; 10 Ω ≤ R &lt; 33 Ω ±300; 33 Ω ≤ R ±200</t>
  </si>
  <si>
    <t>R &lt; 10 Ω -100 to +600; 10 Ω ≤ R &lt; 33 Ω ±300; 33 Ω ≤ R ±100</t>
  </si>
  <si>
    <t>R &lt; 10 Ω -100 to +600; 10 Ω to 100 Ω ±300; 100 Ω ≤ R ±200</t>
  </si>
  <si>
    <t>R &lt; 10 Ω -100 to +600; 10 Ω to 1 MΩ ±200; 1 MΩ &lt; R -400 to +150</t>
  </si>
  <si>
    <t>R &lt; 10 Ω -100 to +600; 10 Ω R ≤ 33 Ω ±300; 33 Ω ≤ R ±200</t>
  </si>
  <si>
    <t>R &lt; 47 mΩ ±300; R ≥ 47 mΩ ±100</t>
  </si>
  <si>
    <t>20 mΩ ≤ R &lt; 39 mΩ +0 to +250; 39 mΩ ≤ R ≤ 100 mΩ +0 to +150</t>
  </si>
  <si>
    <t>10 mΩ ≤ R &lt; 15 mΩ +0 to +300; 15 mΩ ≤ R ≤ 100 mΩ +0 to +200</t>
  </si>
  <si>
    <t>10 mΩ ≤ R &lt; 20 mΩ +0 to +200; 20 mΩ ≤ R &lt; 47 mΩ +0 to +150; 47 mΩ ≤ R ≤ 100 mΩ +0 to +100</t>
  </si>
  <si>
    <t>2V</t>
  </si>
  <si>
    <t>0.10 Ω ≤ R &lt; 0.22 Ω +0 to +300; 0.22 Ω ≤ R ≤ 1.0 Ω +0 to +250</t>
  </si>
  <si>
    <t>3V</t>
  </si>
  <si>
    <t>0.10 Ω ≤ R &lt; 0.22 Ω +0 to +300; 0.22 Ω ≤ R &lt; 1.0 Ω +0 to +300; 1.0 Ω ≤ R ≤ 9.1 Ω ±200</t>
  </si>
  <si>
    <t>3K</t>
  </si>
  <si>
    <t>0.10 Ω ≤ R &lt; 0.22 Ω +0 to +150; 0.22 Ω ≤ R &lt; 1.0 Ω +0 to +100; 1.0 Ω ≤ R ≤ 9.1 Ω ±100</t>
  </si>
  <si>
    <t>6V</t>
  </si>
  <si>
    <t>0.10 Ω ≤ R &lt; 0.22 Ω +0 to +250; 0.22 Ω ≤ R &lt; 1.0 Ω +0 to +250; 1.0 Ω ≤ R ≤ 9.1 Ω ±200</t>
  </si>
  <si>
    <t>6K</t>
  </si>
  <si>
    <t>0.10 Ω ≤ R &lt; 0.22 Ω +0 to +200; 0.22 Ω ≤ R &lt; 1.0 Ω +0 ⁓ +200; 1.0 Ω ≤ R ≤ 9.1 Ω ±100</t>
  </si>
  <si>
    <t>0.10 Ω ≤ R &lt; 0.22 Ω +0 to +200; 0.22 Ω ≤ R &lt; 1.0 Ω +0 to +200; 1.0 Ω ≤ R ≤ 9.1 Ω ±100</t>
  </si>
  <si>
    <t>1A</t>
  </si>
  <si>
    <t>2A</t>
  </si>
  <si>
    <t>10 mΩ ≤ R &lt; 22 mΩ +0 to +350; 22 mΩ ≤ R &lt; 47 mΩ +0 to +200; 47 mΩ ≤ R &lt; 100 mΩ +0 to +150; 100 mΩ ≤ R ≤ 1 Ω ±100</t>
  </si>
  <si>
    <t>3A</t>
  </si>
  <si>
    <t>10 mΩ ≤ R &lt; 22 mΩ +0 to +350; 22 mΩ ≤ R &lt; 100 mΩ +0 to +200; 100 mΩ ≤ R ≤ 1 Ω ±200</t>
  </si>
  <si>
    <t>6A</t>
  </si>
  <si>
    <t>8A</t>
  </si>
  <si>
    <t>≤ ≥</t>
  </si>
  <si>
    <t>⁓</t>
  </si>
  <si>
    <t>PB3</t>
  </si>
  <si>
    <t>PB6</t>
  </si>
  <si>
    <t>2LW</t>
  </si>
  <si>
    <t>2.00 x RCWV</t>
  </si>
  <si>
    <t>3LW</t>
  </si>
  <si>
    <t>6LW</t>
  </si>
  <si>
    <t>1.77 x RCWV</t>
  </si>
  <si>
    <t>2BW</t>
  </si>
  <si>
    <t>3BW</t>
  </si>
  <si>
    <t>6BW</t>
  </si>
  <si>
    <t>8BW</t>
  </si>
  <si>
    <t>6CW</t>
  </si>
  <si>
    <t>8CW</t>
  </si>
  <si>
    <t>2B</t>
  </si>
  <si>
    <t>2.50 x RCWV</t>
  </si>
  <si>
    <t>3B</t>
  </si>
  <si>
    <t>3R</t>
  </si>
  <si>
    <t>6D</t>
  </si>
  <si>
    <t>6B</t>
  </si>
  <si>
    <t>6R</t>
  </si>
  <si>
    <t>8B</t>
  </si>
  <si>
    <t>8R</t>
  </si>
  <si>
    <t>14B</t>
  </si>
  <si>
    <t>14R</t>
  </si>
  <si>
    <t>12R</t>
  </si>
  <si>
    <t>1TR</t>
  </si>
  <si>
    <t>L03</t>
  </si>
  <si>
    <t>L06</t>
  </si>
  <si>
    <t>L08</t>
  </si>
  <si>
    <t>L14</t>
  </si>
  <si>
    <t>L12</t>
  </si>
  <si>
    <t>L1D</t>
  </si>
  <si>
    <t>L1W</t>
  </si>
  <si>
    <t>PA2</t>
  </si>
  <si>
    <t>P03</t>
  </si>
  <si>
    <t>PA3</t>
  </si>
  <si>
    <t>P06</t>
  </si>
  <si>
    <t>P08</t>
  </si>
  <si>
    <t>PM8</t>
  </si>
  <si>
    <t>P14</t>
  </si>
  <si>
    <t>T06</t>
  </si>
  <si>
    <t>T08</t>
  </si>
  <si>
    <t>T14</t>
  </si>
  <si>
    <t>U0X</t>
  </si>
  <si>
    <t>U01</t>
  </si>
  <si>
    <t>S02</t>
  </si>
  <si>
    <t>U02</t>
  </si>
  <si>
    <t>S03</t>
  </si>
  <si>
    <t>U03</t>
  </si>
  <si>
    <t>S06</t>
  </si>
  <si>
    <t>U06</t>
  </si>
  <si>
    <t>S08</t>
  </si>
  <si>
    <t>U08</t>
  </si>
  <si>
    <t>S14</t>
  </si>
  <si>
    <t>U14</t>
  </si>
  <si>
    <t>S12</t>
  </si>
  <si>
    <t>U12</t>
  </si>
  <si>
    <t>S1D</t>
  </si>
  <si>
    <t>U1D</t>
  </si>
  <si>
    <t>S1T</t>
  </si>
  <si>
    <t>U1T</t>
  </si>
  <si>
    <t>U6</t>
  </si>
  <si>
    <t>U2R</t>
  </si>
  <si>
    <t>U3R</t>
  </si>
  <si>
    <t>U6R</t>
  </si>
  <si>
    <t>UP3</t>
  </si>
  <si>
    <t>UP6</t>
  </si>
  <si>
    <t>UP8</t>
  </si>
  <si>
    <t>H2G</t>
  </si>
  <si>
    <t>-55 to +175</t>
  </si>
  <si>
    <t>H2C</t>
  </si>
  <si>
    <t>H2R</t>
  </si>
  <si>
    <t>H3G</t>
  </si>
  <si>
    <t>H3E</t>
  </si>
  <si>
    <t>H3Q</t>
  </si>
  <si>
    <t>HP6</t>
  </si>
  <si>
    <t>1 AMP</t>
  </si>
  <si>
    <t>2 AMP</t>
  </si>
  <si>
    <t>H6G</t>
  </si>
  <si>
    <t>E48</t>
  </si>
  <si>
    <t>E192</t>
  </si>
  <si>
    <t>Base</t>
  </si>
  <si>
    <t>Index</t>
  </si>
  <si>
    <t>Value</t>
  </si>
  <si>
    <t>Std</t>
  </si>
  <si>
    <t>Symbol</t>
  </si>
  <si>
    <t>3 Code</t>
  </si>
  <si>
    <t>4 Code</t>
  </si>
  <si>
    <t>Zeros</t>
  </si>
  <si>
    <t>Multiplier</t>
  </si>
  <si>
    <t>Divisor</t>
  </si>
  <si>
    <t>Decimal</t>
  </si>
  <si>
    <t>Text</t>
  </si>
  <si>
    <t>Symbol 2</t>
  </si>
  <si>
    <t>"0.00"</t>
  </si>
  <si>
    <t>u</t>
  </si>
  <si>
    <t>μΩ</t>
  </si>
  <si>
    <t>"00.0"</t>
  </si>
  <si>
    <t>"000"</t>
  </si>
  <si>
    <t>"0.00000"</t>
  </si>
  <si>
    <t>m</t>
  </si>
  <si>
    <t>mΩ</t>
  </si>
  <si>
    <t>"0.0000"</t>
  </si>
  <si>
    <t>"0.000"</t>
  </si>
  <si>
    <t>Ω</t>
  </si>
  <si>
    <t>"0000"</t>
  </si>
  <si>
    <t>k</t>
  </si>
  <si>
    <t>kΩ</t>
  </si>
  <si>
    <t>"00000"</t>
  </si>
  <si>
    <t>"000000"</t>
  </si>
  <si>
    <t>MΩ</t>
  </si>
  <si>
    <t xml:space="preserve">technology </t>
  </si>
  <si>
    <t>attribute MPN '</t>
  </si>
  <si>
    <t>attribute value '</t>
  </si>
  <si>
    <t>attribute Power '</t>
  </si>
  <si>
    <t>attribute package '</t>
  </si>
  <si>
    <t>attribute RCWV '</t>
  </si>
  <si>
    <t>attribute max_v '</t>
  </si>
  <si>
    <t>attribute tolerance '</t>
  </si>
  <si>
    <t>attribute pkg_codes '</t>
  </si>
  <si>
    <t>attribute operating_temp '</t>
  </si>
  <si>
    <t>attribute aec-q200 '</t>
  </si>
  <si>
    <t>attribute tcr '</t>
  </si>
  <si>
    <t xml:space="preserve">attribute series 'ERJ </t>
  </si>
  <si>
    <t>attribute mfg 'Panasonic</t>
  </si>
  <si>
    <t>attribute classification 'General Purpose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</si>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</sst>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00"/>
    <numFmt numFmtId="165" formatCode="0000"/>
    <numFmt numFmtId="166" formatCode="#,##0.0"/>
    <numFmt numFmtId="167" formatCode="#,##0.000"/>
    <numFmt numFmtId="168" formatCode="0.0"/>
    <numFmt numFmtId="169" formatCode="#,##0.0000"/>
    <numFmt numFmtId="170" formatCode="0.000"/>
    <numFmt numFmtId="171" formatCode="0.0%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ED7D3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15" fontId="0" fillId="0" borderId="0" xfId="0" applyNumberFormat="1"/>
    <xf numFmtId="0" fontId="1" fillId="0" borderId="0" xfId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4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17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171" fontId="2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2">
    <cellStyle name="Normal" xfId="0" builtinId="0"/>
    <cellStyle name="Warning Text" xfId="1" builtinId="11"/>
  </cellStyles>
  <dxfs count="11">
    <dxf>
      <numFmt numFmtId="2" formatCode="0.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CBF1E-B21F-4A02-BEF9-369A2E4B0951}" name="Table1" displayName="Table1" ref="E1:M131" totalsRowShown="0" headerRowDxfId="10" dataDxfId="9">
  <autoFilter ref="E1:M131" xr:uid="{3AECBF1E-B21F-4A02-BEF9-369A2E4B0951}"/>
  <sortState xmlns:xlrd2="http://schemas.microsoft.com/office/spreadsheetml/2017/richdata2" ref="E2:M131">
    <sortCondition ref="F1:F131"/>
  </sortState>
  <tableColumns count="9">
    <tableColumn id="1" xr3:uid="{F3A53045-C611-4628-B8D4-41D24232EC9E}" name="Code" dataDxfId="8"/>
    <tableColumn id="2" xr3:uid="{86867338-9A25-4E1A-9401-9D516A3A7CC1}" name="Size" dataDxfId="7"/>
    <tableColumn id="3" xr3:uid="{55C26C1C-8513-4CD1-B662-2AD8AA6EB45C}" name="L (mm)" dataDxfId="6"/>
    <tableColumn id="4" xr3:uid="{B39500D9-D784-4EBC-922D-4F3597BC5916}" name="W (mm)" dataDxfId="5"/>
    <tableColumn id="5" xr3:uid="{21FE5BFC-0FC3-4686-9778-0D487ECACC4F}" name="H (mm)" dataDxfId="4"/>
    <tableColumn id="6" xr3:uid="{05A3E657-8C90-456B-AFF3-B577A47DC787}" name="L (in)" dataDxfId="3"/>
    <tableColumn id="7" xr3:uid="{216A004B-4425-4A07-981D-CDF4817CE1EC}" name="W (in)" dataDxfId="2"/>
    <tableColumn id="8" xr3:uid="{7DD3335A-8CD8-4D79-A64F-B12583D80DFD}" name="H (in)" dataDxfId="1"/>
    <tableColumn id="9" xr3:uid="{1CAE4531-AFB9-4ADF-BDD9-6B51C7E38F7F}" name="g/100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8EF7-67B5-4D6B-B736-E6DF60ABC432}">
  <dimension ref="A1:U675"/>
  <sheetViews>
    <sheetView workbookViewId="0">
      <pane xSplit="1" ySplit="2" topLeftCell="I3" activePane="bottomRight" state="frozen"/>
      <selection pane="bottomRight" activeCell="U2" sqref="U2"/>
      <selection pane="bottomLeft" activeCell="A3" sqref="A3"/>
      <selection pane="topRight" activeCell="B1" sqref="B1"/>
    </sheetView>
  </sheetViews>
  <sheetFormatPr defaultRowHeight="14.45"/>
  <cols>
    <col min="1" max="1" width="12.42578125" style="5" bestFit="1" customWidth="1"/>
    <col min="2" max="2" width="12.42578125" customWidth="1"/>
    <col min="3" max="3" width="12.28515625" style="5" customWidth="1"/>
    <col min="4" max="4" width="11.85546875" style="23" customWidth="1"/>
    <col min="6" max="6" width="12.28515625" style="5" customWidth="1"/>
    <col min="7" max="7" width="8.85546875" style="23"/>
    <col min="9" max="9" width="12.28515625" style="5" customWidth="1"/>
    <col min="12" max="12" width="12.28515625" style="5" customWidth="1"/>
    <col min="15" max="15" width="12.28515625" style="5" customWidth="1"/>
    <col min="18" max="18" width="12.28515625" style="5" customWidth="1"/>
    <col min="21" max="21" width="12.28515625" customWidth="1"/>
  </cols>
  <sheetData>
    <row r="1" spans="1:21">
      <c r="C1" s="5">
        <v>4</v>
      </c>
      <c r="F1" s="5">
        <v>5</v>
      </c>
      <c r="I1" s="5">
        <v>6</v>
      </c>
      <c r="L1" s="5">
        <v>7</v>
      </c>
      <c r="O1" s="5">
        <v>8</v>
      </c>
      <c r="R1" s="5">
        <v>9</v>
      </c>
      <c r="U1" s="5">
        <v>10</v>
      </c>
    </row>
    <row r="2" spans="1:21">
      <c r="C2" s="36" t="str" cm="1">
        <f t="array" ref="C2">_xlfn.XLOOKUP(C1,ROW('Panasonic ERJ Code Table'!$A$4:$A$21),'Panasonic ERJ Code Table'!$B$4:$B$21&amp;'Panasonic ERJ Code Table'!$C$4:$C$21&amp;'Panasonic ERJ Code Table'!$D$4:$D$21)</f>
        <v>ERJ1RHD</v>
      </c>
      <c r="F2" s="36" t="str" cm="1">
        <f t="array" ref="F2">_xlfn.XLOOKUP(F1,ROW('Panasonic ERJ Code Table'!$A$4:$A$21),'Panasonic ERJ Code Table'!$B$4:$B$21&amp;'Panasonic ERJ Code Table'!$C$4:$C$21&amp;'Panasonic ERJ Code Table'!$D$4:$D$21)</f>
        <v>ERJ2RHD</v>
      </c>
      <c r="I2" s="36" t="str" cm="1">
        <f t="array" ref="I2">_xlfn.XLOOKUP(I1,ROW('Panasonic ERJ Code Table'!$A$4:$A$21),'Panasonic ERJ Code Table'!$B$4:$B$21&amp;'Panasonic ERJ Code Table'!$C$4:$C$21&amp;'Panasonic ERJ Code Table'!$D$4:$D$21)</f>
        <v>ERJ2RKD</v>
      </c>
      <c r="L2" s="36" t="str" cm="1">
        <f t="array" ref="L2">_xlfn.XLOOKUP(L1,ROW('Panasonic ERJ Code Table'!$A$4:$A$21),'Panasonic ERJ Code Table'!$B$4:$B$21&amp;'Panasonic ERJ Code Table'!$C$4:$C$21&amp;'Panasonic ERJ Code Table'!$D$4:$D$21)</f>
        <v>ERJ3RBD</v>
      </c>
      <c r="O2" s="36" t="str" cm="1">
        <f t="array" ref="O2">_xlfn.XLOOKUP(O1,ROW('Panasonic ERJ Code Table'!$A$4:$A$21),'Panasonic ERJ Code Table'!$B$4:$B$21&amp;'Panasonic ERJ Code Table'!$C$4:$C$21&amp;'Panasonic ERJ Code Table'!$D$4:$D$21)</f>
        <v>ERJ3RED</v>
      </c>
      <c r="R2" s="36" t="str" cm="1">
        <f t="array" ref="R2">_xlfn.XLOOKUP(R1,ROW('Panasonic ERJ Code Table'!$A$4:$A$21),'Panasonic ERJ Code Table'!$B$4:$B$21&amp;'Panasonic ERJ Code Table'!$C$4:$C$21&amp;'Panasonic ERJ Code Table'!$D$4:$D$21)</f>
        <v>ERJ6RBD</v>
      </c>
      <c r="U2" s="36" t="str" cm="1">
        <f t="array" ref="U2">_xlfn.XLOOKUP(U1,ROW('Panasonic ERJ Code Table'!$A$4:$A$21),'Panasonic ERJ Code Table'!$B$4:$B$21&amp;'Panasonic ERJ Code Table'!$C$4:$C$21&amp;'Panasonic ERJ Code Table'!$D$4:$D$21)</f>
        <v>ERJ6RED</v>
      </c>
    </row>
    <row r="3" spans="1:21">
      <c r="A3" s="16">
        <v>1</v>
      </c>
      <c r="B3" s="16"/>
      <c r="C3" s="5" t="str" cm="1">
        <f t="array" aca="1" ref="C3" ca="1">IF( OR( AND($A3&gt;=INDIRECT("'Panasonic ERJ Code Table'!$K" &amp; C$1),$A3&lt;=INDIRECT("'Panasonic ERJ Code Table'!$L" &amp; C$1)), AND($A3&gt;=INDIRECT("'Panasonic ERJ Code Table'!$M" &amp; C$1),$A3&lt;=INDIRECT("'Panasonic ERJ Code Table'!$N" &amp; C$1)) ),C$2&amp;_xlfn.XLOOKUP($A3,E96_raw,E96_code),"N/A")</f>
        <v>N/A</v>
      </c>
      <c r="F3" s="5" t="str" cm="1">
        <f t="array" aca="1" ref="F3" ca="1">IF( OR( AND($A3&gt;=INDIRECT("'Panasonic ERJ Code Table'!$K" &amp; F$1),$A3&lt;=INDIRECT("'Panasonic ERJ Code Table'!$L" &amp; F$1)), AND($A3&gt;=INDIRECT("'Panasonic ERJ Code Table'!$M" &amp; F$1),$A3&lt;=INDIRECT("'Panasonic ERJ Code Table'!$N" &amp; F$1)) ),F$2&amp;_xlfn.XLOOKUP($A3,E96_raw,E96_code),"N/A")</f>
        <v>N/A</v>
      </c>
      <c r="I3" s="5" t="str" cm="1">
        <f t="array" aca="1" ref="I3" ca="1">IF( OR( AND($A3&gt;=INDIRECT("'Panasonic ERJ Code Table'!$K" &amp; I$1),$A3&lt;=INDIRECT("'Panasonic ERJ Code Table'!$L" &amp; I$1)), AND($A3&gt;=INDIRECT("'Panasonic ERJ Code Table'!$M" &amp; I$1),$A3&lt;=INDIRECT("'Panasonic ERJ Code Table'!$N" &amp; I$1)) ),I$2&amp;_xlfn.XLOOKUP($A3,E96_raw,E96_code),"N/A")</f>
        <v>N/A</v>
      </c>
      <c r="L3" s="5" t="str" cm="1">
        <f t="array" aca="1" ref="L3" ca="1">IF( OR( AND($A3&gt;=INDIRECT("'Panasonic ERJ Code Table'!$K" &amp; L$1),$A3&lt;=INDIRECT("'Panasonic ERJ Code Table'!$L" &amp; L$1)), AND($A3&gt;=INDIRECT("'Panasonic ERJ Code Table'!$M" &amp; L$1),$A3&lt;=INDIRECT("'Panasonic ERJ Code Table'!$N" &amp; L$1)) ),L$2&amp;_xlfn.XLOOKUP($A3,E96_raw,E96_code),"N/A")</f>
        <v>N/A</v>
      </c>
      <c r="O3" s="5" t="str" cm="1">
        <f t="array" aca="1" ref="O3" ca="1">IF( OR( AND($A3&gt;=INDIRECT("'Panasonic ERJ Code Table'!$K" &amp; O$1),$A3&lt;=INDIRECT("'Panasonic ERJ Code Table'!$L" &amp; O$1)), AND($A3&gt;=INDIRECT("'Panasonic ERJ Code Table'!$M" &amp; O$1),$A3&lt;=INDIRECT("'Panasonic ERJ Code Table'!$N" &amp; O$1)) ),O$2&amp;_xlfn.XLOOKUP($A3,E96_raw,E96_code),"N/A")</f>
        <v>N/A</v>
      </c>
      <c r="R3" s="5" t="str" cm="1">
        <f t="array" aca="1" ref="R3" ca="1">IF( OR( AND($A3&gt;=INDIRECT("'Panasonic ERJ Code Table'!$K" &amp; R$1),$A3&lt;=INDIRECT("'Panasonic ERJ Code Table'!$L" &amp; R$1)), AND($A3&gt;=INDIRECT("'Panasonic ERJ Code Table'!$M" &amp; R$1),$A3&lt;=INDIRECT("'Panasonic ERJ Code Table'!$N" &amp; R$1)) ),R$2&amp;_xlfn.XLOOKUP($A3,E96_raw,E96_code),"N/A")</f>
        <v>N/A</v>
      </c>
      <c r="U3" s="5" t="str" cm="1">
        <f t="array" aca="1" ref="U3" ca="1">IF( OR( AND($A3&gt;=INDIRECT("'Panasonic ERJ Code Table'!$J" &amp; U$1),$A3&lt;=INDIRECT("'Panasonic ERJ Code Table'!$K" &amp; U$1)), AND($A3&gt;=INDIRECT("'Panasonic ERJ Code Table'!$L" &amp; U$1),$A3&lt;=INDIRECT("'Panasonic ERJ Code Table'!$M" &amp; U$1)) ),U$2&amp;_xlfn.XLOOKUP($A3,E96_raw,E96_code),"N/A")</f>
        <v>N/A</v>
      </c>
    </row>
    <row r="4" spans="1:21">
      <c r="A4" s="16">
        <v>1.02</v>
      </c>
      <c r="B4" s="16"/>
      <c r="C4" s="5" t="str" cm="1">
        <f t="array" aca="1" ref="C4" ca="1">IF( OR( AND($A4&gt;=INDIRECT("'Panasonic ERJ Code Table'!$K" &amp; C$1),$A4&lt;=INDIRECT("'Panasonic ERJ Code Table'!$L" &amp; C$1)), AND($A4&gt;=INDIRECT("'Panasonic ERJ Code Table'!$M" &amp; C$1),$A4&lt;=INDIRECT("'Panasonic ERJ Code Table'!$N" &amp; C$1)) ),C$2&amp;_xlfn.XLOOKUP($A4,E96_raw,E96_code),"N/A")</f>
        <v>N/A</v>
      </c>
      <c r="F4" s="5" t="str" cm="1">
        <f t="array" aca="1" ref="F4" ca="1">IF( OR( AND($A4&gt;=INDIRECT("'Panasonic ERJ Code Table'!$K" &amp; F$1),$A4&lt;=INDIRECT("'Panasonic ERJ Code Table'!$L" &amp; F$1)), AND($A4&gt;=INDIRECT("'Panasonic ERJ Code Table'!$M" &amp; F$1),$A4&lt;=INDIRECT("'Panasonic ERJ Code Table'!$N" &amp; F$1)) ),F$2&amp;_xlfn.XLOOKUP($A4,E96_raw,E96_code),"N/A")</f>
        <v>N/A</v>
      </c>
      <c r="I4" s="5" t="str" cm="1">
        <f t="array" aca="1" ref="I4" ca="1">IF( OR( AND($A4&gt;=INDIRECT("'Panasonic ERJ Code Table'!$K" &amp; I$1),$A4&lt;=INDIRECT("'Panasonic ERJ Code Table'!$L" &amp; I$1)), AND($A4&gt;=INDIRECT("'Panasonic ERJ Code Table'!$M" &amp; I$1),$A4&lt;=INDIRECT("'Panasonic ERJ Code Table'!$N" &amp; I$1)) ),I$2&amp;_xlfn.XLOOKUP($A4,E96_raw,E96_code),"N/A")</f>
        <v>N/A</v>
      </c>
      <c r="L4" s="5" t="str" cm="1">
        <f t="array" aca="1" ref="L4" ca="1">IF( OR( AND($A4&gt;=INDIRECT("'Panasonic ERJ Code Table'!$K" &amp; L$1),$A4&lt;=INDIRECT("'Panasonic ERJ Code Table'!$L" &amp; L$1)), AND($A4&gt;=INDIRECT("'Panasonic ERJ Code Table'!$M" &amp; L$1),$A4&lt;=INDIRECT("'Panasonic ERJ Code Table'!$N" &amp; L$1)) ),L$2&amp;_xlfn.XLOOKUP($A4,E96_raw,E96_code),"N/A")</f>
        <v>N/A</v>
      </c>
      <c r="O4" s="5" t="str" cm="1">
        <f t="array" aca="1" ref="O4" ca="1">IF( OR( AND($A4&gt;=INDIRECT("'Panasonic ERJ Code Table'!$K" &amp; O$1),$A4&lt;=INDIRECT("'Panasonic ERJ Code Table'!$L" &amp; O$1)), AND($A4&gt;=INDIRECT("'Panasonic ERJ Code Table'!$M" &amp; O$1),$A4&lt;=INDIRECT("'Panasonic ERJ Code Table'!$N" &amp; O$1)) ),O$2&amp;_xlfn.XLOOKUP($A4,E96_raw,E96_code),"N/A")</f>
        <v>N/A</v>
      </c>
      <c r="R4" s="5" t="str" cm="1">
        <f t="array" aca="1" ref="R4" ca="1">IF( OR( AND($A4&gt;=INDIRECT("'Panasonic ERJ Code Table'!$K" &amp; R$1),$A4&lt;=INDIRECT("'Panasonic ERJ Code Table'!$L" &amp; R$1)), AND($A4&gt;=INDIRECT("'Panasonic ERJ Code Table'!$M" &amp; R$1),$A4&lt;=INDIRECT("'Panasonic ERJ Code Table'!$N" &amp; R$1)) ),R$2&amp;_xlfn.XLOOKUP($A4,E96_raw,E96_code),"N/A")</f>
        <v>N/A</v>
      </c>
      <c r="U4" s="5" t="str" cm="1">
        <f t="array" aca="1" ref="U4" ca="1">IF( OR( AND($A4&gt;=INDIRECT("'Panasonic ERJ Code Table'!$J" &amp; U$1),$A4&lt;=INDIRECT("'Panasonic ERJ Code Table'!$K" &amp; U$1)), AND($A4&gt;=INDIRECT("'Panasonic ERJ Code Table'!$L" &amp; U$1),$A4&lt;=INDIRECT("'Panasonic ERJ Code Table'!$M" &amp; U$1)) ),U$2&amp;_xlfn.XLOOKUP($A4,E96_raw,E96_code),"N/A")</f>
        <v>N/A</v>
      </c>
    </row>
    <row r="5" spans="1:21">
      <c r="A5" s="16">
        <v>1.05</v>
      </c>
      <c r="B5" s="16"/>
      <c r="C5" s="5" t="str" cm="1">
        <f t="array" aca="1" ref="C5" ca="1">IF( OR( AND($A5&gt;=INDIRECT("'Panasonic ERJ Code Table'!$K" &amp; C$1),$A5&lt;=INDIRECT("'Panasonic ERJ Code Table'!$L" &amp; C$1)), AND($A5&gt;=INDIRECT("'Panasonic ERJ Code Table'!$M" &amp; C$1),$A5&lt;=INDIRECT("'Panasonic ERJ Code Table'!$N" &amp; C$1)) ),C$2&amp;_xlfn.XLOOKUP($A5,E96_raw,E96_code),"N/A")</f>
        <v>N/A</v>
      </c>
      <c r="F5" s="5" t="str" cm="1">
        <f t="array" aca="1" ref="F5" ca="1">IF( OR( AND($A5&gt;=INDIRECT("'Panasonic ERJ Code Table'!$K" &amp; F$1),$A5&lt;=INDIRECT("'Panasonic ERJ Code Table'!$L" &amp; F$1)), AND($A5&gt;=INDIRECT("'Panasonic ERJ Code Table'!$M" &amp; F$1),$A5&lt;=INDIRECT("'Panasonic ERJ Code Table'!$N" &amp; F$1)) ),F$2&amp;_xlfn.XLOOKUP($A5,E96_raw,E96_code),"N/A")</f>
        <v>N/A</v>
      </c>
      <c r="I5" s="5" t="str" cm="1">
        <f t="array" aca="1" ref="I5" ca="1">IF( OR( AND($A5&gt;=INDIRECT("'Panasonic ERJ Code Table'!$K" &amp; I$1),$A5&lt;=INDIRECT("'Panasonic ERJ Code Table'!$L" &amp; I$1)), AND($A5&gt;=INDIRECT("'Panasonic ERJ Code Table'!$M" &amp; I$1),$A5&lt;=INDIRECT("'Panasonic ERJ Code Table'!$N" &amp; I$1)) ),I$2&amp;_xlfn.XLOOKUP($A5,E96_raw,E96_code),"N/A")</f>
        <v>N/A</v>
      </c>
      <c r="L5" s="5" t="str" cm="1">
        <f t="array" aca="1" ref="L5" ca="1">IF( OR( AND($A5&gt;=INDIRECT("'Panasonic ERJ Code Table'!$K" &amp; L$1),$A5&lt;=INDIRECT("'Panasonic ERJ Code Table'!$L" &amp; L$1)), AND($A5&gt;=INDIRECT("'Panasonic ERJ Code Table'!$M" &amp; L$1),$A5&lt;=INDIRECT("'Panasonic ERJ Code Table'!$N" &amp; L$1)) ),L$2&amp;_xlfn.XLOOKUP($A5,E96_raw,E96_code),"N/A")</f>
        <v>N/A</v>
      </c>
      <c r="O5" s="5" t="str" cm="1">
        <f t="array" aca="1" ref="O5" ca="1">IF( OR( AND($A5&gt;=INDIRECT("'Panasonic ERJ Code Table'!$K" &amp; O$1),$A5&lt;=INDIRECT("'Panasonic ERJ Code Table'!$L" &amp; O$1)), AND($A5&gt;=INDIRECT("'Panasonic ERJ Code Table'!$M" &amp; O$1),$A5&lt;=INDIRECT("'Panasonic ERJ Code Table'!$N" &amp; O$1)) ),O$2&amp;_xlfn.XLOOKUP($A5,E96_raw,E96_code),"N/A")</f>
        <v>N/A</v>
      </c>
      <c r="R5" s="5" t="str" cm="1">
        <f t="array" aca="1" ref="R5" ca="1">IF( OR( AND($A5&gt;=INDIRECT("'Panasonic ERJ Code Table'!$K" &amp; R$1),$A5&lt;=INDIRECT("'Panasonic ERJ Code Table'!$L" &amp; R$1)), AND($A5&gt;=INDIRECT("'Panasonic ERJ Code Table'!$M" &amp; R$1),$A5&lt;=INDIRECT("'Panasonic ERJ Code Table'!$N" &amp; R$1)) ),R$2&amp;_xlfn.XLOOKUP($A5,E96_raw,E96_code),"N/A")</f>
        <v>N/A</v>
      </c>
      <c r="U5" s="5" t="str" cm="1">
        <f t="array" aca="1" ref="U5" ca="1">IF( OR( AND($A5&gt;=INDIRECT("'Panasonic ERJ Code Table'!$J" &amp; U$1),$A5&lt;=INDIRECT("'Panasonic ERJ Code Table'!$K" &amp; U$1)), AND($A5&gt;=INDIRECT("'Panasonic ERJ Code Table'!$L" &amp; U$1),$A5&lt;=INDIRECT("'Panasonic ERJ Code Table'!$M" &amp; U$1)) ),U$2&amp;_xlfn.XLOOKUP($A5,E96_raw,E96_code),"N/A")</f>
        <v>N/A</v>
      </c>
    </row>
    <row r="6" spans="1:21">
      <c r="A6" s="16">
        <v>1.07</v>
      </c>
      <c r="B6" s="16"/>
      <c r="C6" s="5" t="str" cm="1">
        <f t="array" aca="1" ref="C6" ca="1">IF( OR( AND($A6&gt;=INDIRECT("'Panasonic ERJ Code Table'!$K" &amp; C$1),$A6&lt;=INDIRECT("'Panasonic ERJ Code Table'!$L" &amp; C$1)), AND($A6&gt;=INDIRECT("'Panasonic ERJ Code Table'!$M" &amp; C$1),$A6&lt;=INDIRECT("'Panasonic ERJ Code Table'!$N" &amp; C$1)) ),C$2&amp;_xlfn.XLOOKUP($A6,E96_raw,E96_code),"N/A")</f>
        <v>N/A</v>
      </c>
      <c r="F6" s="5" t="str" cm="1">
        <f t="array" aca="1" ref="F6" ca="1">IF( OR( AND($A6&gt;=INDIRECT("'Panasonic ERJ Code Table'!$K" &amp; F$1),$A6&lt;=INDIRECT("'Panasonic ERJ Code Table'!$L" &amp; F$1)), AND($A6&gt;=INDIRECT("'Panasonic ERJ Code Table'!$M" &amp; F$1),$A6&lt;=INDIRECT("'Panasonic ERJ Code Table'!$N" &amp; F$1)) ),F$2&amp;_xlfn.XLOOKUP($A6,E96_raw,E96_code),"N/A")</f>
        <v>N/A</v>
      </c>
      <c r="I6" s="5" t="str" cm="1">
        <f t="array" aca="1" ref="I6" ca="1">IF( OR( AND($A6&gt;=INDIRECT("'Panasonic ERJ Code Table'!$K" &amp; I$1),$A6&lt;=INDIRECT("'Panasonic ERJ Code Table'!$L" &amp; I$1)), AND($A6&gt;=INDIRECT("'Panasonic ERJ Code Table'!$M" &amp; I$1),$A6&lt;=INDIRECT("'Panasonic ERJ Code Table'!$N" &amp; I$1)) ),I$2&amp;_xlfn.XLOOKUP($A6,E96_raw,E96_code),"N/A")</f>
        <v>N/A</v>
      </c>
      <c r="L6" s="5" t="str" cm="1">
        <f t="array" aca="1" ref="L6" ca="1">IF( OR( AND($A6&gt;=INDIRECT("'Panasonic ERJ Code Table'!$K" &amp; L$1),$A6&lt;=INDIRECT("'Panasonic ERJ Code Table'!$L" &amp; L$1)), AND($A6&gt;=INDIRECT("'Panasonic ERJ Code Table'!$M" &amp; L$1),$A6&lt;=INDIRECT("'Panasonic ERJ Code Table'!$N" &amp; L$1)) ),L$2&amp;_xlfn.XLOOKUP($A6,E96_raw,E96_code),"N/A")</f>
        <v>N/A</v>
      </c>
      <c r="O6" s="5" t="str" cm="1">
        <f t="array" aca="1" ref="O6" ca="1">IF( OR( AND($A6&gt;=INDIRECT("'Panasonic ERJ Code Table'!$K" &amp; O$1),$A6&lt;=INDIRECT("'Panasonic ERJ Code Table'!$L" &amp; O$1)), AND($A6&gt;=INDIRECT("'Panasonic ERJ Code Table'!$M" &amp; O$1),$A6&lt;=INDIRECT("'Panasonic ERJ Code Table'!$N" &amp; O$1)) ),O$2&amp;_xlfn.XLOOKUP($A6,E96_raw,E96_code),"N/A")</f>
        <v>N/A</v>
      </c>
      <c r="R6" s="5" t="str" cm="1">
        <f t="array" aca="1" ref="R6" ca="1">IF( OR( AND($A6&gt;=INDIRECT("'Panasonic ERJ Code Table'!$K" &amp; R$1),$A6&lt;=INDIRECT("'Panasonic ERJ Code Table'!$L" &amp; R$1)), AND($A6&gt;=INDIRECT("'Panasonic ERJ Code Table'!$M" &amp; R$1),$A6&lt;=INDIRECT("'Panasonic ERJ Code Table'!$N" &amp; R$1)) ),R$2&amp;_xlfn.XLOOKUP($A6,E96_raw,E96_code),"N/A")</f>
        <v>N/A</v>
      </c>
      <c r="U6" s="5" t="str" cm="1">
        <f t="array" aca="1" ref="U6" ca="1">IF( OR( AND($A6&gt;=INDIRECT("'Panasonic ERJ Code Table'!$J" &amp; U$1),$A6&lt;=INDIRECT("'Panasonic ERJ Code Table'!$K" &amp; U$1)), AND($A6&gt;=INDIRECT("'Panasonic ERJ Code Table'!$L" &amp; U$1),$A6&lt;=INDIRECT("'Panasonic ERJ Code Table'!$M" &amp; U$1)) ),U$2&amp;_xlfn.XLOOKUP($A6,E96_raw,E96_code),"N/A")</f>
        <v>N/A</v>
      </c>
    </row>
    <row r="7" spans="1:21">
      <c r="A7" s="16">
        <v>1.1000000000000001</v>
      </c>
      <c r="B7" s="16"/>
      <c r="C7" s="5" t="str" cm="1">
        <f t="array" aca="1" ref="C7" ca="1">IF( OR( AND($A7&gt;=INDIRECT("'Panasonic ERJ Code Table'!$K" &amp; C$1),$A7&lt;=INDIRECT("'Panasonic ERJ Code Table'!$L" &amp; C$1)), AND($A7&gt;=INDIRECT("'Panasonic ERJ Code Table'!$M" &amp; C$1),$A7&lt;=INDIRECT("'Panasonic ERJ Code Table'!$N" &amp; C$1)) ),C$2&amp;_xlfn.XLOOKUP($A7,E96_raw,E96_code),"N/A")</f>
        <v>N/A</v>
      </c>
      <c r="F7" s="5" t="str" cm="1">
        <f t="array" aca="1" ref="F7" ca="1">IF( OR( AND($A7&gt;=INDIRECT("'Panasonic ERJ Code Table'!$K" &amp; F$1),$A7&lt;=INDIRECT("'Panasonic ERJ Code Table'!$L" &amp; F$1)), AND($A7&gt;=INDIRECT("'Panasonic ERJ Code Table'!$M" &amp; F$1),$A7&lt;=INDIRECT("'Panasonic ERJ Code Table'!$N" &amp; F$1)) ),F$2&amp;_xlfn.XLOOKUP($A7,E96_raw,E96_code),"N/A")</f>
        <v>N/A</v>
      </c>
      <c r="I7" s="5" t="str" cm="1">
        <f t="array" aca="1" ref="I7" ca="1">IF( OR( AND($A7&gt;=INDIRECT("'Panasonic ERJ Code Table'!$K" &amp; I$1),$A7&lt;=INDIRECT("'Panasonic ERJ Code Table'!$L" &amp; I$1)), AND($A7&gt;=INDIRECT("'Panasonic ERJ Code Table'!$M" &amp; I$1),$A7&lt;=INDIRECT("'Panasonic ERJ Code Table'!$N" &amp; I$1)) ),I$2&amp;_xlfn.XLOOKUP($A7,E96_raw,E96_code),"N/A")</f>
        <v>N/A</v>
      </c>
      <c r="L7" s="5" t="str" cm="1">
        <f t="array" aca="1" ref="L7" ca="1">IF( OR( AND($A7&gt;=INDIRECT("'Panasonic ERJ Code Table'!$K" &amp; L$1),$A7&lt;=INDIRECT("'Panasonic ERJ Code Table'!$L" &amp; L$1)), AND($A7&gt;=INDIRECT("'Panasonic ERJ Code Table'!$M" &amp; L$1),$A7&lt;=INDIRECT("'Panasonic ERJ Code Table'!$N" &amp; L$1)) ),L$2&amp;_xlfn.XLOOKUP($A7,E96_raw,E96_code),"N/A")</f>
        <v>N/A</v>
      </c>
      <c r="O7" s="5" t="str" cm="1">
        <f t="array" aca="1" ref="O7" ca="1">IF( OR( AND($A7&gt;=INDIRECT("'Panasonic ERJ Code Table'!$K" &amp; O$1),$A7&lt;=INDIRECT("'Panasonic ERJ Code Table'!$L" &amp; O$1)), AND($A7&gt;=INDIRECT("'Panasonic ERJ Code Table'!$M" &amp; O$1),$A7&lt;=INDIRECT("'Panasonic ERJ Code Table'!$N" &amp; O$1)) ),O$2&amp;_xlfn.XLOOKUP($A7,E96_raw,E96_code),"N/A")</f>
        <v>N/A</v>
      </c>
      <c r="R7" s="5" t="str" cm="1">
        <f t="array" aca="1" ref="R7" ca="1">IF( OR( AND($A7&gt;=INDIRECT("'Panasonic ERJ Code Table'!$K" &amp; R$1),$A7&lt;=INDIRECT("'Panasonic ERJ Code Table'!$L" &amp; R$1)), AND($A7&gt;=INDIRECT("'Panasonic ERJ Code Table'!$M" &amp; R$1),$A7&lt;=INDIRECT("'Panasonic ERJ Code Table'!$N" &amp; R$1)) ),R$2&amp;_xlfn.XLOOKUP($A7,E96_raw,E96_code),"N/A")</f>
        <v>N/A</v>
      </c>
      <c r="U7" s="5" t="str" cm="1">
        <f t="array" aca="1" ref="U7" ca="1">IF( OR( AND($A7&gt;=INDIRECT("'Panasonic ERJ Code Table'!$J" &amp; U$1),$A7&lt;=INDIRECT("'Panasonic ERJ Code Table'!$K" &amp; U$1)), AND($A7&gt;=INDIRECT("'Panasonic ERJ Code Table'!$L" &amp; U$1),$A7&lt;=INDIRECT("'Panasonic ERJ Code Table'!$M" &amp; U$1)) ),U$2&amp;_xlfn.XLOOKUP($A7,E96_raw,E96_code),"N/A")</f>
        <v>N/A</v>
      </c>
    </row>
    <row r="8" spans="1:21">
      <c r="A8" s="16">
        <v>1.1299999999999999</v>
      </c>
      <c r="B8" s="16"/>
      <c r="C8" s="5" t="str" cm="1">
        <f t="array" aca="1" ref="C8" ca="1">IF( OR( AND($A8&gt;=INDIRECT("'Panasonic ERJ Code Table'!$K" &amp; C$1),$A8&lt;=INDIRECT("'Panasonic ERJ Code Table'!$L" &amp; C$1)), AND($A8&gt;=INDIRECT("'Panasonic ERJ Code Table'!$M" &amp; C$1),$A8&lt;=INDIRECT("'Panasonic ERJ Code Table'!$N" &amp; C$1)) ),C$2&amp;_xlfn.XLOOKUP($A8,E96_raw,E96_code),"N/A")</f>
        <v>N/A</v>
      </c>
      <c r="F8" s="5" t="str" cm="1">
        <f t="array" aca="1" ref="F8" ca="1">IF( OR( AND($A8&gt;=INDIRECT("'Panasonic ERJ Code Table'!$K" &amp; F$1),$A8&lt;=INDIRECT("'Panasonic ERJ Code Table'!$L" &amp; F$1)), AND($A8&gt;=INDIRECT("'Panasonic ERJ Code Table'!$M" &amp; F$1),$A8&lt;=INDIRECT("'Panasonic ERJ Code Table'!$N" &amp; F$1)) ),F$2&amp;_xlfn.XLOOKUP($A8,E96_raw,E96_code),"N/A")</f>
        <v>N/A</v>
      </c>
      <c r="I8" s="5" t="str" cm="1">
        <f t="array" aca="1" ref="I8" ca="1">IF( OR( AND($A8&gt;=INDIRECT("'Panasonic ERJ Code Table'!$K" &amp; I$1),$A8&lt;=INDIRECT("'Panasonic ERJ Code Table'!$L" &amp; I$1)), AND($A8&gt;=INDIRECT("'Panasonic ERJ Code Table'!$M" &amp; I$1),$A8&lt;=INDIRECT("'Panasonic ERJ Code Table'!$N" &amp; I$1)) ),I$2&amp;_xlfn.XLOOKUP($A8,E96_raw,E96_code),"N/A")</f>
        <v>N/A</v>
      </c>
      <c r="L8" s="5" t="str" cm="1">
        <f t="array" aca="1" ref="L8" ca="1">IF( OR( AND($A8&gt;=INDIRECT("'Panasonic ERJ Code Table'!$K" &amp; L$1),$A8&lt;=INDIRECT("'Panasonic ERJ Code Table'!$L" &amp; L$1)), AND($A8&gt;=INDIRECT("'Panasonic ERJ Code Table'!$M" &amp; L$1),$A8&lt;=INDIRECT("'Panasonic ERJ Code Table'!$N" &amp; L$1)) ),L$2&amp;_xlfn.XLOOKUP($A8,E96_raw,E96_code),"N/A")</f>
        <v>N/A</v>
      </c>
      <c r="O8" s="5" t="str" cm="1">
        <f t="array" aca="1" ref="O8" ca="1">IF( OR( AND($A8&gt;=INDIRECT("'Panasonic ERJ Code Table'!$K" &amp; O$1),$A8&lt;=INDIRECT("'Panasonic ERJ Code Table'!$L" &amp; O$1)), AND($A8&gt;=INDIRECT("'Panasonic ERJ Code Table'!$M" &amp; O$1),$A8&lt;=INDIRECT("'Panasonic ERJ Code Table'!$N" &amp; O$1)) ),O$2&amp;_xlfn.XLOOKUP($A8,E96_raw,E96_code),"N/A")</f>
        <v>N/A</v>
      </c>
      <c r="R8" s="5" t="str" cm="1">
        <f t="array" aca="1" ref="R8" ca="1">IF( OR( AND($A8&gt;=INDIRECT("'Panasonic ERJ Code Table'!$K" &amp; R$1),$A8&lt;=INDIRECT("'Panasonic ERJ Code Table'!$L" &amp; R$1)), AND($A8&gt;=INDIRECT("'Panasonic ERJ Code Table'!$M" &amp; R$1),$A8&lt;=INDIRECT("'Panasonic ERJ Code Table'!$N" &amp; R$1)) ),R$2&amp;_xlfn.XLOOKUP($A8,E96_raw,E96_code),"N/A")</f>
        <v>N/A</v>
      </c>
      <c r="U8" s="5" t="str" cm="1">
        <f t="array" aca="1" ref="U8" ca="1">IF( OR( AND($A8&gt;=INDIRECT("'Panasonic ERJ Code Table'!$J" &amp; U$1),$A8&lt;=INDIRECT("'Panasonic ERJ Code Table'!$K" &amp; U$1)), AND($A8&gt;=INDIRECT("'Panasonic ERJ Code Table'!$L" &amp; U$1),$A8&lt;=INDIRECT("'Panasonic ERJ Code Table'!$M" &amp; U$1)) ),U$2&amp;_xlfn.XLOOKUP($A8,E96_raw,E96_code),"N/A")</f>
        <v>N/A</v>
      </c>
    </row>
    <row r="9" spans="1:21">
      <c r="A9" s="16">
        <v>1.1499999999999999</v>
      </c>
      <c r="B9" s="16"/>
      <c r="C9" s="5" t="str" cm="1">
        <f t="array" aca="1" ref="C9" ca="1">IF( OR( AND($A9&gt;=INDIRECT("'Panasonic ERJ Code Table'!$K" &amp; C$1),$A9&lt;=INDIRECT("'Panasonic ERJ Code Table'!$L" &amp; C$1)), AND($A9&gt;=INDIRECT("'Panasonic ERJ Code Table'!$M" &amp; C$1),$A9&lt;=INDIRECT("'Panasonic ERJ Code Table'!$N" &amp; C$1)) ),C$2&amp;_xlfn.XLOOKUP($A9,E96_raw,E96_code),"N/A")</f>
        <v>N/A</v>
      </c>
      <c r="F9" s="5" t="str" cm="1">
        <f t="array" aca="1" ref="F9" ca="1">IF( OR( AND($A9&gt;=INDIRECT("'Panasonic ERJ Code Table'!$K" &amp; F$1),$A9&lt;=INDIRECT("'Panasonic ERJ Code Table'!$L" &amp; F$1)), AND($A9&gt;=INDIRECT("'Panasonic ERJ Code Table'!$M" &amp; F$1),$A9&lt;=INDIRECT("'Panasonic ERJ Code Table'!$N" &amp; F$1)) ),F$2&amp;_xlfn.XLOOKUP($A9,E96_raw,E96_code),"N/A")</f>
        <v>N/A</v>
      </c>
      <c r="I9" s="5" t="str" cm="1">
        <f t="array" aca="1" ref="I9" ca="1">IF( OR( AND($A9&gt;=INDIRECT("'Panasonic ERJ Code Table'!$K" &amp; I$1),$A9&lt;=INDIRECT("'Panasonic ERJ Code Table'!$L" &amp; I$1)), AND($A9&gt;=INDIRECT("'Panasonic ERJ Code Table'!$M" &amp; I$1),$A9&lt;=INDIRECT("'Panasonic ERJ Code Table'!$N" &amp; I$1)) ),I$2&amp;_xlfn.XLOOKUP($A9,E96_raw,E96_code),"N/A")</f>
        <v>N/A</v>
      </c>
      <c r="L9" s="5" t="str" cm="1">
        <f t="array" aca="1" ref="L9" ca="1">IF( OR( AND($A9&gt;=INDIRECT("'Panasonic ERJ Code Table'!$K" &amp; L$1),$A9&lt;=INDIRECT("'Panasonic ERJ Code Table'!$L" &amp; L$1)), AND($A9&gt;=INDIRECT("'Panasonic ERJ Code Table'!$M" &amp; L$1),$A9&lt;=INDIRECT("'Panasonic ERJ Code Table'!$N" &amp; L$1)) ),L$2&amp;_xlfn.XLOOKUP($A9,E96_raw,E96_code),"N/A")</f>
        <v>N/A</v>
      </c>
      <c r="O9" s="5" t="str" cm="1">
        <f t="array" aca="1" ref="O9" ca="1">IF( OR( AND($A9&gt;=INDIRECT("'Panasonic ERJ Code Table'!$K" &amp; O$1),$A9&lt;=INDIRECT("'Panasonic ERJ Code Table'!$L" &amp; O$1)), AND($A9&gt;=INDIRECT("'Panasonic ERJ Code Table'!$M" &amp; O$1),$A9&lt;=INDIRECT("'Panasonic ERJ Code Table'!$N" &amp; O$1)) ),O$2&amp;_xlfn.XLOOKUP($A9,E96_raw,E96_code),"N/A")</f>
        <v>N/A</v>
      </c>
      <c r="R9" s="5" t="str" cm="1">
        <f t="array" aca="1" ref="R9" ca="1">IF( OR( AND($A9&gt;=INDIRECT("'Panasonic ERJ Code Table'!$K" &amp; R$1),$A9&lt;=INDIRECT("'Panasonic ERJ Code Table'!$L" &amp; R$1)), AND($A9&gt;=INDIRECT("'Panasonic ERJ Code Table'!$M" &amp; R$1),$A9&lt;=INDIRECT("'Panasonic ERJ Code Table'!$N" &amp; R$1)) ),R$2&amp;_xlfn.XLOOKUP($A9,E96_raw,E96_code),"N/A")</f>
        <v>N/A</v>
      </c>
      <c r="U9" s="5" t="str" cm="1">
        <f t="array" aca="1" ref="U9" ca="1">IF( OR( AND($A9&gt;=INDIRECT("'Panasonic ERJ Code Table'!$J" &amp; U$1),$A9&lt;=INDIRECT("'Panasonic ERJ Code Table'!$K" &amp; U$1)), AND($A9&gt;=INDIRECT("'Panasonic ERJ Code Table'!$L" &amp; U$1),$A9&lt;=INDIRECT("'Panasonic ERJ Code Table'!$M" &amp; U$1)) ),U$2&amp;_xlfn.XLOOKUP($A9,E96_raw,E96_code),"N/A")</f>
        <v>N/A</v>
      </c>
    </row>
    <row r="10" spans="1:21">
      <c r="A10" s="16">
        <v>1.18</v>
      </c>
      <c r="B10" s="16"/>
      <c r="C10" s="5" t="str" cm="1">
        <f t="array" aca="1" ref="C10" ca="1">IF( OR( AND($A10&gt;=INDIRECT("'Panasonic ERJ Code Table'!$K" &amp; C$1),$A10&lt;=INDIRECT("'Panasonic ERJ Code Table'!$L" &amp; C$1)), AND($A10&gt;=INDIRECT("'Panasonic ERJ Code Table'!$M" &amp; C$1),$A10&lt;=INDIRECT("'Panasonic ERJ Code Table'!$N" &amp; C$1)) ),C$2&amp;_xlfn.XLOOKUP($A10,E96_raw,E96_code),"N/A")</f>
        <v>N/A</v>
      </c>
      <c r="F10" s="5" t="str" cm="1">
        <f t="array" aca="1" ref="F10" ca="1">IF( OR( AND($A10&gt;=INDIRECT("'Panasonic ERJ Code Table'!$K" &amp; F$1),$A10&lt;=INDIRECT("'Panasonic ERJ Code Table'!$L" &amp; F$1)), AND($A10&gt;=INDIRECT("'Panasonic ERJ Code Table'!$M" &amp; F$1),$A10&lt;=INDIRECT("'Panasonic ERJ Code Table'!$N" &amp; F$1)) ),F$2&amp;_xlfn.XLOOKUP($A10,E96_raw,E96_code),"N/A")</f>
        <v>N/A</v>
      </c>
      <c r="I10" s="5" t="str" cm="1">
        <f t="array" aca="1" ref="I10" ca="1">IF( OR( AND($A10&gt;=INDIRECT("'Panasonic ERJ Code Table'!$K" &amp; I$1),$A10&lt;=INDIRECT("'Panasonic ERJ Code Table'!$L" &amp; I$1)), AND($A10&gt;=INDIRECT("'Panasonic ERJ Code Table'!$M" &amp; I$1),$A10&lt;=INDIRECT("'Panasonic ERJ Code Table'!$N" &amp; I$1)) ),I$2&amp;_xlfn.XLOOKUP($A10,E96_raw,E96_code),"N/A")</f>
        <v>N/A</v>
      </c>
      <c r="L10" s="5" t="str" cm="1">
        <f t="array" aca="1" ref="L10" ca="1">IF( OR( AND($A10&gt;=INDIRECT("'Panasonic ERJ Code Table'!$K" &amp; L$1),$A10&lt;=INDIRECT("'Panasonic ERJ Code Table'!$L" &amp; L$1)), AND($A10&gt;=INDIRECT("'Panasonic ERJ Code Table'!$M" &amp; L$1),$A10&lt;=INDIRECT("'Panasonic ERJ Code Table'!$N" &amp; L$1)) ),L$2&amp;_xlfn.XLOOKUP($A10,E96_raw,E96_code),"N/A")</f>
        <v>N/A</v>
      </c>
      <c r="O10" s="5" t="str" cm="1">
        <f t="array" aca="1" ref="O10" ca="1">IF( OR( AND($A10&gt;=INDIRECT("'Panasonic ERJ Code Table'!$K" &amp; O$1),$A10&lt;=INDIRECT("'Panasonic ERJ Code Table'!$L" &amp; O$1)), AND($A10&gt;=INDIRECT("'Panasonic ERJ Code Table'!$M" &amp; O$1),$A10&lt;=INDIRECT("'Panasonic ERJ Code Table'!$N" &amp; O$1)) ),O$2&amp;_xlfn.XLOOKUP($A10,E96_raw,E96_code),"N/A")</f>
        <v>N/A</v>
      </c>
      <c r="R10" s="5" t="str" cm="1">
        <f t="array" aca="1" ref="R10" ca="1">IF( OR( AND($A10&gt;=INDIRECT("'Panasonic ERJ Code Table'!$K" &amp; R$1),$A10&lt;=INDIRECT("'Panasonic ERJ Code Table'!$L" &amp; R$1)), AND($A10&gt;=INDIRECT("'Panasonic ERJ Code Table'!$M" &amp; R$1),$A10&lt;=INDIRECT("'Panasonic ERJ Code Table'!$N" &amp; R$1)) ),R$2&amp;_xlfn.XLOOKUP($A10,E96_raw,E96_code),"N/A")</f>
        <v>N/A</v>
      </c>
      <c r="U10" s="5" t="str" cm="1">
        <f t="array" aca="1" ref="U10" ca="1">IF( OR( AND($A10&gt;=INDIRECT("'Panasonic ERJ Code Table'!$J" &amp; U$1),$A10&lt;=INDIRECT("'Panasonic ERJ Code Table'!$K" &amp; U$1)), AND($A10&gt;=INDIRECT("'Panasonic ERJ Code Table'!$L" &amp; U$1),$A10&lt;=INDIRECT("'Panasonic ERJ Code Table'!$M" &amp; U$1)) ),U$2&amp;_xlfn.XLOOKUP($A10,E96_raw,E96_code),"N/A")</f>
        <v>N/A</v>
      </c>
    </row>
    <row r="11" spans="1:21">
      <c r="A11" s="16">
        <v>1.21</v>
      </c>
      <c r="B11" s="16"/>
      <c r="C11" s="5" t="str" cm="1">
        <f t="array" aca="1" ref="C11" ca="1">IF( OR( AND($A11&gt;=INDIRECT("'Panasonic ERJ Code Table'!$K" &amp; C$1),$A11&lt;=INDIRECT("'Panasonic ERJ Code Table'!$L" &amp; C$1)), AND($A11&gt;=INDIRECT("'Panasonic ERJ Code Table'!$M" &amp; C$1),$A11&lt;=INDIRECT("'Panasonic ERJ Code Table'!$N" &amp; C$1)) ),C$2&amp;_xlfn.XLOOKUP($A11,E96_raw,E96_code),"N/A")</f>
        <v>N/A</v>
      </c>
      <c r="F11" s="5" t="str" cm="1">
        <f t="array" aca="1" ref="F11" ca="1">IF( OR( AND($A11&gt;=INDIRECT("'Panasonic ERJ Code Table'!$K" &amp; F$1),$A11&lt;=INDIRECT("'Panasonic ERJ Code Table'!$L" &amp; F$1)), AND($A11&gt;=INDIRECT("'Panasonic ERJ Code Table'!$M" &amp; F$1),$A11&lt;=INDIRECT("'Panasonic ERJ Code Table'!$N" &amp; F$1)) ),F$2&amp;_xlfn.XLOOKUP($A11,E96_raw,E96_code),"N/A")</f>
        <v>N/A</v>
      </c>
      <c r="I11" s="5" t="str" cm="1">
        <f t="array" aca="1" ref="I11" ca="1">IF( OR( AND($A11&gt;=INDIRECT("'Panasonic ERJ Code Table'!$K" &amp; I$1),$A11&lt;=INDIRECT("'Panasonic ERJ Code Table'!$L" &amp; I$1)), AND($A11&gt;=INDIRECT("'Panasonic ERJ Code Table'!$M" &amp; I$1),$A11&lt;=INDIRECT("'Panasonic ERJ Code Table'!$N" &amp; I$1)) ),I$2&amp;_xlfn.XLOOKUP($A11,E96_raw,E96_code),"N/A")</f>
        <v>N/A</v>
      </c>
      <c r="L11" s="5" t="str" cm="1">
        <f t="array" aca="1" ref="L11" ca="1">IF( OR( AND($A11&gt;=INDIRECT("'Panasonic ERJ Code Table'!$K" &amp; L$1),$A11&lt;=INDIRECT("'Panasonic ERJ Code Table'!$L" &amp; L$1)), AND($A11&gt;=INDIRECT("'Panasonic ERJ Code Table'!$M" &amp; L$1),$A11&lt;=INDIRECT("'Panasonic ERJ Code Table'!$N" &amp; L$1)) ),L$2&amp;_xlfn.XLOOKUP($A11,E96_raw,E96_code),"N/A")</f>
        <v>N/A</v>
      </c>
      <c r="O11" s="5" t="str" cm="1">
        <f t="array" aca="1" ref="O11" ca="1">IF( OR( AND($A11&gt;=INDIRECT("'Panasonic ERJ Code Table'!$K" &amp; O$1),$A11&lt;=INDIRECT("'Panasonic ERJ Code Table'!$L" &amp; O$1)), AND($A11&gt;=INDIRECT("'Panasonic ERJ Code Table'!$M" &amp; O$1),$A11&lt;=INDIRECT("'Panasonic ERJ Code Table'!$N" &amp; O$1)) ),O$2&amp;_xlfn.XLOOKUP($A11,E96_raw,E96_code),"N/A")</f>
        <v>N/A</v>
      </c>
      <c r="R11" s="5" t="str" cm="1">
        <f t="array" aca="1" ref="R11" ca="1">IF( OR( AND($A11&gt;=INDIRECT("'Panasonic ERJ Code Table'!$K" &amp; R$1),$A11&lt;=INDIRECT("'Panasonic ERJ Code Table'!$L" &amp; R$1)), AND($A11&gt;=INDIRECT("'Panasonic ERJ Code Table'!$M" &amp; R$1),$A11&lt;=INDIRECT("'Panasonic ERJ Code Table'!$N" &amp; R$1)) ),R$2&amp;_xlfn.XLOOKUP($A11,E96_raw,E96_code),"N/A")</f>
        <v>N/A</v>
      </c>
      <c r="U11" s="5" t="str" cm="1">
        <f t="array" aca="1" ref="U11" ca="1">IF( OR( AND($A11&gt;=INDIRECT("'Panasonic ERJ Code Table'!$J" &amp; U$1),$A11&lt;=INDIRECT("'Panasonic ERJ Code Table'!$K" &amp; U$1)), AND($A11&gt;=INDIRECT("'Panasonic ERJ Code Table'!$L" &amp; U$1),$A11&lt;=INDIRECT("'Panasonic ERJ Code Table'!$M" &amp; U$1)) ),U$2&amp;_xlfn.XLOOKUP($A11,E96_raw,E96_code),"N/A")</f>
        <v>N/A</v>
      </c>
    </row>
    <row r="12" spans="1:21">
      <c r="A12" s="16">
        <v>1.24</v>
      </c>
      <c r="B12" s="16"/>
      <c r="C12" s="5" t="str" cm="1">
        <f t="array" aca="1" ref="C12" ca="1">IF( OR( AND($A12&gt;=INDIRECT("'Panasonic ERJ Code Table'!$K" &amp; C$1),$A12&lt;=INDIRECT("'Panasonic ERJ Code Table'!$L" &amp; C$1)), AND($A12&gt;=INDIRECT("'Panasonic ERJ Code Table'!$M" &amp; C$1),$A12&lt;=INDIRECT("'Panasonic ERJ Code Table'!$N" &amp; C$1)) ),C$2&amp;_xlfn.XLOOKUP($A12,E96_raw,E96_code),"N/A")</f>
        <v>N/A</v>
      </c>
      <c r="F12" s="5" t="str" cm="1">
        <f t="array" aca="1" ref="F12" ca="1">IF( OR( AND($A12&gt;=INDIRECT("'Panasonic ERJ Code Table'!$K" &amp; F$1),$A12&lt;=INDIRECT("'Panasonic ERJ Code Table'!$L" &amp; F$1)), AND($A12&gt;=INDIRECT("'Panasonic ERJ Code Table'!$M" &amp; F$1),$A12&lt;=INDIRECT("'Panasonic ERJ Code Table'!$N" &amp; F$1)) ),F$2&amp;_xlfn.XLOOKUP($A12,E96_raw,E96_code),"N/A")</f>
        <v>N/A</v>
      </c>
      <c r="I12" s="5" t="str" cm="1">
        <f t="array" aca="1" ref="I12" ca="1">IF( OR( AND($A12&gt;=INDIRECT("'Panasonic ERJ Code Table'!$K" &amp; I$1),$A12&lt;=INDIRECT("'Panasonic ERJ Code Table'!$L" &amp; I$1)), AND($A12&gt;=INDIRECT("'Panasonic ERJ Code Table'!$M" &amp; I$1),$A12&lt;=INDIRECT("'Panasonic ERJ Code Table'!$N" &amp; I$1)) ),I$2&amp;_xlfn.XLOOKUP($A12,E96_raw,E96_code),"N/A")</f>
        <v>N/A</v>
      </c>
      <c r="L12" s="5" t="str" cm="1">
        <f t="array" aca="1" ref="L12" ca="1">IF( OR( AND($A12&gt;=INDIRECT("'Panasonic ERJ Code Table'!$K" &amp; L$1),$A12&lt;=INDIRECT("'Panasonic ERJ Code Table'!$L" &amp; L$1)), AND($A12&gt;=INDIRECT("'Panasonic ERJ Code Table'!$M" &amp; L$1),$A12&lt;=INDIRECT("'Panasonic ERJ Code Table'!$N" &amp; L$1)) ),L$2&amp;_xlfn.XLOOKUP($A12,E96_raw,E96_code),"N/A")</f>
        <v>N/A</v>
      </c>
      <c r="O12" s="5" t="str" cm="1">
        <f t="array" aca="1" ref="O12" ca="1">IF( OR( AND($A12&gt;=INDIRECT("'Panasonic ERJ Code Table'!$K" &amp; O$1),$A12&lt;=INDIRECT("'Panasonic ERJ Code Table'!$L" &amp; O$1)), AND($A12&gt;=INDIRECT("'Panasonic ERJ Code Table'!$M" &amp; O$1),$A12&lt;=INDIRECT("'Panasonic ERJ Code Table'!$N" &amp; O$1)) ),O$2&amp;_xlfn.XLOOKUP($A12,E96_raw,E96_code),"N/A")</f>
        <v>N/A</v>
      </c>
      <c r="R12" s="5" t="str" cm="1">
        <f t="array" aca="1" ref="R12" ca="1">IF( OR( AND($A12&gt;=INDIRECT("'Panasonic ERJ Code Table'!$K" &amp; R$1),$A12&lt;=INDIRECT("'Panasonic ERJ Code Table'!$L" &amp; R$1)), AND($A12&gt;=INDIRECT("'Panasonic ERJ Code Table'!$M" &amp; R$1),$A12&lt;=INDIRECT("'Panasonic ERJ Code Table'!$N" &amp; R$1)) ),R$2&amp;_xlfn.XLOOKUP($A12,E96_raw,E96_code),"N/A")</f>
        <v>N/A</v>
      </c>
      <c r="U12" s="5" t="str" cm="1">
        <f t="array" aca="1" ref="U12" ca="1">IF( OR( AND($A12&gt;=INDIRECT("'Panasonic ERJ Code Table'!$J" &amp; U$1),$A12&lt;=INDIRECT("'Panasonic ERJ Code Table'!$K" &amp; U$1)), AND($A12&gt;=INDIRECT("'Panasonic ERJ Code Table'!$L" &amp; U$1),$A12&lt;=INDIRECT("'Panasonic ERJ Code Table'!$M" &amp; U$1)) ),U$2&amp;_xlfn.XLOOKUP($A12,E96_raw,E96_code),"N/A")</f>
        <v>N/A</v>
      </c>
    </row>
    <row r="13" spans="1:21">
      <c r="A13" s="16">
        <v>1.27</v>
      </c>
      <c r="B13" s="16"/>
      <c r="C13" s="5" t="str" cm="1">
        <f t="array" aca="1" ref="C13" ca="1">IF( OR( AND($A13&gt;=INDIRECT("'Panasonic ERJ Code Table'!$K" &amp; C$1),$A13&lt;=INDIRECT("'Panasonic ERJ Code Table'!$L" &amp; C$1)), AND($A13&gt;=INDIRECT("'Panasonic ERJ Code Table'!$M" &amp; C$1),$A13&lt;=INDIRECT("'Panasonic ERJ Code Table'!$N" &amp; C$1)) ),C$2&amp;_xlfn.XLOOKUP($A13,E96_raw,E96_code),"N/A")</f>
        <v>N/A</v>
      </c>
      <c r="F13" s="5" t="str" cm="1">
        <f t="array" aca="1" ref="F13" ca="1">IF( OR( AND($A13&gt;=INDIRECT("'Panasonic ERJ Code Table'!$K" &amp; F$1),$A13&lt;=INDIRECT("'Panasonic ERJ Code Table'!$L" &amp; F$1)), AND($A13&gt;=INDIRECT("'Panasonic ERJ Code Table'!$M" &amp; F$1),$A13&lt;=INDIRECT("'Panasonic ERJ Code Table'!$N" &amp; F$1)) ),F$2&amp;_xlfn.XLOOKUP($A13,E96_raw,E96_code),"N/A")</f>
        <v>N/A</v>
      </c>
      <c r="I13" s="5" t="str" cm="1">
        <f t="array" aca="1" ref="I13" ca="1">IF( OR( AND($A13&gt;=INDIRECT("'Panasonic ERJ Code Table'!$K" &amp; I$1),$A13&lt;=INDIRECT("'Panasonic ERJ Code Table'!$L" &amp; I$1)), AND($A13&gt;=INDIRECT("'Panasonic ERJ Code Table'!$M" &amp; I$1),$A13&lt;=INDIRECT("'Panasonic ERJ Code Table'!$N" &amp; I$1)) ),I$2&amp;_xlfn.XLOOKUP($A13,E96_raw,E96_code),"N/A")</f>
        <v>N/A</v>
      </c>
      <c r="L13" s="5" t="str" cm="1">
        <f t="array" aca="1" ref="L13" ca="1">IF( OR( AND($A13&gt;=INDIRECT("'Panasonic ERJ Code Table'!$K" &amp; L$1),$A13&lt;=INDIRECT("'Panasonic ERJ Code Table'!$L" &amp; L$1)), AND($A13&gt;=INDIRECT("'Panasonic ERJ Code Table'!$M" &amp; L$1),$A13&lt;=INDIRECT("'Panasonic ERJ Code Table'!$N" &amp; L$1)) ),L$2&amp;_xlfn.XLOOKUP($A13,E96_raw,E96_code),"N/A")</f>
        <v>N/A</v>
      </c>
      <c r="O13" s="5" t="str" cm="1">
        <f t="array" aca="1" ref="O13" ca="1">IF( OR( AND($A13&gt;=INDIRECT("'Panasonic ERJ Code Table'!$K" &amp; O$1),$A13&lt;=INDIRECT("'Panasonic ERJ Code Table'!$L" &amp; O$1)), AND($A13&gt;=INDIRECT("'Panasonic ERJ Code Table'!$M" &amp; O$1),$A13&lt;=INDIRECT("'Panasonic ERJ Code Table'!$N" &amp; O$1)) ),O$2&amp;_xlfn.XLOOKUP($A13,E96_raw,E96_code),"N/A")</f>
        <v>N/A</v>
      </c>
      <c r="R13" s="5" t="str" cm="1">
        <f t="array" aca="1" ref="R13" ca="1">IF( OR( AND($A13&gt;=INDIRECT("'Panasonic ERJ Code Table'!$K" &amp; R$1),$A13&lt;=INDIRECT("'Panasonic ERJ Code Table'!$L" &amp; R$1)), AND($A13&gt;=INDIRECT("'Panasonic ERJ Code Table'!$M" &amp; R$1),$A13&lt;=INDIRECT("'Panasonic ERJ Code Table'!$N" &amp; R$1)) ),R$2&amp;_xlfn.XLOOKUP($A13,E96_raw,E96_code),"N/A")</f>
        <v>N/A</v>
      </c>
      <c r="U13" s="5" t="str" cm="1">
        <f t="array" aca="1" ref="U13" ca="1">IF( OR( AND($A13&gt;=INDIRECT("'Panasonic ERJ Code Table'!$J" &amp; U$1),$A13&lt;=INDIRECT("'Panasonic ERJ Code Table'!$K" &amp; U$1)), AND($A13&gt;=INDIRECT("'Panasonic ERJ Code Table'!$L" &amp; U$1),$A13&lt;=INDIRECT("'Panasonic ERJ Code Table'!$M" &amp; U$1)) ),U$2&amp;_xlfn.XLOOKUP($A13,E96_raw,E96_code),"N/A")</f>
        <v>N/A</v>
      </c>
    </row>
    <row r="14" spans="1:21">
      <c r="A14" s="16">
        <v>1.3</v>
      </c>
      <c r="B14" s="16"/>
      <c r="C14" s="5" t="str" cm="1">
        <f t="array" aca="1" ref="C14" ca="1">IF( OR( AND($A14&gt;=INDIRECT("'Panasonic ERJ Code Table'!$K" &amp; C$1),$A14&lt;=INDIRECT("'Panasonic ERJ Code Table'!$L" &amp; C$1)), AND($A14&gt;=INDIRECT("'Panasonic ERJ Code Table'!$M" &amp; C$1),$A14&lt;=INDIRECT("'Panasonic ERJ Code Table'!$N" &amp; C$1)) ),C$2&amp;_xlfn.XLOOKUP($A14,E96_raw,E96_code),"N/A")</f>
        <v>N/A</v>
      </c>
      <c r="F14" s="5" t="str" cm="1">
        <f t="array" aca="1" ref="F14" ca="1">IF( OR( AND($A14&gt;=INDIRECT("'Panasonic ERJ Code Table'!$K" &amp; F$1),$A14&lt;=INDIRECT("'Panasonic ERJ Code Table'!$L" &amp; F$1)), AND($A14&gt;=INDIRECT("'Panasonic ERJ Code Table'!$M" &amp; F$1),$A14&lt;=INDIRECT("'Panasonic ERJ Code Table'!$N" &amp; F$1)) ),F$2&amp;_xlfn.XLOOKUP($A14,E96_raw,E96_code),"N/A")</f>
        <v>N/A</v>
      </c>
      <c r="I14" s="5" t="str" cm="1">
        <f t="array" aca="1" ref="I14" ca="1">IF( OR( AND($A14&gt;=INDIRECT("'Panasonic ERJ Code Table'!$K" &amp; I$1),$A14&lt;=INDIRECT("'Panasonic ERJ Code Table'!$L" &amp; I$1)), AND($A14&gt;=INDIRECT("'Panasonic ERJ Code Table'!$M" &amp; I$1),$A14&lt;=INDIRECT("'Panasonic ERJ Code Table'!$N" &amp; I$1)) ),I$2&amp;_xlfn.XLOOKUP($A14,E96_raw,E96_code),"N/A")</f>
        <v>N/A</v>
      </c>
      <c r="L14" s="5" t="str" cm="1">
        <f t="array" aca="1" ref="L14" ca="1">IF( OR( AND($A14&gt;=INDIRECT("'Panasonic ERJ Code Table'!$K" &amp; L$1),$A14&lt;=INDIRECT("'Panasonic ERJ Code Table'!$L" &amp; L$1)), AND($A14&gt;=INDIRECT("'Panasonic ERJ Code Table'!$M" &amp; L$1),$A14&lt;=INDIRECT("'Panasonic ERJ Code Table'!$N" &amp; L$1)) ),L$2&amp;_xlfn.XLOOKUP($A14,E96_raw,E96_code),"N/A")</f>
        <v>N/A</v>
      </c>
      <c r="O14" s="5" t="str" cm="1">
        <f t="array" aca="1" ref="O14" ca="1">IF( OR( AND($A14&gt;=INDIRECT("'Panasonic ERJ Code Table'!$K" &amp; O$1),$A14&lt;=INDIRECT("'Panasonic ERJ Code Table'!$L" &amp; O$1)), AND($A14&gt;=INDIRECT("'Panasonic ERJ Code Table'!$M" &amp; O$1),$A14&lt;=INDIRECT("'Panasonic ERJ Code Table'!$N" &amp; O$1)) ),O$2&amp;_xlfn.XLOOKUP($A14,E96_raw,E96_code),"N/A")</f>
        <v>N/A</v>
      </c>
      <c r="R14" s="5" t="str" cm="1">
        <f t="array" aca="1" ref="R14" ca="1">IF( OR( AND($A14&gt;=INDIRECT("'Panasonic ERJ Code Table'!$K" &amp; R$1),$A14&lt;=INDIRECT("'Panasonic ERJ Code Table'!$L" &amp; R$1)), AND($A14&gt;=INDIRECT("'Panasonic ERJ Code Table'!$M" &amp; R$1),$A14&lt;=INDIRECT("'Panasonic ERJ Code Table'!$N" &amp; R$1)) ),R$2&amp;_xlfn.XLOOKUP($A14,E96_raw,E96_code),"N/A")</f>
        <v>N/A</v>
      </c>
      <c r="U14" s="5" t="str" cm="1">
        <f t="array" aca="1" ref="U14" ca="1">IF( OR( AND($A14&gt;=INDIRECT("'Panasonic ERJ Code Table'!$J" &amp; U$1),$A14&lt;=INDIRECT("'Panasonic ERJ Code Table'!$K" &amp; U$1)), AND($A14&gt;=INDIRECT("'Panasonic ERJ Code Table'!$L" &amp; U$1),$A14&lt;=INDIRECT("'Panasonic ERJ Code Table'!$M" &amp; U$1)) ),U$2&amp;_xlfn.XLOOKUP($A14,E96_raw,E96_code),"N/A")</f>
        <v>N/A</v>
      </c>
    </row>
    <row r="15" spans="1:21">
      <c r="A15" s="16">
        <v>1.33</v>
      </c>
      <c r="B15" s="16"/>
      <c r="C15" s="5" t="str" cm="1">
        <f t="array" aca="1" ref="C15" ca="1">IF( OR( AND($A15&gt;=INDIRECT("'Panasonic ERJ Code Table'!$K" &amp; C$1),$A15&lt;=INDIRECT("'Panasonic ERJ Code Table'!$L" &amp; C$1)), AND($A15&gt;=INDIRECT("'Panasonic ERJ Code Table'!$M" &amp; C$1),$A15&lt;=INDIRECT("'Panasonic ERJ Code Table'!$N" &amp; C$1)) ),C$2&amp;_xlfn.XLOOKUP($A15,E96_raw,E96_code),"N/A")</f>
        <v>N/A</v>
      </c>
      <c r="F15" s="5" t="str" cm="1">
        <f t="array" aca="1" ref="F15" ca="1">IF( OR( AND($A15&gt;=INDIRECT("'Panasonic ERJ Code Table'!$K" &amp; F$1),$A15&lt;=INDIRECT("'Panasonic ERJ Code Table'!$L" &amp; F$1)), AND($A15&gt;=INDIRECT("'Panasonic ERJ Code Table'!$M" &amp; F$1),$A15&lt;=INDIRECT("'Panasonic ERJ Code Table'!$N" &amp; F$1)) ),F$2&amp;_xlfn.XLOOKUP($A15,E96_raw,E96_code),"N/A")</f>
        <v>N/A</v>
      </c>
      <c r="I15" s="5" t="str" cm="1">
        <f t="array" aca="1" ref="I15" ca="1">IF( OR( AND($A15&gt;=INDIRECT("'Panasonic ERJ Code Table'!$K" &amp; I$1),$A15&lt;=INDIRECT("'Panasonic ERJ Code Table'!$L" &amp; I$1)), AND($A15&gt;=INDIRECT("'Panasonic ERJ Code Table'!$M" &amp; I$1),$A15&lt;=INDIRECT("'Panasonic ERJ Code Table'!$N" &amp; I$1)) ),I$2&amp;_xlfn.XLOOKUP($A15,E96_raw,E96_code),"N/A")</f>
        <v>N/A</v>
      </c>
      <c r="L15" s="5" t="str" cm="1">
        <f t="array" aca="1" ref="L15" ca="1">IF( OR( AND($A15&gt;=INDIRECT("'Panasonic ERJ Code Table'!$K" &amp; L$1),$A15&lt;=INDIRECT("'Panasonic ERJ Code Table'!$L" &amp; L$1)), AND($A15&gt;=INDIRECT("'Panasonic ERJ Code Table'!$M" &amp; L$1),$A15&lt;=INDIRECT("'Panasonic ERJ Code Table'!$N" &amp; L$1)) ),L$2&amp;_xlfn.XLOOKUP($A15,E96_raw,E96_code),"N/A")</f>
        <v>N/A</v>
      </c>
      <c r="O15" s="5" t="str" cm="1">
        <f t="array" aca="1" ref="O15" ca="1">IF( OR( AND($A15&gt;=INDIRECT("'Panasonic ERJ Code Table'!$K" &amp; O$1),$A15&lt;=INDIRECT("'Panasonic ERJ Code Table'!$L" &amp; O$1)), AND($A15&gt;=INDIRECT("'Panasonic ERJ Code Table'!$M" &amp; O$1),$A15&lt;=INDIRECT("'Panasonic ERJ Code Table'!$N" &amp; O$1)) ),O$2&amp;_xlfn.XLOOKUP($A15,E96_raw,E96_code),"N/A")</f>
        <v>N/A</v>
      </c>
      <c r="R15" s="5" t="str" cm="1">
        <f t="array" aca="1" ref="R15" ca="1">IF( OR( AND($A15&gt;=INDIRECT("'Panasonic ERJ Code Table'!$K" &amp; R$1),$A15&lt;=INDIRECT("'Panasonic ERJ Code Table'!$L" &amp; R$1)), AND($A15&gt;=INDIRECT("'Panasonic ERJ Code Table'!$M" &amp; R$1),$A15&lt;=INDIRECT("'Panasonic ERJ Code Table'!$N" &amp; R$1)) ),R$2&amp;_xlfn.XLOOKUP($A15,E96_raw,E96_code),"N/A")</f>
        <v>N/A</v>
      </c>
      <c r="U15" s="5" t="str" cm="1">
        <f t="array" aca="1" ref="U15" ca="1">IF( OR( AND($A15&gt;=INDIRECT("'Panasonic ERJ Code Table'!$J" &amp; U$1),$A15&lt;=INDIRECT("'Panasonic ERJ Code Table'!$K" &amp; U$1)), AND($A15&gt;=INDIRECT("'Panasonic ERJ Code Table'!$L" &amp; U$1),$A15&lt;=INDIRECT("'Panasonic ERJ Code Table'!$M" &amp; U$1)) ),U$2&amp;_xlfn.XLOOKUP($A15,E96_raw,E96_code),"N/A")</f>
        <v>N/A</v>
      </c>
    </row>
    <row r="16" spans="1:21">
      <c r="A16" s="16">
        <v>1.37</v>
      </c>
      <c r="B16" s="16"/>
      <c r="C16" s="5" t="str" cm="1">
        <f t="array" aca="1" ref="C16" ca="1">IF( OR( AND($A16&gt;=INDIRECT("'Panasonic ERJ Code Table'!$K" &amp; C$1),$A16&lt;=INDIRECT("'Panasonic ERJ Code Table'!$L" &amp; C$1)), AND($A16&gt;=INDIRECT("'Panasonic ERJ Code Table'!$M" &amp; C$1),$A16&lt;=INDIRECT("'Panasonic ERJ Code Table'!$N" &amp; C$1)) ),C$2&amp;_xlfn.XLOOKUP($A16,E96_raw,E96_code),"N/A")</f>
        <v>N/A</v>
      </c>
      <c r="F16" s="5" t="str" cm="1">
        <f t="array" aca="1" ref="F16" ca="1">IF( OR( AND($A16&gt;=INDIRECT("'Panasonic ERJ Code Table'!$K" &amp; F$1),$A16&lt;=INDIRECT("'Panasonic ERJ Code Table'!$L" &amp; F$1)), AND($A16&gt;=INDIRECT("'Panasonic ERJ Code Table'!$M" &amp; F$1),$A16&lt;=INDIRECT("'Panasonic ERJ Code Table'!$N" &amp; F$1)) ),F$2&amp;_xlfn.XLOOKUP($A16,E96_raw,E96_code),"N/A")</f>
        <v>N/A</v>
      </c>
      <c r="I16" s="5" t="str" cm="1">
        <f t="array" aca="1" ref="I16" ca="1">IF( OR( AND($A16&gt;=INDIRECT("'Panasonic ERJ Code Table'!$K" &amp; I$1),$A16&lt;=INDIRECT("'Panasonic ERJ Code Table'!$L" &amp; I$1)), AND($A16&gt;=INDIRECT("'Panasonic ERJ Code Table'!$M" &amp; I$1),$A16&lt;=INDIRECT("'Panasonic ERJ Code Table'!$N" &amp; I$1)) ),I$2&amp;_xlfn.XLOOKUP($A16,E96_raw,E96_code),"N/A")</f>
        <v>N/A</v>
      </c>
      <c r="L16" s="5" t="str" cm="1">
        <f t="array" aca="1" ref="L16" ca="1">IF( OR( AND($A16&gt;=INDIRECT("'Panasonic ERJ Code Table'!$K" &amp; L$1),$A16&lt;=INDIRECT("'Panasonic ERJ Code Table'!$L" &amp; L$1)), AND($A16&gt;=INDIRECT("'Panasonic ERJ Code Table'!$M" &amp; L$1),$A16&lt;=INDIRECT("'Panasonic ERJ Code Table'!$N" &amp; L$1)) ),L$2&amp;_xlfn.XLOOKUP($A16,E96_raw,E96_code),"N/A")</f>
        <v>N/A</v>
      </c>
      <c r="O16" s="5" t="str" cm="1">
        <f t="array" aca="1" ref="O16" ca="1">IF( OR( AND($A16&gt;=INDIRECT("'Panasonic ERJ Code Table'!$K" &amp; O$1),$A16&lt;=INDIRECT("'Panasonic ERJ Code Table'!$L" &amp; O$1)), AND($A16&gt;=INDIRECT("'Panasonic ERJ Code Table'!$M" &amp; O$1),$A16&lt;=INDIRECT("'Panasonic ERJ Code Table'!$N" &amp; O$1)) ),O$2&amp;_xlfn.XLOOKUP($A16,E96_raw,E96_code),"N/A")</f>
        <v>N/A</v>
      </c>
      <c r="R16" s="5" t="str" cm="1">
        <f t="array" aca="1" ref="R16" ca="1">IF( OR( AND($A16&gt;=INDIRECT("'Panasonic ERJ Code Table'!$K" &amp; R$1),$A16&lt;=INDIRECT("'Panasonic ERJ Code Table'!$L" &amp; R$1)), AND($A16&gt;=INDIRECT("'Panasonic ERJ Code Table'!$M" &amp; R$1),$A16&lt;=INDIRECT("'Panasonic ERJ Code Table'!$N" &amp; R$1)) ),R$2&amp;_xlfn.XLOOKUP($A16,E96_raw,E96_code),"N/A")</f>
        <v>N/A</v>
      </c>
      <c r="U16" s="5" t="str" cm="1">
        <f t="array" aca="1" ref="U16" ca="1">IF( OR( AND($A16&gt;=INDIRECT("'Panasonic ERJ Code Table'!$J" &amp; U$1),$A16&lt;=INDIRECT("'Panasonic ERJ Code Table'!$K" &amp; U$1)), AND($A16&gt;=INDIRECT("'Panasonic ERJ Code Table'!$L" &amp; U$1),$A16&lt;=INDIRECT("'Panasonic ERJ Code Table'!$M" &amp; U$1)) ),U$2&amp;_xlfn.XLOOKUP($A16,E96_raw,E96_code),"N/A")</f>
        <v>N/A</v>
      </c>
    </row>
    <row r="17" spans="1:21">
      <c r="A17" s="16">
        <v>1.4</v>
      </c>
      <c r="B17" s="16"/>
      <c r="C17" s="5" t="str" cm="1">
        <f t="array" aca="1" ref="C17" ca="1">IF( OR( AND($A17&gt;=INDIRECT("'Panasonic ERJ Code Table'!$K" &amp; C$1),$A17&lt;=INDIRECT("'Panasonic ERJ Code Table'!$L" &amp; C$1)), AND($A17&gt;=INDIRECT("'Panasonic ERJ Code Table'!$M" &amp; C$1),$A17&lt;=INDIRECT("'Panasonic ERJ Code Table'!$N" &amp; C$1)) ),C$2&amp;_xlfn.XLOOKUP($A17,E96_raw,E96_code),"N/A")</f>
        <v>N/A</v>
      </c>
      <c r="F17" s="5" t="str" cm="1">
        <f t="array" aca="1" ref="F17" ca="1">IF( OR( AND($A17&gt;=INDIRECT("'Panasonic ERJ Code Table'!$K" &amp; F$1),$A17&lt;=INDIRECT("'Panasonic ERJ Code Table'!$L" &amp; F$1)), AND($A17&gt;=INDIRECT("'Panasonic ERJ Code Table'!$M" &amp; F$1),$A17&lt;=INDIRECT("'Panasonic ERJ Code Table'!$N" &amp; F$1)) ),F$2&amp;_xlfn.XLOOKUP($A17,E96_raw,E96_code),"N/A")</f>
        <v>N/A</v>
      </c>
      <c r="I17" s="5" t="str" cm="1">
        <f t="array" aca="1" ref="I17" ca="1">IF( OR( AND($A17&gt;=INDIRECT("'Panasonic ERJ Code Table'!$K" &amp; I$1),$A17&lt;=INDIRECT("'Panasonic ERJ Code Table'!$L" &amp; I$1)), AND($A17&gt;=INDIRECT("'Panasonic ERJ Code Table'!$M" &amp; I$1),$A17&lt;=INDIRECT("'Panasonic ERJ Code Table'!$N" &amp; I$1)) ),I$2&amp;_xlfn.XLOOKUP($A17,E96_raw,E96_code),"N/A")</f>
        <v>N/A</v>
      </c>
      <c r="L17" s="5" t="str" cm="1">
        <f t="array" aca="1" ref="L17" ca="1">IF( OR( AND($A17&gt;=INDIRECT("'Panasonic ERJ Code Table'!$K" &amp; L$1),$A17&lt;=INDIRECT("'Panasonic ERJ Code Table'!$L" &amp; L$1)), AND($A17&gt;=INDIRECT("'Panasonic ERJ Code Table'!$M" &amp; L$1),$A17&lt;=INDIRECT("'Panasonic ERJ Code Table'!$N" &amp; L$1)) ),L$2&amp;_xlfn.XLOOKUP($A17,E96_raw,E96_code),"N/A")</f>
        <v>N/A</v>
      </c>
      <c r="O17" s="5" t="str" cm="1">
        <f t="array" aca="1" ref="O17" ca="1">IF( OR( AND($A17&gt;=INDIRECT("'Panasonic ERJ Code Table'!$K" &amp; O$1),$A17&lt;=INDIRECT("'Panasonic ERJ Code Table'!$L" &amp; O$1)), AND($A17&gt;=INDIRECT("'Panasonic ERJ Code Table'!$M" &amp; O$1),$A17&lt;=INDIRECT("'Panasonic ERJ Code Table'!$N" &amp; O$1)) ),O$2&amp;_xlfn.XLOOKUP($A17,E96_raw,E96_code),"N/A")</f>
        <v>N/A</v>
      </c>
      <c r="R17" s="5" t="str" cm="1">
        <f t="array" aca="1" ref="R17" ca="1">IF( OR( AND($A17&gt;=INDIRECT("'Panasonic ERJ Code Table'!$K" &amp; R$1),$A17&lt;=INDIRECT("'Panasonic ERJ Code Table'!$L" &amp; R$1)), AND($A17&gt;=INDIRECT("'Panasonic ERJ Code Table'!$M" &amp; R$1),$A17&lt;=INDIRECT("'Panasonic ERJ Code Table'!$N" &amp; R$1)) ),R$2&amp;_xlfn.XLOOKUP($A17,E96_raw,E96_code),"N/A")</f>
        <v>N/A</v>
      </c>
      <c r="U17" s="5" t="str" cm="1">
        <f t="array" aca="1" ref="U17" ca="1">IF( OR( AND($A17&gt;=INDIRECT("'Panasonic ERJ Code Table'!$J" &amp; U$1),$A17&lt;=INDIRECT("'Panasonic ERJ Code Table'!$K" &amp; U$1)), AND($A17&gt;=INDIRECT("'Panasonic ERJ Code Table'!$L" &amp; U$1),$A17&lt;=INDIRECT("'Panasonic ERJ Code Table'!$M" &amp; U$1)) ),U$2&amp;_xlfn.XLOOKUP($A17,E96_raw,E96_code),"N/A")</f>
        <v>N/A</v>
      </c>
    </row>
    <row r="18" spans="1:21">
      <c r="A18" s="16">
        <v>1.43</v>
      </c>
      <c r="B18" s="16"/>
      <c r="C18" s="5" t="str" cm="1">
        <f t="array" aca="1" ref="C18" ca="1">IF( OR( AND($A18&gt;=INDIRECT("'Panasonic ERJ Code Table'!$K" &amp; C$1),$A18&lt;=INDIRECT("'Panasonic ERJ Code Table'!$L" &amp; C$1)), AND($A18&gt;=INDIRECT("'Panasonic ERJ Code Table'!$M" &amp; C$1),$A18&lt;=INDIRECT("'Panasonic ERJ Code Table'!$N" &amp; C$1)) ),C$2&amp;_xlfn.XLOOKUP($A18,E96_raw,E96_code),"N/A")</f>
        <v>N/A</v>
      </c>
      <c r="F18" s="5" t="str" cm="1">
        <f t="array" aca="1" ref="F18" ca="1">IF( OR( AND($A18&gt;=INDIRECT("'Panasonic ERJ Code Table'!$K" &amp; F$1),$A18&lt;=INDIRECT("'Panasonic ERJ Code Table'!$L" &amp; F$1)), AND($A18&gt;=INDIRECT("'Panasonic ERJ Code Table'!$M" &amp; F$1),$A18&lt;=INDIRECT("'Panasonic ERJ Code Table'!$N" &amp; F$1)) ),F$2&amp;_xlfn.XLOOKUP($A18,E96_raw,E96_code),"N/A")</f>
        <v>N/A</v>
      </c>
      <c r="I18" s="5" t="str" cm="1">
        <f t="array" aca="1" ref="I18" ca="1">IF( OR( AND($A18&gt;=INDIRECT("'Panasonic ERJ Code Table'!$K" &amp; I$1),$A18&lt;=INDIRECT("'Panasonic ERJ Code Table'!$L" &amp; I$1)), AND($A18&gt;=INDIRECT("'Panasonic ERJ Code Table'!$M" &amp; I$1),$A18&lt;=INDIRECT("'Panasonic ERJ Code Table'!$N" &amp; I$1)) ),I$2&amp;_xlfn.XLOOKUP($A18,E96_raw,E96_code),"N/A")</f>
        <v>N/A</v>
      </c>
      <c r="L18" s="5" t="str" cm="1">
        <f t="array" aca="1" ref="L18" ca="1">IF( OR( AND($A18&gt;=INDIRECT("'Panasonic ERJ Code Table'!$K" &amp; L$1),$A18&lt;=INDIRECT("'Panasonic ERJ Code Table'!$L" &amp; L$1)), AND($A18&gt;=INDIRECT("'Panasonic ERJ Code Table'!$M" &amp; L$1),$A18&lt;=INDIRECT("'Panasonic ERJ Code Table'!$N" &amp; L$1)) ),L$2&amp;_xlfn.XLOOKUP($A18,E96_raw,E96_code),"N/A")</f>
        <v>N/A</v>
      </c>
      <c r="O18" s="5" t="str" cm="1">
        <f t="array" aca="1" ref="O18" ca="1">IF( OR( AND($A18&gt;=INDIRECT("'Panasonic ERJ Code Table'!$K" &amp; O$1),$A18&lt;=INDIRECT("'Panasonic ERJ Code Table'!$L" &amp; O$1)), AND($A18&gt;=INDIRECT("'Panasonic ERJ Code Table'!$M" &amp; O$1),$A18&lt;=INDIRECT("'Panasonic ERJ Code Table'!$N" &amp; O$1)) ),O$2&amp;_xlfn.XLOOKUP($A18,E96_raw,E96_code),"N/A")</f>
        <v>N/A</v>
      </c>
      <c r="R18" s="5" t="str" cm="1">
        <f t="array" aca="1" ref="R18" ca="1">IF( OR( AND($A18&gt;=INDIRECT("'Panasonic ERJ Code Table'!$K" &amp; R$1),$A18&lt;=INDIRECT("'Panasonic ERJ Code Table'!$L" &amp; R$1)), AND($A18&gt;=INDIRECT("'Panasonic ERJ Code Table'!$M" &amp; R$1),$A18&lt;=INDIRECT("'Panasonic ERJ Code Table'!$N" &amp; R$1)) ),R$2&amp;_xlfn.XLOOKUP($A18,E96_raw,E96_code),"N/A")</f>
        <v>N/A</v>
      </c>
      <c r="U18" s="5" t="str" cm="1">
        <f t="array" aca="1" ref="U18" ca="1">IF( OR( AND($A18&gt;=INDIRECT("'Panasonic ERJ Code Table'!$J" &amp; U$1),$A18&lt;=INDIRECT("'Panasonic ERJ Code Table'!$K" &amp; U$1)), AND($A18&gt;=INDIRECT("'Panasonic ERJ Code Table'!$L" &amp; U$1),$A18&lt;=INDIRECT("'Panasonic ERJ Code Table'!$M" &amp; U$1)) ),U$2&amp;_xlfn.XLOOKUP($A18,E96_raw,E96_code),"N/A")</f>
        <v>N/A</v>
      </c>
    </row>
    <row r="19" spans="1:21">
      <c r="A19" s="16">
        <v>1.47</v>
      </c>
      <c r="B19" s="16"/>
      <c r="C19" s="5" t="str" cm="1">
        <f t="array" aca="1" ref="C19" ca="1">IF( OR( AND($A19&gt;=INDIRECT("'Panasonic ERJ Code Table'!$K" &amp; C$1),$A19&lt;=INDIRECT("'Panasonic ERJ Code Table'!$L" &amp; C$1)), AND($A19&gt;=INDIRECT("'Panasonic ERJ Code Table'!$M" &amp; C$1),$A19&lt;=INDIRECT("'Panasonic ERJ Code Table'!$N" &amp; C$1)) ),C$2&amp;_xlfn.XLOOKUP($A19,E96_raw,E96_code),"N/A")</f>
        <v>N/A</v>
      </c>
      <c r="F19" s="5" t="str" cm="1">
        <f t="array" aca="1" ref="F19" ca="1">IF( OR( AND($A19&gt;=INDIRECT("'Panasonic ERJ Code Table'!$K" &amp; F$1),$A19&lt;=INDIRECT("'Panasonic ERJ Code Table'!$L" &amp; F$1)), AND($A19&gt;=INDIRECT("'Panasonic ERJ Code Table'!$M" &amp; F$1),$A19&lt;=INDIRECT("'Panasonic ERJ Code Table'!$N" &amp; F$1)) ),F$2&amp;_xlfn.XLOOKUP($A19,E96_raw,E96_code),"N/A")</f>
        <v>N/A</v>
      </c>
      <c r="I19" s="5" t="str" cm="1">
        <f t="array" aca="1" ref="I19" ca="1">IF( OR( AND($A19&gt;=INDIRECT("'Panasonic ERJ Code Table'!$K" &amp; I$1),$A19&lt;=INDIRECT("'Panasonic ERJ Code Table'!$L" &amp; I$1)), AND($A19&gt;=INDIRECT("'Panasonic ERJ Code Table'!$M" &amp; I$1),$A19&lt;=INDIRECT("'Panasonic ERJ Code Table'!$N" &amp; I$1)) ),I$2&amp;_xlfn.XLOOKUP($A19,E96_raw,E96_code),"N/A")</f>
        <v>N/A</v>
      </c>
      <c r="L19" s="5" t="str" cm="1">
        <f t="array" aca="1" ref="L19" ca="1">IF( OR( AND($A19&gt;=INDIRECT("'Panasonic ERJ Code Table'!$K" &amp; L$1),$A19&lt;=INDIRECT("'Panasonic ERJ Code Table'!$L" &amp; L$1)), AND($A19&gt;=INDIRECT("'Panasonic ERJ Code Table'!$M" &amp; L$1),$A19&lt;=INDIRECT("'Panasonic ERJ Code Table'!$N" &amp; L$1)) ),L$2&amp;_xlfn.XLOOKUP($A19,E96_raw,E96_code),"N/A")</f>
        <v>N/A</v>
      </c>
      <c r="O19" s="5" t="str" cm="1">
        <f t="array" aca="1" ref="O19" ca="1">IF( OR( AND($A19&gt;=INDIRECT("'Panasonic ERJ Code Table'!$K" &amp; O$1),$A19&lt;=INDIRECT("'Panasonic ERJ Code Table'!$L" &amp; O$1)), AND($A19&gt;=INDIRECT("'Panasonic ERJ Code Table'!$M" &amp; O$1),$A19&lt;=INDIRECT("'Panasonic ERJ Code Table'!$N" &amp; O$1)) ),O$2&amp;_xlfn.XLOOKUP($A19,E96_raw,E96_code),"N/A")</f>
        <v>N/A</v>
      </c>
      <c r="R19" s="5" t="str" cm="1">
        <f t="array" aca="1" ref="R19" ca="1">IF( OR( AND($A19&gt;=INDIRECT("'Panasonic ERJ Code Table'!$K" &amp; R$1),$A19&lt;=INDIRECT("'Panasonic ERJ Code Table'!$L" &amp; R$1)), AND($A19&gt;=INDIRECT("'Panasonic ERJ Code Table'!$M" &amp; R$1),$A19&lt;=INDIRECT("'Panasonic ERJ Code Table'!$N" &amp; R$1)) ),R$2&amp;_xlfn.XLOOKUP($A19,E96_raw,E96_code),"N/A")</f>
        <v>N/A</v>
      </c>
      <c r="U19" s="5" t="str" cm="1">
        <f t="array" aca="1" ref="U19" ca="1">IF( OR( AND($A19&gt;=INDIRECT("'Panasonic ERJ Code Table'!$J" &amp; U$1),$A19&lt;=INDIRECT("'Panasonic ERJ Code Table'!$K" &amp; U$1)), AND($A19&gt;=INDIRECT("'Panasonic ERJ Code Table'!$L" &amp; U$1),$A19&lt;=INDIRECT("'Panasonic ERJ Code Table'!$M" &amp; U$1)) ),U$2&amp;_xlfn.XLOOKUP($A19,E96_raw,E96_code),"N/A")</f>
        <v>N/A</v>
      </c>
    </row>
    <row r="20" spans="1:21">
      <c r="A20" s="16">
        <v>1.5</v>
      </c>
      <c r="B20" s="16"/>
      <c r="C20" s="5" t="str" cm="1">
        <f t="array" aca="1" ref="C20" ca="1">IF( OR( AND($A20&gt;=INDIRECT("'Panasonic ERJ Code Table'!$K" &amp; C$1),$A20&lt;=INDIRECT("'Panasonic ERJ Code Table'!$L" &amp; C$1)), AND($A20&gt;=INDIRECT("'Panasonic ERJ Code Table'!$M" &amp; C$1),$A20&lt;=INDIRECT("'Panasonic ERJ Code Table'!$N" &amp; C$1)) ),C$2&amp;_xlfn.XLOOKUP($A20,E96_raw,E96_code),"N/A")</f>
        <v>N/A</v>
      </c>
      <c r="F20" s="5" t="str" cm="1">
        <f t="array" aca="1" ref="F20" ca="1">IF( OR( AND($A20&gt;=INDIRECT("'Panasonic ERJ Code Table'!$K" &amp; F$1),$A20&lt;=INDIRECT("'Panasonic ERJ Code Table'!$L" &amp; F$1)), AND($A20&gt;=INDIRECT("'Panasonic ERJ Code Table'!$M" &amp; F$1),$A20&lt;=INDIRECT("'Panasonic ERJ Code Table'!$N" &amp; F$1)) ),F$2&amp;_xlfn.XLOOKUP($A20,E96_raw,E96_code),"N/A")</f>
        <v>N/A</v>
      </c>
      <c r="I20" s="5" t="str" cm="1">
        <f t="array" aca="1" ref="I20" ca="1">IF( OR( AND($A20&gt;=INDIRECT("'Panasonic ERJ Code Table'!$K" &amp; I$1),$A20&lt;=INDIRECT("'Panasonic ERJ Code Table'!$L" &amp; I$1)), AND($A20&gt;=INDIRECT("'Panasonic ERJ Code Table'!$M" &amp; I$1),$A20&lt;=INDIRECT("'Panasonic ERJ Code Table'!$N" &amp; I$1)) ),I$2&amp;_xlfn.XLOOKUP($A20,E96_raw,E96_code),"N/A")</f>
        <v>N/A</v>
      </c>
      <c r="L20" s="5" t="str" cm="1">
        <f t="array" aca="1" ref="L20" ca="1">IF( OR( AND($A20&gt;=INDIRECT("'Panasonic ERJ Code Table'!$K" &amp; L$1),$A20&lt;=INDIRECT("'Panasonic ERJ Code Table'!$L" &amp; L$1)), AND($A20&gt;=INDIRECT("'Panasonic ERJ Code Table'!$M" &amp; L$1),$A20&lt;=INDIRECT("'Panasonic ERJ Code Table'!$N" &amp; L$1)) ),L$2&amp;_xlfn.XLOOKUP($A20,E96_raw,E96_code),"N/A")</f>
        <v>N/A</v>
      </c>
      <c r="O20" s="5" t="str" cm="1">
        <f t="array" aca="1" ref="O20" ca="1">IF( OR( AND($A20&gt;=INDIRECT("'Panasonic ERJ Code Table'!$K" &amp; O$1),$A20&lt;=INDIRECT("'Panasonic ERJ Code Table'!$L" &amp; O$1)), AND($A20&gt;=INDIRECT("'Panasonic ERJ Code Table'!$M" &amp; O$1),$A20&lt;=INDIRECT("'Panasonic ERJ Code Table'!$N" &amp; O$1)) ),O$2&amp;_xlfn.XLOOKUP($A20,E96_raw,E96_code),"N/A")</f>
        <v>N/A</v>
      </c>
      <c r="R20" s="5" t="str" cm="1">
        <f t="array" aca="1" ref="R20" ca="1">IF( OR( AND($A20&gt;=INDIRECT("'Panasonic ERJ Code Table'!$K" &amp; R$1),$A20&lt;=INDIRECT("'Panasonic ERJ Code Table'!$L" &amp; R$1)), AND($A20&gt;=INDIRECT("'Panasonic ERJ Code Table'!$M" &amp; R$1),$A20&lt;=INDIRECT("'Panasonic ERJ Code Table'!$N" &amp; R$1)) ),R$2&amp;_xlfn.XLOOKUP($A20,E96_raw,E96_code),"N/A")</f>
        <v>N/A</v>
      </c>
      <c r="U20" s="5" t="str" cm="1">
        <f t="array" aca="1" ref="U20" ca="1">IF( OR( AND($A20&gt;=INDIRECT("'Panasonic ERJ Code Table'!$J" &amp; U$1),$A20&lt;=INDIRECT("'Panasonic ERJ Code Table'!$K" &amp; U$1)), AND($A20&gt;=INDIRECT("'Panasonic ERJ Code Table'!$L" &amp; U$1),$A20&lt;=INDIRECT("'Panasonic ERJ Code Table'!$M" &amp; U$1)) ),U$2&amp;_xlfn.XLOOKUP($A20,E96_raw,E96_code),"N/A")</f>
        <v>N/A</v>
      </c>
    </row>
    <row r="21" spans="1:21">
      <c r="A21" s="16">
        <v>1.54</v>
      </c>
      <c r="B21" s="16"/>
      <c r="C21" s="5" t="str" cm="1">
        <f t="array" aca="1" ref="C21" ca="1">IF( OR( AND($A21&gt;=INDIRECT("'Panasonic ERJ Code Table'!$K" &amp; C$1),$A21&lt;=INDIRECT("'Panasonic ERJ Code Table'!$L" &amp; C$1)), AND($A21&gt;=INDIRECT("'Panasonic ERJ Code Table'!$M" &amp; C$1),$A21&lt;=INDIRECT("'Panasonic ERJ Code Table'!$N" &amp; C$1)) ),C$2&amp;_xlfn.XLOOKUP($A21,E96_raw,E96_code),"N/A")</f>
        <v>N/A</v>
      </c>
      <c r="F21" s="5" t="str" cm="1">
        <f t="array" aca="1" ref="F21" ca="1">IF( OR( AND($A21&gt;=INDIRECT("'Panasonic ERJ Code Table'!$K" &amp; F$1),$A21&lt;=INDIRECT("'Panasonic ERJ Code Table'!$L" &amp; F$1)), AND($A21&gt;=INDIRECT("'Panasonic ERJ Code Table'!$M" &amp; F$1),$A21&lt;=INDIRECT("'Panasonic ERJ Code Table'!$N" &amp; F$1)) ),F$2&amp;_xlfn.XLOOKUP($A21,E96_raw,E96_code),"N/A")</f>
        <v>N/A</v>
      </c>
      <c r="I21" s="5" t="str" cm="1">
        <f t="array" aca="1" ref="I21" ca="1">IF( OR( AND($A21&gt;=INDIRECT("'Panasonic ERJ Code Table'!$K" &amp; I$1),$A21&lt;=INDIRECT("'Panasonic ERJ Code Table'!$L" &amp; I$1)), AND($A21&gt;=INDIRECT("'Panasonic ERJ Code Table'!$M" &amp; I$1),$A21&lt;=INDIRECT("'Panasonic ERJ Code Table'!$N" &amp; I$1)) ),I$2&amp;_xlfn.XLOOKUP($A21,E96_raw,E96_code),"N/A")</f>
        <v>N/A</v>
      </c>
      <c r="L21" s="5" t="str" cm="1">
        <f t="array" aca="1" ref="L21" ca="1">IF( OR( AND($A21&gt;=INDIRECT("'Panasonic ERJ Code Table'!$K" &amp; L$1),$A21&lt;=INDIRECT("'Panasonic ERJ Code Table'!$L" &amp; L$1)), AND($A21&gt;=INDIRECT("'Panasonic ERJ Code Table'!$M" &amp; L$1),$A21&lt;=INDIRECT("'Panasonic ERJ Code Table'!$N" &amp; L$1)) ),L$2&amp;_xlfn.XLOOKUP($A21,E96_raw,E96_code),"N/A")</f>
        <v>N/A</v>
      </c>
      <c r="O21" s="5" t="str" cm="1">
        <f t="array" aca="1" ref="O21" ca="1">IF( OR( AND($A21&gt;=INDIRECT("'Panasonic ERJ Code Table'!$K" &amp; O$1),$A21&lt;=INDIRECT("'Panasonic ERJ Code Table'!$L" &amp; O$1)), AND($A21&gt;=INDIRECT("'Panasonic ERJ Code Table'!$M" &amp; O$1),$A21&lt;=INDIRECT("'Panasonic ERJ Code Table'!$N" &amp; O$1)) ),O$2&amp;_xlfn.XLOOKUP($A21,E96_raw,E96_code),"N/A")</f>
        <v>N/A</v>
      </c>
      <c r="R21" s="5" t="str" cm="1">
        <f t="array" aca="1" ref="R21" ca="1">IF( OR( AND($A21&gt;=INDIRECT("'Panasonic ERJ Code Table'!$K" &amp; R$1),$A21&lt;=INDIRECT("'Panasonic ERJ Code Table'!$L" &amp; R$1)), AND($A21&gt;=INDIRECT("'Panasonic ERJ Code Table'!$M" &amp; R$1),$A21&lt;=INDIRECT("'Panasonic ERJ Code Table'!$N" &amp; R$1)) ),R$2&amp;_xlfn.XLOOKUP($A21,E96_raw,E96_code),"N/A")</f>
        <v>N/A</v>
      </c>
      <c r="U21" s="5" t="str" cm="1">
        <f t="array" aca="1" ref="U21" ca="1">IF( OR( AND($A21&gt;=INDIRECT("'Panasonic ERJ Code Table'!$J" &amp; U$1),$A21&lt;=INDIRECT("'Panasonic ERJ Code Table'!$K" &amp; U$1)), AND($A21&gt;=INDIRECT("'Panasonic ERJ Code Table'!$L" &amp; U$1),$A21&lt;=INDIRECT("'Panasonic ERJ Code Table'!$M" &amp; U$1)) ),U$2&amp;_xlfn.XLOOKUP($A21,E96_raw,E96_code),"N/A")</f>
        <v>N/A</v>
      </c>
    </row>
    <row r="22" spans="1:21">
      <c r="A22" s="16">
        <v>1.58</v>
      </c>
      <c r="B22" s="16"/>
      <c r="C22" s="5" t="str" cm="1">
        <f t="array" aca="1" ref="C22" ca="1">IF( OR( AND($A22&gt;=INDIRECT("'Panasonic ERJ Code Table'!$K" &amp; C$1),$A22&lt;=INDIRECT("'Panasonic ERJ Code Table'!$L" &amp; C$1)), AND($A22&gt;=INDIRECT("'Panasonic ERJ Code Table'!$M" &amp; C$1),$A22&lt;=INDIRECT("'Panasonic ERJ Code Table'!$N" &amp; C$1)) ),C$2&amp;_xlfn.XLOOKUP($A22,E96_raw,E96_code),"N/A")</f>
        <v>N/A</v>
      </c>
      <c r="F22" s="5" t="str" cm="1">
        <f t="array" aca="1" ref="F22" ca="1">IF( OR( AND($A22&gt;=INDIRECT("'Panasonic ERJ Code Table'!$K" &amp; F$1),$A22&lt;=INDIRECT("'Panasonic ERJ Code Table'!$L" &amp; F$1)), AND($A22&gt;=INDIRECT("'Panasonic ERJ Code Table'!$M" &amp; F$1),$A22&lt;=INDIRECT("'Panasonic ERJ Code Table'!$N" &amp; F$1)) ),F$2&amp;_xlfn.XLOOKUP($A22,E96_raw,E96_code),"N/A")</f>
        <v>N/A</v>
      </c>
      <c r="I22" s="5" t="str" cm="1">
        <f t="array" aca="1" ref="I22" ca="1">IF( OR( AND($A22&gt;=INDIRECT("'Panasonic ERJ Code Table'!$K" &amp; I$1),$A22&lt;=INDIRECT("'Panasonic ERJ Code Table'!$L" &amp; I$1)), AND($A22&gt;=INDIRECT("'Panasonic ERJ Code Table'!$M" &amp; I$1),$A22&lt;=INDIRECT("'Panasonic ERJ Code Table'!$N" &amp; I$1)) ),I$2&amp;_xlfn.XLOOKUP($A22,E96_raw,E96_code),"N/A")</f>
        <v>N/A</v>
      </c>
      <c r="L22" s="5" t="str" cm="1">
        <f t="array" aca="1" ref="L22" ca="1">IF( OR( AND($A22&gt;=INDIRECT("'Panasonic ERJ Code Table'!$K" &amp; L$1),$A22&lt;=INDIRECT("'Panasonic ERJ Code Table'!$L" &amp; L$1)), AND($A22&gt;=INDIRECT("'Panasonic ERJ Code Table'!$M" &amp; L$1),$A22&lt;=INDIRECT("'Panasonic ERJ Code Table'!$N" &amp; L$1)) ),L$2&amp;_xlfn.XLOOKUP($A22,E96_raw,E96_code),"N/A")</f>
        <v>N/A</v>
      </c>
      <c r="O22" s="5" t="str" cm="1">
        <f t="array" aca="1" ref="O22" ca="1">IF( OR( AND($A22&gt;=INDIRECT("'Panasonic ERJ Code Table'!$K" &amp; O$1),$A22&lt;=INDIRECT("'Panasonic ERJ Code Table'!$L" &amp; O$1)), AND($A22&gt;=INDIRECT("'Panasonic ERJ Code Table'!$M" &amp; O$1),$A22&lt;=INDIRECT("'Panasonic ERJ Code Table'!$N" &amp; O$1)) ),O$2&amp;_xlfn.XLOOKUP($A22,E96_raw,E96_code),"N/A")</f>
        <v>N/A</v>
      </c>
      <c r="R22" s="5" t="str" cm="1">
        <f t="array" aca="1" ref="R22" ca="1">IF( OR( AND($A22&gt;=INDIRECT("'Panasonic ERJ Code Table'!$K" &amp; R$1),$A22&lt;=INDIRECT("'Panasonic ERJ Code Table'!$L" &amp; R$1)), AND($A22&gt;=INDIRECT("'Panasonic ERJ Code Table'!$M" &amp; R$1),$A22&lt;=INDIRECT("'Panasonic ERJ Code Table'!$N" &amp; R$1)) ),R$2&amp;_xlfn.XLOOKUP($A22,E96_raw,E96_code),"N/A")</f>
        <v>N/A</v>
      </c>
      <c r="U22" s="5" t="str" cm="1">
        <f t="array" aca="1" ref="U22" ca="1">IF( OR( AND($A22&gt;=INDIRECT("'Panasonic ERJ Code Table'!$J" &amp; U$1),$A22&lt;=INDIRECT("'Panasonic ERJ Code Table'!$K" &amp; U$1)), AND($A22&gt;=INDIRECT("'Panasonic ERJ Code Table'!$L" &amp; U$1),$A22&lt;=INDIRECT("'Panasonic ERJ Code Table'!$M" &amp; U$1)) ),U$2&amp;_xlfn.XLOOKUP($A22,E96_raw,E96_code),"N/A")</f>
        <v>N/A</v>
      </c>
    </row>
    <row r="23" spans="1:21">
      <c r="A23" s="16">
        <v>1.6200000000000003</v>
      </c>
      <c r="B23" s="16"/>
      <c r="C23" s="5" t="str" cm="1">
        <f t="array" aca="1" ref="C23" ca="1">IF( OR( AND($A23&gt;=INDIRECT("'Panasonic ERJ Code Table'!$K" &amp; C$1),$A23&lt;=INDIRECT("'Panasonic ERJ Code Table'!$L" &amp; C$1)), AND($A23&gt;=INDIRECT("'Panasonic ERJ Code Table'!$M" &amp; C$1),$A23&lt;=INDIRECT("'Panasonic ERJ Code Table'!$N" &amp; C$1)) ),C$2&amp;_xlfn.XLOOKUP($A23,E96_raw,E96_code),"N/A")</f>
        <v>N/A</v>
      </c>
      <c r="F23" s="5" t="str" cm="1">
        <f t="array" aca="1" ref="F23" ca="1">IF( OR( AND($A23&gt;=INDIRECT("'Panasonic ERJ Code Table'!$K" &amp; F$1),$A23&lt;=INDIRECT("'Panasonic ERJ Code Table'!$L" &amp; F$1)), AND($A23&gt;=INDIRECT("'Panasonic ERJ Code Table'!$M" &amp; F$1),$A23&lt;=INDIRECT("'Panasonic ERJ Code Table'!$N" &amp; F$1)) ),F$2&amp;_xlfn.XLOOKUP($A23,E96_raw,E96_code),"N/A")</f>
        <v>N/A</v>
      </c>
      <c r="I23" s="5" t="str" cm="1">
        <f t="array" aca="1" ref="I23" ca="1">IF( OR( AND($A23&gt;=INDIRECT("'Panasonic ERJ Code Table'!$K" &amp; I$1),$A23&lt;=INDIRECT("'Panasonic ERJ Code Table'!$L" &amp; I$1)), AND($A23&gt;=INDIRECT("'Panasonic ERJ Code Table'!$M" &amp; I$1),$A23&lt;=INDIRECT("'Panasonic ERJ Code Table'!$N" &amp; I$1)) ),I$2&amp;_xlfn.XLOOKUP($A23,E96_raw,E96_code),"N/A")</f>
        <v>N/A</v>
      </c>
      <c r="L23" s="5" t="str" cm="1">
        <f t="array" aca="1" ref="L23" ca="1">IF( OR( AND($A23&gt;=INDIRECT("'Panasonic ERJ Code Table'!$K" &amp; L$1),$A23&lt;=INDIRECT("'Panasonic ERJ Code Table'!$L" &amp; L$1)), AND($A23&gt;=INDIRECT("'Panasonic ERJ Code Table'!$M" &amp; L$1),$A23&lt;=INDIRECT("'Panasonic ERJ Code Table'!$N" &amp; L$1)) ),L$2&amp;_xlfn.XLOOKUP($A23,E96_raw,E96_code),"N/A")</f>
        <v>N/A</v>
      </c>
      <c r="O23" s="5" t="str" cm="1">
        <f t="array" aca="1" ref="O23" ca="1">IF( OR( AND($A23&gt;=INDIRECT("'Panasonic ERJ Code Table'!$K" &amp; O$1),$A23&lt;=INDIRECT("'Panasonic ERJ Code Table'!$L" &amp; O$1)), AND($A23&gt;=INDIRECT("'Panasonic ERJ Code Table'!$M" &amp; O$1),$A23&lt;=INDIRECT("'Panasonic ERJ Code Table'!$N" &amp; O$1)) ),O$2&amp;_xlfn.XLOOKUP($A23,E96_raw,E96_code),"N/A")</f>
        <v>N/A</v>
      </c>
      <c r="R23" s="5" t="str" cm="1">
        <f t="array" aca="1" ref="R23" ca="1">IF( OR( AND($A23&gt;=INDIRECT("'Panasonic ERJ Code Table'!$K" &amp; R$1),$A23&lt;=INDIRECT("'Panasonic ERJ Code Table'!$L" &amp; R$1)), AND($A23&gt;=INDIRECT("'Panasonic ERJ Code Table'!$M" &amp; R$1),$A23&lt;=INDIRECT("'Panasonic ERJ Code Table'!$N" &amp; R$1)) ),R$2&amp;_xlfn.XLOOKUP($A23,E96_raw,E96_code),"N/A")</f>
        <v>N/A</v>
      </c>
      <c r="U23" s="5" t="str" cm="1">
        <f t="array" aca="1" ref="U23" ca="1">IF( OR( AND($A23&gt;=INDIRECT("'Panasonic ERJ Code Table'!$J" &amp; U$1),$A23&lt;=INDIRECT("'Panasonic ERJ Code Table'!$K" &amp; U$1)), AND($A23&gt;=INDIRECT("'Panasonic ERJ Code Table'!$L" &amp; U$1),$A23&lt;=INDIRECT("'Panasonic ERJ Code Table'!$M" &amp; U$1)) ),U$2&amp;_xlfn.XLOOKUP($A23,E96_raw,E96_code),"N/A")</f>
        <v>N/A</v>
      </c>
    </row>
    <row r="24" spans="1:21">
      <c r="A24" s="16">
        <v>1.65</v>
      </c>
      <c r="B24" s="16"/>
      <c r="C24" s="5" t="str" cm="1">
        <f t="array" aca="1" ref="C24" ca="1">IF( OR( AND($A24&gt;=INDIRECT("'Panasonic ERJ Code Table'!$K" &amp; C$1),$A24&lt;=INDIRECT("'Panasonic ERJ Code Table'!$L" &amp; C$1)), AND($A24&gt;=INDIRECT("'Panasonic ERJ Code Table'!$M" &amp; C$1),$A24&lt;=INDIRECT("'Panasonic ERJ Code Table'!$N" &amp; C$1)) ),C$2&amp;_xlfn.XLOOKUP($A24,E96_raw,E96_code),"N/A")</f>
        <v>N/A</v>
      </c>
      <c r="F24" s="5" t="str" cm="1">
        <f t="array" aca="1" ref="F24" ca="1">IF( OR( AND($A24&gt;=INDIRECT("'Panasonic ERJ Code Table'!$K" &amp; F$1),$A24&lt;=INDIRECT("'Panasonic ERJ Code Table'!$L" &amp; F$1)), AND($A24&gt;=INDIRECT("'Panasonic ERJ Code Table'!$M" &amp; F$1),$A24&lt;=INDIRECT("'Panasonic ERJ Code Table'!$N" &amp; F$1)) ),F$2&amp;_xlfn.XLOOKUP($A24,E96_raw,E96_code),"N/A")</f>
        <v>N/A</v>
      </c>
      <c r="I24" s="5" t="str" cm="1">
        <f t="array" aca="1" ref="I24" ca="1">IF( OR( AND($A24&gt;=INDIRECT("'Panasonic ERJ Code Table'!$K" &amp; I$1),$A24&lt;=INDIRECT("'Panasonic ERJ Code Table'!$L" &amp; I$1)), AND($A24&gt;=INDIRECT("'Panasonic ERJ Code Table'!$M" &amp; I$1),$A24&lt;=INDIRECT("'Panasonic ERJ Code Table'!$N" &amp; I$1)) ),I$2&amp;_xlfn.XLOOKUP($A24,E96_raw,E96_code),"N/A")</f>
        <v>N/A</v>
      </c>
      <c r="L24" s="5" t="str" cm="1">
        <f t="array" aca="1" ref="L24" ca="1">IF( OR( AND($A24&gt;=INDIRECT("'Panasonic ERJ Code Table'!$K" &amp; L$1),$A24&lt;=INDIRECT("'Panasonic ERJ Code Table'!$L" &amp; L$1)), AND($A24&gt;=INDIRECT("'Panasonic ERJ Code Table'!$M" &amp; L$1),$A24&lt;=INDIRECT("'Panasonic ERJ Code Table'!$N" &amp; L$1)) ),L$2&amp;_xlfn.XLOOKUP($A24,E96_raw,E96_code),"N/A")</f>
        <v>N/A</v>
      </c>
      <c r="O24" s="5" t="str" cm="1">
        <f t="array" aca="1" ref="O24" ca="1">IF( OR( AND($A24&gt;=INDIRECT("'Panasonic ERJ Code Table'!$K" &amp; O$1),$A24&lt;=INDIRECT("'Panasonic ERJ Code Table'!$L" &amp; O$1)), AND($A24&gt;=INDIRECT("'Panasonic ERJ Code Table'!$M" &amp; O$1),$A24&lt;=INDIRECT("'Panasonic ERJ Code Table'!$N" &amp; O$1)) ),O$2&amp;_xlfn.XLOOKUP($A24,E96_raw,E96_code),"N/A")</f>
        <v>N/A</v>
      </c>
      <c r="R24" s="5" t="str" cm="1">
        <f t="array" aca="1" ref="R24" ca="1">IF( OR( AND($A24&gt;=INDIRECT("'Panasonic ERJ Code Table'!$K" &amp; R$1),$A24&lt;=INDIRECT("'Panasonic ERJ Code Table'!$L" &amp; R$1)), AND($A24&gt;=INDIRECT("'Panasonic ERJ Code Table'!$M" &amp; R$1),$A24&lt;=INDIRECT("'Panasonic ERJ Code Table'!$N" &amp; R$1)) ),R$2&amp;_xlfn.XLOOKUP($A24,E96_raw,E96_code),"N/A")</f>
        <v>N/A</v>
      </c>
      <c r="U24" s="5" t="str" cm="1">
        <f t="array" aca="1" ref="U24" ca="1">IF( OR( AND($A24&gt;=INDIRECT("'Panasonic ERJ Code Table'!$J" &amp; U$1),$A24&lt;=INDIRECT("'Panasonic ERJ Code Table'!$K" &amp; U$1)), AND($A24&gt;=INDIRECT("'Panasonic ERJ Code Table'!$L" &amp; U$1),$A24&lt;=INDIRECT("'Panasonic ERJ Code Table'!$M" &amp; U$1)) ),U$2&amp;_xlfn.XLOOKUP($A24,E96_raw,E96_code),"N/A")</f>
        <v>N/A</v>
      </c>
    </row>
    <row r="25" spans="1:21">
      <c r="A25" s="16">
        <v>1.69</v>
      </c>
      <c r="B25" s="16"/>
      <c r="C25" s="5" t="str" cm="1">
        <f t="array" aca="1" ref="C25" ca="1">IF( OR( AND($A25&gt;=INDIRECT("'Panasonic ERJ Code Table'!$K" &amp; C$1),$A25&lt;=INDIRECT("'Panasonic ERJ Code Table'!$L" &amp; C$1)), AND($A25&gt;=INDIRECT("'Panasonic ERJ Code Table'!$M" &amp; C$1),$A25&lt;=INDIRECT("'Panasonic ERJ Code Table'!$N" &amp; C$1)) ),C$2&amp;_xlfn.XLOOKUP($A25,E96_raw,E96_code),"N/A")</f>
        <v>N/A</v>
      </c>
      <c r="F25" s="5" t="str" cm="1">
        <f t="array" aca="1" ref="F25" ca="1">IF( OR( AND($A25&gt;=INDIRECT("'Panasonic ERJ Code Table'!$K" &amp; F$1),$A25&lt;=INDIRECT("'Panasonic ERJ Code Table'!$L" &amp; F$1)), AND($A25&gt;=INDIRECT("'Panasonic ERJ Code Table'!$M" &amp; F$1),$A25&lt;=INDIRECT("'Panasonic ERJ Code Table'!$N" &amp; F$1)) ),F$2&amp;_xlfn.XLOOKUP($A25,E96_raw,E96_code),"N/A")</f>
        <v>N/A</v>
      </c>
      <c r="I25" s="5" t="str" cm="1">
        <f t="array" aca="1" ref="I25" ca="1">IF( OR( AND($A25&gt;=INDIRECT("'Panasonic ERJ Code Table'!$K" &amp; I$1),$A25&lt;=INDIRECT("'Panasonic ERJ Code Table'!$L" &amp; I$1)), AND($A25&gt;=INDIRECT("'Panasonic ERJ Code Table'!$M" &amp; I$1),$A25&lt;=INDIRECT("'Panasonic ERJ Code Table'!$N" &amp; I$1)) ),I$2&amp;_xlfn.XLOOKUP($A25,E96_raw,E96_code),"N/A")</f>
        <v>N/A</v>
      </c>
      <c r="L25" s="5" t="str" cm="1">
        <f t="array" aca="1" ref="L25" ca="1">IF( OR( AND($A25&gt;=INDIRECT("'Panasonic ERJ Code Table'!$K" &amp; L$1),$A25&lt;=INDIRECT("'Panasonic ERJ Code Table'!$L" &amp; L$1)), AND($A25&gt;=INDIRECT("'Panasonic ERJ Code Table'!$M" &amp; L$1),$A25&lt;=INDIRECT("'Panasonic ERJ Code Table'!$N" &amp; L$1)) ),L$2&amp;_xlfn.XLOOKUP($A25,E96_raw,E96_code),"N/A")</f>
        <v>N/A</v>
      </c>
      <c r="O25" s="5" t="str" cm="1">
        <f t="array" aca="1" ref="O25" ca="1">IF( OR( AND($A25&gt;=INDIRECT("'Panasonic ERJ Code Table'!$K" &amp; O$1),$A25&lt;=INDIRECT("'Panasonic ERJ Code Table'!$L" &amp; O$1)), AND($A25&gt;=INDIRECT("'Panasonic ERJ Code Table'!$M" &amp; O$1),$A25&lt;=INDIRECT("'Panasonic ERJ Code Table'!$N" &amp; O$1)) ),O$2&amp;_xlfn.XLOOKUP($A25,E96_raw,E96_code),"N/A")</f>
        <v>N/A</v>
      </c>
      <c r="R25" s="5" t="str" cm="1">
        <f t="array" aca="1" ref="R25" ca="1">IF( OR( AND($A25&gt;=INDIRECT("'Panasonic ERJ Code Table'!$K" &amp; R$1),$A25&lt;=INDIRECT("'Panasonic ERJ Code Table'!$L" &amp; R$1)), AND($A25&gt;=INDIRECT("'Panasonic ERJ Code Table'!$M" &amp; R$1),$A25&lt;=INDIRECT("'Panasonic ERJ Code Table'!$N" &amp; R$1)) ),R$2&amp;_xlfn.XLOOKUP($A25,E96_raw,E96_code),"N/A")</f>
        <v>N/A</v>
      </c>
      <c r="U25" s="5" t="str" cm="1">
        <f t="array" aca="1" ref="U25" ca="1">IF( OR( AND($A25&gt;=INDIRECT("'Panasonic ERJ Code Table'!$J" &amp; U$1),$A25&lt;=INDIRECT("'Panasonic ERJ Code Table'!$K" &amp; U$1)), AND($A25&gt;=INDIRECT("'Panasonic ERJ Code Table'!$L" &amp; U$1),$A25&lt;=INDIRECT("'Panasonic ERJ Code Table'!$M" &amp; U$1)) ),U$2&amp;_xlfn.XLOOKUP($A25,E96_raw,E96_code),"N/A")</f>
        <v>N/A</v>
      </c>
    </row>
    <row r="26" spans="1:21">
      <c r="A26" s="16">
        <v>1.7399999999999998</v>
      </c>
      <c r="B26" s="16"/>
      <c r="C26" s="5" t="str" cm="1">
        <f t="array" aca="1" ref="C26" ca="1">IF( OR( AND($A26&gt;=INDIRECT("'Panasonic ERJ Code Table'!$K" &amp; C$1),$A26&lt;=INDIRECT("'Panasonic ERJ Code Table'!$L" &amp; C$1)), AND($A26&gt;=INDIRECT("'Panasonic ERJ Code Table'!$M" &amp; C$1),$A26&lt;=INDIRECT("'Panasonic ERJ Code Table'!$N" &amp; C$1)) ),C$2&amp;_xlfn.XLOOKUP($A26,E96_raw,E96_code),"N/A")</f>
        <v>N/A</v>
      </c>
      <c r="F26" s="5" t="str" cm="1">
        <f t="array" aca="1" ref="F26" ca="1">IF( OR( AND($A26&gt;=INDIRECT("'Panasonic ERJ Code Table'!$K" &amp; F$1),$A26&lt;=INDIRECT("'Panasonic ERJ Code Table'!$L" &amp; F$1)), AND($A26&gt;=INDIRECT("'Panasonic ERJ Code Table'!$M" &amp; F$1),$A26&lt;=INDIRECT("'Panasonic ERJ Code Table'!$N" &amp; F$1)) ),F$2&amp;_xlfn.XLOOKUP($A26,E96_raw,E96_code),"N/A")</f>
        <v>N/A</v>
      </c>
      <c r="I26" s="5" t="str" cm="1">
        <f t="array" aca="1" ref="I26" ca="1">IF( OR( AND($A26&gt;=INDIRECT("'Panasonic ERJ Code Table'!$K" &amp; I$1),$A26&lt;=INDIRECT("'Panasonic ERJ Code Table'!$L" &amp; I$1)), AND($A26&gt;=INDIRECT("'Panasonic ERJ Code Table'!$M" &amp; I$1),$A26&lt;=INDIRECT("'Panasonic ERJ Code Table'!$N" &amp; I$1)) ),I$2&amp;_xlfn.XLOOKUP($A26,E96_raw,E96_code),"N/A")</f>
        <v>N/A</v>
      </c>
      <c r="L26" s="5" t="str" cm="1">
        <f t="array" aca="1" ref="L26" ca="1">IF( OR( AND($A26&gt;=INDIRECT("'Panasonic ERJ Code Table'!$K" &amp; L$1),$A26&lt;=INDIRECT("'Panasonic ERJ Code Table'!$L" &amp; L$1)), AND($A26&gt;=INDIRECT("'Panasonic ERJ Code Table'!$M" &amp; L$1),$A26&lt;=INDIRECT("'Panasonic ERJ Code Table'!$N" &amp; L$1)) ),L$2&amp;_xlfn.XLOOKUP($A26,E96_raw,E96_code),"N/A")</f>
        <v>N/A</v>
      </c>
      <c r="O26" s="5" t="str" cm="1">
        <f t="array" aca="1" ref="O26" ca="1">IF( OR( AND($A26&gt;=INDIRECT("'Panasonic ERJ Code Table'!$K" &amp; O$1),$A26&lt;=INDIRECT("'Panasonic ERJ Code Table'!$L" &amp; O$1)), AND($A26&gt;=INDIRECT("'Panasonic ERJ Code Table'!$M" &amp; O$1),$A26&lt;=INDIRECT("'Panasonic ERJ Code Table'!$N" &amp; O$1)) ),O$2&amp;_xlfn.XLOOKUP($A26,E96_raw,E96_code),"N/A")</f>
        <v>N/A</v>
      </c>
      <c r="R26" s="5" t="str" cm="1">
        <f t="array" aca="1" ref="R26" ca="1">IF( OR( AND($A26&gt;=INDIRECT("'Panasonic ERJ Code Table'!$K" &amp; R$1),$A26&lt;=INDIRECT("'Panasonic ERJ Code Table'!$L" &amp; R$1)), AND($A26&gt;=INDIRECT("'Panasonic ERJ Code Table'!$M" &amp; R$1),$A26&lt;=INDIRECT("'Panasonic ERJ Code Table'!$N" &amp; R$1)) ),R$2&amp;_xlfn.XLOOKUP($A26,E96_raw,E96_code),"N/A")</f>
        <v>N/A</v>
      </c>
      <c r="U26" s="5" t="str" cm="1">
        <f t="array" aca="1" ref="U26" ca="1">IF( OR( AND($A26&gt;=INDIRECT("'Panasonic ERJ Code Table'!$J" &amp; U$1),$A26&lt;=INDIRECT("'Panasonic ERJ Code Table'!$K" &amp; U$1)), AND($A26&gt;=INDIRECT("'Panasonic ERJ Code Table'!$L" &amp; U$1),$A26&lt;=INDIRECT("'Panasonic ERJ Code Table'!$M" &amp; U$1)) ),U$2&amp;_xlfn.XLOOKUP($A26,E96_raw,E96_code),"N/A")</f>
        <v>N/A</v>
      </c>
    </row>
    <row r="27" spans="1:21">
      <c r="A27" s="16">
        <v>1.78</v>
      </c>
      <c r="B27" s="16"/>
      <c r="C27" s="5" t="str" cm="1">
        <f t="array" aca="1" ref="C27" ca="1">IF( OR( AND($A27&gt;=INDIRECT("'Panasonic ERJ Code Table'!$K" &amp; C$1),$A27&lt;=INDIRECT("'Panasonic ERJ Code Table'!$L" &amp; C$1)), AND($A27&gt;=INDIRECT("'Panasonic ERJ Code Table'!$M" &amp; C$1),$A27&lt;=INDIRECT("'Panasonic ERJ Code Table'!$N" &amp; C$1)) ),C$2&amp;_xlfn.XLOOKUP($A27,E96_raw,E96_code),"N/A")</f>
        <v>N/A</v>
      </c>
      <c r="F27" s="5" t="str" cm="1">
        <f t="array" aca="1" ref="F27" ca="1">IF( OR( AND($A27&gt;=INDIRECT("'Panasonic ERJ Code Table'!$K" &amp; F$1),$A27&lt;=INDIRECT("'Panasonic ERJ Code Table'!$L" &amp; F$1)), AND($A27&gt;=INDIRECT("'Panasonic ERJ Code Table'!$M" &amp; F$1),$A27&lt;=INDIRECT("'Panasonic ERJ Code Table'!$N" &amp; F$1)) ),F$2&amp;_xlfn.XLOOKUP($A27,E96_raw,E96_code),"N/A")</f>
        <v>N/A</v>
      </c>
      <c r="I27" s="5" t="str" cm="1">
        <f t="array" aca="1" ref="I27" ca="1">IF( OR( AND($A27&gt;=INDIRECT("'Panasonic ERJ Code Table'!$K" &amp; I$1),$A27&lt;=INDIRECT("'Panasonic ERJ Code Table'!$L" &amp; I$1)), AND($A27&gt;=INDIRECT("'Panasonic ERJ Code Table'!$M" &amp; I$1),$A27&lt;=INDIRECT("'Panasonic ERJ Code Table'!$N" &amp; I$1)) ),I$2&amp;_xlfn.XLOOKUP($A27,E96_raw,E96_code),"N/A")</f>
        <v>N/A</v>
      </c>
      <c r="L27" s="5" t="str" cm="1">
        <f t="array" aca="1" ref="L27" ca="1">IF( OR( AND($A27&gt;=INDIRECT("'Panasonic ERJ Code Table'!$K" &amp; L$1),$A27&lt;=INDIRECT("'Panasonic ERJ Code Table'!$L" &amp; L$1)), AND($A27&gt;=INDIRECT("'Panasonic ERJ Code Table'!$M" &amp; L$1),$A27&lt;=INDIRECT("'Panasonic ERJ Code Table'!$N" &amp; L$1)) ),L$2&amp;_xlfn.XLOOKUP($A27,E96_raw,E96_code),"N/A")</f>
        <v>N/A</v>
      </c>
      <c r="O27" s="5" t="str" cm="1">
        <f t="array" aca="1" ref="O27" ca="1">IF( OR( AND($A27&gt;=INDIRECT("'Panasonic ERJ Code Table'!$K" &amp; O$1),$A27&lt;=INDIRECT("'Panasonic ERJ Code Table'!$L" &amp; O$1)), AND($A27&gt;=INDIRECT("'Panasonic ERJ Code Table'!$M" &amp; O$1),$A27&lt;=INDIRECT("'Panasonic ERJ Code Table'!$N" &amp; O$1)) ),O$2&amp;_xlfn.XLOOKUP($A27,E96_raw,E96_code),"N/A")</f>
        <v>N/A</v>
      </c>
      <c r="R27" s="5" t="str" cm="1">
        <f t="array" aca="1" ref="R27" ca="1">IF( OR( AND($A27&gt;=INDIRECT("'Panasonic ERJ Code Table'!$K" &amp; R$1),$A27&lt;=INDIRECT("'Panasonic ERJ Code Table'!$L" &amp; R$1)), AND($A27&gt;=INDIRECT("'Panasonic ERJ Code Table'!$M" &amp; R$1),$A27&lt;=INDIRECT("'Panasonic ERJ Code Table'!$N" &amp; R$1)) ),R$2&amp;_xlfn.XLOOKUP($A27,E96_raw,E96_code),"N/A")</f>
        <v>N/A</v>
      </c>
      <c r="U27" s="5" t="str" cm="1">
        <f t="array" aca="1" ref="U27" ca="1">IF( OR( AND($A27&gt;=INDIRECT("'Panasonic ERJ Code Table'!$J" &amp; U$1),$A27&lt;=INDIRECT("'Panasonic ERJ Code Table'!$K" &amp; U$1)), AND($A27&gt;=INDIRECT("'Panasonic ERJ Code Table'!$L" &amp; U$1),$A27&lt;=INDIRECT("'Panasonic ERJ Code Table'!$M" &amp; U$1)) ),U$2&amp;_xlfn.XLOOKUP($A27,E96_raw,E96_code),"N/A")</f>
        <v>N/A</v>
      </c>
    </row>
    <row r="28" spans="1:21">
      <c r="A28" s="16">
        <v>1.8199999999999998</v>
      </c>
      <c r="B28" s="16"/>
      <c r="C28" s="5" t="str" cm="1">
        <f t="array" aca="1" ref="C28" ca="1">IF( OR( AND($A28&gt;=INDIRECT("'Panasonic ERJ Code Table'!$K" &amp; C$1),$A28&lt;=INDIRECT("'Panasonic ERJ Code Table'!$L" &amp; C$1)), AND($A28&gt;=INDIRECT("'Panasonic ERJ Code Table'!$M" &amp; C$1),$A28&lt;=INDIRECT("'Panasonic ERJ Code Table'!$N" &amp; C$1)) ),C$2&amp;_xlfn.XLOOKUP($A28,E96_raw,E96_code),"N/A")</f>
        <v>N/A</v>
      </c>
      <c r="F28" s="5" t="str" cm="1">
        <f t="array" aca="1" ref="F28" ca="1">IF( OR( AND($A28&gt;=INDIRECT("'Panasonic ERJ Code Table'!$K" &amp; F$1),$A28&lt;=INDIRECT("'Panasonic ERJ Code Table'!$L" &amp; F$1)), AND($A28&gt;=INDIRECT("'Panasonic ERJ Code Table'!$M" &amp; F$1),$A28&lt;=INDIRECT("'Panasonic ERJ Code Table'!$N" &amp; F$1)) ),F$2&amp;_xlfn.XLOOKUP($A28,E96_raw,E96_code),"N/A")</f>
        <v>N/A</v>
      </c>
      <c r="I28" s="5" t="str" cm="1">
        <f t="array" aca="1" ref="I28" ca="1">IF( OR( AND($A28&gt;=INDIRECT("'Panasonic ERJ Code Table'!$K" &amp; I$1),$A28&lt;=INDIRECT("'Panasonic ERJ Code Table'!$L" &amp; I$1)), AND($A28&gt;=INDIRECT("'Panasonic ERJ Code Table'!$M" &amp; I$1),$A28&lt;=INDIRECT("'Panasonic ERJ Code Table'!$N" &amp; I$1)) ),I$2&amp;_xlfn.XLOOKUP($A28,E96_raw,E96_code),"N/A")</f>
        <v>N/A</v>
      </c>
      <c r="L28" s="5" t="str" cm="1">
        <f t="array" aca="1" ref="L28" ca="1">IF( OR( AND($A28&gt;=INDIRECT("'Panasonic ERJ Code Table'!$K" &amp; L$1),$A28&lt;=INDIRECT("'Panasonic ERJ Code Table'!$L" &amp; L$1)), AND($A28&gt;=INDIRECT("'Panasonic ERJ Code Table'!$M" &amp; L$1),$A28&lt;=INDIRECT("'Panasonic ERJ Code Table'!$N" &amp; L$1)) ),L$2&amp;_xlfn.XLOOKUP($A28,E96_raw,E96_code),"N/A")</f>
        <v>N/A</v>
      </c>
      <c r="O28" s="5" t="str" cm="1">
        <f t="array" aca="1" ref="O28" ca="1">IF( OR( AND($A28&gt;=INDIRECT("'Panasonic ERJ Code Table'!$K" &amp; O$1),$A28&lt;=INDIRECT("'Panasonic ERJ Code Table'!$L" &amp; O$1)), AND($A28&gt;=INDIRECT("'Panasonic ERJ Code Table'!$M" &amp; O$1),$A28&lt;=INDIRECT("'Panasonic ERJ Code Table'!$N" &amp; O$1)) ),O$2&amp;_xlfn.XLOOKUP($A28,E96_raw,E96_code),"N/A")</f>
        <v>N/A</v>
      </c>
      <c r="R28" s="5" t="str" cm="1">
        <f t="array" aca="1" ref="R28" ca="1">IF( OR( AND($A28&gt;=INDIRECT("'Panasonic ERJ Code Table'!$K" &amp; R$1),$A28&lt;=INDIRECT("'Panasonic ERJ Code Table'!$L" &amp; R$1)), AND($A28&gt;=INDIRECT("'Panasonic ERJ Code Table'!$M" &amp; R$1),$A28&lt;=INDIRECT("'Panasonic ERJ Code Table'!$N" &amp; R$1)) ),R$2&amp;_xlfn.XLOOKUP($A28,E96_raw,E96_code),"N/A")</f>
        <v>N/A</v>
      </c>
      <c r="U28" s="5" t="str" cm="1">
        <f t="array" aca="1" ref="U28" ca="1">IF( OR( AND($A28&gt;=INDIRECT("'Panasonic ERJ Code Table'!$J" &amp; U$1),$A28&lt;=INDIRECT("'Panasonic ERJ Code Table'!$K" &amp; U$1)), AND($A28&gt;=INDIRECT("'Panasonic ERJ Code Table'!$L" &amp; U$1),$A28&lt;=INDIRECT("'Panasonic ERJ Code Table'!$M" &amp; U$1)) ),U$2&amp;_xlfn.XLOOKUP($A28,E96_raw,E96_code),"N/A")</f>
        <v>N/A</v>
      </c>
    </row>
    <row r="29" spans="1:21">
      <c r="A29" s="16">
        <v>1.8700000000000003</v>
      </c>
      <c r="B29" s="16"/>
      <c r="C29" s="5" t="str" cm="1">
        <f t="array" aca="1" ref="C29" ca="1">IF( OR( AND($A29&gt;=INDIRECT("'Panasonic ERJ Code Table'!$K" &amp; C$1),$A29&lt;=INDIRECT("'Panasonic ERJ Code Table'!$L" &amp; C$1)), AND($A29&gt;=INDIRECT("'Panasonic ERJ Code Table'!$M" &amp; C$1),$A29&lt;=INDIRECT("'Panasonic ERJ Code Table'!$N" &amp; C$1)) ),C$2&amp;_xlfn.XLOOKUP($A29,E96_raw,E96_code),"N/A")</f>
        <v>N/A</v>
      </c>
      <c r="F29" s="5" t="str" cm="1">
        <f t="array" aca="1" ref="F29" ca="1">IF( OR( AND($A29&gt;=INDIRECT("'Panasonic ERJ Code Table'!$K" &amp; F$1),$A29&lt;=INDIRECT("'Panasonic ERJ Code Table'!$L" &amp; F$1)), AND($A29&gt;=INDIRECT("'Panasonic ERJ Code Table'!$M" &amp; F$1),$A29&lt;=INDIRECT("'Panasonic ERJ Code Table'!$N" &amp; F$1)) ),F$2&amp;_xlfn.XLOOKUP($A29,E96_raw,E96_code),"N/A")</f>
        <v>N/A</v>
      </c>
      <c r="I29" s="5" t="str" cm="1">
        <f t="array" aca="1" ref="I29" ca="1">IF( OR( AND($A29&gt;=INDIRECT("'Panasonic ERJ Code Table'!$K" &amp; I$1),$A29&lt;=INDIRECT("'Panasonic ERJ Code Table'!$L" &amp; I$1)), AND($A29&gt;=INDIRECT("'Panasonic ERJ Code Table'!$M" &amp; I$1),$A29&lt;=INDIRECT("'Panasonic ERJ Code Table'!$N" &amp; I$1)) ),I$2&amp;_xlfn.XLOOKUP($A29,E96_raw,E96_code),"N/A")</f>
        <v>N/A</v>
      </c>
      <c r="L29" s="5" t="str" cm="1">
        <f t="array" aca="1" ref="L29" ca="1">IF( OR( AND($A29&gt;=INDIRECT("'Panasonic ERJ Code Table'!$K" &amp; L$1),$A29&lt;=INDIRECT("'Panasonic ERJ Code Table'!$L" &amp; L$1)), AND($A29&gt;=INDIRECT("'Panasonic ERJ Code Table'!$M" &amp; L$1),$A29&lt;=INDIRECT("'Panasonic ERJ Code Table'!$N" &amp; L$1)) ),L$2&amp;_xlfn.XLOOKUP($A29,E96_raw,E96_code),"N/A")</f>
        <v>N/A</v>
      </c>
      <c r="O29" s="5" t="str" cm="1">
        <f t="array" aca="1" ref="O29" ca="1">IF( OR( AND($A29&gt;=INDIRECT("'Panasonic ERJ Code Table'!$K" &amp; O$1),$A29&lt;=INDIRECT("'Panasonic ERJ Code Table'!$L" &amp; O$1)), AND($A29&gt;=INDIRECT("'Panasonic ERJ Code Table'!$M" &amp; O$1),$A29&lt;=INDIRECT("'Panasonic ERJ Code Table'!$N" &amp; O$1)) ),O$2&amp;_xlfn.XLOOKUP($A29,E96_raw,E96_code),"N/A")</f>
        <v>N/A</v>
      </c>
      <c r="R29" s="5" t="str" cm="1">
        <f t="array" aca="1" ref="R29" ca="1">IF( OR( AND($A29&gt;=INDIRECT("'Panasonic ERJ Code Table'!$K" &amp; R$1),$A29&lt;=INDIRECT("'Panasonic ERJ Code Table'!$L" &amp; R$1)), AND($A29&gt;=INDIRECT("'Panasonic ERJ Code Table'!$M" &amp; R$1),$A29&lt;=INDIRECT("'Panasonic ERJ Code Table'!$N" &amp; R$1)) ),R$2&amp;_xlfn.XLOOKUP($A29,E96_raw,E96_code),"N/A")</f>
        <v>N/A</v>
      </c>
      <c r="U29" s="5" t="str" cm="1">
        <f t="array" aca="1" ref="U29" ca="1">IF( OR( AND($A29&gt;=INDIRECT("'Panasonic ERJ Code Table'!$J" &amp; U$1),$A29&lt;=INDIRECT("'Panasonic ERJ Code Table'!$K" &amp; U$1)), AND($A29&gt;=INDIRECT("'Panasonic ERJ Code Table'!$L" &amp; U$1),$A29&lt;=INDIRECT("'Panasonic ERJ Code Table'!$M" &amp; U$1)) ),U$2&amp;_xlfn.XLOOKUP($A29,E96_raw,E96_code),"N/A")</f>
        <v>N/A</v>
      </c>
    </row>
    <row r="30" spans="1:21">
      <c r="A30" s="16">
        <v>1.9099999999999997</v>
      </c>
      <c r="B30" s="16"/>
      <c r="C30" s="5" t="str" cm="1">
        <f t="array" aca="1" ref="C30" ca="1">IF( OR( AND($A30&gt;=INDIRECT("'Panasonic ERJ Code Table'!$K" &amp; C$1),$A30&lt;=INDIRECT("'Panasonic ERJ Code Table'!$L" &amp; C$1)), AND($A30&gt;=INDIRECT("'Panasonic ERJ Code Table'!$M" &amp; C$1),$A30&lt;=INDIRECT("'Panasonic ERJ Code Table'!$N" &amp; C$1)) ),C$2&amp;_xlfn.XLOOKUP($A30,E96_raw,E96_code),"N/A")</f>
        <v>N/A</v>
      </c>
      <c r="F30" s="5" t="str" cm="1">
        <f t="array" aca="1" ref="F30" ca="1">IF( OR( AND($A30&gt;=INDIRECT("'Panasonic ERJ Code Table'!$K" &amp; F$1),$A30&lt;=INDIRECT("'Panasonic ERJ Code Table'!$L" &amp; F$1)), AND($A30&gt;=INDIRECT("'Panasonic ERJ Code Table'!$M" &amp; F$1),$A30&lt;=INDIRECT("'Panasonic ERJ Code Table'!$N" &amp; F$1)) ),F$2&amp;_xlfn.XLOOKUP($A30,E96_raw,E96_code),"N/A")</f>
        <v>N/A</v>
      </c>
      <c r="I30" s="5" t="str" cm="1">
        <f t="array" aca="1" ref="I30" ca="1">IF( OR( AND($A30&gt;=INDIRECT("'Panasonic ERJ Code Table'!$K" &amp; I$1),$A30&lt;=INDIRECT("'Panasonic ERJ Code Table'!$L" &amp; I$1)), AND($A30&gt;=INDIRECT("'Panasonic ERJ Code Table'!$M" &amp; I$1),$A30&lt;=INDIRECT("'Panasonic ERJ Code Table'!$N" &amp; I$1)) ),I$2&amp;_xlfn.XLOOKUP($A30,E96_raw,E96_code),"N/A")</f>
        <v>N/A</v>
      </c>
      <c r="L30" s="5" t="str" cm="1">
        <f t="array" aca="1" ref="L30" ca="1">IF( OR( AND($A30&gt;=INDIRECT("'Panasonic ERJ Code Table'!$K" &amp; L$1),$A30&lt;=INDIRECT("'Panasonic ERJ Code Table'!$L" &amp; L$1)), AND($A30&gt;=INDIRECT("'Panasonic ERJ Code Table'!$M" &amp; L$1),$A30&lt;=INDIRECT("'Panasonic ERJ Code Table'!$N" &amp; L$1)) ),L$2&amp;_xlfn.XLOOKUP($A30,E96_raw,E96_code),"N/A")</f>
        <v>N/A</v>
      </c>
      <c r="O30" s="5" t="str" cm="1">
        <f t="array" aca="1" ref="O30" ca="1">IF( OR( AND($A30&gt;=INDIRECT("'Panasonic ERJ Code Table'!$K" &amp; O$1),$A30&lt;=INDIRECT("'Panasonic ERJ Code Table'!$L" &amp; O$1)), AND($A30&gt;=INDIRECT("'Panasonic ERJ Code Table'!$M" &amp; O$1),$A30&lt;=INDIRECT("'Panasonic ERJ Code Table'!$N" &amp; O$1)) ),O$2&amp;_xlfn.XLOOKUP($A30,E96_raw,E96_code),"N/A")</f>
        <v>N/A</v>
      </c>
      <c r="R30" s="5" t="str" cm="1">
        <f t="array" aca="1" ref="R30" ca="1">IF( OR( AND($A30&gt;=INDIRECT("'Panasonic ERJ Code Table'!$K" &amp; R$1),$A30&lt;=INDIRECT("'Panasonic ERJ Code Table'!$L" &amp; R$1)), AND($A30&gt;=INDIRECT("'Panasonic ERJ Code Table'!$M" &amp; R$1),$A30&lt;=INDIRECT("'Panasonic ERJ Code Table'!$N" &amp; R$1)) ),R$2&amp;_xlfn.XLOOKUP($A30,E96_raw,E96_code),"N/A")</f>
        <v>N/A</v>
      </c>
      <c r="U30" s="5" t="str" cm="1">
        <f t="array" aca="1" ref="U30" ca="1">IF( OR( AND($A30&gt;=INDIRECT("'Panasonic ERJ Code Table'!$J" &amp; U$1),$A30&lt;=INDIRECT("'Panasonic ERJ Code Table'!$K" &amp; U$1)), AND($A30&gt;=INDIRECT("'Panasonic ERJ Code Table'!$L" &amp; U$1),$A30&lt;=INDIRECT("'Panasonic ERJ Code Table'!$M" &amp; U$1)) ),U$2&amp;_xlfn.XLOOKUP($A30,E96_raw,E96_code),"N/A")</f>
        <v>N/A</v>
      </c>
    </row>
    <row r="31" spans="1:21">
      <c r="A31" s="16">
        <v>1.9600000000000002</v>
      </c>
      <c r="B31" s="16"/>
      <c r="C31" s="5" t="str" cm="1">
        <f t="array" aca="1" ref="C31" ca="1">IF( OR( AND($A31&gt;=INDIRECT("'Panasonic ERJ Code Table'!$K" &amp; C$1),$A31&lt;=INDIRECT("'Panasonic ERJ Code Table'!$L" &amp; C$1)), AND($A31&gt;=INDIRECT("'Panasonic ERJ Code Table'!$M" &amp; C$1),$A31&lt;=INDIRECT("'Panasonic ERJ Code Table'!$N" &amp; C$1)) ),C$2&amp;_xlfn.XLOOKUP($A31,E96_raw,E96_code),"N/A")</f>
        <v>N/A</v>
      </c>
      <c r="F31" s="5" t="str" cm="1">
        <f t="array" aca="1" ref="F31" ca="1">IF( OR( AND($A31&gt;=INDIRECT("'Panasonic ERJ Code Table'!$K" &amp; F$1),$A31&lt;=INDIRECT("'Panasonic ERJ Code Table'!$L" &amp; F$1)), AND($A31&gt;=INDIRECT("'Panasonic ERJ Code Table'!$M" &amp; F$1),$A31&lt;=INDIRECT("'Panasonic ERJ Code Table'!$N" &amp; F$1)) ),F$2&amp;_xlfn.XLOOKUP($A31,E96_raw,E96_code),"N/A")</f>
        <v>N/A</v>
      </c>
      <c r="I31" s="5" t="str" cm="1">
        <f t="array" aca="1" ref="I31" ca="1">IF( OR( AND($A31&gt;=INDIRECT("'Panasonic ERJ Code Table'!$K" &amp; I$1),$A31&lt;=INDIRECT("'Panasonic ERJ Code Table'!$L" &amp; I$1)), AND($A31&gt;=INDIRECT("'Panasonic ERJ Code Table'!$M" &amp; I$1),$A31&lt;=INDIRECT("'Panasonic ERJ Code Table'!$N" &amp; I$1)) ),I$2&amp;_xlfn.XLOOKUP($A31,E96_raw,E96_code),"N/A")</f>
        <v>N/A</v>
      </c>
      <c r="L31" s="5" t="str" cm="1">
        <f t="array" aca="1" ref="L31" ca="1">IF( OR( AND($A31&gt;=INDIRECT("'Panasonic ERJ Code Table'!$K" &amp; L$1),$A31&lt;=INDIRECT("'Panasonic ERJ Code Table'!$L" &amp; L$1)), AND($A31&gt;=INDIRECT("'Panasonic ERJ Code Table'!$M" &amp; L$1),$A31&lt;=INDIRECT("'Panasonic ERJ Code Table'!$N" &amp; L$1)) ),L$2&amp;_xlfn.XLOOKUP($A31,E96_raw,E96_code),"N/A")</f>
        <v>N/A</v>
      </c>
      <c r="O31" s="5" t="str" cm="1">
        <f t="array" aca="1" ref="O31" ca="1">IF( OR( AND($A31&gt;=INDIRECT("'Panasonic ERJ Code Table'!$K" &amp; O$1),$A31&lt;=INDIRECT("'Panasonic ERJ Code Table'!$L" &amp; O$1)), AND($A31&gt;=INDIRECT("'Panasonic ERJ Code Table'!$M" &amp; O$1),$A31&lt;=INDIRECT("'Panasonic ERJ Code Table'!$N" &amp; O$1)) ),O$2&amp;_xlfn.XLOOKUP($A31,E96_raw,E96_code),"N/A")</f>
        <v>N/A</v>
      </c>
      <c r="R31" s="5" t="str" cm="1">
        <f t="array" aca="1" ref="R31" ca="1">IF( OR( AND($A31&gt;=INDIRECT("'Panasonic ERJ Code Table'!$K" &amp; R$1),$A31&lt;=INDIRECT("'Panasonic ERJ Code Table'!$L" &amp; R$1)), AND($A31&gt;=INDIRECT("'Panasonic ERJ Code Table'!$M" &amp; R$1),$A31&lt;=INDIRECT("'Panasonic ERJ Code Table'!$N" &amp; R$1)) ),R$2&amp;_xlfn.XLOOKUP($A31,E96_raw,E96_code),"N/A")</f>
        <v>N/A</v>
      </c>
      <c r="U31" s="5" t="str" cm="1">
        <f t="array" aca="1" ref="U31" ca="1">IF( OR( AND($A31&gt;=INDIRECT("'Panasonic ERJ Code Table'!$J" &amp; U$1),$A31&lt;=INDIRECT("'Panasonic ERJ Code Table'!$K" &amp; U$1)), AND($A31&gt;=INDIRECT("'Panasonic ERJ Code Table'!$L" &amp; U$1),$A31&lt;=INDIRECT("'Panasonic ERJ Code Table'!$M" &amp; U$1)) ),U$2&amp;_xlfn.XLOOKUP($A31,E96_raw,E96_code),"N/A")</f>
        <v>N/A</v>
      </c>
    </row>
    <row r="32" spans="1:21">
      <c r="A32" s="16">
        <v>2</v>
      </c>
      <c r="B32" s="16"/>
      <c r="C32" s="5" t="str" cm="1">
        <f t="array" aca="1" ref="C32" ca="1">IF( OR( AND($A32&gt;=INDIRECT("'Panasonic ERJ Code Table'!$K" &amp; C$1),$A32&lt;=INDIRECT("'Panasonic ERJ Code Table'!$L" &amp; C$1)), AND($A32&gt;=INDIRECT("'Panasonic ERJ Code Table'!$M" &amp; C$1),$A32&lt;=INDIRECT("'Panasonic ERJ Code Table'!$N" &amp; C$1)) ),C$2&amp;_xlfn.XLOOKUP($A32,E96_raw,E96_code),"N/A")</f>
        <v>N/A</v>
      </c>
      <c r="F32" s="5" t="str" cm="1">
        <f t="array" aca="1" ref="F32" ca="1">IF( OR( AND($A32&gt;=INDIRECT("'Panasonic ERJ Code Table'!$K" &amp; F$1),$A32&lt;=INDIRECT("'Panasonic ERJ Code Table'!$L" &amp; F$1)), AND($A32&gt;=INDIRECT("'Panasonic ERJ Code Table'!$M" &amp; F$1),$A32&lt;=INDIRECT("'Panasonic ERJ Code Table'!$N" &amp; F$1)) ),F$2&amp;_xlfn.XLOOKUP($A32,E96_raw,E96_code),"N/A")</f>
        <v>N/A</v>
      </c>
      <c r="I32" s="5" t="str" cm="1">
        <f t="array" aca="1" ref="I32" ca="1">IF( OR( AND($A32&gt;=INDIRECT("'Panasonic ERJ Code Table'!$K" &amp; I$1),$A32&lt;=INDIRECT("'Panasonic ERJ Code Table'!$L" &amp; I$1)), AND($A32&gt;=INDIRECT("'Panasonic ERJ Code Table'!$M" &amp; I$1),$A32&lt;=INDIRECT("'Panasonic ERJ Code Table'!$N" &amp; I$1)) ),I$2&amp;_xlfn.XLOOKUP($A32,E96_raw,E96_code),"N/A")</f>
        <v>N/A</v>
      </c>
      <c r="L32" s="5" t="str" cm="1">
        <f t="array" aca="1" ref="L32" ca="1">IF( OR( AND($A32&gt;=INDIRECT("'Panasonic ERJ Code Table'!$K" &amp; L$1),$A32&lt;=INDIRECT("'Panasonic ERJ Code Table'!$L" &amp; L$1)), AND($A32&gt;=INDIRECT("'Panasonic ERJ Code Table'!$M" &amp; L$1),$A32&lt;=INDIRECT("'Panasonic ERJ Code Table'!$N" &amp; L$1)) ),L$2&amp;_xlfn.XLOOKUP($A32,E96_raw,E96_code),"N/A")</f>
        <v>N/A</v>
      </c>
      <c r="O32" s="5" t="str" cm="1">
        <f t="array" aca="1" ref="O32" ca="1">IF( OR( AND($A32&gt;=INDIRECT("'Panasonic ERJ Code Table'!$K" &amp; O$1),$A32&lt;=INDIRECT("'Panasonic ERJ Code Table'!$L" &amp; O$1)), AND($A32&gt;=INDIRECT("'Panasonic ERJ Code Table'!$M" &amp; O$1),$A32&lt;=INDIRECT("'Panasonic ERJ Code Table'!$N" &amp; O$1)) ),O$2&amp;_xlfn.XLOOKUP($A32,E96_raw,E96_code),"N/A")</f>
        <v>N/A</v>
      </c>
      <c r="R32" s="5" t="str" cm="1">
        <f t="array" aca="1" ref="R32" ca="1">IF( OR( AND($A32&gt;=INDIRECT("'Panasonic ERJ Code Table'!$K" &amp; R$1),$A32&lt;=INDIRECT("'Panasonic ERJ Code Table'!$L" &amp; R$1)), AND($A32&gt;=INDIRECT("'Panasonic ERJ Code Table'!$M" &amp; R$1),$A32&lt;=INDIRECT("'Panasonic ERJ Code Table'!$N" &amp; R$1)) ),R$2&amp;_xlfn.XLOOKUP($A32,E96_raw,E96_code),"N/A")</f>
        <v>N/A</v>
      </c>
      <c r="U32" s="5" t="str" cm="1">
        <f t="array" aca="1" ref="U32" ca="1">IF( OR( AND($A32&gt;=INDIRECT("'Panasonic ERJ Code Table'!$J" &amp; U$1),$A32&lt;=INDIRECT("'Panasonic ERJ Code Table'!$K" &amp; U$1)), AND($A32&gt;=INDIRECT("'Panasonic ERJ Code Table'!$L" &amp; U$1),$A32&lt;=INDIRECT("'Panasonic ERJ Code Table'!$M" &amp; U$1)) ),U$2&amp;_xlfn.XLOOKUP($A32,E96_raw,E96_code),"N/A")</f>
        <v>N/A</v>
      </c>
    </row>
    <row r="33" spans="1:21">
      <c r="A33" s="16">
        <v>2.0499999999999998</v>
      </c>
      <c r="B33" s="16"/>
      <c r="C33" s="5" t="str" cm="1">
        <f t="array" aca="1" ref="C33" ca="1">IF( OR( AND($A33&gt;=INDIRECT("'Panasonic ERJ Code Table'!$K" &amp; C$1),$A33&lt;=INDIRECT("'Panasonic ERJ Code Table'!$L" &amp; C$1)), AND($A33&gt;=INDIRECT("'Panasonic ERJ Code Table'!$M" &amp; C$1),$A33&lt;=INDIRECT("'Panasonic ERJ Code Table'!$N" &amp; C$1)) ),C$2&amp;_xlfn.XLOOKUP($A33,E96_raw,E96_code),"N/A")</f>
        <v>N/A</v>
      </c>
      <c r="F33" s="5" t="str" cm="1">
        <f t="array" aca="1" ref="F33" ca="1">IF( OR( AND($A33&gt;=INDIRECT("'Panasonic ERJ Code Table'!$K" &amp; F$1),$A33&lt;=INDIRECT("'Panasonic ERJ Code Table'!$L" &amp; F$1)), AND($A33&gt;=INDIRECT("'Panasonic ERJ Code Table'!$M" &amp; F$1),$A33&lt;=INDIRECT("'Panasonic ERJ Code Table'!$N" &amp; F$1)) ),F$2&amp;_xlfn.XLOOKUP($A33,E96_raw,E96_code),"N/A")</f>
        <v>N/A</v>
      </c>
      <c r="I33" s="5" t="str" cm="1">
        <f t="array" aca="1" ref="I33" ca="1">IF( OR( AND($A33&gt;=INDIRECT("'Panasonic ERJ Code Table'!$K" &amp; I$1),$A33&lt;=INDIRECT("'Panasonic ERJ Code Table'!$L" &amp; I$1)), AND($A33&gt;=INDIRECT("'Panasonic ERJ Code Table'!$M" &amp; I$1),$A33&lt;=INDIRECT("'Panasonic ERJ Code Table'!$N" &amp; I$1)) ),I$2&amp;_xlfn.XLOOKUP($A33,E96_raw,E96_code),"N/A")</f>
        <v>N/A</v>
      </c>
      <c r="L33" s="5" t="str" cm="1">
        <f t="array" aca="1" ref="L33" ca="1">IF( OR( AND($A33&gt;=INDIRECT("'Panasonic ERJ Code Table'!$K" &amp; L$1),$A33&lt;=INDIRECT("'Panasonic ERJ Code Table'!$L" &amp; L$1)), AND($A33&gt;=INDIRECT("'Panasonic ERJ Code Table'!$M" &amp; L$1),$A33&lt;=INDIRECT("'Panasonic ERJ Code Table'!$N" &amp; L$1)) ),L$2&amp;_xlfn.XLOOKUP($A33,E96_raw,E96_code),"N/A")</f>
        <v>N/A</v>
      </c>
      <c r="O33" s="5" t="str" cm="1">
        <f t="array" aca="1" ref="O33" ca="1">IF( OR( AND($A33&gt;=INDIRECT("'Panasonic ERJ Code Table'!$K" &amp; O$1),$A33&lt;=INDIRECT("'Panasonic ERJ Code Table'!$L" &amp; O$1)), AND($A33&gt;=INDIRECT("'Panasonic ERJ Code Table'!$M" &amp; O$1),$A33&lt;=INDIRECT("'Panasonic ERJ Code Table'!$N" &amp; O$1)) ),O$2&amp;_xlfn.XLOOKUP($A33,E96_raw,E96_code),"N/A")</f>
        <v>N/A</v>
      </c>
      <c r="R33" s="5" t="str" cm="1">
        <f t="array" aca="1" ref="R33" ca="1">IF( OR( AND($A33&gt;=INDIRECT("'Panasonic ERJ Code Table'!$K" &amp; R$1),$A33&lt;=INDIRECT("'Panasonic ERJ Code Table'!$L" &amp; R$1)), AND($A33&gt;=INDIRECT("'Panasonic ERJ Code Table'!$M" &amp; R$1),$A33&lt;=INDIRECT("'Panasonic ERJ Code Table'!$N" &amp; R$1)) ),R$2&amp;_xlfn.XLOOKUP($A33,E96_raw,E96_code),"N/A")</f>
        <v>N/A</v>
      </c>
      <c r="U33" s="5" t="str" cm="1">
        <f t="array" aca="1" ref="U33" ca="1">IF( OR( AND($A33&gt;=INDIRECT("'Panasonic ERJ Code Table'!$J" &amp; U$1),$A33&lt;=INDIRECT("'Panasonic ERJ Code Table'!$K" &amp; U$1)), AND($A33&gt;=INDIRECT("'Panasonic ERJ Code Table'!$L" &amp; U$1),$A33&lt;=INDIRECT("'Panasonic ERJ Code Table'!$M" &amp; U$1)) ),U$2&amp;_xlfn.XLOOKUP($A33,E96_raw,E96_code),"N/A")</f>
        <v>N/A</v>
      </c>
    </row>
    <row r="34" spans="1:21">
      <c r="A34" s="16">
        <v>2.1</v>
      </c>
      <c r="B34" s="16"/>
      <c r="C34" s="5" t="str" cm="1">
        <f t="array" aca="1" ref="C34" ca="1">IF( OR( AND($A34&gt;=INDIRECT("'Panasonic ERJ Code Table'!$K" &amp; C$1),$A34&lt;=INDIRECT("'Panasonic ERJ Code Table'!$L" &amp; C$1)), AND($A34&gt;=INDIRECT("'Panasonic ERJ Code Table'!$M" &amp; C$1),$A34&lt;=INDIRECT("'Panasonic ERJ Code Table'!$N" &amp; C$1)) ),C$2&amp;_xlfn.XLOOKUP($A34,E96_raw,E96_code),"N/A")</f>
        <v>N/A</v>
      </c>
      <c r="F34" s="5" t="str" cm="1">
        <f t="array" aca="1" ref="F34" ca="1">IF( OR( AND($A34&gt;=INDIRECT("'Panasonic ERJ Code Table'!$K" &amp; F$1),$A34&lt;=INDIRECT("'Panasonic ERJ Code Table'!$L" &amp; F$1)), AND($A34&gt;=INDIRECT("'Panasonic ERJ Code Table'!$M" &amp; F$1),$A34&lt;=INDIRECT("'Panasonic ERJ Code Table'!$N" &amp; F$1)) ),F$2&amp;_xlfn.XLOOKUP($A34,E96_raw,E96_code),"N/A")</f>
        <v>N/A</v>
      </c>
      <c r="I34" s="5" t="str" cm="1">
        <f t="array" aca="1" ref="I34" ca="1">IF( OR( AND($A34&gt;=INDIRECT("'Panasonic ERJ Code Table'!$K" &amp; I$1),$A34&lt;=INDIRECT("'Panasonic ERJ Code Table'!$L" &amp; I$1)), AND($A34&gt;=INDIRECT("'Panasonic ERJ Code Table'!$M" &amp; I$1),$A34&lt;=INDIRECT("'Panasonic ERJ Code Table'!$N" &amp; I$1)) ),I$2&amp;_xlfn.XLOOKUP($A34,E96_raw,E96_code),"N/A")</f>
        <v>N/A</v>
      </c>
      <c r="L34" s="5" t="str" cm="1">
        <f t="array" aca="1" ref="L34" ca="1">IF( OR( AND($A34&gt;=INDIRECT("'Panasonic ERJ Code Table'!$K" &amp; L$1),$A34&lt;=INDIRECT("'Panasonic ERJ Code Table'!$L" &amp; L$1)), AND($A34&gt;=INDIRECT("'Panasonic ERJ Code Table'!$M" &amp; L$1),$A34&lt;=INDIRECT("'Panasonic ERJ Code Table'!$N" &amp; L$1)) ),L$2&amp;_xlfn.XLOOKUP($A34,E96_raw,E96_code),"N/A")</f>
        <v>N/A</v>
      </c>
      <c r="O34" s="5" t="str" cm="1">
        <f t="array" aca="1" ref="O34" ca="1">IF( OR( AND($A34&gt;=INDIRECT("'Panasonic ERJ Code Table'!$K" &amp; O$1),$A34&lt;=INDIRECT("'Panasonic ERJ Code Table'!$L" &amp; O$1)), AND($A34&gt;=INDIRECT("'Panasonic ERJ Code Table'!$M" &amp; O$1),$A34&lt;=INDIRECT("'Panasonic ERJ Code Table'!$N" &amp; O$1)) ),O$2&amp;_xlfn.XLOOKUP($A34,E96_raw,E96_code),"N/A")</f>
        <v>N/A</v>
      </c>
      <c r="R34" s="5" t="str" cm="1">
        <f t="array" aca="1" ref="R34" ca="1">IF( OR( AND($A34&gt;=INDIRECT("'Panasonic ERJ Code Table'!$K" &amp; R$1),$A34&lt;=INDIRECT("'Panasonic ERJ Code Table'!$L" &amp; R$1)), AND($A34&gt;=INDIRECT("'Panasonic ERJ Code Table'!$M" &amp; R$1),$A34&lt;=INDIRECT("'Panasonic ERJ Code Table'!$N" &amp; R$1)) ),R$2&amp;_xlfn.XLOOKUP($A34,E96_raw,E96_code),"N/A")</f>
        <v>N/A</v>
      </c>
      <c r="U34" s="5" t="str" cm="1">
        <f t="array" aca="1" ref="U34" ca="1">IF( OR( AND($A34&gt;=INDIRECT("'Panasonic ERJ Code Table'!$J" &amp; U$1),$A34&lt;=INDIRECT("'Panasonic ERJ Code Table'!$K" &amp; U$1)), AND($A34&gt;=INDIRECT("'Panasonic ERJ Code Table'!$L" &amp; U$1),$A34&lt;=INDIRECT("'Panasonic ERJ Code Table'!$M" &amp; U$1)) ),U$2&amp;_xlfn.XLOOKUP($A34,E96_raw,E96_code),"N/A")</f>
        <v>N/A</v>
      </c>
    </row>
    <row r="35" spans="1:21">
      <c r="A35" s="16">
        <v>2.15</v>
      </c>
      <c r="B35" s="16"/>
      <c r="C35" s="5" t="str" cm="1">
        <f t="array" aca="1" ref="C35" ca="1">IF( OR( AND($A35&gt;=INDIRECT("'Panasonic ERJ Code Table'!$K" &amp; C$1),$A35&lt;=INDIRECT("'Panasonic ERJ Code Table'!$L" &amp; C$1)), AND($A35&gt;=INDIRECT("'Panasonic ERJ Code Table'!$M" &amp; C$1),$A35&lt;=INDIRECT("'Panasonic ERJ Code Table'!$N" &amp; C$1)) ),C$2&amp;_xlfn.XLOOKUP($A35,E96_raw,E96_code),"N/A")</f>
        <v>N/A</v>
      </c>
      <c r="F35" s="5" t="str" cm="1">
        <f t="array" aca="1" ref="F35" ca="1">IF( OR( AND($A35&gt;=INDIRECT("'Panasonic ERJ Code Table'!$K" &amp; F$1),$A35&lt;=INDIRECT("'Panasonic ERJ Code Table'!$L" &amp; F$1)), AND($A35&gt;=INDIRECT("'Panasonic ERJ Code Table'!$M" &amp; F$1),$A35&lt;=INDIRECT("'Panasonic ERJ Code Table'!$N" &amp; F$1)) ),F$2&amp;_xlfn.XLOOKUP($A35,E96_raw,E96_code),"N/A")</f>
        <v>N/A</v>
      </c>
      <c r="I35" s="5" t="str" cm="1">
        <f t="array" aca="1" ref="I35" ca="1">IF( OR( AND($A35&gt;=INDIRECT("'Panasonic ERJ Code Table'!$K" &amp; I$1),$A35&lt;=INDIRECT("'Panasonic ERJ Code Table'!$L" &amp; I$1)), AND($A35&gt;=INDIRECT("'Panasonic ERJ Code Table'!$M" &amp; I$1),$A35&lt;=INDIRECT("'Panasonic ERJ Code Table'!$N" &amp; I$1)) ),I$2&amp;_xlfn.XLOOKUP($A35,E96_raw,E96_code),"N/A")</f>
        <v>N/A</v>
      </c>
      <c r="L35" s="5" t="str" cm="1">
        <f t="array" aca="1" ref="L35" ca="1">IF( OR( AND($A35&gt;=INDIRECT("'Panasonic ERJ Code Table'!$K" &amp; L$1),$A35&lt;=INDIRECT("'Panasonic ERJ Code Table'!$L" &amp; L$1)), AND($A35&gt;=INDIRECT("'Panasonic ERJ Code Table'!$M" &amp; L$1),$A35&lt;=INDIRECT("'Panasonic ERJ Code Table'!$N" &amp; L$1)) ),L$2&amp;_xlfn.XLOOKUP($A35,E96_raw,E96_code),"N/A")</f>
        <v>N/A</v>
      </c>
      <c r="O35" s="5" t="str" cm="1">
        <f t="array" aca="1" ref="O35" ca="1">IF( OR( AND($A35&gt;=INDIRECT("'Panasonic ERJ Code Table'!$K" &amp; O$1),$A35&lt;=INDIRECT("'Panasonic ERJ Code Table'!$L" &amp; O$1)), AND($A35&gt;=INDIRECT("'Panasonic ERJ Code Table'!$M" &amp; O$1),$A35&lt;=INDIRECT("'Panasonic ERJ Code Table'!$N" &amp; O$1)) ),O$2&amp;_xlfn.XLOOKUP($A35,E96_raw,E96_code),"N/A")</f>
        <v>N/A</v>
      </c>
      <c r="R35" s="5" t="str" cm="1">
        <f t="array" aca="1" ref="R35" ca="1">IF( OR( AND($A35&gt;=INDIRECT("'Panasonic ERJ Code Table'!$K" &amp; R$1),$A35&lt;=INDIRECT("'Panasonic ERJ Code Table'!$L" &amp; R$1)), AND($A35&gt;=INDIRECT("'Panasonic ERJ Code Table'!$M" &amp; R$1),$A35&lt;=INDIRECT("'Panasonic ERJ Code Table'!$N" &amp; R$1)) ),R$2&amp;_xlfn.XLOOKUP($A35,E96_raw,E96_code),"N/A")</f>
        <v>N/A</v>
      </c>
      <c r="U35" s="5" t="str" cm="1">
        <f t="array" aca="1" ref="U35" ca="1">IF( OR( AND($A35&gt;=INDIRECT("'Panasonic ERJ Code Table'!$J" &amp; U$1),$A35&lt;=INDIRECT("'Panasonic ERJ Code Table'!$K" &amp; U$1)), AND($A35&gt;=INDIRECT("'Panasonic ERJ Code Table'!$L" &amp; U$1),$A35&lt;=INDIRECT("'Panasonic ERJ Code Table'!$M" &amp; U$1)) ),U$2&amp;_xlfn.XLOOKUP($A35,E96_raw,E96_code),"N/A")</f>
        <v>N/A</v>
      </c>
    </row>
    <row r="36" spans="1:21">
      <c r="A36" s="16">
        <v>2.21</v>
      </c>
      <c r="B36" s="16"/>
      <c r="C36" s="5" t="str" cm="1">
        <f t="array" aca="1" ref="C36" ca="1">IF( OR( AND($A36&gt;=INDIRECT("'Panasonic ERJ Code Table'!$K" &amp; C$1),$A36&lt;=INDIRECT("'Panasonic ERJ Code Table'!$L" &amp; C$1)), AND($A36&gt;=INDIRECT("'Panasonic ERJ Code Table'!$M" &amp; C$1),$A36&lt;=INDIRECT("'Panasonic ERJ Code Table'!$N" &amp; C$1)) ),C$2&amp;_xlfn.XLOOKUP($A36,E96_raw,E96_code),"N/A")</f>
        <v>N/A</v>
      </c>
      <c r="F36" s="5" t="str" cm="1">
        <f t="array" aca="1" ref="F36" ca="1">IF( OR( AND($A36&gt;=INDIRECT("'Panasonic ERJ Code Table'!$K" &amp; F$1),$A36&lt;=INDIRECT("'Panasonic ERJ Code Table'!$L" &amp; F$1)), AND($A36&gt;=INDIRECT("'Panasonic ERJ Code Table'!$M" &amp; F$1),$A36&lt;=INDIRECT("'Panasonic ERJ Code Table'!$N" &amp; F$1)) ),F$2&amp;_xlfn.XLOOKUP($A36,E96_raw,E96_code),"N/A")</f>
        <v>N/A</v>
      </c>
      <c r="I36" s="5" t="str" cm="1">
        <f t="array" aca="1" ref="I36" ca="1">IF( OR( AND($A36&gt;=INDIRECT("'Panasonic ERJ Code Table'!$K" &amp; I$1),$A36&lt;=INDIRECT("'Panasonic ERJ Code Table'!$L" &amp; I$1)), AND($A36&gt;=INDIRECT("'Panasonic ERJ Code Table'!$M" &amp; I$1),$A36&lt;=INDIRECT("'Panasonic ERJ Code Table'!$N" &amp; I$1)) ),I$2&amp;_xlfn.XLOOKUP($A36,E96_raw,E96_code),"N/A")</f>
        <v>N/A</v>
      </c>
      <c r="L36" s="5" t="str" cm="1">
        <f t="array" aca="1" ref="L36" ca="1">IF( OR( AND($A36&gt;=INDIRECT("'Panasonic ERJ Code Table'!$K" &amp; L$1),$A36&lt;=INDIRECT("'Panasonic ERJ Code Table'!$L" &amp; L$1)), AND($A36&gt;=INDIRECT("'Panasonic ERJ Code Table'!$M" &amp; L$1),$A36&lt;=INDIRECT("'Panasonic ERJ Code Table'!$N" &amp; L$1)) ),L$2&amp;_xlfn.XLOOKUP($A36,E96_raw,E96_code),"N/A")</f>
        <v>N/A</v>
      </c>
      <c r="O36" s="5" t="str" cm="1">
        <f t="array" aca="1" ref="O36" ca="1">IF( OR( AND($A36&gt;=INDIRECT("'Panasonic ERJ Code Table'!$K" &amp; O$1),$A36&lt;=INDIRECT("'Panasonic ERJ Code Table'!$L" &amp; O$1)), AND($A36&gt;=INDIRECT("'Panasonic ERJ Code Table'!$M" &amp; O$1),$A36&lt;=INDIRECT("'Panasonic ERJ Code Table'!$N" &amp; O$1)) ),O$2&amp;_xlfn.XLOOKUP($A36,E96_raw,E96_code),"N/A")</f>
        <v>N/A</v>
      </c>
      <c r="R36" s="5" t="str" cm="1">
        <f t="array" aca="1" ref="R36" ca="1">IF( OR( AND($A36&gt;=INDIRECT("'Panasonic ERJ Code Table'!$K" &amp; R$1),$A36&lt;=INDIRECT("'Panasonic ERJ Code Table'!$L" &amp; R$1)), AND($A36&gt;=INDIRECT("'Panasonic ERJ Code Table'!$M" &amp; R$1),$A36&lt;=INDIRECT("'Panasonic ERJ Code Table'!$N" &amp; R$1)) ),R$2&amp;_xlfn.XLOOKUP($A36,E96_raw,E96_code),"N/A")</f>
        <v>N/A</v>
      </c>
      <c r="U36" s="5" t="str" cm="1">
        <f t="array" aca="1" ref="U36" ca="1">IF( OR( AND($A36&gt;=INDIRECT("'Panasonic ERJ Code Table'!$J" &amp; U$1),$A36&lt;=INDIRECT("'Panasonic ERJ Code Table'!$K" &amp; U$1)), AND($A36&gt;=INDIRECT("'Panasonic ERJ Code Table'!$L" &amp; U$1),$A36&lt;=INDIRECT("'Panasonic ERJ Code Table'!$M" &amp; U$1)) ),U$2&amp;_xlfn.XLOOKUP($A36,E96_raw,E96_code),"N/A")</f>
        <v>N/A</v>
      </c>
    </row>
    <row r="37" spans="1:21">
      <c r="A37" s="16">
        <v>2.2599999999999998</v>
      </c>
      <c r="B37" s="16"/>
      <c r="C37" s="5" t="str" cm="1">
        <f t="array" aca="1" ref="C37" ca="1">IF( OR( AND($A37&gt;=INDIRECT("'Panasonic ERJ Code Table'!$K" &amp; C$1),$A37&lt;=INDIRECT("'Panasonic ERJ Code Table'!$L" &amp; C$1)), AND($A37&gt;=INDIRECT("'Panasonic ERJ Code Table'!$M" &amp; C$1),$A37&lt;=INDIRECT("'Panasonic ERJ Code Table'!$N" &amp; C$1)) ),C$2&amp;_xlfn.XLOOKUP($A37,E96_raw,E96_code),"N/A")</f>
        <v>N/A</v>
      </c>
      <c r="F37" s="5" t="str" cm="1">
        <f t="array" aca="1" ref="F37" ca="1">IF( OR( AND($A37&gt;=INDIRECT("'Panasonic ERJ Code Table'!$K" &amp; F$1),$A37&lt;=INDIRECT("'Panasonic ERJ Code Table'!$L" &amp; F$1)), AND($A37&gt;=INDIRECT("'Panasonic ERJ Code Table'!$M" &amp; F$1),$A37&lt;=INDIRECT("'Panasonic ERJ Code Table'!$N" &amp; F$1)) ),F$2&amp;_xlfn.XLOOKUP($A37,E96_raw,E96_code),"N/A")</f>
        <v>N/A</v>
      </c>
      <c r="I37" s="5" t="str" cm="1">
        <f t="array" aca="1" ref="I37" ca="1">IF( OR( AND($A37&gt;=INDIRECT("'Panasonic ERJ Code Table'!$K" &amp; I$1),$A37&lt;=INDIRECT("'Panasonic ERJ Code Table'!$L" &amp; I$1)), AND($A37&gt;=INDIRECT("'Panasonic ERJ Code Table'!$M" &amp; I$1),$A37&lt;=INDIRECT("'Panasonic ERJ Code Table'!$N" &amp; I$1)) ),I$2&amp;_xlfn.XLOOKUP($A37,E96_raw,E96_code),"N/A")</f>
        <v>N/A</v>
      </c>
      <c r="L37" s="5" t="str" cm="1">
        <f t="array" aca="1" ref="L37" ca="1">IF( OR( AND($A37&gt;=INDIRECT("'Panasonic ERJ Code Table'!$K" &amp; L$1),$A37&lt;=INDIRECT("'Panasonic ERJ Code Table'!$L" &amp; L$1)), AND($A37&gt;=INDIRECT("'Panasonic ERJ Code Table'!$M" &amp; L$1),$A37&lt;=INDIRECT("'Panasonic ERJ Code Table'!$N" &amp; L$1)) ),L$2&amp;_xlfn.XLOOKUP($A37,E96_raw,E96_code),"N/A")</f>
        <v>N/A</v>
      </c>
      <c r="O37" s="5" t="str" cm="1">
        <f t="array" aca="1" ref="O37" ca="1">IF( OR( AND($A37&gt;=INDIRECT("'Panasonic ERJ Code Table'!$K" &amp; O$1),$A37&lt;=INDIRECT("'Panasonic ERJ Code Table'!$L" &amp; O$1)), AND($A37&gt;=INDIRECT("'Panasonic ERJ Code Table'!$M" &amp; O$1),$A37&lt;=INDIRECT("'Panasonic ERJ Code Table'!$N" &amp; O$1)) ),O$2&amp;_xlfn.XLOOKUP($A37,E96_raw,E96_code),"N/A")</f>
        <v>N/A</v>
      </c>
      <c r="R37" s="5" t="str" cm="1">
        <f t="array" aca="1" ref="R37" ca="1">IF( OR( AND($A37&gt;=INDIRECT("'Panasonic ERJ Code Table'!$K" &amp; R$1),$A37&lt;=INDIRECT("'Panasonic ERJ Code Table'!$L" &amp; R$1)), AND($A37&gt;=INDIRECT("'Panasonic ERJ Code Table'!$M" &amp; R$1),$A37&lt;=INDIRECT("'Panasonic ERJ Code Table'!$N" &amp; R$1)) ),R$2&amp;_xlfn.XLOOKUP($A37,E96_raw,E96_code),"N/A")</f>
        <v>N/A</v>
      </c>
      <c r="U37" s="5" t="str" cm="1">
        <f t="array" aca="1" ref="U37" ca="1">IF( OR( AND($A37&gt;=INDIRECT("'Panasonic ERJ Code Table'!$J" &amp; U$1),$A37&lt;=INDIRECT("'Panasonic ERJ Code Table'!$K" &amp; U$1)), AND($A37&gt;=INDIRECT("'Panasonic ERJ Code Table'!$L" &amp; U$1),$A37&lt;=INDIRECT("'Panasonic ERJ Code Table'!$M" &amp; U$1)) ),U$2&amp;_xlfn.XLOOKUP($A37,E96_raw,E96_code),"N/A")</f>
        <v>N/A</v>
      </c>
    </row>
    <row r="38" spans="1:21">
      <c r="A38" s="16">
        <v>2.3199999999999998</v>
      </c>
      <c r="B38" s="16"/>
      <c r="C38" s="5" t="str" cm="1">
        <f t="array" aca="1" ref="C38" ca="1">IF( OR( AND($A38&gt;=INDIRECT("'Panasonic ERJ Code Table'!$K" &amp; C$1),$A38&lt;=INDIRECT("'Panasonic ERJ Code Table'!$L" &amp; C$1)), AND($A38&gt;=INDIRECT("'Panasonic ERJ Code Table'!$M" &amp; C$1),$A38&lt;=INDIRECT("'Panasonic ERJ Code Table'!$N" &amp; C$1)) ),C$2&amp;_xlfn.XLOOKUP($A38,E96_raw,E96_code),"N/A")</f>
        <v>N/A</v>
      </c>
      <c r="F38" s="5" t="str" cm="1">
        <f t="array" aca="1" ref="F38" ca="1">IF( OR( AND($A38&gt;=INDIRECT("'Panasonic ERJ Code Table'!$K" &amp; F$1),$A38&lt;=INDIRECT("'Panasonic ERJ Code Table'!$L" &amp; F$1)), AND($A38&gt;=INDIRECT("'Panasonic ERJ Code Table'!$M" &amp; F$1),$A38&lt;=INDIRECT("'Panasonic ERJ Code Table'!$N" &amp; F$1)) ),F$2&amp;_xlfn.XLOOKUP($A38,E96_raw,E96_code),"N/A")</f>
        <v>N/A</v>
      </c>
      <c r="I38" s="5" t="str" cm="1">
        <f t="array" aca="1" ref="I38" ca="1">IF( OR( AND($A38&gt;=INDIRECT("'Panasonic ERJ Code Table'!$K" &amp; I$1),$A38&lt;=INDIRECT("'Panasonic ERJ Code Table'!$L" &amp; I$1)), AND($A38&gt;=INDIRECT("'Panasonic ERJ Code Table'!$M" &amp; I$1),$A38&lt;=INDIRECT("'Panasonic ERJ Code Table'!$N" &amp; I$1)) ),I$2&amp;_xlfn.XLOOKUP($A38,E96_raw,E96_code),"N/A")</f>
        <v>N/A</v>
      </c>
      <c r="L38" s="5" t="str" cm="1">
        <f t="array" aca="1" ref="L38" ca="1">IF( OR( AND($A38&gt;=INDIRECT("'Panasonic ERJ Code Table'!$K" &amp; L$1),$A38&lt;=INDIRECT("'Panasonic ERJ Code Table'!$L" &amp; L$1)), AND($A38&gt;=INDIRECT("'Panasonic ERJ Code Table'!$M" &amp; L$1),$A38&lt;=INDIRECT("'Panasonic ERJ Code Table'!$N" &amp; L$1)) ),L$2&amp;_xlfn.XLOOKUP($A38,E96_raw,E96_code),"N/A")</f>
        <v>N/A</v>
      </c>
      <c r="O38" s="5" t="str" cm="1">
        <f t="array" aca="1" ref="O38" ca="1">IF( OR( AND($A38&gt;=INDIRECT("'Panasonic ERJ Code Table'!$K" &amp; O$1),$A38&lt;=INDIRECT("'Panasonic ERJ Code Table'!$L" &amp; O$1)), AND($A38&gt;=INDIRECT("'Panasonic ERJ Code Table'!$M" &amp; O$1),$A38&lt;=INDIRECT("'Panasonic ERJ Code Table'!$N" &amp; O$1)) ),O$2&amp;_xlfn.XLOOKUP($A38,E96_raw,E96_code),"N/A")</f>
        <v>N/A</v>
      </c>
      <c r="R38" s="5" t="str" cm="1">
        <f t="array" aca="1" ref="R38" ca="1">IF( OR( AND($A38&gt;=INDIRECT("'Panasonic ERJ Code Table'!$K" &amp; R$1),$A38&lt;=INDIRECT("'Panasonic ERJ Code Table'!$L" &amp; R$1)), AND($A38&gt;=INDIRECT("'Panasonic ERJ Code Table'!$M" &amp; R$1),$A38&lt;=INDIRECT("'Panasonic ERJ Code Table'!$N" &amp; R$1)) ),R$2&amp;_xlfn.XLOOKUP($A38,E96_raw,E96_code),"N/A")</f>
        <v>N/A</v>
      </c>
      <c r="U38" s="5" t="str" cm="1">
        <f t="array" aca="1" ref="U38" ca="1">IF( OR( AND($A38&gt;=INDIRECT("'Panasonic ERJ Code Table'!$J" &amp; U$1),$A38&lt;=INDIRECT("'Panasonic ERJ Code Table'!$K" &amp; U$1)), AND($A38&gt;=INDIRECT("'Panasonic ERJ Code Table'!$L" &amp; U$1),$A38&lt;=INDIRECT("'Panasonic ERJ Code Table'!$M" &amp; U$1)) ),U$2&amp;_xlfn.XLOOKUP($A38,E96_raw,E96_code),"N/A")</f>
        <v>N/A</v>
      </c>
    </row>
    <row r="39" spans="1:21">
      <c r="A39" s="16">
        <v>2.37</v>
      </c>
      <c r="B39" s="16"/>
      <c r="C39" s="5" t="str" cm="1">
        <f t="array" aca="1" ref="C39" ca="1">IF( OR( AND($A39&gt;=INDIRECT("'Panasonic ERJ Code Table'!$K" &amp; C$1),$A39&lt;=INDIRECT("'Panasonic ERJ Code Table'!$L" &amp; C$1)), AND($A39&gt;=INDIRECT("'Panasonic ERJ Code Table'!$M" &amp; C$1),$A39&lt;=INDIRECT("'Panasonic ERJ Code Table'!$N" &amp; C$1)) ),C$2&amp;_xlfn.XLOOKUP($A39,E96_raw,E96_code),"N/A")</f>
        <v>N/A</v>
      </c>
      <c r="F39" s="5" t="str" cm="1">
        <f t="array" aca="1" ref="F39" ca="1">IF( OR( AND($A39&gt;=INDIRECT("'Panasonic ERJ Code Table'!$K" &amp; F$1),$A39&lt;=INDIRECT("'Panasonic ERJ Code Table'!$L" &amp; F$1)), AND($A39&gt;=INDIRECT("'Panasonic ERJ Code Table'!$M" &amp; F$1),$A39&lt;=INDIRECT("'Panasonic ERJ Code Table'!$N" &amp; F$1)) ),F$2&amp;_xlfn.XLOOKUP($A39,E96_raw,E96_code),"N/A")</f>
        <v>N/A</v>
      </c>
      <c r="I39" s="5" t="str" cm="1">
        <f t="array" aca="1" ref="I39" ca="1">IF( OR( AND($A39&gt;=INDIRECT("'Panasonic ERJ Code Table'!$K" &amp; I$1),$A39&lt;=INDIRECT("'Panasonic ERJ Code Table'!$L" &amp; I$1)), AND($A39&gt;=INDIRECT("'Panasonic ERJ Code Table'!$M" &amp; I$1),$A39&lt;=INDIRECT("'Panasonic ERJ Code Table'!$N" &amp; I$1)) ),I$2&amp;_xlfn.XLOOKUP($A39,E96_raw,E96_code),"N/A")</f>
        <v>N/A</v>
      </c>
      <c r="L39" s="5" t="str" cm="1">
        <f t="array" aca="1" ref="L39" ca="1">IF( OR( AND($A39&gt;=INDIRECT("'Panasonic ERJ Code Table'!$K" &amp; L$1),$A39&lt;=INDIRECT("'Panasonic ERJ Code Table'!$L" &amp; L$1)), AND($A39&gt;=INDIRECT("'Panasonic ERJ Code Table'!$M" &amp; L$1),$A39&lt;=INDIRECT("'Panasonic ERJ Code Table'!$N" &amp; L$1)) ),L$2&amp;_xlfn.XLOOKUP($A39,E96_raw,E96_code),"N/A")</f>
        <v>N/A</v>
      </c>
      <c r="O39" s="5" t="str" cm="1">
        <f t="array" aca="1" ref="O39" ca="1">IF( OR( AND($A39&gt;=INDIRECT("'Panasonic ERJ Code Table'!$K" &amp; O$1),$A39&lt;=INDIRECT("'Panasonic ERJ Code Table'!$L" &amp; O$1)), AND($A39&gt;=INDIRECT("'Panasonic ERJ Code Table'!$M" &amp; O$1),$A39&lt;=INDIRECT("'Panasonic ERJ Code Table'!$N" &amp; O$1)) ),O$2&amp;_xlfn.XLOOKUP($A39,E96_raw,E96_code),"N/A")</f>
        <v>N/A</v>
      </c>
      <c r="R39" s="5" t="str" cm="1">
        <f t="array" aca="1" ref="R39" ca="1">IF( OR( AND($A39&gt;=INDIRECT("'Panasonic ERJ Code Table'!$K" &amp; R$1),$A39&lt;=INDIRECT("'Panasonic ERJ Code Table'!$L" &amp; R$1)), AND($A39&gt;=INDIRECT("'Panasonic ERJ Code Table'!$M" &amp; R$1),$A39&lt;=INDIRECT("'Panasonic ERJ Code Table'!$N" &amp; R$1)) ),R$2&amp;_xlfn.XLOOKUP($A39,E96_raw,E96_code),"N/A")</f>
        <v>N/A</v>
      </c>
      <c r="U39" s="5" t="str" cm="1">
        <f t="array" aca="1" ref="U39" ca="1">IF( OR( AND($A39&gt;=INDIRECT("'Panasonic ERJ Code Table'!$J" &amp; U$1),$A39&lt;=INDIRECT("'Panasonic ERJ Code Table'!$K" &amp; U$1)), AND($A39&gt;=INDIRECT("'Panasonic ERJ Code Table'!$L" &amp; U$1),$A39&lt;=INDIRECT("'Panasonic ERJ Code Table'!$M" &amp; U$1)) ),U$2&amp;_xlfn.XLOOKUP($A39,E96_raw,E96_code),"N/A")</f>
        <v>N/A</v>
      </c>
    </row>
    <row r="40" spans="1:21">
      <c r="A40" s="16">
        <v>2.4300000000000002</v>
      </c>
      <c r="B40" s="16"/>
      <c r="C40" s="5" t="str" cm="1">
        <f t="array" aca="1" ref="C40" ca="1">IF( OR( AND($A40&gt;=INDIRECT("'Panasonic ERJ Code Table'!$K" &amp; C$1),$A40&lt;=INDIRECT("'Panasonic ERJ Code Table'!$L" &amp; C$1)), AND($A40&gt;=INDIRECT("'Panasonic ERJ Code Table'!$M" &amp; C$1),$A40&lt;=INDIRECT("'Panasonic ERJ Code Table'!$N" &amp; C$1)) ),C$2&amp;_xlfn.XLOOKUP($A40,E96_raw,E96_code),"N/A")</f>
        <v>N/A</v>
      </c>
      <c r="F40" s="5" t="str" cm="1">
        <f t="array" aca="1" ref="F40" ca="1">IF( OR( AND($A40&gt;=INDIRECT("'Panasonic ERJ Code Table'!$K" &amp; F$1),$A40&lt;=INDIRECT("'Panasonic ERJ Code Table'!$L" &amp; F$1)), AND($A40&gt;=INDIRECT("'Panasonic ERJ Code Table'!$M" &amp; F$1),$A40&lt;=INDIRECT("'Panasonic ERJ Code Table'!$N" &amp; F$1)) ),F$2&amp;_xlfn.XLOOKUP($A40,E96_raw,E96_code),"N/A")</f>
        <v>N/A</v>
      </c>
      <c r="I40" s="5" t="str" cm="1">
        <f t="array" aca="1" ref="I40" ca="1">IF( OR( AND($A40&gt;=INDIRECT("'Panasonic ERJ Code Table'!$K" &amp; I$1),$A40&lt;=INDIRECT("'Panasonic ERJ Code Table'!$L" &amp; I$1)), AND($A40&gt;=INDIRECT("'Panasonic ERJ Code Table'!$M" &amp; I$1),$A40&lt;=INDIRECT("'Panasonic ERJ Code Table'!$N" &amp; I$1)) ),I$2&amp;_xlfn.XLOOKUP($A40,E96_raw,E96_code),"N/A")</f>
        <v>N/A</v>
      </c>
      <c r="L40" s="5" t="str" cm="1">
        <f t="array" aca="1" ref="L40" ca="1">IF( OR( AND($A40&gt;=INDIRECT("'Panasonic ERJ Code Table'!$K" &amp; L$1),$A40&lt;=INDIRECT("'Panasonic ERJ Code Table'!$L" &amp; L$1)), AND($A40&gt;=INDIRECT("'Panasonic ERJ Code Table'!$M" &amp; L$1),$A40&lt;=INDIRECT("'Panasonic ERJ Code Table'!$N" &amp; L$1)) ),L$2&amp;_xlfn.XLOOKUP($A40,E96_raw,E96_code),"N/A")</f>
        <v>N/A</v>
      </c>
      <c r="O40" s="5" t="str" cm="1">
        <f t="array" aca="1" ref="O40" ca="1">IF( OR( AND($A40&gt;=INDIRECT("'Panasonic ERJ Code Table'!$K" &amp; O$1),$A40&lt;=INDIRECT("'Panasonic ERJ Code Table'!$L" &amp; O$1)), AND($A40&gt;=INDIRECT("'Panasonic ERJ Code Table'!$M" &amp; O$1),$A40&lt;=INDIRECT("'Panasonic ERJ Code Table'!$N" &amp; O$1)) ),O$2&amp;_xlfn.XLOOKUP($A40,E96_raw,E96_code),"N/A")</f>
        <v>N/A</v>
      </c>
      <c r="R40" s="5" t="str" cm="1">
        <f t="array" aca="1" ref="R40" ca="1">IF( OR( AND($A40&gt;=INDIRECT("'Panasonic ERJ Code Table'!$K" &amp; R$1),$A40&lt;=INDIRECT("'Panasonic ERJ Code Table'!$L" &amp; R$1)), AND($A40&gt;=INDIRECT("'Panasonic ERJ Code Table'!$M" &amp; R$1),$A40&lt;=INDIRECT("'Panasonic ERJ Code Table'!$N" &amp; R$1)) ),R$2&amp;_xlfn.XLOOKUP($A40,E96_raw,E96_code),"N/A")</f>
        <v>N/A</v>
      </c>
      <c r="U40" s="5" t="str" cm="1">
        <f t="array" aca="1" ref="U40" ca="1">IF( OR( AND($A40&gt;=INDIRECT("'Panasonic ERJ Code Table'!$J" &amp; U$1),$A40&lt;=INDIRECT("'Panasonic ERJ Code Table'!$K" &amp; U$1)), AND($A40&gt;=INDIRECT("'Panasonic ERJ Code Table'!$L" &amp; U$1),$A40&lt;=INDIRECT("'Panasonic ERJ Code Table'!$M" &amp; U$1)) ),U$2&amp;_xlfn.XLOOKUP($A40,E96_raw,E96_code),"N/A")</f>
        <v>N/A</v>
      </c>
    </row>
    <row r="41" spans="1:21">
      <c r="A41" s="16">
        <v>2.4900000000000002</v>
      </c>
      <c r="B41" s="16"/>
      <c r="C41" s="5" t="str" cm="1">
        <f t="array" aca="1" ref="C41" ca="1">IF( OR( AND($A41&gt;=INDIRECT("'Panasonic ERJ Code Table'!$K" &amp; C$1),$A41&lt;=INDIRECT("'Panasonic ERJ Code Table'!$L" &amp; C$1)), AND($A41&gt;=INDIRECT("'Panasonic ERJ Code Table'!$M" &amp; C$1),$A41&lt;=INDIRECT("'Panasonic ERJ Code Table'!$N" &amp; C$1)) ),C$2&amp;_xlfn.XLOOKUP($A41,E96_raw,E96_code),"N/A")</f>
        <v>N/A</v>
      </c>
      <c r="F41" s="5" t="str" cm="1">
        <f t="array" aca="1" ref="F41" ca="1">IF( OR( AND($A41&gt;=INDIRECT("'Panasonic ERJ Code Table'!$K" &amp; F$1),$A41&lt;=INDIRECT("'Panasonic ERJ Code Table'!$L" &amp; F$1)), AND($A41&gt;=INDIRECT("'Panasonic ERJ Code Table'!$M" &amp; F$1),$A41&lt;=INDIRECT("'Panasonic ERJ Code Table'!$N" &amp; F$1)) ),F$2&amp;_xlfn.XLOOKUP($A41,E96_raw,E96_code),"N/A")</f>
        <v>N/A</v>
      </c>
      <c r="I41" s="5" t="str" cm="1">
        <f t="array" aca="1" ref="I41" ca="1">IF( OR( AND($A41&gt;=INDIRECT("'Panasonic ERJ Code Table'!$K" &amp; I$1),$A41&lt;=INDIRECT("'Panasonic ERJ Code Table'!$L" &amp; I$1)), AND($A41&gt;=INDIRECT("'Panasonic ERJ Code Table'!$M" &amp; I$1),$A41&lt;=INDIRECT("'Panasonic ERJ Code Table'!$N" &amp; I$1)) ),I$2&amp;_xlfn.XLOOKUP($A41,E96_raw,E96_code),"N/A")</f>
        <v>N/A</v>
      </c>
      <c r="L41" s="5" t="str" cm="1">
        <f t="array" aca="1" ref="L41" ca="1">IF( OR( AND($A41&gt;=INDIRECT("'Panasonic ERJ Code Table'!$K" &amp; L$1),$A41&lt;=INDIRECT("'Panasonic ERJ Code Table'!$L" &amp; L$1)), AND($A41&gt;=INDIRECT("'Panasonic ERJ Code Table'!$M" &amp; L$1),$A41&lt;=INDIRECT("'Panasonic ERJ Code Table'!$N" &amp; L$1)) ),L$2&amp;_xlfn.XLOOKUP($A41,E96_raw,E96_code),"N/A")</f>
        <v>N/A</v>
      </c>
      <c r="O41" s="5" t="str" cm="1">
        <f t="array" aca="1" ref="O41" ca="1">IF( OR( AND($A41&gt;=INDIRECT("'Panasonic ERJ Code Table'!$K" &amp; O$1),$A41&lt;=INDIRECT("'Panasonic ERJ Code Table'!$L" &amp; O$1)), AND($A41&gt;=INDIRECT("'Panasonic ERJ Code Table'!$M" &amp; O$1),$A41&lt;=INDIRECT("'Panasonic ERJ Code Table'!$N" &amp; O$1)) ),O$2&amp;_xlfn.XLOOKUP($A41,E96_raw,E96_code),"N/A")</f>
        <v>N/A</v>
      </c>
      <c r="R41" s="5" t="str" cm="1">
        <f t="array" aca="1" ref="R41" ca="1">IF( OR( AND($A41&gt;=INDIRECT("'Panasonic ERJ Code Table'!$K" &amp; R$1),$A41&lt;=INDIRECT("'Panasonic ERJ Code Table'!$L" &amp; R$1)), AND($A41&gt;=INDIRECT("'Panasonic ERJ Code Table'!$M" &amp; R$1),$A41&lt;=INDIRECT("'Panasonic ERJ Code Table'!$N" &amp; R$1)) ),R$2&amp;_xlfn.XLOOKUP($A41,E96_raw,E96_code),"N/A")</f>
        <v>N/A</v>
      </c>
      <c r="U41" s="5" t="str" cm="1">
        <f t="array" aca="1" ref="U41" ca="1">IF( OR( AND($A41&gt;=INDIRECT("'Panasonic ERJ Code Table'!$J" &amp; U$1),$A41&lt;=INDIRECT("'Panasonic ERJ Code Table'!$K" &amp; U$1)), AND($A41&gt;=INDIRECT("'Panasonic ERJ Code Table'!$L" &amp; U$1),$A41&lt;=INDIRECT("'Panasonic ERJ Code Table'!$M" &amp; U$1)) ),U$2&amp;_xlfn.XLOOKUP($A41,E96_raw,E96_code),"N/A")</f>
        <v>N/A</v>
      </c>
    </row>
    <row r="42" spans="1:21">
      <c r="A42" s="16">
        <v>2.5499999999999998</v>
      </c>
      <c r="B42" s="16"/>
      <c r="C42" s="5" t="str" cm="1">
        <f t="array" aca="1" ref="C42" ca="1">IF( OR( AND($A42&gt;=INDIRECT("'Panasonic ERJ Code Table'!$K" &amp; C$1),$A42&lt;=INDIRECT("'Panasonic ERJ Code Table'!$L" &amp; C$1)), AND($A42&gt;=INDIRECT("'Panasonic ERJ Code Table'!$M" &amp; C$1),$A42&lt;=INDIRECT("'Panasonic ERJ Code Table'!$N" &amp; C$1)) ),C$2&amp;_xlfn.XLOOKUP($A42,E96_raw,E96_code),"N/A")</f>
        <v>N/A</v>
      </c>
      <c r="F42" s="5" t="str" cm="1">
        <f t="array" aca="1" ref="F42" ca="1">IF( OR( AND($A42&gt;=INDIRECT("'Panasonic ERJ Code Table'!$K" &amp; F$1),$A42&lt;=INDIRECT("'Panasonic ERJ Code Table'!$L" &amp; F$1)), AND($A42&gt;=INDIRECT("'Panasonic ERJ Code Table'!$M" &amp; F$1),$A42&lt;=INDIRECT("'Panasonic ERJ Code Table'!$N" &amp; F$1)) ),F$2&amp;_xlfn.XLOOKUP($A42,E96_raw,E96_code),"N/A")</f>
        <v>N/A</v>
      </c>
      <c r="I42" s="5" t="str" cm="1">
        <f t="array" aca="1" ref="I42" ca="1">IF( OR( AND($A42&gt;=INDIRECT("'Panasonic ERJ Code Table'!$K" &amp; I$1),$A42&lt;=INDIRECT("'Panasonic ERJ Code Table'!$L" &amp; I$1)), AND($A42&gt;=INDIRECT("'Panasonic ERJ Code Table'!$M" &amp; I$1),$A42&lt;=INDIRECT("'Panasonic ERJ Code Table'!$N" &amp; I$1)) ),I$2&amp;_xlfn.XLOOKUP($A42,E96_raw,E96_code),"N/A")</f>
        <v>N/A</v>
      </c>
      <c r="L42" s="5" t="str" cm="1">
        <f t="array" aca="1" ref="L42" ca="1">IF( OR( AND($A42&gt;=INDIRECT("'Panasonic ERJ Code Table'!$K" &amp; L$1),$A42&lt;=INDIRECT("'Panasonic ERJ Code Table'!$L" &amp; L$1)), AND($A42&gt;=INDIRECT("'Panasonic ERJ Code Table'!$M" &amp; L$1),$A42&lt;=INDIRECT("'Panasonic ERJ Code Table'!$N" &amp; L$1)) ),L$2&amp;_xlfn.XLOOKUP($A42,E96_raw,E96_code),"N/A")</f>
        <v>N/A</v>
      </c>
      <c r="O42" s="5" t="str" cm="1">
        <f t="array" aca="1" ref="O42" ca="1">IF( OR( AND($A42&gt;=INDIRECT("'Panasonic ERJ Code Table'!$K" &amp; O$1),$A42&lt;=INDIRECT("'Panasonic ERJ Code Table'!$L" &amp; O$1)), AND($A42&gt;=INDIRECT("'Panasonic ERJ Code Table'!$M" &amp; O$1),$A42&lt;=INDIRECT("'Panasonic ERJ Code Table'!$N" &amp; O$1)) ),O$2&amp;_xlfn.XLOOKUP($A42,E96_raw,E96_code),"N/A")</f>
        <v>N/A</v>
      </c>
      <c r="R42" s="5" t="str" cm="1">
        <f t="array" aca="1" ref="R42" ca="1">IF( OR( AND($A42&gt;=INDIRECT("'Panasonic ERJ Code Table'!$K" &amp; R$1),$A42&lt;=INDIRECT("'Panasonic ERJ Code Table'!$L" &amp; R$1)), AND($A42&gt;=INDIRECT("'Panasonic ERJ Code Table'!$M" &amp; R$1),$A42&lt;=INDIRECT("'Panasonic ERJ Code Table'!$N" &amp; R$1)) ),R$2&amp;_xlfn.XLOOKUP($A42,E96_raw,E96_code),"N/A")</f>
        <v>N/A</v>
      </c>
      <c r="U42" s="5" t="str" cm="1">
        <f t="array" aca="1" ref="U42" ca="1">IF( OR( AND($A42&gt;=INDIRECT("'Panasonic ERJ Code Table'!$J" &amp; U$1),$A42&lt;=INDIRECT("'Panasonic ERJ Code Table'!$K" &amp; U$1)), AND($A42&gt;=INDIRECT("'Panasonic ERJ Code Table'!$L" &amp; U$1),$A42&lt;=INDIRECT("'Panasonic ERJ Code Table'!$M" &amp; U$1)) ),U$2&amp;_xlfn.XLOOKUP($A42,E96_raw,E96_code),"N/A")</f>
        <v>N/A</v>
      </c>
    </row>
    <row r="43" spans="1:21">
      <c r="A43" s="16">
        <v>2.61</v>
      </c>
      <c r="B43" s="16"/>
      <c r="C43" s="5" t="str" cm="1">
        <f t="array" aca="1" ref="C43" ca="1">IF( OR( AND($A43&gt;=INDIRECT("'Panasonic ERJ Code Table'!$K" &amp; C$1),$A43&lt;=INDIRECT("'Panasonic ERJ Code Table'!$L" &amp; C$1)), AND($A43&gt;=INDIRECT("'Panasonic ERJ Code Table'!$M" &amp; C$1),$A43&lt;=INDIRECT("'Panasonic ERJ Code Table'!$N" &amp; C$1)) ),C$2&amp;_xlfn.XLOOKUP($A43,E96_raw,E96_code),"N/A")</f>
        <v>N/A</v>
      </c>
      <c r="F43" s="5" t="str" cm="1">
        <f t="array" aca="1" ref="F43" ca="1">IF( OR( AND($A43&gt;=INDIRECT("'Panasonic ERJ Code Table'!$K" &amp; F$1),$A43&lt;=INDIRECT("'Panasonic ERJ Code Table'!$L" &amp; F$1)), AND($A43&gt;=INDIRECT("'Panasonic ERJ Code Table'!$M" &amp; F$1),$A43&lt;=INDIRECT("'Panasonic ERJ Code Table'!$N" &amp; F$1)) ),F$2&amp;_xlfn.XLOOKUP($A43,E96_raw,E96_code),"N/A")</f>
        <v>N/A</v>
      </c>
      <c r="I43" s="5" t="str" cm="1">
        <f t="array" aca="1" ref="I43" ca="1">IF( OR( AND($A43&gt;=INDIRECT("'Panasonic ERJ Code Table'!$K" &amp; I$1),$A43&lt;=INDIRECT("'Panasonic ERJ Code Table'!$L" &amp; I$1)), AND($A43&gt;=INDIRECT("'Panasonic ERJ Code Table'!$M" &amp; I$1),$A43&lt;=INDIRECT("'Panasonic ERJ Code Table'!$N" &amp; I$1)) ),I$2&amp;_xlfn.XLOOKUP($A43,E96_raw,E96_code),"N/A")</f>
        <v>N/A</v>
      </c>
      <c r="L43" s="5" t="str" cm="1">
        <f t="array" aca="1" ref="L43" ca="1">IF( OR( AND($A43&gt;=INDIRECT("'Panasonic ERJ Code Table'!$K" &amp; L$1),$A43&lt;=INDIRECT("'Panasonic ERJ Code Table'!$L" &amp; L$1)), AND($A43&gt;=INDIRECT("'Panasonic ERJ Code Table'!$M" &amp; L$1),$A43&lt;=INDIRECT("'Panasonic ERJ Code Table'!$N" &amp; L$1)) ),L$2&amp;_xlfn.XLOOKUP($A43,E96_raw,E96_code),"N/A")</f>
        <v>N/A</v>
      </c>
      <c r="O43" s="5" t="str" cm="1">
        <f t="array" aca="1" ref="O43" ca="1">IF( OR( AND($A43&gt;=INDIRECT("'Panasonic ERJ Code Table'!$K" &amp; O$1),$A43&lt;=INDIRECT("'Panasonic ERJ Code Table'!$L" &amp; O$1)), AND($A43&gt;=INDIRECT("'Panasonic ERJ Code Table'!$M" &amp; O$1),$A43&lt;=INDIRECT("'Panasonic ERJ Code Table'!$N" &amp; O$1)) ),O$2&amp;_xlfn.XLOOKUP($A43,E96_raw,E96_code),"N/A")</f>
        <v>N/A</v>
      </c>
      <c r="R43" s="5" t="str" cm="1">
        <f t="array" aca="1" ref="R43" ca="1">IF( OR( AND($A43&gt;=INDIRECT("'Panasonic ERJ Code Table'!$K" &amp; R$1),$A43&lt;=INDIRECT("'Panasonic ERJ Code Table'!$L" &amp; R$1)), AND($A43&gt;=INDIRECT("'Panasonic ERJ Code Table'!$M" &amp; R$1),$A43&lt;=INDIRECT("'Panasonic ERJ Code Table'!$N" &amp; R$1)) ),R$2&amp;_xlfn.XLOOKUP($A43,E96_raw,E96_code),"N/A")</f>
        <v>N/A</v>
      </c>
      <c r="U43" s="5" t="str" cm="1">
        <f t="array" aca="1" ref="U43" ca="1">IF( OR( AND($A43&gt;=INDIRECT("'Panasonic ERJ Code Table'!$J" &amp; U$1),$A43&lt;=INDIRECT("'Panasonic ERJ Code Table'!$K" &amp; U$1)), AND($A43&gt;=INDIRECT("'Panasonic ERJ Code Table'!$L" &amp; U$1),$A43&lt;=INDIRECT("'Panasonic ERJ Code Table'!$M" &amp; U$1)) ),U$2&amp;_xlfn.XLOOKUP($A43,E96_raw,E96_code),"N/A")</f>
        <v>N/A</v>
      </c>
    </row>
    <row r="44" spans="1:21">
      <c r="A44" s="16">
        <v>2.67</v>
      </c>
      <c r="B44" s="16"/>
      <c r="C44" s="5" t="str" cm="1">
        <f t="array" aca="1" ref="C44" ca="1">IF( OR( AND($A44&gt;=INDIRECT("'Panasonic ERJ Code Table'!$K" &amp; C$1),$A44&lt;=INDIRECT("'Panasonic ERJ Code Table'!$L" &amp; C$1)), AND($A44&gt;=INDIRECT("'Panasonic ERJ Code Table'!$M" &amp; C$1),$A44&lt;=INDIRECT("'Panasonic ERJ Code Table'!$N" &amp; C$1)) ),C$2&amp;_xlfn.XLOOKUP($A44,E96_raw,E96_code),"N/A")</f>
        <v>N/A</v>
      </c>
      <c r="F44" s="5" t="str" cm="1">
        <f t="array" aca="1" ref="F44" ca="1">IF( OR( AND($A44&gt;=INDIRECT("'Panasonic ERJ Code Table'!$K" &amp; F$1),$A44&lt;=INDIRECT("'Panasonic ERJ Code Table'!$L" &amp; F$1)), AND($A44&gt;=INDIRECT("'Panasonic ERJ Code Table'!$M" &amp; F$1),$A44&lt;=INDIRECT("'Panasonic ERJ Code Table'!$N" &amp; F$1)) ),F$2&amp;_xlfn.XLOOKUP($A44,E96_raw,E96_code),"N/A")</f>
        <v>N/A</v>
      </c>
      <c r="I44" s="5" t="str" cm="1">
        <f t="array" aca="1" ref="I44" ca="1">IF( OR( AND($A44&gt;=INDIRECT("'Panasonic ERJ Code Table'!$K" &amp; I$1),$A44&lt;=INDIRECT("'Panasonic ERJ Code Table'!$L" &amp; I$1)), AND($A44&gt;=INDIRECT("'Panasonic ERJ Code Table'!$M" &amp; I$1),$A44&lt;=INDIRECT("'Panasonic ERJ Code Table'!$N" &amp; I$1)) ),I$2&amp;_xlfn.XLOOKUP($A44,E96_raw,E96_code),"N/A")</f>
        <v>N/A</v>
      </c>
      <c r="L44" s="5" t="str" cm="1">
        <f t="array" aca="1" ref="L44" ca="1">IF( OR( AND($A44&gt;=INDIRECT("'Panasonic ERJ Code Table'!$K" &amp; L$1),$A44&lt;=INDIRECT("'Panasonic ERJ Code Table'!$L" &amp; L$1)), AND($A44&gt;=INDIRECT("'Panasonic ERJ Code Table'!$M" &amp; L$1),$A44&lt;=INDIRECT("'Panasonic ERJ Code Table'!$N" &amp; L$1)) ),L$2&amp;_xlfn.XLOOKUP($A44,E96_raw,E96_code),"N/A")</f>
        <v>N/A</v>
      </c>
      <c r="O44" s="5" t="str" cm="1">
        <f t="array" aca="1" ref="O44" ca="1">IF( OR( AND($A44&gt;=INDIRECT("'Panasonic ERJ Code Table'!$K" &amp; O$1),$A44&lt;=INDIRECT("'Panasonic ERJ Code Table'!$L" &amp; O$1)), AND($A44&gt;=INDIRECT("'Panasonic ERJ Code Table'!$M" &amp; O$1),$A44&lt;=INDIRECT("'Panasonic ERJ Code Table'!$N" &amp; O$1)) ),O$2&amp;_xlfn.XLOOKUP($A44,E96_raw,E96_code),"N/A")</f>
        <v>N/A</v>
      </c>
      <c r="R44" s="5" t="str" cm="1">
        <f t="array" aca="1" ref="R44" ca="1">IF( OR( AND($A44&gt;=INDIRECT("'Panasonic ERJ Code Table'!$K" &amp; R$1),$A44&lt;=INDIRECT("'Panasonic ERJ Code Table'!$L" &amp; R$1)), AND($A44&gt;=INDIRECT("'Panasonic ERJ Code Table'!$M" &amp; R$1),$A44&lt;=INDIRECT("'Panasonic ERJ Code Table'!$N" &amp; R$1)) ),R$2&amp;_xlfn.XLOOKUP($A44,E96_raw,E96_code),"N/A")</f>
        <v>N/A</v>
      </c>
      <c r="U44" s="5" t="str" cm="1">
        <f t="array" aca="1" ref="U44" ca="1">IF( OR( AND($A44&gt;=INDIRECT("'Panasonic ERJ Code Table'!$J" &amp; U$1),$A44&lt;=INDIRECT("'Panasonic ERJ Code Table'!$K" &amp; U$1)), AND($A44&gt;=INDIRECT("'Panasonic ERJ Code Table'!$L" &amp; U$1),$A44&lt;=INDIRECT("'Panasonic ERJ Code Table'!$M" &amp; U$1)) ),U$2&amp;_xlfn.XLOOKUP($A44,E96_raw,E96_code),"N/A")</f>
        <v>N/A</v>
      </c>
    </row>
    <row r="45" spans="1:21">
      <c r="A45" s="16">
        <v>2.74</v>
      </c>
      <c r="B45" s="16"/>
      <c r="C45" s="5" t="str" cm="1">
        <f t="array" aca="1" ref="C45" ca="1">IF( OR( AND($A45&gt;=INDIRECT("'Panasonic ERJ Code Table'!$K" &amp; C$1),$A45&lt;=INDIRECT("'Panasonic ERJ Code Table'!$L" &amp; C$1)), AND($A45&gt;=INDIRECT("'Panasonic ERJ Code Table'!$M" &amp; C$1),$A45&lt;=INDIRECT("'Panasonic ERJ Code Table'!$N" &amp; C$1)) ),C$2&amp;_xlfn.XLOOKUP($A45,E96_raw,E96_code),"N/A")</f>
        <v>N/A</v>
      </c>
      <c r="F45" s="5" t="str" cm="1">
        <f t="array" aca="1" ref="F45" ca="1">IF( OR( AND($A45&gt;=INDIRECT("'Panasonic ERJ Code Table'!$K" &amp; F$1),$A45&lt;=INDIRECT("'Panasonic ERJ Code Table'!$L" &amp; F$1)), AND($A45&gt;=INDIRECT("'Panasonic ERJ Code Table'!$M" &amp; F$1),$A45&lt;=INDIRECT("'Panasonic ERJ Code Table'!$N" &amp; F$1)) ),F$2&amp;_xlfn.XLOOKUP($A45,E96_raw,E96_code),"N/A")</f>
        <v>N/A</v>
      </c>
      <c r="I45" s="5" t="str" cm="1">
        <f t="array" aca="1" ref="I45" ca="1">IF( OR( AND($A45&gt;=INDIRECT("'Panasonic ERJ Code Table'!$K" &amp; I$1),$A45&lt;=INDIRECT("'Panasonic ERJ Code Table'!$L" &amp; I$1)), AND($A45&gt;=INDIRECT("'Panasonic ERJ Code Table'!$M" &amp; I$1),$A45&lt;=INDIRECT("'Panasonic ERJ Code Table'!$N" &amp; I$1)) ),I$2&amp;_xlfn.XLOOKUP($A45,E96_raw,E96_code),"N/A")</f>
        <v>N/A</v>
      </c>
      <c r="L45" s="5" t="str" cm="1">
        <f t="array" aca="1" ref="L45" ca="1">IF( OR( AND($A45&gt;=INDIRECT("'Panasonic ERJ Code Table'!$K" &amp; L$1),$A45&lt;=INDIRECT("'Panasonic ERJ Code Table'!$L" &amp; L$1)), AND($A45&gt;=INDIRECT("'Panasonic ERJ Code Table'!$M" &amp; L$1),$A45&lt;=INDIRECT("'Panasonic ERJ Code Table'!$N" &amp; L$1)) ),L$2&amp;_xlfn.XLOOKUP($A45,E96_raw,E96_code),"N/A")</f>
        <v>N/A</v>
      </c>
      <c r="O45" s="5" t="str" cm="1">
        <f t="array" aca="1" ref="O45" ca="1">IF( OR( AND($A45&gt;=INDIRECT("'Panasonic ERJ Code Table'!$K" &amp; O$1),$A45&lt;=INDIRECT("'Panasonic ERJ Code Table'!$L" &amp; O$1)), AND($A45&gt;=INDIRECT("'Panasonic ERJ Code Table'!$M" &amp; O$1),$A45&lt;=INDIRECT("'Panasonic ERJ Code Table'!$N" &amp; O$1)) ),O$2&amp;_xlfn.XLOOKUP($A45,E96_raw,E96_code),"N/A")</f>
        <v>N/A</v>
      </c>
      <c r="R45" s="5" t="str" cm="1">
        <f t="array" aca="1" ref="R45" ca="1">IF( OR( AND($A45&gt;=INDIRECT("'Panasonic ERJ Code Table'!$K" &amp; R$1),$A45&lt;=INDIRECT("'Panasonic ERJ Code Table'!$L" &amp; R$1)), AND($A45&gt;=INDIRECT("'Panasonic ERJ Code Table'!$M" &amp; R$1),$A45&lt;=INDIRECT("'Panasonic ERJ Code Table'!$N" &amp; R$1)) ),R$2&amp;_xlfn.XLOOKUP($A45,E96_raw,E96_code),"N/A")</f>
        <v>N/A</v>
      </c>
      <c r="U45" s="5" t="str" cm="1">
        <f t="array" aca="1" ref="U45" ca="1">IF( OR( AND($A45&gt;=INDIRECT("'Panasonic ERJ Code Table'!$J" &amp; U$1),$A45&lt;=INDIRECT("'Panasonic ERJ Code Table'!$K" &amp; U$1)), AND($A45&gt;=INDIRECT("'Panasonic ERJ Code Table'!$L" &amp; U$1),$A45&lt;=INDIRECT("'Panasonic ERJ Code Table'!$M" &amp; U$1)) ),U$2&amp;_xlfn.XLOOKUP($A45,E96_raw,E96_code),"N/A")</f>
        <v>N/A</v>
      </c>
    </row>
    <row r="46" spans="1:21">
      <c r="A46" s="16">
        <v>2.8</v>
      </c>
      <c r="B46" s="16"/>
      <c r="C46" s="5" t="str" cm="1">
        <f t="array" aca="1" ref="C46" ca="1">IF( OR( AND($A46&gt;=INDIRECT("'Panasonic ERJ Code Table'!$K" &amp; C$1),$A46&lt;=INDIRECT("'Panasonic ERJ Code Table'!$L" &amp; C$1)), AND($A46&gt;=INDIRECT("'Panasonic ERJ Code Table'!$M" &amp; C$1),$A46&lt;=INDIRECT("'Panasonic ERJ Code Table'!$N" &amp; C$1)) ),C$2&amp;_xlfn.XLOOKUP($A46,E96_raw,E96_code),"N/A")</f>
        <v>N/A</v>
      </c>
      <c r="F46" s="5" t="str" cm="1">
        <f t="array" aca="1" ref="F46" ca="1">IF( OR( AND($A46&gt;=INDIRECT("'Panasonic ERJ Code Table'!$K" &amp; F$1),$A46&lt;=INDIRECT("'Panasonic ERJ Code Table'!$L" &amp; F$1)), AND($A46&gt;=INDIRECT("'Panasonic ERJ Code Table'!$M" &amp; F$1),$A46&lt;=INDIRECT("'Panasonic ERJ Code Table'!$N" &amp; F$1)) ),F$2&amp;_xlfn.XLOOKUP($A46,E96_raw,E96_code),"N/A")</f>
        <v>N/A</v>
      </c>
      <c r="I46" s="5" t="str" cm="1">
        <f t="array" aca="1" ref="I46" ca="1">IF( OR( AND($A46&gt;=INDIRECT("'Panasonic ERJ Code Table'!$K" &amp; I$1),$A46&lt;=INDIRECT("'Panasonic ERJ Code Table'!$L" &amp; I$1)), AND($A46&gt;=INDIRECT("'Panasonic ERJ Code Table'!$M" &amp; I$1),$A46&lt;=INDIRECT("'Panasonic ERJ Code Table'!$N" &amp; I$1)) ),I$2&amp;_xlfn.XLOOKUP($A46,E96_raw,E96_code),"N/A")</f>
        <v>N/A</v>
      </c>
      <c r="L46" s="5" t="str" cm="1">
        <f t="array" aca="1" ref="L46" ca="1">IF( OR( AND($A46&gt;=INDIRECT("'Panasonic ERJ Code Table'!$K" &amp; L$1),$A46&lt;=INDIRECT("'Panasonic ERJ Code Table'!$L" &amp; L$1)), AND($A46&gt;=INDIRECT("'Panasonic ERJ Code Table'!$M" &amp; L$1),$A46&lt;=INDIRECT("'Panasonic ERJ Code Table'!$N" &amp; L$1)) ),L$2&amp;_xlfn.XLOOKUP($A46,E96_raw,E96_code),"N/A")</f>
        <v>N/A</v>
      </c>
      <c r="O46" s="5" t="str" cm="1">
        <f t="array" aca="1" ref="O46" ca="1">IF( OR( AND($A46&gt;=INDIRECT("'Panasonic ERJ Code Table'!$K" &amp; O$1),$A46&lt;=INDIRECT("'Panasonic ERJ Code Table'!$L" &amp; O$1)), AND($A46&gt;=INDIRECT("'Panasonic ERJ Code Table'!$M" &amp; O$1),$A46&lt;=INDIRECT("'Panasonic ERJ Code Table'!$N" &amp; O$1)) ),O$2&amp;_xlfn.XLOOKUP($A46,E96_raw,E96_code),"N/A")</f>
        <v>N/A</v>
      </c>
      <c r="R46" s="5" t="str" cm="1">
        <f t="array" aca="1" ref="R46" ca="1">IF( OR( AND($A46&gt;=INDIRECT("'Panasonic ERJ Code Table'!$K" &amp; R$1),$A46&lt;=INDIRECT("'Panasonic ERJ Code Table'!$L" &amp; R$1)), AND($A46&gt;=INDIRECT("'Panasonic ERJ Code Table'!$M" &amp; R$1),$A46&lt;=INDIRECT("'Panasonic ERJ Code Table'!$N" &amp; R$1)) ),R$2&amp;_xlfn.XLOOKUP($A46,E96_raw,E96_code),"N/A")</f>
        <v>N/A</v>
      </c>
      <c r="U46" s="5" t="str" cm="1">
        <f t="array" aca="1" ref="U46" ca="1">IF( OR( AND($A46&gt;=INDIRECT("'Panasonic ERJ Code Table'!$J" &amp; U$1),$A46&lt;=INDIRECT("'Panasonic ERJ Code Table'!$K" &amp; U$1)), AND($A46&gt;=INDIRECT("'Panasonic ERJ Code Table'!$L" &amp; U$1),$A46&lt;=INDIRECT("'Panasonic ERJ Code Table'!$M" &amp; U$1)) ),U$2&amp;_xlfn.XLOOKUP($A46,E96_raw,E96_code),"N/A")</f>
        <v>N/A</v>
      </c>
    </row>
    <row r="47" spans="1:21">
      <c r="A47" s="16">
        <v>2.87</v>
      </c>
      <c r="B47" s="16"/>
      <c r="C47" s="5" t="str" cm="1">
        <f t="array" aca="1" ref="C47" ca="1">IF( OR( AND($A47&gt;=INDIRECT("'Panasonic ERJ Code Table'!$K" &amp; C$1),$A47&lt;=INDIRECT("'Panasonic ERJ Code Table'!$L" &amp; C$1)), AND($A47&gt;=INDIRECT("'Panasonic ERJ Code Table'!$M" &amp; C$1),$A47&lt;=INDIRECT("'Panasonic ERJ Code Table'!$N" &amp; C$1)) ),C$2&amp;_xlfn.XLOOKUP($A47,E96_raw,E96_code),"N/A")</f>
        <v>N/A</v>
      </c>
      <c r="F47" s="5" t="str" cm="1">
        <f t="array" aca="1" ref="F47" ca="1">IF( OR( AND($A47&gt;=INDIRECT("'Panasonic ERJ Code Table'!$K" &amp; F$1),$A47&lt;=INDIRECT("'Panasonic ERJ Code Table'!$L" &amp; F$1)), AND($A47&gt;=INDIRECT("'Panasonic ERJ Code Table'!$M" &amp; F$1),$A47&lt;=INDIRECT("'Panasonic ERJ Code Table'!$N" &amp; F$1)) ),F$2&amp;_xlfn.XLOOKUP($A47,E96_raw,E96_code),"N/A")</f>
        <v>N/A</v>
      </c>
      <c r="I47" s="5" t="str" cm="1">
        <f t="array" aca="1" ref="I47" ca="1">IF( OR( AND($A47&gt;=INDIRECT("'Panasonic ERJ Code Table'!$K" &amp; I$1),$A47&lt;=INDIRECT("'Panasonic ERJ Code Table'!$L" &amp; I$1)), AND($A47&gt;=INDIRECT("'Panasonic ERJ Code Table'!$M" &amp; I$1),$A47&lt;=INDIRECT("'Panasonic ERJ Code Table'!$N" &amp; I$1)) ),I$2&amp;_xlfn.XLOOKUP($A47,E96_raw,E96_code),"N/A")</f>
        <v>N/A</v>
      </c>
      <c r="L47" s="5" t="str" cm="1">
        <f t="array" aca="1" ref="L47" ca="1">IF( OR( AND($A47&gt;=INDIRECT("'Panasonic ERJ Code Table'!$K" &amp; L$1),$A47&lt;=INDIRECT("'Panasonic ERJ Code Table'!$L" &amp; L$1)), AND($A47&gt;=INDIRECT("'Panasonic ERJ Code Table'!$M" &amp; L$1),$A47&lt;=INDIRECT("'Panasonic ERJ Code Table'!$N" &amp; L$1)) ),L$2&amp;_xlfn.XLOOKUP($A47,E96_raw,E96_code),"N/A")</f>
        <v>N/A</v>
      </c>
      <c r="O47" s="5" t="str" cm="1">
        <f t="array" aca="1" ref="O47" ca="1">IF( OR( AND($A47&gt;=INDIRECT("'Panasonic ERJ Code Table'!$K" &amp; O$1),$A47&lt;=INDIRECT("'Panasonic ERJ Code Table'!$L" &amp; O$1)), AND($A47&gt;=INDIRECT("'Panasonic ERJ Code Table'!$M" &amp; O$1),$A47&lt;=INDIRECT("'Panasonic ERJ Code Table'!$N" &amp; O$1)) ),O$2&amp;_xlfn.XLOOKUP($A47,E96_raw,E96_code),"N/A")</f>
        <v>N/A</v>
      </c>
      <c r="R47" s="5" t="str" cm="1">
        <f t="array" aca="1" ref="R47" ca="1">IF( OR( AND($A47&gt;=INDIRECT("'Panasonic ERJ Code Table'!$K" &amp; R$1),$A47&lt;=INDIRECT("'Panasonic ERJ Code Table'!$L" &amp; R$1)), AND($A47&gt;=INDIRECT("'Panasonic ERJ Code Table'!$M" &amp; R$1),$A47&lt;=INDIRECT("'Panasonic ERJ Code Table'!$N" &amp; R$1)) ),R$2&amp;_xlfn.XLOOKUP($A47,E96_raw,E96_code),"N/A")</f>
        <v>N/A</v>
      </c>
      <c r="U47" s="5" t="str" cm="1">
        <f t="array" aca="1" ref="U47" ca="1">IF( OR( AND($A47&gt;=INDIRECT("'Panasonic ERJ Code Table'!$J" &amp; U$1),$A47&lt;=INDIRECT("'Panasonic ERJ Code Table'!$K" &amp; U$1)), AND($A47&gt;=INDIRECT("'Panasonic ERJ Code Table'!$L" &amp; U$1),$A47&lt;=INDIRECT("'Panasonic ERJ Code Table'!$M" &amp; U$1)) ),U$2&amp;_xlfn.XLOOKUP($A47,E96_raw,E96_code),"N/A")</f>
        <v>N/A</v>
      </c>
    </row>
    <row r="48" spans="1:21">
      <c r="A48" s="16">
        <v>2.94</v>
      </c>
      <c r="B48" s="16"/>
      <c r="C48" s="5" t="str" cm="1">
        <f t="array" aca="1" ref="C48" ca="1">IF( OR( AND($A48&gt;=INDIRECT("'Panasonic ERJ Code Table'!$K" &amp; C$1),$A48&lt;=INDIRECT("'Panasonic ERJ Code Table'!$L" &amp; C$1)), AND($A48&gt;=INDIRECT("'Panasonic ERJ Code Table'!$M" &amp; C$1),$A48&lt;=INDIRECT("'Panasonic ERJ Code Table'!$N" &amp; C$1)) ),C$2&amp;_xlfn.XLOOKUP($A48,E96_raw,E96_code),"N/A")</f>
        <v>N/A</v>
      </c>
      <c r="F48" s="5" t="str" cm="1">
        <f t="array" aca="1" ref="F48" ca="1">IF( OR( AND($A48&gt;=INDIRECT("'Panasonic ERJ Code Table'!$K" &amp; F$1),$A48&lt;=INDIRECT("'Panasonic ERJ Code Table'!$L" &amp; F$1)), AND($A48&gt;=INDIRECT("'Panasonic ERJ Code Table'!$M" &amp; F$1),$A48&lt;=INDIRECT("'Panasonic ERJ Code Table'!$N" &amp; F$1)) ),F$2&amp;_xlfn.XLOOKUP($A48,E96_raw,E96_code),"N/A")</f>
        <v>N/A</v>
      </c>
      <c r="I48" s="5" t="str" cm="1">
        <f t="array" aca="1" ref="I48" ca="1">IF( OR( AND($A48&gt;=INDIRECT("'Panasonic ERJ Code Table'!$K" &amp; I$1),$A48&lt;=INDIRECT("'Panasonic ERJ Code Table'!$L" &amp; I$1)), AND($A48&gt;=INDIRECT("'Panasonic ERJ Code Table'!$M" &amp; I$1),$A48&lt;=INDIRECT("'Panasonic ERJ Code Table'!$N" &amp; I$1)) ),I$2&amp;_xlfn.XLOOKUP($A48,E96_raw,E96_code),"N/A")</f>
        <v>N/A</v>
      </c>
      <c r="L48" s="5" t="str" cm="1">
        <f t="array" aca="1" ref="L48" ca="1">IF( OR( AND($A48&gt;=INDIRECT("'Panasonic ERJ Code Table'!$K" &amp; L$1),$A48&lt;=INDIRECT("'Panasonic ERJ Code Table'!$L" &amp; L$1)), AND($A48&gt;=INDIRECT("'Panasonic ERJ Code Table'!$M" &amp; L$1),$A48&lt;=INDIRECT("'Panasonic ERJ Code Table'!$N" &amp; L$1)) ),L$2&amp;_xlfn.XLOOKUP($A48,E96_raw,E96_code),"N/A")</f>
        <v>N/A</v>
      </c>
      <c r="O48" s="5" t="str" cm="1">
        <f t="array" aca="1" ref="O48" ca="1">IF( OR( AND($A48&gt;=INDIRECT("'Panasonic ERJ Code Table'!$K" &amp; O$1),$A48&lt;=INDIRECT("'Panasonic ERJ Code Table'!$L" &amp; O$1)), AND($A48&gt;=INDIRECT("'Panasonic ERJ Code Table'!$M" &amp; O$1),$A48&lt;=INDIRECT("'Panasonic ERJ Code Table'!$N" &amp; O$1)) ),O$2&amp;_xlfn.XLOOKUP($A48,E96_raw,E96_code),"N/A")</f>
        <v>N/A</v>
      </c>
      <c r="R48" s="5" t="str" cm="1">
        <f t="array" aca="1" ref="R48" ca="1">IF( OR( AND($A48&gt;=INDIRECT("'Panasonic ERJ Code Table'!$K" &amp; R$1),$A48&lt;=INDIRECT("'Panasonic ERJ Code Table'!$L" &amp; R$1)), AND($A48&gt;=INDIRECT("'Panasonic ERJ Code Table'!$M" &amp; R$1),$A48&lt;=INDIRECT("'Panasonic ERJ Code Table'!$N" &amp; R$1)) ),R$2&amp;_xlfn.XLOOKUP($A48,E96_raw,E96_code),"N/A")</f>
        <v>N/A</v>
      </c>
      <c r="U48" s="5" t="str" cm="1">
        <f t="array" aca="1" ref="U48" ca="1">IF( OR( AND($A48&gt;=INDIRECT("'Panasonic ERJ Code Table'!$J" &amp; U$1),$A48&lt;=INDIRECT("'Panasonic ERJ Code Table'!$K" &amp; U$1)), AND($A48&gt;=INDIRECT("'Panasonic ERJ Code Table'!$L" &amp; U$1),$A48&lt;=INDIRECT("'Panasonic ERJ Code Table'!$M" &amp; U$1)) ),U$2&amp;_xlfn.XLOOKUP($A48,E96_raw,E96_code),"N/A")</f>
        <v>N/A</v>
      </c>
    </row>
    <row r="49" spans="1:21">
      <c r="A49" s="16">
        <v>3.01</v>
      </c>
      <c r="B49" s="16"/>
      <c r="C49" s="5" t="str" cm="1">
        <f t="array" aca="1" ref="C49" ca="1">IF( OR( AND($A49&gt;=INDIRECT("'Panasonic ERJ Code Table'!$K" &amp; C$1),$A49&lt;=INDIRECT("'Panasonic ERJ Code Table'!$L" &amp; C$1)), AND($A49&gt;=INDIRECT("'Panasonic ERJ Code Table'!$M" &amp; C$1),$A49&lt;=INDIRECT("'Panasonic ERJ Code Table'!$N" &amp; C$1)) ),C$2&amp;_xlfn.XLOOKUP($A49,E96_raw,E96_code),"N/A")</f>
        <v>N/A</v>
      </c>
      <c r="F49" s="5" t="str" cm="1">
        <f t="array" aca="1" ref="F49" ca="1">IF( OR( AND($A49&gt;=INDIRECT("'Panasonic ERJ Code Table'!$K" &amp; F$1),$A49&lt;=INDIRECT("'Panasonic ERJ Code Table'!$L" &amp; F$1)), AND($A49&gt;=INDIRECT("'Panasonic ERJ Code Table'!$M" &amp; F$1),$A49&lt;=INDIRECT("'Panasonic ERJ Code Table'!$N" &amp; F$1)) ),F$2&amp;_xlfn.XLOOKUP($A49,E96_raw,E96_code),"N/A")</f>
        <v>N/A</v>
      </c>
      <c r="I49" s="5" t="str" cm="1">
        <f t="array" aca="1" ref="I49" ca="1">IF( OR( AND($A49&gt;=INDIRECT("'Panasonic ERJ Code Table'!$K" &amp; I$1),$A49&lt;=INDIRECT("'Panasonic ERJ Code Table'!$L" &amp; I$1)), AND($A49&gt;=INDIRECT("'Panasonic ERJ Code Table'!$M" &amp; I$1),$A49&lt;=INDIRECT("'Panasonic ERJ Code Table'!$N" &amp; I$1)) ),I$2&amp;_xlfn.XLOOKUP($A49,E96_raw,E96_code),"N/A")</f>
        <v>N/A</v>
      </c>
      <c r="L49" s="5" t="str" cm="1">
        <f t="array" aca="1" ref="L49" ca="1">IF( OR( AND($A49&gt;=INDIRECT("'Panasonic ERJ Code Table'!$K" &amp; L$1),$A49&lt;=INDIRECT("'Panasonic ERJ Code Table'!$L" &amp; L$1)), AND($A49&gt;=INDIRECT("'Panasonic ERJ Code Table'!$M" &amp; L$1),$A49&lt;=INDIRECT("'Panasonic ERJ Code Table'!$N" &amp; L$1)) ),L$2&amp;_xlfn.XLOOKUP($A49,E96_raw,E96_code),"N/A")</f>
        <v>N/A</v>
      </c>
      <c r="O49" s="5" t="str" cm="1">
        <f t="array" aca="1" ref="O49" ca="1">IF( OR( AND($A49&gt;=INDIRECT("'Panasonic ERJ Code Table'!$K" &amp; O$1),$A49&lt;=INDIRECT("'Panasonic ERJ Code Table'!$L" &amp; O$1)), AND($A49&gt;=INDIRECT("'Panasonic ERJ Code Table'!$M" &amp; O$1),$A49&lt;=INDIRECT("'Panasonic ERJ Code Table'!$N" &amp; O$1)) ),O$2&amp;_xlfn.XLOOKUP($A49,E96_raw,E96_code),"N/A")</f>
        <v>N/A</v>
      </c>
      <c r="R49" s="5" t="str" cm="1">
        <f t="array" aca="1" ref="R49" ca="1">IF( OR( AND($A49&gt;=INDIRECT("'Panasonic ERJ Code Table'!$K" &amp; R$1),$A49&lt;=INDIRECT("'Panasonic ERJ Code Table'!$L" &amp; R$1)), AND($A49&gt;=INDIRECT("'Panasonic ERJ Code Table'!$M" &amp; R$1),$A49&lt;=INDIRECT("'Panasonic ERJ Code Table'!$N" &amp; R$1)) ),R$2&amp;_xlfn.XLOOKUP($A49,E96_raw,E96_code),"N/A")</f>
        <v>N/A</v>
      </c>
      <c r="U49" s="5" t="str" cm="1">
        <f t="array" aca="1" ref="U49" ca="1">IF( OR( AND($A49&gt;=INDIRECT("'Panasonic ERJ Code Table'!$J" &amp; U$1),$A49&lt;=INDIRECT("'Panasonic ERJ Code Table'!$K" &amp; U$1)), AND($A49&gt;=INDIRECT("'Panasonic ERJ Code Table'!$L" &amp; U$1),$A49&lt;=INDIRECT("'Panasonic ERJ Code Table'!$M" &amp; U$1)) ),U$2&amp;_xlfn.XLOOKUP($A49,E96_raw,E96_code),"N/A")</f>
        <v>N/A</v>
      </c>
    </row>
    <row r="50" spans="1:21">
      <c r="A50" s="16">
        <v>3.09</v>
      </c>
      <c r="B50" s="16"/>
      <c r="C50" s="5" t="str" cm="1">
        <f t="array" aca="1" ref="C50" ca="1">IF( OR( AND($A50&gt;=INDIRECT("'Panasonic ERJ Code Table'!$K" &amp; C$1),$A50&lt;=INDIRECT("'Panasonic ERJ Code Table'!$L" &amp; C$1)), AND($A50&gt;=INDIRECT("'Panasonic ERJ Code Table'!$M" &amp; C$1),$A50&lt;=INDIRECT("'Panasonic ERJ Code Table'!$N" &amp; C$1)) ),C$2&amp;_xlfn.XLOOKUP($A50,E96_raw,E96_code),"N/A")</f>
        <v>N/A</v>
      </c>
      <c r="F50" s="5" t="str" cm="1">
        <f t="array" aca="1" ref="F50" ca="1">IF( OR( AND($A50&gt;=INDIRECT("'Panasonic ERJ Code Table'!$K" &amp; F$1),$A50&lt;=INDIRECT("'Panasonic ERJ Code Table'!$L" &amp; F$1)), AND($A50&gt;=INDIRECT("'Panasonic ERJ Code Table'!$M" &amp; F$1),$A50&lt;=INDIRECT("'Panasonic ERJ Code Table'!$N" &amp; F$1)) ),F$2&amp;_xlfn.XLOOKUP($A50,E96_raw,E96_code),"N/A")</f>
        <v>N/A</v>
      </c>
      <c r="I50" s="5" t="str" cm="1">
        <f t="array" aca="1" ref="I50" ca="1">IF( OR( AND($A50&gt;=INDIRECT("'Panasonic ERJ Code Table'!$K" &amp; I$1),$A50&lt;=INDIRECT("'Panasonic ERJ Code Table'!$L" &amp; I$1)), AND($A50&gt;=INDIRECT("'Panasonic ERJ Code Table'!$M" &amp; I$1),$A50&lt;=INDIRECT("'Panasonic ERJ Code Table'!$N" &amp; I$1)) ),I$2&amp;_xlfn.XLOOKUP($A50,E96_raw,E96_code),"N/A")</f>
        <v>N/A</v>
      </c>
      <c r="L50" s="5" t="str" cm="1">
        <f t="array" aca="1" ref="L50" ca="1">IF( OR( AND($A50&gt;=INDIRECT("'Panasonic ERJ Code Table'!$K" &amp; L$1),$A50&lt;=INDIRECT("'Panasonic ERJ Code Table'!$L" &amp; L$1)), AND($A50&gt;=INDIRECT("'Panasonic ERJ Code Table'!$M" &amp; L$1),$A50&lt;=INDIRECT("'Panasonic ERJ Code Table'!$N" &amp; L$1)) ),L$2&amp;_xlfn.XLOOKUP($A50,E96_raw,E96_code),"N/A")</f>
        <v>N/A</v>
      </c>
      <c r="O50" s="5" t="str" cm="1">
        <f t="array" aca="1" ref="O50" ca="1">IF( OR( AND($A50&gt;=INDIRECT("'Panasonic ERJ Code Table'!$K" &amp; O$1),$A50&lt;=INDIRECT("'Panasonic ERJ Code Table'!$L" &amp; O$1)), AND($A50&gt;=INDIRECT("'Panasonic ERJ Code Table'!$M" &amp; O$1),$A50&lt;=INDIRECT("'Panasonic ERJ Code Table'!$N" &amp; O$1)) ),O$2&amp;_xlfn.XLOOKUP($A50,E96_raw,E96_code),"N/A")</f>
        <v>N/A</v>
      </c>
      <c r="R50" s="5" t="str" cm="1">
        <f t="array" aca="1" ref="R50" ca="1">IF( OR( AND($A50&gt;=INDIRECT("'Panasonic ERJ Code Table'!$K" &amp; R$1),$A50&lt;=INDIRECT("'Panasonic ERJ Code Table'!$L" &amp; R$1)), AND($A50&gt;=INDIRECT("'Panasonic ERJ Code Table'!$M" &amp; R$1),$A50&lt;=INDIRECT("'Panasonic ERJ Code Table'!$N" &amp; R$1)) ),R$2&amp;_xlfn.XLOOKUP($A50,E96_raw,E96_code),"N/A")</f>
        <v>N/A</v>
      </c>
      <c r="U50" s="5" t="str" cm="1">
        <f t="array" aca="1" ref="U50" ca="1">IF( OR( AND($A50&gt;=INDIRECT("'Panasonic ERJ Code Table'!$J" &amp; U$1),$A50&lt;=INDIRECT("'Panasonic ERJ Code Table'!$K" &amp; U$1)), AND($A50&gt;=INDIRECT("'Panasonic ERJ Code Table'!$L" &amp; U$1),$A50&lt;=INDIRECT("'Panasonic ERJ Code Table'!$M" &amp; U$1)) ),U$2&amp;_xlfn.XLOOKUP($A50,E96_raw,E96_code),"N/A")</f>
        <v>N/A</v>
      </c>
    </row>
    <row r="51" spans="1:21">
      <c r="A51" s="16">
        <v>3.16</v>
      </c>
      <c r="B51" s="16"/>
      <c r="C51" s="5" t="str" cm="1">
        <f t="array" aca="1" ref="C51" ca="1">IF( OR( AND($A51&gt;=INDIRECT("'Panasonic ERJ Code Table'!$K" &amp; C$1),$A51&lt;=INDIRECT("'Panasonic ERJ Code Table'!$L" &amp; C$1)), AND($A51&gt;=INDIRECT("'Panasonic ERJ Code Table'!$M" &amp; C$1),$A51&lt;=INDIRECT("'Panasonic ERJ Code Table'!$N" &amp; C$1)) ),C$2&amp;_xlfn.XLOOKUP($A51,E96_raw,E96_code),"N/A")</f>
        <v>N/A</v>
      </c>
      <c r="F51" s="5" t="str" cm="1">
        <f t="array" aca="1" ref="F51" ca="1">IF( OR( AND($A51&gt;=INDIRECT("'Panasonic ERJ Code Table'!$K" &amp; F$1),$A51&lt;=INDIRECT("'Panasonic ERJ Code Table'!$L" &amp; F$1)), AND($A51&gt;=INDIRECT("'Panasonic ERJ Code Table'!$M" &amp; F$1),$A51&lt;=INDIRECT("'Panasonic ERJ Code Table'!$N" &amp; F$1)) ),F$2&amp;_xlfn.XLOOKUP($A51,E96_raw,E96_code),"N/A")</f>
        <v>N/A</v>
      </c>
      <c r="I51" s="5" t="str" cm="1">
        <f t="array" aca="1" ref="I51" ca="1">IF( OR( AND($A51&gt;=INDIRECT("'Panasonic ERJ Code Table'!$K" &amp; I$1),$A51&lt;=INDIRECT("'Panasonic ERJ Code Table'!$L" &amp; I$1)), AND($A51&gt;=INDIRECT("'Panasonic ERJ Code Table'!$M" &amp; I$1),$A51&lt;=INDIRECT("'Panasonic ERJ Code Table'!$N" &amp; I$1)) ),I$2&amp;_xlfn.XLOOKUP($A51,E96_raw,E96_code),"N/A")</f>
        <v>N/A</v>
      </c>
      <c r="L51" s="5" t="str" cm="1">
        <f t="array" aca="1" ref="L51" ca="1">IF( OR( AND($A51&gt;=INDIRECT("'Panasonic ERJ Code Table'!$K" &amp; L$1),$A51&lt;=INDIRECT("'Panasonic ERJ Code Table'!$L" &amp; L$1)), AND($A51&gt;=INDIRECT("'Panasonic ERJ Code Table'!$M" &amp; L$1),$A51&lt;=INDIRECT("'Panasonic ERJ Code Table'!$N" &amp; L$1)) ),L$2&amp;_xlfn.XLOOKUP($A51,E96_raw,E96_code),"N/A")</f>
        <v>N/A</v>
      </c>
      <c r="O51" s="5" t="str" cm="1">
        <f t="array" aca="1" ref="O51" ca="1">IF( OR( AND($A51&gt;=INDIRECT("'Panasonic ERJ Code Table'!$K" &amp; O$1),$A51&lt;=INDIRECT("'Panasonic ERJ Code Table'!$L" &amp; O$1)), AND($A51&gt;=INDIRECT("'Panasonic ERJ Code Table'!$M" &amp; O$1),$A51&lt;=INDIRECT("'Panasonic ERJ Code Table'!$N" &amp; O$1)) ),O$2&amp;_xlfn.XLOOKUP($A51,E96_raw,E96_code),"N/A")</f>
        <v>N/A</v>
      </c>
      <c r="R51" s="5" t="str" cm="1">
        <f t="array" aca="1" ref="R51" ca="1">IF( OR( AND($A51&gt;=INDIRECT("'Panasonic ERJ Code Table'!$K" &amp; R$1),$A51&lt;=INDIRECT("'Panasonic ERJ Code Table'!$L" &amp; R$1)), AND($A51&gt;=INDIRECT("'Panasonic ERJ Code Table'!$M" &amp; R$1),$A51&lt;=INDIRECT("'Panasonic ERJ Code Table'!$N" &amp; R$1)) ),R$2&amp;_xlfn.XLOOKUP($A51,E96_raw,E96_code),"N/A")</f>
        <v>N/A</v>
      </c>
      <c r="U51" s="5" t="str" cm="1">
        <f t="array" aca="1" ref="U51" ca="1">IF( OR( AND($A51&gt;=INDIRECT("'Panasonic ERJ Code Table'!$J" &amp; U$1),$A51&lt;=INDIRECT("'Panasonic ERJ Code Table'!$K" &amp; U$1)), AND($A51&gt;=INDIRECT("'Panasonic ERJ Code Table'!$L" &amp; U$1),$A51&lt;=INDIRECT("'Panasonic ERJ Code Table'!$M" &amp; U$1)) ),U$2&amp;_xlfn.XLOOKUP($A51,E96_raw,E96_code),"N/A")</f>
        <v>N/A</v>
      </c>
    </row>
    <row r="52" spans="1:21">
      <c r="A52" s="16">
        <v>3.2400000000000007</v>
      </c>
      <c r="B52" s="16"/>
      <c r="C52" s="5" t="str" cm="1">
        <f t="array" aca="1" ref="C52" ca="1">IF( OR( AND($A52&gt;=INDIRECT("'Panasonic ERJ Code Table'!$K" &amp; C$1),$A52&lt;=INDIRECT("'Panasonic ERJ Code Table'!$L" &amp; C$1)), AND($A52&gt;=INDIRECT("'Panasonic ERJ Code Table'!$M" &amp; C$1),$A52&lt;=INDIRECT("'Panasonic ERJ Code Table'!$N" &amp; C$1)) ),C$2&amp;_xlfn.XLOOKUP($A52,E96_raw,E96_code),"N/A")</f>
        <v>N/A</v>
      </c>
      <c r="F52" s="5" t="str" cm="1">
        <f t="array" aca="1" ref="F52" ca="1">IF( OR( AND($A52&gt;=INDIRECT("'Panasonic ERJ Code Table'!$K" &amp; F$1),$A52&lt;=INDIRECT("'Panasonic ERJ Code Table'!$L" &amp; F$1)), AND($A52&gt;=INDIRECT("'Panasonic ERJ Code Table'!$M" &amp; F$1),$A52&lt;=INDIRECT("'Panasonic ERJ Code Table'!$N" &amp; F$1)) ),F$2&amp;_xlfn.XLOOKUP($A52,E96_raw,E96_code),"N/A")</f>
        <v>N/A</v>
      </c>
      <c r="I52" s="5" t="str" cm="1">
        <f t="array" aca="1" ref="I52" ca="1">IF( OR( AND($A52&gt;=INDIRECT("'Panasonic ERJ Code Table'!$K" &amp; I$1),$A52&lt;=INDIRECT("'Panasonic ERJ Code Table'!$L" &amp; I$1)), AND($A52&gt;=INDIRECT("'Panasonic ERJ Code Table'!$M" &amp; I$1),$A52&lt;=INDIRECT("'Panasonic ERJ Code Table'!$N" &amp; I$1)) ),I$2&amp;_xlfn.XLOOKUP($A52,E96_raw,E96_code),"N/A")</f>
        <v>N/A</v>
      </c>
      <c r="L52" s="5" t="str" cm="1">
        <f t="array" aca="1" ref="L52" ca="1">IF( OR( AND($A52&gt;=INDIRECT("'Panasonic ERJ Code Table'!$K" &amp; L$1),$A52&lt;=INDIRECT("'Panasonic ERJ Code Table'!$L" &amp; L$1)), AND($A52&gt;=INDIRECT("'Panasonic ERJ Code Table'!$M" &amp; L$1),$A52&lt;=INDIRECT("'Panasonic ERJ Code Table'!$N" &amp; L$1)) ),L$2&amp;_xlfn.XLOOKUP($A52,E96_raw,E96_code),"N/A")</f>
        <v>N/A</v>
      </c>
      <c r="O52" s="5" t="str" cm="1">
        <f t="array" aca="1" ref="O52" ca="1">IF( OR( AND($A52&gt;=INDIRECT("'Panasonic ERJ Code Table'!$K" &amp; O$1),$A52&lt;=INDIRECT("'Panasonic ERJ Code Table'!$L" &amp; O$1)), AND($A52&gt;=INDIRECT("'Panasonic ERJ Code Table'!$M" &amp; O$1),$A52&lt;=INDIRECT("'Panasonic ERJ Code Table'!$N" &amp; O$1)) ),O$2&amp;_xlfn.XLOOKUP($A52,E96_raw,E96_code),"N/A")</f>
        <v>N/A</v>
      </c>
      <c r="R52" s="5" t="str" cm="1">
        <f t="array" aca="1" ref="R52" ca="1">IF( OR( AND($A52&gt;=INDIRECT("'Panasonic ERJ Code Table'!$K" &amp; R$1),$A52&lt;=INDIRECT("'Panasonic ERJ Code Table'!$L" &amp; R$1)), AND($A52&gt;=INDIRECT("'Panasonic ERJ Code Table'!$M" &amp; R$1),$A52&lt;=INDIRECT("'Panasonic ERJ Code Table'!$N" &amp; R$1)) ),R$2&amp;_xlfn.XLOOKUP($A52,E96_raw,E96_code),"N/A")</f>
        <v>N/A</v>
      </c>
      <c r="U52" s="5" t="str" cm="1">
        <f t="array" aca="1" ref="U52" ca="1">IF( OR( AND($A52&gt;=INDIRECT("'Panasonic ERJ Code Table'!$J" &amp; U$1),$A52&lt;=INDIRECT("'Panasonic ERJ Code Table'!$K" &amp; U$1)), AND($A52&gt;=INDIRECT("'Panasonic ERJ Code Table'!$L" &amp; U$1),$A52&lt;=INDIRECT("'Panasonic ERJ Code Table'!$M" &amp; U$1)) ),U$2&amp;_xlfn.XLOOKUP($A52,E96_raw,E96_code),"N/A")</f>
        <v>N/A</v>
      </c>
    </row>
    <row r="53" spans="1:21">
      <c r="A53" s="16">
        <v>3.3199999999999994</v>
      </c>
      <c r="B53" s="16"/>
      <c r="C53" s="5" t="str" cm="1">
        <f t="array" aca="1" ref="C53" ca="1">IF( OR( AND($A53&gt;=INDIRECT("'Panasonic ERJ Code Table'!$K" &amp; C$1),$A53&lt;=INDIRECT("'Panasonic ERJ Code Table'!$L" &amp; C$1)), AND($A53&gt;=INDIRECT("'Panasonic ERJ Code Table'!$M" &amp; C$1),$A53&lt;=INDIRECT("'Panasonic ERJ Code Table'!$N" &amp; C$1)) ),C$2&amp;_xlfn.XLOOKUP($A53,E96_raw,E96_code),"N/A")</f>
        <v>N/A</v>
      </c>
      <c r="F53" s="5" t="str" cm="1">
        <f t="array" aca="1" ref="F53" ca="1">IF( OR( AND($A53&gt;=INDIRECT("'Panasonic ERJ Code Table'!$K" &amp; F$1),$A53&lt;=INDIRECT("'Panasonic ERJ Code Table'!$L" &amp; F$1)), AND($A53&gt;=INDIRECT("'Panasonic ERJ Code Table'!$M" &amp; F$1),$A53&lt;=INDIRECT("'Panasonic ERJ Code Table'!$N" &amp; F$1)) ),F$2&amp;_xlfn.XLOOKUP($A53,E96_raw,E96_code),"N/A")</f>
        <v>N/A</v>
      </c>
      <c r="I53" s="5" t="str" cm="1">
        <f t="array" aca="1" ref="I53" ca="1">IF( OR( AND($A53&gt;=INDIRECT("'Panasonic ERJ Code Table'!$K" &amp; I$1),$A53&lt;=INDIRECT("'Panasonic ERJ Code Table'!$L" &amp; I$1)), AND($A53&gt;=INDIRECT("'Panasonic ERJ Code Table'!$M" &amp; I$1),$A53&lt;=INDIRECT("'Panasonic ERJ Code Table'!$N" &amp; I$1)) ),I$2&amp;_xlfn.XLOOKUP($A53,E96_raw,E96_code),"N/A")</f>
        <v>N/A</v>
      </c>
      <c r="L53" s="5" t="str" cm="1">
        <f t="array" aca="1" ref="L53" ca="1">IF( OR( AND($A53&gt;=INDIRECT("'Panasonic ERJ Code Table'!$K" &amp; L$1),$A53&lt;=INDIRECT("'Panasonic ERJ Code Table'!$L" &amp; L$1)), AND($A53&gt;=INDIRECT("'Panasonic ERJ Code Table'!$M" &amp; L$1),$A53&lt;=INDIRECT("'Panasonic ERJ Code Table'!$N" &amp; L$1)) ),L$2&amp;_xlfn.XLOOKUP($A53,E96_raw,E96_code),"N/A")</f>
        <v>N/A</v>
      </c>
      <c r="O53" s="5" t="str" cm="1">
        <f t="array" aca="1" ref="O53" ca="1">IF( OR( AND($A53&gt;=INDIRECT("'Panasonic ERJ Code Table'!$K" &amp; O$1),$A53&lt;=INDIRECT("'Panasonic ERJ Code Table'!$L" &amp; O$1)), AND($A53&gt;=INDIRECT("'Panasonic ERJ Code Table'!$M" &amp; O$1),$A53&lt;=INDIRECT("'Panasonic ERJ Code Table'!$N" &amp; O$1)) ),O$2&amp;_xlfn.XLOOKUP($A53,E96_raw,E96_code),"N/A")</f>
        <v>N/A</v>
      </c>
      <c r="R53" s="5" t="str" cm="1">
        <f t="array" aca="1" ref="R53" ca="1">IF( OR( AND($A53&gt;=INDIRECT("'Panasonic ERJ Code Table'!$K" &amp; R$1),$A53&lt;=INDIRECT("'Panasonic ERJ Code Table'!$L" &amp; R$1)), AND($A53&gt;=INDIRECT("'Panasonic ERJ Code Table'!$M" &amp; R$1),$A53&lt;=INDIRECT("'Panasonic ERJ Code Table'!$N" &amp; R$1)) ),R$2&amp;_xlfn.XLOOKUP($A53,E96_raw,E96_code),"N/A")</f>
        <v>N/A</v>
      </c>
      <c r="U53" s="5" t="str" cm="1">
        <f t="array" aca="1" ref="U53" ca="1">IF( OR( AND($A53&gt;=INDIRECT("'Panasonic ERJ Code Table'!$J" &amp; U$1),$A53&lt;=INDIRECT("'Panasonic ERJ Code Table'!$K" &amp; U$1)), AND($A53&gt;=INDIRECT("'Panasonic ERJ Code Table'!$L" &amp; U$1),$A53&lt;=INDIRECT("'Panasonic ERJ Code Table'!$M" &amp; U$1)) ),U$2&amp;_xlfn.XLOOKUP($A53,E96_raw,E96_code),"N/A")</f>
        <v>N/A</v>
      </c>
    </row>
    <row r="54" spans="1:21">
      <c r="A54" s="16">
        <v>3.4</v>
      </c>
      <c r="B54" s="16"/>
      <c r="C54" s="5" t="str" cm="1">
        <f t="array" aca="1" ref="C54" ca="1">IF( OR( AND($A54&gt;=INDIRECT("'Panasonic ERJ Code Table'!$K" &amp; C$1),$A54&lt;=INDIRECT("'Panasonic ERJ Code Table'!$L" &amp; C$1)), AND($A54&gt;=INDIRECT("'Panasonic ERJ Code Table'!$M" &amp; C$1),$A54&lt;=INDIRECT("'Panasonic ERJ Code Table'!$N" &amp; C$1)) ),C$2&amp;_xlfn.XLOOKUP($A54,E96_raw,E96_code),"N/A")</f>
        <v>N/A</v>
      </c>
      <c r="F54" s="5" t="str" cm="1">
        <f t="array" aca="1" ref="F54" ca="1">IF( OR( AND($A54&gt;=INDIRECT("'Panasonic ERJ Code Table'!$K" &amp; F$1),$A54&lt;=INDIRECT("'Panasonic ERJ Code Table'!$L" &amp; F$1)), AND($A54&gt;=INDIRECT("'Panasonic ERJ Code Table'!$M" &amp; F$1),$A54&lt;=INDIRECT("'Panasonic ERJ Code Table'!$N" &amp; F$1)) ),F$2&amp;_xlfn.XLOOKUP($A54,E96_raw,E96_code),"N/A")</f>
        <v>N/A</v>
      </c>
      <c r="I54" s="5" t="str" cm="1">
        <f t="array" aca="1" ref="I54" ca="1">IF( OR( AND($A54&gt;=INDIRECT("'Panasonic ERJ Code Table'!$K" &amp; I$1),$A54&lt;=INDIRECT("'Panasonic ERJ Code Table'!$L" &amp; I$1)), AND($A54&gt;=INDIRECT("'Panasonic ERJ Code Table'!$M" &amp; I$1),$A54&lt;=INDIRECT("'Panasonic ERJ Code Table'!$N" &amp; I$1)) ),I$2&amp;_xlfn.XLOOKUP($A54,E96_raw,E96_code),"N/A")</f>
        <v>N/A</v>
      </c>
      <c r="L54" s="5" t="str" cm="1">
        <f t="array" aca="1" ref="L54" ca="1">IF( OR( AND($A54&gt;=INDIRECT("'Panasonic ERJ Code Table'!$K" &amp; L$1),$A54&lt;=INDIRECT("'Panasonic ERJ Code Table'!$L" &amp; L$1)), AND($A54&gt;=INDIRECT("'Panasonic ERJ Code Table'!$M" &amp; L$1),$A54&lt;=INDIRECT("'Panasonic ERJ Code Table'!$N" &amp; L$1)) ),L$2&amp;_xlfn.XLOOKUP($A54,E96_raw,E96_code),"N/A")</f>
        <v>N/A</v>
      </c>
      <c r="O54" s="5" t="str" cm="1">
        <f t="array" aca="1" ref="O54" ca="1">IF( OR( AND($A54&gt;=INDIRECT("'Panasonic ERJ Code Table'!$K" &amp; O$1),$A54&lt;=INDIRECT("'Panasonic ERJ Code Table'!$L" &amp; O$1)), AND($A54&gt;=INDIRECT("'Panasonic ERJ Code Table'!$M" &amp; O$1),$A54&lt;=INDIRECT("'Panasonic ERJ Code Table'!$N" &amp; O$1)) ),O$2&amp;_xlfn.XLOOKUP($A54,E96_raw,E96_code),"N/A")</f>
        <v>N/A</v>
      </c>
      <c r="R54" s="5" t="str" cm="1">
        <f t="array" aca="1" ref="R54" ca="1">IF( OR( AND($A54&gt;=INDIRECT("'Panasonic ERJ Code Table'!$K" &amp; R$1),$A54&lt;=INDIRECT("'Panasonic ERJ Code Table'!$L" &amp; R$1)), AND($A54&gt;=INDIRECT("'Panasonic ERJ Code Table'!$M" &amp; R$1),$A54&lt;=INDIRECT("'Panasonic ERJ Code Table'!$N" &amp; R$1)) ),R$2&amp;_xlfn.XLOOKUP($A54,E96_raw,E96_code),"N/A")</f>
        <v>N/A</v>
      </c>
      <c r="U54" s="5" t="str" cm="1">
        <f t="array" aca="1" ref="U54" ca="1">IF( OR( AND($A54&gt;=INDIRECT("'Panasonic ERJ Code Table'!$J" &amp; U$1),$A54&lt;=INDIRECT("'Panasonic ERJ Code Table'!$K" &amp; U$1)), AND($A54&gt;=INDIRECT("'Panasonic ERJ Code Table'!$L" &amp; U$1),$A54&lt;=INDIRECT("'Panasonic ERJ Code Table'!$M" &amp; U$1)) ),U$2&amp;_xlfn.XLOOKUP($A54,E96_raw,E96_code),"N/A")</f>
        <v>N/A</v>
      </c>
    </row>
    <row r="55" spans="1:21">
      <c r="A55" s="16">
        <v>3.4799999999999995</v>
      </c>
      <c r="B55" s="16"/>
      <c r="C55" s="5" t="str" cm="1">
        <f t="array" aca="1" ref="C55" ca="1">IF( OR( AND($A55&gt;=INDIRECT("'Panasonic ERJ Code Table'!$K" &amp; C$1),$A55&lt;=INDIRECT("'Panasonic ERJ Code Table'!$L" &amp; C$1)), AND($A55&gt;=INDIRECT("'Panasonic ERJ Code Table'!$M" &amp; C$1),$A55&lt;=INDIRECT("'Panasonic ERJ Code Table'!$N" &amp; C$1)) ),C$2&amp;_xlfn.XLOOKUP($A55,E96_raw,E96_code),"N/A")</f>
        <v>N/A</v>
      </c>
      <c r="F55" s="5" t="str" cm="1">
        <f t="array" aca="1" ref="F55" ca="1">IF( OR( AND($A55&gt;=INDIRECT("'Panasonic ERJ Code Table'!$K" &amp; F$1),$A55&lt;=INDIRECT("'Panasonic ERJ Code Table'!$L" &amp; F$1)), AND($A55&gt;=INDIRECT("'Panasonic ERJ Code Table'!$M" &amp; F$1),$A55&lt;=INDIRECT("'Panasonic ERJ Code Table'!$N" &amp; F$1)) ),F$2&amp;_xlfn.XLOOKUP($A55,E96_raw,E96_code),"N/A")</f>
        <v>N/A</v>
      </c>
      <c r="I55" s="5" t="str" cm="1">
        <f t="array" aca="1" ref="I55" ca="1">IF( OR( AND($A55&gt;=INDIRECT("'Panasonic ERJ Code Table'!$K" &amp; I$1),$A55&lt;=INDIRECT("'Panasonic ERJ Code Table'!$L" &amp; I$1)), AND($A55&gt;=INDIRECT("'Panasonic ERJ Code Table'!$M" &amp; I$1),$A55&lt;=INDIRECT("'Panasonic ERJ Code Table'!$N" &amp; I$1)) ),I$2&amp;_xlfn.XLOOKUP($A55,E96_raw,E96_code),"N/A")</f>
        <v>N/A</v>
      </c>
      <c r="L55" s="5" t="str" cm="1">
        <f t="array" aca="1" ref="L55" ca="1">IF( OR( AND($A55&gt;=INDIRECT("'Panasonic ERJ Code Table'!$K" &amp; L$1),$A55&lt;=INDIRECT("'Panasonic ERJ Code Table'!$L" &amp; L$1)), AND($A55&gt;=INDIRECT("'Panasonic ERJ Code Table'!$M" &amp; L$1),$A55&lt;=INDIRECT("'Panasonic ERJ Code Table'!$N" &amp; L$1)) ),L$2&amp;_xlfn.XLOOKUP($A55,E96_raw,E96_code),"N/A")</f>
        <v>N/A</v>
      </c>
      <c r="O55" s="5" t="str" cm="1">
        <f t="array" aca="1" ref="O55" ca="1">IF( OR( AND($A55&gt;=INDIRECT("'Panasonic ERJ Code Table'!$K" &amp; O$1),$A55&lt;=INDIRECT("'Panasonic ERJ Code Table'!$L" &amp; O$1)), AND($A55&gt;=INDIRECT("'Panasonic ERJ Code Table'!$M" &amp; O$1),$A55&lt;=INDIRECT("'Panasonic ERJ Code Table'!$N" &amp; O$1)) ),O$2&amp;_xlfn.XLOOKUP($A55,E96_raw,E96_code),"N/A")</f>
        <v>N/A</v>
      </c>
      <c r="R55" s="5" t="str" cm="1">
        <f t="array" aca="1" ref="R55" ca="1">IF( OR( AND($A55&gt;=INDIRECT("'Panasonic ERJ Code Table'!$K" &amp; R$1),$A55&lt;=INDIRECT("'Panasonic ERJ Code Table'!$L" &amp; R$1)), AND($A55&gt;=INDIRECT("'Panasonic ERJ Code Table'!$M" &amp; R$1),$A55&lt;=INDIRECT("'Panasonic ERJ Code Table'!$N" &amp; R$1)) ),R$2&amp;_xlfn.XLOOKUP($A55,E96_raw,E96_code),"N/A")</f>
        <v>N/A</v>
      </c>
      <c r="U55" s="5" t="str" cm="1">
        <f t="array" aca="1" ref="U55" ca="1">IF( OR( AND($A55&gt;=INDIRECT("'Panasonic ERJ Code Table'!$J" &amp; U$1),$A55&lt;=INDIRECT("'Panasonic ERJ Code Table'!$K" &amp; U$1)), AND($A55&gt;=INDIRECT("'Panasonic ERJ Code Table'!$L" &amp; U$1),$A55&lt;=INDIRECT("'Panasonic ERJ Code Table'!$M" &amp; U$1)) ),U$2&amp;_xlfn.XLOOKUP($A55,E96_raw,E96_code),"N/A")</f>
        <v>N/A</v>
      </c>
    </row>
    <row r="56" spans="1:21">
      <c r="A56" s="16">
        <v>3.5699999999999994</v>
      </c>
      <c r="B56" s="16"/>
      <c r="C56" s="5" t="str" cm="1">
        <f t="array" aca="1" ref="C56" ca="1">IF( OR( AND($A56&gt;=INDIRECT("'Panasonic ERJ Code Table'!$K" &amp; C$1),$A56&lt;=INDIRECT("'Panasonic ERJ Code Table'!$L" &amp; C$1)), AND($A56&gt;=INDIRECT("'Panasonic ERJ Code Table'!$M" &amp; C$1),$A56&lt;=INDIRECT("'Panasonic ERJ Code Table'!$N" &amp; C$1)) ),C$2&amp;_xlfn.XLOOKUP($A56,E96_raw,E96_code),"N/A")</f>
        <v>N/A</v>
      </c>
      <c r="F56" s="5" t="str" cm="1">
        <f t="array" aca="1" ref="F56" ca="1">IF( OR( AND($A56&gt;=INDIRECT("'Panasonic ERJ Code Table'!$K" &amp; F$1),$A56&lt;=INDIRECT("'Panasonic ERJ Code Table'!$L" &amp; F$1)), AND($A56&gt;=INDIRECT("'Panasonic ERJ Code Table'!$M" &amp; F$1),$A56&lt;=INDIRECT("'Panasonic ERJ Code Table'!$N" &amp; F$1)) ),F$2&amp;_xlfn.XLOOKUP($A56,E96_raw,E96_code),"N/A")</f>
        <v>N/A</v>
      </c>
      <c r="I56" s="5" t="str" cm="1">
        <f t="array" aca="1" ref="I56" ca="1">IF( OR( AND($A56&gt;=INDIRECT("'Panasonic ERJ Code Table'!$K" &amp; I$1),$A56&lt;=INDIRECT("'Panasonic ERJ Code Table'!$L" &amp; I$1)), AND($A56&gt;=INDIRECT("'Panasonic ERJ Code Table'!$M" &amp; I$1),$A56&lt;=INDIRECT("'Panasonic ERJ Code Table'!$N" &amp; I$1)) ),I$2&amp;_xlfn.XLOOKUP($A56,E96_raw,E96_code),"N/A")</f>
        <v>N/A</v>
      </c>
      <c r="L56" s="5" t="str" cm="1">
        <f t="array" aca="1" ref="L56" ca="1">IF( OR( AND($A56&gt;=INDIRECT("'Panasonic ERJ Code Table'!$K" &amp; L$1),$A56&lt;=INDIRECT("'Panasonic ERJ Code Table'!$L" &amp; L$1)), AND($A56&gt;=INDIRECT("'Panasonic ERJ Code Table'!$M" &amp; L$1),$A56&lt;=INDIRECT("'Panasonic ERJ Code Table'!$N" &amp; L$1)) ),L$2&amp;_xlfn.XLOOKUP($A56,E96_raw,E96_code),"N/A")</f>
        <v>N/A</v>
      </c>
      <c r="O56" s="5" t="str" cm="1">
        <f t="array" aca="1" ref="O56" ca="1">IF( OR( AND($A56&gt;=INDIRECT("'Panasonic ERJ Code Table'!$K" &amp; O$1),$A56&lt;=INDIRECT("'Panasonic ERJ Code Table'!$L" &amp; O$1)), AND($A56&gt;=INDIRECT("'Panasonic ERJ Code Table'!$M" &amp; O$1),$A56&lt;=INDIRECT("'Panasonic ERJ Code Table'!$N" &amp; O$1)) ),O$2&amp;_xlfn.XLOOKUP($A56,E96_raw,E96_code),"N/A")</f>
        <v>N/A</v>
      </c>
      <c r="R56" s="5" t="str" cm="1">
        <f t="array" aca="1" ref="R56" ca="1">IF( OR( AND($A56&gt;=INDIRECT("'Panasonic ERJ Code Table'!$K" &amp; R$1),$A56&lt;=INDIRECT("'Panasonic ERJ Code Table'!$L" &amp; R$1)), AND($A56&gt;=INDIRECT("'Panasonic ERJ Code Table'!$M" &amp; R$1),$A56&lt;=INDIRECT("'Panasonic ERJ Code Table'!$N" &amp; R$1)) ),R$2&amp;_xlfn.XLOOKUP($A56,E96_raw,E96_code),"N/A")</f>
        <v>N/A</v>
      </c>
      <c r="U56" s="5" t="str" cm="1">
        <f t="array" aca="1" ref="U56" ca="1">IF( OR( AND($A56&gt;=INDIRECT("'Panasonic ERJ Code Table'!$J" &amp; U$1),$A56&lt;=INDIRECT("'Panasonic ERJ Code Table'!$K" &amp; U$1)), AND($A56&gt;=INDIRECT("'Panasonic ERJ Code Table'!$L" &amp; U$1),$A56&lt;=INDIRECT("'Panasonic ERJ Code Table'!$M" &amp; U$1)) ),U$2&amp;_xlfn.XLOOKUP($A56,E96_raw,E96_code),"N/A")</f>
        <v>N/A</v>
      </c>
    </row>
    <row r="57" spans="1:21">
      <c r="A57" s="16">
        <v>3.65</v>
      </c>
      <c r="B57" s="16"/>
      <c r="C57" s="5" t="str" cm="1">
        <f t="array" aca="1" ref="C57" ca="1">IF( OR( AND($A57&gt;=INDIRECT("'Panasonic ERJ Code Table'!$K" &amp; C$1),$A57&lt;=INDIRECT("'Panasonic ERJ Code Table'!$L" &amp; C$1)), AND($A57&gt;=INDIRECT("'Panasonic ERJ Code Table'!$M" &amp; C$1),$A57&lt;=INDIRECT("'Panasonic ERJ Code Table'!$N" &amp; C$1)) ),C$2&amp;_xlfn.XLOOKUP($A57,E96_raw,E96_code),"N/A")</f>
        <v>N/A</v>
      </c>
      <c r="F57" s="5" t="str" cm="1">
        <f t="array" aca="1" ref="F57" ca="1">IF( OR( AND($A57&gt;=INDIRECT("'Panasonic ERJ Code Table'!$K" &amp; F$1),$A57&lt;=INDIRECT("'Panasonic ERJ Code Table'!$L" &amp; F$1)), AND($A57&gt;=INDIRECT("'Panasonic ERJ Code Table'!$M" &amp; F$1),$A57&lt;=INDIRECT("'Panasonic ERJ Code Table'!$N" &amp; F$1)) ),F$2&amp;_xlfn.XLOOKUP($A57,E96_raw,E96_code),"N/A")</f>
        <v>N/A</v>
      </c>
      <c r="I57" s="5" t="str" cm="1">
        <f t="array" aca="1" ref="I57" ca="1">IF( OR( AND($A57&gt;=INDIRECT("'Panasonic ERJ Code Table'!$K" &amp; I$1),$A57&lt;=INDIRECT("'Panasonic ERJ Code Table'!$L" &amp; I$1)), AND($A57&gt;=INDIRECT("'Panasonic ERJ Code Table'!$M" &amp; I$1),$A57&lt;=INDIRECT("'Panasonic ERJ Code Table'!$N" &amp; I$1)) ),I$2&amp;_xlfn.XLOOKUP($A57,E96_raw,E96_code),"N/A")</f>
        <v>N/A</v>
      </c>
      <c r="L57" s="5" t="str" cm="1">
        <f t="array" aca="1" ref="L57" ca="1">IF( OR( AND($A57&gt;=INDIRECT("'Panasonic ERJ Code Table'!$K" &amp; L$1),$A57&lt;=INDIRECT("'Panasonic ERJ Code Table'!$L" &amp; L$1)), AND($A57&gt;=INDIRECT("'Panasonic ERJ Code Table'!$M" &amp; L$1),$A57&lt;=INDIRECT("'Panasonic ERJ Code Table'!$N" &amp; L$1)) ),L$2&amp;_xlfn.XLOOKUP($A57,E96_raw,E96_code),"N/A")</f>
        <v>N/A</v>
      </c>
      <c r="O57" s="5" t="str" cm="1">
        <f t="array" aca="1" ref="O57" ca="1">IF( OR( AND($A57&gt;=INDIRECT("'Panasonic ERJ Code Table'!$K" &amp; O$1),$A57&lt;=INDIRECT("'Panasonic ERJ Code Table'!$L" &amp; O$1)), AND($A57&gt;=INDIRECT("'Panasonic ERJ Code Table'!$M" &amp; O$1),$A57&lt;=INDIRECT("'Panasonic ERJ Code Table'!$N" &amp; O$1)) ),O$2&amp;_xlfn.XLOOKUP($A57,E96_raw,E96_code),"N/A")</f>
        <v>N/A</v>
      </c>
      <c r="R57" s="5" t="str" cm="1">
        <f t="array" aca="1" ref="R57" ca="1">IF( OR( AND($A57&gt;=INDIRECT("'Panasonic ERJ Code Table'!$K" &amp; R$1),$A57&lt;=INDIRECT("'Panasonic ERJ Code Table'!$L" &amp; R$1)), AND($A57&gt;=INDIRECT("'Panasonic ERJ Code Table'!$M" &amp; R$1),$A57&lt;=INDIRECT("'Panasonic ERJ Code Table'!$N" &amp; R$1)) ),R$2&amp;_xlfn.XLOOKUP($A57,E96_raw,E96_code),"N/A")</f>
        <v>N/A</v>
      </c>
      <c r="U57" s="5" t="str" cm="1">
        <f t="array" aca="1" ref="U57" ca="1">IF( OR( AND($A57&gt;=INDIRECT("'Panasonic ERJ Code Table'!$J" &amp; U$1),$A57&lt;=INDIRECT("'Panasonic ERJ Code Table'!$K" &amp; U$1)), AND($A57&gt;=INDIRECT("'Panasonic ERJ Code Table'!$L" &amp; U$1),$A57&lt;=INDIRECT("'Panasonic ERJ Code Table'!$M" &amp; U$1)) ),U$2&amp;_xlfn.XLOOKUP($A57,E96_raw,E96_code),"N/A")</f>
        <v>N/A</v>
      </c>
    </row>
    <row r="58" spans="1:21">
      <c r="A58" s="16">
        <v>3.7400000000000007</v>
      </c>
      <c r="B58" s="16"/>
      <c r="C58" s="5" t="str" cm="1">
        <f t="array" aca="1" ref="C58" ca="1">IF( OR( AND($A58&gt;=INDIRECT("'Panasonic ERJ Code Table'!$K" &amp; C$1),$A58&lt;=INDIRECT("'Panasonic ERJ Code Table'!$L" &amp; C$1)), AND($A58&gt;=INDIRECT("'Panasonic ERJ Code Table'!$M" &amp; C$1),$A58&lt;=INDIRECT("'Panasonic ERJ Code Table'!$N" &amp; C$1)) ),C$2&amp;_xlfn.XLOOKUP($A58,E96_raw,E96_code),"N/A")</f>
        <v>N/A</v>
      </c>
      <c r="F58" s="5" t="str" cm="1">
        <f t="array" aca="1" ref="F58" ca="1">IF( OR( AND($A58&gt;=INDIRECT("'Panasonic ERJ Code Table'!$K" &amp; F$1),$A58&lt;=INDIRECT("'Panasonic ERJ Code Table'!$L" &amp; F$1)), AND($A58&gt;=INDIRECT("'Panasonic ERJ Code Table'!$M" &amp; F$1),$A58&lt;=INDIRECT("'Panasonic ERJ Code Table'!$N" &amp; F$1)) ),F$2&amp;_xlfn.XLOOKUP($A58,E96_raw,E96_code),"N/A")</f>
        <v>N/A</v>
      </c>
      <c r="I58" s="5" t="str" cm="1">
        <f t="array" aca="1" ref="I58" ca="1">IF( OR( AND($A58&gt;=INDIRECT("'Panasonic ERJ Code Table'!$K" &amp; I$1),$A58&lt;=INDIRECT("'Panasonic ERJ Code Table'!$L" &amp; I$1)), AND($A58&gt;=INDIRECT("'Panasonic ERJ Code Table'!$M" &amp; I$1),$A58&lt;=INDIRECT("'Panasonic ERJ Code Table'!$N" &amp; I$1)) ),I$2&amp;_xlfn.XLOOKUP($A58,E96_raw,E96_code),"N/A")</f>
        <v>N/A</v>
      </c>
      <c r="L58" s="5" t="str" cm="1">
        <f t="array" aca="1" ref="L58" ca="1">IF( OR( AND($A58&gt;=INDIRECT("'Panasonic ERJ Code Table'!$K" &amp; L$1),$A58&lt;=INDIRECT("'Panasonic ERJ Code Table'!$L" &amp; L$1)), AND($A58&gt;=INDIRECT("'Panasonic ERJ Code Table'!$M" &amp; L$1),$A58&lt;=INDIRECT("'Panasonic ERJ Code Table'!$N" &amp; L$1)) ),L$2&amp;_xlfn.XLOOKUP($A58,E96_raw,E96_code),"N/A")</f>
        <v>N/A</v>
      </c>
      <c r="O58" s="5" t="str" cm="1">
        <f t="array" aca="1" ref="O58" ca="1">IF( OR( AND($A58&gt;=INDIRECT("'Panasonic ERJ Code Table'!$K" &amp; O$1),$A58&lt;=INDIRECT("'Panasonic ERJ Code Table'!$L" &amp; O$1)), AND($A58&gt;=INDIRECT("'Panasonic ERJ Code Table'!$M" &amp; O$1),$A58&lt;=INDIRECT("'Panasonic ERJ Code Table'!$N" &amp; O$1)) ),O$2&amp;_xlfn.XLOOKUP($A58,E96_raw,E96_code),"N/A")</f>
        <v>N/A</v>
      </c>
      <c r="R58" s="5" t="str" cm="1">
        <f t="array" aca="1" ref="R58" ca="1">IF( OR( AND($A58&gt;=INDIRECT("'Panasonic ERJ Code Table'!$K" &amp; R$1),$A58&lt;=INDIRECT("'Panasonic ERJ Code Table'!$L" &amp; R$1)), AND($A58&gt;=INDIRECT("'Panasonic ERJ Code Table'!$M" &amp; R$1),$A58&lt;=INDIRECT("'Panasonic ERJ Code Table'!$N" &amp; R$1)) ),R$2&amp;_xlfn.XLOOKUP($A58,E96_raw,E96_code),"N/A")</f>
        <v>N/A</v>
      </c>
      <c r="U58" s="5" t="str" cm="1">
        <f t="array" aca="1" ref="U58" ca="1">IF( OR( AND($A58&gt;=INDIRECT("'Panasonic ERJ Code Table'!$J" &amp; U$1),$A58&lt;=INDIRECT("'Panasonic ERJ Code Table'!$K" &amp; U$1)), AND($A58&gt;=INDIRECT("'Panasonic ERJ Code Table'!$L" &amp; U$1),$A58&lt;=INDIRECT("'Panasonic ERJ Code Table'!$M" &amp; U$1)) ),U$2&amp;_xlfn.XLOOKUP($A58,E96_raw,E96_code),"N/A")</f>
        <v>N/A</v>
      </c>
    </row>
    <row r="59" spans="1:21">
      <c r="A59" s="16">
        <v>3.8299999999999996</v>
      </c>
      <c r="B59" s="16"/>
      <c r="C59" s="5" t="str" cm="1">
        <f t="array" aca="1" ref="C59" ca="1">IF( OR( AND($A59&gt;=INDIRECT("'Panasonic ERJ Code Table'!$K" &amp; C$1),$A59&lt;=INDIRECT("'Panasonic ERJ Code Table'!$L" &amp; C$1)), AND($A59&gt;=INDIRECT("'Panasonic ERJ Code Table'!$M" &amp; C$1),$A59&lt;=INDIRECT("'Panasonic ERJ Code Table'!$N" &amp; C$1)) ),C$2&amp;_xlfn.XLOOKUP($A59,E96_raw,E96_code),"N/A")</f>
        <v>N/A</v>
      </c>
      <c r="F59" s="5" t="str" cm="1">
        <f t="array" aca="1" ref="F59" ca="1">IF( OR( AND($A59&gt;=INDIRECT("'Panasonic ERJ Code Table'!$K" &amp; F$1),$A59&lt;=INDIRECT("'Panasonic ERJ Code Table'!$L" &amp; F$1)), AND($A59&gt;=INDIRECT("'Panasonic ERJ Code Table'!$M" &amp; F$1),$A59&lt;=INDIRECT("'Panasonic ERJ Code Table'!$N" &amp; F$1)) ),F$2&amp;_xlfn.XLOOKUP($A59,E96_raw,E96_code),"N/A")</f>
        <v>N/A</v>
      </c>
      <c r="I59" s="5" t="str" cm="1">
        <f t="array" aca="1" ref="I59" ca="1">IF( OR( AND($A59&gt;=INDIRECT("'Panasonic ERJ Code Table'!$K" &amp; I$1),$A59&lt;=INDIRECT("'Panasonic ERJ Code Table'!$L" &amp; I$1)), AND($A59&gt;=INDIRECT("'Panasonic ERJ Code Table'!$M" &amp; I$1),$A59&lt;=INDIRECT("'Panasonic ERJ Code Table'!$N" &amp; I$1)) ),I$2&amp;_xlfn.XLOOKUP($A59,E96_raw,E96_code),"N/A")</f>
        <v>N/A</v>
      </c>
      <c r="L59" s="5" t="str" cm="1">
        <f t="array" aca="1" ref="L59" ca="1">IF( OR( AND($A59&gt;=INDIRECT("'Panasonic ERJ Code Table'!$K" &amp; L$1),$A59&lt;=INDIRECT("'Panasonic ERJ Code Table'!$L" &amp; L$1)), AND($A59&gt;=INDIRECT("'Panasonic ERJ Code Table'!$M" &amp; L$1),$A59&lt;=INDIRECT("'Panasonic ERJ Code Table'!$N" &amp; L$1)) ),L$2&amp;_xlfn.XLOOKUP($A59,E96_raw,E96_code),"N/A")</f>
        <v>N/A</v>
      </c>
      <c r="O59" s="5" t="str" cm="1">
        <f t="array" aca="1" ref="O59" ca="1">IF( OR( AND($A59&gt;=INDIRECT("'Panasonic ERJ Code Table'!$K" &amp; O$1),$A59&lt;=INDIRECT("'Panasonic ERJ Code Table'!$L" &amp; O$1)), AND($A59&gt;=INDIRECT("'Panasonic ERJ Code Table'!$M" &amp; O$1),$A59&lt;=INDIRECT("'Panasonic ERJ Code Table'!$N" &amp; O$1)) ),O$2&amp;_xlfn.XLOOKUP($A59,E96_raw,E96_code),"N/A")</f>
        <v>N/A</v>
      </c>
      <c r="R59" s="5" t="str" cm="1">
        <f t="array" aca="1" ref="R59" ca="1">IF( OR( AND($A59&gt;=INDIRECT("'Panasonic ERJ Code Table'!$K" &amp; R$1),$A59&lt;=INDIRECT("'Panasonic ERJ Code Table'!$L" &amp; R$1)), AND($A59&gt;=INDIRECT("'Panasonic ERJ Code Table'!$M" &amp; R$1),$A59&lt;=INDIRECT("'Panasonic ERJ Code Table'!$N" &amp; R$1)) ),R$2&amp;_xlfn.XLOOKUP($A59,E96_raw,E96_code),"N/A")</f>
        <v>N/A</v>
      </c>
      <c r="U59" s="5" t="str" cm="1">
        <f t="array" aca="1" ref="U59" ca="1">IF( OR( AND($A59&gt;=INDIRECT("'Panasonic ERJ Code Table'!$J" &amp; U$1),$A59&lt;=INDIRECT("'Panasonic ERJ Code Table'!$K" &amp; U$1)), AND($A59&gt;=INDIRECT("'Panasonic ERJ Code Table'!$L" &amp; U$1),$A59&lt;=INDIRECT("'Panasonic ERJ Code Table'!$M" &amp; U$1)) ),U$2&amp;_xlfn.XLOOKUP($A59,E96_raw,E96_code),"N/A")</f>
        <v>N/A</v>
      </c>
    </row>
    <row r="60" spans="1:21">
      <c r="A60" s="16">
        <v>3.9200000000000004</v>
      </c>
      <c r="B60" s="16"/>
      <c r="C60" s="5" t="str" cm="1">
        <f t="array" aca="1" ref="C60" ca="1">IF( OR( AND($A60&gt;=INDIRECT("'Panasonic ERJ Code Table'!$K" &amp; C$1),$A60&lt;=INDIRECT("'Panasonic ERJ Code Table'!$L" &amp; C$1)), AND($A60&gt;=INDIRECT("'Panasonic ERJ Code Table'!$M" &amp; C$1),$A60&lt;=INDIRECT("'Panasonic ERJ Code Table'!$N" &amp; C$1)) ),C$2&amp;_xlfn.XLOOKUP($A60,E96_raw,E96_code),"N/A")</f>
        <v>N/A</v>
      </c>
      <c r="F60" s="5" t="str" cm="1">
        <f t="array" aca="1" ref="F60" ca="1">IF( OR( AND($A60&gt;=INDIRECT("'Panasonic ERJ Code Table'!$K" &amp; F$1),$A60&lt;=INDIRECT("'Panasonic ERJ Code Table'!$L" &amp; F$1)), AND($A60&gt;=INDIRECT("'Panasonic ERJ Code Table'!$M" &amp; F$1),$A60&lt;=INDIRECT("'Panasonic ERJ Code Table'!$N" &amp; F$1)) ),F$2&amp;_xlfn.XLOOKUP($A60,E96_raw,E96_code),"N/A")</f>
        <v>N/A</v>
      </c>
      <c r="I60" s="5" t="str" cm="1">
        <f t="array" aca="1" ref="I60" ca="1">IF( OR( AND($A60&gt;=INDIRECT("'Panasonic ERJ Code Table'!$K" &amp; I$1),$A60&lt;=INDIRECT("'Panasonic ERJ Code Table'!$L" &amp; I$1)), AND($A60&gt;=INDIRECT("'Panasonic ERJ Code Table'!$M" &amp; I$1),$A60&lt;=INDIRECT("'Panasonic ERJ Code Table'!$N" &amp; I$1)) ),I$2&amp;_xlfn.XLOOKUP($A60,E96_raw,E96_code),"N/A")</f>
        <v>N/A</v>
      </c>
      <c r="L60" s="5" t="str" cm="1">
        <f t="array" aca="1" ref="L60" ca="1">IF( OR( AND($A60&gt;=INDIRECT("'Panasonic ERJ Code Table'!$K" &amp; L$1),$A60&lt;=INDIRECT("'Panasonic ERJ Code Table'!$L" &amp; L$1)), AND($A60&gt;=INDIRECT("'Panasonic ERJ Code Table'!$M" &amp; L$1),$A60&lt;=INDIRECT("'Panasonic ERJ Code Table'!$N" &amp; L$1)) ),L$2&amp;_xlfn.XLOOKUP($A60,E96_raw,E96_code),"N/A")</f>
        <v>N/A</v>
      </c>
      <c r="O60" s="5" t="str" cm="1">
        <f t="array" aca="1" ref="O60" ca="1">IF( OR( AND($A60&gt;=INDIRECT("'Panasonic ERJ Code Table'!$K" &amp; O$1),$A60&lt;=INDIRECT("'Panasonic ERJ Code Table'!$L" &amp; O$1)), AND($A60&gt;=INDIRECT("'Panasonic ERJ Code Table'!$M" &amp; O$1),$A60&lt;=INDIRECT("'Panasonic ERJ Code Table'!$N" &amp; O$1)) ),O$2&amp;_xlfn.XLOOKUP($A60,E96_raw,E96_code),"N/A")</f>
        <v>N/A</v>
      </c>
      <c r="R60" s="5" t="str" cm="1">
        <f t="array" aca="1" ref="R60" ca="1">IF( OR( AND($A60&gt;=INDIRECT("'Panasonic ERJ Code Table'!$K" &amp; R$1),$A60&lt;=INDIRECT("'Panasonic ERJ Code Table'!$L" &amp; R$1)), AND($A60&gt;=INDIRECT("'Panasonic ERJ Code Table'!$M" &amp; R$1),$A60&lt;=INDIRECT("'Panasonic ERJ Code Table'!$N" &amp; R$1)) ),R$2&amp;_xlfn.XLOOKUP($A60,E96_raw,E96_code),"N/A")</f>
        <v>N/A</v>
      </c>
      <c r="U60" s="5" t="str" cm="1">
        <f t="array" aca="1" ref="U60" ca="1">IF( OR( AND($A60&gt;=INDIRECT("'Panasonic ERJ Code Table'!$J" &amp; U$1),$A60&lt;=INDIRECT("'Panasonic ERJ Code Table'!$K" &amp; U$1)), AND($A60&gt;=INDIRECT("'Panasonic ERJ Code Table'!$L" &amp; U$1),$A60&lt;=INDIRECT("'Panasonic ERJ Code Table'!$M" &amp; U$1)) ),U$2&amp;_xlfn.XLOOKUP($A60,E96_raw,E96_code),"N/A")</f>
        <v>N/A</v>
      </c>
    </row>
    <row r="61" spans="1:21">
      <c r="A61" s="16">
        <v>4.0199999999999996</v>
      </c>
      <c r="B61" s="16"/>
      <c r="C61" s="5" t="str" cm="1">
        <f t="array" aca="1" ref="C61" ca="1">IF( OR( AND($A61&gt;=INDIRECT("'Panasonic ERJ Code Table'!$K" &amp; C$1),$A61&lt;=INDIRECT("'Panasonic ERJ Code Table'!$L" &amp; C$1)), AND($A61&gt;=INDIRECT("'Panasonic ERJ Code Table'!$M" &amp; C$1),$A61&lt;=INDIRECT("'Panasonic ERJ Code Table'!$N" &amp; C$1)) ),C$2&amp;_xlfn.XLOOKUP($A61,E96_raw,E96_code),"N/A")</f>
        <v>N/A</v>
      </c>
      <c r="F61" s="5" t="str" cm="1">
        <f t="array" aca="1" ref="F61" ca="1">IF( OR( AND($A61&gt;=INDIRECT("'Panasonic ERJ Code Table'!$K" &amp; F$1),$A61&lt;=INDIRECT("'Panasonic ERJ Code Table'!$L" &amp; F$1)), AND($A61&gt;=INDIRECT("'Panasonic ERJ Code Table'!$M" &amp; F$1),$A61&lt;=INDIRECT("'Panasonic ERJ Code Table'!$N" &amp; F$1)) ),F$2&amp;_xlfn.XLOOKUP($A61,E96_raw,E96_code),"N/A")</f>
        <v>N/A</v>
      </c>
      <c r="I61" s="5" t="str" cm="1">
        <f t="array" aca="1" ref="I61" ca="1">IF( OR( AND($A61&gt;=INDIRECT("'Panasonic ERJ Code Table'!$K" &amp; I$1),$A61&lt;=INDIRECT("'Panasonic ERJ Code Table'!$L" &amp; I$1)), AND($A61&gt;=INDIRECT("'Panasonic ERJ Code Table'!$M" &amp; I$1),$A61&lt;=INDIRECT("'Panasonic ERJ Code Table'!$N" &amp; I$1)) ),I$2&amp;_xlfn.XLOOKUP($A61,E96_raw,E96_code),"N/A")</f>
        <v>N/A</v>
      </c>
      <c r="L61" s="5" t="str" cm="1">
        <f t="array" aca="1" ref="L61" ca="1">IF( OR( AND($A61&gt;=INDIRECT("'Panasonic ERJ Code Table'!$K" &amp; L$1),$A61&lt;=INDIRECT("'Panasonic ERJ Code Table'!$L" &amp; L$1)), AND($A61&gt;=INDIRECT("'Panasonic ERJ Code Table'!$M" &amp; L$1),$A61&lt;=INDIRECT("'Panasonic ERJ Code Table'!$N" &amp; L$1)) ),L$2&amp;_xlfn.XLOOKUP($A61,E96_raw,E96_code),"N/A")</f>
        <v>N/A</v>
      </c>
      <c r="O61" s="5" t="str" cm="1">
        <f t="array" aca="1" ref="O61" ca="1">IF( OR( AND($A61&gt;=INDIRECT("'Panasonic ERJ Code Table'!$K" &amp; O$1),$A61&lt;=INDIRECT("'Panasonic ERJ Code Table'!$L" &amp; O$1)), AND($A61&gt;=INDIRECT("'Panasonic ERJ Code Table'!$M" &amp; O$1),$A61&lt;=INDIRECT("'Panasonic ERJ Code Table'!$N" &amp; O$1)) ),O$2&amp;_xlfn.XLOOKUP($A61,E96_raw,E96_code),"N/A")</f>
        <v>N/A</v>
      </c>
      <c r="R61" s="5" t="str" cm="1">
        <f t="array" aca="1" ref="R61" ca="1">IF( OR( AND($A61&gt;=INDIRECT("'Panasonic ERJ Code Table'!$K" &amp; R$1),$A61&lt;=INDIRECT("'Panasonic ERJ Code Table'!$L" &amp; R$1)), AND($A61&gt;=INDIRECT("'Panasonic ERJ Code Table'!$M" &amp; R$1),$A61&lt;=INDIRECT("'Panasonic ERJ Code Table'!$N" &amp; R$1)) ),R$2&amp;_xlfn.XLOOKUP($A61,E96_raw,E96_code),"N/A")</f>
        <v>N/A</v>
      </c>
      <c r="U61" s="5" t="str" cm="1">
        <f t="array" aca="1" ref="U61" ca="1">IF( OR( AND($A61&gt;=INDIRECT("'Panasonic ERJ Code Table'!$J" &amp; U$1),$A61&lt;=INDIRECT("'Panasonic ERJ Code Table'!$K" &amp; U$1)), AND($A61&gt;=INDIRECT("'Panasonic ERJ Code Table'!$L" &amp; U$1),$A61&lt;=INDIRECT("'Panasonic ERJ Code Table'!$M" &amp; U$1)) ),U$2&amp;_xlfn.XLOOKUP($A61,E96_raw,E96_code),"N/A")</f>
        <v>N/A</v>
      </c>
    </row>
    <row r="62" spans="1:21">
      <c r="A62" s="16">
        <v>4.12</v>
      </c>
      <c r="B62" s="16"/>
      <c r="C62" s="5" t="str" cm="1">
        <f t="array" aca="1" ref="C62" ca="1">IF( OR( AND($A62&gt;=INDIRECT("'Panasonic ERJ Code Table'!$K" &amp; C$1),$A62&lt;=INDIRECT("'Panasonic ERJ Code Table'!$L" &amp; C$1)), AND($A62&gt;=INDIRECT("'Panasonic ERJ Code Table'!$M" &amp; C$1),$A62&lt;=INDIRECT("'Panasonic ERJ Code Table'!$N" &amp; C$1)) ),C$2&amp;_xlfn.XLOOKUP($A62,E96_raw,E96_code),"N/A")</f>
        <v>N/A</v>
      </c>
      <c r="F62" s="5" t="str" cm="1">
        <f t="array" aca="1" ref="F62" ca="1">IF( OR( AND($A62&gt;=INDIRECT("'Panasonic ERJ Code Table'!$K" &amp; F$1),$A62&lt;=INDIRECT("'Panasonic ERJ Code Table'!$L" &amp; F$1)), AND($A62&gt;=INDIRECT("'Panasonic ERJ Code Table'!$M" &amp; F$1),$A62&lt;=INDIRECT("'Panasonic ERJ Code Table'!$N" &amp; F$1)) ),F$2&amp;_xlfn.XLOOKUP($A62,E96_raw,E96_code),"N/A")</f>
        <v>N/A</v>
      </c>
      <c r="I62" s="5" t="str" cm="1">
        <f t="array" aca="1" ref="I62" ca="1">IF( OR( AND($A62&gt;=INDIRECT("'Panasonic ERJ Code Table'!$K" &amp; I$1),$A62&lt;=INDIRECT("'Panasonic ERJ Code Table'!$L" &amp; I$1)), AND($A62&gt;=INDIRECT("'Panasonic ERJ Code Table'!$M" &amp; I$1),$A62&lt;=INDIRECT("'Panasonic ERJ Code Table'!$N" &amp; I$1)) ),I$2&amp;_xlfn.XLOOKUP($A62,E96_raw,E96_code),"N/A")</f>
        <v>N/A</v>
      </c>
      <c r="L62" s="5" t="str" cm="1">
        <f t="array" aca="1" ref="L62" ca="1">IF( OR( AND($A62&gt;=INDIRECT("'Panasonic ERJ Code Table'!$K" &amp; L$1),$A62&lt;=INDIRECT("'Panasonic ERJ Code Table'!$L" &amp; L$1)), AND($A62&gt;=INDIRECT("'Panasonic ERJ Code Table'!$M" &amp; L$1),$A62&lt;=INDIRECT("'Panasonic ERJ Code Table'!$N" &amp; L$1)) ),L$2&amp;_xlfn.XLOOKUP($A62,E96_raw,E96_code),"N/A")</f>
        <v>N/A</v>
      </c>
      <c r="O62" s="5" t="str" cm="1">
        <f t="array" aca="1" ref="O62" ca="1">IF( OR( AND($A62&gt;=INDIRECT("'Panasonic ERJ Code Table'!$K" &amp; O$1),$A62&lt;=INDIRECT("'Panasonic ERJ Code Table'!$L" &amp; O$1)), AND($A62&gt;=INDIRECT("'Panasonic ERJ Code Table'!$M" &amp; O$1),$A62&lt;=INDIRECT("'Panasonic ERJ Code Table'!$N" &amp; O$1)) ),O$2&amp;_xlfn.XLOOKUP($A62,E96_raw,E96_code),"N/A")</f>
        <v>N/A</v>
      </c>
      <c r="R62" s="5" t="str" cm="1">
        <f t="array" aca="1" ref="R62" ca="1">IF( OR( AND($A62&gt;=INDIRECT("'Panasonic ERJ Code Table'!$K" &amp; R$1),$A62&lt;=INDIRECT("'Panasonic ERJ Code Table'!$L" &amp; R$1)), AND($A62&gt;=INDIRECT("'Panasonic ERJ Code Table'!$M" &amp; R$1),$A62&lt;=INDIRECT("'Panasonic ERJ Code Table'!$N" &amp; R$1)) ),R$2&amp;_xlfn.XLOOKUP($A62,E96_raw,E96_code),"N/A")</f>
        <v>N/A</v>
      </c>
      <c r="U62" s="5" t="str" cm="1">
        <f t="array" aca="1" ref="U62" ca="1">IF( OR( AND($A62&gt;=INDIRECT("'Panasonic ERJ Code Table'!$J" &amp; U$1),$A62&lt;=INDIRECT("'Panasonic ERJ Code Table'!$K" &amp; U$1)), AND($A62&gt;=INDIRECT("'Panasonic ERJ Code Table'!$L" &amp; U$1),$A62&lt;=INDIRECT("'Panasonic ERJ Code Table'!$M" &amp; U$1)) ),U$2&amp;_xlfn.XLOOKUP($A62,E96_raw,E96_code),"N/A")</f>
        <v>N/A</v>
      </c>
    </row>
    <row r="63" spans="1:21">
      <c r="A63" s="16">
        <v>4.22</v>
      </c>
      <c r="B63" s="16"/>
      <c r="C63" s="5" t="str" cm="1">
        <f t="array" aca="1" ref="C63" ca="1">IF( OR( AND($A63&gt;=INDIRECT("'Panasonic ERJ Code Table'!$K" &amp; C$1),$A63&lt;=INDIRECT("'Panasonic ERJ Code Table'!$L" &amp; C$1)), AND($A63&gt;=INDIRECT("'Panasonic ERJ Code Table'!$M" &amp; C$1),$A63&lt;=INDIRECT("'Panasonic ERJ Code Table'!$N" &amp; C$1)) ),C$2&amp;_xlfn.XLOOKUP($A63,E96_raw,E96_code),"N/A")</f>
        <v>N/A</v>
      </c>
      <c r="F63" s="5" t="str" cm="1">
        <f t="array" aca="1" ref="F63" ca="1">IF( OR( AND($A63&gt;=INDIRECT("'Panasonic ERJ Code Table'!$K" &amp; F$1),$A63&lt;=INDIRECT("'Panasonic ERJ Code Table'!$L" &amp; F$1)), AND($A63&gt;=INDIRECT("'Panasonic ERJ Code Table'!$M" &amp; F$1),$A63&lt;=INDIRECT("'Panasonic ERJ Code Table'!$N" &amp; F$1)) ),F$2&amp;_xlfn.XLOOKUP($A63,E96_raw,E96_code),"N/A")</f>
        <v>N/A</v>
      </c>
      <c r="I63" s="5" t="str" cm="1">
        <f t="array" aca="1" ref="I63" ca="1">IF( OR( AND($A63&gt;=INDIRECT("'Panasonic ERJ Code Table'!$K" &amp; I$1),$A63&lt;=INDIRECT("'Panasonic ERJ Code Table'!$L" &amp; I$1)), AND($A63&gt;=INDIRECT("'Panasonic ERJ Code Table'!$M" &amp; I$1),$A63&lt;=INDIRECT("'Panasonic ERJ Code Table'!$N" &amp; I$1)) ),I$2&amp;_xlfn.XLOOKUP($A63,E96_raw,E96_code),"N/A")</f>
        <v>N/A</v>
      </c>
      <c r="L63" s="5" t="str" cm="1">
        <f t="array" aca="1" ref="L63" ca="1">IF( OR( AND($A63&gt;=INDIRECT("'Panasonic ERJ Code Table'!$K" &amp; L$1),$A63&lt;=INDIRECT("'Panasonic ERJ Code Table'!$L" &amp; L$1)), AND($A63&gt;=INDIRECT("'Panasonic ERJ Code Table'!$M" &amp; L$1),$A63&lt;=INDIRECT("'Panasonic ERJ Code Table'!$N" &amp; L$1)) ),L$2&amp;_xlfn.XLOOKUP($A63,E96_raw,E96_code),"N/A")</f>
        <v>N/A</v>
      </c>
      <c r="O63" s="5" t="str" cm="1">
        <f t="array" aca="1" ref="O63" ca="1">IF( OR( AND($A63&gt;=INDIRECT("'Panasonic ERJ Code Table'!$K" &amp; O$1),$A63&lt;=INDIRECT("'Panasonic ERJ Code Table'!$L" &amp; O$1)), AND($A63&gt;=INDIRECT("'Panasonic ERJ Code Table'!$M" &amp; O$1),$A63&lt;=INDIRECT("'Panasonic ERJ Code Table'!$N" &amp; O$1)) ),O$2&amp;_xlfn.XLOOKUP($A63,E96_raw,E96_code),"N/A")</f>
        <v>N/A</v>
      </c>
      <c r="R63" s="5" t="str" cm="1">
        <f t="array" aca="1" ref="R63" ca="1">IF( OR( AND($A63&gt;=INDIRECT("'Panasonic ERJ Code Table'!$K" &amp; R$1),$A63&lt;=INDIRECT("'Panasonic ERJ Code Table'!$L" &amp; R$1)), AND($A63&gt;=INDIRECT("'Panasonic ERJ Code Table'!$M" &amp; R$1),$A63&lt;=INDIRECT("'Panasonic ERJ Code Table'!$N" &amp; R$1)) ),R$2&amp;_xlfn.XLOOKUP($A63,E96_raw,E96_code),"N/A")</f>
        <v>N/A</v>
      </c>
      <c r="U63" s="5" t="str" cm="1">
        <f t="array" aca="1" ref="U63" ca="1">IF( OR( AND($A63&gt;=INDIRECT("'Panasonic ERJ Code Table'!$J" &amp; U$1),$A63&lt;=INDIRECT("'Panasonic ERJ Code Table'!$K" &amp; U$1)), AND($A63&gt;=INDIRECT("'Panasonic ERJ Code Table'!$L" &amp; U$1),$A63&lt;=INDIRECT("'Panasonic ERJ Code Table'!$M" &amp; U$1)) ),U$2&amp;_xlfn.XLOOKUP($A63,E96_raw,E96_code),"N/A")</f>
        <v>N/A</v>
      </c>
    </row>
    <row r="64" spans="1:21">
      <c r="A64" s="16">
        <v>4.32</v>
      </c>
      <c r="B64" s="16"/>
      <c r="C64" s="5" t="str" cm="1">
        <f t="array" aca="1" ref="C64" ca="1">IF( OR( AND($A64&gt;=INDIRECT("'Panasonic ERJ Code Table'!$K" &amp; C$1),$A64&lt;=INDIRECT("'Panasonic ERJ Code Table'!$L" &amp; C$1)), AND($A64&gt;=INDIRECT("'Panasonic ERJ Code Table'!$M" &amp; C$1),$A64&lt;=INDIRECT("'Panasonic ERJ Code Table'!$N" &amp; C$1)) ),C$2&amp;_xlfn.XLOOKUP($A64,E96_raw,E96_code),"N/A")</f>
        <v>N/A</v>
      </c>
      <c r="F64" s="5" t="str" cm="1">
        <f t="array" aca="1" ref="F64" ca="1">IF( OR( AND($A64&gt;=INDIRECT("'Panasonic ERJ Code Table'!$K" &amp; F$1),$A64&lt;=INDIRECT("'Panasonic ERJ Code Table'!$L" &amp; F$1)), AND($A64&gt;=INDIRECT("'Panasonic ERJ Code Table'!$M" &amp; F$1),$A64&lt;=INDIRECT("'Panasonic ERJ Code Table'!$N" &amp; F$1)) ),F$2&amp;_xlfn.XLOOKUP($A64,E96_raw,E96_code),"N/A")</f>
        <v>N/A</v>
      </c>
      <c r="I64" s="5" t="str" cm="1">
        <f t="array" aca="1" ref="I64" ca="1">IF( OR( AND($A64&gt;=INDIRECT("'Panasonic ERJ Code Table'!$K" &amp; I$1),$A64&lt;=INDIRECT("'Panasonic ERJ Code Table'!$L" &amp; I$1)), AND($A64&gt;=INDIRECT("'Panasonic ERJ Code Table'!$M" &amp; I$1),$A64&lt;=INDIRECT("'Panasonic ERJ Code Table'!$N" &amp; I$1)) ),I$2&amp;_xlfn.XLOOKUP($A64,E96_raw,E96_code),"N/A")</f>
        <v>N/A</v>
      </c>
      <c r="L64" s="5" t="str" cm="1">
        <f t="array" aca="1" ref="L64" ca="1">IF( OR( AND($A64&gt;=INDIRECT("'Panasonic ERJ Code Table'!$K" &amp; L$1),$A64&lt;=INDIRECT("'Panasonic ERJ Code Table'!$L" &amp; L$1)), AND($A64&gt;=INDIRECT("'Panasonic ERJ Code Table'!$M" &amp; L$1),$A64&lt;=INDIRECT("'Panasonic ERJ Code Table'!$N" &amp; L$1)) ),L$2&amp;_xlfn.XLOOKUP($A64,E96_raw,E96_code),"N/A")</f>
        <v>N/A</v>
      </c>
      <c r="O64" s="5" t="str" cm="1">
        <f t="array" aca="1" ref="O64" ca="1">IF( OR( AND($A64&gt;=INDIRECT("'Panasonic ERJ Code Table'!$K" &amp; O$1),$A64&lt;=INDIRECT("'Panasonic ERJ Code Table'!$L" &amp; O$1)), AND($A64&gt;=INDIRECT("'Panasonic ERJ Code Table'!$M" &amp; O$1),$A64&lt;=INDIRECT("'Panasonic ERJ Code Table'!$N" &amp; O$1)) ),O$2&amp;_xlfn.XLOOKUP($A64,E96_raw,E96_code),"N/A")</f>
        <v>N/A</v>
      </c>
      <c r="R64" s="5" t="str" cm="1">
        <f t="array" aca="1" ref="R64" ca="1">IF( OR( AND($A64&gt;=INDIRECT("'Panasonic ERJ Code Table'!$K" &amp; R$1),$A64&lt;=INDIRECT("'Panasonic ERJ Code Table'!$L" &amp; R$1)), AND($A64&gt;=INDIRECT("'Panasonic ERJ Code Table'!$M" &amp; R$1),$A64&lt;=INDIRECT("'Panasonic ERJ Code Table'!$N" &amp; R$1)) ),R$2&amp;_xlfn.XLOOKUP($A64,E96_raw,E96_code),"N/A")</f>
        <v>N/A</v>
      </c>
      <c r="U64" s="5" t="str" cm="1">
        <f t="array" aca="1" ref="U64" ca="1">IF( OR( AND($A64&gt;=INDIRECT("'Panasonic ERJ Code Table'!$J" &amp; U$1),$A64&lt;=INDIRECT("'Panasonic ERJ Code Table'!$K" &amp; U$1)), AND($A64&gt;=INDIRECT("'Panasonic ERJ Code Table'!$L" &amp; U$1),$A64&lt;=INDIRECT("'Panasonic ERJ Code Table'!$M" &amp; U$1)) ),U$2&amp;_xlfn.XLOOKUP($A64,E96_raw,E96_code),"N/A")</f>
        <v>N/A</v>
      </c>
    </row>
    <row r="65" spans="1:21">
      <c r="A65" s="16">
        <v>4.42</v>
      </c>
      <c r="B65" s="16"/>
      <c r="C65" s="5" t="str" cm="1">
        <f t="array" aca="1" ref="C65" ca="1">IF( OR( AND($A65&gt;=INDIRECT("'Panasonic ERJ Code Table'!$K" &amp; C$1),$A65&lt;=INDIRECT("'Panasonic ERJ Code Table'!$L" &amp; C$1)), AND($A65&gt;=INDIRECT("'Panasonic ERJ Code Table'!$M" &amp; C$1),$A65&lt;=INDIRECT("'Panasonic ERJ Code Table'!$N" &amp; C$1)) ),C$2&amp;_xlfn.XLOOKUP($A65,E96_raw,E96_code),"N/A")</f>
        <v>N/A</v>
      </c>
      <c r="F65" s="5" t="str" cm="1">
        <f t="array" aca="1" ref="F65" ca="1">IF( OR( AND($A65&gt;=INDIRECT("'Panasonic ERJ Code Table'!$K" &amp; F$1),$A65&lt;=INDIRECT("'Panasonic ERJ Code Table'!$L" &amp; F$1)), AND($A65&gt;=INDIRECT("'Panasonic ERJ Code Table'!$M" &amp; F$1),$A65&lt;=INDIRECT("'Panasonic ERJ Code Table'!$N" &amp; F$1)) ),F$2&amp;_xlfn.XLOOKUP($A65,E96_raw,E96_code),"N/A")</f>
        <v>N/A</v>
      </c>
      <c r="I65" s="5" t="str" cm="1">
        <f t="array" aca="1" ref="I65" ca="1">IF( OR( AND($A65&gt;=INDIRECT("'Panasonic ERJ Code Table'!$K" &amp; I$1),$A65&lt;=INDIRECT("'Panasonic ERJ Code Table'!$L" &amp; I$1)), AND($A65&gt;=INDIRECT("'Panasonic ERJ Code Table'!$M" &amp; I$1),$A65&lt;=INDIRECT("'Panasonic ERJ Code Table'!$N" &amp; I$1)) ),I$2&amp;_xlfn.XLOOKUP($A65,E96_raw,E96_code),"N/A")</f>
        <v>N/A</v>
      </c>
      <c r="L65" s="5" t="str" cm="1">
        <f t="array" aca="1" ref="L65" ca="1">IF( OR( AND($A65&gt;=INDIRECT("'Panasonic ERJ Code Table'!$K" &amp; L$1),$A65&lt;=INDIRECT("'Panasonic ERJ Code Table'!$L" &amp; L$1)), AND($A65&gt;=INDIRECT("'Panasonic ERJ Code Table'!$M" &amp; L$1),$A65&lt;=INDIRECT("'Panasonic ERJ Code Table'!$N" &amp; L$1)) ),L$2&amp;_xlfn.XLOOKUP($A65,E96_raw,E96_code),"N/A")</f>
        <v>N/A</v>
      </c>
      <c r="O65" s="5" t="str" cm="1">
        <f t="array" aca="1" ref="O65" ca="1">IF( OR( AND($A65&gt;=INDIRECT("'Panasonic ERJ Code Table'!$K" &amp; O$1),$A65&lt;=INDIRECT("'Panasonic ERJ Code Table'!$L" &amp; O$1)), AND($A65&gt;=INDIRECT("'Panasonic ERJ Code Table'!$M" &amp; O$1),$A65&lt;=INDIRECT("'Panasonic ERJ Code Table'!$N" &amp; O$1)) ),O$2&amp;_xlfn.XLOOKUP($A65,E96_raw,E96_code),"N/A")</f>
        <v>N/A</v>
      </c>
      <c r="R65" s="5" t="str" cm="1">
        <f t="array" aca="1" ref="R65" ca="1">IF( OR( AND($A65&gt;=INDIRECT("'Panasonic ERJ Code Table'!$K" &amp; R$1),$A65&lt;=INDIRECT("'Panasonic ERJ Code Table'!$L" &amp; R$1)), AND($A65&gt;=INDIRECT("'Panasonic ERJ Code Table'!$M" &amp; R$1),$A65&lt;=INDIRECT("'Panasonic ERJ Code Table'!$N" &amp; R$1)) ),R$2&amp;_xlfn.XLOOKUP($A65,E96_raw,E96_code),"N/A")</f>
        <v>N/A</v>
      </c>
      <c r="U65" s="5" t="str" cm="1">
        <f t="array" aca="1" ref="U65" ca="1">IF( OR( AND($A65&gt;=INDIRECT("'Panasonic ERJ Code Table'!$J" &amp; U$1),$A65&lt;=INDIRECT("'Panasonic ERJ Code Table'!$K" &amp; U$1)), AND($A65&gt;=INDIRECT("'Panasonic ERJ Code Table'!$L" &amp; U$1),$A65&lt;=INDIRECT("'Panasonic ERJ Code Table'!$M" &amp; U$1)) ),U$2&amp;_xlfn.XLOOKUP($A65,E96_raw,E96_code),"N/A")</f>
        <v>N/A</v>
      </c>
    </row>
    <row r="66" spans="1:21">
      <c r="A66" s="16">
        <v>4.53</v>
      </c>
      <c r="B66" s="16"/>
      <c r="C66" s="5" t="str" cm="1">
        <f t="array" aca="1" ref="C66" ca="1">IF( OR( AND($A66&gt;=INDIRECT("'Panasonic ERJ Code Table'!$K" &amp; C$1),$A66&lt;=INDIRECT("'Panasonic ERJ Code Table'!$L" &amp; C$1)), AND($A66&gt;=INDIRECT("'Panasonic ERJ Code Table'!$M" &amp; C$1),$A66&lt;=INDIRECT("'Panasonic ERJ Code Table'!$N" &amp; C$1)) ),C$2&amp;_xlfn.XLOOKUP($A66,E96_raw,E96_code),"N/A")</f>
        <v>N/A</v>
      </c>
      <c r="F66" s="5" t="str" cm="1">
        <f t="array" aca="1" ref="F66" ca="1">IF( OR( AND($A66&gt;=INDIRECT("'Panasonic ERJ Code Table'!$K" &amp; F$1),$A66&lt;=INDIRECT("'Panasonic ERJ Code Table'!$L" &amp; F$1)), AND($A66&gt;=INDIRECT("'Panasonic ERJ Code Table'!$M" &amp; F$1),$A66&lt;=INDIRECT("'Panasonic ERJ Code Table'!$N" &amp; F$1)) ),F$2&amp;_xlfn.XLOOKUP($A66,E96_raw,E96_code),"N/A")</f>
        <v>N/A</v>
      </c>
      <c r="I66" s="5" t="str" cm="1">
        <f t="array" aca="1" ref="I66" ca="1">IF( OR( AND($A66&gt;=INDIRECT("'Panasonic ERJ Code Table'!$K" &amp; I$1),$A66&lt;=INDIRECT("'Panasonic ERJ Code Table'!$L" &amp; I$1)), AND($A66&gt;=INDIRECT("'Panasonic ERJ Code Table'!$M" &amp; I$1),$A66&lt;=INDIRECT("'Panasonic ERJ Code Table'!$N" &amp; I$1)) ),I$2&amp;_xlfn.XLOOKUP($A66,E96_raw,E96_code),"N/A")</f>
        <v>N/A</v>
      </c>
      <c r="L66" s="5" t="str" cm="1">
        <f t="array" aca="1" ref="L66" ca="1">IF( OR( AND($A66&gt;=INDIRECT("'Panasonic ERJ Code Table'!$K" &amp; L$1),$A66&lt;=INDIRECT("'Panasonic ERJ Code Table'!$L" &amp; L$1)), AND($A66&gt;=INDIRECT("'Panasonic ERJ Code Table'!$M" &amp; L$1),$A66&lt;=INDIRECT("'Panasonic ERJ Code Table'!$N" &amp; L$1)) ),L$2&amp;_xlfn.XLOOKUP($A66,E96_raw,E96_code),"N/A")</f>
        <v>N/A</v>
      </c>
      <c r="O66" s="5" t="str" cm="1">
        <f t="array" aca="1" ref="O66" ca="1">IF( OR( AND($A66&gt;=INDIRECT("'Panasonic ERJ Code Table'!$K" &amp; O$1),$A66&lt;=INDIRECT("'Panasonic ERJ Code Table'!$L" &amp; O$1)), AND($A66&gt;=INDIRECT("'Panasonic ERJ Code Table'!$M" &amp; O$1),$A66&lt;=INDIRECT("'Panasonic ERJ Code Table'!$N" &amp; O$1)) ),O$2&amp;_xlfn.XLOOKUP($A66,E96_raw,E96_code),"N/A")</f>
        <v>N/A</v>
      </c>
      <c r="R66" s="5" t="str" cm="1">
        <f t="array" aca="1" ref="R66" ca="1">IF( OR( AND($A66&gt;=INDIRECT("'Panasonic ERJ Code Table'!$K" &amp; R$1),$A66&lt;=INDIRECT("'Panasonic ERJ Code Table'!$L" &amp; R$1)), AND($A66&gt;=INDIRECT("'Panasonic ERJ Code Table'!$M" &amp; R$1),$A66&lt;=INDIRECT("'Panasonic ERJ Code Table'!$N" &amp; R$1)) ),R$2&amp;_xlfn.XLOOKUP($A66,E96_raw,E96_code),"N/A")</f>
        <v>N/A</v>
      </c>
      <c r="U66" s="5" t="str" cm="1">
        <f t="array" aca="1" ref="U66" ca="1">IF( OR( AND($A66&gt;=INDIRECT("'Panasonic ERJ Code Table'!$J" &amp; U$1),$A66&lt;=INDIRECT("'Panasonic ERJ Code Table'!$K" &amp; U$1)), AND($A66&gt;=INDIRECT("'Panasonic ERJ Code Table'!$L" &amp; U$1),$A66&lt;=INDIRECT("'Panasonic ERJ Code Table'!$M" &amp; U$1)) ),U$2&amp;_xlfn.XLOOKUP($A66,E96_raw,E96_code),"N/A")</f>
        <v>N/A</v>
      </c>
    </row>
    <row r="67" spans="1:21">
      <c r="A67" s="16">
        <v>4.6399999999999997</v>
      </c>
      <c r="B67" s="16"/>
      <c r="C67" s="5" t="str" cm="1">
        <f t="array" aca="1" ref="C67" ca="1">IF( OR( AND($A67&gt;=INDIRECT("'Panasonic ERJ Code Table'!$K" &amp; C$1),$A67&lt;=INDIRECT("'Panasonic ERJ Code Table'!$L" &amp; C$1)), AND($A67&gt;=INDIRECT("'Panasonic ERJ Code Table'!$M" &amp; C$1),$A67&lt;=INDIRECT("'Panasonic ERJ Code Table'!$N" &amp; C$1)) ),C$2&amp;_xlfn.XLOOKUP($A67,E96_raw,E96_code),"N/A")</f>
        <v>N/A</v>
      </c>
      <c r="F67" s="5" t="str" cm="1">
        <f t="array" aca="1" ref="F67" ca="1">IF( OR( AND($A67&gt;=INDIRECT("'Panasonic ERJ Code Table'!$K" &amp; F$1),$A67&lt;=INDIRECT("'Panasonic ERJ Code Table'!$L" &amp; F$1)), AND($A67&gt;=INDIRECT("'Panasonic ERJ Code Table'!$M" &amp; F$1),$A67&lt;=INDIRECT("'Panasonic ERJ Code Table'!$N" &amp; F$1)) ),F$2&amp;_xlfn.XLOOKUP($A67,E96_raw,E96_code),"N/A")</f>
        <v>N/A</v>
      </c>
      <c r="I67" s="5" t="str" cm="1">
        <f t="array" aca="1" ref="I67" ca="1">IF( OR( AND($A67&gt;=INDIRECT("'Panasonic ERJ Code Table'!$K" &amp; I$1),$A67&lt;=INDIRECT("'Panasonic ERJ Code Table'!$L" &amp; I$1)), AND($A67&gt;=INDIRECT("'Panasonic ERJ Code Table'!$M" &amp; I$1),$A67&lt;=INDIRECT("'Panasonic ERJ Code Table'!$N" &amp; I$1)) ),I$2&amp;_xlfn.XLOOKUP($A67,E96_raw,E96_code),"N/A")</f>
        <v>N/A</v>
      </c>
      <c r="L67" s="5" t="str" cm="1">
        <f t="array" aca="1" ref="L67" ca="1">IF( OR( AND($A67&gt;=INDIRECT("'Panasonic ERJ Code Table'!$K" &amp; L$1),$A67&lt;=INDIRECT("'Panasonic ERJ Code Table'!$L" &amp; L$1)), AND($A67&gt;=INDIRECT("'Panasonic ERJ Code Table'!$M" &amp; L$1),$A67&lt;=INDIRECT("'Panasonic ERJ Code Table'!$N" &amp; L$1)) ),L$2&amp;_xlfn.XLOOKUP($A67,E96_raw,E96_code),"N/A")</f>
        <v>N/A</v>
      </c>
      <c r="O67" s="5" t="str" cm="1">
        <f t="array" aca="1" ref="O67" ca="1">IF( OR( AND($A67&gt;=INDIRECT("'Panasonic ERJ Code Table'!$K" &amp; O$1),$A67&lt;=INDIRECT("'Panasonic ERJ Code Table'!$L" &amp; O$1)), AND($A67&gt;=INDIRECT("'Panasonic ERJ Code Table'!$M" &amp; O$1),$A67&lt;=INDIRECT("'Panasonic ERJ Code Table'!$N" &amp; O$1)) ),O$2&amp;_xlfn.XLOOKUP($A67,E96_raw,E96_code),"N/A")</f>
        <v>N/A</v>
      </c>
      <c r="R67" s="5" t="str" cm="1">
        <f t="array" aca="1" ref="R67" ca="1">IF( OR( AND($A67&gt;=INDIRECT("'Panasonic ERJ Code Table'!$K" &amp; R$1),$A67&lt;=INDIRECT("'Panasonic ERJ Code Table'!$L" &amp; R$1)), AND($A67&gt;=INDIRECT("'Panasonic ERJ Code Table'!$M" &amp; R$1),$A67&lt;=INDIRECT("'Panasonic ERJ Code Table'!$N" &amp; R$1)) ),R$2&amp;_xlfn.XLOOKUP($A67,E96_raw,E96_code),"N/A")</f>
        <v>N/A</v>
      </c>
      <c r="U67" s="5" t="str" cm="1">
        <f t="array" aca="1" ref="U67" ca="1">IF( OR( AND($A67&gt;=INDIRECT("'Panasonic ERJ Code Table'!$J" &amp; U$1),$A67&lt;=INDIRECT("'Panasonic ERJ Code Table'!$K" &amp; U$1)), AND($A67&gt;=INDIRECT("'Panasonic ERJ Code Table'!$L" &amp; U$1),$A67&lt;=INDIRECT("'Panasonic ERJ Code Table'!$M" &amp; U$1)) ),U$2&amp;_xlfn.XLOOKUP($A67,E96_raw,E96_code),"N/A")</f>
        <v>N/A</v>
      </c>
    </row>
    <row r="68" spans="1:21">
      <c r="A68" s="16">
        <v>4.75</v>
      </c>
      <c r="B68" s="16"/>
      <c r="C68" s="5" t="str" cm="1">
        <f t="array" aca="1" ref="C68" ca="1">IF( OR( AND($A68&gt;=INDIRECT("'Panasonic ERJ Code Table'!$K" &amp; C$1),$A68&lt;=INDIRECT("'Panasonic ERJ Code Table'!$L" &amp; C$1)), AND($A68&gt;=INDIRECT("'Panasonic ERJ Code Table'!$M" &amp; C$1),$A68&lt;=INDIRECT("'Panasonic ERJ Code Table'!$N" &amp; C$1)) ),C$2&amp;_xlfn.XLOOKUP($A68,E96_raw,E96_code),"N/A")</f>
        <v>N/A</v>
      </c>
      <c r="F68" s="5" t="str" cm="1">
        <f t="array" aca="1" ref="F68" ca="1">IF( OR( AND($A68&gt;=INDIRECT("'Panasonic ERJ Code Table'!$K" &amp; F$1),$A68&lt;=INDIRECT("'Panasonic ERJ Code Table'!$L" &amp; F$1)), AND($A68&gt;=INDIRECT("'Panasonic ERJ Code Table'!$M" &amp; F$1),$A68&lt;=INDIRECT("'Panasonic ERJ Code Table'!$N" &amp; F$1)) ),F$2&amp;_xlfn.XLOOKUP($A68,E96_raw,E96_code),"N/A")</f>
        <v>N/A</v>
      </c>
      <c r="I68" s="5" t="str" cm="1">
        <f t="array" aca="1" ref="I68" ca="1">IF( OR( AND($A68&gt;=INDIRECT("'Panasonic ERJ Code Table'!$K" &amp; I$1),$A68&lt;=INDIRECT("'Panasonic ERJ Code Table'!$L" &amp; I$1)), AND($A68&gt;=INDIRECT("'Panasonic ERJ Code Table'!$M" &amp; I$1),$A68&lt;=INDIRECT("'Panasonic ERJ Code Table'!$N" &amp; I$1)) ),I$2&amp;_xlfn.XLOOKUP($A68,E96_raw,E96_code),"N/A")</f>
        <v>N/A</v>
      </c>
      <c r="L68" s="5" t="str" cm="1">
        <f t="array" aca="1" ref="L68" ca="1">IF( OR( AND($A68&gt;=INDIRECT("'Panasonic ERJ Code Table'!$K" &amp; L$1),$A68&lt;=INDIRECT("'Panasonic ERJ Code Table'!$L" &amp; L$1)), AND($A68&gt;=INDIRECT("'Panasonic ERJ Code Table'!$M" &amp; L$1),$A68&lt;=INDIRECT("'Panasonic ERJ Code Table'!$N" &amp; L$1)) ),L$2&amp;_xlfn.XLOOKUP($A68,E96_raw,E96_code),"N/A")</f>
        <v>N/A</v>
      </c>
      <c r="O68" s="5" t="str" cm="1">
        <f t="array" aca="1" ref="O68" ca="1">IF( OR( AND($A68&gt;=INDIRECT("'Panasonic ERJ Code Table'!$K" &amp; O$1),$A68&lt;=INDIRECT("'Panasonic ERJ Code Table'!$L" &amp; O$1)), AND($A68&gt;=INDIRECT("'Panasonic ERJ Code Table'!$M" &amp; O$1),$A68&lt;=INDIRECT("'Panasonic ERJ Code Table'!$N" &amp; O$1)) ),O$2&amp;_xlfn.XLOOKUP($A68,E96_raw,E96_code),"N/A")</f>
        <v>N/A</v>
      </c>
      <c r="R68" s="5" t="str" cm="1">
        <f t="array" aca="1" ref="R68" ca="1">IF( OR( AND($A68&gt;=INDIRECT("'Panasonic ERJ Code Table'!$K" &amp; R$1),$A68&lt;=INDIRECT("'Panasonic ERJ Code Table'!$L" &amp; R$1)), AND($A68&gt;=INDIRECT("'Panasonic ERJ Code Table'!$M" &amp; R$1),$A68&lt;=INDIRECT("'Panasonic ERJ Code Table'!$N" &amp; R$1)) ),R$2&amp;_xlfn.XLOOKUP($A68,E96_raw,E96_code),"N/A")</f>
        <v>N/A</v>
      </c>
      <c r="U68" s="5" t="str" cm="1">
        <f t="array" aca="1" ref="U68" ca="1">IF( OR( AND($A68&gt;=INDIRECT("'Panasonic ERJ Code Table'!$J" &amp; U$1),$A68&lt;=INDIRECT("'Panasonic ERJ Code Table'!$K" &amp; U$1)), AND($A68&gt;=INDIRECT("'Panasonic ERJ Code Table'!$L" &amp; U$1),$A68&lt;=INDIRECT("'Panasonic ERJ Code Table'!$M" &amp; U$1)) ),U$2&amp;_xlfn.XLOOKUP($A68,E96_raw,E96_code),"N/A")</f>
        <v>N/A</v>
      </c>
    </row>
    <row r="69" spans="1:21">
      <c r="A69" s="16">
        <v>4.87</v>
      </c>
      <c r="B69" s="16"/>
      <c r="C69" s="5" t="str" cm="1">
        <f t="array" aca="1" ref="C69" ca="1">IF( OR( AND($A69&gt;=INDIRECT("'Panasonic ERJ Code Table'!$K" &amp; C$1),$A69&lt;=INDIRECT("'Panasonic ERJ Code Table'!$L" &amp; C$1)), AND($A69&gt;=INDIRECT("'Panasonic ERJ Code Table'!$M" &amp; C$1),$A69&lt;=INDIRECT("'Panasonic ERJ Code Table'!$N" &amp; C$1)) ),C$2&amp;_xlfn.XLOOKUP($A69,E96_raw,E96_code),"N/A")</f>
        <v>N/A</v>
      </c>
      <c r="F69" s="5" t="str" cm="1">
        <f t="array" aca="1" ref="F69" ca="1">IF( OR( AND($A69&gt;=INDIRECT("'Panasonic ERJ Code Table'!$K" &amp; F$1),$A69&lt;=INDIRECT("'Panasonic ERJ Code Table'!$L" &amp; F$1)), AND($A69&gt;=INDIRECT("'Panasonic ERJ Code Table'!$M" &amp; F$1),$A69&lt;=INDIRECT("'Panasonic ERJ Code Table'!$N" &amp; F$1)) ),F$2&amp;_xlfn.XLOOKUP($A69,E96_raw,E96_code),"N/A")</f>
        <v>N/A</v>
      </c>
      <c r="I69" s="5" t="str" cm="1">
        <f t="array" aca="1" ref="I69" ca="1">IF( OR( AND($A69&gt;=INDIRECT("'Panasonic ERJ Code Table'!$K" &amp; I$1),$A69&lt;=INDIRECT("'Panasonic ERJ Code Table'!$L" &amp; I$1)), AND($A69&gt;=INDIRECT("'Panasonic ERJ Code Table'!$M" &amp; I$1),$A69&lt;=INDIRECT("'Panasonic ERJ Code Table'!$N" &amp; I$1)) ),I$2&amp;_xlfn.XLOOKUP($A69,E96_raw,E96_code),"N/A")</f>
        <v>N/A</v>
      </c>
      <c r="L69" s="5" t="str" cm="1">
        <f t="array" aca="1" ref="L69" ca="1">IF( OR( AND($A69&gt;=INDIRECT("'Panasonic ERJ Code Table'!$K" &amp; L$1),$A69&lt;=INDIRECT("'Panasonic ERJ Code Table'!$L" &amp; L$1)), AND($A69&gt;=INDIRECT("'Panasonic ERJ Code Table'!$M" &amp; L$1),$A69&lt;=INDIRECT("'Panasonic ERJ Code Table'!$N" &amp; L$1)) ),L$2&amp;_xlfn.XLOOKUP($A69,E96_raw,E96_code),"N/A")</f>
        <v>N/A</v>
      </c>
      <c r="O69" s="5" t="str" cm="1">
        <f t="array" aca="1" ref="O69" ca="1">IF( OR( AND($A69&gt;=INDIRECT("'Panasonic ERJ Code Table'!$K" &amp; O$1),$A69&lt;=INDIRECT("'Panasonic ERJ Code Table'!$L" &amp; O$1)), AND($A69&gt;=INDIRECT("'Panasonic ERJ Code Table'!$M" &amp; O$1),$A69&lt;=INDIRECT("'Panasonic ERJ Code Table'!$N" &amp; O$1)) ),O$2&amp;_xlfn.XLOOKUP($A69,E96_raw,E96_code),"N/A")</f>
        <v>N/A</v>
      </c>
      <c r="R69" s="5" t="str" cm="1">
        <f t="array" aca="1" ref="R69" ca="1">IF( OR( AND($A69&gt;=INDIRECT("'Panasonic ERJ Code Table'!$K" &amp; R$1),$A69&lt;=INDIRECT("'Panasonic ERJ Code Table'!$L" &amp; R$1)), AND($A69&gt;=INDIRECT("'Panasonic ERJ Code Table'!$M" &amp; R$1),$A69&lt;=INDIRECT("'Panasonic ERJ Code Table'!$N" &amp; R$1)) ),R$2&amp;_xlfn.XLOOKUP($A69,E96_raw,E96_code),"N/A")</f>
        <v>N/A</v>
      </c>
      <c r="U69" s="5" t="str" cm="1">
        <f t="array" aca="1" ref="U69" ca="1">IF( OR( AND($A69&gt;=INDIRECT("'Panasonic ERJ Code Table'!$J" &amp; U$1),$A69&lt;=INDIRECT("'Panasonic ERJ Code Table'!$K" &amp; U$1)), AND($A69&gt;=INDIRECT("'Panasonic ERJ Code Table'!$L" &amp; U$1),$A69&lt;=INDIRECT("'Panasonic ERJ Code Table'!$M" &amp; U$1)) ),U$2&amp;_xlfn.XLOOKUP($A69,E96_raw,E96_code),"N/A")</f>
        <v>N/A</v>
      </c>
    </row>
    <row r="70" spans="1:21">
      <c r="A70" s="16">
        <v>4.99</v>
      </c>
      <c r="B70" s="16"/>
      <c r="C70" s="5" t="str" cm="1">
        <f t="array" aca="1" ref="C70" ca="1">IF( OR( AND($A70&gt;=INDIRECT("'Panasonic ERJ Code Table'!$K" &amp; C$1),$A70&lt;=INDIRECT("'Panasonic ERJ Code Table'!$L" &amp; C$1)), AND($A70&gt;=INDIRECT("'Panasonic ERJ Code Table'!$M" &amp; C$1),$A70&lt;=INDIRECT("'Panasonic ERJ Code Table'!$N" &amp; C$1)) ),C$2&amp;_xlfn.XLOOKUP($A70,E96_raw,E96_code),"N/A")</f>
        <v>N/A</v>
      </c>
      <c r="F70" s="5" t="str" cm="1">
        <f t="array" aca="1" ref="F70" ca="1">IF( OR( AND($A70&gt;=INDIRECT("'Panasonic ERJ Code Table'!$K" &amp; F$1),$A70&lt;=INDIRECT("'Panasonic ERJ Code Table'!$L" &amp; F$1)), AND($A70&gt;=INDIRECT("'Panasonic ERJ Code Table'!$M" &amp; F$1),$A70&lt;=INDIRECT("'Panasonic ERJ Code Table'!$N" &amp; F$1)) ),F$2&amp;_xlfn.XLOOKUP($A70,E96_raw,E96_code),"N/A")</f>
        <v>N/A</v>
      </c>
      <c r="I70" s="5" t="str" cm="1">
        <f t="array" aca="1" ref="I70" ca="1">IF( OR( AND($A70&gt;=INDIRECT("'Panasonic ERJ Code Table'!$K" &amp; I$1),$A70&lt;=INDIRECT("'Panasonic ERJ Code Table'!$L" &amp; I$1)), AND($A70&gt;=INDIRECT("'Panasonic ERJ Code Table'!$M" &amp; I$1),$A70&lt;=INDIRECT("'Panasonic ERJ Code Table'!$N" &amp; I$1)) ),I$2&amp;_xlfn.XLOOKUP($A70,E96_raw,E96_code),"N/A")</f>
        <v>N/A</v>
      </c>
      <c r="L70" s="5" t="str" cm="1">
        <f t="array" aca="1" ref="L70" ca="1">IF( OR( AND($A70&gt;=INDIRECT("'Panasonic ERJ Code Table'!$K" &amp; L$1),$A70&lt;=INDIRECT("'Panasonic ERJ Code Table'!$L" &amp; L$1)), AND($A70&gt;=INDIRECT("'Panasonic ERJ Code Table'!$M" &amp; L$1),$A70&lt;=INDIRECT("'Panasonic ERJ Code Table'!$N" &amp; L$1)) ),L$2&amp;_xlfn.XLOOKUP($A70,E96_raw,E96_code),"N/A")</f>
        <v>N/A</v>
      </c>
      <c r="O70" s="5" t="str" cm="1">
        <f t="array" aca="1" ref="O70" ca="1">IF( OR( AND($A70&gt;=INDIRECT("'Panasonic ERJ Code Table'!$K" &amp; O$1),$A70&lt;=INDIRECT("'Panasonic ERJ Code Table'!$L" &amp; O$1)), AND($A70&gt;=INDIRECT("'Panasonic ERJ Code Table'!$M" &amp; O$1),$A70&lt;=INDIRECT("'Panasonic ERJ Code Table'!$N" &amp; O$1)) ),O$2&amp;_xlfn.XLOOKUP($A70,E96_raw,E96_code),"N/A")</f>
        <v>N/A</v>
      </c>
      <c r="R70" s="5" t="str" cm="1">
        <f t="array" aca="1" ref="R70" ca="1">IF( OR( AND($A70&gt;=INDIRECT("'Panasonic ERJ Code Table'!$K" &amp; R$1),$A70&lt;=INDIRECT("'Panasonic ERJ Code Table'!$L" &amp; R$1)), AND($A70&gt;=INDIRECT("'Panasonic ERJ Code Table'!$M" &amp; R$1),$A70&lt;=INDIRECT("'Panasonic ERJ Code Table'!$N" &amp; R$1)) ),R$2&amp;_xlfn.XLOOKUP($A70,E96_raw,E96_code),"N/A")</f>
        <v>N/A</v>
      </c>
      <c r="U70" s="5" t="str" cm="1">
        <f t="array" aca="1" ref="U70" ca="1">IF( OR( AND($A70&gt;=INDIRECT("'Panasonic ERJ Code Table'!$J" &amp; U$1),$A70&lt;=INDIRECT("'Panasonic ERJ Code Table'!$K" &amp; U$1)), AND($A70&gt;=INDIRECT("'Panasonic ERJ Code Table'!$L" &amp; U$1),$A70&lt;=INDIRECT("'Panasonic ERJ Code Table'!$M" &amp; U$1)) ),U$2&amp;_xlfn.XLOOKUP($A70,E96_raw,E96_code),"N/A")</f>
        <v>N/A</v>
      </c>
    </row>
    <row r="71" spans="1:21">
      <c r="A71" s="16">
        <v>5.1100000000000003</v>
      </c>
      <c r="B71" s="16"/>
      <c r="C71" s="5" t="str" cm="1">
        <f t="array" aca="1" ref="C71" ca="1">IF( OR( AND($A71&gt;=INDIRECT("'Panasonic ERJ Code Table'!$K" &amp; C$1),$A71&lt;=INDIRECT("'Panasonic ERJ Code Table'!$L" &amp; C$1)), AND($A71&gt;=INDIRECT("'Panasonic ERJ Code Table'!$M" &amp; C$1),$A71&lt;=INDIRECT("'Panasonic ERJ Code Table'!$N" &amp; C$1)) ),C$2&amp;_xlfn.XLOOKUP($A71,E96_raw,E96_code),"N/A")</f>
        <v>N/A</v>
      </c>
      <c r="F71" s="5" t="str" cm="1">
        <f t="array" aca="1" ref="F71" ca="1">IF( OR( AND($A71&gt;=INDIRECT("'Panasonic ERJ Code Table'!$K" &amp; F$1),$A71&lt;=INDIRECT("'Panasonic ERJ Code Table'!$L" &amp; F$1)), AND($A71&gt;=INDIRECT("'Panasonic ERJ Code Table'!$M" &amp; F$1),$A71&lt;=INDIRECT("'Panasonic ERJ Code Table'!$N" &amp; F$1)) ),F$2&amp;_xlfn.XLOOKUP($A71,E96_raw,E96_code),"N/A")</f>
        <v>N/A</v>
      </c>
      <c r="I71" s="5" t="str" cm="1">
        <f t="array" aca="1" ref="I71" ca="1">IF( OR( AND($A71&gt;=INDIRECT("'Panasonic ERJ Code Table'!$K" &amp; I$1),$A71&lt;=INDIRECT("'Panasonic ERJ Code Table'!$L" &amp; I$1)), AND($A71&gt;=INDIRECT("'Panasonic ERJ Code Table'!$M" &amp; I$1),$A71&lt;=INDIRECT("'Panasonic ERJ Code Table'!$N" &amp; I$1)) ),I$2&amp;_xlfn.XLOOKUP($A71,E96_raw,E96_code),"N/A")</f>
        <v>N/A</v>
      </c>
      <c r="L71" s="5" t="str" cm="1">
        <f t="array" aca="1" ref="L71" ca="1">IF( OR( AND($A71&gt;=INDIRECT("'Panasonic ERJ Code Table'!$K" &amp; L$1),$A71&lt;=INDIRECT("'Panasonic ERJ Code Table'!$L" &amp; L$1)), AND($A71&gt;=INDIRECT("'Panasonic ERJ Code Table'!$M" &amp; L$1),$A71&lt;=INDIRECT("'Panasonic ERJ Code Table'!$N" &amp; L$1)) ),L$2&amp;_xlfn.XLOOKUP($A71,E96_raw,E96_code),"N/A")</f>
        <v>N/A</v>
      </c>
      <c r="O71" s="5" t="str" cm="1">
        <f t="array" aca="1" ref="O71" ca="1">IF( OR( AND($A71&gt;=INDIRECT("'Panasonic ERJ Code Table'!$K" &amp; O$1),$A71&lt;=INDIRECT("'Panasonic ERJ Code Table'!$L" &amp; O$1)), AND($A71&gt;=INDIRECT("'Panasonic ERJ Code Table'!$M" &amp; O$1),$A71&lt;=INDIRECT("'Panasonic ERJ Code Table'!$N" &amp; O$1)) ),O$2&amp;_xlfn.XLOOKUP($A71,E96_raw,E96_code),"N/A")</f>
        <v>N/A</v>
      </c>
      <c r="R71" s="5" t="str" cm="1">
        <f t="array" aca="1" ref="R71" ca="1">IF( OR( AND($A71&gt;=INDIRECT("'Panasonic ERJ Code Table'!$K" &amp; R$1),$A71&lt;=INDIRECT("'Panasonic ERJ Code Table'!$L" &amp; R$1)), AND($A71&gt;=INDIRECT("'Panasonic ERJ Code Table'!$M" &amp; R$1),$A71&lt;=INDIRECT("'Panasonic ERJ Code Table'!$N" &amp; R$1)) ),R$2&amp;_xlfn.XLOOKUP($A71,E96_raw,E96_code),"N/A")</f>
        <v>N/A</v>
      </c>
      <c r="U71" s="5" t="str" cm="1">
        <f t="array" aca="1" ref="U71" ca="1">IF( OR( AND($A71&gt;=INDIRECT("'Panasonic ERJ Code Table'!$J" &amp; U$1),$A71&lt;=INDIRECT("'Panasonic ERJ Code Table'!$K" &amp; U$1)), AND($A71&gt;=INDIRECT("'Panasonic ERJ Code Table'!$L" &amp; U$1),$A71&lt;=INDIRECT("'Panasonic ERJ Code Table'!$M" &amp; U$1)) ),U$2&amp;_xlfn.XLOOKUP($A71,E96_raw,E96_code),"N/A")</f>
        <v>N/A</v>
      </c>
    </row>
    <row r="72" spans="1:21">
      <c r="A72" s="16">
        <v>5.23</v>
      </c>
      <c r="B72" s="16"/>
      <c r="C72" s="5" t="str" cm="1">
        <f t="array" aca="1" ref="C72" ca="1">IF( OR( AND($A72&gt;=INDIRECT("'Panasonic ERJ Code Table'!$K" &amp; C$1),$A72&lt;=INDIRECT("'Panasonic ERJ Code Table'!$L" &amp; C$1)), AND($A72&gt;=INDIRECT("'Panasonic ERJ Code Table'!$M" &amp; C$1),$A72&lt;=INDIRECT("'Panasonic ERJ Code Table'!$N" &amp; C$1)) ),C$2&amp;_xlfn.XLOOKUP($A72,E96_raw,E96_code),"N/A")</f>
        <v>N/A</v>
      </c>
      <c r="F72" s="5" t="str" cm="1">
        <f t="array" aca="1" ref="F72" ca="1">IF( OR( AND($A72&gt;=INDIRECT("'Panasonic ERJ Code Table'!$K" &amp; F$1),$A72&lt;=INDIRECT("'Panasonic ERJ Code Table'!$L" &amp; F$1)), AND($A72&gt;=INDIRECT("'Panasonic ERJ Code Table'!$M" &amp; F$1),$A72&lt;=INDIRECT("'Panasonic ERJ Code Table'!$N" &amp; F$1)) ),F$2&amp;_xlfn.XLOOKUP($A72,E96_raw,E96_code),"N/A")</f>
        <v>N/A</v>
      </c>
      <c r="I72" s="5" t="str" cm="1">
        <f t="array" aca="1" ref="I72" ca="1">IF( OR( AND($A72&gt;=INDIRECT("'Panasonic ERJ Code Table'!$K" &amp; I$1),$A72&lt;=INDIRECT("'Panasonic ERJ Code Table'!$L" &amp; I$1)), AND($A72&gt;=INDIRECT("'Panasonic ERJ Code Table'!$M" &amp; I$1),$A72&lt;=INDIRECT("'Panasonic ERJ Code Table'!$N" &amp; I$1)) ),I$2&amp;_xlfn.XLOOKUP($A72,E96_raw,E96_code),"N/A")</f>
        <v>N/A</v>
      </c>
      <c r="L72" s="5" t="str" cm="1">
        <f t="array" aca="1" ref="L72" ca="1">IF( OR( AND($A72&gt;=INDIRECT("'Panasonic ERJ Code Table'!$K" &amp; L$1),$A72&lt;=INDIRECT("'Panasonic ERJ Code Table'!$L" &amp; L$1)), AND($A72&gt;=INDIRECT("'Panasonic ERJ Code Table'!$M" &amp; L$1),$A72&lt;=INDIRECT("'Panasonic ERJ Code Table'!$N" &amp; L$1)) ),L$2&amp;_xlfn.XLOOKUP($A72,E96_raw,E96_code),"N/A")</f>
        <v>N/A</v>
      </c>
      <c r="O72" s="5" t="str" cm="1">
        <f t="array" aca="1" ref="O72" ca="1">IF( OR( AND($A72&gt;=INDIRECT("'Panasonic ERJ Code Table'!$K" &amp; O$1),$A72&lt;=INDIRECT("'Panasonic ERJ Code Table'!$L" &amp; O$1)), AND($A72&gt;=INDIRECT("'Panasonic ERJ Code Table'!$M" &amp; O$1),$A72&lt;=INDIRECT("'Panasonic ERJ Code Table'!$N" &amp; O$1)) ),O$2&amp;_xlfn.XLOOKUP($A72,E96_raw,E96_code),"N/A")</f>
        <v>N/A</v>
      </c>
      <c r="R72" s="5" t="str" cm="1">
        <f t="array" aca="1" ref="R72" ca="1">IF( OR( AND($A72&gt;=INDIRECT("'Panasonic ERJ Code Table'!$K" &amp; R$1),$A72&lt;=INDIRECT("'Panasonic ERJ Code Table'!$L" &amp; R$1)), AND($A72&gt;=INDIRECT("'Panasonic ERJ Code Table'!$M" &amp; R$1),$A72&lt;=INDIRECT("'Panasonic ERJ Code Table'!$N" &amp; R$1)) ),R$2&amp;_xlfn.XLOOKUP($A72,E96_raw,E96_code),"N/A")</f>
        <v>N/A</v>
      </c>
      <c r="U72" s="5" t="str" cm="1">
        <f t="array" aca="1" ref="U72" ca="1">IF( OR( AND($A72&gt;=INDIRECT("'Panasonic ERJ Code Table'!$J" &amp; U$1),$A72&lt;=INDIRECT("'Panasonic ERJ Code Table'!$K" &amp; U$1)), AND($A72&gt;=INDIRECT("'Panasonic ERJ Code Table'!$L" &amp; U$1),$A72&lt;=INDIRECT("'Panasonic ERJ Code Table'!$M" &amp; U$1)) ),U$2&amp;_xlfn.XLOOKUP($A72,E96_raw,E96_code),"N/A")</f>
        <v>N/A</v>
      </c>
    </row>
    <row r="73" spans="1:21">
      <c r="A73" s="16">
        <v>5.36</v>
      </c>
      <c r="B73" s="16"/>
      <c r="C73" s="5" t="str" cm="1">
        <f t="array" aca="1" ref="C73" ca="1">IF( OR( AND($A73&gt;=INDIRECT("'Panasonic ERJ Code Table'!$K" &amp; C$1),$A73&lt;=INDIRECT("'Panasonic ERJ Code Table'!$L" &amp; C$1)), AND($A73&gt;=INDIRECT("'Panasonic ERJ Code Table'!$M" &amp; C$1),$A73&lt;=INDIRECT("'Panasonic ERJ Code Table'!$N" &amp; C$1)) ),C$2&amp;_xlfn.XLOOKUP($A73,E96_raw,E96_code),"N/A")</f>
        <v>N/A</v>
      </c>
      <c r="F73" s="5" t="str" cm="1">
        <f t="array" aca="1" ref="F73" ca="1">IF( OR( AND($A73&gt;=INDIRECT("'Panasonic ERJ Code Table'!$K" &amp; F$1),$A73&lt;=INDIRECT("'Panasonic ERJ Code Table'!$L" &amp; F$1)), AND($A73&gt;=INDIRECT("'Panasonic ERJ Code Table'!$M" &amp; F$1),$A73&lt;=INDIRECT("'Panasonic ERJ Code Table'!$N" &amp; F$1)) ),F$2&amp;_xlfn.XLOOKUP($A73,E96_raw,E96_code),"N/A")</f>
        <v>N/A</v>
      </c>
      <c r="I73" s="5" t="str" cm="1">
        <f t="array" aca="1" ref="I73" ca="1">IF( OR( AND($A73&gt;=INDIRECT("'Panasonic ERJ Code Table'!$K" &amp; I$1),$A73&lt;=INDIRECT("'Panasonic ERJ Code Table'!$L" &amp; I$1)), AND($A73&gt;=INDIRECT("'Panasonic ERJ Code Table'!$M" &amp; I$1),$A73&lt;=INDIRECT("'Panasonic ERJ Code Table'!$N" &amp; I$1)) ),I$2&amp;_xlfn.XLOOKUP($A73,E96_raw,E96_code),"N/A")</f>
        <v>N/A</v>
      </c>
      <c r="L73" s="5" t="str" cm="1">
        <f t="array" aca="1" ref="L73" ca="1">IF( OR( AND($A73&gt;=INDIRECT("'Panasonic ERJ Code Table'!$K" &amp; L$1),$A73&lt;=INDIRECT("'Panasonic ERJ Code Table'!$L" &amp; L$1)), AND($A73&gt;=INDIRECT("'Panasonic ERJ Code Table'!$M" &amp; L$1),$A73&lt;=INDIRECT("'Panasonic ERJ Code Table'!$N" &amp; L$1)) ),L$2&amp;_xlfn.XLOOKUP($A73,E96_raw,E96_code),"N/A")</f>
        <v>N/A</v>
      </c>
      <c r="O73" s="5" t="str" cm="1">
        <f t="array" aca="1" ref="O73" ca="1">IF( OR( AND($A73&gt;=INDIRECT("'Panasonic ERJ Code Table'!$K" &amp; O$1),$A73&lt;=INDIRECT("'Panasonic ERJ Code Table'!$L" &amp; O$1)), AND($A73&gt;=INDIRECT("'Panasonic ERJ Code Table'!$M" &amp; O$1),$A73&lt;=INDIRECT("'Panasonic ERJ Code Table'!$N" &amp; O$1)) ),O$2&amp;_xlfn.XLOOKUP($A73,E96_raw,E96_code),"N/A")</f>
        <v>N/A</v>
      </c>
      <c r="R73" s="5" t="str" cm="1">
        <f t="array" aca="1" ref="R73" ca="1">IF( OR( AND($A73&gt;=INDIRECT("'Panasonic ERJ Code Table'!$K" &amp; R$1),$A73&lt;=INDIRECT("'Panasonic ERJ Code Table'!$L" &amp; R$1)), AND($A73&gt;=INDIRECT("'Panasonic ERJ Code Table'!$M" &amp; R$1),$A73&lt;=INDIRECT("'Panasonic ERJ Code Table'!$N" &amp; R$1)) ),R$2&amp;_xlfn.XLOOKUP($A73,E96_raw,E96_code),"N/A")</f>
        <v>N/A</v>
      </c>
      <c r="U73" s="5" t="str" cm="1">
        <f t="array" aca="1" ref="U73" ca="1">IF( OR( AND($A73&gt;=INDIRECT("'Panasonic ERJ Code Table'!$J" &amp; U$1),$A73&lt;=INDIRECT("'Panasonic ERJ Code Table'!$K" &amp; U$1)), AND($A73&gt;=INDIRECT("'Panasonic ERJ Code Table'!$L" &amp; U$1),$A73&lt;=INDIRECT("'Panasonic ERJ Code Table'!$M" &amp; U$1)) ),U$2&amp;_xlfn.XLOOKUP($A73,E96_raw,E96_code),"N/A")</f>
        <v>N/A</v>
      </c>
    </row>
    <row r="74" spans="1:21">
      <c r="A74" s="16">
        <v>5.49</v>
      </c>
      <c r="B74" s="16"/>
      <c r="C74" s="5" t="str" cm="1">
        <f t="array" aca="1" ref="C74" ca="1">IF( OR( AND($A74&gt;=INDIRECT("'Panasonic ERJ Code Table'!$K" &amp; C$1),$A74&lt;=INDIRECT("'Panasonic ERJ Code Table'!$L" &amp; C$1)), AND($A74&gt;=INDIRECT("'Panasonic ERJ Code Table'!$M" &amp; C$1),$A74&lt;=INDIRECT("'Panasonic ERJ Code Table'!$N" &amp; C$1)) ),C$2&amp;_xlfn.XLOOKUP($A74,E96_raw,E96_code),"N/A")</f>
        <v>N/A</v>
      </c>
      <c r="F74" s="5" t="str" cm="1">
        <f t="array" aca="1" ref="F74" ca="1">IF( OR( AND($A74&gt;=INDIRECT("'Panasonic ERJ Code Table'!$K" &amp; F$1),$A74&lt;=INDIRECT("'Panasonic ERJ Code Table'!$L" &amp; F$1)), AND($A74&gt;=INDIRECT("'Panasonic ERJ Code Table'!$M" &amp; F$1),$A74&lt;=INDIRECT("'Panasonic ERJ Code Table'!$N" &amp; F$1)) ),F$2&amp;_xlfn.XLOOKUP($A74,E96_raw,E96_code),"N/A")</f>
        <v>N/A</v>
      </c>
      <c r="I74" s="5" t="str" cm="1">
        <f t="array" aca="1" ref="I74" ca="1">IF( OR( AND($A74&gt;=INDIRECT("'Panasonic ERJ Code Table'!$K" &amp; I$1),$A74&lt;=INDIRECT("'Panasonic ERJ Code Table'!$L" &amp; I$1)), AND($A74&gt;=INDIRECT("'Panasonic ERJ Code Table'!$M" &amp; I$1),$A74&lt;=INDIRECT("'Panasonic ERJ Code Table'!$N" &amp; I$1)) ),I$2&amp;_xlfn.XLOOKUP($A74,E96_raw,E96_code),"N/A")</f>
        <v>N/A</v>
      </c>
      <c r="L74" s="5" t="str" cm="1">
        <f t="array" aca="1" ref="L74" ca="1">IF( OR( AND($A74&gt;=INDIRECT("'Panasonic ERJ Code Table'!$K" &amp; L$1),$A74&lt;=INDIRECT("'Panasonic ERJ Code Table'!$L" &amp; L$1)), AND($A74&gt;=INDIRECT("'Panasonic ERJ Code Table'!$M" &amp; L$1),$A74&lt;=INDIRECT("'Panasonic ERJ Code Table'!$N" &amp; L$1)) ),L$2&amp;_xlfn.XLOOKUP($A74,E96_raw,E96_code),"N/A")</f>
        <v>N/A</v>
      </c>
      <c r="O74" s="5" t="str" cm="1">
        <f t="array" aca="1" ref="O74" ca="1">IF( OR( AND($A74&gt;=INDIRECT("'Panasonic ERJ Code Table'!$K" &amp; O$1),$A74&lt;=INDIRECT("'Panasonic ERJ Code Table'!$L" &amp; O$1)), AND($A74&gt;=INDIRECT("'Panasonic ERJ Code Table'!$M" &amp; O$1),$A74&lt;=INDIRECT("'Panasonic ERJ Code Table'!$N" &amp; O$1)) ),O$2&amp;_xlfn.XLOOKUP($A74,E96_raw,E96_code),"N/A")</f>
        <v>N/A</v>
      </c>
      <c r="R74" s="5" t="str" cm="1">
        <f t="array" aca="1" ref="R74" ca="1">IF( OR( AND($A74&gt;=INDIRECT("'Panasonic ERJ Code Table'!$K" &amp; R$1),$A74&lt;=INDIRECT("'Panasonic ERJ Code Table'!$L" &amp; R$1)), AND($A74&gt;=INDIRECT("'Panasonic ERJ Code Table'!$M" &amp; R$1),$A74&lt;=INDIRECT("'Panasonic ERJ Code Table'!$N" &amp; R$1)) ),R$2&amp;_xlfn.XLOOKUP($A74,E96_raw,E96_code),"N/A")</f>
        <v>N/A</v>
      </c>
      <c r="U74" s="5" t="str" cm="1">
        <f t="array" aca="1" ref="U74" ca="1">IF( OR( AND($A74&gt;=INDIRECT("'Panasonic ERJ Code Table'!$J" &amp; U$1),$A74&lt;=INDIRECT("'Panasonic ERJ Code Table'!$K" &amp; U$1)), AND($A74&gt;=INDIRECT("'Panasonic ERJ Code Table'!$L" &amp; U$1),$A74&lt;=INDIRECT("'Panasonic ERJ Code Table'!$M" &amp; U$1)) ),U$2&amp;_xlfn.XLOOKUP($A74,E96_raw,E96_code),"N/A")</f>
        <v>N/A</v>
      </c>
    </row>
    <row r="75" spans="1:21">
      <c r="A75" s="16">
        <v>5.62</v>
      </c>
      <c r="B75" s="16"/>
      <c r="C75" s="5" t="str" cm="1">
        <f t="array" aca="1" ref="C75" ca="1">IF( OR( AND($A75&gt;=INDIRECT("'Panasonic ERJ Code Table'!$K" &amp; C$1),$A75&lt;=INDIRECT("'Panasonic ERJ Code Table'!$L" &amp; C$1)), AND($A75&gt;=INDIRECT("'Panasonic ERJ Code Table'!$M" &amp; C$1),$A75&lt;=INDIRECT("'Panasonic ERJ Code Table'!$N" &amp; C$1)) ),C$2&amp;_xlfn.XLOOKUP($A75,E96_raw,E96_code),"N/A")</f>
        <v>N/A</v>
      </c>
      <c r="F75" s="5" t="str" cm="1">
        <f t="array" aca="1" ref="F75" ca="1">IF( OR( AND($A75&gt;=INDIRECT("'Panasonic ERJ Code Table'!$K" &amp; F$1),$A75&lt;=INDIRECT("'Panasonic ERJ Code Table'!$L" &amp; F$1)), AND($A75&gt;=INDIRECT("'Panasonic ERJ Code Table'!$M" &amp; F$1),$A75&lt;=INDIRECT("'Panasonic ERJ Code Table'!$N" &amp; F$1)) ),F$2&amp;_xlfn.XLOOKUP($A75,E96_raw,E96_code),"N/A")</f>
        <v>N/A</v>
      </c>
      <c r="I75" s="5" t="str" cm="1">
        <f t="array" aca="1" ref="I75" ca="1">IF( OR( AND($A75&gt;=INDIRECT("'Panasonic ERJ Code Table'!$K" &amp; I$1),$A75&lt;=INDIRECT("'Panasonic ERJ Code Table'!$L" &amp; I$1)), AND($A75&gt;=INDIRECT("'Panasonic ERJ Code Table'!$M" &amp; I$1),$A75&lt;=INDIRECT("'Panasonic ERJ Code Table'!$N" &amp; I$1)) ),I$2&amp;_xlfn.XLOOKUP($A75,E96_raw,E96_code),"N/A")</f>
        <v>N/A</v>
      </c>
      <c r="L75" s="5" t="str" cm="1">
        <f t="array" aca="1" ref="L75" ca="1">IF( OR( AND($A75&gt;=INDIRECT("'Panasonic ERJ Code Table'!$K" &amp; L$1),$A75&lt;=INDIRECT("'Panasonic ERJ Code Table'!$L" &amp; L$1)), AND($A75&gt;=INDIRECT("'Panasonic ERJ Code Table'!$M" &amp; L$1),$A75&lt;=INDIRECT("'Panasonic ERJ Code Table'!$N" &amp; L$1)) ),L$2&amp;_xlfn.XLOOKUP($A75,E96_raw,E96_code),"N/A")</f>
        <v>N/A</v>
      </c>
      <c r="O75" s="5" t="str" cm="1">
        <f t="array" aca="1" ref="O75" ca="1">IF( OR( AND($A75&gt;=INDIRECT("'Panasonic ERJ Code Table'!$K" &amp; O$1),$A75&lt;=INDIRECT("'Panasonic ERJ Code Table'!$L" &amp; O$1)), AND($A75&gt;=INDIRECT("'Panasonic ERJ Code Table'!$M" &amp; O$1),$A75&lt;=INDIRECT("'Panasonic ERJ Code Table'!$N" &amp; O$1)) ),O$2&amp;_xlfn.XLOOKUP($A75,E96_raw,E96_code),"N/A")</f>
        <v>N/A</v>
      </c>
      <c r="R75" s="5" t="str" cm="1">
        <f t="array" aca="1" ref="R75" ca="1">IF( OR( AND($A75&gt;=INDIRECT("'Panasonic ERJ Code Table'!$K" &amp; R$1),$A75&lt;=INDIRECT("'Panasonic ERJ Code Table'!$L" &amp; R$1)), AND($A75&gt;=INDIRECT("'Panasonic ERJ Code Table'!$M" &amp; R$1),$A75&lt;=INDIRECT("'Panasonic ERJ Code Table'!$N" &amp; R$1)) ),R$2&amp;_xlfn.XLOOKUP($A75,E96_raw,E96_code),"N/A")</f>
        <v>N/A</v>
      </c>
      <c r="U75" s="5" t="str" cm="1">
        <f t="array" aca="1" ref="U75" ca="1">IF( OR( AND($A75&gt;=INDIRECT("'Panasonic ERJ Code Table'!$J" &amp; U$1),$A75&lt;=INDIRECT("'Panasonic ERJ Code Table'!$K" &amp; U$1)), AND($A75&gt;=INDIRECT("'Panasonic ERJ Code Table'!$L" &amp; U$1),$A75&lt;=INDIRECT("'Panasonic ERJ Code Table'!$M" &amp; U$1)) ),U$2&amp;_xlfn.XLOOKUP($A75,E96_raw,E96_code),"N/A")</f>
        <v>N/A</v>
      </c>
    </row>
    <row r="76" spans="1:21">
      <c r="A76" s="16">
        <v>5.76</v>
      </c>
      <c r="B76" s="16"/>
      <c r="C76" s="5" t="str" cm="1">
        <f t="array" aca="1" ref="C76" ca="1">IF( OR( AND($A76&gt;=INDIRECT("'Panasonic ERJ Code Table'!$K" &amp; C$1),$A76&lt;=INDIRECT("'Panasonic ERJ Code Table'!$L" &amp; C$1)), AND($A76&gt;=INDIRECT("'Panasonic ERJ Code Table'!$M" &amp; C$1),$A76&lt;=INDIRECT("'Panasonic ERJ Code Table'!$N" &amp; C$1)) ),C$2&amp;_xlfn.XLOOKUP($A76,E96_raw,E96_code),"N/A")</f>
        <v>N/A</v>
      </c>
      <c r="F76" s="5" t="str" cm="1">
        <f t="array" aca="1" ref="F76" ca="1">IF( OR( AND($A76&gt;=INDIRECT("'Panasonic ERJ Code Table'!$K" &amp; F$1),$A76&lt;=INDIRECT("'Panasonic ERJ Code Table'!$L" &amp; F$1)), AND($A76&gt;=INDIRECT("'Panasonic ERJ Code Table'!$M" &amp; F$1),$A76&lt;=INDIRECT("'Panasonic ERJ Code Table'!$N" &amp; F$1)) ),F$2&amp;_xlfn.XLOOKUP($A76,E96_raw,E96_code),"N/A")</f>
        <v>N/A</v>
      </c>
      <c r="I76" s="5" t="str" cm="1">
        <f t="array" aca="1" ref="I76" ca="1">IF( OR( AND($A76&gt;=INDIRECT("'Panasonic ERJ Code Table'!$K" &amp; I$1),$A76&lt;=INDIRECT("'Panasonic ERJ Code Table'!$L" &amp; I$1)), AND($A76&gt;=INDIRECT("'Panasonic ERJ Code Table'!$M" &amp; I$1),$A76&lt;=INDIRECT("'Panasonic ERJ Code Table'!$N" &amp; I$1)) ),I$2&amp;_xlfn.XLOOKUP($A76,E96_raw,E96_code),"N/A")</f>
        <v>N/A</v>
      </c>
      <c r="L76" s="5" t="str" cm="1">
        <f t="array" aca="1" ref="L76" ca="1">IF( OR( AND($A76&gt;=INDIRECT("'Panasonic ERJ Code Table'!$K" &amp; L$1),$A76&lt;=INDIRECT("'Panasonic ERJ Code Table'!$L" &amp; L$1)), AND($A76&gt;=INDIRECT("'Panasonic ERJ Code Table'!$M" &amp; L$1),$A76&lt;=INDIRECT("'Panasonic ERJ Code Table'!$N" &amp; L$1)) ),L$2&amp;_xlfn.XLOOKUP($A76,E96_raw,E96_code),"N/A")</f>
        <v>N/A</v>
      </c>
      <c r="O76" s="5" t="str" cm="1">
        <f t="array" aca="1" ref="O76" ca="1">IF( OR( AND($A76&gt;=INDIRECT("'Panasonic ERJ Code Table'!$K" &amp; O$1),$A76&lt;=INDIRECT("'Panasonic ERJ Code Table'!$L" &amp; O$1)), AND($A76&gt;=INDIRECT("'Panasonic ERJ Code Table'!$M" &amp; O$1),$A76&lt;=INDIRECT("'Panasonic ERJ Code Table'!$N" &amp; O$1)) ),O$2&amp;_xlfn.XLOOKUP($A76,E96_raw,E96_code),"N/A")</f>
        <v>N/A</v>
      </c>
      <c r="R76" s="5" t="str" cm="1">
        <f t="array" aca="1" ref="R76" ca="1">IF( OR( AND($A76&gt;=INDIRECT("'Panasonic ERJ Code Table'!$K" &amp; R$1),$A76&lt;=INDIRECT("'Panasonic ERJ Code Table'!$L" &amp; R$1)), AND($A76&gt;=INDIRECT("'Panasonic ERJ Code Table'!$M" &amp; R$1),$A76&lt;=INDIRECT("'Panasonic ERJ Code Table'!$N" &amp; R$1)) ),R$2&amp;_xlfn.XLOOKUP($A76,E96_raw,E96_code),"N/A")</f>
        <v>N/A</v>
      </c>
      <c r="U76" s="5" t="str" cm="1">
        <f t="array" aca="1" ref="U76" ca="1">IF( OR( AND($A76&gt;=INDIRECT("'Panasonic ERJ Code Table'!$J" &amp; U$1),$A76&lt;=INDIRECT("'Panasonic ERJ Code Table'!$K" &amp; U$1)), AND($A76&gt;=INDIRECT("'Panasonic ERJ Code Table'!$L" &amp; U$1),$A76&lt;=INDIRECT("'Panasonic ERJ Code Table'!$M" &amp; U$1)) ),U$2&amp;_xlfn.XLOOKUP($A76,E96_raw,E96_code),"N/A")</f>
        <v>N/A</v>
      </c>
    </row>
    <row r="77" spans="1:21">
      <c r="A77" s="16">
        <v>5.9</v>
      </c>
      <c r="B77" s="16"/>
      <c r="C77" s="5" t="str" cm="1">
        <f t="array" aca="1" ref="C77" ca="1">IF( OR( AND($A77&gt;=INDIRECT("'Panasonic ERJ Code Table'!$K" &amp; C$1),$A77&lt;=INDIRECT("'Panasonic ERJ Code Table'!$L" &amp; C$1)), AND($A77&gt;=INDIRECT("'Panasonic ERJ Code Table'!$M" &amp; C$1),$A77&lt;=INDIRECT("'Panasonic ERJ Code Table'!$N" &amp; C$1)) ),C$2&amp;_xlfn.XLOOKUP($A77,E96_raw,E96_code),"N/A")</f>
        <v>N/A</v>
      </c>
      <c r="F77" s="5" t="str" cm="1">
        <f t="array" aca="1" ref="F77" ca="1">IF( OR( AND($A77&gt;=INDIRECT("'Panasonic ERJ Code Table'!$K" &amp; F$1),$A77&lt;=INDIRECT("'Panasonic ERJ Code Table'!$L" &amp; F$1)), AND($A77&gt;=INDIRECT("'Panasonic ERJ Code Table'!$M" &amp; F$1),$A77&lt;=INDIRECT("'Panasonic ERJ Code Table'!$N" &amp; F$1)) ),F$2&amp;_xlfn.XLOOKUP($A77,E96_raw,E96_code),"N/A")</f>
        <v>N/A</v>
      </c>
      <c r="I77" s="5" t="str" cm="1">
        <f t="array" aca="1" ref="I77" ca="1">IF( OR( AND($A77&gt;=INDIRECT("'Panasonic ERJ Code Table'!$K" &amp; I$1),$A77&lt;=INDIRECT("'Panasonic ERJ Code Table'!$L" &amp; I$1)), AND($A77&gt;=INDIRECT("'Panasonic ERJ Code Table'!$M" &amp; I$1),$A77&lt;=INDIRECT("'Panasonic ERJ Code Table'!$N" &amp; I$1)) ),I$2&amp;_xlfn.XLOOKUP($A77,E96_raw,E96_code),"N/A")</f>
        <v>N/A</v>
      </c>
      <c r="L77" s="5" t="str" cm="1">
        <f t="array" aca="1" ref="L77" ca="1">IF( OR( AND($A77&gt;=INDIRECT("'Panasonic ERJ Code Table'!$K" &amp; L$1),$A77&lt;=INDIRECT("'Panasonic ERJ Code Table'!$L" &amp; L$1)), AND($A77&gt;=INDIRECT("'Panasonic ERJ Code Table'!$M" &amp; L$1),$A77&lt;=INDIRECT("'Panasonic ERJ Code Table'!$N" &amp; L$1)) ),L$2&amp;_xlfn.XLOOKUP($A77,E96_raw,E96_code),"N/A")</f>
        <v>N/A</v>
      </c>
      <c r="O77" s="5" t="str" cm="1">
        <f t="array" aca="1" ref="O77" ca="1">IF( OR( AND($A77&gt;=INDIRECT("'Panasonic ERJ Code Table'!$K" &amp; O$1),$A77&lt;=INDIRECT("'Panasonic ERJ Code Table'!$L" &amp; O$1)), AND($A77&gt;=INDIRECT("'Panasonic ERJ Code Table'!$M" &amp; O$1),$A77&lt;=INDIRECT("'Panasonic ERJ Code Table'!$N" &amp; O$1)) ),O$2&amp;_xlfn.XLOOKUP($A77,E96_raw,E96_code),"N/A")</f>
        <v>N/A</v>
      </c>
      <c r="R77" s="5" t="str" cm="1">
        <f t="array" aca="1" ref="R77" ca="1">IF( OR( AND($A77&gt;=INDIRECT("'Panasonic ERJ Code Table'!$K" &amp; R$1),$A77&lt;=INDIRECT("'Panasonic ERJ Code Table'!$L" &amp; R$1)), AND($A77&gt;=INDIRECT("'Panasonic ERJ Code Table'!$M" &amp; R$1),$A77&lt;=INDIRECT("'Panasonic ERJ Code Table'!$N" &amp; R$1)) ),R$2&amp;_xlfn.XLOOKUP($A77,E96_raw,E96_code),"N/A")</f>
        <v>N/A</v>
      </c>
      <c r="U77" s="5" t="str" cm="1">
        <f t="array" aca="1" ref="U77" ca="1">IF( OR( AND($A77&gt;=INDIRECT("'Panasonic ERJ Code Table'!$J" &amp; U$1),$A77&lt;=INDIRECT("'Panasonic ERJ Code Table'!$K" &amp; U$1)), AND($A77&gt;=INDIRECT("'Panasonic ERJ Code Table'!$L" &amp; U$1),$A77&lt;=INDIRECT("'Panasonic ERJ Code Table'!$M" &amp; U$1)) ),U$2&amp;_xlfn.XLOOKUP($A77,E96_raw,E96_code),"N/A")</f>
        <v>N/A</v>
      </c>
    </row>
    <row r="78" spans="1:21">
      <c r="A78" s="16">
        <v>6.04</v>
      </c>
      <c r="B78" s="16"/>
      <c r="C78" s="5" t="str" cm="1">
        <f t="array" aca="1" ref="C78" ca="1">IF( OR( AND($A78&gt;=INDIRECT("'Panasonic ERJ Code Table'!$K" &amp; C$1),$A78&lt;=INDIRECT("'Panasonic ERJ Code Table'!$L" &amp; C$1)), AND($A78&gt;=INDIRECT("'Panasonic ERJ Code Table'!$M" &amp; C$1),$A78&lt;=INDIRECT("'Panasonic ERJ Code Table'!$N" &amp; C$1)) ),C$2&amp;_xlfn.XLOOKUP($A78,E96_raw,E96_code),"N/A")</f>
        <v>N/A</v>
      </c>
      <c r="F78" s="5" t="str" cm="1">
        <f t="array" aca="1" ref="F78" ca="1">IF( OR( AND($A78&gt;=INDIRECT("'Panasonic ERJ Code Table'!$K" &amp; F$1),$A78&lt;=INDIRECT("'Panasonic ERJ Code Table'!$L" &amp; F$1)), AND($A78&gt;=INDIRECT("'Panasonic ERJ Code Table'!$M" &amp; F$1),$A78&lt;=INDIRECT("'Panasonic ERJ Code Table'!$N" &amp; F$1)) ),F$2&amp;_xlfn.XLOOKUP($A78,E96_raw,E96_code),"N/A")</f>
        <v>N/A</v>
      </c>
      <c r="I78" s="5" t="str" cm="1">
        <f t="array" aca="1" ref="I78" ca="1">IF( OR( AND($A78&gt;=INDIRECT("'Panasonic ERJ Code Table'!$K" &amp; I$1),$A78&lt;=INDIRECT("'Panasonic ERJ Code Table'!$L" &amp; I$1)), AND($A78&gt;=INDIRECT("'Panasonic ERJ Code Table'!$M" &amp; I$1),$A78&lt;=INDIRECT("'Panasonic ERJ Code Table'!$N" &amp; I$1)) ),I$2&amp;_xlfn.XLOOKUP($A78,E96_raw,E96_code),"N/A")</f>
        <v>N/A</v>
      </c>
      <c r="L78" s="5" t="str" cm="1">
        <f t="array" aca="1" ref="L78" ca="1">IF( OR( AND($A78&gt;=INDIRECT("'Panasonic ERJ Code Table'!$K" &amp; L$1),$A78&lt;=INDIRECT("'Panasonic ERJ Code Table'!$L" &amp; L$1)), AND($A78&gt;=INDIRECT("'Panasonic ERJ Code Table'!$M" &amp; L$1),$A78&lt;=INDIRECT("'Panasonic ERJ Code Table'!$N" &amp; L$1)) ),L$2&amp;_xlfn.XLOOKUP($A78,E96_raw,E96_code),"N/A")</f>
        <v>N/A</v>
      </c>
      <c r="O78" s="5" t="str" cm="1">
        <f t="array" aca="1" ref="O78" ca="1">IF( OR( AND($A78&gt;=INDIRECT("'Panasonic ERJ Code Table'!$K" &amp; O$1),$A78&lt;=INDIRECT("'Panasonic ERJ Code Table'!$L" &amp; O$1)), AND($A78&gt;=INDIRECT("'Panasonic ERJ Code Table'!$M" &amp; O$1),$A78&lt;=INDIRECT("'Panasonic ERJ Code Table'!$N" &amp; O$1)) ),O$2&amp;_xlfn.XLOOKUP($A78,E96_raw,E96_code),"N/A")</f>
        <v>N/A</v>
      </c>
      <c r="R78" s="5" t="str" cm="1">
        <f t="array" aca="1" ref="R78" ca="1">IF( OR( AND($A78&gt;=INDIRECT("'Panasonic ERJ Code Table'!$K" &amp; R$1),$A78&lt;=INDIRECT("'Panasonic ERJ Code Table'!$L" &amp; R$1)), AND($A78&gt;=INDIRECT("'Panasonic ERJ Code Table'!$M" &amp; R$1),$A78&lt;=INDIRECT("'Panasonic ERJ Code Table'!$N" &amp; R$1)) ),R$2&amp;_xlfn.XLOOKUP($A78,E96_raw,E96_code),"N/A")</f>
        <v>N/A</v>
      </c>
      <c r="U78" s="5" t="str" cm="1">
        <f t="array" aca="1" ref="U78" ca="1">IF( OR( AND($A78&gt;=INDIRECT("'Panasonic ERJ Code Table'!$J" &amp; U$1),$A78&lt;=INDIRECT("'Panasonic ERJ Code Table'!$K" &amp; U$1)), AND($A78&gt;=INDIRECT("'Panasonic ERJ Code Table'!$L" &amp; U$1),$A78&lt;=INDIRECT("'Panasonic ERJ Code Table'!$M" &amp; U$1)) ),U$2&amp;_xlfn.XLOOKUP($A78,E96_raw,E96_code),"N/A")</f>
        <v>N/A</v>
      </c>
    </row>
    <row r="79" spans="1:21">
      <c r="A79" s="16">
        <v>6.19</v>
      </c>
      <c r="B79" s="16"/>
      <c r="C79" s="5" t="str" cm="1">
        <f t="array" aca="1" ref="C79" ca="1">IF( OR( AND($A79&gt;=INDIRECT("'Panasonic ERJ Code Table'!$K" &amp; C$1),$A79&lt;=INDIRECT("'Panasonic ERJ Code Table'!$L" &amp; C$1)), AND($A79&gt;=INDIRECT("'Panasonic ERJ Code Table'!$M" &amp; C$1),$A79&lt;=INDIRECT("'Panasonic ERJ Code Table'!$N" &amp; C$1)) ),C$2&amp;_xlfn.XLOOKUP($A79,E96_raw,E96_code),"N/A")</f>
        <v>N/A</v>
      </c>
      <c r="F79" s="5" t="str" cm="1">
        <f t="array" aca="1" ref="F79" ca="1">IF( OR( AND($A79&gt;=INDIRECT("'Panasonic ERJ Code Table'!$K" &amp; F$1),$A79&lt;=INDIRECT("'Panasonic ERJ Code Table'!$L" &amp; F$1)), AND($A79&gt;=INDIRECT("'Panasonic ERJ Code Table'!$M" &amp; F$1),$A79&lt;=INDIRECT("'Panasonic ERJ Code Table'!$N" &amp; F$1)) ),F$2&amp;_xlfn.XLOOKUP($A79,E96_raw,E96_code),"N/A")</f>
        <v>N/A</v>
      </c>
      <c r="I79" s="5" t="str" cm="1">
        <f t="array" aca="1" ref="I79" ca="1">IF( OR( AND($A79&gt;=INDIRECT("'Panasonic ERJ Code Table'!$K" &amp; I$1),$A79&lt;=INDIRECT("'Panasonic ERJ Code Table'!$L" &amp; I$1)), AND($A79&gt;=INDIRECT("'Panasonic ERJ Code Table'!$M" &amp; I$1),$A79&lt;=INDIRECT("'Panasonic ERJ Code Table'!$N" &amp; I$1)) ),I$2&amp;_xlfn.XLOOKUP($A79,E96_raw,E96_code),"N/A")</f>
        <v>N/A</v>
      </c>
      <c r="L79" s="5" t="str" cm="1">
        <f t="array" aca="1" ref="L79" ca="1">IF( OR( AND($A79&gt;=INDIRECT("'Panasonic ERJ Code Table'!$K" &amp; L$1),$A79&lt;=INDIRECT("'Panasonic ERJ Code Table'!$L" &amp; L$1)), AND($A79&gt;=INDIRECT("'Panasonic ERJ Code Table'!$M" &amp; L$1),$A79&lt;=INDIRECT("'Panasonic ERJ Code Table'!$N" &amp; L$1)) ),L$2&amp;_xlfn.XLOOKUP($A79,E96_raw,E96_code),"N/A")</f>
        <v>N/A</v>
      </c>
      <c r="O79" s="5" t="str" cm="1">
        <f t="array" aca="1" ref="O79" ca="1">IF( OR( AND($A79&gt;=INDIRECT("'Panasonic ERJ Code Table'!$K" &amp; O$1),$A79&lt;=INDIRECT("'Panasonic ERJ Code Table'!$L" &amp; O$1)), AND($A79&gt;=INDIRECT("'Panasonic ERJ Code Table'!$M" &amp; O$1),$A79&lt;=INDIRECT("'Panasonic ERJ Code Table'!$N" &amp; O$1)) ),O$2&amp;_xlfn.XLOOKUP($A79,E96_raw,E96_code),"N/A")</f>
        <v>N/A</v>
      </c>
      <c r="R79" s="5" t="str" cm="1">
        <f t="array" aca="1" ref="R79" ca="1">IF( OR( AND($A79&gt;=INDIRECT("'Panasonic ERJ Code Table'!$K" &amp; R$1),$A79&lt;=INDIRECT("'Panasonic ERJ Code Table'!$L" &amp; R$1)), AND($A79&gt;=INDIRECT("'Panasonic ERJ Code Table'!$M" &amp; R$1),$A79&lt;=INDIRECT("'Panasonic ERJ Code Table'!$N" &amp; R$1)) ),R$2&amp;_xlfn.XLOOKUP($A79,E96_raw,E96_code),"N/A")</f>
        <v>N/A</v>
      </c>
      <c r="U79" s="5" t="str" cm="1">
        <f t="array" aca="1" ref="U79" ca="1">IF( OR( AND($A79&gt;=INDIRECT("'Panasonic ERJ Code Table'!$J" &amp; U$1),$A79&lt;=INDIRECT("'Panasonic ERJ Code Table'!$K" &amp; U$1)), AND($A79&gt;=INDIRECT("'Panasonic ERJ Code Table'!$L" &amp; U$1),$A79&lt;=INDIRECT("'Panasonic ERJ Code Table'!$M" &amp; U$1)) ),U$2&amp;_xlfn.XLOOKUP($A79,E96_raw,E96_code),"N/A")</f>
        <v>N/A</v>
      </c>
    </row>
    <row r="80" spans="1:21">
      <c r="A80" s="16">
        <v>6.34</v>
      </c>
      <c r="B80" s="16"/>
      <c r="C80" s="5" t="str" cm="1">
        <f t="array" aca="1" ref="C80" ca="1">IF( OR( AND($A80&gt;=INDIRECT("'Panasonic ERJ Code Table'!$K" &amp; C$1),$A80&lt;=INDIRECT("'Panasonic ERJ Code Table'!$L" &amp; C$1)), AND($A80&gt;=INDIRECT("'Panasonic ERJ Code Table'!$M" &amp; C$1),$A80&lt;=INDIRECT("'Panasonic ERJ Code Table'!$N" &amp; C$1)) ),C$2&amp;_xlfn.XLOOKUP($A80,E96_raw,E96_code),"N/A")</f>
        <v>N/A</v>
      </c>
      <c r="F80" s="5" t="str" cm="1">
        <f t="array" aca="1" ref="F80" ca="1">IF( OR( AND($A80&gt;=INDIRECT("'Panasonic ERJ Code Table'!$K" &amp; F$1),$A80&lt;=INDIRECT("'Panasonic ERJ Code Table'!$L" &amp; F$1)), AND($A80&gt;=INDIRECT("'Panasonic ERJ Code Table'!$M" &amp; F$1),$A80&lt;=INDIRECT("'Panasonic ERJ Code Table'!$N" &amp; F$1)) ),F$2&amp;_xlfn.XLOOKUP($A80,E96_raw,E96_code),"N/A")</f>
        <v>N/A</v>
      </c>
      <c r="I80" s="5" t="str" cm="1">
        <f t="array" aca="1" ref="I80" ca="1">IF( OR( AND($A80&gt;=INDIRECT("'Panasonic ERJ Code Table'!$K" &amp; I$1),$A80&lt;=INDIRECT("'Panasonic ERJ Code Table'!$L" &amp; I$1)), AND($A80&gt;=INDIRECT("'Panasonic ERJ Code Table'!$M" &amp; I$1),$A80&lt;=INDIRECT("'Panasonic ERJ Code Table'!$N" &amp; I$1)) ),I$2&amp;_xlfn.XLOOKUP($A80,E96_raw,E96_code),"N/A")</f>
        <v>N/A</v>
      </c>
      <c r="L80" s="5" t="str" cm="1">
        <f t="array" aca="1" ref="L80" ca="1">IF( OR( AND($A80&gt;=INDIRECT("'Panasonic ERJ Code Table'!$K" &amp; L$1),$A80&lt;=INDIRECT("'Panasonic ERJ Code Table'!$L" &amp; L$1)), AND($A80&gt;=INDIRECT("'Panasonic ERJ Code Table'!$M" &amp; L$1),$A80&lt;=INDIRECT("'Panasonic ERJ Code Table'!$N" &amp; L$1)) ),L$2&amp;_xlfn.XLOOKUP($A80,E96_raw,E96_code),"N/A")</f>
        <v>N/A</v>
      </c>
      <c r="O80" s="5" t="str" cm="1">
        <f t="array" aca="1" ref="O80" ca="1">IF( OR( AND($A80&gt;=INDIRECT("'Panasonic ERJ Code Table'!$K" &amp; O$1),$A80&lt;=INDIRECT("'Panasonic ERJ Code Table'!$L" &amp; O$1)), AND($A80&gt;=INDIRECT("'Panasonic ERJ Code Table'!$M" &amp; O$1),$A80&lt;=INDIRECT("'Panasonic ERJ Code Table'!$N" &amp; O$1)) ),O$2&amp;_xlfn.XLOOKUP($A80,E96_raw,E96_code),"N/A")</f>
        <v>N/A</v>
      </c>
      <c r="R80" s="5" t="str" cm="1">
        <f t="array" aca="1" ref="R80" ca="1">IF( OR( AND($A80&gt;=INDIRECT("'Panasonic ERJ Code Table'!$K" &amp; R$1),$A80&lt;=INDIRECT("'Panasonic ERJ Code Table'!$L" &amp; R$1)), AND($A80&gt;=INDIRECT("'Panasonic ERJ Code Table'!$M" &amp; R$1),$A80&lt;=INDIRECT("'Panasonic ERJ Code Table'!$N" &amp; R$1)) ),R$2&amp;_xlfn.XLOOKUP($A80,E96_raw,E96_code),"N/A")</f>
        <v>N/A</v>
      </c>
      <c r="U80" s="5" t="str" cm="1">
        <f t="array" aca="1" ref="U80" ca="1">IF( OR( AND($A80&gt;=INDIRECT("'Panasonic ERJ Code Table'!$J" &amp; U$1),$A80&lt;=INDIRECT("'Panasonic ERJ Code Table'!$K" &amp; U$1)), AND($A80&gt;=INDIRECT("'Panasonic ERJ Code Table'!$L" &amp; U$1),$A80&lt;=INDIRECT("'Panasonic ERJ Code Table'!$M" &amp; U$1)) ),U$2&amp;_xlfn.XLOOKUP($A80,E96_raw,E96_code),"N/A")</f>
        <v>N/A</v>
      </c>
    </row>
    <row r="81" spans="1:21">
      <c r="A81" s="16">
        <v>6.49</v>
      </c>
      <c r="B81" s="16"/>
      <c r="C81" s="5" t="str" cm="1">
        <f t="array" aca="1" ref="C81" ca="1">IF( OR( AND($A81&gt;=INDIRECT("'Panasonic ERJ Code Table'!$K" &amp; C$1),$A81&lt;=INDIRECT("'Panasonic ERJ Code Table'!$L" &amp; C$1)), AND($A81&gt;=INDIRECT("'Panasonic ERJ Code Table'!$M" &amp; C$1),$A81&lt;=INDIRECT("'Panasonic ERJ Code Table'!$N" &amp; C$1)) ),C$2&amp;_xlfn.XLOOKUP($A81,E96_raw,E96_code),"N/A")</f>
        <v>N/A</v>
      </c>
      <c r="F81" s="5" t="str" cm="1">
        <f t="array" aca="1" ref="F81" ca="1">IF( OR( AND($A81&gt;=INDIRECT("'Panasonic ERJ Code Table'!$K" &amp; F$1),$A81&lt;=INDIRECT("'Panasonic ERJ Code Table'!$L" &amp; F$1)), AND($A81&gt;=INDIRECT("'Panasonic ERJ Code Table'!$M" &amp; F$1),$A81&lt;=INDIRECT("'Panasonic ERJ Code Table'!$N" &amp; F$1)) ),F$2&amp;_xlfn.XLOOKUP($A81,E96_raw,E96_code),"N/A")</f>
        <v>N/A</v>
      </c>
      <c r="I81" s="5" t="str" cm="1">
        <f t="array" aca="1" ref="I81" ca="1">IF( OR( AND($A81&gt;=INDIRECT("'Panasonic ERJ Code Table'!$K" &amp; I$1),$A81&lt;=INDIRECT("'Panasonic ERJ Code Table'!$L" &amp; I$1)), AND($A81&gt;=INDIRECT("'Panasonic ERJ Code Table'!$M" &amp; I$1),$A81&lt;=INDIRECT("'Panasonic ERJ Code Table'!$N" &amp; I$1)) ),I$2&amp;_xlfn.XLOOKUP($A81,E96_raw,E96_code),"N/A")</f>
        <v>N/A</v>
      </c>
      <c r="L81" s="5" t="str" cm="1">
        <f t="array" aca="1" ref="L81" ca="1">IF( OR( AND($A81&gt;=INDIRECT("'Panasonic ERJ Code Table'!$K" &amp; L$1),$A81&lt;=INDIRECT("'Panasonic ERJ Code Table'!$L" &amp; L$1)), AND($A81&gt;=INDIRECT("'Panasonic ERJ Code Table'!$M" &amp; L$1),$A81&lt;=INDIRECT("'Panasonic ERJ Code Table'!$N" &amp; L$1)) ),L$2&amp;_xlfn.XLOOKUP($A81,E96_raw,E96_code),"N/A")</f>
        <v>N/A</v>
      </c>
      <c r="O81" s="5" t="str" cm="1">
        <f t="array" aca="1" ref="O81" ca="1">IF( OR( AND($A81&gt;=INDIRECT("'Panasonic ERJ Code Table'!$K" &amp; O$1),$A81&lt;=INDIRECT("'Panasonic ERJ Code Table'!$L" &amp; O$1)), AND($A81&gt;=INDIRECT("'Panasonic ERJ Code Table'!$M" &amp; O$1),$A81&lt;=INDIRECT("'Panasonic ERJ Code Table'!$N" &amp; O$1)) ),O$2&amp;_xlfn.XLOOKUP($A81,E96_raw,E96_code),"N/A")</f>
        <v>N/A</v>
      </c>
      <c r="R81" s="5" t="str" cm="1">
        <f t="array" aca="1" ref="R81" ca="1">IF( OR( AND($A81&gt;=INDIRECT("'Panasonic ERJ Code Table'!$K" &amp; R$1),$A81&lt;=INDIRECT("'Panasonic ERJ Code Table'!$L" &amp; R$1)), AND($A81&gt;=INDIRECT("'Panasonic ERJ Code Table'!$M" &amp; R$1),$A81&lt;=INDIRECT("'Panasonic ERJ Code Table'!$N" &amp; R$1)) ),R$2&amp;_xlfn.XLOOKUP($A81,E96_raw,E96_code),"N/A")</f>
        <v>N/A</v>
      </c>
      <c r="U81" s="5" t="str" cm="1">
        <f t="array" aca="1" ref="U81" ca="1">IF( OR( AND($A81&gt;=INDIRECT("'Panasonic ERJ Code Table'!$J" &amp; U$1),$A81&lt;=INDIRECT("'Panasonic ERJ Code Table'!$K" &amp; U$1)), AND($A81&gt;=INDIRECT("'Panasonic ERJ Code Table'!$L" &amp; U$1),$A81&lt;=INDIRECT("'Panasonic ERJ Code Table'!$M" &amp; U$1)) ),U$2&amp;_xlfn.XLOOKUP($A81,E96_raw,E96_code),"N/A")</f>
        <v>N/A</v>
      </c>
    </row>
    <row r="82" spans="1:21">
      <c r="A82" s="16">
        <v>6.65</v>
      </c>
      <c r="B82" s="16"/>
      <c r="C82" s="5" t="str" cm="1">
        <f t="array" aca="1" ref="C82" ca="1">IF( OR( AND($A82&gt;=INDIRECT("'Panasonic ERJ Code Table'!$K" &amp; C$1),$A82&lt;=INDIRECT("'Panasonic ERJ Code Table'!$L" &amp; C$1)), AND($A82&gt;=INDIRECT("'Panasonic ERJ Code Table'!$M" &amp; C$1),$A82&lt;=INDIRECT("'Panasonic ERJ Code Table'!$N" &amp; C$1)) ),C$2&amp;_xlfn.XLOOKUP($A82,E96_raw,E96_code),"N/A")</f>
        <v>N/A</v>
      </c>
      <c r="F82" s="5" t="str" cm="1">
        <f t="array" aca="1" ref="F82" ca="1">IF( OR( AND($A82&gt;=INDIRECT("'Panasonic ERJ Code Table'!$K" &amp; F$1),$A82&lt;=INDIRECT("'Panasonic ERJ Code Table'!$L" &amp; F$1)), AND($A82&gt;=INDIRECT("'Panasonic ERJ Code Table'!$M" &amp; F$1),$A82&lt;=INDIRECT("'Panasonic ERJ Code Table'!$N" &amp; F$1)) ),F$2&amp;_xlfn.XLOOKUP($A82,E96_raw,E96_code),"N/A")</f>
        <v>N/A</v>
      </c>
      <c r="I82" s="5" t="str" cm="1">
        <f t="array" aca="1" ref="I82" ca="1">IF( OR( AND($A82&gt;=INDIRECT("'Panasonic ERJ Code Table'!$K" &amp; I$1),$A82&lt;=INDIRECT("'Panasonic ERJ Code Table'!$L" &amp; I$1)), AND($A82&gt;=INDIRECT("'Panasonic ERJ Code Table'!$M" &amp; I$1),$A82&lt;=INDIRECT("'Panasonic ERJ Code Table'!$N" &amp; I$1)) ),I$2&amp;_xlfn.XLOOKUP($A82,E96_raw,E96_code),"N/A")</f>
        <v>N/A</v>
      </c>
      <c r="L82" s="5" t="str" cm="1">
        <f t="array" aca="1" ref="L82" ca="1">IF( OR( AND($A82&gt;=INDIRECT("'Panasonic ERJ Code Table'!$K" &amp; L$1),$A82&lt;=INDIRECT("'Panasonic ERJ Code Table'!$L" &amp; L$1)), AND($A82&gt;=INDIRECT("'Panasonic ERJ Code Table'!$M" &amp; L$1),$A82&lt;=INDIRECT("'Panasonic ERJ Code Table'!$N" &amp; L$1)) ),L$2&amp;_xlfn.XLOOKUP($A82,E96_raw,E96_code),"N/A")</f>
        <v>N/A</v>
      </c>
      <c r="O82" s="5" t="str" cm="1">
        <f t="array" aca="1" ref="O82" ca="1">IF( OR( AND($A82&gt;=INDIRECT("'Panasonic ERJ Code Table'!$K" &amp; O$1),$A82&lt;=INDIRECT("'Panasonic ERJ Code Table'!$L" &amp; O$1)), AND($A82&gt;=INDIRECT("'Panasonic ERJ Code Table'!$M" &amp; O$1),$A82&lt;=INDIRECT("'Panasonic ERJ Code Table'!$N" &amp; O$1)) ),O$2&amp;_xlfn.XLOOKUP($A82,E96_raw,E96_code),"N/A")</f>
        <v>N/A</v>
      </c>
      <c r="R82" s="5" t="str" cm="1">
        <f t="array" aca="1" ref="R82" ca="1">IF( OR( AND($A82&gt;=INDIRECT("'Panasonic ERJ Code Table'!$K" &amp; R$1),$A82&lt;=INDIRECT("'Panasonic ERJ Code Table'!$L" &amp; R$1)), AND($A82&gt;=INDIRECT("'Panasonic ERJ Code Table'!$M" &amp; R$1),$A82&lt;=INDIRECT("'Panasonic ERJ Code Table'!$N" &amp; R$1)) ),R$2&amp;_xlfn.XLOOKUP($A82,E96_raw,E96_code),"N/A")</f>
        <v>N/A</v>
      </c>
      <c r="U82" s="5" t="str" cm="1">
        <f t="array" aca="1" ref="U82" ca="1">IF( OR( AND($A82&gt;=INDIRECT("'Panasonic ERJ Code Table'!$J" &amp; U$1),$A82&lt;=INDIRECT("'Panasonic ERJ Code Table'!$K" &amp; U$1)), AND($A82&gt;=INDIRECT("'Panasonic ERJ Code Table'!$L" &amp; U$1),$A82&lt;=INDIRECT("'Panasonic ERJ Code Table'!$M" &amp; U$1)) ),U$2&amp;_xlfn.XLOOKUP($A82,E96_raw,E96_code),"N/A")</f>
        <v>N/A</v>
      </c>
    </row>
    <row r="83" spans="1:21">
      <c r="A83" s="16">
        <v>6.81</v>
      </c>
      <c r="B83" s="16"/>
      <c r="C83" s="5" t="str" cm="1">
        <f t="array" aca="1" ref="C83" ca="1">IF( OR( AND($A83&gt;=INDIRECT("'Panasonic ERJ Code Table'!$K" &amp; C$1),$A83&lt;=INDIRECT("'Panasonic ERJ Code Table'!$L" &amp; C$1)), AND($A83&gt;=INDIRECT("'Panasonic ERJ Code Table'!$M" &amp; C$1),$A83&lt;=INDIRECT("'Panasonic ERJ Code Table'!$N" &amp; C$1)) ),C$2&amp;_xlfn.XLOOKUP($A83,E96_raw,E96_code),"N/A")</f>
        <v>N/A</v>
      </c>
      <c r="F83" s="5" t="str" cm="1">
        <f t="array" aca="1" ref="F83" ca="1">IF( OR( AND($A83&gt;=INDIRECT("'Panasonic ERJ Code Table'!$K" &amp; F$1),$A83&lt;=INDIRECT("'Panasonic ERJ Code Table'!$L" &amp; F$1)), AND($A83&gt;=INDIRECT("'Panasonic ERJ Code Table'!$M" &amp; F$1),$A83&lt;=INDIRECT("'Panasonic ERJ Code Table'!$N" &amp; F$1)) ),F$2&amp;_xlfn.XLOOKUP($A83,E96_raw,E96_code),"N/A")</f>
        <v>N/A</v>
      </c>
      <c r="I83" s="5" t="str" cm="1">
        <f t="array" aca="1" ref="I83" ca="1">IF( OR( AND($A83&gt;=INDIRECT("'Panasonic ERJ Code Table'!$K" &amp; I$1),$A83&lt;=INDIRECT("'Panasonic ERJ Code Table'!$L" &amp; I$1)), AND($A83&gt;=INDIRECT("'Panasonic ERJ Code Table'!$M" &amp; I$1),$A83&lt;=INDIRECT("'Panasonic ERJ Code Table'!$N" &amp; I$1)) ),I$2&amp;_xlfn.XLOOKUP($A83,E96_raw,E96_code),"N/A")</f>
        <v>N/A</v>
      </c>
      <c r="L83" s="5" t="str" cm="1">
        <f t="array" aca="1" ref="L83" ca="1">IF( OR( AND($A83&gt;=INDIRECT("'Panasonic ERJ Code Table'!$K" &amp; L$1),$A83&lt;=INDIRECT("'Panasonic ERJ Code Table'!$L" &amp; L$1)), AND($A83&gt;=INDIRECT("'Panasonic ERJ Code Table'!$M" &amp; L$1),$A83&lt;=INDIRECT("'Panasonic ERJ Code Table'!$N" &amp; L$1)) ),L$2&amp;_xlfn.XLOOKUP($A83,E96_raw,E96_code),"N/A")</f>
        <v>N/A</v>
      </c>
      <c r="O83" s="5" t="str" cm="1">
        <f t="array" aca="1" ref="O83" ca="1">IF( OR( AND($A83&gt;=INDIRECT("'Panasonic ERJ Code Table'!$K" &amp; O$1),$A83&lt;=INDIRECT("'Panasonic ERJ Code Table'!$L" &amp; O$1)), AND($A83&gt;=INDIRECT("'Panasonic ERJ Code Table'!$M" &amp; O$1),$A83&lt;=INDIRECT("'Panasonic ERJ Code Table'!$N" &amp; O$1)) ),O$2&amp;_xlfn.XLOOKUP($A83,E96_raw,E96_code),"N/A")</f>
        <v>N/A</v>
      </c>
      <c r="R83" s="5" t="str" cm="1">
        <f t="array" aca="1" ref="R83" ca="1">IF( OR( AND($A83&gt;=INDIRECT("'Panasonic ERJ Code Table'!$K" &amp; R$1),$A83&lt;=INDIRECT("'Panasonic ERJ Code Table'!$L" &amp; R$1)), AND($A83&gt;=INDIRECT("'Panasonic ERJ Code Table'!$M" &amp; R$1),$A83&lt;=INDIRECT("'Panasonic ERJ Code Table'!$N" &amp; R$1)) ),R$2&amp;_xlfn.XLOOKUP($A83,E96_raw,E96_code),"N/A")</f>
        <v>N/A</v>
      </c>
      <c r="U83" s="5" t="str" cm="1">
        <f t="array" aca="1" ref="U83" ca="1">IF( OR( AND($A83&gt;=INDIRECT("'Panasonic ERJ Code Table'!$J" &amp; U$1),$A83&lt;=INDIRECT("'Panasonic ERJ Code Table'!$K" &amp; U$1)), AND($A83&gt;=INDIRECT("'Panasonic ERJ Code Table'!$L" &amp; U$1),$A83&lt;=INDIRECT("'Panasonic ERJ Code Table'!$M" &amp; U$1)) ),U$2&amp;_xlfn.XLOOKUP($A83,E96_raw,E96_code),"N/A")</f>
        <v>N/A</v>
      </c>
    </row>
    <row r="84" spans="1:21">
      <c r="A84" s="16">
        <v>6.9800000000000013</v>
      </c>
      <c r="B84" s="16"/>
      <c r="C84" s="5" t="str" cm="1">
        <f t="array" aca="1" ref="C84" ca="1">IF( OR( AND($A84&gt;=INDIRECT("'Panasonic ERJ Code Table'!$K" &amp; C$1),$A84&lt;=INDIRECT("'Panasonic ERJ Code Table'!$L" &amp; C$1)), AND($A84&gt;=INDIRECT("'Panasonic ERJ Code Table'!$M" &amp; C$1),$A84&lt;=INDIRECT("'Panasonic ERJ Code Table'!$N" &amp; C$1)) ),C$2&amp;_xlfn.XLOOKUP($A84,E96_raw,E96_code),"N/A")</f>
        <v>N/A</v>
      </c>
      <c r="F84" s="5" t="str" cm="1">
        <f t="array" aca="1" ref="F84" ca="1">IF( OR( AND($A84&gt;=INDIRECT("'Panasonic ERJ Code Table'!$K" &amp; F$1),$A84&lt;=INDIRECT("'Panasonic ERJ Code Table'!$L" &amp; F$1)), AND($A84&gt;=INDIRECT("'Panasonic ERJ Code Table'!$M" &amp; F$1),$A84&lt;=INDIRECT("'Panasonic ERJ Code Table'!$N" &amp; F$1)) ),F$2&amp;_xlfn.XLOOKUP($A84,E96_raw,E96_code),"N/A")</f>
        <v>N/A</v>
      </c>
      <c r="I84" s="5" t="str" cm="1">
        <f t="array" aca="1" ref="I84" ca="1">IF( OR( AND($A84&gt;=INDIRECT("'Panasonic ERJ Code Table'!$K" &amp; I$1),$A84&lt;=INDIRECT("'Panasonic ERJ Code Table'!$L" &amp; I$1)), AND($A84&gt;=INDIRECT("'Panasonic ERJ Code Table'!$M" &amp; I$1),$A84&lt;=INDIRECT("'Panasonic ERJ Code Table'!$N" &amp; I$1)) ),I$2&amp;_xlfn.XLOOKUP($A84,E96_raw,E96_code),"N/A")</f>
        <v>N/A</v>
      </c>
      <c r="L84" s="5" t="str" cm="1">
        <f t="array" aca="1" ref="L84" ca="1">IF( OR( AND($A84&gt;=INDIRECT("'Panasonic ERJ Code Table'!$K" &amp; L$1),$A84&lt;=INDIRECT("'Panasonic ERJ Code Table'!$L" &amp; L$1)), AND($A84&gt;=INDIRECT("'Panasonic ERJ Code Table'!$M" &amp; L$1),$A84&lt;=INDIRECT("'Panasonic ERJ Code Table'!$N" &amp; L$1)) ),L$2&amp;_xlfn.XLOOKUP($A84,E96_raw,E96_code),"N/A")</f>
        <v>N/A</v>
      </c>
      <c r="O84" s="5" t="str" cm="1">
        <f t="array" aca="1" ref="O84" ca="1">IF( OR( AND($A84&gt;=INDIRECT("'Panasonic ERJ Code Table'!$K" &amp; O$1),$A84&lt;=INDIRECT("'Panasonic ERJ Code Table'!$L" &amp; O$1)), AND($A84&gt;=INDIRECT("'Panasonic ERJ Code Table'!$M" &amp; O$1),$A84&lt;=INDIRECT("'Panasonic ERJ Code Table'!$N" &amp; O$1)) ),O$2&amp;_xlfn.XLOOKUP($A84,E96_raw,E96_code),"N/A")</f>
        <v>N/A</v>
      </c>
      <c r="R84" s="5" t="str" cm="1">
        <f t="array" aca="1" ref="R84" ca="1">IF( OR( AND($A84&gt;=INDIRECT("'Panasonic ERJ Code Table'!$K" &amp; R$1),$A84&lt;=INDIRECT("'Panasonic ERJ Code Table'!$L" &amp; R$1)), AND($A84&gt;=INDIRECT("'Panasonic ERJ Code Table'!$M" &amp; R$1),$A84&lt;=INDIRECT("'Panasonic ERJ Code Table'!$N" &amp; R$1)) ),R$2&amp;_xlfn.XLOOKUP($A84,E96_raw,E96_code),"N/A")</f>
        <v>N/A</v>
      </c>
      <c r="U84" s="5" t="str" cm="1">
        <f t="array" aca="1" ref="U84" ca="1">IF( OR( AND($A84&gt;=INDIRECT("'Panasonic ERJ Code Table'!$J" &amp; U$1),$A84&lt;=INDIRECT("'Panasonic ERJ Code Table'!$K" &amp; U$1)), AND($A84&gt;=INDIRECT("'Panasonic ERJ Code Table'!$L" &amp; U$1),$A84&lt;=INDIRECT("'Panasonic ERJ Code Table'!$M" &amp; U$1)) ),U$2&amp;_xlfn.XLOOKUP($A84,E96_raw,E96_code),"N/A")</f>
        <v>N/A</v>
      </c>
    </row>
    <row r="85" spans="1:21">
      <c r="A85" s="16">
        <v>7.15</v>
      </c>
      <c r="B85" s="16"/>
      <c r="C85" s="5" t="str" cm="1">
        <f t="array" aca="1" ref="C85" ca="1">IF( OR( AND($A85&gt;=INDIRECT("'Panasonic ERJ Code Table'!$K" &amp; C$1),$A85&lt;=INDIRECT("'Panasonic ERJ Code Table'!$L" &amp; C$1)), AND($A85&gt;=INDIRECT("'Panasonic ERJ Code Table'!$M" &amp; C$1),$A85&lt;=INDIRECT("'Panasonic ERJ Code Table'!$N" &amp; C$1)) ),C$2&amp;_xlfn.XLOOKUP($A85,E96_raw,E96_code),"N/A")</f>
        <v>N/A</v>
      </c>
      <c r="F85" s="5" t="str" cm="1">
        <f t="array" aca="1" ref="F85" ca="1">IF( OR( AND($A85&gt;=INDIRECT("'Panasonic ERJ Code Table'!$K" &amp; F$1),$A85&lt;=INDIRECT("'Panasonic ERJ Code Table'!$L" &amp; F$1)), AND($A85&gt;=INDIRECT("'Panasonic ERJ Code Table'!$M" &amp; F$1),$A85&lt;=INDIRECT("'Panasonic ERJ Code Table'!$N" &amp; F$1)) ),F$2&amp;_xlfn.XLOOKUP($A85,E96_raw,E96_code),"N/A")</f>
        <v>N/A</v>
      </c>
      <c r="I85" s="5" t="str" cm="1">
        <f t="array" aca="1" ref="I85" ca="1">IF( OR( AND($A85&gt;=INDIRECT("'Panasonic ERJ Code Table'!$K" &amp; I$1),$A85&lt;=INDIRECT("'Panasonic ERJ Code Table'!$L" &amp; I$1)), AND($A85&gt;=INDIRECT("'Panasonic ERJ Code Table'!$M" &amp; I$1),$A85&lt;=INDIRECT("'Panasonic ERJ Code Table'!$N" &amp; I$1)) ),I$2&amp;_xlfn.XLOOKUP($A85,E96_raw,E96_code),"N/A")</f>
        <v>N/A</v>
      </c>
      <c r="L85" s="5" t="str" cm="1">
        <f t="array" aca="1" ref="L85" ca="1">IF( OR( AND($A85&gt;=INDIRECT("'Panasonic ERJ Code Table'!$K" &amp; L$1),$A85&lt;=INDIRECT("'Panasonic ERJ Code Table'!$L" &amp; L$1)), AND($A85&gt;=INDIRECT("'Panasonic ERJ Code Table'!$M" &amp; L$1),$A85&lt;=INDIRECT("'Panasonic ERJ Code Table'!$N" &amp; L$1)) ),L$2&amp;_xlfn.XLOOKUP($A85,E96_raw,E96_code),"N/A")</f>
        <v>N/A</v>
      </c>
      <c r="O85" s="5" t="str" cm="1">
        <f t="array" aca="1" ref="O85" ca="1">IF( OR( AND($A85&gt;=INDIRECT("'Panasonic ERJ Code Table'!$K" &amp; O$1),$A85&lt;=INDIRECT("'Panasonic ERJ Code Table'!$L" &amp; O$1)), AND($A85&gt;=INDIRECT("'Panasonic ERJ Code Table'!$M" &amp; O$1),$A85&lt;=INDIRECT("'Panasonic ERJ Code Table'!$N" &amp; O$1)) ),O$2&amp;_xlfn.XLOOKUP($A85,E96_raw,E96_code),"N/A")</f>
        <v>N/A</v>
      </c>
      <c r="R85" s="5" t="str" cm="1">
        <f t="array" aca="1" ref="R85" ca="1">IF( OR( AND($A85&gt;=INDIRECT("'Panasonic ERJ Code Table'!$K" &amp; R$1),$A85&lt;=INDIRECT("'Panasonic ERJ Code Table'!$L" &amp; R$1)), AND($A85&gt;=INDIRECT("'Panasonic ERJ Code Table'!$M" &amp; R$1),$A85&lt;=INDIRECT("'Panasonic ERJ Code Table'!$N" &amp; R$1)) ),R$2&amp;_xlfn.XLOOKUP($A85,E96_raw,E96_code),"N/A")</f>
        <v>N/A</v>
      </c>
      <c r="U85" s="5" t="str" cm="1">
        <f t="array" aca="1" ref="U85" ca="1">IF( OR( AND($A85&gt;=INDIRECT("'Panasonic ERJ Code Table'!$J" &amp; U$1),$A85&lt;=INDIRECT("'Panasonic ERJ Code Table'!$K" &amp; U$1)), AND($A85&gt;=INDIRECT("'Panasonic ERJ Code Table'!$L" &amp; U$1),$A85&lt;=INDIRECT("'Panasonic ERJ Code Table'!$M" &amp; U$1)) ),U$2&amp;_xlfn.XLOOKUP($A85,E96_raw,E96_code),"N/A")</f>
        <v>N/A</v>
      </c>
    </row>
    <row r="86" spans="1:21">
      <c r="A86" s="16">
        <v>7.32</v>
      </c>
      <c r="B86" s="16"/>
      <c r="C86" s="5" t="str" cm="1">
        <f t="array" aca="1" ref="C86" ca="1">IF( OR( AND($A86&gt;=INDIRECT("'Panasonic ERJ Code Table'!$K" &amp; C$1),$A86&lt;=INDIRECT("'Panasonic ERJ Code Table'!$L" &amp; C$1)), AND($A86&gt;=INDIRECT("'Panasonic ERJ Code Table'!$M" &amp; C$1),$A86&lt;=INDIRECT("'Panasonic ERJ Code Table'!$N" &amp; C$1)) ),C$2&amp;_xlfn.XLOOKUP($A86,E96_raw,E96_code),"N/A")</f>
        <v>N/A</v>
      </c>
      <c r="F86" s="5" t="str" cm="1">
        <f t="array" aca="1" ref="F86" ca="1">IF( OR( AND($A86&gt;=INDIRECT("'Panasonic ERJ Code Table'!$K" &amp; F$1),$A86&lt;=INDIRECT("'Panasonic ERJ Code Table'!$L" &amp; F$1)), AND($A86&gt;=INDIRECT("'Panasonic ERJ Code Table'!$M" &amp; F$1),$A86&lt;=INDIRECT("'Panasonic ERJ Code Table'!$N" &amp; F$1)) ),F$2&amp;_xlfn.XLOOKUP($A86,E96_raw,E96_code),"N/A")</f>
        <v>N/A</v>
      </c>
      <c r="I86" s="5" t="str" cm="1">
        <f t="array" aca="1" ref="I86" ca="1">IF( OR( AND($A86&gt;=INDIRECT("'Panasonic ERJ Code Table'!$K" &amp; I$1),$A86&lt;=INDIRECT("'Panasonic ERJ Code Table'!$L" &amp; I$1)), AND($A86&gt;=INDIRECT("'Panasonic ERJ Code Table'!$M" &amp; I$1),$A86&lt;=INDIRECT("'Panasonic ERJ Code Table'!$N" &amp; I$1)) ),I$2&amp;_xlfn.XLOOKUP($A86,E96_raw,E96_code),"N/A")</f>
        <v>N/A</v>
      </c>
      <c r="L86" s="5" t="str" cm="1">
        <f t="array" aca="1" ref="L86" ca="1">IF( OR( AND($A86&gt;=INDIRECT("'Panasonic ERJ Code Table'!$K" &amp; L$1),$A86&lt;=INDIRECT("'Panasonic ERJ Code Table'!$L" &amp; L$1)), AND($A86&gt;=INDIRECT("'Panasonic ERJ Code Table'!$M" &amp; L$1),$A86&lt;=INDIRECT("'Panasonic ERJ Code Table'!$N" &amp; L$1)) ),L$2&amp;_xlfn.XLOOKUP($A86,E96_raw,E96_code),"N/A")</f>
        <v>N/A</v>
      </c>
      <c r="O86" s="5" t="str" cm="1">
        <f t="array" aca="1" ref="O86" ca="1">IF( OR( AND($A86&gt;=INDIRECT("'Panasonic ERJ Code Table'!$K" &amp; O$1),$A86&lt;=INDIRECT("'Panasonic ERJ Code Table'!$L" &amp; O$1)), AND($A86&gt;=INDIRECT("'Panasonic ERJ Code Table'!$M" &amp; O$1),$A86&lt;=INDIRECT("'Panasonic ERJ Code Table'!$N" &amp; O$1)) ),O$2&amp;_xlfn.XLOOKUP($A86,E96_raw,E96_code),"N/A")</f>
        <v>N/A</v>
      </c>
      <c r="R86" s="5" t="str" cm="1">
        <f t="array" aca="1" ref="R86" ca="1">IF( OR( AND($A86&gt;=INDIRECT("'Panasonic ERJ Code Table'!$K" &amp; R$1),$A86&lt;=INDIRECT("'Panasonic ERJ Code Table'!$L" &amp; R$1)), AND($A86&gt;=INDIRECT("'Panasonic ERJ Code Table'!$M" &amp; R$1),$A86&lt;=INDIRECT("'Panasonic ERJ Code Table'!$N" &amp; R$1)) ),R$2&amp;_xlfn.XLOOKUP($A86,E96_raw,E96_code),"N/A")</f>
        <v>N/A</v>
      </c>
      <c r="U86" s="5" t="str" cm="1">
        <f t="array" aca="1" ref="U86" ca="1">IF( OR( AND($A86&gt;=INDIRECT("'Panasonic ERJ Code Table'!$J" &amp; U$1),$A86&lt;=INDIRECT("'Panasonic ERJ Code Table'!$K" &amp; U$1)), AND($A86&gt;=INDIRECT("'Panasonic ERJ Code Table'!$L" &amp; U$1),$A86&lt;=INDIRECT("'Panasonic ERJ Code Table'!$M" &amp; U$1)) ),U$2&amp;_xlfn.XLOOKUP($A86,E96_raw,E96_code),"N/A")</f>
        <v>N/A</v>
      </c>
    </row>
    <row r="87" spans="1:21">
      <c r="A87" s="16">
        <v>7.5</v>
      </c>
      <c r="B87" s="16"/>
      <c r="C87" s="5" t="str" cm="1">
        <f t="array" aca="1" ref="C87" ca="1">IF( OR( AND($A87&gt;=INDIRECT("'Panasonic ERJ Code Table'!$K" &amp; C$1),$A87&lt;=INDIRECT("'Panasonic ERJ Code Table'!$L" &amp; C$1)), AND($A87&gt;=INDIRECT("'Panasonic ERJ Code Table'!$M" &amp; C$1),$A87&lt;=INDIRECT("'Panasonic ERJ Code Table'!$N" &amp; C$1)) ),C$2&amp;_xlfn.XLOOKUP($A87,E96_raw,E96_code),"N/A")</f>
        <v>N/A</v>
      </c>
      <c r="F87" s="5" t="str" cm="1">
        <f t="array" aca="1" ref="F87" ca="1">IF( OR( AND($A87&gt;=INDIRECT("'Panasonic ERJ Code Table'!$K" &amp; F$1),$A87&lt;=INDIRECT("'Panasonic ERJ Code Table'!$L" &amp; F$1)), AND($A87&gt;=INDIRECT("'Panasonic ERJ Code Table'!$M" &amp; F$1),$A87&lt;=INDIRECT("'Panasonic ERJ Code Table'!$N" &amp; F$1)) ),F$2&amp;_xlfn.XLOOKUP($A87,E96_raw,E96_code),"N/A")</f>
        <v>N/A</v>
      </c>
      <c r="I87" s="5" t="str" cm="1">
        <f t="array" aca="1" ref="I87" ca="1">IF( OR( AND($A87&gt;=INDIRECT("'Panasonic ERJ Code Table'!$K" &amp; I$1),$A87&lt;=INDIRECT("'Panasonic ERJ Code Table'!$L" &amp; I$1)), AND($A87&gt;=INDIRECT("'Panasonic ERJ Code Table'!$M" &amp; I$1),$A87&lt;=INDIRECT("'Panasonic ERJ Code Table'!$N" &amp; I$1)) ),I$2&amp;_xlfn.XLOOKUP($A87,E96_raw,E96_code),"N/A")</f>
        <v>N/A</v>
      </c>
      <c r="L87" s="5" t="str" cm="1">
        <f t="array" aca="1" ref="L87" ca="1">IF( OR( AND($A87&gt;=INDIRECT("'Panasonic ERJ Code Table'!$K" &amp; L$1),$A87&lt;=INDIRECT("'Panasonic ERJ Code Table'!$L" &amp; L$1)), AND($A87&gt;=INDIRECT("'Panasonic ERJ Code Table'!$M" &amp; L$1),$A87&lt;=INDIRECT("'Panasonic ERJ Code Table'!$N" &amp; L$1)) ),L$2&amp;_xlfn.XLOOKUP($A87,E96_raw,E96_code),"N/A")</f>
        <v>N/A</v>
      </c>
      <c r="O87" s="5" t="str" cm="1">
        <f t="array" aca="1" ref="O87" ca="1">IF( OR( AND($A87&gt;=INDIRECT("'Panasonic ERJ Code Table'!$K" &amp; O$1),$A87&lt;=INDIRECT("'Panasonic ERJ Code Table'!$L" &amp; O$1)), AND($A87&gt;=INDIRECT("'Panasonic ERJ Code Table'!$M" &amp; O$1),$A87&lt;=INDIRECT("'Panasonic ERJ Code Table'!$N" &amp; O$1)) ),O$2&amp;_xlfn.XLOOKUP($A87,E96_raw,E96_code),"N/A")</f>
        <v>N/A</v>
      </c>
      <c r="R87" s="5" t="str" cm="1">
        <f t="array" aca="1" ref="R87" ca="1">IF( OR( AND($A87&gt;=INDIRECT("'Panasonic ERJ Code Table'!$K" &amp; R$1),$A87&lt;=INDIRECT("'Panasonic ERJ Code Table'!$L" &amp; R$1)), AND($A87&gt;=INDIRECT("'Panasonic ERJ Code Table'!$M" &amp; R$1),$A87&lt;=INDIRECT("'Panasonic ERJ Code Table'!$N" &amp; R$1)) ),R$2&amp;_xlfn.XLOOKUP($A87,E96_raw,E96_code),"N/A")</f>
        <v>N/A</v>
      </c>
      <c r="U87" s="5" t="str" cm="1">
        <f t="array" aca="1" ref="U87" ca="1">IF( OR( AND($A87&gt;=INDIRECT("'Panasonic ERJ Code Table'!$J" &amp; U$1),$A87&lt;=INDIRECT("'Panasonic ERJ Code Table'!$K" &amp; U$1)), AND($A87&gt;=INDIRECT("'Panasonic ERJ Code Table'!$L" &amp; U$1),$A87&lt;=INDIRECT("'Panasonic ERJ Code Table'!$M" &amp; U$1)) ),U$2&amp;_xlfn.XLOOKUP($A87,E96_raw,E96_code),"N/A")</f>
        <v>N/A</v>
      </c>
    </row>
    <row r="88" spans="1:21">
      <c r="A88" s="16">
        <v>7.68</v>
      </c>
      <c r="B88" s="16"/>
      <c r="C88" s="5" t="str" cm="1">
        <f t="array" aca="1" ref="C88" ca="1">IF( OR( AND($A88&gt;=INDIRECT("'Panasonic ERJ Code Table'!$K" &amp; C$1),$A88&lt;=INDIRECT("'Panasonic ERJ Code Table'!$L" &amp; C$1)), AND($A88&gt;=INDIRECT("'Panasonic ERJ Code Table'!$M" &amp; C$1),$A88&lt;=INDIRECT("'Panasonic ERJ Code Table'!$N" &amp; C$1)) ),C$2&amp;_xlfn.XLOOKUP($A88,E96_raw,E96_code),"N/A")</f>
        <v>N/A</v>
      </c>
      <c r="F88" s="5" t="str" cm="1">
        <f t="array" aca="1" ref="F88" ca="1">IF( OR( AND($A88&gt;=INDIRECT("'Panasonic ERJ Code Table'!$K" &amp; F$1),$A88&lt;=INDIRECT("'Panasonic ERJ Code Table'!$L" &amp; F$1)), AND($A88&gt;=INDIRECT("'Panasonic ERJ Code Table'!$M" &amp; F$1),$A88&lt;=INDIRECT("'Panasonic ERJ Code Table'!$N" &amp; F$1)) ),F$2&amp;_xlfn.XLOOKUP($A88,E96_raw,E96_code),"N/A")</f>
        <v>N/A</v>
      </c>
      <c r="I88" s="5" t="str" cm="1">
        <f t="array" aca="1" ref="I88" ca="1">IF( OR( AND($A88&gt;=INDIRECT("'Panasonic ERJ Code Table'!$K" &amp; I$1),$A88&lt;=INDIRECT("'Panasonic ERJ Code Table'!$L" &amp; I$1)), AND($A88&gt;=INDIRECT("'Panasonic ERJ Code Table'!$M" &amp; I$1),$A88&lt;=INDIRECT("'Panasonic ERJ Code Table'!$N" &amp; I$1)) ),I$2&amp;_xlfn.XLOOKUP($A88,E96_raw,E96_code),"N/A")</f>
        <v>N/A</v>
      </c>
      <c r="L88" s="5" t="str" cm="1">
        <f t="array" aca="1" ref="L88" ca="1">IF( OR( AND($A88&gt;=INDIRECT("'Panasonic ERJ Code Table'!$K" &amp; L$1),$A88&lt;=INDIRECT("'Panasonic ERJ Code Table'!$L" &amp; L$1)), AND($A88&gt;=INDIRECT("'Panasonic ERJ Code Table'!$M" &amp; L$1),$A88&lt;=INDIRECT("'Panasonic ERJ Code Table'!$N" &amp; L$1)) ),L$2&amp;_xlfn.XLOOKUP($A88,E96_raw,E96_code),"N/A")</f>
        <v>N/A</v>
      </c>
      <c r="O88" s="5" t="str" cm="1">
        <f t="array" aca="1" ref="O88" ca="1">IF( OR( AND($A88&gt;=INDIRECT("'Panasonic ERJ Code Table'!$K" &amp; O$1),$A88&lt;=INDIRECT("'Panasonic ERJ Code Table'!$L" &amp; O$1)), AND($A88&gt;=INDIRECT("'Panasonic ERJ Code Table'!$M" &amp; O$1),$A88&lt;=INDIRECT("'Panasonic ERJ Code Table'!$N" &amp; O$1)) ),O$2&amp;_xlfn.XLOOKUP($A88,E96_raw,E96_code),"N/A")</f>
        <v>N/A</v>
      </c>
      <c r="R88" s="5" t="str" cm="1">
        <f t="array" aca="1" ref="R88" ca="1">IF( OR( AND($A88&gt;=INDIRECT("'Panasonic ERJ Code Table'!$K" &amp; R$1),$A88&lt;=INDIRECT("'Panasonic ERJ Code Table'!$L" &amp; R$1)), AND($A88&gt;=INDIRECT("'Panasonic ERJ Code Table'!$M" &amp; R$1),$A88&lt;=INDIRECT("'Panasonic ERJ Code Table'!$N" &amp; R$1)) ),R$2&amp;_xlfn.XLOOKUP($A88,E96_raw,E96_code),"N/A")</f>
        <v>N/A</v>
      </c>
      <c r="U88" s="5" t="str" cm="1">
        <f t="array" aca="1" ref="U88" ca="1">IF( OR( AND($A88&gt;=INDIRECT("'Panasonic ERJ Code Table'!$J" &amp; U$1),$A88&lt;=INDIRECT("'Panasonic ERJ Code Table'!$K" &amp; U$1)), AND($A88&gt;=INDIRECT("'Panasonic ERJ Code Table'!$L" &amp; U$1),$A88&lt;=INDIRECT("'Panasonic ERJ Code Table'!$M" &amp; U$1)) ),U$2&amp;_xlfn.XLOOKUP($A88,E96_raw,E96_code),"N/A")</f>
        <v>N/A</v>
      </c>
    </row>
    <row r="89" spans="1:21">
      <c r="A89" s="16">
        <v>7.87</v>
      </c>
      <c r="B89" s="16"/>
      <c r="C89" s="5" t="str" cm="1">
        <f t="array" aca="1" ref="C89" ca="1">IF( OR( AND($A89&gt;=INDIRECT("'Panasonic ERJ Code Table'!$K" &amp; C$1),$A89&lt;=INDIRECT("'Panasonic ERJ Code Table'!$L" &amp; C$1)), AND($A89&gt;=INDIRECT("'Panasonic ERJ Code Table'!$M" &amp; C$1),$A89&lt;=INDIRECT("'Panasonic ERJ Code Table'!$N" &amp; C$1)) ),C$2&amp;_xlfn.XLOOKUP($A89,E96_raw,E96_code),"N/A")</f>
        <v>N/A</v>
      </c>
      <c r="F89" s="5" t="str" cm="1">
        <f t="array" aca="1" ref="F89" ca="1">IF( OR( AND($A89&gt;=INDIRECT("'Panasonic ERJ Code Table'!$K" &amp; F$1),$A89&lt;=INDIRECT("'Panasonic ERJ Code Table'!$L" &amp; F$1)), AND($A89&gt;=INDIRECT("'Panasonic ERJ Code Table'!$M" &amp; F$1),$A89&lt;=INDIRECT("'Panasonic ERJ Code Table'!$N" &amp; F$1)) ),F$2&amp;_xlfn.XLOOKUP($A89,E96_raw,E96_code),"N/A")</f>
        <v>N/A</v>
      </c>
      <c r="I89" s="5" t="str" cm="1">
        <f t="array" aca="1" ref="I89" ca="1">IF( OR( AND($A89&gt;=INDIRECT("'Panasonic ERJ Code Table'!$K" &amp; I$1),$A89&lt;=INDIRECT("'Panasonic ERJ Code Table'!$L" &amp; I$1)), AND($A89&gt;=INDIRECT("'Panasonic ERJ Code Table'!$M" &amp; I$1),$A89&lt;=INDIRECT("'Panasonic ERJ Code Table'!$N" &amp; I$1)) ),I$2&amp;_xlfn.XLOOKUP($A89,E96_raw,E96_code),"N/A")</f>
        <v>N/A</v>
      </c>
      <c r="L89" s="5" t="str" cm="1">
        <f t="array" aca="1" ref="L89" ca="1">IF( OR( AND($A89&gt;=INDIRECT("'Panasonic ERJ Code Table'!$K" &amp; L$1),$A89&lt;=INDIRECT("'Panasonic ERJ Code Table'!$L" &amp; L$1)), AND($A89&gt;=INDIRECT("'Panasonic ERJ Code Table'!$M" &amp; L$1),$A89&lt;=INDIRECT("'Panasonic ERJ Code Table'!$N" &amp; L$1)) ),L$2&amp;_xlfn.XLOOKUP($A89,E96_raw,E96_code),"N/A")</f>
        <v>N/A</v>
      </c>
      <c r="O89" s="5" t="str" cm="1">
        <f t="array" aca="1" ref="O89" ca="1">IF( OR( AND($A89&gt;=INDIRECT("'Panasonic ERJ Code Table'!$K" &amp; O$1),$A89&lt;=INDIRECT("'Panasonic ERJ Code Table'!$L" &amp; O$1)), AND($A89&gt;=INDIRECT("'Panasonic ERJ Code Table'!$M" &amp; O$1),$A89&lt;=INDIRECT("'Panasonic ERJ Code Table'!$N" &amp; O$1)) ),O$2&amp;_xlfn.XLOOKUP($A89,E96_raw,E96_code),"N/A")</f>
        <v>N/A</v>
      </c>
      <c r="R89" s="5" t="str" cm="1">
        <f t="array" aca="1" ref="R89" ca="1">IF( OR( AND($A89&gt;=INDIRECT("'Panasonic ERJ Code Table'!$K" &amp; R$1),$A89&lt;=INDIRECT("'Panasonic ERJ Code Table'!$L" &amp; R$1)), AND($A89&gt;=INDIRECT("'Panasonic ERJ Code Table'!$M" &amp; R$1),$A89&lt;=INDIRECT("'Panasonic ERJ Code Table'!$N" &amp; R$1)) ),R$2&amp;_xlfn.XLOOKUP($A89,E96_raw,E96_code),"N/A")</f>
        <v>N/A</v>
      </c>
      <c r="U89" s="5" t="str" cm="1">
        <f t="array" aca="1" ref="U89" ca="1">IF( OR( AND($A89&gt;=INDIRECT("'Panasonic ERJ Code Table'!$J" &amp; U$1),$A89&lt;=INDIRECT("'Panasonic ERJ Code Table'!$K" &amp; U$1)), AND($A89&gt;=INDIRECT("'Panasonic ERJ Code Table'!$L" &amp; U$1),$A89&lt;=INDIRECT("'Panasonic ERJ Code Table'!$M" &amp; U$1)) ),U$2&amp;_xlfn.XLOOKUP($A89,E96_raw,E96_code),"N/A")</f>
        <v>N/A</v>
      </c>
    </row>
    <row r="90" spans="1:21">
      <c r="A90" s="16">
        <v>8.06</v>
      </c>
      <c r="B90" s="16"/>
      <c r="C90" s="5" t="str" cm="1">
        <f t="array" aca="1" ref="C90" ca="1">IF( OR( AND($A90&gt;=INDIRECT("'Panasonic ERJ Code Table'!$K" &amp; C$1),$A90&lt;=INDIRECT("'Panasonic ERJ Code Table'!$L" &amp; C$1)), AND($A90&gt;=INDIRECT("'Panasonic ERJ Code Table'!$M" &amp; C$1),$A90&lt;=INDIRECT("'Panasonic ERJ Code Table'!$N" &amp; C$1)) ),C$2&amp;_xlfn.XLOOKUP($A90,E96_raw,E96_code),"N/A")</f>
        <v>N/A</v>
      </c>
      <c r="F90" s="5" t="str" cm="1">
        <f t="array" aca="1" ref="F90" ca="1">IF( OR( AND($A90&gt;=INDIRECT("'Panasonic ERJ Code Table'!$K" &amp; F$1),$A90&lt;=INDIRECT("'Panasonic ERJ Code Table'!$L" &amp; F$1)), AND($A90&gt;=INDIRECT("'Panasonic ERJ Code Table'!$M" &amp; F$1),$A90&lt;=INDIRECT("'Panasonic ERJ Code Table'!$N" &amp; F$1)) ),F$2&amp;_xlfn.XLOOKUP($A90,E96_raw,E96_code),"N/A")</f>
        <v>N/A</v>
      </c>
      <c r="I90" s="5" t="str" cm="1">
        <f t="array" aca="1" ref="I90" ca="1">IF( OR( AND($A90&gt;=INDIRECT("'Panasonic ERJ Code Table'!$K" &amp; I$1),$A90&lt;=INDIRECT("'Panasonic ERJ Code Table'!$L" &amp; I$1)), AND($A90&gt;=INDIRECT("'Panasonic ERJ Code Table'!$M" &amp; I$1),$A90&lt;=INDIRECT("'Panasonic ERJ Code Table'!$N" &amp; I$1)) ),I$2&amp;_xlfn.XLOOKUP($A90,E96_raw,E96_code),"N/A")</f>
        <v>N/A</v>
      </c>
      <c r="L90" s="5" t="str" cm="1">
        <f t="array" aca="1" ref="L90" ca="1">IF( OR( AND($A90&gt;=INDIRECT("'Panasonic ERJ Code Table'!$K" &amp; L$1),$A90&lt;=INDIRECT("'Panasonic ERJ Code Table'!$L" &amp; L$1)), AND($A90&gt;=INDIRECT("'Panasonic ERJ Code Table'!$M" &amp; L$1),$A90&lt;=INDIRECT("'Panasonic ERJ Code Table'!$N" &amp; L$1)) ),L$2&amp;_xlfn.XLOOKUP($A90,E96_raw,E96_code),"N/A")</f>
        <v>N/A</v>
      </c>
      <c r="O90" s="5" t="str" cm="1">
        <f t="array" aca="1" ref="O90" ca="1">IF( OR( AND($A90&gt;=INDIRECT("'Panasonic ERJ Code Table'!$K" &amp; O$1),$A90&lt;=INDIRECT("'Panasonic ERJ Code Table'!$L" &amp; O$1)), AND($A90&gt;=INDIRECT("'Panasonic ERJ Code Table'!$M" &amp; O$1),$A90&lt;=INDIRECT("'Panasonic ERJ Code Table'!$N" &amp; O$1)) ),O$2&amp;_xlfn.XLOOKUP($A90,E96_raw,E96_code),"N/A")</f>
        <v>N/A</v>
      </c>
      <c r="R90" s="5" t="str" cm="1">
        <f t="array" aca="1" ref="R90" ca="1">IF( OR( AND($A90&gt;=INDIRECT("'Panasonic ERJ Code Table'!$K" &amp; R$1),$A90&lt;=INDIRECT("'Panasonic ERJ Code Table'!$L" &amp; R$1)), AND($A90&gt;=INDIRECT("'Panasonic ERJ Code Table'!$M" &amp; R$1),$A90&lt;=INDIRECT("'Panasonic ERJ Code Table'!$N" &amp; R$1)) ),R$2&amp;_xlfn.XLOOKUP($A90,E96_raw,E96_code),"N/A")</f>
        <v>N/A</v>
      </c>
      <c r="U90" s="5" t="str" cm="1">
        <f t="array" aca="1" ref="U90" ca="1">IF( OR( AND($A90&gt;=INDIRECT("'Panasonic ERJ Code Table'!$J" &amp; U$1),$A90&lt;=INDIRECT("'Panasonic ERJ Code Table'!$K" &amp; U$1)), AND($A90&gt;=INDIRECT("'Panasonic ERJ Code Table'!$L" &amp; U$1),$A90&lt;=INDIRECT("'Panasonic ERJ Code Table'!$M" &amp; U$1)) ),U$2&amp;_xlfn.XLOOKUP($A90,E96_raw,E96_code),"N/A")</f>
        <v>N/A</v>
      </c>
    </row>
    <row r="91" spans="1:21">
      <c r="A91" s="16">
        <v>8.25</v>
      </c>
      <c r="B91" s="16"/>
      <c r="C91" s="5" t="str" cm="1">
        <f t="array" aca="1" ref="C91" ca="1">IF( OR( AND($A91&gt;=INDIRECT("'Panasonic ERJ Code Table'!$K" &amp; C$1),$A91&lt;=INDIRECT("'Panasonic ERJ Code Table'!$L" &amp; C$1)), AND($A91&gt;=INDIRECT("'Panasonic ERJ Code Table'!$M" &amp; C$1),$A91&lt;=INDIRECT("'Panasonic ERJ Code Table'!$N" &amp; C$1)) ),C$2&amp;_xlfn.XLOOKUP($A91,E96_raw,E96_code),"N/A")</f>
        <v>N/A</v>
      </c>
      <c r="F91" s="5" t="str" cm="1">
        <f t="array" aca="1" ref="F91" ca="1">IF( OR( AND($A91&gt;=INDIRECT("'Panasonic ERJ Code Table'!$K" &amp; F$1),$A91&lt;=INDIRECT("'Panasonic ERJ Code Table'!$L" &amp; F$1)), AND($A91&gt;=INDIRECT("'Panasonic ERJ Code Table'!$M" &amp; F$1),$A91&lt;=INDIRECT("'Panasonic ERJ Code Table'!$N" &amp; F$1)) ),F$2&amp;_xlfn.XLOOKUP($A91,E96_raw,E96_code),"N/A")</f>
        <v>N/A</v>
      </c>
      <c r="I91" s="5" t="str" cm="1">
        <f t="array" aca="1" ref="I91" ca="1">IF( OR( AND($A91&gt;=INDIRECT("'Panasonic ERJ Code Table'!$K" &amp; I$1),$A91&lt;=INDIRECT("'Panasonic ERJ Code Table'!$L" &amp; I$1)), AND($A91&gt;=INDIRECT("'Panasonic ERJ Code Table'!$M" &amp; I$1),$A91&lt;=INDIRECT("'Panasonic ERJ Code Table'!$N" &amp; I$1)) ),I$2&amp;_xlfn.XLOOKUP($A91,E96_raw,E96_code),"N/A")</f>
        <v>N/A</v>
      </c>
      <c r="L91" s="5" t="str" cm="1">
        <f t="array" aca="1" ref="L91" ca="1">IF( OR( AND($A91&gt;=INDIRECT("'Panasonic ERJ Code Table'!$K" &amp; L$1),$A91&lt;=INDIRECT("'Panasonic ERJ Code Table'!$L" &amp; L$1)), AND($A91&gt;=INDIRECT("'Panasonic ERJ Code Table'!$M" &amp; L$1),$A91&lt;=INDIRECT("'Panasonic ERJ Code Table'!$N" &amp; L$1)) ),L$2&amp;_xlfn.XLOOKUP($A91,E96_raw,E96_code),"N/A")</f>
        <v>N/A</v>
      </c>
      <c r="O91" s="5" t="str" cm="1">
        <f t="array" aca="1" ref="O91" ca="1">IF( OR( AND($A91&gt;=INDIRECT("'Panasonic ERJ Code Table'!$K" &amp; O$1),$A91&lt;=INDIRECT("'Panasonic ERJ Code Table'!$L" &amp; O$1)), AND($A91&gt;=INDIRECT("'Panasonic ERJ Code Table'!$M" &amp; O$1),$A91&lt;=INDIRECT("'Panasonic ERJ Code Table'!$N" &amp; O$1)) ),O$2&amp;_xlfn.XLOOKUP($A91,E96_raw,E96_code),"N/A")</f>
        <v>N/A</v>
      </c>
      <c r="R91" s="5" t="str" cm="1">
        <f t="array" aca="1" ref="R91" ca="1">IF( OR( AND($A91&gt;=INDIRECT("'Panasonic ERJ Code Table'!$K" &amp; R$1),$A91&lt;=INDIRECT("'Panasonic ERJ Code Table'!$L" &amp; R$1)), AND($A91&gt;=INDIRECT("'Panasonic ERJ Code Table'!$M" &amp; R$1),$A91&lt;=INDIRECT("'Panasonic ERJ Code Table'!$N" &amp; R$1)) ),R$2&amp;_xlfn.XLOOKUP($A91,E96_raw,E96_code),"N/A")</f>
        <v>N/A</v>
      </c>
      <c r="U91" s="5" t="str" cm="1">
        <f t="array" aca="1" ref="U91" ca="1">IF( OR( AND($A91&gt;=INDIRECT("'Panasonic ERJ Code Table'!$J" &amp; U$1),$A91&lt;=INDIRECT("'Panasonic ERJ Code Table'!$K" &amp; U$1)), AND($A91&gt;=INDIRECT("'Panasonic ERJ Code Table'!$L" &amp; U$1),$A91&lt;=INDIRECT("'Panasonic ERJ Code Table'!$M" &amp; U$1)) ),U$2&amp;_xlfn.XLOOKUP($A91,E96_raw,E96_code),"N/A")</f>
        <v>N/A</v>
      </c>
    </row>
    <row r="92" spans="1:21">
      <c r="A92" s="16">
        <v>8.4499999999999993</v>
      </c>
      <c r="B92" s="16"/>
      <c r="C92" s="5" t="str" cm="1">
        <f t="array" aca="1" ref="C92" ca="1">IF( OR( AND($A92&gt;=INDIRECT("'Panasonic ERJ Code Table'!$K" &amp; C$1),$A92&lt;=INDIRECT("'Panasonic ERJ Code Table'!$L" &amp; C$1)), AND($A92&gt;=INDIRECT("'Panasonic ERJ Code Table'!$M" &amp; C$1),$A92&lt;=INDIRECT("'Panasonic ERJ Code Table'!$N" &amp; C$1)) ),C$2&amp;_xlfn.XLOOKUP($A92,E96_raw,E96_code),"N/A")</f>
        <v>N/A</v>
      </c>
      <c r="F92" s="5" t="str" cm="1">
        <f t="array" aca="1" ref="F92" ca="1">IF( OR( AND($A92&gt;=INDIRECT("'Panasonic ERJ Code Table'!$K" &amp; F$1),$A92&lt;=INDIRECT("'Panasonic ERJ Code Table'!$L" &amp; F$1)), AND($A92&gt;=INDIRECT("'Panasonic ERJ Code Table'!$M" &amp; F$1),$A92&lt;=INDIRECT("'Panasonic ERJ Code Table'!$N" &amp; F$1)) ),F$2&amp;_xlfn.XLOOKUP($A92,E96_raw,E96_code),"N/A")</f>
        <v>N/A</v>
      </c>
      <c r="I92" s="5" t="str" cm="1">
        <f t="array" aca="1" ref="I92" ca="1">IF( OR( AND($A92&gt;=INDIRECT("'Panasonic ERJ Code Table'!$K" &amp; I$1),$A92&lt;=INDIRECT("'Panasonic ERJ Code Table'!$L" &amp; I$1)), AND($A92&gt;=INDIRECT("'Panasonic ERJ Code Table'!$M" &amp; I$1),$A92&lt;=INDIRECT("'Panasonic ERJ Code Table'!$N" &amp; I$1)) ),I$2&amp;_xlfn.XLOOKUP($A92,E96_raw,E96_code),"N/A")</f>
        <v>N/A</v>
      </c>
      <c r="L92" s="5" t="str" cm="1">
        <f t="array" aca="1" ref="L92" ca="1">IF( OR( AND($A92&gt;=INDIRECT("'Panasonic ERJ Code Table'!$K" &amp; L$1),$A92&lt;=INDIRECT("'Panasonic ERJ Code Table'!$L" &amp; L$1)), AND($A92&gt;=INDIRECT("'Panasonic ERJ Code Table'!$M" &amp; L$1),$A92&lt;=INDIRECT("'Panasonic ERJ Code Table'!$N" &amp; L$1)) ),L$2&amp;_xlfn.XLOOKUP($A92,E96_raw,E96_code),"N/A")</f>
        <v>N/A</v>
      </c>
      <c r="O92" s="5" t="str" cm="1">
        <f t="array" aca="1" ref="O92" ca="1">IF( OR( AND($A92&gt;=INDIRECT("'Panasonic ERJ Code Table'!$K" &amp; O$1),$A92&lt;=INDIRECT("'Panasonic ERJ Code Table'!$L" &amp; O$1)), AND($A92&gt;=INDIRECT("'Panasonic ERJ Code Table'!$M" &amp; O$1),$A92&lt;=INDIRECT("'Panasonic ERJ Code Table'!$N" &amp; O$1)) ),O$2&amp;_xlfn.XLOOKUP($A92,E96_raw,E96_code),"N/A")</f>
        <v>N/A</v>
      </c>
      <c r="R92" s="5" t="str" cm="1">
        <f t="array" aca="1" ref="R92" ca="1">IF( OR( AND($A92&gt;=INDIRECT("'Panasonic ERJ Code Table'!$K" &amp; R$1),$A92&lt;=INDIRECT("'Panasonic ERJ Code Table'!$L" &amp; R$1)), AND($A92&gt;=INDIRECT("'Panasonic ERJ Code Table'!$M" &amp; R$1),$A92&lt;=INDIRECT("'Panasonic ERJ Code Table'!$N" &amp; R$1)) ),R$2&amp;_xlfn.XLOOKUP($A92,E96_raw,E96_code),"N/A")</f>
        <v>N/A</v>
      </c>
      <c r="U92" s="5" t="str" cm="1">
        <f t="array" aca="1" ref="U92" ca="1">IF( OR( AND($A92&gt;=INDIRECT("'Panasonic ERJ Code Table'!$J" &amp; U$1),$A92&lt;=INDIRECT("'Panasonic ERJ Code Table'!$K" &amp; U$1)), AND($A92&gt;=INDIRECT("'Panasonic ERJ Code Table'!$L" &amp; U$1),$A92&lt;=INDIRECT("'Panasonic ERJ Code Table'!$M" &amp; U$1)) ),U$2&amp;_xlfn.XLOOKUP($A92,E96_raw,E96_code),"N/A")</f>
        <v>N/A</v>
      </c>
    </row>
    <row r="93" spans="1:21">
      <c r="A93" s="16">
        <v>8.66</v>
      </c>
      <c r="B93" s="16"/>
      <c r="C93" s="5" t="str" cm="1">
        <f t="array" aca="1" ref="C93" ca="1">IF( OR( AND($A93&gt;=INDIRECT("'Panasonic ERJ Code Table'!$K" &amp; C$1),$A93&lt;=INDIRECT("'Panasonic ERJ Code Table'!$L" &amp; C$1)), AND($A93&gt;=INDIRECT("'Panasonic ERJ Code Table'!$M" &amp; C$1),$A93&lt;=INDIRECT("'Panasonic ERJ Code Table'!$N" &amp; C$1)) ),C$2&amp;_xlfn.XLOOKUP($A93,E96_raw,E96_code),"N/A")</f>
        <v>N/A</v>
      </c>
      <c r="F93" s="5" t="str" cm="1">
        <f t="array" aca="1" ref="F93" ca="1">IF( OR( AND($A93&gt;=INDIRECT("'Panasonic ERJ Code Table'!$K" &amp; F$1),$A93&lt;=INDIRECT("'Panasonic ERJ Code Table'!$L" &amp; F$1)), AND($A93&gt;=INDIRECT("'Panasonic ERJ Code Table'!$M" &amp; F$1),$A93&lt;=INDIRECT("'Panasonic ERJ Code Table'!$N" &amp; F$1)) ),F$2&amp;_xlfn.XLOOKUP($A93,E96_raw,E96_code),"N/A")</f>
        <v>N/A</v>
      </c>
      <c r="I93" s="5" t="str" cm="1">
        <f t="array" aca="1" ref="I93" ca="1">IF( OR( AND($A93&gt;=INDIRECT("'Panasonic ERJ Code Table'!$K" &amp; I$1),$A93&lt;=INDIRECT("'Panasonic ERJ Code Table'!$L" &amp; I$1)), AND($A93&gt;=INDIRECT("'Panasonic ERJ Code Table'!$M" &amp; I$1),$A93&lt;=INDIRECT("'Panasonic ERJ Code Table'!$N" &amp; I$1)) ),I$2&amp;_xlfn.XLOOKUP($A93,E96_raw,E96_code),"N/A")</f>
        <v>N/A</v>
      </c>
      <c r="L93" s="5" t="str" cm="1">
        <f t="array" aca="1" ref="L93" ca="1">IF( OR( AND($A93&gt;=INDIRECT("'Panasonic ERJ Code Table'!$K" &amp; L$1),$A93&lt;=INDIRECT("'Panasonic ERJ Code Table'!$L" &amp; L$1)), AND($A93&gt;=INDIRECT("'Panasonic ERJ Code Table'!$M" &amp; L$1),$A93&lt;=INDIRECT("'Panasonic ERJ Code Table'!$N" &amp; L$1)) ),L$2&amp;_xlfn.XLOOKUP($A93,E96_raw,E96_code),"N/A")</f>
        <v>N/A</v>
      </c>
      <c r="O93" s="5" t="str" cm="1">
        <f t="array" aca="1" ref="O93" ca="1">IF( OR( AND($A93&gt;=INDIRECT("'Panasonic ERJ Code Table'!$K" &amp; O$1),$A93&lt;=INDIRECT("'Panasonic ERJ Code Table'!$L" &amp; O$1)), AND($A93&gt;=INDIRECT("'Panasonic ERJ Code Table'!$M" &amp; O$1),$A93&lt;=INDIRECT("'Panasonic ERJ Code Table'!$N" &amp; O$1)) ),O$2&amp;_xlfn.XLOOKUP($A93,E96_raw,E96_code),"N/A")</f>
        <v>N/A</v>
      </c>
      <c r="R93" s="5" t="str" cm="1">
        <f t="array" aca="1" ref="R93" ca="1">IF( OR( AND($A93&gt;=INDIRECT("'Panasonic ERJ Code Table'!$K" &amp; R$1),$A93&lt;=INDIRECT("'Panasonic ERJ Code Table'!$L" &amp; R$1)), AND($A93&gt;=INDIRECT("'Panasonic ERJ Code Table'!$M" &amp; R$1),$A93&lt;=INDIRECT("'Panasonic ERJ Code Table'!$N" &amp; R$1)) ),R$2&amp;_xlfn.XLOOKUP($A93,E96_raw,E96_code),"N/A")</f>
        <v>N/A</v>
      </c>
      <c r="U93" s="5" t="str" cm="1">
        <f t="array" aca="1" ref="U93" ca="1">IF( OR( AND($A93&gt;=INDIRECT("'Panasonic ERJ Code Table'!$J" &amp; U$1),$A93&lt;=INDIRECT("'Panasonic ERJ Code Table'!$K" &amp; U$1)), AND($A93&gt;=INDIRECT("'Panasonic ERJ Code Table'!$L" &amp; U$1),$A93&lt;=INDIRECT("'Panasonic ERJ Code Table'!$M" &amp; U$1)) ),U$2&amp;_xlfn.XLOOKUP($A93,E96_raw,E96_code),"N/A")</f>
        <v>N/A</v>
      </c>
    </row>
    <row r="94" spans="1:21">
      <c r="A94" s="16">
        <v>8.8699999999999992</v>
      </c>
      <c r="B94" s="16"/>
      <c r="C94" s="5" t="str" cm="1">
        <f t="array" aca="1" ref="C94" ca="1">IF( OR( AND($A94&gt;=INDIRECT("'Panasonic ERJ Code Table'!$K" &amp; C$1),$A94&lt;=INDIRECT("'Panasonic ERJ Code Table'!$L" &amp; C$1)), AND($A94&gt;=INDIRECT("'Panasonic ERJ Code Table'!$M" &amp; C$1),$A94&lt;=INDIRECT("'Panasonic ERJ Code Table'!$N" &amp; C$1)) ),C$2&amp;_xlfn.XLOOKUP($A94,E96_raw,E96_code),"N/A")</f>
        <v>N/A</v>
      </c>
      <c r="F94" s="5" t="str" cm="1">
        <f t="array" aca="1" ref="F94" ca="1">IF( OR( AND($A94&gt;=INDIRECT("'Panasonic ERJ Code Table'!$K" &amp; F$1),$A94&lt;=INDIRECT("'Panasonic ERJ Code Table'!$L" &amp; F$1)), AND($A94&gt;=INDIRECT("'Panasonic ERJ Code Table'!$M" &amp; F$1),$A94&lt;=INDIRECT("'Panasonic ERJ Code Table'!$N" &amp; F$1)) ),F$2&amp;_xlfn.XLOOKUP($A94,E96_raw,E96_code),"N/A")</f>
        <v>N/A</v>
      </c>
      <c r="I94" s="5" t="str" cm="1">
        <f t="array" aca="1" ref="I94" ca="1">IF( OR( AND($A94&gt;=INDIRECT("'Panasonic ERJ Code Table'!$K" &amp; I$1),$A94&lt;=INDIRECT("'Panasonic ERJ Code Table'!$L" &amp; I$1)), AND($A94&gt;=INDIRECT("'Panasonic ERJ Code Table'!$M" &amp; I$1),$A94&lt;=INDIRECT("'Panasonic ERJ Code Table'!$N" &amp; I$1)) ),I$2&amp;_xlfn.XLOOKUP($A94,E96_raw,E96_code),"N/A")</f>
        <v>N/A</v>
      </c>
      <c r="L94" s="5" t="str" cm="1">
        <f t="array" aca="1" ref="L94" ca="1">IF( OR( AND($A94&gt;=INDIRECT("'Panasonic ERJ Code Table'!$K" &amp; L$1),$A94&lt;=INDIRECT("'Panasonic ERJ Code Table'!$L" &amp; L$1)), AND($A94&gt;=INDIRECT("'Panasonic ERJ Code Table'!$M" &amp; L$1),$A94&lt;=INDIRECT("'Panasonic ERJ Code Table'!$N" &amp; L$1)) ),L$2&amp;_xlfn.XLOOKUP($A94,E96_raw,E96_code),"N/A")</f>
        <v>N/A</v>
      </c>
      <c r="O94" s="5" t="str" cm="1">
        <f t="array" aca="1" ref="O94" ca="1">IF( OR( AND($A94&gt;=INDIRECT("'Panasonic ERJ Code Table'!$K" &amp; O$1),$A94&lt;=INDIRECT("'Panasonic ERJ Code Table'!$L" &amp; O$1)), AND($A94&gt;=INDIRECT("'Panasonic ERJ Code Table'!$M" &amp; O$1),$A94&lt;=INDIRECT("'Panasonic ERJ Code Table'!$N" &amp; O$1)) ),O$2&amp;_xlfn.XLOOKUP($A94,E96_raw,E96_code),"N/A")</f>
        <v>N/A</v>
      </c>
      <c r="R94" s="5" t="str" cm="1">
        <f t="array" aca="1" ref="R94" ca="1">IF( OR( AND($A94&gt;=INDIRECT("'Panasonic ERJ Code Table'!$K" &amp; R$1),$A94&lt;=INDIRECT("'Panasonic ERJ Code Table'!$L" &amp; R$1)), AND($A94&gt;=INDIRECT("'Panasonic ERJ Code Table'!$M" &amp; R$1),$A94&lt;=INDIRECT("'Panasonic ERJ Code Table'!$N" &amp; R$1)) ),R$2&amp;_xlfn.XLOOKUP($A94,E96_raw,E96_code),"N/A")</f>
        <v>N/A</v>
      </c>
      <c r="U94" s="5" t="str" cm="1">
        <f t="array" aca="1" ref="U94" ca="1">IF( OR( AND($A94&gt;=INDIRECT("'Panasonic ERJ Code Table'!$J" &amp; U$1),$A94&lt;=INDIRECT("'Panasonic ERJ Code Table'!$K" &amp; U$1)), AND($A94&gt;=INDIRECT("'Panasonic ERJ Code Table'!$L" &amp; U$1),$A94&lt;=INDIRECT("'Panasonic ERJ Code Table'!$M" &amp; U$1)) ),U$2&amp;_xlfn.XLOOKUP($A94,E96_raw,E96_code),"N/A")</f>
        <v>N/A</v>
      </c>
    </row>
    <row r="95" spans="1:21">
      <c r="A95" s="16">
        <v>9.09</v>
      </c>
      <c r="B95" s="16"/>
      <c r="C95" s="5" t="str" cm="1">
        <f t="array" aca="1" ref="C95" ca="1">IF( OR( AND($A95&gt;=INDIRECT("'Panasonic ERJ Code Table'!$K" &amp; C$1),$A95&lt;=INDIRECT("'Panasonic ERJ Code Table'!$L" &amp; C$1)), AND($A95&gt;=INDIRECT("'Panasonic ERJ Code Table'!$M" &amp; C$1),$A95&lt;=INDIRECT("'Panasonic ERJ Code Table'!$N" &amp; C$1)) ),C$2&amp;_xlfn.XLOOKUP($A95,E96_raw,E96_code),"N/A")</f>
        <v>N/A</v>
      </c>
      <c r="F95" s="5" t="str" cm="1">
        <f t="array" aca="1" ref="F95" ca="1">IF( OR( AND($A95&gt;=INDIRECT("'Panasonic ERJ Code Table'!$K" &amp; F$1),$A95&lt;=INDIRECT("'Panasonic ERJ Code Table'!$L" &amp; F$1)), AND($A95&gt;=INDIRECT("'Panasonic ERJ Code Table'!$M" &amp; F$1),$A95&lt;=INDIRECT("'Panasonic ERJ Code Table'!$N" &amp; F$1)) ),F$2&amp;_xlfn.XLOOKUP($A95,E96_raw,E96_code),"N/A")</f>
        <v>N/A</v>
      </c>
      <c r="I95" s="5" t="str" cm="1">
        <f t="array" aca="1" ref="I95" ca="1">IF( OR( AND($A95&gt;=INDIRECT("'Panasonic ERJ Code Table'!$K" &amp; I$1),$A95&lt;=INDIRECT("'Panasonic ERJ Code Table'!$L" &amp; I$1)), AND($A95&gt;=INDIRECT("'Panasonic ERJ Code Table'!$M" &amp; I$1),$A95&lt;=INDIRECT("'Panasonic ERJ Code Table'!$N" &amp; I$1)) ),I$2&amp;_xlfn.XLOOKUP($A95,E96_raw,E96_code),"N/A")</f>
        <v>N/A</v>
      </c>
      <c r="L95" s="5" t="str" cm="1">
        <f t="array" aca="1" ref="L95" ca="1">IF( OR( AND($A95&gt;=INDIRECT("'Panasonic ERJ Code Table'!$K" &amp; L$1),$A95&lt;=INDIRECT("'Panasonic ERJ Code Table'!$L" &amp; L$1)), AND($A95&gt;=INDIRECT("'Panasonic ERJ Code Table'!$M" &amp; L$1),$A95&lt;=INDIRECT("'Panasonic ERJ Code Table'!$N" &amp; L$1)) ),L$2&amp;_xlfn.XLOOKUP($A95,E96_raw,E96_code),"N/A")</f>
        <v>N/A</v>
      </c>
      <c r="O95" s="5" t="str" cm="1">
        <f t="array" aca="1" ref="O95" ca="1">IF( OR( AND($A95&gt;=INDIRECT("'Panasonic ERJ Code Table'!$K" &amp; O$1),$A95&lt;=INDIRECT("'Panasonic ERJ Code Table'!$L" &amp; O$1)), AND($A95&gt;=INDIRECT("'Panasonic ERJ Code Table'!$M" &amp; O$1),$A95&lt;=INDIRECT("'Panasonic ERJ Code Table'!$N" &amp; O$1)) ),O$2&amp;_xlfn.XLOOKUP($A95,E96_raw,E96_code),"N/A")</f>
        <v>N/A</v>
      </c>
      <c r="R95" s="5" t="str" cm="1">
        <f t="array" aca="1" ref="R95" ca="1">IF( OR( AND($A95&gt;=INDIRECT("'Panasonic ERJ Code Table'!$K" &amp; R$1),$A95&lt;=INDIRECT("'Panasonic ERJ Code Table'!$L" &amp; R$1)), AND($A95&gt;=INDIRECT("'Panasonic ERJ Code Table'!$M" &amp; R$1),$A95&lt;=INDIRECT("'Panasonic ERJ Code Table'!$N" &amp; R$1)) ),R$2&amp;_xlfn.XLOOKUP($A95,E96_raw,E96_code),"N/A")</f>
        <v>N/A</v>
      </c>
      <c r="U95" s="5" t="str" cm="1">
        <f t="array" aca="1" ref="U95" ca="1">IF( OR( AND($A95&gt;=INDIRECT("'Panasonic ERJ Code Table'!$J" &amp; U$1),$A95&lt;=INDIRECT("'Panasonic ERJ Code Table'!$K" &amp; U$1)), AND($A95&gt;=INDIRECT("'Panasonic ERJ Code Table'!$L" &amp; U$1),$A95&lt;=INDIRECT("'Panasonic ERJ Code Table'!$M" &amp; U$1)) ),U$2&amp;_xlfn.XLOOKUP($A95,E96_raw,E96_code),"N/A")</f>
        <v>N/A</v>
      </c>
    </row>
    <row r="96" spans="1:21">
      <c r="A96" s="16">
        <v>9.31</v>
      </c>
      <c r="B96" s="16"/>
      <c r="C96" s="5" t="str" cm="1">
        <f t="array" aca="1" ref="C96" ca="1">IF( OR( AND($A96&gt;=INDIRECT("'Panasonic ERJ Code Table'!$K" &amp; C$1),$A96&lt;=INDIRECT("'Panasonic ERJ Code Table'!$L" &amp; C$1)), AND($A96&gt;=INDIRECT("'Panasonic ERJ Code Table'!$M" &amp; C$1),$A96&lt;=INDIRECT("'Panasonic ERJ Code Table'!$N" &amp; C$1)) ),C$2&amp;_xlfn.XLOOKUP($A96,E96_raw,E96_code),"N/A")</f>
        <v>N/A</v>
      </c>
      <c r="F96" s="5" t="str" cm="1">
        <f t="array" aca="1" ref="F96" ca="1">IF( OR( AND($A96&gt;=INDIRECT("'Panasonic ERJ Code Table'!$K" &amp; F$1),$A96&lt;=INDIRECT("'Panasonic ERJ Code Table'!$L" &amp; F$1)), AND($A96&gt;=INDIRECT("'Panasonic ERJ Code Table'!$M" &amp; F$1),$A96&lt;=INDIRECT("'Panasonic ERJ Code Table'!$N" &amp; F$1)) ),F$2&amp;_xlfn.XLOOKUP($A96,E96_raw,E96_code),"N/A")</f>
        <v>N/A</v>
      </c>
      <c r="I96" s="5" t="str" cm="1">
        <f t="array" aca="1" ref="I96" ca="1">IF( OR( AND($A96&gt;=INDIRECT("'Panasonic ERJ Code Table'!$K" &amp; I$1),$A96&lt;=INDIRECT("'Panasonic ERJ Code Table'!$L" &amp; I$1)), AND($A96&gt;=INDIRECT("'Panasonic ERJ Code Table'!$M" &amp; I$1),$A96&lt;=INDIRECT("'Panasonic ERJ Code Table'!$N" &amp; I$1)) ),I$2&amp;_xlfn.XLOOKUP($A96,E96_raw,E96_code),"N/A")</f>
        <v>N/A</v>
      </c>
      <c r="L96" s="5" t="str" cm="1">
        <f t="array" aca="1" ref="L96" ca="1">IF( OR( AND($A96&gt;=INDIRECT("'Panasonic ERJ Code Table'!$K" &amp; L$1),$A96&lt;=INDIRECT("'Panasonic ERJ Code Table'!$L" &amp; L$1)), AND($A96&gt;=INDIRECT("'Panasonic ERJ Code Table'!$M" &amp; L$1),$A96&lt;=INDIRECT("'Panasonic ERJ Code Table'!$N" &amp; L$1)) ),L$2&amp;_xlfn.XLOOKUP($A96,E96_raw,E96_code),"N/A")</f>
        <v>N/A</v>
      </c>
      <c r="O96" s="5" t="str" cm="1">
        <f t="array" aca="1" ref="O96" ca="1">IF( OR( AND($A96&gt;=INDIRECT("'Panasonic ERJ Code Table'!$K" &amp; O$1),$A96&lt;=INDIRECT("'Panasonic ERJ Code Table'!$L" &amp; O$1)), AND($A96&gt;=INDIRECT("'Panasonic ERJ Code Table'!$M" &amp; O$1),$A96&lt;=INDIRECT("'Panasonic ERJ Code Table'!$N" &amp; O$1)) ),O$2&amp;_xlfn.XLOOKUP($A96,E96_raw,E96_code),"N/A")</f>
        <v>N/A</v>
      </c>
      <c r="R96" s="5" t="str" cm="1">
        <f t="array" aca="1" ref="R96" ca="1">IF( OR( AND($A96&gt;=INDIRECT("'Panasonic ERJ Code Table'!$K" &amp; R$1),$A96&lt;=INDIRECT("'Panasonic ERJ Code Table'!$L" &amp; R$1)), AND($A96&gt;=INDIRECT("'Panasonic ERJ Code Table'!$M" &amp; R$1),$A96&lt;=INDIRECT("'Panasonic ERJ Code Table'!$N" &amp; R$1)) ),R$2&amp;_xlfn.XLOOKUP($A96,E96_raw,E96_code),"N/A")</f>
        <v>N/A</v>
      </c>
      <c r="U96" s="5" t="str" cm="1">
        <f t="array" aca="1" ref="U96" ca="1">IF( OR( AND($A96&gt;=INDIRECT("'Panasonic ERJ Code Table'!$J" &amp; U$1),$A96&lt;=INDIRECT("'Panasonic ERJ Code Table'!$K" &amp; U$1)), AND($A96&gt;=INDIRECT("'Panasonic ERJ Code Table'!$L" &amp; U$1),$A96&lt;=INDIRECT("'Panasonic ERJ Code Table'!$M" &amp; U$1)) ),U$2&amp;_xlfn.XLOOKUP($A96,E96_raw,E96_code),"N/A")</f>
        <v>N/A</v>
      </c>
    </row>
    <row r="97" spans="1:21">
      <c r="A97" s="16">
        <v>9.5299999999999994</v>
      </c>
      <c r="B97" s="16"/>
      <c r="C97" s="5" t="str" cm="1">
        <f t="array" aca="1" ref="C97" ca="1">IF( OR( AND($A97&gt;=INDIRECT("'Panasonic ERJ Code Table'!$K" &amp; C$1),$A97&lt;=INDIRECT("'Panasonic ERJ Code Table'!$L" &amp; C$1)), AND($A97&gt;=INDIRECT("'Panasonic ERJ Code Table'!$M" &amp; C$1),$A97&lt;=INDIRECT("'Panasonic ERJ Code Table'!$N" &amp; C$1)) ),C$2&amp;_xlfn.XLOOKUP($A97,E96_raw,E96_code),"N/A")</f>
        <v>N/A</v>
      </c>
      <c r="F97" s="5" t="str" cm="1">
        <f t="array" aca="1" ref="F97" ca="1">IF( OR( AND($A97&gt;=INDIRECT("'Panasonic ERJ Code Table'!$K" &amp; F$1),$A97&lt;=INDIRECT("'Panasonic ERJ Code Table'!$L" &amp; F$1)), AND($A97&gt;=INDIRECT("'Panasonic ERJ Code Table'!$M" &amp; F$1),$A97&lt;=INDIRECT("'Panasonic ERJ Code Table'!$N" &amp; F$1)) ),F$2&amp;_xlfn.XLOOKUP($A97,E96_raw,E96_code),"N/A")</f>
        <v>N/A</v>
      </c>
      <c r="I97" s="5" t="str" cm="1">
        <f t="array" aca="1" ref="I97" ca="1">IF( OR( AND($A97&gt;=INDIRECT("'Panasonic ERJ Code Table'!$K" &amp; I$1),$A97&lt;=INDIRECT("'Panasonic ERJ Code Table'!$L" &amp; I$1)), AND($A97&gt;=INDIRECT("'Panasonic ERJ Code Table'!$M" &amp; I$1),$A97&lt;=INDIRECT("'Panasonic ERJ Code Table'!$N" &amp; I$1)) ),I$2&amp;_xlfn.XLOOKUP($A97,E96_raw,E96_code),"N/A")</f>
        <v>N/A</v>
      </c>
      <c r="L97" s="5" t="str" cm="1">
        <f t="array" aca="1" ref="L97" ca="1">IF( OR( AND($A97&gt;=INDIRECT("'Panasonic ERJ Code Table'!$K" &amp; L$1),$A97&lt;=INDIRECT("'Panasonic ERJ Code Table'!$L" &amp; L$1)), AND($A97&gt;=INDIRECT("'Panasonic ERJ Code Table'!$M" &amp; L$1),$A97&lt;=INDIRECT("'Panasonic ERJ Code Table'!$N" &amp; L$1)) ),L$2&amp;_xlfn.XLOOKUP($A97,E96_raw,E96_code),"N/A")</f>
        <v>N/A</v>
      </c>
      <c r="O97" s="5" t="str" cm="1">
        <f t="array" aca="1" ref="O97" ca="1">IF( OR( AND($A97&gt;=INDIRECT("'Panasonic ERJ Code Table'!$K" &amp; O$1),$A97&lt;=INDIRECT("'Panasonic ERJ Code Table'!$L" &amp; O$1)), AND($A97&gt;=INDIRECT("'Panasonic ERJ Code Table'!$M" &amp; O$1),$A97&lt;=INDIRECT("'Panasonic ERJ Code Table'!$N" &amp; O$1)) ),O$2&amp;_xlfn.XLOOKUP($A97,E96_raw,E96_code),"N/A")</f>
        <v>N/A</v>
      </c>
      <c r="R97" s="5" t="str" cm="1">
        <f t="array" aca="1" ref="R97" ca="1">IF( OR( AND($A97&gt;=INDIRECT("'Panasonic ERJ Code Table'!$K" &amp; R$1),$A97&lt;=INDIRECT("'Panasonic ERJ Code Table'!$L" &amp; R$1)), AND($A97&gt;=INDIRECT("'Panasonic ERJ Code Table'!$M" &amp; R$1),$A97&lt;=INDIRECT("'Panasonic ERJ Code Table'!$N" &amp; R$1)) ),R$2&amp;_xlfn.XLOOKUP($A97,E96_raw,E96_code),"N/A")</f>
        <v>N/A</v>
      </c>
      <c r="U97" s="5" t="str" cm="1">
        <f t="array" aca="1" ref="U97" ca="1">IF( OR( AND($A97&gt;=INDIRECT("'Panasonic ERJ Code Table'!$J" &amp; U$1),$A97&lt;=INDIRECT("'Panasonic ERJ Code Table'!$K" &amp; U$1)), AND($A97&gt;=INDIRECT("'Panasonic ERJ Code Table'!$L" &amp; U$1),$A97&lt;=INDIRECT("'Panasonic ERJ Code Table'!$M" &amp; U$1)) ),U$2&amp;_xlfn.XLOOKUP($A97,E96_raw,E96_code),"N/A")</f>
        <v>N/A</v>
      </c>
    </row>
    <row r="98" spans="1:21">
      <c r="A98" s="16">
        <v>9.76</v>
      </c>
      <c r="B98" s="16"/>
      <c r="C98" s="5" t="str" cm="1">
        <f t="array" aca="1" ref="C98" ca="1">IF( OR( AND($A98&gt;=INDIRECT("'Panasonic ERJ Code Table'!$K" &amp; C$1),$A98&lt;=INDIRECT("'Panasonic ERJ Code Table'!$L" &amp; C$1)), AND($A98&gt;=INDIRECT("'Panasonic ERJ Code Table'!$M" &amp; C$1),$A98&lt;=INDIRECT("'Panasonic ERJ Code Table'!$N" &amp; C$1)) ),C$2&amp;_xlfn.XLOOKUP($A98,E96_raw,E96_code),"N/A")</f>
        <v>N/A</v>
      </c>
      <c r="F98" s="5" t="str" cm="1">
        <f t="array" aca="1" ref="F98" ca="1">IF( OR( AND($A98&gt;=INDIRECT("'Panasonic ERJ Code Table'!$K" &amp; F$1),$A98&lt;=INDIRECT("'Panasonic ERJ Code Table'!$L" &amp; F$1)), AND($A98&gt;=INDIRECT("'Panasonic ERJ Code Table'!$M" &amp; F$1),$A98&lt;=INDIRECT("'Panasonic ERJ Code Table'!$N" &amp; F$1)) ),F$2&amp;_xlfn.XLOOKUP($A98,E96_raw,E96_code),"N/A")</f>
        <v>N/A</v>
      </c>
      <c r="I98" s="5" t="str" cm="1">
        <f t="array" aca="1" ref="I98" ca="1">IF( OR( AND($A98&gt;=INDIRECT("'Panasonic ERJ Code Table'!$K" &amp; I$1),$A98&lt;=INDIRECT("'Panasonic ERJ Code Table'!$L" &amp; I$1)), AND($A98&gt;=INDIRECT("'Panasonic ERJ Code Table'!$M" &amp; I$1),$A98&lt;=INDIRECT("'Panasonic ERJ Code Table'!$N" &amp; I$1)) ),I$2&amp;_xlfn.XLOOKUP($A98,E96_raw,E96_code),"N/A")</f>
        <v>N/A</v>
      </c>
      <c r="L98" s="5" t="str" cm="1">
        <f t="array" aca="1" ref="L98" ca="1">IF( OR( AND($A98&gt;=INDIRECT("'Panasonic ERJ Code Table'!$K" &amp; L$1),$A98&lt;=INDIRECT("'Panasonic ERJ Code Table'!$L" &amp; L$1)), AND($A98&gt;=INDIRECT("'Panasonic ERJ Code Table'!$M" &amp; L$1),$A98&lt;=INDIRECT("'Panasonic ERJ Code Table'!$N" &amp; L$1)) ),L$2&amp;_xlfn.XLOOKUP($A98,E96_raw,E96_code),"N/A")</f>
        <v>N/A</v>
      </c>
      <c r="O98" s="5" t="str" cm="1">
        <f t="array" aca="1" ref="O98" ca="1">IF( OR( AND($A98&gt;=INDIRECT("'Panasonic ERJ Code Table'!$K" &amp; O$1),$A98&lt;=INDIRECT("'Panasonic ERJ Code Table'!$L" &amp; O$1)), AND($A98&gt;=INDIRECT("'Panasonic ERJ Code Table'!$M" &amp; O$1),$A98&lt;=INDIRECT("'Panasonic ERJ Code Table'!$N" &amp; O$1)) ),O$2&amp;_xlfn.XLOOKUP($A98,E96_raw,E96_code),"N/A")</f>
        <v>N/A</v>
      </c>
      <c r="R98" s="5" t="str" cm="1">
        <f t="array" aca="1" ref="R98" ca="1">IF( OR( AND($A98&gt;=INDIRECT("'Panasonic ERJ Code Table'!$K" &amp; R$1),$A98&lt;=INDIRECT("'Panasonic ERJ Code Table'!$L" &amp; R$1)), AND($A98&gt;=INDIRECT("'Panasonic ERJ Code Table'!$M" &amp; R$1),$A98&lt;=INDIRECT("'Panasonic ERJ Code Table'!$N" &amp; R$1)) ),R$2&amp;_xlfn.XLOOKUP($A98,E96_raw,E96_code),"N/A")</f>
        <v>N/A</v>
      </c>
      <c r="U98" s="5" t="str" cm="1">
        <f t="array" aca="1" ref="U98" ca="1">IF( OR( AND($A98&gt;=INDIRECT("'Panasonic ERJ Code Table'!$J" &amp; U$1),$A98&lt;=INDIRECT("'Panasonic ERJ Code Table'!$K" &amp; U$1)), AND($A98&gt;=INDIRECT("'Panasonic ERJ Code Table'!$L" &amp; U$1),$A98&lt;=INDIRECT("'Panasonic ERJ Code Table'!$M" &amp; U$1)) ),U$2&amp;_xlfn.XLOOKUP($A98,E96_raw,E96_code),"N/A")</f>
        <v>N/A</v>
      </c>
    </row>
    <row r="99" spans="1:21">
      <c r="A99" s="16">
        <v>10</v>
      </c>
      <c r="B99" s="16"/>
      <c r="C99" s="5" t="str" cm="1">
        <f t="array" aca="1" ref="C99" ca="1">IF( OR( AND($A99&gt;=INDIRECT("'Panasonic ERJ Code Table'!$K" &amp; C$1),$A99&lt;=INDIRECT("'Panasonic ERJ Code Table'!$L" &amp; C$1)), AND($A99&gt;=INDIRECT("'Panasonic ERJ Code Table'!$M" &amp; C$1),$A99&lt;=INDIRECT("'Panasonic ERJ Code Table'!$N" &amp; C$1)) ),C$2&amp;_xlfn.XLOOKUP($A99,E96_raw,E96_code),"N/A")</f>
        <v>N/A</v>
      </c>
      <c r="F99" s="5" t="str" cm="1">
        <f t="array" aca="1" ref="F99" ca="1">IF( OR( AND($A99&gt;=INDIRECT("'Panasonic ERJ Code Table'!$K" &amp; F$1),$A99&lt;=INDIRECT("'Panasonic ERJ Code Table'!$L" &amp; F$1)), AND($A99&gt;=INDIRECT("'Panasonic ERJ Code Table'!$M" &amp; F$1),$A99&lt;=INDIRECT("'Panasonic ERJ Code Table'!$N" &amp; F$1)) ),F$2&amp;_xlfn.XLOOKUP($A99,E96_raw,E96_code),"N/A")</f>
        <v>N/A</v>
      </c>
      <c r="I99" s="5" t="str" cm="1">
        <f t="array" aca="1" ref="I99" ca="1">IF( OR( AND($A99&gt;=INDIRECT("'Panasonic ERJ Code Table'!$K" &amp; I$1),$A99&lt;=INDIRECT("'Panasonic ERJ Code Table'!$L" &amp; I$1)), AND($A99&gt;=INDIRECT("'Panasonic ERJ Code Table'!$M" &amp; I$1),$A99&lt;=INDIRECT("'Panasonic ERJ Code Table'!$N" &amp; I$1)) ),I$2&amp;_xlfn.XLOOKUP($A99,E96_raw,E96_code),"N/A")</f>
        <v>ERJ2RKD10R0</v>
      </c>
      <c r="L99" s="5" t="str" cm="1">
        <f t="array" aca="1" ref="L99" ca="1">IF( OR( AND($A99&gt;=INDIRECT("'Panasonic ERJ Code Table'!$K" &amp; L$1),$A99&lt;=INDIRECT("'Panasonic ERJ Code Table'!$L" &amp; L$1)), AND($A99&gt;=INDIRECT("'Panasonic ERJ Code Table'!$M" &amp; L$1),$A99&lt;=INDIRECT("'Panasonic ERJ Code Table'!$N" &amp; L$1)) ),L$2&amp;_xlfn.XLOOKUP($A99,E96_raw,E96_code),"N/A")</f>
        <v>N/A</v>
      </c>
      <c r="O99" s="5" t="str" cm="1">
        <f t="array" aca="1" ref="O99" ca="1">IF( OR( AND($A99&gt;=INDIRECT("'Panasonic ERJ Code Table'!$K" &amp; O$1),$A99&lt;=INDIRECT("'Panasonic ERJ Code Table'!$L" &amp; O$1)), AND($A99&gt;=INDIRECT("'Panasonic ERJ Code Table'!$M" &amp; O$1),$A99&lt;=INDIRECT("'Panasonic ERJ Code Table'!$N" &amp; O$1)) ),O$2&amp;_xlfn.XLOOKUP($A99,E96_raw,E96_code),"N/A")</f>
        <v>ERJ3RED10R0</v>
      </c>
      <c r="R99" s="5" t="str" cm="1">
        <f t="array" aca="1" ref="R99" ca="1">IF( OR( AND($A99&gt;=INDIRECT("'Panasonic ERJ Code Table'!$K" &amp; R$1),$A99&lt;=INDIRECT("'Panasonic ERJ Code Table'!$L" &amp; R$1)), AND($A99&gt;=INDIRECT("'Panasonic ERJ Code Table'!$M" &amp; R$1),$A99&lt;=INDIRECT("'Panasonic ERJ Code Table'!$N" &amp; R$1)) ),R$2&amp;_xlfn.XLOOKUP($A99,E96_raw,E96_code),"N/A")</f>
        <v>N/A</v>
      </c>
      <c r="U99" s="5" t="str" cm="1">
        <f t="array" aca="1" ref="U99" ca="1">IF( OR( AND($A99&gt;=INDIRECT("'Panasonic ERJ Code Table'!$J" &amp; U$1),$A99&lt;=INDIRECT("'Panasonic ERJ Code Table'!$K" &amp; U$1)), AND($A99&gt;=INDIRECT("'Panasonic ERJ Code Table'!$L" &amp; U$1),$A99&lt;=INDIRECT("'Panasonic ERJ Code Table'!$M" &amp; U$1)) ),U$2&amp;_xlfn.XLOOKUP($A99,E96_raw,E96_code),"N/A")</f>
        <v>N/A</v>
      </c>
    </row>
    <row r="100" spans="1:21">
      <c r="A100" s="16">
        <v>10.199999999999999</v>
      </c>
      <c r="B100" s="16"/>
      <c r="C100" s="5" t="str" cm="1">
        <f t="array" aca="1" ref="C100" ca="1">IF( OR( AND($A100&gt;=INDIRECT("'Panasonic ERJ Code Table'!$K" &amp; C$1),$A100&lt;=INDIRECT("'Panasonic ERJ Code Table'!$L" &amp; C$1)), AND($A100&gt;=INDIRECT("'Panasonic ERJ Code Table'!$M" &amp; C$1),$A100&lt;=INDIRECT("'Panasonic ERJ Code Table'!$N" &amp; C$1)) ),C$2&amp;_xlfn.XLOOKUP($A100,E96_raw,E96_code),"N/A")</f>
        <v>N/A</v>
      </c>
      <c r="F100" s="5" t="str" cm="1">
        <f t="array" aca="1" ref="F100" ca="1">IF( OR( AND($A100&gt;=INDIRECT("'Panasonic ERJ Code Table'!$K" &amp; F$1),$A100&lt;=INDIRECT("'Panasonic ERJ Code Table'!$L" &amp; F$1)), AND($A100&gt;=INDIRECT("'Panasonic ERJ Code Table'!$M" &amp; F$1),$A100&lt;=INDIRECT("'Panasonic ERJ Code Table'!$N" &amp; F$1)) ),F$2&amp;_xlfn.XLOOKUP($A100,E96_raw,E96_code),"N/A")</f>
        <v>N/A</v>
      </c>
      <c r="I100" s="5" t="str" cm="1">
        <f t="array" aca="1" ref="I100" ca="1">IF( OR( AND($A100&gt;=INDIRECT("'Panasonic ERJ Code Table'!$K" &amp; I$1),$A100&lt;=INDIRECT("'Panasonic ERJ Code Table'!$L" &amp; I$1)), AND($A100&gt;=INDIRECT("'Panasonic ERJ Code Table'!$M" &amp; I$1),$A100&lt;=INDIRECT("'Panasonic ERJ Code Table'!$N" &amp; I$1)) ),I$2&amp;_xlfn.XLOOKUP($A100,E96_raw,E96_code),"N/A")</f>
        <v>ERJ2RKD10R2</v>
      </c>
      <c r="L100" s="5" t="str" cm="1">
        <f t="array" aca="1" ref="L100" ca="1">IF( OR( AND($A100&gt;=INDIRECT("'Panasonic ERJ Code Table'!$K" &amp; L$1),$A100&lt;=INDIRECT("'Panasonic ERJ Code Table'!$L" &amp; L$1)), AND($A100&gt;=INDIRECT("'Panasonic ERJ Code Table'!$M" &amp; L$1),$A100&lt;=INDIRECT("'Panasonic ERJ Code Table'!$N" &amp; L$1)) ),L$2&amp;_xlfn.XLOOKUP($A100,E96_raw,E96_code),"N/A")</f>
        <v>N/A</v>
      </c>
      <c r="O100" s="5" t="str" cm="1">
        <f t="array" aca="1" ref="O100" ca="1">IF( OR( AND($A100&gt;=INDIRECT("'Panasonic ERJ Code Table'!$K" &amp; O$1),$A100&lt;=INDIRECT("'Panasonic ERJ Code Table'!$L" &amp; O$1)), AND($A100&gt;=INDIRECT("'Panasonic ERJ Code Table'!$M" &amp; O$1),$A100&lt;=INDIRECT("'Panasonic ERJ Code Table'!$N" &amp; O$1)) ),O$2&amp;_xlfn.XLOOKUP($A100,E96_raw,E96_code),"N/A")</f>
        <v>ERJ3RED10R2</v>
      </c>
      <c r="R100" s="5" t="str" cm="1">
        <f t="array" aca="1" ref="R100" ca="1">IF( OR( AND($A100&gt;=INDIRECT("'Panasonic ERJ Code Table'!$K" &amp; R$1),$A100&lt;=INDIRECT("'Panasonic ERJ Code Table'!$L" &amp; R$1)), AND($A100&gt;=INDIRECT("'Panasonic ERJ Code Table'!$M" &amp; R$1),$A100&lt;=INDIRECT("'Panasonic ERJ Code Table'!$N" &amp; R$1)) ),R$2&amp;_xlfn.XLOOKUP($A100,E96_raw,E96_code),"N/A")</f>
        <v>N/A</v>
      </c>
      <c r="U100" s="5" t="str" cm="1">
        <f t="array" aca="1" ref="U100" ca="1">IF( OR( AND($A100&gt;=INDIRECT("'Panasonic ERJ Code Table'!$J" &amp; U$1),$A100&lt;=INDIRECT("'Panasonic ERJ Code Table'!$K" &amp; U$1)), AND($A100&gt;=INDIRECT("'Panasonic ERJ Code Table'!$L" &amp; U$1),$A100&lt;=INDIRECT("'Panasonic ERJ Code Table'!$M" &amp; U$1)) ),U$2&amp;_xlfn.XLOOKUP($A100,E96_raw,E96_code),"N/A")</f>
        <v>N/A</v>
      </c>
    </row>
    <row r="101" spans="1:21">
      <c r="A101" s="16">
        <v>10.5</v>
      </c>
      <c r="B101" s="16"/>
      <c r="C101" s="5" t="str" cm="1">
        <f t="array" aca="1" ref="C101" ca="1">IF( OR( AND($A101&gt;=INDIRECT("'Panasonic ERJ Code Table'!$K" &amp; C$1),$A101&lt;=INDIRECT("'Panasonic ERJ Code Table'!$L" &amp; C$1)), AND($A101&gt;=INDIRECT("'Panasonic ERJ Code Table'!$M" &amp; C$1),$A101&lt;=INDIRECT("'Panasonic ERJ Code Table'!$N" &amp; C$1)) ),C$2&amp;_xlfn.XLOOKUP($A101,E96_raw,E96_code),"N/A")</f>
        <v>N/A</v>
      </c>
      <c r="F101" s="5" t="str" cm="1">
        <f t="array" aca="1" ref="F101" ca="1">IF( OR( AND($A101&gt;=INDIRECT("'Panasonic ERJ Code Table'!$K" &amp; F$1),$A101&lt;=INDIRECT("'Panasonic ERJ Code Table'!$L" &amp; F$1)), AND($A101&gt;=INDIRECT("'Panasonic ERJ Code Table'!$M" &amp; F$1),$A101&lt;=INDIRECT("'Panasonic ERJ Code Table'!$N" &amp; F$1)) ),F$2&amp;_xlfn.XLOOKUP($A101,E96_raw,E96_code),"N/A")</f>
        <v>N/A</v>
      </c>
      <c r="I101" s="5" t="str" cm="1">
        <f t="array" aca="1" ref="I101" ca="1">IF( OR( AND($A101&gt;=INDIRECT("'Panasonic ERJ Code Table'!$K" &amp; I$1),$A101&lt;=INDIRECT("'Panasonic ERJ Code Table'!$L" &amp; I$1)), AND($A101&gt;=INDIRECT("'Panasonic ERJ Code Table'!$M" &amp; I$1),$A101&lt;=INDIRECT("'Panasonic ERJ Code Table'!$N" &amp; I$1)) ),I$2&amp;_xlfn.XLOOKUP($A101,E96_raw,E96_code),"N/A")</f>
        <v>ERJ2RKD10R5</v>
      </c>
      <c r="L101" s="5" t="str" cm="1">
        <f t="array" aca="1" ref="L101" ca="1">IF( OR( AND($A101&gt;=INDIRECT("'Panasonic ERJ Code Table'!$K" &amp; L$1),$A101&lt;=INDIRECT("'Panasonic ERJ Code Table'!$L" &amp; L$1)), AND($A101&gt;=INDIRECT("'Panasonic ERJ Code Table'!$M" &amp; L$1),$A101&lt;=INDIRECT("'Panasonic ERJ Code Table'!$N" &amp; L$1)) ),L$2&amp;_xlfn.XLOOKUP($A101,E96_raw,E96_code),"N/A")</f>
        <v>N/A</v>
      </c>
      <c r="O101" s="5" t="str" cm="1">
        <f t="array" aca="1" ref="O101" ca="1">IF( OR( AND($A101&gt;=INDIRECT("'Panasonic ERJ Code Table'!$K" &amp; O$1),$A101&lt;=INDIRECT("'Panasonic ERJ Code Table'!$L" &amp; O$1)), AND($A101&gt;=INDIRECT("'Panasonic ERJ Code Table'!$M" &amp; O$1),$A101&lt;=INDIRECT("'Panasonic ERJ Code Table'!$N" &amp; O$1)) ),O$2&amp;_xlfn.XLOOKUP($A101,E96_raw,E96_code),"N/A")</f>
        <v>ERJ3RED10R5</v>
      </c>
      <c r="R101" s="5" t="str" cm="1">
        <f t="array" aca="1" ref="R101" ca="1">IF( OR( AND($A101&gt;=INDIRECT("'Panasonic ERJ Code Table'!$K" &amp; R$1),$A101&lt;=INDIRECT("'Panasonic ERJ Code Table'!$L" &amp; R$1)), AND($A101&gt;=INDIRECT("'Panasonic ERJ Code Table'!$M" &amp; R$1),$A101&lt;=INDIRECT("'Panasonic ERJ Code Table'!$N" &amp; R$1)) ),R$2&amp;_xlfn.XLOOKUP($A101,E96_raw,E96_code),"N/A")</f>
        <v>N/A</v>
      </c>
      <c r="U101" s="5" t="str" cm="1">
        <f t="array" aca="1" ref="U101" ca="1">IF( OR( AND($A101&gt;=INDIRECT("'Panasonic ERJ Code Table'!$J" &amp; U$1),$A101&lt;=INDIRECT("'Panasonic ERJ Code Table'!$K" &amp; U$1)), AND($A101&gt;=INDIRECT("'Panasonic ERJ Code Table'!$L" &amp; U$1),$A101&lt;=INDIRECT("'Panasonic ERJ Code Table'!$M" &amp; U$1)) ),U$2&amp;_xlfn.XLOOKUP($A101,E96_raw,E96_code),"N/A")</f>
        <v>N/A</v>
      </c>
    </row>
    <row r="102" spans="1:21">
      <c r="A102" s="16">
        <v>10.7</v>
      </c>
      <c r="B102" s="16"/>
      <c r="C102" s="5" t="str" cm="1">
        <f t="array" aca="1" ref="C102" ca="1">IF( OR( AND($A102&gt;=INDIRECT("'Panasonic ERJ Code Table'!$K" &amp; C$1),$A102&lt;=INDIRECT("'Panasonic ERJ Code Table'!$L" &amp; C$1)), AND($A102&gt;=INDIRECT("'Panasonic ERJ Code Table'!$M" &amp; C$1),$A102&lt;=INDIRECT("'Panasonic ERJ Code Table'!$N" &amp; C$1)) ),C$2&amp;_xlfn.XLOOKUP($A102,E96_raw,E96_code),"N/A")</f>
        <v>N/A</v>
      </c>
      <c r="F102" s="5" t="str" cm="1">
        <f t="array" aca="1" ref="F102" ca="1">IF( OR( AND($A102&gt;=INDIRECT("'Panasonic ERJ Code Table'!$K" &amp; F$1),$A102&lt;=INDIRECT("'Panasonic ERJ Code Table'!$L" &amp; F$1)), AND($A102&gt;=INDIRECT("'Panasonic ERJ Code Table'!$M" &amp; F$1),$A102&lt;=INDIRECT("'Panasonic ERJ Code Table'!$N" &amp; F$1)) ),F$2&amp;_xlfn.XLOOKUP($A102,E96_raw,E96_code),"N/A")</f>
        <v>N/A</v>
      </c>
      <c r="I102" s="5" t="str" cm="1">
        <f t="array" aca="1" ref="I102" ca="1">IF( OR( AND($A102&gt;=INDIRECT("'Panasonic ERJ Code Table'!$K" &amp; I$1),$A102&lt;=INDIRECT("'Panasonic ERJ Code Table'!$L" &amp; I$1)), AND($A102&gt;=INDIRECT("'Panasonic ERJ Code Table'!$M" &amp; I$1),$A102&lt;=INDIRECT("'Panasonic ERJ Code Table'!$N" &amp; I$1)) ),I$2&amp;_xlfn.XLOOKUP($A102,E96_raw,E96_code),"N/A")</f>
        <v>ERJ2RKD10R7</v>
      </c>
      <c r="L102" s="5" t="str" cm="1">
        <f t="array" aca="1" ref="L102" ca="1">IF( OR( AND($A102&gt;=INDIRECT("'Panasonic ERJ Code Table'!$K" &amp; L$1),$A102&lt;=INDIRECT("'Panasonic ERJ Code Table'!$L" &amp; L$1)), AND($A102&gt;=INDIRECT("'Panasonic ERJ Code Table'!$M" &amp; L$1),$A102&lt;=INDIRECT("'Panasonic ERJ Code Table'!$N" &amp; L$1)) ),L$2&amp;_xlfn.XLOOKUP($A102,E96_raw,E96_code),"N/A")</f>
        <v>N/A</v>
      </c>
      <c r="O102" s="5" t="str" cm="1">
        <f t="array" aca="1" ref="O102" ca="1">IF( OR( AND($A102&gt;=INDIRECT("'Panasonic ERJ Code Table'!$K" &amp; O$1),$A102&lt;=INDIRECT("'Panasonic ERJ Code Table'!$L" &amp; O$1)), AND($A102&gt;=INDIRECT("'Panasonic ERJ Code Table'!$M" &amp; O$1),$A102&lt;=INDIRECT("'Panasonic ERJ Code Table'!$N" &amp; O$1)) ),O$2&amp;_xlfn.XLOOKUP($A102,E96_raw,E96_code),"N/A")</f>
        <v>ERJ3RED10R7</v>
      </c>
      <c r="R102" s="5" t="str" cm="1">
        <f t="array" aca="1" ref="R102" ca="1">IF( OR( AND($A102&gt;=INDIRECT("'Panasonic ERJ Code Table'!$K" &amp; R$1),$A102&lt;=INDIRECT("'Panasonic ERJ Code Table'!$L" &amp; R$1)), AND($A102&gt;=INDIRECT("'Panasonic ERJ Code Table'!$M" &amp; R$1),$A102&lt;=INDIRECT("'Panasonic ERJ Code Table'!$N" &amp; R$1)) ),R$2&amp;_xlfn.XLOOKUP($A102,E96_raw,E96_code),"N/A")</f>
        <v>N/A</v>
      </c>
      <c r="U102" s="5" t="str" cm="1">
        <f t="array" aca="1" ref="U102" ca="1">IF( OR( AND($A102&gt;=INDIRECT("'Panasonic ERJ Code Table'!$J" &amp; U$1),$A102&lt;=INDIRECT("'Panasonic ERJ Code Table'!$K" &amp; U$1)), AND($A102&gt;=INDIRECT("'Panasonic ERJ Code Table'!$L" &amp; U$1),$A102&lt;=INDIRECT("'Panasonic ERJ Code Table'!$M" &amp; U$1)) ),U$2&amp;_xlfn.XLOOKUP($A102,E96_raw,E96_code),"N/A")</f>
        <v>N/A</v>
      </c>
    </row>
    <row r="103" spans="1:21">
      <c r="A103" s="16">
        <v>11.000000000000002</v>
      </c>
      <c r="B103" s="16"/>
      <c r="C103" s="5" t="str" cm="1">
        <f t="array" aca="1" ref="C103" ca="1">IF( OR( AND($A103&gt;=INDIRECT("'Panasonic ERJ Code Table'!$K" &amp; C$1),$A103&lt;=INDIRECT("'Panasonic ERJ Code Table'!$L" &amp; C$1)), AND($A103&gt;=INDIRECT("'Panasonic ERJ Code Table'!$M" &amp; C$1),$A103&lt;=INDIRECT("'Panasonic ERJ Code Table'!$N" &amp; C$1)) ),C$2&amp;_xlfn.XLOOKUP($A103,E96_raw,E96_code),"N/A")</f>
        <v>N/A</v>
      </c>
      <c r="F103" s="5" t="str" cm="1">
        <f t="array" aca="1" ref="F103" ca="1">IF( OR( AND($A103&gt;=INDIRECT("'Panasonic ERJ Code Table'!$K" &amp; F$1),$A103&lt;=INDIRECT("'Panasonic ERJ Code Table'!$L" &amp; F$1)), AND($A103&gt;=INDIRECT("'Panasonic ERJ Code Table'!$M" &amp; F$1),$A103&lt;=INDIRECT("'Panasonic ERJ Code Table'!$N" &amp; F$1)) ),F$2&amp;_xlfn.XLOOKUP($A103,E96_raw,E96_code),"N/A")</f>
        <v>N/A</v>
      </c>
      <c r="I103" s="5" t="str" cm="1">
        <f t="array" aca="1" ref="I103" ca="1">IF( OR( AND($A103&gt;=INDIRECT("'Panasonic ERJ Code Table'!$K" &amp; I$1),$A103&lt;=INDIRECT("'Panasonic ERJ Code Table'!$L" &amp; I$1)), AND($A103&gt;=INDIRECT("'Panasonic ERJ Code Table'!$M" &amp; I$1),$A103&lt;=INDIRECT("'Panasonic ERJ Code Table'!$N" &amp; I$1)) ),I$2&amp;_xlfn.XLOOKUP($A103,E96_raw,E96_code),"N/A")</f>
        <v>ERJ2RKD11R0</v>
      </c>
      <c r="L103" s="5" t="str" cm="1">
        <f t="array" aca="1" ref="L103" ca="1">IF( OR( AND($A103&gt;=INDIRECT("'Panasonic ERJ Code Table'!$K" &amp; L$1),$A103&lt;=INDIRECT("'Panasonic ERJ Code Table'!$L" &amp; L$1)), AND($A103&gt;=INDIRECT("'Panasonic ERJ Code Table'!$M" &amp; L$1),$A103&lt;=INDIRECT("'Panasonic ERJ Code Table'!$N" &amp; L$1)) ),L$2&amp;_xlfn.XLOOKUP($A103,E96_raw,E96_code),"N/A")</f>
        <v>N/A</v>
      </c>
      <c r="O103" s="5" t="str" cm="1">
        <f t="array" aca="1" ref="O103" ca="1">IF( OR( AND($A103&gt;=INDIRECT("'Panasonic ERJ Code Table'!$K" &amp; O$1),$A103&lt;=INDIRECT("'Panasonic ERJ Code Table'!$L" &amp; O$1)), AND($A103&gt;=INDIRECT("'Panasonic ERJ Code Table'!$M" &amp; O$1),$A103&lt;=INDIRECT("'Panasonic ERJ Code Table'!$N" &amp; O$1)) ),O$2&amp;_xlfn.XLOOKUP($A103,E96_raw,E96_code),"N/A")</f>
        <v>ERJ3RED11R0</v>
      </c>
      <c r="R103" s="5" t="str" cm="1">
        <f t="array" aca="1" ref="R103" ca="1">IF( OR( AND($A103&gt;=INDIRECT("'Panasonic ERJ Code Table'!$K" &amp; R$1),$A103&lt;=INDIRECT("'Panasonic ERJ Code Table'!$L" &amp; R$1)), AND($A103&gt;=INDIRECT("'Panasonic ERJ Code Table'!$M" &amp; R$1),$A103&lt;=INDIRECT("'Panasonic ERJ Code Table'!$N" &amp; R$1)) ),R$2&amp;_xlfn.XLOOKUP($A103,E96_raw,E96_code),"N/A")</f>
        <v>N/A</v>
      </c>
      <c r="U103" s="5" t="str" cm="1">
        <f t="array" aca="1" ref="U103" ca="1">IF( OR( AND($A103&gt;=INDIRECT("'Panasonic ERJ Code Table'!$J" &amp; U$1),$A103&lt;=INDIRECT("'Panasonic ERJ Code Table'!$K" &amp; U$1)), AND($A103&gt;=INDIRECT("'Panasonic ERJ Code Table'!$L" &amp; U$1),$A103&lt;=INDIRECT("'Panasonic ERJ Code Table'!$M" &amp; U$1)) ),U$2&amp;_xlfn.XLOOKUP($A103,E96_raw,E96_code),"N/A")</f>
        <v>N/A</v>
      </c>
    </row>
    <row r="104" spans="1:21">
      <c r="A104" s="16">
        <v>11.299999999999999</v>
      </c>
      <c r="B104" s="16"/>
      <c r="C104" s="5" t="str" cm="1">
        <f t="array" aca="1" ref="C104" ca="1">IF( OR( AND($A104&gt;=INDIRECT("'Panasonic ERJ Code Table'!$K" &amp; C$1),$A104&lt;=INDIRECT("'Panasonic ERJ Code Table'!$L" &amp; C$1)), AND($A104&gt;=INDIRECT("'Panasonic ERJ Code Table'!$M" &amp; C$1),$A104&lt;=INDIRECT("'Panasonic ERJ Code Table'!$N" &amp; C$1)) ),C$2&amp;_xlfn.XLOOKUP($A104,E96_raw,E96_code),"N/A")</f>
        <v>N/A</v>
      </c>
      <c r="F104" s="5" t="str" cm="1">
        <f t="array" aca="1" ref="F104" ca="1">IF( OR( AND($A104&gt;=INDIRECT("'Panasonic ERJ Code Table'!$K" &amp; F$1),$A104&lt;=INDIRECT("'Panasonic ERJ Code Table'!$L" &amp; F$1)), AND($A104&gt;=INDIRECT("'Panasonic ERJ Code Table'!$M" &amp; F$1),$A104&lt;=INDIRECT("'Panasonic ERJ Code Table'!$N" &amp; F$1)) ),F$2&amp;_xlfn.XLOOKUP($A104,E96_raw,E96_code),"N/A")</f>
        <v>N/A</v>
      </c>
      <c r="I104" s="5" t="str" cm="1">
        <f t="array" aca="1" ref="I104" ca="1">IF( OR( AND($A104&gt;=INDIRECT("'Panasonic ERJ Code Table'!$K" &amp; I$1),$A104&lt;=INDIRECT("'Panasonic ERJ Code Table'!$L" &amp; I$1)), AND($A104&gt;=INDIRECT("'Panasonic ERJ Code Table'!$M" &amp; I$1),$A104&lt;=INDIRECT("'Panasonic ERJ Code Table'!$N" &amp; I$1)) ),I$2&amp;_xlfn.XLOOKUP($A104,E96_raw,E96_code),"N/A")</f>
        <v>ERJ2RKD11R3</v>
      </c>
      <c r="L104" s="5" t="str" cm="1">
        <f t="array" aca="1" ref="L104" ca="1">IF( OR( AND($A104&gt;=INDIRECT("'Panasonic ERJ Code Table'!$K" &amp; L$1),$A104&lt;=INDIRECT("'Panasonic ERJ Code Table'!$L" &amp; L$1)), AND($A104&gt;=INDIRECT("'Panasonic ERJ Code Table'!$M" &amp; L$1),$A104&lt;=INDIRECT("'Panasonic ERJ Code Table'!$N" &amp; L$1)) ),L$2&amp;_xlfn.XLOOKUP($A104,E96_raw,E96_code),"N/A")</f>
        <v>N/A</v>
      </c>
      <c r="O104" s="5" t="str" cm="1">
        <f t="array" aca="1" ref="O104" ca="1">IF( OR( AND($A104&gt;=INDIRECT("'Panasonic ERJ Code Table'!$K" &amp; O$1),$A104&lt;=INDIRECT("'Panasonic ERJ Code Table'!$L" &amp; O$1)), AND($A104&gt;=INDIRECT("'Panasonic ERJ Code Table'!$M" &amp; O$1),$A104&lt;=INDIRECT("'Panasonic ERJ Code Table'!$N" &amp; O$1)) ),O$2&amp;_xlfn.XLOOKUP($A104,E96_raw,E96_code),"N/A")</f>
        <v>ERJ3RED11R3</v>
      </c>
      <c r="R104" s="5" t="str" cm="1">
        <f t="array" aca="1" ref="R104" ca="1">IF( OR( AND($A104&gt;=INDIRECT("'Panasonic ERJ Code Table'!$K" &amp; R$1),$A104&lt;=INDIRECT("'Panasonic ERJ Code Table'!$L" &amp; R$1)), AND($A104&gt;=INDIRECT("'Panasonic ERJ Code Table'!$M" &amp; R$1),$A104&lt;=INDIRECT("'Panasonic ERJ Code Table'!$N" &amp; R$1)) ),R$2&amp;_xlfn.XLOOKUP($A104,E96_raw,E96_code),"N/A")</f>
        <v>N/A</v>
      </c>
      <c r="U104" s="5" t="str" cm="1">
        <f t="array" aca="1" ref="U104" ca="1">IF( OR( AND($A104&gt;=INDIRECT("'Panasonic ERJ Code Table'!$J" &amp; U$1),$A104&lt;=INDIRECT("'Panasonic ERJ Code Table'!$K" &amp; U$1)), AND($A104&gt;=INDIRECT("'Panasonic ERJ Code Table'!$L" &amp; U$1),$A104&lt;=INDIRECT("'Panasonic ERJ Code Table'!$M" &amp; U$1)) ),U$2&amp;_xlfn.XLOOKUP($A104,E96_raw,E96_code),"N/A")</f>
        <v>N/A</v>
      </c>
    </row>
    <row r="105" spans="1:21">
      <c r="A105" s="16">
        <v>11.499999999999998</v>
      </c>
      <c r="B105" s="16"/>
      <c r="C105" s="5" t="str" cm="1">
        <f t="array" aca="1" ref="C105" ca="1">IF( OR( AND($A105&gt;=INDIRECT("'Panasonic ERJ Code Table'!$K" &amp; C$1),$A105&lt;=INDIRECT("'Panasonic ERJ Code Table'!$L" &amp; C$1)), AND($A105&gt;=INDIRECT("'Panasonic ERJ Code Table'!$M" &amp; C$1),$A105&lt;=INDIRECT("'Panasonic ERJ Code Table'!$N" &amp; C$1)) ),C$2&amp;_xlfn.XLOOKUP($A105,E96_raw,E96_code),"N/A")</f>
        <v>N/A</v>
      </c>
      <c r="F105" s="5" t="str" cm="1">
        <f t="array" aca="1" ref="F105" ca="1">IF( OR( AND($A105&gt;=INDIRECT("'Panasonic ERJ Code Table'!$K" &amp; F$1),$A105&lt;=INDIRECT("'Panasonic ERJ Code Table'!$L" &amp; F$1)), AND($A105&gt;=INDIRECT("'Panasonic ERJ Code Table'!$M" &amp; F$1),$A105&lt;=INDIRECT("'Panasonic ERJ Code Table'!$N" &amp; F$1)) ),F$2&amp;_xlfn.XLOOKUP($A105,E96_raw,E96_code),"N/A")</f>
        <v>N/A</v>
      </c>
      <c r="I105" s="5" t="str" cm="1">
        <f t="array" aca="1" ref="I105" ca="1">IF( OR( AND($A105&gt;=INDIRECT("'Panasonic ERJ Code Table'!$K" &amp; I$1),$A105&lt;=INDIRECT("'Panasonic ERJ Code Table'!$L" &amp; I$1)), AND($A105&gt;=INDIRECT("'Panasonic ERJ Code Table'!$M" &amp; I$1),$A105&lt;=INDIRECT("'Panasonic ERJ Code Table'!$N" &amp; I$1)) ),I$2&amp;_xlfn.XLOOKUP($A105,E96_raw,E96_code),"N/A")</f>
        <v>ERJ2RKD11R5</v>
      </c>
      <c r="L105" s="5" t="str" cm="1">
        <f t="array" aca="1" ref="L105" ca="1">IF( OR( AND($A105&gt;=INDIRECT("'Panasonic ERJ Code Table'!$K" &amp; L$1),$A105&lt;=INDIRECT("'Panasonic ERJ Code Table'!$L" &amp; L$1)), AND($A105&gt;=INDIRECT("'Panasonic ERJ Code Table'!$M" &amp; L$1),$A105&lt;=INDIRECT("'Panasonic ERJ Code Table'!$N" &amp; L$1)) ),L$2&amp;_xlfn.XLOOKUP($A105,E96_raw,E96_code),"N/A")</f>
        <v>N/A</v>
      </c>
      <c r="O105" s="5" t="str" cm="1">
        <f t="array" aca="1" ref="O105" ca="1">IF( OR( AND($A105&gt;=INDIRECT("'Panasonic ERJ Code Table'!$K" &amp; O$1),$A105&lt;=INDIRECT("'Panasonic ERJ Code Table'!$L" &amp; O$1)), AND($A105&gt;=INDIRECT("'Panasonic ERJ Code Table'!$M" &amp; O$1),$A105&lt;=INDIRECT("'Panasonic ERJ Code Table'!$N" &amp; O$1)) ),O$2&amp;_xlfn.XLOOKUP($A105,E96_raw,E96_code),"N/A")</f>
        <v>ERJ3RED11R5</v>
      </c>
      <c r="R105" s="5" t="str" cm="1">
        <f t="array" aca="1" ref="R105" ca="1">IF( OR( AND($A105&gt;=INDIRECT("'Panasonic ERJ Code Table'!$K" &amp; R$1),$A105&lt;=INDIRECT("'Panasonic ERJ Code Table'!$L" &amp; R$1)), AND($A105&gt;=INDIRECT("'Panasonic ERJ Code Table'!$M" &amp; R$1),$A105&lt;=INDIRECT("'Panasonic ERJ Code Table'!$N" &amp; R$1)) ),R$2&amp;_xlfn.XLOOKUP($A105,E96_raw,E96_code),"N/A")</f>
        <v>N/A</v>
      </c>
      <c r="U105" s="5" t="str" cm="1">
        <f t="array" aca="1" ref="U105" ca="1">IF( OR( AND($A105&gt;=INDIRECT("'Panasonic ERJ Code Table'!$J" &amp; U$1),$A105&lt;=INDIRECT("'Panasonic ERJ Code Table'!$K" &amp; U$1)), AND($A105&gt;=INDIRECT("'Panasonic ERJ Code Table'!$L" &amp; U$1),$A105&lt;=INDIRECT("'Panasonic ERJ Code Table'!$M" &amp; U$1)) ),U$2&amp;_xlfn.XLOOKUP($A105,E96_raw,E96_code),"N/A")</f>
        <v>N/A</v>
      </c>
    </row>
    <row r="106" spans="1:21">
      <c r="A106" s="16">
        <v>11.8</v>
      </c>
      <c r="B106" s="16"/>
      <c r="C106" s="5" t="str" cm="1">
        <f t="array" aca="1" ref="C106" ca="1">IF( OR( AND($A106&gt;=INDIRECT("'Panasonic ERJ Code Table'!$K" &amp; C$1),$A106&lt;=INDIRECT("'Panasonic ERJ Code Table'!$L" &amp; C$1)), AND($A106&gt;=INDIRECT("'Panasonic ERJ Code Table'!$M" &amp; C$1),$A106&lt;=INDIRECT("'Panasonic ERJ Code Table'!$N" &amp; C$1)) ),C$2&amp;_xlfn.XLOOKUP($A106,E96_raw,E96_code),"N/A")</f>
        <v>N/A</v>
      </c>
      <c r="F106" s="5" t="str" cm="1">
        <f t="array" aca="1" ref="F106" ca="1">IF( OR( AND($A106&gt;=INDIRECT("'Panasonic ERJ Code Table'!$K" &amp; F$1),$A106&lt;=INDIRECT("'Panasonic ERJ Code Table'!$L" &amp; F$1)), AND($A106&gt;=INDIRECT("'Panasonic ERJ Code Table'!$M" &amp; F$1),$A106&lt;=INDIRECT("'Panasonic ERJ Code Table'!$N" &amp; F$1)) ),F$2&amp;_xlfn.XLOOKUP($A106,E96_raw,E96_code),"N/A")</f>
        <v>N/A</v>
      </c>
      <c r="I106" s="5" t="str" cm="1">
        <f t="array" aca="1" ref="I106" ca="1">IF( OR( AND($A106&gt;=INDIRECT("'Panasonic ERJ Code Table'!$K" &amp; I$1),$A106&lt;=INDIRECT("'Panasonic ERJ Code Table'!$L" &amp; I$1)), AND($A106&gt;=INDIRECT("'Panasonic ERJ Code Table'!$M" &amp; I$1),$A106&lt;=INDIRECT("'Panasonic ERJ Code Table'!$N" &amp; I$1)) ),I$2&amp;_xlfn.XLOOKUP($A106,E96_raw,E96_code),"N/A")</f>
        <v>ERJ2RKD11R8</v>
      </c>
      <c r="L106" s="5" t="str" cm="1">
        <f t="array" aca="1" ref="L106" ca="1">IF( OR( AND($A106&gt;=INDIRECT("'Panasonic ERJ Code Table'!$K" &amp; L$1),$A106&lt;=INDIRECT("'Panasonic ERJ Code Table'!$L" &amp; L$1)), AND($A106&gt;=INDIRECT("'Panasonic ERJ Code Table'!$M" &amp; L$1),$A106&lt;=INDIRECT("'Panasonic ERJ Code Table'!$N" &amp; L$1)) ),L$2&amp;_xlfn.XLOOKUP($A106,E96_raw,E96_code),"N/A")</f>
        <v>N/A</v>
      </c>
      <c r="O106" s="5" t="str" cm="1">
        <f t="array" aca="1" ref="O106" ca="1">IF( OR( AND($A106&gt;=INDIRECT("'Panasonic ERJ Code Table'!$K" &amp; O$1),$A106&lt;=INDIRECT("'Panasonic ERJ Code Table'!$L" &amp; O$1)), AND($A106&gt;=INDIRECT("'Panasonic ERJ Code Table'!$M" &amp; O$1),$A106&lt;=INDIRECT("'Panasonic ERJ Code Table'!$N" &amp; O$1)) ),O$2&amp;_xlfn.XLOOKUP($A106,E96_raw,E96_code),"N/A")</f>
        <v>ERJ3RED11R8</v>
      </c>
      <c r="R106" s="5" t="str" cm="1">
        <f t="array" aca="1" ref="R106" ca="1">IF( OR( AND($A106&gt;=INDIRECT("'Panasonic ERJ Code Table'!$K" &amp; R$1),$A106&lt;=INDIRECT("'Panasonic ERJ Code Table'!$L" &amp; R$1)), AND($A106&gt;=INDIRECT("'Panasonic ERJ Code Table'!$M" &amp; R$1),$A106&lt;=INDIRECT("'Panasonic ERJ Code Table'!$N" &amp; R$1)) ),R$2&amp;_xlfn.XLOOKUP($A106,E96_raw,E96_code),"N/A")</f>
        <v>N/A</v>
      </c>
      <c r="U106" s="5" t="str" cm="1">
        <f t="array" aca="1" ref="U106" ca="1">IF( OR( AND($A106&gt;=INDIRECT("'Panasonic ERJ Code Table'!$J" &amp; U$1),$A106&lt;=INDIRECT("'Panasonic ERJ Code Table'!$K" &amp; U$1)), AND($A106&gt;=INDIRECT("'Panasonic ERJ Code Table'!$L" &amp; U$1),$A106&lt;=INDIRECT("'Panasonic ERJ Code Table'!$M" &amp; U$1)) ),U$2&amp;_xlfn.XLOOKUP($A106,E96_raw,E96_code),"N/A")</f>
        <v>N/A</v>
      </c>
    </row>
    <row r="107" spans="1:21">
      <c r="A107" s="16">
        <v>12.1</v>
      </c>
      <c r="B107" s="16"/>
      <c r="C107" s="5" t="str" cm="1">
        <f t="array" aca="1" ref="C107" ca="1">IF( OR( AND($A107&gt;=INDIRECT("'Panasonic ERJ Code Table'!$K" &amp; C$1),$A107&lt;=INDIRECT("'Panasonic ERJ Code Table'!$L" &amp; C$1)), AND($A107&gt;=INDIRECT("'Panasonic ERJ Code Table'!$M" &amp; C$1),$A107&lt;=INDIRECT("'Panasonic ERJ Code Table'!$N" &amp; C$1)) ),C$2&amp;_xlfn.XLOOKUP($A107,E96_raw,E96_code),"N/A")</f>
        <v>N/A</v>
      </c>
      <c r="F107" s="5" t="str" cm="1">
        <f t="array" aca="1" ref="F107" ca="1">IF( OR( AND($A107&gt;=INDIRECT("'Panasonic ERJ Code Table'!$K" &amp; F$1),$A107&lt;=INDIRECT("'Panasonic ERJ Code Table'!$L" &amp; F$1)), AND($A107&gt;=INDIRECT("'Panasonic ERJ Code Table'!$M" &amp; F$1),$A107&lt;=INDIRECT("'Panasonic ERJ Code Table'!$N" &amp; F$1)) ),F$2&amp;_xlfn.XLOOKUP($A107,E96_raw,E96_code),"N/A")</f>
        <v>N/A</v>
      </c>
      <c r="I107" s="5" t="str" cm="1">
        <f t="array" aca="1" ref="I107" ca="1">IF( OR( AND($A107&gt;=INDIRECT("'Panasonic ERJ Code Table'!$K" &amp; I$1),$A107&lt;=INDIRECT("'Panasonic ERJ Code Table'!$L" &amp; I$1)), AND($A107&gt;=INDIRECT("'Panasonic ERJ Code Table'!$M" &amp; I$1),$A107&lt;=INDIRECT("'Panasonic ERJ Code Table'!$N" &amp; I$1)) ),I$2&amp;_xlfn.XLOOKUP($A107,E96_raw,E96_code),"N/A")</f>
        <v>ERJ2RKD12R1</v>
      </c>
      <c r="L107" s="5" t="str" cm="1">
        <f t="array" aca="1" ref="L107" ca="1">IF( OR( AND($A107&gt;=INDIRECT("'Panasonic ERJ Code Table'!$K" &amp; L$1),$A107&lt;=INDIRECT("'Panasonic ERJ Code Table'!$L" &amp; L$1)), AND($A107&gt;=INDIRECT("'Panasonic ERJ Code Table'!$M" &amp; L$1),$A107&lt;=INDIRECT("'Panasonic ERJ Code Table'!$N" &amp; L$1)) ),L$2&amp;_xlfn.XLOOKUP($A107,E96_raw,E96_code),"N/A")</f>
        <v>N/A</v>
      </c>
      <c r="O107" s="5" t="str" cm="1">
        <f t="array" aca="1" ref="O107" ca="1">IF( OR( AND($A107&gt;=INDIRECT("'Panasonic ERJ Code Table'!$K" &amp; O$1),$A107&lt;=INDIRECT("'Panasonic ERJ Code Table'!$L" &amp; O$1)), AND($A107&gt;=INDIRECT("'Panasonic ERJ Code Table'!$M" &amp; O$1),$A107&lt;=INDIRECT("'Panasonic ERJ Code Table'!$N" &amp; O$1)) ),O$2&amp;_xlfn.XLOOKUP($A107,E96_raw,E96_code),"N/A")</f>
        <v>ERJ3RED12R1</v>
      </c>
      <c r="R107" s="5" t="str" cm="1">
        <f t="array" aca="1" ref="R107" ca="1">IF( OR( AND($A107&gt;=INDIRECT("'Panasonic ERJ Code Table'!$K" &amp; R$1),$A107&lt;=INDIRECT("'Panasonic ERJ Code Table'!$L" &amp; R$1)), AND($A107&gt;=INDIRECT("'Panasonic ERJ Code Table'!$M" &amp; R$1),$A107&lt;=INDIRECT("'Panasonic ERJ Code Table'!$N" &amp; R$1)) ),R$2&amp;_xlfn.XLOOKUP($A107,E96_raw,E96_code),"N/A")</f>
        <v>N/A</v>
      </c>
      <c r="U107" s="5" t="str" cm="1">
        <f t="array" aca="1" ref="U107" ca="1">IF( OR( AND($A107&gt;=INDIRECT("'Panasonic ERJ Code Table'!$J" &amp; U$1),$A107&lt;=INDIRECT("'Panasonic ERJ Code Table'!$K" &amp; U$1)), AND($A107&gt;=INDIRECT("'Panasonic ERJ Code Table'!$L" &amp; U$1),$A107&lt;=INDIRECT("'Panasonic ERJ Code Table'!$M" &amp; U$1)) ),U$2&amp;_xlfn.XLOOKUP($A107,E96_raw,E96_code),"N/A")</f>
        <v>N/A</v>
      </c>
    </row>
    <row r="108" spans="1:21">
      <c r="A108" s="16">
        <v>12.4</v>
      </c>
      <c r="B108" s="16"/>
      <c r="C108" s="5" t="str" cm="1">
        <f t="array" aca="1" ref="C108" ca="1">IF( OR( AND($A108&gt;=INDIRECT("'Panasonic ERJ Code Table'!$K" &amp; C$1),$A108&lt;=INDIRECT("'Panasonic ERJ Code Table'!$L" &amp; C$1)), AND($A108&gt;=INDIRECT("'Panasonic ERJ Code Table'!$M" &amp; C$1),$A108&lt;=INDIRECT("'Panasonic ERJ Code Table'!$N" &amp; C$1)) ),C$2&amp;_xlfn.XLOOKUP($A108,E96_raw,E96_code),"N/A")</f>
        <v>N/A</v>
      </c>
      <c r="F108" s="5" t="str" cm="1">
        <f t="array" aca="1" ref="F108" ca="1">IF( OR( AND($A108&gt;=INDIRECT("'Panasonic ERJ Code Table'!$K" &amp; F$1),$A108&lt;=INDIRECT("'Panasonic ERJ Code Table'!$L" &amp; F$1)), AND($A108&gt;=INDIRECT("'Panasonic ERJ Code Table'!$M" &amp; F$1),$A108&lt;=INDIRECT("'Panasonic ERJ Code Table'!$N" &amp; F$1)) ),F$2&amp;_xlfn.XLOOKUP($A108,E96_raw,E96_code),"N/A")</f>
        <v>N/A</v>
      </c>
      <c r="I108" s="5" t="str" cm="1">
        <f t="array" aca="1" ref="I108" ca="1">IF( OR( AND($A108&gt;=INDIRECT("'Panasonic ERJ Code Table'!$K" &amp; I$1),$A108&lt;=INDIRECT("'Panasonic ERJ Code Table'!$L" &amp; I$1)), AND($A108&gt;=INDIRECT("'Panasonic ERJ Code Table'!$M" &amp; I$1),$A108&lt;=INDIRECT("'Panasonic ERJ Code Table'!$N" &amp; I$1)) ),I$2&amp;_xlfn.XLOOKUP($A108,E96_raw,E96_code),"N/A")</f>
        <v>ERJ2RKD12R4</v>
      </c>
      <c r="L108" s="5" t="str" cm="1">
        <f t="array" aca="1" ref="L108" ca="1">IF( OR( AND($A108&gt;=INDIRECT("'Panasonic ERJ Code Table'!$K" &amp; L$1),$A108&lt;=INDIRECT("'Panasonic ERJ Code Table'!$L" &amp; L$1)), AND($A108&gt;=INDIRECT("'Panasonic ERJ Code Table'!$M" &amp; L$1),$A108&lt;=INDIRECT("'Panasonic ERJ Code Table'!$N" &amp; L$1)) ),L$2&amp;_xlfn.XLOOKUP($A108,E96_raw,E96_code),"N/A")</f>
        <v>N/A</v>
      </c>
      <c r="O108" s="5" t="str" cm="1">
        <f t="array" aca="1" ref="O108" ca="1">IF( OR( AND($A108&gt;=INDIRECT("'Panasonic ERJ Code Table'!$K" &amp; O$1),$A108&lt;=INDIRECT("'Panasonic ERJ Code Table'!$L" &amp; O$1)), AND($A108&gt;=INDIRECT("'Panasonic ERJ Code Table'!$M" &amp; O$1),$A108&lt;=INDIRECT("'Panasonic ERJ Code Table'!$N" &amp; O$1)) ),O$2&amp;_xlfn.XLOOKUP($A108,E96_raw,E96_code),"N/A")</f>
        <v>ERJ3RED12R4</v>
      </c>
      <c r="R108" s="5" t="str" cm="1">
        <f t="array" aca="1" ref="R108" ca="1">IF( OR( AND($A108&gt;=INDIRECT("'Panasonic ERJ Code Table'!$K" &amp; R$1),$A108&lt;=INDIRECT("'Panasonic ERJ Code Table'!$L" &amp; R$1)), AND($A108&gt;=INDIRECT("'Panasonic ERJ Code Table'!$M" &amp; R$1),$A108&lt;=INDIRECT("'Panasonic ERJ Code Table'!$N" &amp; R$1)) ),R$2&amp;_xlfn.XLOOKUP($A108,E96_raw,E96_code),"N/A")</f>
        <v>N/A</v>
      </c>
      <c r="U108" s="5" t="str" cm="1">
        <f t="array" aca="1" ref="U108" ca="1">IF( OR( AND($A108&gt;=INDIRECT("'Panasonic ERJ Code Table'!$J" &amp; U$1),$A108&lt;=INDIRECT("'Panasonic ERJ Code Table'!$K" &amp; U$1)), AND($A108&gt;=INDIRECT("'Panasonic ERJ Code Table'!$L" &amp; U$1),$A108&lt;=INDIRECT("'Panasonic ERJ Code Table'!$M" &amp; U$1)) ),U$2&amp;_xlfn.XLOOKUP($A108,E96_raw,E96_code),"N/A")</f>
        <v>N/A</v>
      </c>
    </row>
    <row r="109" spans="1:21">
      <c r="A109" s="16">
        <v>12.7</v>
      </c>
      <c r="B109" s="16"/>
      <c r="C109" s="5" t="str" cm="1">
        <f t="array" aca="1" ref="C109" ca="1">IF( OR( AND($A109&gt;=INDIRECT("'Panasonic ERJ Code Table'!$K" &amp; C$1),$A109&lt;=INDIRECT("'Panasonic ERJ Code Table'!$L" &amp; C$1)), AND($A109&gt;=INDIRECT("'Panasonic ERJ Code Table'!$M" &amp; C$1),$A109&lt;=INDIRECT("'Panasonic ERJ Code Table'!$N" &amp; C$1)) ),C$2&amp;_xlfn.XLOOKUP($A109,E96_raw,E96_code),"N/A")</f>
        <v>N/A</v>
      </c>
      <c r="F109" s="5" t="str" cm="1">
        <f t="array" aca="1" ref="F109" ca="1">IF( OR( AND($A109&gt;=INDIRECT("'Panasonic ERJ Code Table'!$K" &amp; F$1),$A109&lt;=INDIRECT("'Panasonic ERJ Code Table'!$L" &amp; F$1)), AND($A109&gt;=INDIRECT("'Panasonic ERJ Code Table'!$M" &amp; F$1),$A109&lt;=INDIRECT("'Panasonic ERJ Code Table'!$N" &amp; F$1)) ),F$2&amp;_xlfn.XLOOKUP($A109,E96_raw,E96_code),"N/A")</f>
        <v>N/A</v>
      </c>
      <c r="I109" s="5" t="str" cm="1">
        <f t="array" aca="1" ref="I109" ca="1">IF( OR( AND($A109&gt;=INDIRECT("'Panasonic ERJ Code Table'!$K" &amp; I$1),$A109&lt;=INDIRECT("'Panasonic ERJ Code Table'!$L" &amp; I$1)), AND($A109&gt;=INDIRECT("'Panasonic ERJ Code Table'!$M" &amp; I$1),$A109&lt;=INDIRECT("'Panasonic ERJ Code Table'!$N" &amp; I$1)) ),I$2&amp;_xlfn.XLOOKUP($A109,E96_raw,E96_code),"N/A")</f>
        <v>ERJ2RKD12R7</v>
      </c>
      <c r="L109" s="5" t="str" cm="1">
        <f t="array" aca="1" ref="L109" ca="1">IF( OR( AND($A109&gt;=INDIRECT("'Panasonic ERJ Code Table'!$K" &amp; L$1),$A109&lt;=INDIRECT("'Panasonic ERJ Code Table'!$L" &amp; L$1)), AND($A109&gt;=INDIRECT("'Panasonic ERJ Code Table'!$M" &amp; L$1),$A109&lt;=INDIRECT("'Panasonic ERJ Code Table'!$N" &amp; L$1)) ),L$2&amp;_xlfn.XLOOKUP($A109,E96_raw,E96_code),"N/A")</f>
        <v>N/A</v>
      </c>
      <c r="O109" s="5" t="str" cm="1">
        <f t="array" aca="1" ref="O109" ca="1">IF( OR( AND($A109&gt;=INDIRECT("'Panasonic ERJ Code Table'!$K" &amp; O$1),$A109&lt;=INDIRECT("'Panasonic ERJ Code Table'!$L" &amp; O$1)), AND($A109&gt;=INDIRECT("'Panasonic ERJ Code Table'!$M" &amp; O$1),$A109&lt;=INDIRECT("'Panasonic ERJ Code Table'!$N" &amp; O$1)) ),O$2&amp;_xlfn.XLOOKUP($A109,E96_raw,E96_code),"N/A")</f>
        <v>ERJ3RED12R7</v>
      </c>
      <c r="R109" s="5" t="str" cm="1">
        <f t="array" aca="1" ref="R109" ca="1">IF( OR( AND($A109&gt;=INDIRECT("'Panasonic ERJ Code Table'!$K" &amp; R$1),$A109&lt;=INDIRECT("'Panasonic ERJ Code Table'!$L" &amp; R$1)), AND($A109&gt;=INDIRECT("'Panasonic ERJ Code Table'!$M" &amp; R$1),$A109&lt;=INDIRECT("'Panasonic ERJ Code Table'!$N" &amp; R$1)) ),R$2&amp;_xlfn.XLOOKUP($A109,E96_raw,E96_code),"N/A")</f>
        <v>N/A</v>
      </c>
      <c r="U109" s="5" t="str" cm="1">
        <f t="array" aca="1" ref="U109" ca="1">IF( OR( AND($A109&gt;=INDIRECT("'Panasonic ERJ Code Table'!$J" &amp; U$1),$A109&lt;=INDIRECT("'Panasonic ERJ Code Table'!$K" &amp; U$1)), AND($A109&gt;=INDIRECT("'Panasonic ERJ Code Table'!$L" &amp; U$1),$A109&lt;=INDIRECT("'Panasonic ERJ Code Table'!$M" &amp; U$1)) ),U$2&amp;_xlfn.XLOOKUP($A109,E96_raw,E96_code),"N/A")</f>
        <v>N/A</v>
      </c>
    </row>
    <row r="110" spans="1:21">
      <c r="A110" s="16">
        <v>13</v>
      </c>
      <c r="B110" s="16"/>
      <c r="C110" s="5" t="str" cm="1">
        <f t="array" aca="1" ref="C110" ca="1">IF( OR( AND($A110&gt;=INDIRECT("'Panasonic ERJ Code Table'!$K" &amp; C$1),$A110&lt;=INDIRECT("'Panasonic ERJ Code Table'!$L" &amp; C$1)), AND($A110&gt;=INDIRECT("'Panasonic ERJ Code Table'!$M" &amp; C$1),$A110&lt;=INDIRECT("'Panasonic ERJ Code Table'!$N" &amp; C$1)) ),C$2&amp;_xlfn.XLOOKUP($A110,E96_raw,E96_code),"N/A")</f>
        <v>N/A</v>
      </c>
      <c r="F110" s="5" t="str" cm="1">
        <f t="array" aca="1" ref="F110" ca="1">IF( OR( AND($A110&gt;=INDIRECT("'Panasonic ERJ Code Table'!$K" &amp; F$1),$A110&lt;=INDIRECT("'Panasonic ERJ Code Table'!$L" &amp; F$1)), AND($A110&gt;=INDIRECT("'Panasonic ERJ Code Table'!$M" &amp; F$1),$A110&lt;=INDIRECT("'Panasonic ERJ Code Table'!$N" &amp; F$1)) ),F$2&amp;_xlfn.XLOOKUP($A110,E96_raw,E96_code),"N/A")</f>
        <v>N/A</v>
      </c>
      <c r="I110" s="5" t="str" cm="1">
        <f t="array" aca="1" ref="I110" ca="1">IF( OR( AND($A110&gt;=INDIRECT("'Panasonic ERJ Code Table'!$K" &amp; I$1),$A110&lt;=INDIRECT("'Panasonic ERJ Code Table'!$L" &amp; I$1)), AND($A110&gt;=INDIRECT("'Panasonic ERJ Code Table'!$M" &amp; I$1),$A110&lt;=INDIRECT("'Panasonic ERJ Code Table'!$N" &amp; I$1)) ),I$2&amp;_xlfn.XLOOKUP($A110,E96_raw,E96_code),"N/A")</f>
        <v>ERJ2RKD13R0</v>
      </c>
      <c r="L110" s="5" t="str" cm="1">
        <f t="array" aca="1" ref="L110" ca="1">IF( OR( AND($A110&gt;=INDIRECT("'Panasonic ERJ Code Table'!$K" &amp; L$1),$A110&lt;=INDIRECT("'Panasonic ERJ Code Table'!$L" &amp; L$1)), AND($A110&gt;=INDIRECT("'Panasonic ERJ Code Table'!$M" &amp; L$1),$A110&lt;=INDIRECT("'Panasonic ERJ Code Table'!$N" &amp; L$1)) ),L$2&amp;_xlfn.XLOOKUP($A110,E96_raw,E96_code),"N/A")</f>
        <v>N/A</v>
      </c>
      <c r="O110" s="5" t="str" cm="1">
        <f t="array" aca="1" ref="O110" ca="1">IF( OR( AND($A110&gt;=INDIRECT("'Panasonic ERJ Code Table'!$K" &amp; O$1),$A110&lt;=INDIRECT("'Panasonic ERJ Code Table'!$L" &amp; O$1)), AND($A110&gt;=INDIRECT("'Panasonic ERJ Code Table'!$M" &amp; O$1),$A110&lt;=INDIRECT("'Panasonic ERJ Code Table'!$N" &amp; O$1)) ),O$2&amp;_xlfn.XLOOKUP($A110,E96_raw,E96_code),"N/A")</f>
        <v>ERJ3RED13R0</v>
      </c>
      <c r="R110" s="5" t="str" cm="1">
        <f t="array" aca="1" ref="R110" ca="1">IF( OR( AND($A110&gt;=INDIRECT("'Panasonic ERJ Code Table'!$K" &amp; R$1),$A110&lt;=INDIRECT("'Panasonic ERJ Code Table'!$L" &amp; R$1)), AND($A110&gt;=INDIRECT("'Panasonic ERJ Code Table'!$M" &amp; R$1),$A110&lt;=INDIRECT("'Panasonic ERJ Code Table'!$N" &amp; R$1)) ),R$2&amp;_xlfn.XLOOKUP($A110,E96_raw,E96_code),"N/A")</f>
        <v>N/A</v>
      </c>
      <c r="U110" s="5" t="str" cm="1">
        <f t="array" aca="1" ref="U110" ca="1">IF( OR( AND($A110&gt;=INDIRECT("'Panasonic ERJ Code Table'!$J" &amp; U$1),$A110&lt;=INDIRECT("'Panasonic ERJ Code Table'!$K" &amp; U$1)), AND($A110&gt;=INDIRECT("'Panasonic ERJ Code Table'!$L" &amp; U$1),$A110&lt;=INDIRECT("'Panasonic ERJ Code Table'!$M" &amp; U$1)) ),U$2&amp;_xlfn.XLOOKUP($A110,E96_raw,E96_code),"N/A")</f>
        <v>N/A</v>
      </c>
    </row>
    <row r="111" spans="1:21">
      <c r="A111" s="16">
        <v>13.3</v>
      </c>
      <c r="B111" s="16"/>
      <c r="C111" s="5" t="str" cm="1">
        <f t="array" aca="1" ref="C111" ca="1">IF( OR( AND($A111&gt;=INDIRECT("'Panasonic ERJ Code Table'!$K" &amp; C$1),$A111&lt;=INDIRECT("'Panasonic ERJ Code Table'!$L" &amp; C$1)), AND($A111&gt;=INDIRECT("'Panasonic ERJ Code Table'!$M" &amp; C$1),$A111&lt;=INDIRECT("'Panasonic ERJ Code Table'!$N" &amp; C$1)) ),C$2&amp;_xlfn.XLOOKUP($A111,E96_raw,E96_code),"N/A")</f>
        <v>N/A</v>
      </c>
      <c r="F111" s="5" t="str" cm="1">
        <f t="array" aca="1" ref="F111" ca="1">IF( OR( AND($A111&gt;=INDIRECT("'Panasonic ERJ Code Table'!$K" &amp; F$1),$A111&lt;=INDIRECT("'Panasonic ERJ Code Table'!$L" &amp; F$1)), AND($A111&gt;=INDIRECT("'Panasonic ERJ Code Table'!$M" &amp; F$1),$A111&lt;=INDIRECT("'Panasonic ERJ Code Table'!$N" &amp; F$1)) ),F$2&amp;_xlfn.XLOOKUP($A111,E96_raw,E96_code),"N/A")</f>
        <v>N/A</v>
      </c>
      <c r="I111" s="5" t="str" cm="1">
        <f t="array" aca="1" ref="I111" ca="1">IF( OR( AND($A111&gt;=INDIRECT("'Panasonic ERJ Code Table'!$K" &amp; I$1),$A111&lt;=INDIRECT("'Panasonic ERJ Code Table'!$L" &amp; I$1)), AND($A111&gt;=INDIRECT("'Panasonic ERJ Code Table'!$M" &amp; I$1),$A111&lt;=INDIRECT("'Panasonic ERJ Code Table'!$N" &amp; I$1)) ),I$2&amp;_xlfn.XLOOKUP($A111,E96_raw,E96_code),"N/A")</f>
        <v>ERJ2RKD13R3</v>
      </c>
      <c r="L111" s="5" t="str" cm="1">
        <f t="array" aca="1" ref="L111" ca="1">IF( OR( AND($A111&gt;=INDIRECT("'Panasonic ERJ Code Table'!$K" &amp; L$1),$A111&lt;=INDIRECT("'Panasonic ERJ Code Table'!$L" &amp; L$1)), AND($A111&gt;=INDIRECT("'Panasonic ERJ Code Table'!$M" &amp; L$1),$A111&lt;=INDIRECT("'Panasonic ERJ Code Table'!$N" &amp; L$1)) ),L$2&amp;_xlfn.XLOOKUP($A111,E96_raw,E96_code),"N/A")</f>
        <v>N/A</v>
      </c>
      <c r="O111" s="5" t="str" cm="1">
        <f t="array" aca="1" ref="O111" ca="1">IF( OR( AND($A111&gt;=INDIRECT("'Panasonic ERJ Code Table'!$K" &amp; O$1),$A111&lt;=INDIRECT("'Panasonic ERJ Code Table'!$L" &amp; O$1)), AND($A111&gt;=INDIRECT("'Panasonic ERJ Code Table'!$M" &amp; O$1),$A111&lt;=INDIRECT("'Panasonic ERJ Code Table'!$N" &amp; O$1)) ),O$2&amp;_xlfn.XLOOKUP($A111,E96_raw,E96_code),"N/A")</f>
        <v>ERJ3RED13R3</v>
      </c>
      <c r="R111" s="5" t="str" cm="1">
        <f t="array" aca="1" ref="R111" ca="1">IF( OR( AND($A111&gt;=INDIRECT("'Panasonic ERJ Code Table'!$K" &amp; R$1),$A111&lt;=INDIRECT("'Panasonic ERJ Code Table'!$L" &amp; R$1)), AND($A111&gt;=INDIRECT("'Panasonic ERJ Code Table'!$M" &amp; R$1),$A111&lt;=INDIRECT("'Panasonic ERJ Code Table'!$N" &amp; R$1)) ),R$2&amp;_xlfn.XLOOKUP($A111,E96_raw,E96_code),"N/A")</f>
        <v>N/A</v>
      </c>
      <c r="U111" s="5" t="str" cm="1">
        <f t="array" aca="1" ref="U111" ca="1">IF( OR( AND($A111&gt;=INDIRECT("'Panasonic ERJ Code Table'!$J" &amp; U$1),$A111&lt;=INDIRECT("'Panasonic ERJ Code Table'!$K" &amp; U$1)), AND($A111&gt;=INDIRECT("'Panasonic ERJ Code Table'!$L" &amp; U$1),$A111&lt;=INDIRECT("'Panasonic ERJ Code Table'!$M" &amp; U$1)) ),U$2&amp;_xlfn.XLOOKUP($A111,E96_raw,E96_code),"N/A")</f>
        <v>N/A</v>
      </c>
    </row>
    <row r="112" spans="1:21">
      <c r="A112" s="16">
        <v>13.7</v>
      </c>
      <c r="B112" s="16"/>
      <c r="C112" s="5" t="str" cm="1">
        <f t="array" aca="1" ref="C112" ca="1">IF( OR( AND($A112&gt;=INDIRECT("'Panasonic ERJ Code Table'!$K" &amp; C$1),$A112&lt;=INDIRECT("'Panasonic ERJ Code Table'!$L" &amp; C$1)), AND($A112&gt;=INDIRECT("'Panasonic ERJ Code Table'!$M" &amp; C$1),$A112&lt;=INDIRECT("'Panasonic ERJ Code Table'!$N" &amp; C$1)) ),C$2&amp;_xlfn.XLOOKUP($A112,E96_raw,E96_code),"N/A")</f>
        <v>N/A</v>
      </c>
      <c r="F112" s="5" t="str" cm="1">
        <f t="array" aca="1" ref="F112" ca="1">IF( OR( AND($A112&gt;=INDIRECT("'Panasonic ERJ Code Table'!$K" &amp; F$1),$A112&lt;=INDIRECT("'Panasonic ERJ Code Table'!$L" &amp; F$1)), AND($A112&gt;=INDIRECT("'Panasonic ERJ Code Table'!$M" &amp; F$1),$A112&lt;=INDIRECT("'Panasonic ERJ Code Table'!$N" &amp; F$1)) ),F$2&amp;_xlfn.XLOOKUP($A112,E96_raw,E96_code),"N/A")</f>
        <v>N/A</v>
      </c>
      <c r="I112" s="5" t="str" cm="1">
        <f t="array" aca="1" ref="I112" ca="1">IF( OR( AND($A112&gt;=INDIRECT("'Panasonic ERJ Code Table'!$K" &amp; I$1),$A112&lt;=INDIRECT("'Panasonic ERJ Code Table'!$L" &amp; I$1)), AND($A112&gt;=INDIRECT("'Panasonic ERJ Code Table'!$M" &amp; I$1),$A112&lt;=INDIRECT("'Panasonic ERJ Code Table'!$N" &amp; I$1)) ),I$2&amp;_xlfn.XLOOKUP($A112,E96_raw,E96_code),"N/A")</f>
        <v>ERJ2RKD13R7</v>
      </c>
      <c r="L112" s="5" t="str" cm="1">
        <f t="array" aca="1" ref="L112" ca="1">IF( OR( AND($A112&gt;=INDIRECT("'Panasonic ERJ Code Table'!$K" &amp; L$1),$A112&lt;=INDIRECT("'Panasonic ERJ Code Table'!$L" &amp; L$1)), AND($A112&gt;=INDIRECT("'Panasonic ERJ Code Table'!$M" &amp; L$1),$A112&lt;=INDIRECT("'Panasonic ERJ Code Table'!$N" &amp; L$1)) ),L$2&amp;_xlfn.XLOOKUP($A112,E96_raw,E96_code),"N/A")</f>
        <v>N/A</v>
      </c>
      <c r="O112" s="5" t="str" cm="1">
        <f t="array" aca="1" ref="O112" ca="1">IF( OR( AND($A112&gt;=INDIRECT("'Panasonic ERJ Code Table'!$K" &amp; O$1),$A112&lt;=INDIRECT("'Panasonic ERJ Code Table'!$L" &amp; O$1)), AND($A112&gt;=INDIRECT("'Panasonic ERJ Code Table'!$M" &amp; O$1),$A112&lt;=INDIRECT("'Panasonic ERJ Code Table'!$N" &amp; O$1)) ),O$2&amp;_xlfn.XLOOKUP($A112,E96_raw,E96_code),"N/A")</f>
        <v>ERJ3RED13R7</v>
      </c>
      <c r="R112" s="5" t="str" cm="1">
        <f t="array" aca="1" ref="R112" ca="1">IF( OR( AND($A112&gt;=INDIRECT("'Panasonic ERJ Code Table'!$K" &amp; R$1),$A112&lt;=INDIRECT("'Panasonic ERJ Code Table'!$L" &amp; R$1)), AND($A112&gt;=INDIRECT("'Panasonic ERJ Code Table'!$M" &amp; R$1),$A112&lt;=INDIRECT("'Panasonic ERJ Code Table'!$N" &amp; R$1)) ),R$2&amp;_xlfn.XLOOKUP($A112,E96_raw,E96_code),"N/A")</f>
        <v>N/A</v>
      </c>
      <c r="U112" s="5" t="str" cm="1">
        <f t="array" aca="1" ref="U112" ca="1">IF( OR( AND($A112&gt;=INDIRECT("'Panasonic ERJ Code Table'!$J" &amp; U$1),$A112&lt;=INDIRECT("'Panasonic ERJ Code Table'!$K" &amp; U$1)), AND($A112&gt;=INDIRECT("'Panasonic ERJ Code Table'!$L" &amp; U$1),$A112&lt;=INDIRECT("'Panasonic ERJ Code Table'!$M" &amp; U$1)) ),U$2&amp;_xlfn.XLOOKUP($A112,E96_raw,E96_code),"N/A")</f>
        <v>N/A</v>
      </c>
    </row>
    <row r="113" spans="1:21">
      <c r="A113" s="16">
        <v>14</v>
      </c>
      <c r="B113" s="16"/>
      <c r="C113" s="5" t="str" cm="1">
        <f t="array" aca="1" ref="C113" ca="1">IF( OR( AND($A113&gt;=INDIRECT("'Panasonic ERJ Code Table'!$K" &amp; C$1),$A113&lt;=INDIRECT("'Panasonic ERJ Code Table'!$L" &amp; C$1)), AND($A113&gt;=INDIRECT("'Panasonic ERJ Code Table'!$M" &amp; C$1),$A113&lt;=INDIRECT("'Panasonic ERJ Code Table'!$N" &amp; C$1)) ),C$2&amp;_xlfn.XLOOKUP($A113,E96_raw,E96_code),"N/A")</f>
        <v>N/A</v>
      </c>
      <c r="F113" s="5" t="str" cm="1">
        <f t="array" aca="1" ref="F113" ca="1">IF( OR( AND($A113&gt;=INDIRECT("'Panasonic ERJ Code Table'!$K" &amp; F$1),$A113&lt;=INDIRECT("'Panasonic ERJ Code Table'!$L" &amp; F$1)), AND($A113&gt;=INDIRECT("'Panasonic ERJ Code Table'!$M" &amp; F$1),$A113&lt;=INDIRECT("'Panasonic ERJ Code Table'!$N" &amp; F$1)) ),F$2&amp;_xlfn.XLOOKUP($A113,E96_raw,E96_code),"N/A")</f>
        <v>N/A</v>
      </c>
      <c r="I113" s="5" t="str" cm="1">
        <f t="array" aca="1" ref="I113" ca="1">IF( OR( AND($A113&gt;=INDIRECT("'Panasonic ERJ Code Table'!$K" &amp; I$1),$A113&lt;=INDIRECT("'Panasonic ERJ Code Table'!$L" &amp; I$1)), AND($A113&gt;=INDIRECT("'Panasonic ERJ Code Table'!$M" &amp; I$1),$A113&lt;=INDIRECT("'Panasonic ERJ Code Table'!$N" &amp; I$1)) ),I$2&amp;_xlfn.XLOOKUP($A113,E96_raw,E96_code),"N/A")</f>
        <v>ERJ2RKD14R0</v>
      </c>
      <c r="L113" s="5" t="str" cm="1">
        <f t="array" aca="1" ref="L113" ca="1">IF( OR( AND($A113&gt;=INDIRECT("'Panasonic ERJ Code Table'!$K" &amp; L$1),$A113&lt;=INDIRECT("'Panasonic ERJ Code Table'!$L" &amp; L$1)), AND($A113&gt;=INDIRECT("'Panasonic ERJ Code Table'!$M" &amp; L$1),$A113&lt;=INDIRECT("'Panasonic ERJ Code Table'!$N" &amp; L$1)) ),L$2&amp;_xlfn.XLOOKUP($A113,E96_raw,E96_code),"N/A")</f>
        <v>N/A</v>
      </c>
      <c r="O113" s="5" t="str" cm="1">
        <f t="array" aca="1" ref="O113" ca="1">IF( OR( AND($A113&gt;=INDIRECT("'Panasonic ERJ Code Table'!$K" &amp; O$1),$A113&lt;=INDIRECT("'Panasonic ERJ Code Table'!$L" &amp; O$1)), AND($A113&gt;=INDIRECT("'Panasonic ERJ Code Table'!$M" &amp; O$1),$A113&lt;=INDIRECT("'Panasonic ERJ Code Table'!$N" &amp; O$1)) ),O$2&amp;_xlfn.XLOOKUP($A113,E96_raw,E96_code),"N/A")</f>
        <v>ERJ3RED14R0</v>
      </c>
      <c r="R113" s="5" t="str" cm="1">
        <f t="array" aca="1" ref="R113" ca="1">IF( OR( AND($A113&gt;=INDIRECT("'Panasonic ERJ Code Table'!$K" &amp; R$1),$A113&lt;=INDIRECT("'Panasonic ERJ Code Table'!$L" &amp; R$1)), AND($A113&gt;=INDIRECT("'Panasonic ERJ Code Table'!$M" &amp; R$1),$A113&lt;=INDIRECT("'Panasonic ERJ Code Table'!$N" &amp; R$1)) ),R$2&amp;_xlfn.XLOOKUP($A113,E96_raw,E96_code),"N/A")</f>
        <v>N/A</v>
      </c>
      <c r="U113" s="5" t="str" cm="1">
        <f t="array" aca="1" ref="U113" ca="1">IF( OR( AND($A113&gt;=INDIRECT("'Panasonic ERJ Code Table'!$J" &amp; U$1),$A113&lt;=INDIRECT("'Panasonic ERJ Code Table'!$K" &amp; U$1)), AND($A113&gt;=INDIRECT("'Panasonic ERJ Code Table'!$L" &amp; U$1),$A113&lt;=INDIRECT("'Panasonic ERJ Code Table'!$M" &amp; U$1)) ),U$2&amp;_xlfn.XLOOKUP($A113,E96_raw,E96_code),"N/A")</f>
        <v>N/A</v>
      </c>
    </row>
    <row r="114" spans="1:21">
      <c r="A114" s="16">
        <v>14.3</v>
      </c>
      <c r="B114" s="16"/>
      <c r="C114" s="5" t="str" cm="1">
        <f t="array" aca="1" ref="C114" ca="1">IF( OR( AND($A114&gt;=INDIRECT("'Panasonic ERJ Code Table'!$K" &amp; C$1),$A114&lt;=INDIRECT("'Panasonic ERJ Code Table'!$L" &amp; C$1)), AND($A114&gt;=INDIRECT("'Panasonic ERJ Code Table'!$M" &amp; C$1),$A114&lt;=INDIRECT("'Panasonic ERJ Code Table'!$N" &amp; C$1)) ),C$2&amp;_xlfn.XLOOKUP($A114,E96_raw,E96_code),"N/A")</f>
        <v>N/A</v>
      </c>
      <c r="F114" s="5" t="str" cm="1">
        <f t="array" aca="1" ref="F114" ca="1">IF( OR( AND($A114&gt;=INDIRECT("'Panasonic ERJ Code Table'!$K" &amp; F$1),$A114&lt;=INDIRECT("'Panasonic ERJ Code Table'!$L" &amp; F$1)), AND($A114&gt;=INDIRECT("'Panasonic ERJ Code Table'!$M" &amp; F$1),$A114&lt;=INDIRECT("'Panasonic ERJ Code Table'!$N" &amp; F$1)) ),F$2&amp;_xlfn.XLOOKUP($A114,E96_raw,E96_code),"N/A")</f>
        <v>N/A</v>
      </c>
      <c r="I114" s="5" t="str" cm="1">
        <f t="array" aca="1" ref="I114" ca="1">IF( OR( AND($A114&gt;=INDIRECT("'Panasonic ERJ Code Table'!$K" &amp; I$1),$A114&lt;=INDIRECT("'Panasonic ERJ Code Table'!$L" &amp; I$1)), AND($A114&gt;=INDIRECT("'Panasonic ERJ Code Table'!$M" &amp; I$1),$A114&lt;=INDIRECT("'Panasonic ERJ Code Table'!$N" &amp; I$1)) ),I$2&amp;_xlfn.XLOOKUP($A114,E96_raw,E96_code),"N/A")</f>
        <v>ERJ2RKD14R3</v>
      </c>
      <c r="L114" s="5" t="str" cm="1">
        <f t="array" aca="1" ref="L114" ca="1">IF( OR( AND($A114&gt;=INDIRECT("'Panasonic ERJ Code Table'!$K" &amp; L$1),$A114&lt;=INDIRECT("'Panasonic ERJ Code Table'!$L" &amp; L$1)), AND($A114&gt;=INDIRECT("'Panasonic ERJ Code Table'!$M" &amp; L$1),$A114&lt;=INDIRECT("'Panasonic ERJ Code Table'!$N" &amp; L$1)) ),L$2&amp;_xlfn.XLOOKUP($A114,E96_raw,E96_code),"N/A")</f>
        <v>N/A</v>
      </c>
      <c r="O114" s="5" t="str" cm="1">
        <f t="array" aca="1" ref="O114" ca="1">IF( OR( AND($A114&gt;=INDIRECT("'Panasonic ERJ Code Table'!$K" &amp; O$1),$A114&lt;=INDIRECT("'Panasonic ERJ Code Table'!$L" &amp; O$1)), AND($A114&gt;=INDIRECT("'Panasonic ERJ Code Table'!$M" &amp; O$1),$A114&lt;=INDIRECT("'Panasonic ERJ Code Table'!$N" &amp; O$1)) ),O$2&amp;_xlfn.XLOOKUP($A114,E96_raw,E96_code),"N/A")</f>
        <v>ERJ3RED14R3</v>
      </c>
      <c r="R114" s="5" t="str" cm="1">
        <f t="array" aca="1" ref="R114" ca="1">IF( OR( AND($A114&gt;=INDIRECT("'Panasonic ERJ Code Table'!$K" &amp; R$1),$A114&lt;=INDIRECT("'Panasonic ERJ Code Table'!$L" &amp; R$1)), AND($A114&gt;=INDIRECT("'Panasonic ERJ Code Table'!$M" &amp; R$1),$A114&lt;=INDIRECT("'Panasonic ERJ Code Table'!$N" &amp; R$1)) ),R$2&amp;_xlfn.XLOOKUP($A114,E96_raw,E96_code),"N/A")</f>
        <v>N/A</v>
      </c>
      <c r="U114" s="5" t="str" cm="1">
        <f t="array" aca="1" ref="U114" ca="1">IF( OR( AND($A114&gt;=INDIRECT("'Panasonic ERJ Code Table'!$J" &amp; U$1),$A114&lt;=INDIRECT("'Panasonic ERJ Code Table'!$K" &amp; U$1)), AND($A114&gt;=INDIRECT("'Panasonic ERJ Code Table'!$L" &amp; U$1),$A114&lt;=INDIRECT("'Panasonic ERJ Code Table'!$M" &amp; U$1)) ),U$2&amp;_xlfn.XLOOKUP($A114,E96_raw,E96_code),"N/A")</f>
        <v>N/A</v>
      </c>
    </row>
    <row r="115" spans="1:21">
      <c r="A115" s="16">
        <v>14.7</v>
      </c>
      <c r="B115" s="16"/>
      <c r="C115" s="5" t="str" cm="1">
        <f t="array" aca="1" ref="C115" ca="1">IF( OR( AND($A115&gt;=INDIRECT("'Panasonic ERJ Code Table'!$K" &amp; C$1),$A115&lt;=INDIRECT("'Panasonic ERJ Code Table'!$L" &amp; C$1)), AND($A115&gt;=INDIRECT("'Panasonic ERJ Code Table'!$M" &amp; C$1),$A115&lt;=INDIRECT("'Panasonic ERJ Code Table'!$N" &amp; C$1)) ),C$2&amp;_xlfn.XLOOKUP($A115,E96_raw,E96_code),"N/A")</f>
        <v>N/A</v>
      </c>
      <c r="F115" s="5" t="str" cm="1">
        <f t="array" aca="1" ref="F115" ca="1">IF( OR( AND($A115&gt;=INDIRECT("'Panasonic ERJ Code Table'!$K" &amp; F$1),$A115&lt;=INDIRECT("'Panasonic ERJ Code Table'!$L" &amp; F$1)), AND($A115&gt;=INDIRECT("'Panasonic ERJ Code Table'!$M" &amp; F$1),$A115&lt;=INDIRECT("'Panasonic ERJ Code Table'!$N" &amp; F$1)) ),F$2&amp;_xlfn.XLOOKUP($A115,E96_raw,E96_code),"N/A")</f>
        <v>N/A</v>
      </c>
      <c r="I115" s="5" t="str" cm="1">
        <f t="array" aca="1" ref="I115" ca="1">IF( OR( AND($A115&gt;=INDIRECT("'Panasonic ERJ Code Table'!$K" &amp; I$1),$A115&lt;=INDIRECT("'Panasonic ERJ Code Table'!$L" &amp; I$1)), AND($A115&gt;=INDIRECT("'Panasonic ERJ Code Table'!$M" &amp; I$1),$A115&lt;=INDIRECT("'Panasonic ERJ Code Table'!$N" &amp; I$1)) ),I$2&amp;_xlfn.XLOOKUP($A115,E96_raw,E96_code),"N/A")</f>
        <v>ERJ2RKD14R7</v>
      </c>
      <c r="L115" s="5" t="str" cm="1">
        <f t="array" aca="1" ref="L115" ca="1">IF( OR( AND($A115&gt;=INDIRECT("'Panasonic ERJ Code Table'!$K" &amp; L$1),$A115&lt;=INDIRECT("'Panasonic ERJ Code Table'!$L" &amp; L$1)), AND($A115&gt;=INDIRECT("'Panasonic ERJ Code Table'!$M" &amp; L$1),$A115&lt;=INDIRECT("'Panasonic ERJ Code Table'!$N" &amp; L$1)) ),L$2&amp;_xlfn.XLOOKUP($A115,E96_raw,E96_code),"N/A")</f>
        <v>N/A</v>
      </c>
      <c r="O115" s="5" t="str" cm="1">
        <f t="array" aca="1" ref="O115" ca="1">IF( OR( AND($A115&gt;=INDIRECT("'Panasonic ERJ Code Table'!$K" &amp; O$1),$A115&lt;=INDIRECT("'Panasonic ERJ Code Table'!$L" &amp; O$1)), AND($A115&gt;=INDIRECT("'Panasonic ERJ Code Table'!$M" &amp; O$1),$A115&lt;=INDIRECT("'Panasonic ERJ Code Table'!$N" &amp; O$1)) ),O$2&amp;_xlfn.XLOOKUP($A115,E96_raw,E96_code),"N/A")</f>
        <v>ERJ3RED14R7</v>
      </c>
      <c r="R115" s="5" t="str" cm="1">
        <f t="array" aca="1" ref="R115" ca="1">IF( OR( AND($A115&gt;=INDIRECT("'Panasonic ERJ Code Table'!$K" &amp; R$1),$A115&lt;=INDIRECT("'Panasonic ERJ Code Table'!$L" &amp; R$1)), AND($A115&gt;=INDIRECT("'Panasonic ERJ Code Table'!$M" &amp; R$1),$A115&lt;=INDIRECT("'Panasonic ERJ Code Table'!$N" &amp; R$1)) ),R$2&amp;_xlfn.XLOOKUP($A115,E96_raw,E96_code),"N/A")</f>
        <v>N/A</v>
      </c>
      <c r="U115" s="5" t="str" cm="1">
        <f t="array" aca="1" ref="U115" ca="1">IF( OR( AND($A115&gt;=INDIRECT("'Panasonic ERJ Code Table'!$J" &amp; U$1),$A115&lt;=INDIRECT("'Panasonic ERJ Code Table'!$K" &amp; U$1)), AND($A115&gt;=INDIRECT("'Panasonic ERJ Code Table'!$L" &amp; U$1),$A115&lt;=INDIRECT("'Panasonic ERJ Code Table'!$M" &amp; U$1)) ),U$2&amp;_xlfn.XLOOKUP($A115,E96_raw,E96_code),"N/A")</f>
        <v>N/A</v>
      </c>
    </row>
    <row r="116" spans="1:21">
      <c r="A116" s="16">
        <v>15</v>
      </c>
      <c r="B116" s="16"/>
      <c r="C116" s="5" t="str" cm="1">
        <f t="array" aca="1" ref="C116" ca="1">IF( OR( AND($A116&gt;=INDIRECT("'Panasonic ERJ Code Table'!$K" &amp; C$1),$A116&lt;=INDIRECT("'Panasonic ERJ Code Table'!$L" &amp; C$1)), AND($A116&gt;=INDIRECT("'Panasonic ERJ Code Table'!$M" &amp; C$1),$A116&lt;=INDIRECT("'Panasonic ERJ Code Table'!$N" &amp; C$1)) ),C$2&amp;_xlfn.XLOOKUP($A116,E96_raw,E96_code),"N/A")</f>
        <v>N/A</v>
      </c>
      <c r="F116" s="5" t="str" cm="1">
        <f t="array" aca="1" ref="F116" ca="1">IF( OR( AND($A116&gt;=INDIRECT("'Panasonic ERJ Code Table'!$K" &amp; F$1),$A116&lt;=INDIRECT("'Panasonic ERJ Code Table'!$L" &amp; F$1)), AND($A116&gt;=INDIRECT("'Panasonic ERJ Code Table'!$M" &amp; F$1),$A116&lt;=INDIRECT("'Panasonic ERJ Code Table'!$N" &amp; F$1)) ),F$2&amp;_xlfn.XLOOKUP($A116,E96_raw,E96_code),"N/A")</f>
        <v>N/A</v>
      </c>
      <c r="I116" s="5" t="str" cm="1">
        <f t="array" aca="1" ref="I116" ca="1">IF( OR( AND($A116&gt;=INDIRECT("'Panasonic ERJ Code Table'!$K" &amp; I$1),$A116&lt;=INDIRECT("'Panasonic ERJ Code Table'!$L" &amp; I$1)), AND($A116&gt;=INDIRECT("'Panasonic ERJ Code Table'!$M" &amp; I$1),$A116&lt;=INDIRECT("'Panasonic ERJ Code Table'!$N" &amp; I$1)) ),I$2&amp;_xlfn.XLOOKUP($A116,E96_raw,E96_code),"N/A")</f>
        <v>ERJ2RKD15R0</v>
      </c>
      <c r="L116" s="5" t="str" cm="1">
        <f t="array" aca="1" ref="L116" ca="1">IF( OR( AND($A116&gt;=INDIRECT("'Panasonic ERJ Code Table'!$K" &amp; L$1),$A116&lt;=INDIRECT("'Panasonic ERJ Code Table'!$L" &amp; L$1)), AND($A116&gt;=INDIRECT("'Panasonic ERJ Code Table'!$M" &amp; L$1),$A116&lt;=INDIRECT("'Panasonic ERJ Code Table'!$N" &amp; L$1)) ),L$2&amp;_xlfn.XLOOKUP($A116,E96_raw,E96_code),"N/A")</f>
        <v>N/A</v>
      </c>
      <c r="O116" s="5" t="str" cm="1">
        <f t="array" aca="1" ref="O116" ca="1">IF( OR( AND($A116&gt;=INDIRECT("'Panasonic ERJ Code Table'!$K" &amp; O$1),$A116&lt;=INDIRECT("'Panasonic ERJ Code Table'!$L" &amp; O$1)), AND($A116&gt;=INDIRECT("'Panasonic ERJ Code Table'!$M" &amp; O$1),$A116&lt;=INDIRECT("'Panasonic ERJ Code Table'!$N" &amp; O$1)) ),O$2&amp;_xlfn.XLOOKUP($A116,E96_raw,E96_code),"N/A")</f>
        <v>ERJ3RED15R0</v>
      </c>
      <c r="R116" s="5" t="str" cm="1">
        <f t="array" aca="1" ref="R116" ca="1">IF( OR( AND($A116&gt;=INDIRECT("'Panasonic ERJ Code Table'!$K" &amp; R$1),$A116&lt;=INDIRECT("'Panasonic ERJ Code Table'!$L" &amp; R$1)), AND($A116&gt;=INDIRECT("'Panasonic ERJ Code Table'!$M" &amp; R$1),$A116&lt;=INDIRECT("'Panasonic ERJ Code Table'!$N" &amp; R$1)) ),R$2&amp;_xlfn.XLOOKUP($A116,E96_raw,E96_code),"N/A")</f>
        <v>N/A</v>
      </c>
      <c r="U116" s="5" t="str" cm="1">
        <f t="array" aca="1" ref="U116" ca="1">IF( OR( AND($A116&gt;=INDIRECT("'Panasonic ERJ Code Table'!$J" &amp; U$1),$A116&lt;=INDIRECT("'Panasonic ERJ Code Table'!$K" &amp; U$1)), AND($A116&gt;=INDIRECT("'Panasonic ERJ Code Table'!$L" &amp; U$1),$A116&lt;=INDIRECT("'Panasonic ERJ Code Table'!$M" &amp; U$1)) ),U$2&amp;_xlfn.XLOOKUP($A116,E96_raw,E96_code),"N/A")</f>
        <v>N/A</v>
      </c>
    </row>
    <row r="117" spans="1:21">
      <c r="A117" s="16">
        <v>15.4</v>
      </c>
      <c r="B117" s="16"/>
      <c r="C117" s="5" t="str" cm="1">
        <f t="array" aca="1" ref="C117" ca="1">IF( OR( AND($A117&gt;=INDIRECT("'Panasonic ERJ Code Table'!$K" &amp; C$1),$A117&lt;=INDIRECT("'Panasonic ERJ Code Table'!$L" &amp; C$1)), AND($A117&gt;=INDIRECT("'Panasonic ERJ Code Table'!$M" &amp; C$1),$A117&lt;=INDIRECT("'Panasonic ERJ Code Table'!$N" &amp; C$1)) ),C$2&amp;_xlfn.XLOOKUP($A117,E96_raw,E96_code),"N/A")</f>
        <v>N/A</v>
      </c>
      <c r="F117" s="5" t="str" cm="1">
        <f t="array" aca="1" ref="F117" ca="1">IF( OR( AND($A117&gt;=INDIRECT("'Panasonic ERJ Code Table'!$K" &amp; F$1),$A117&lt;=INDIRECT("'Panasonic ERJ Code Table'!$L" &amp; F$1)), AND($A117&gt;=INDIRECT("'Panasonic ERJ Code Table'!$M" &amp; F$1),$A117&lt;=INDIRECT("'Panasonic ERJ Code Table'!$N" &amp; F$1)) ),F$2&amp;_xlfn.XLOOKUP($A117,E96_raw,E96_code),"N/A")</f>
        <v>N/A</v>
      </c>
      <c r="I117" s="5" t="str" cm="1">
        <f t="array" aca="1" ref="I117" ca="1">IF( OR( AND($A117&gt;=INDIRECT("'Panasonic ERJ Code Table'!$K" &amp; I$1),$A117&lt;=INDIRECT("'Panasonic ERJ Code Table'!$L" &amp; I$1)), AND($A117&gt;=INDIRECT("'Panasonic ERJ Code Table'!$M" &amp; I$1),$A117&lt;=INDIRECT("'Panasonic ERJ Code Table'!$N" &amp; I$1)) ),I$2&amp;_xlfn.XLOOKUP($A117,E96_raw,E96_code),"N/A")</f>
        <v>ERJ2RKD15R4</v>
      </c>
      <c r="L117" s="5" t="str" cm="1">
        <f t="array" aca="1" ref="L117" ca="1">IF( OR( AND($A117&gt;=INDIRECT("'Panasonic ERJ Code Table'!$K" &amp; L$1),$A117&lt;=INDIRECT("'Panasonic ERJ Code Table'!$L" &amp; L$1)), AND($A117&gt;=INDIRECT("'Panasonic ERJ Code Table'!$M" &amp; L$1),$A117&lt;=INDIRECT("'Panasonic ERJ Code Table'!$N" &amp; L$1)) ),L$2&amp;_xlfn.XLOOKUP($A117,E96_raw,E96_code),"N/A")</f>
        <v>N/A</v>
      </c>
      <c r="O117" s="5" t="str" cm="1">
        <f t="array" aca="1" ref="O117" ca="1">IF( OR( AND($A117&gt;=INDIRECT("'Panasonic ERJ Code Table'!$K" &amp; O$1),$A117&lt;=INDIRECT("'Panasonic ERJ Code Table'!$L" &amp; O$1)), AND($A117&gt;=INDIRECT("'Panasonic ERJ Code Table'!$M" &amp; O$1),$A117&lt;=INDIRECT("'Panasonic ERJ Code Table'!$N" &amp; O$1)) ),O$2&amp;_xlfn.XLOOKUP($A117,E96_raw,E96_code),"N/A")</f>
        <v>ERJ3RED15R4</v>
      </c>
      <c r="R117" s="5" t="str" cm="1">
        <f t="array" aca="1" ref="R117" ca="1">IF( OR( AND($A117&gt;=INDIRECT("'Panasonic ERJ Code Table'!$K" &amp; R$1),$A117&lt;=INDIRECT("'Panasonic ERJ Code Table'!$L" &amp; R$1)), AND($A117&gt;=INDIRECT("'Panasonic ERJ Code Table'!$M" &amp; R$1),$A117&lt;=INDIRECT("'Panasonic ERJ Code Table'!$N" &amp; R$1)) ),R$2&amp;_xlfn.XLOOKUP($A117,E96_raw,E96_code),"N/A")</f>
        <v>N/A</v>
      </c>
      <c r="U117" s="5" t="str" cm="1">
        <f t="array" aca="1" ref="U117" ca="1">IF( OR( AND($A117&gt;=INDIRECT("'Panasonic ERJ Code Table'!$J" &amp; U$1),$A117&lt;=INDIRECT("'Panasonic ERJ Code Table'!$K" &amp; U$1)), AND($A117&gt;=INDIRECT("'Panasonic ERJ Code Table'!$L" &amp; U$1),$A117&lt;=INDIRECT("'Panasonic ERJ Code Table'!$M" &amp; U$1)) ),U$2&amp;_xlfn.XLOOKUP($A117,E96_raw,E96_code),"N/A")</f>
        <v>N/A</v>
      </c>
    </row>
    <row r="118" spans="1:21">
      <c r="A118" s="16">
        <v>15.8</v>
      </c>
      <c r="B118" s="16"/>
      <c r="C118" s="5" t="str" cm="1">
        <f t="array" aca="1" ref="C118" ca="1">IF( OR( AND($A118&gt;=INDIRECT("'Panasonic ERJ Code Table'!$K" &amp; C$1),$A118&lt;=INDIRECT("'Panasonic ERJ Code Table'!$L" &amp; C$1)), AND($A118&gt;=INDIRECT("'Panasonic ERJ Code Table'!$M" &amp; C$1),$A118&lt;=INDIRECT("'Panasonic ERJ Code Table'!$N" &amp; C$1)) ),C$2&amp;_xlfn.XLOOKUP($A118,E96_raw,E96_code),"N/A")</f>
        <v>N/A</v>
      </c>
      <c r="F118" s="5" t="str" cm="1">
        <f t="array" aca="1" ref="F118" ca="1">IF( OR( AND($A118&gt;=INDIRECT("'Panasonic ERJ Code Table'!$K" &amp; F$1),$A118&lt;=INDIRECT("'Panasonic ERJ Code Table'!$L" &amp; F$1)), AND($A118&gt;=INDIRECT("'Panasonic ERJ Code Table'!$M" &amp; F$1),$A118&lt;=INDIRECT("'Panasonic ERJ Code Table'!$N" &amp; F$1)) ),F$2&amp;_xlfn.XLOOKUP($A118,E96_raw,E96_code),"N/A")</f>
        <v>N/A</v>
      </c>
      <c r="I118" s="5" t="str" cm="1">
        <f t="array" aca="1" ref="I118" ca="1">IF( OR( AND($A118&gt;=INDIRECT("'Panasonic ERJ Code Table'!$K" &amp; I$1),$A118&lt;=INDIRECT("'Panasonic ERJ Code Table'!$L" &amp; I$1)), AND($A118&gt;=INDIRECT("'Panasonic ERJ Code Table'!$M" &amp; I$1),$A118&lt;=INDIRECT("'Panasonic ERJ Code Table'!$N" &amp; I$1)) ),I$2&amp;_xlfn.XLOOKUP($A118,E96_raw,E96_code),"N/A")</f>
        <v>ERJ2RKD15R8</v>
      </c>
      <c r="L118" s="5" t="str" cm="1">
        <f t="array" aca="1" ref="L118" ca="1">IF( OR( AND($A118&gt;=INDIRECT("'Panasonic ERJ Code Table'!$K" &amp; L$1),$A118&lt;=INDIRECT("'Panasonic ERJ Code Table'!$L" &amp; L$1)), AND($A118&gt;=INDIRECT("'Panasonic ERJ Code Table'!$M" &amp; L$1),$A118&lt;=INDIRECT("'Panasonic ERJ Code Table'!$N" &amp; L$1)) ),L$2&amp;_xlfn.XLOOKUP($A118,E96_raw,E96_code),"N/A")</f>
        <v>N/A</v>
      </c>
      <c r="O118" s="5" t="str" cm="1">
        <f t="array" aca="1" ref="O118" ca="1">IF( OR( AND($A118&gt;=INDIRECT("'Panasonic ERJ Code Table'!$K" &amp; O$1),$A118&lt;=INDIRECT("'Panasonic ERJ Code Table'!$L" &amp; O$1)), AND($A118&gt;=INDIRECT("'Panasonic ERJ Code Table'!$M" &amp; O$1),$A118&lt;=INDIRECT("'Panasonic ERJ Code Table'!$N" &amp; O$1)) ),O$2&amp;_xlfn.XLOOKUP($A118,E96_raw,E96_code),"N/A")</f>
        <v>ERJ3RED15R8</v>
      </c>
      <c r="R118" s="5" t="str" cm="1">
        <f t="array" aca="1" ref="R118" ca="1">IF( OR( AND($A118&gt;=INDIRECT("'Panasonic ERJ Code Table'!$K" &amp; R$1),$A118&lt;=INDIRECT("'Panasonic ERJ Code Table'!$L" &amp; R$1)), AND($A118&gt;=INDIRECT("'Panasonic ERJ Code Table'!$M" &amp; R$1),$A118&lt;=INDIRECT("'Panasonic ERJ Code Table'!$N" &amp; R$1)) ),R$2&amp;_xlfn.XLOOKUP($A118,E96_raw,E96_code),"N/A")</f>
        <v>N/A</v>
      </c>
      <c r="U118" s="5" t="str" cm="1">
        <f t="array" aca="1" ref="U118" ca="1">IF( OR( AND($A118&gt;=INDIRECT("'Panasonic ERJ Code Table'!$J" &amp; U$1),$A118&lt;=INDIRECT("'Panasonic ERJ Code Table'!$K" &amp; U$1)), AND($A118&gt;=INDIRECT("'Panasonic ERJ Code Table'!$L" &amp; U$1),$A118&lt;=INDIRECT("'Panasonic ERJ Code Table'!$M" &amp; U$1)) ),U$2&amp;_xlfn.XLOOKUP($A118,E96_raw,E96_code),"N/A")</f>
        <v>N/A</v>
      </c>
    </row>
    <row r="119" spans="1:21">
      <c r="A119" s="16">
        <v>16.2</v>
      </c>
      <c r="B119" s="16"/>
      <c r="C119" s="5" t="str" cm="1">
        <f t="array" aca="1" ref="C119" ca="1">IF( OR( AND($A119&gt;=INDIRECT("'Panasonic ERJ Code Table'!$K" &amp; C$1),$A119&lt;=INDIRECT("'Panasonic ERJ Code Table'!$L" &amp; C$1)), AND($A119&gt;=INDIRECT("'Panasonic ERJ Code Table'!$M" &amp; C$1),$A119&lt;=INDIRECT("'Panasonic ERJ Code Table'!$N" &amp; C$1)) ),C$2&amp;_xlfn.XLOOKUP($A119,E96_raw,E96_code),"N/A")</f>
        <v>N/A</v>
      </c>
      <c r="F119" s="5" t="str" cm="1">
        <f t="array" aca="1" ref="F119" ca="1">IF( OR( AND($A119&gt;=INDIRECT("'Panasonic ERJ Code Table'!$K" &amp; F$1),$A119&lt;=INDIRECT("'Panasonic ERJ Code Table'!$L" &amp; F$1)), AND($A119&gt;=INDIRECT("'Panasonic ERJ Code Table'!$M" &amp; F$1),$A119&lt;=INDIRECT("'Panasonic ERJ Code Table'!$N" &amp; F$1)) ),F$2&amp;_xlfn.XLOOKUP($A119,E96_raw,E96_code),"N/A")</f>
        <v>N/A</v>
      </c>
      <c r="I119" s="5" t="str" cm="1">
        <f t="array" aca="1" ref="I119" ca="1">IF( OR( AND($A119&gt;=INDIRECT("'Panasonic ERJ Code Table'!$K" &amp; I$1),$A119&lt;=INDIRECT("'Panasonic ERJ Code Table'!$L" &amp; I$1)), AND($A119&gt;=INDIRECT("'Panasonic ERJ Code Table'!$M" &amp; I$1),$A119&lt;=INDIRECT("'Panasonic ERJ Code Table'!$N" &amp; I$1)) ),I$2&amp;_xlfn.XLOOKUP($A119,E96_raw,E96_code),"N/A")</f>
        <v>ERJ2RKD16R2</v>
      </c>
      <c r="L119" s="5" t="str" cm="1">
        <f t="array" aca="1" ref="L119" ca="1">IF( OR( AND($A119&gt;=INDIRECT("'Panasonic ERJ Code Table'!$K" &amp; L$1),$A119&lt;=INDIRECT("'Panasonic ERJ Code Table'!$L" &amp; L$1)), AND($A119&gt;=INDIRECT("'Panasonic ERJ Code Table'!$M" &amp; L$1),$A119&lt;=INDIRECT("'Panasonic ERJ Code Table'!$N" &amp; L$1)) ),L$2&amp;_xlfn.XLOOKUP($A119,E96_raw,E96_code),"N/A")</f>
        <v>N/A</v>
      </c>
      <c r="O119" s="5" t="str" cm="1">
        <f t="array" aca="1" ref="O119" ca="1">IF( OR( AND($A119&gt;=INDIRECT("'Panasonic ERJ Code Table'!$K" &amp; O$1),$A119&lt;=INDIRECT("'Panasonic ERJ Code Table'!$L" &amp; O$1)), AND($A119&gt;=INDIRECT("'Panasonic ERJ Code Table'!$M" &amp; O$1),$A119&lt;=INDIRECT("'Panasonic ERJ Code Table'!$N" &amp; O$1)) ),O$2&amp;_xlfn.XLOOKUP($A119,E96_raw,E96_code),"N/A")</f>
        <v>ERJ3RED16R2</v>
      </c>
      <c r="R119" s="5" t="str" cm="1">
        <f t="array" aca="1" ref="R119" ca="1">IF( OR( AND($A119&gt;=INDIRECT("'Panasonic ERJ Code Table'!$K" &amp; R$1),$A119&lt;=INDIRECT("'Panasonic ERJ Code Table'!$L" &amp; R$1)), AND($A119&gt;=INDIRECT("'Panasonic ERJ Code Table'!$M" &amp; R$1),$A119&lt;=INDIRECT("'Panasonic ERJ Code Table'!$N" &amp; R$1)) ),R$2&amp;_xlfn.XLOOKUP($A119,E96_raw,E96_code),"N/A")</f>
        <v>N/A</v>
      </c>
      <c r="U119" s="5" t="str" cm="1">
        <f t="array" aca="1" ref="U119" ca="1">IF( OR( AND($A119&gt;=INDIRECT("'Panasonic ERJ Code Table'!$J" &amp; U$1),$A119&lt;=INDIRECT("'Panasonic ERJ Code Table'!$K" &amp; U$1)), AND($A119&gt;=INDIRECT("'Panasonic ERJ Code Table'!$L" &amp; U$1),$A119&lt;=INDIRECT("'Panasonic ERJ Code Table'!$M" &amp; U$1)) ),U$2&amp;_xlfn.XLOOKUP($A119,E96_raw,E96_code),"N/A")</f>
        <v>N/A</v>
      </c>
    </row>
    <row r="120" spans="1:21">
      <c r="A120" s="16">
        <v>16.5</v>
      </c>
      <c r="B120" s="16"/>
      <c r="C120" s="5" t="str" cm="1">
        <f t="array" aca="1" ref="C120" ca="1">IF( OR( AND($A120&gt;=INDIRECT("'Panasonic ERJ Code Table'!$K" &amp; C$1),$A120&lt;=INDIRECT("'Panasonic ERJ Code Table'!$L" &amp; C$1)), AND($A120&gt;=INDIRECT("'Panasonic ERJ Code Table'!$M" &amp; C$1),$A120&lt;=INDIRECT("'Panasonic ERJ Code Table'!$N" &amp; C$1)) ),C$2&amp;_xlfn.XLOOKUP($A120,E96_raw,E96_code),"N/A")</f>
        <v>N/A</v>
      </c>
      <c r="F120" s="5" t="str" cm="1">
        <f t="array" aca="1" ref="F120" ca="1">IF( OR( AND($A120&gt;=INDIRECT("'Panasonic ERJ Code Table'!$K" &amp; F$1),$A120&lt;=INDIRECT("'Panasonic ERJ Code Table'!$L" &amp; F$1)), AND($A120&gt;=INDIRECT("'Panasonic ERJ Code Table'!$M" &amp; F$1),$A120&lt;=INDIRECT("'Panasonic ERJ Code Table'!$N" &amp; F$1)) ),F$2&amp;_xlfn.XLOOKUP($A120,E96_raw,E96_code),"N/A")</f>
        <v>N/A</v>
      </c>
      <c r="I120" s="5" t="str" cm="1">
        <f t="array" aca="1" ref="I120" ca="1">IF( OR( AND($A120&gt;=INDIRECT("'Panasonic ERJ Code Table'!$K" &amp; I$1),$A120&lt;=INDIRECT("'Panasonic ERJ Code Table'!$L" &amp; I$1)), AND($A120&gt;=INDIRECT("'Panasonic ERJ Code Table'!$M" &amp; I$1),$A120&lt;=INDIRECT("'Panasonic ERJ Code Table'!$N" &amp; I$1)) ),I$2&amp;_xlfn.XLOOKUP($A120,E96_raw,E96_code),"N/A")</f>
        <v>ERJ2RKD16R5</v>
      </c>
      <c r="L120" s="5" t="str" cm="1">
        <f t="array" aca="1" ref="L120" ca="1">IF( OR( AND($A120&gt;=INDIRECT("'Panasonic ERJ Code Table'!$K" &amp; L$1),$A120&lt;=INDIRECT("'Panasonic ERJ Code Table'!$L" &amp; L$1)), AND($A120&gt;=INDIRECT("'Panasonic ERJ Code Table'!$M" &amp; L$1),$A120&lt;=INDIRECT("'Panasonic ERJ Code Table'!$N" &amp; L$1)) ),L$2&amp;_xlfn.XLOOKUP($A120,E96_raw,E96_code),"N/A")</f>
        <v>N/A</v>
      </c>
      <c r="O120" s="5" t="str" cm="1">
        <f t="array" aca="1" ref="O120" ca="1">IF( OR( AND($A120&gt;=INDIRECT("'Panasonic ERJ Code Table'!$K" &amp; O$1),$A120&lt;=INDIRECT("'Panasonic ERJ Code Table'!$L" &amp; O$1)), AND($A120&gt;=INDIRECT("'Panasonic ERJ Code Table'!$M" &amp; O$1),$A120&lt;=INDIRECT("'Panasonic ERJ Code Table'!$N" &amp; O$1)) ),O$2&amp;_xlfn.XLOOKUP($A120,E96_raw,E96_code),"N/A")</f>
        <v>ERJ3RED16R5</v>
      </c>
      <c r="R120" s="5" t="str" cm="1">
        <f t="array" aca="1" ref="R120" ca="1">IF( OR( AND($A120&gt;=INDIRECT("'Panasonic ERJ Code Table'!$K" &amp; R$1),$A120&lt;=INDIRECT("'Panasonic ERJ Code Table'!$L" &amp; R$1)), AND($A120&gt;=INDIRECT("'Panasonic ERJ Code Table'!$M" &amp; R$1),$A120&lt;=INDIRECT("'Panasonic ERJ Code Table'!$N" &amp; R$1)) ),R$2&amp;_xlfn.XLOOKUP($A120,E96_raw,E96_code),"N/A")</f>
        <v>N/A</v>
      </c>
      <c r="U120" s="5" t="str" cm="1">
        <f t="array" aca="1" ref="U120" ca="1">IF( OR( AND($A120&gt;=INDIRECT("'Panasonic ERJ Code Table'!$J" &amp; U$1),$A120&lt;=INDIRECT("'Panasonic ERJ Code Table'!$K" &amp; U$1)), AND($A120&gt;=INDIRECT("'Panasonic ERJ Code Table'!$L" &amp; U$1),$A120&lt;=INDIRECT("'Panasonic ERJ Code Table'!$M" &amp; U$1)) ),U$2&amp;_xlfn.XLOOKUP($A120,E96_raw,E96_code),"N/A")</f>
        <v>N/A</v>
      </c>
    </row>
    <row r="121" spans="1:21">
      <c r="A121" s="16">
        <v>16.899999999999999</v>
      </c>
      <c r="B121" s="16"/>
      <c r="C121" s="5" t="str" cm="1">
        <f t="array" aca="1" ref="C121" ca="1">IF( OR( AND($A121&gt;=INDIRECT("'Panasonic ERJ Code Table'!$K" &amp; C$1),$A121&lt;=INDIRECT("'Panasonic ERJ Code Table'!$L" &amp; C$1)), AND($A121&gt;=INDIRECT("'Panasonic ERJ Code Table'!$M" &amp; C$1),$A121&lt;=INDIRECT("'Panasonic ERJ Code Table'!$N" &amp; C$1)) ),C$2&amp;_xlfn.XLOOKUP($A121,E96_raw,E96_code),"N/A")</f>
        <v>N/A</v>
      </c>
      <c r="F121" s="5" t="str" cm="1">
        <f t="array" aca="1" ref="F121" ca="1">IF( OR( AND($A121&gt;=INDIRECT("'Panasonic ERJ Code Table'!$K" &amp; F$1),$A121&lt;=INDIRECT("'Panasonic ERJ Code Table'!$L" &amp; F$1)), AND($A121&gt;=INDIRECT("'Panasonic ERJ Code Table'!$M" &amp; F$1),$A121&lt;=INDIRECT("'Panasonic ERJ Code Table'!$N" &amp; F$1)) ),F$2&amp;_xlfn.XLOOKUP($A121,E96_raw,E96_code),"N/A")</f>
        <v>N/A</v>
      </c>
      <c r="I121" s="5" t="str" cm="1">
        <f t="array" aca="1" ref="I121" ca="1">IF( OR( AND($A121&gt;=INDIRECT("'Panasonic ERJ Code Table'!$K" &amp; I$1),$A121&lt;=INDIRECT("'Panasonic ERJ Code Table'!$L" &amp; I$1)), AND($A121&gt;=INDIRECT("'Panasonic ERJ Code Table'!$M" &amp; I$1),$A121&lt;=INDIRECT("'Panasonic ERJ Code Table'!$N" &amp; I$1)) ),I$2&amp;_xlfn.XLOOKUP($A121,E96_raw,E96_code),"N/A")</f>
        <v>ERJ2RKD16R9</v>
      </c>
      <c r="L121" s="5" t="str" cm="1">
        <f t="array" aca="1" ref="L121" ca="1">IF( OR( AND($A121&gt;=INDIRECT("'Panasonic ERJ Code Table'!$K" &amp; L$1),$A121&lt;=INDIRECT("'Panasonic ERJ Code Table'!$L" &amp; L$1)), AND($A121&gt;=INDIRECT("'Panasonic ERJ Code Table'!$M" &amp; L$1),$A121&lt;=INDIRECT("'Panasonic ERJ Code Table'!$N" &amp; L$1)) ),L$2&amp;_xlfn.XLOOKUP($A121,E96_raw,E96_code),"N/A")</f>
        <v>N/A</v>
      </c>
      <c r="O121" s="5" t="str" cm="1">
        <f t="array" aca="1" ref="O121" ca="1">IF( OR( AND($A121&gt;=INDIRECT("'Panasonic ERJ Code Table'!$K" &amp; O$1),$A121&lt;=INDIRECT("'Panasonic ERJ Code Table'!$L" &amp; O$1)), AND($A121&gt;=INDIRECT("'Panasonic ERJ Code Table'!$M" &amp; O$1),$A121&lt;=INDIRECT("'Panasonic ERJ Code Table'!$N" &amp; O$1)) ),O$2&amp;_xlfn.XLOOKUP($A121,E96_raw,E96_code),"N/A")</f>
        <v>ERJ3RED16R9</v>
      </c>
      <c r="R121" s="5" t="str" cm="1">
        <f t="array" aca="1" ref="R121" ca="1">IF( OR( AND($A121&gt;=INDIRECT("'Panasonic ERJ Code Table'!$K" &amp; R$1),$A121&lt;=INDIRECT("'Panasonic ERJ Code Table'!$L" &amp; R$1)), AND($A121&gt;=INDIRECT("'Panasonic ERJ Code Table'!$M" &amp; R$1),$A121&lt;=INDIRECT("'Panasonic ERJ Code Table'!$N" &amp; R$1)) ),R$2&amp;_xlfn.XLOOKUP($A121,E96_raw,E96_code),"N/A")</f>
        <v>N/A</v>
      </c>
      <c r="U121" s="5" t="str" cm="1">
        <f t="array" aca="1" ref="U121" ca="1">IF( OR( AND($A121&gt;=INDIRECT("'Panasonic ERJ Code Table'!$J" &amp; U$1),$A121&lt;=INDIRECT("'Panasonic ERJ Code Table'!$K" &amp; U$1)), AND($A121&gt;=INDIRECT("'Panasonic ERJ Code Table'!$L" &amp; U$1),$A121&lt;=INDIRECT("'Panasonic ERJ Code Table'!$M" &amp; U$1)) ),U$2&amp;_xlfn.XLOOKUP($A121,E96_raw,E96_code),"N/A")</f>
        <v>N/A</v>
      </c>
    </row>
    <row r="122" spans="1:21">
      <c r="A122" s="16">
        <v>17.399999999999999</v>
      </c>
      <c r="B122" s="16"/>
      <c r="C122" s="5" t="str" cm="1">
        <f t="array" aca="1" ref="C122" ca="1">IF( OR( AND($A122&gt;=INDIRECT("'Panasonic ERJ Code Table'!$K" &amp; C$1),$A122&lt;=INDIRECT("'Panasonic ERJ Code Table'!$L" &amp; C$1)), AND($A122&gt;=INDIRECT("'Panasonic ERJ Code Table'!$M" &amp; C$1),$A122&lt;=INDIRECT("'Panasonic ERJ Code Table'!$N" &amp; C$1)) ),C$2&amp;_xlfn.XLOOKUP($A122,E96_raw,E96_code),"N/A")</f>
        <v>N/A</v>
      </c>
      <c r="F122" s="5" t="str" cm="1">
        <f t="array" aca="1" ref="F122" ca="1">IF( OR( AND($A122&gt;=INDIRECT("'Panasonic ERJ Code Table'!$K" &amp; F$1),$A122&lt;=INDIRECT("'Panasonic ERJ Code Table'!$L" &amp; F$1)), AND($A122&gt;=INDIRECT("'Panasonic ERJ Code Table'!$M" &amp; F$1),$A122&lt;=INDIRECT("'Panasonic ERJ Code Table'!$N" &amp; F$1)) ),F$2&amp;_xlfn.XLOOKUP($A122,E96_raw,E96_code),"N/A")</f>
        <v>N/A</v>
      </c>
      <c r="I122" s="5" t="str" cm="1">
        <f t="array" aca="1" ref="I122" ca="1">IF( OR( AND($A122&gt;=INDIRECT("'Panasonic ERJ Code Table'!$K" &amp; I$1),$A122&lt;=INDIRECT("'Panasonic ERJ Code Table'!$L" &amp; I$1)), AND($A122&gt;=INDIRECT("'Panasonic ERJ Code Table'!$M" &amp; I$1),$A122&lt;=INDIRECT("'Panasonic ERJ Code Table'!$N" &amp; I$1)) ),I$2&amp;_xlfn.XLOOKUP($A122,E96_raw,E96_code),"N/A")</f>
        <v>ERJ2RKD17R4</v>
      </c>
      <c r="L122" s="5" t="str" cm="1">
        <f t="array" aca="1" ref="L122" ca="1">IF( OR( AND($A122&gt;=INDIRECT("'Panasonic ERJ Code Table'!$K" &amp; L$1),$A122&lt;=INDIRECT("'Panasonic ERJ Code Table'!$L" &amp; L$1)), AND($A122&gt;=INDIRECT("'Panasonic ERJ Code Table'!$M" &amp; L$1),$A122&lt;=INDIRECT("'Panasonic ERJ Code Table'!$N" &amp; L$1)) ),L$2&amp;_xlfn.XLOOKUP($A122,E96_raw,E96_code),"N/A")</f>
        <v>N/A</v>
      </c>
      <c r="O122" s="5" t="str" cm="1">
        <f t="array" aca="1" ref="O122" ca="1">IF( OR( AND($A122&gt;=INDIRECT("'Panasonic ERJ Code Table'!$K" &amp; O$1),$A122&lt;=INDIRECT("'Panasonic ERJ Code Table'!$L" &amp; O$1)), AND($A122&gt;=INDIRECT("'Panasonic ERJ Code Table'!$M" &amp; O$1),$A122&lt;=INDIRECT("'Panasonic ERJ Code Table'!$N" &amp; O$1)) ),O$2&amp;_xlfn.XLOOKUP($A122,E96_raw,E96_code),"N/A")</f>
        <v>ERJ3RED17R4</v>
      </c>
      <c r="R122" s="5" t="str" cm="1">
        <f t="array" aca="1" ref="R122" ca="1">IF( OR( AND($A122&gt;=INDIRECT("'Panasonic ERJ Code Table'!$K" &amp; R$1),$A122&lt;=INDIRECT("'Panasonic ERJ Code Table'!$L" &amp; R$1)), AND($A122&gt;=INDIRECT("'Panasonic ERJ Code Table'!$M" &amp; R$1),$A122&lt;=INDIRECT("'Panasonic ERJ Code Table'!$N" &amp; R$1)) ),R$2&amp;_xlfn.XLOOKUP($A122,E96_raw,E96_code),"N/A")</f>
        <v>N/A</v>
      </c>
      <c r="U122" s="5" t="str" cm="1">
        <f t="array" aca="1" ref="U122" ca="1">IF( OR( AND($A122&gt;=INDIRECT("'Panasonic ERJ Code Table'!$J" &amp; U$1),$A122&lt;=INDIRECT("'Panasonic ERJ Code Table'!$K" &amp; U$1)), AND($A122&gt;=INDIRECT("'Panasonic ERJ Code Table'!$L" &amp; U$1),$A122&lt;=INDIRECT("'Panasonic ERJ Code Table'!$M" &amp; U$1)) ),U$2&amp;_xlfn.XLOOKUP($A122,E96_raw,E96_code),"N/A")</f>
        <v>N/A</v>
      </c>
    </row>
    <row r="123" spans="1:21">
      <c r="A123" s="16">
        <v>17.8</v>
      </c>
      <c r="B123" s="16"/>
      <c r="C123" s="5" t="str" cm="1">
        <f t="array" aca="1" ref="C123" ca="1">IF( OR( AND($A123&gt;=INDIRECT("'Panasonic ERJ Code Table'!$K" &amp; C$1),$A123&lt;=INDIRECT("'Panasonic ERJ Code Table'!$L" &amp; C$1)), AND($A123&gt;=INDIRECT("'Panasonic ERJ Code Table'!$M" &amp; C$1),$A123&lt;=INDIRECT("'Panasonic ERJ Code Table'!$N" &amp; C$1)) ),C$2&amp;_xlfn.XLOOKUP($A123,E96_raw,E96_code),"N/A")</f>
        <v>N/A</v>
      </c>
      <c r="F123" s="5" t="str" cm="1">
        <f t="array" aca="1" ref="F123" ca="1">IF( OR( AND($A123&gt;=INDIRECT("'Panasonic ERJ Code Table'!$K" &amp; F$1),$A123&lt;=INDIRECT("'Panasonic ERJ Code Table'!$L" &amp; F$1)), AND($A123&gt;=INDIRECT("'Panasonic ERJ Code Table'!$M" &amp; F$1),$A123&lt;=INDIRECT("'Panasonic ERJ Code Table'!$N" &amp; F$1)) ),F$2&amp;_xlfn.XLOOKUP($A123,E96_raw,E96_code),"N/A")</f>
        <v>N/A</v>
      </c>
      <c r="I123" s="5" t="str" cm="1">
        <f t="array" aca="1" ref="I123" ca="1">IF( OR( AND($A123&gt;=INDIRECT("'Panasonic ERJ Code Table'!$K" &amp; I$1),$A123&lt;=INDIRECT("'Panasonic ERJ Code Table'!$L" &amp; I$1)), AND($A123&gt;=INDIRECT("'Panasonic ERJ Code Table'!$M" &amp; I$1),$A123&lt;=INDIRECT("'Panasonic ERJ Code Table'!$N" &amp; I$1)) ),I$2&amp;_xlfn.XLOOKUP($A123,E96_raw,E96_code),"N/A")</f>
        <v>ERJ2RKD17R8</v>
      </c>
      <c r="L123" s="5" t="str" cm="1">
        <f t="array" aca="1" ref="L123" ca="1">IF( OR( AND($A123&gt;=INDIRECT("'Panasonic ERJ Code Table'!$K" &amp; L$1),$A123&lt;=INDIRECT("'Panasonic ERJ Code Table'!$L" &amp; L$1)), AND($A123&gt;=INDIRECT("'Panasonic ERJ Code Table'!$M" &amp; L$1),$A123&lt;=INDIRECT("'Panasonic ERJ Code Table'!$N" &amp; L$1)) ),L$2&amp;_xlfn.XLOOKUP($A123,E96_raw,E96_code),"N/A")</f>
        <v>N/A</v>
      </c>
      <c r="O123" s="5" t="str" cm="1">
        <f t="array" aca="1" ref="O123" ca="1">IF( OR( AND($A123&gt;=INDIRECT("'Panasonic ERJ Code Table'!$K" &amp; O$1),$A123&lt;=INDIRECT("'Panasonic ERJ Code Table'!$L" &amp; O$1)), AND($A123&gt;=INDIRECT("'Panasonic ERJ Code Table'!$M" &amp; O$1),$A123&lt;=INDIRECT("'Panasonic ERJ Code Table'!$N" &amp; O$1)) ),O$2&amp;_xlfn.XLOOKUP($A123,E96_raw,E96_code),"N/A")</f>
        <v>ERJ3RED17R8</v>
      </c>
      <c r="R123" s="5" t="str" cm="1">
        <f t="array" aca="1" ref="R123" ca="1">IF( OR( AND($A123&gt;=INDIRECT("'Panasonic ERJ Code Table'!$K" &amp; R$1),$A123&lt;=INDIRECT("'Panasonic ERJ Code Table'!$L" &amp; R$1)), AND($A123&gt;=INDIRECT("'Panasonic ERJ Code Table'!$M" &amp; R$1),$A123&lt;=INDIRECT("'Panasonic ERJ Code Table'!$N" &amp; R$1)) ),R$2&amp;_xlfn.XLOOKUP($A123,E96_raw,E96_code),"N/A")</f>
        <v>N/A</v>
      </c>
      <c r="U123" s="5" t="str" cm="1">
        <f t="array" aca="1" ref="U123" ca="1">IF( OR( AND($A123&gt;=INDIRECT("'Panasonic ERJ Code Table'!$J" &amp; U$1),$A123&lt;=INDIRECT("'Panasonic ERJ Code Table'!$K" &amp; U$1)), AND($A123&gt;=INDIRECT("'Panasonic ERJ Code Table'!$L" &amp; U$1),$A123&lt;=INDIRECT("'Panasonic ERJ Code Table'!$M" &amp; U$1)) ),U$2&amp;_xlfn.XLOOKUP($A123,E96_raw,E96_code),"N/A")</f>
        <v>N/A</v>
      </c>
    </row>
    <row r="124" spans="1:21">
      <c r="A124" s="16">
        <v>18.2</v>
      </c>
      <c r="B124" s="16"/>
      <c r="C124" s="5" t="str" cm="1">
        <f t="array" aca="1" ref="C124" ca="1">IF( OR( AND($A124&gt;=INDIRECT("'Panasonic ERJ Code Table'!$K" &amp; C$1),$A124&lt;=INDIRECT("'Panasonic ERJ Code Table'!$L" &amp; C$1)), AND($A124&gt;=INDIRECT("'Panasonic ERJ Code Table'!$M" &amp; C$1),$A124&lt;=INDIRECT("'Panasonic ERJ Code Table'!$N" &amp; C$1)) ),C$2&amp;_xlfn.XLOOKUP($A124,E96_raw,E96_code),"N/A")</f>
        <v>N/A</v>
      </c>
      <c r="F124" s="5" t="str" cm="1">
        <f t="array" aca="1" ref="F124" ca="1">IF( OR( AND($A124&gt;=INDIRECT("'Panasonic ERJ Code Table'!$K" &amp; F$1),$A124&lt;=INDIRECT("'Panasonic ERJ Code Table'!$L" &amp; F$1)), AND($A124&gt;=INDIRECT("'Panasonic ERJ Code Table'!$M" &amp; F$1),$A124&lt;=INDIRECT("'Panasonic ERJ Code Table'!$N" &amp; F$1)) ),F$2&amp;_xlfn.XLOOKUP($A124,E96_raw,E96_code),"N/A")</f>
        <v>N/A</v>
      </c>
      <c r="I124" s="5" t="str" cm="1">
        <f t="array" aca="1" ref="I124" ca="1">IF( OR( AND($A124&gt;=INDIRECT("'Panasonic ERJ Code Table'!$K" &amp; I$1),$A124&lt;=INDIRECT("'Panasonic ERJ Code Table'!$L" &amp; I$1)), AND($A124&gt;=INDIRECT("'Panasonic ERJ Code Table'!$M" &amp; I$1),$A124&lt;=INDIRECT("'Panasonic ERJ Code Table'!$N" &amp; I$1)) ),I$2&amp;_xlfn.XLOOKUP($A124,E96_raw,E96_code),"N/A")</f>
        <v>ERJ2RKD18R2</v>
      </c>
      <c r="L124" s="5" t="str" cm="1">
        <f t="array" aca="1" ref="L124" ca="1">IF( OR( AND($A124&gt;=INDIRECT("'Panasonic ERJ Code Table'!$K" &amp; L$1),$A124&lt;=INDIRECT("'Panasonic ERJ Code Table'!$L" &amp; L$1)), AND($A124&gt;=INDIRECT("'Panasonic ERJ Code Table'!$M" &amp; L$1),$A124&lt;=INDIRECT("'Panasonic ERJ Code Table'!$N" &amp; L$1)) ),L$2&amp;_xlfn.XLOOKUP($A124,E96_raw,E96_code),"N/A")</f>
        <v>N/A</v>
      </c>
      <c r="O124" s="5" t="str" cm="1">
        <f t="array" aca="1" ref="O124" ca="1">IF( OR( AND($A124&gt;=INDIRECT("'Panasonic ERJ Code Table'!$K" &amp; O$1),$A124&lt;=INDIRECT("'Panasonic ERJ Code Table'!$L" &amp; O$1)), AND($A124&gt;=INDIRECT("'Panasonic ERJ Code Table'!$M" &amp; O$1),$A124&lt;=INDIRECT("'Panasonic ERJ Code Table'!$N" &amp; O$1)) ),O$2&amp;_xlfn.XLOOKUP($A124,E96_raw,E96_code),"N/A")</f>
        <v>ERJ3RED18R2</v>
      </c>
      <c r="R124" s="5" t="str" cm="1">
        <f t="array" aca="1" ref="R124" ca="1">IF( OR( AND($A124&gt;=INDIRECT("'Panasonic ERJ Code Table'!$K" &amp; R$1),$A124&lt;=INDIRECT("'Panasonic ERJ Code Table'!$L" &amp; R$1)), AND($A124&gt;=INDIRECT("'Panasonic ERJ Code Table'!$M" &amp; R$1),$A124&lt;=INDIRECT("'Panasonic ERJ Code Table'!$N" &amp; R$1)) ),R$2&amp;_xlfn.XLOOKUP($A124,E96_raw,E96_code),"N/A")</f>
        <v>N/A</v>
      </c>
      <c r="U124" s="5" t="str" cm="1">
        <f t="array" aca="1" ref="U124" ca="1">IF( OR( AND($A124&gt;=INDIRECT("'Panasonic ERJ Code Table'!$J" &amp; U$1),$A124&lt;=INDIRECT("'Panasonic ERJ Code Table'!$K" &amp; U$1)), AND($A124&gt;=INDIRECT("'Panasonic ERJ Code Table'!$L" &amp; U$1),$A124&lt;=INDIRECT("'Panasonic ERJ Code Table'!$M" &amp; U$1)) ),U$2&amp;_xlfn.XLOOKUP($A124,E96_raw,E96_code),"N/A")</f>
        <v>N/A</v>
      </c>
    </row>
    <row r="125" spans="1:21">
      <c r="A125" s="16">
        <v>18.7</v>
      </c>
      <c r="B125" s="16"/>
      <c r="C125" s="5" t="str" cm="1">
        <f t="array" aca="1" ref="C125" ca="1">IF( OR( AND($A125&gt;=INDIRECT("'Panasonic ERJ Code Table'!$K" &amp; C$1),$A125&lt;=INDIRECT("'Panasonic ERJ Code Table'!$L" &amp; C$1)), AND($A125&gt;=INDIRECT("'Panasonic ERJ Code Table'!$M" &amp; C$1),$A125&lt;=INDIRECT("'Panasonic ERJ Code Table'!$N" &amp; C$1)) ),C$2&amp;_xlfn.XLOOKUP($A125,E96_raw,E96_code),"N/A")</f>
        <v>N/A</v>
      </c>
      <c r="F125" s="5" t="str" cm="1">
        <f t="array" aca="1" ref="F125" ca="1">IF( OR( AND($A125&gt;=INDIRECT("'Panasonic ERJ Code Table'!$K" &amp; F$1),$A125&lt;=INDIRECT("'Panasonic ERJ Code Table'!$L" &amp; F$1)), AND($A125&gt;=INDIRECT("'Panasonic ERJ Code Table'!$M" &amp; F$1),$A125&lt;=INDIRECT("'Panasonic ERJ Code Table'!$N" &amp; F$1)) ),F$2&amp;_xlfn.XLOOKUP($A125,E96_raw,E96_code),"N/A")</f>
        <v>N/A</v>
      </c>
      <c r="I125" s="5" t="str" cm="1">
        <f t="array" aca="1" ref="I125" ca="1">IF( OR( AND($A125&gt;=INDIRECT("'Panasonic ERJ Code Table'!$K" &amp; I$1),$A125&lt;=INDIRECT("'Panasonic ERJ Code Table'!$L" &amp; I$1)), AND($A125&gt;=INDIRECT("'Panasonic ERJ Code Table'!$M" &amp; I$1),$A125&lt;=INDIRECT("'Panasonic ERJ Code Table'!$N" &amp; I$1)) ),I$2&amp;_xlfn.XLOOKUP($A125,E96_raw,E96_code),"N/A")</f>
        <v>ERJ2RKD18R7</v>
      </c>
      <c r="L125" s="5" t="str" cm="1">
        <f t="array" aca="1" ref="L125" ca="1">IF( OR( AND($A125&gt;=INDIRECT("'Panasonic ERJ Code Table'!$K" &amp; L$1),$A125&lt;=INDIRECT("'Panasonic ERJ Code Table'!$L" &amp; L$1)), AND($A125&gt;=INDIRECT("'Panasonic ERJ Code Table'!$M" &amp; L$1),$A125&lt;=INDIRECT("'Panasonic ERJ Code Table'!$N" &amp; L$1)) ),L$2&amp;_xlfn.XLOOKUP($A125,E96_raw,E96_code),"N/A")</f>
        <v>N/A</v>
      </c>
      <c r="O125" s="5" t="str" cm="1">
        <f t="array" aca="1" ref="O125" ca="1">IF( OR( AND($A125&gt;=INDIRECT("'Panasonic ERJ Code Table'!$K" &amp; O$1),$A125&lt;=INDIRECT("'Panasonic ERJ Code Table'!$L" &amp; O$1)), AND($A125&gt;=INDIRECT("'Panasonic ERJ Code Table'!$M" &amp; O$1),$A125&lt;=INDIRECT("'Panasonic ERJ Code Table'!$N" &amp; O$1)) ),O$2&amp;_xlfn.XLOOKUP($A125,E96_raw,E96_code),"N/A")</f>
        <v>ERJ3RED18R7</v>
      </c>
      <c r="R125" s="5" t="str" cm="1">
        <f t="array" aca="1" ref="R125" ca="1">IF( OR( AND($A125&gt;=INDIRECT("'Panasonic ERJ Code Table'!$K" &amp; R$1),$A125&lt;=INDIRECT("'Panasonic ERJ Code Table'!$L" &amp; R$1)), AND($A125&gt;=INDIRECT("'Panasonic ERJ Code Table'!$M" &amp; R$1),$A125&lt;=INDIRECT("'Panasonic ERJ Code Table'!$N" &amp; R$1)) ),R$2&amp;_xlfn.XLOOKUP($A125,E96_raw,E96_code),"N/A")</f>
        <v>N/A</v>
      </c>
      <c r="U125" s="5" t="str" cm="1">
        <f t="array" aca="1" ref="U125" ca="1">IF( OR( AND($A125&gt;=INDIRECT("'Panasonic ERJ Code Table'!$J" &amp; U$1),$A125&lt;=INDIRECT("'Panasonic ERJ Code Table'!$K" &amp; U$1)), AND($A125&gt;=INDIRECT("'Panasonic ERJ Code Table'!$L" &amp; U$1),$A125&lt;=INDIRECT("'Panasonic ERJ Code Table'!$M" &amp; U$1)) ),U$2&amp;_xlfn.XLOOKUP($A125,E96_raw,E96_code),"N/A")</f>
        <v>N/A</v>
      </c>
    </row>
    <row r="126" spans="1:21">
      <c r="A126" s="16">
        <v>19.100000000000001</v>
      </c>
      <c r="B126" s="16"/>
      <c r="C126" s="5" t="str" cm="1">
        <f t="array" aca="1" ref="C126" ca="1">IF( OR( AND($A126&gt;=INDIRECT("'Panasonic ERJ Code Table'!$K" &amp; C$1),$A126&lt;=INDIRECT("'Panasonic ERJ Code Table'!$L" &amp; C$1)), AND($A126&gt;=INDIRECT("'Panasonic ERJ Code Table'!$M" &amp; C$1),$A126&lt;=INDIRECT("'Panasonic ERJ Code Table'!$N" &amp; C$1)) ),C$2&amp;_xlfn.XLOOKUP($A126,E96_raw,E96_code),"N/A")</f>
        <v>N/A</v>
      </c>
      <c r="F126" s="5" t="str" cm="1">
        <f t="array" aca="1" ref="F126" ca="1">IF( OR( AND($A126&gt;=INDIRECT("'Panasonic ERJ Code Table'!$K" &amp; F$1),$A126&lt;=INDIRECT("'Panasonic ERJ Code Table'!$L" &amp; F$1)), AND($A126&gt;=INDIRECT("'Panasonic ERJ Code Table'!$M" &amp; F$1),$A126&lt;=INDIRECT("'Panasonic ERJ Code Table'!$N" &amp; F$1)) ),F$2&amp;_xlfn.XLOOKUP($A126,E96_raw,E96_code),"N/A")</f>
        <v>N/A</v>
      </c>
      <c r="I126" s="5" t="str" cm="1">
        <f t="array" aca="1" ref="I126" ca="1">IF( OR( AND($A126&gt;=INDIRECT("'Panasonic ERJ Code Table'!$K" &amp; I$1),$A126&lt;=INDIRECT("'Panasonic ERJ Code Table'!$L" &amp; I$1)), AND($A126&gt;=INDIRECT("'Panasonic ERJ Code Table'!$M" &amp; I$1),$A126&lt;=INDIRECT("'Panasonic ERJ Code Table'!$N" &amp; I$1)) ),I$2&amp;_xlfn.XLOOKUP($A126,E96_raw,E96_code),"N/A")</f>
        <v>ERJ2RKD19R1</v>
      </c>
      <c r="L126" s="5" t="str" cm="1">
        <f t="array" aca="1" ref="L126" ca="1">IF( OR( AND($A126&gt;=INDIRECT("'Panasonic ERJ Code Table'!$K" &amp; L$1),$A126&lt;=INDIRECT("'Panasonic ERJ Code Table'!$L" &amp; L$1)), AND($A126&gt;=INDIRECT("'Panasonic ERJ Code Table'!$M" &amp; L$1),$A126&lt;=INDIRECT("'Panasonic ERJ Code Table'!$N" &amp; L$1)) ),L$2&amp;_xlfn.XLOOKUP($A126,E96_raw,E96_code),"N/A")</f>
        <v>N/A</v>
      </c>
      <c r="O126" s="5" t="str" cm="1">
        <f t="array" aca="1" ref="O126" ca="1">IF( OR( AND($A126&gt;=INDIRECT("'Panasonic ERJ Code Table'!$K" &amp; O$1),$A126&lt;=INDIRECT("'Panasonic ERJ Code Table'!$L" &amp; O$1)), AND($A126&gt;=INDIRECT("'Panasonic ERJ Code Table'!$M" &amp; O$1),$A126&lt;=INDIRECT("'Panasonic ERJ Code Table'!$N" &amp; O$1)) ),O$2&amp;_xlfn.XLOOKUP($A126,E96_raw,E96_code),"N/A")</f>
        <v>ERJ3RED19R1</v>
      </c>
      <c r="R126" s="5" t="str" cm="1">
        <f t="array" aca="1" ref="R126" ca="1">IF( OR( AND($A126&gt;=INDIRECT("'Panasonic ERJ Code Table'!$K" &amp; R$1),$A126&lt;=INDIRECT("'Panasonic ERJ Code Table'!$L" &amp; R$1)), AND($A126&gt;=INDIRECT("'Panasonic ERJ Code Table'!$M" &amp; R$1),$A126&lt;=INDIRECT("'Panasonic ERJ Code Table'!$N" &amp; R$1)) ),R$2&amp;_xlfn.XLOOKUP($A126,E96_raw,E96_code),"N/A")</f>
        <v>N/A</v>
      </c>
      <c r="U126" s="5" t="str" cm="1">
        <f t="array" aca="1" ref="U126" ca="1">IF( OR( AND($A126&gt;=INDIRECT("'Panasonic ERJ Code Table'!$J" &amp; U$1),$A126&lt;=INDIRECT("'Panasonic ERJ Code Table'!$K" &amp; U$1)), AND($A126&gt;=INDIRECT("'Panasonic ERJ Code Table'!$L" &amp; U$1),$A126&lt;=INDIRECT("'Panasonic ERJ Code Table'!$M" &amp; U$1)) ),U$2&amp;_xlfn.XLOOKUP($A126,E96_raw,E96_code),"N/A")</f>
        <v>N/A</v>
      </c>
    </row>
    <row r="127" spans="1:21">
      <c r="A127" s="16">
        <v>19.600000000000001</v>
      </c>
      <c r="B127" s="16"/>
      <c r="C127" s="5" t="str" cm="1">
        <f t="array" aca="1" ref="C127" ca="1">IF( OR( AND($A127&gt;=INDIRECT("'Panasonic ERJ Code Table'!$K" &amp; C$1),$A127&lt;=INDIRECT("'Panasonic ERJ Code Table'!$L" &amp; C$1)), AND($A127&gt;=INDIRECT("'Panasonic ERJ Code Table'!$M" &amp; C$1),$A127&lt;=INDIRECT("'Panasonic ERJ Code Table'!$N" &amp; C$1)) ),C$2&amp;_xlfn.XLOOKUP($A127,E96_raw,E96_code),"N/A")</f>
        <v>N/A</v>
      </c>
      <c r="F127" s="5" t="str" cm="1">
        <f t="array" aca="1" ref="F127" ca="1">IF( OR( AND($A127&gt;=INDIRECT("'Panasonic ERJ Code Table'!$K" &amp; F$1),$A127&lt;=INDIRECT("'Panasonic ERJ Code Table'!$L" &amp; F$1)), AND($A127&gt;=INDIRECT("'Panasonic ERJ Code Table'!$M" &amp; F$1),$A127&lt;=INDIRECT("'Panasonic ERJ Code Table'!$N" &amp; F$1)) ),F$2&amp;_xlfn.XLOOKUP($A127,E96_raw,E96_code),"N/A")</f>
        <v>N/A</v>
      </c>
      <c r="I127" s="5" t="str" cm="1">
        <f t="array" aca="1" ref="I127" ca="1">IF( OR( AND($A127&gt;=INDIRECT("'Panasonic ERJ Code Table'!$K" &amp; I$1),$A127&lt;=INDIRECT("'Panasonic ERJ Code Table'!$L" &amp; I$1)), AND($A127&gt;=INDIRECT("'Panasonic ERJ Code Table'!$M" &amp; I$1),$A127&lt;=INDIRECT("'Panasonic ERJ Code Table'!$N" &amp; I$1)) ),I$2&amp;_xlfn.XLOOKUP($A127,E96_raw,E96_code),"N/A")</f>
        <v>ERJ2RKD19R6</v>
      </c>
      <c r="L127" s="5" t="str" cm="1">
        <f t="array" aca="1" ref="L127" ca="1">IF( OR( AND($A127&gt;=INDIRECT("'Panasonic ERJ Code Table'!$K" &amp; L$1),$A127&lt;=INDIRECT("'Panasonic ERJ Code Table'!$L" &amp; L$1)), AND($A127&gt;=INDIRECT("'Panasonic ERJ Code Table'!$M" &amp; L$1),$A127&lt;=INDIRECT("'Panasonic ERJ Code Table'!$N" &amp; L$1)) ),L$2&amp;_xlfn.XLOOKUP($A127,E96_raw,E96_code),"N/A")</f>
        <v>N/A</v>
      </c>
      <c r="O127" s="5" t="str" cm="1">
        <f t="array" aca="1" ref="O127" ca="1">IF( OR( AND($A127&gt;=INDIRECT("'Panasonic ERJ Code Table'!$K" &amp; O$1),$A127&lt;=INDIRECT("'Panasonic ERJ Code Table'!$L" &amp; O$1)), AND($A127&gt;=INDIRECT("'Panasonic ERJ Code Table'!$M" &amp; O$1),$A127&lt;=INDIRECT("'Panasonic ERJ Code Table'!$N" &amp; O$1)) ),O$2&amp;_xlfn.XLOOKUP($A127,E96_raw,E96_code),"N/A")</f>
        <v>ERJ3RED19R6</v>
      </c>
      <c r="R127" s="5" t="str" cm="1">
        <f t="array" aca="1" ref="R127" ca="1">IF( OR( AND($A127&gt;=INDIRECT("'Panasonic ERJ Code Table'!$K" &amp; R$1),$A127&lt;=INDIRECT("'Panasonic ERJ Code Table'!$L" &amp; R$1)), AND($A127&gt;=INDIRECT("'Panasonic ERJ Code Table'!$M" &amp; R$1),$A127&lt;=INDIRECT("'Panasonic ERJ Code Table'!$N" &amp; R$1)) ),R$2&amp;_xlfn.XLOOKUP($A127,E96_raw,E96_code),"N/A")</f>
        <v>N/A</v>
      </c>
      <c r="U127" s="5" t="str" cm="1">
        <f t="array" aca="1" ref="U127" ca="1">IF( OR( AND($A127&gt;=INDIRECT("'Panasonic ERJ Code Table'!$J" &amp; U$1),$A127&lt;=INDIRECT("'Panasonic ERJ Code Table'!$K" &amp; U$1)), AND($A127&gt;=INDIRECT("'Panasonic ERJ Code Table'!$L" &amp; U$1),$A127&lt;=INDIRECT("'Panasonic ERJ Code Table'!$M" &amp; U$1)) ),U$2&amp;_xlfn.XLOOKUP($A127,E96_raw,E96_code),"N/A")</f>
        <v>N/A</v>
      </c>
    </row>
    <row r="128" spans="1:21">
      <c r="A128" s="16">
        <v>20</v>
      </c>
      <c r="B128" s="16"/>
      <c r="C128" s="5" t="str" cm="1">
        <f t="array" aca="1" ref="C128" ca="1">IF( OR( AND($A128&gt;=INDIRECT("'Panasonic ERJ Code Table'!$K" &amp; C$1),$A128&lt;=INDIRECT("'Panasonic ERJ Code Table'!$L" &amp; C$1)), AND($A128&gt;=INDIRECT("'Panasonic ERJ Code Table'!$M" &amp; C$1),$A128&lt;=INDIRECT("'Panasonic ERJ Code Table'!$N" &amp; C$1)) ),C$2&amp;_xlfn.XLOOKUP($A128,E96_raw,E96_code),"N/A")</f>
        <v>N/A</v>
      </c>
      <c r="F128" s="5" t="str" cm="1">
        <f t="array" aca="1" ref="F128" ca="1">IF( OR( AND($A128&gt;=INDIRECT("'Panasonic ERJ Code Table'!$K" &amp; F$1),$A128&lt;=INDIRECT("'Panasonic ERJ Code Table'!$L" &amp; F$1)), AND($A128&gt;=INDIRECT("'Panasonic ERJ Code Table'!$M" &amp; F$1),$A128&lt;=INDIRECT("'Panasonic ERJ Code Table'!$N" &amp; F$1)) ),F$2&amp;_xlfn.XLOOKUP($A128,E96_raw,E96_code),"N/A")</f>
        <v>N/A</v>
      </c>
      <c r="I128" s="5" t="str" cm="1">
        <f t="array" aca="1" ref="I128" ca="1">IF( OR( AND($A128&gt;=INDIRECT("'Panasonic ERJ Code Table'!$K" &amp; I$1),$A128&lt;=INDIRECT("'Panasonic ERJ Code Table'!$L" &amp; I$1)), AND($A128&gt;=INDIRECT("'Panasonic ERJ Code Table'!$M" &amp; I$1),$A128&lt;=INDIRECT("'Panasonic ERJ Code Table'!$N" &amp; I$1)) ),I$2&amp;_xlfn.XLOOKUP($A128,E96_raw,E96_code),"N/A")</f>
        <v>ERJ2RKD20R0</v>
      </c>
      <c r="L128" s="5" t="str" cm="1">
        <f t="array" aca="1" ref="L128" ca="1">IF( OR( AND($A128&gt;=INDIRECT("'Panasonic ERJ Code Table'!$K" &amp; L$1),$A128&lt;=INDIRECT("'Panasonic ERJ Code Table'!$L" &amp; L$1)), AND($A128&gt;=INDIRECT("'Panasonic ERJ Code Table'!$M" &amp; L$1),$A128&lt;=INDIRECT("'Panasonic ERJ Code Table'!$N" &amp; L$1)) ),L$2&amp;_xlfn.XLOOKUP($A128,E96_raw,E96_code),"N/A")</f>
        <v>N/A</v>
      </c>
      <c r="O128" s="5" t="str" cm="1">
        <f t="array" aca="1" ref="O128" ca="1">IF( OR( AND($A128&gt;=INDIRECT("'Panasonic ERJ Code Table'!$K" &amp; O$1),$A128&lt;=INDIRECT("'Panasonic ERJ Code Table'!$L" &amp; O$1)), AND($A128&gt;=INDIRECT("'Panasonic ERJ Code Table'!$M" &amp; O$1),$A128&lt;=INDIRECT("'Panasonic ERJ Code Table'!$N" &amp; O$1)) ),O$2&amp;_xlfn.XLOOKUP($A128,E96_raw,E96_code),"N/A")</f>
        <v>ERJ3RED20R0</v>
      </c>
      <c r="R128" s="5" t="str" cm="1">
        <f t="array" aca="1" ref="R128" ca="1">IF( OR( AND($A128&gt;=INDIRECT("'Panasonic ERJ Code Table'!$K" &amp; R$1),$A128&lt;=INDIRECT("'Panasonic ERJ Code Table'!$L" &amp; R$1)), AND($A128&gt;=INDIRECT("'Panasonic ERJ Code Table'!$M" &amp; R$1),$A128&lt;=INDIRECT("'Panasonic ERJ Code Table'!$N" &amp; R$1)) ),R$2&amp;_xlfn.XLOOKUP($A128,E96_raw,E96_code),"N/A")</f>
        <v>N/A</v>
      </c>
      <c r="U128" s="5" t="str" cm="1">
        <f t="array" aca="1" ref="U128" ca="1">IF( OR( AND($A128&gt;=INDIRECT("'Panasonic ERJ Code Table'!$J" &amp; U$1),$A128&lt;=INDIRECT("'Panasonic ERJ Code Table'!$K" &amp; U$1)), AND($A128&gt;=INDIRECT("'Panasonic ERJ Code Table'!$L" &amp; U$1),$A128&lt;=INDIRECT("'Panasonic ERJ Code Table'!$M" &amp; U$1)) ),U$2&amp;_xlfn.XLOOKUP($A128,E96_raw,E96_code),"N/A")</f>
        <v>N/A</v>
      </c>
    </row>
    <row r="129" spans="1:21">
      <c r="A129" s="16">
        <v>20.499999999999996</v>
      </c>
      <c r="B129" s="16"/>
      <c r="C129" s="5" t="str" cm="1">
        <f t="array" aca="1" ref="C129" ca="1">IF( OR( AND($A129&gt;=INDIRECT("'Panasonic ERJ Code Table'!$K" &amp; C$1),$A129&lt;=INDIRECT("'Panasonic ERJ Code Table'!$L" &amp; C$1)), AND($A129&gt;=INDIRECT("'Panasonic ERJ Code Table'!$M" &amp; C$1),$A129&lt;=INDIRECT("'Panasonic ERJ Code Table'!$N" &amp; C$1)) ),C$2&amp;_xlfn.XLOOKUP($A129,E96_raw,E96_code),"N/A")</f>
        <v>N/A</v>
      </c>
      <c r="F129" s="5" t="str" cm="1">
        <f t="array" aca="1" ref="F129" ca="1">IF( OR( AND($A129&gt;=INDIRECT("'Panasonic ERJ Code Table'!$K" &amp; F$1),$A129&lt;=INDIRECT("'Panasonic ERJ Code Table'!$L" &amp; F$1)), AND($A129&gt;=INDIRECT("'Panasonic ERJ Code Table'!$M" &amp; F$1),$A129&lt;=INDIRECT("'Panasonic ERJ Code Table'!$N" &amp; F$1)) ),F$2&amp;_xlfn.XLOOKUP($A129,E96_raw,E96_code),"N/A")</f>
        <v>N/A</v>
      </c>
      <c r="I129" s="5" t="str" cm="1">
        <f t="array" aca="1" ref="I129" ca="1">IF( OR( AND($A129&gt;=INDIRECT("'Panasonic ERJ Code Table'!$K" &amp; I$1),$A129&lt;=INDIRECT("'Panasonic ERJ Code Table'!$L" &amp; I$1)), AND($A129&gt;=INDIRECT("'Panasonic ERJ Code Table'!$M" &amp; I$1),$A129&lt;=INDIRECT("'Panasonic ERJ Code Table'!$N" &amp; I$1)) ),I$2&amp;_xlfn.XLOOKUP($A129,E96_raw,E96_code),"N/A")</f>
        <v>ERJ2RKD20R5</v>
      </c>
      <c r="L129" s="5" t="str" cm="1">
        <f t="array" aca="1" ref="L129" ca="1">IF( OR( AND($A129&gt;=INDIRECT("'Panasonic ERJ Code Table'!$K" &amp; L$1),$A129&lt;=INDIRECT("'Panasonic ERJ Code Table'!$L" &amp; L$1)), AND($A129&gt;=INDIRECT("'Panasonic ERJ Code Table'!$M" &amp; L$1),$A129&lt;=INDIRECT("'Panasonic ERJ Code Table'!$N" &amp; L$1)) ),L$2&amp;_xlfn.XLOOKUP($A129,E96_raw,E96_code),"N/A")</f>
        <v>N/A</v>
      </c>
      <c r="O129" s="5" t="str" cm="1">
        <f t="array" aca="1" ref="O129" ca="1">IF( OR( AND($A129&gt;=INDIRECT("'Panasonic ERJ Code Table'!$K" &amp; O$1),$A129&lt;=INDIRECT("'Panasonic ERJ Code Table'!$L" &amp; O$1)), AND($A129&gt;=INDIRECT("'Panasonic ERJ Code Table'!$M" &amp; O$1),$A129&lt;=INDIRECT("'Panasonic ERJ Code Table'!$N" &amp; O$1)) ),O$2&amp;_xlfn.XLOOKUP($A129,E96_raw,E96_code),"N/A")</f>
        <v>ERJ3RED20R5</v>
      </c>
      <c r="R129" s="5" t="str" cm="1">
        <f t="array" aca="1" ref="R129" ca="1">IF( OR( AND($A129&gt;=INDIRECT("'Panasonic ERJ Code Table'!$K" &amp; R$1),$A129&lt;=INDIRECT("'Panasonic ERJ Code Table'!$L" &amp; R$1)), AND($A129&gt;=INDIRECT("'Panasonic ERJ Code Table'!$M" &amp; R$1),$A129&lt;=INDIRECT("'Panasonic ERJ Code Table'!$N" &amp; R$1)) ),R$2&amp;_xlfn.XLOOKUP($A129,E96_raw,E96_code),"N/A")</f>
        <v>N/A</v>
      </c>
      <c r="U129" s="5" t="str" cm="1">
        <f t="array" aca="1" ref="U129" ca="1">IF( OR( AND($A129&gt;=INDIRECT("'Panasonic ERJ Code Table'!$J" &amp; U$1),$A129&lt;=INDIRECT("'Panasonic ERJ Code Table'!$K" &amp; U$1)), AND($A129&gt;=INDIRECT("'Panasonic ERJ Code Table'!$L" &amp; U$1),$A129&lt;=INDIRECT("'Panasonic ERJ Code Table'!$M" &amp; U$1)) ),U$2&amp;_xlfn.XLOOKUP($A129,E96_raw,E96_code),"N/A")</f>
        <v>N/A</v>
      </c>
    </row>
    <row r="130" spans="1:21">
      <c r="A130" s="16">
        <v>21</v>
      </c>
      <c r="B130" s="16"/>
      <c r="C130" s="5" t="str" cm="1">
        <f t="array" aca="1" ref="C130" ca="1">IF( OR( AND($A130&gt;=INDIRECT("'Panasonic ERJ Code Table'!$K" &amp; C$1),$A130&lt;=INDIRECT("'Panasonic ERJ Code Table'!$L" &amp; C$1)), AND($A130&gt;=INDIRECT("'Panasonic ERJ Code Table'!$M" &amp; C$1),$A130&lt;=INDIRECT("'Panasonic ERJ Code Table'!$N" &amp; C$1)) ),C$2&amp;_xlfn.XLOOKUP($A130,E96_raw,E96_code),"N/A")</f>
        <v>N/A</v>
      </c>
      <c r="F130" s="5" t="str" cm="1">
        <f t="array" aca="1" ref="F130" ca="1">IF( OR( AND($A130&gt;=INDIRECT("'Panasonic ERJ Code Table'!$K" &amp; F$1),$A130&lt;=INDIRECT("'Panasonic ERJ Code Table'!$L" &amp; F$1)), AND($A130&gt;=INDIRECT("'Panasonic ERJ Code Table'!$M" &amp; F$1),$A130&lt;=INDIRECT("'Panasonic ERJ Code Table'!$N" &amp; F$1)) ),F$2&amp;_xlfn.XLOOKUP($A130,E96_raw,E96_code),"N/A")</f>
        <v>N/A</v>
      </c>
      <c r="I130" s="5" t="str" cm="1">
        <f t="array" aca="1" ref="I130" ca="1">IF( OR( AND($A130&gt;=INDIRECT("'Panasonic ERJ Code Table'!$K" &amp; I$1),$A130&lt;=INDIRECT("'Panasonic ERJ Code Table'!$L" &amp; I$1)), AND($A130&gt;=INDIRECT("'Panasonic ERJ Code Table'!$M" &amp; I$1),$A130&lt;=INDIRECT("'Panasonic ERJ Code Table'!$N" &amp; I$1)) ),I$2&amp;_xlfn.XLOOKUP($A130,E96_raw,E96_code),"N/A")</f>
        <v>ERJ2RKD21R0</v>
      </c>
      <c r="L130" s="5" t="str" cm="1">
        <f t="array" aca="1" ref="L130" ca="1">IF( OR( AND($A130&gt;=INDIRECT("'Panasonic ERJ Code Table'!$K" &amp; L$1),$A130&lt;=INDIRECT("'Panasonic ERJ Code Table'!$L" &amp; L$1)), AND($A130&gt;=INDIRECT("'Panasonic ERJ Code Table'!$M" &amp; L$1),$A130&lt;=INDIRECT("'Panasonic ERJ Code Table'!$N" &amp; L$1)) ),L$2&amp;_xlfn.XLOOKUP($A130,E96_raw,E96_code),"N/A")</f>
        <v>N/A</v>
      </c>
      <c r="O130" s="5" t="str" cm="1">
        <f t="array" aca="1" ref="O130" ca="1">IF( OR( AND($A130&gt;=INDIRECT("'Panasonic ERJ Code Table'!$K" &amp; O$1),$A130&lt;=INDIRECT("'Panasonic ERJ Code Table'!$L" &amp; O$1)), AND($A130&gt;=INDIRECT("'Panasonic ERJ Code Table'!$M" &amp; O$1),$A130&lt;=INDIRECT("'Panasonic ERJ Code Table'!$N" &amp; O$1)) ),O$2&amp;_xlfn.XLOOKUP($A130,E96_raw,E96_code),"N/A")</f>
        <v>ERJ3RED21R0</v>
      </c>
      <c r="R130" s="5" t="str" cm="1">
        <f t="array" aca="1" ref="R130" ca="1">IF( OR( AND($A130&gt;=INDIRECT("'Panasonic ERJ Code Table'!$K" &amp; R$1),$A130&lt;=INDIRECT("'Panasonic ERJ Code Table'!$L" &amp; R$1)), AND($A130&gt;=INDIRECT("'Panasonic ERJ Code Table'!$M" &amp; R$1),$A130&lt;=INDIRECT("'Panasonic ERJ Code Table'!$N" &amp; R$1)) ),R$2&amp;_xlfn.XLOOKUP($A130,E96_raw,E96_code),"N/A")</f>
        <v>N/A</v>
      </c>
      <c r="U130" s="5" t="str" cm="1">
        <f t="array" aca="1" ref="U130" ca="1">IF( OR( AND($A130&gt;=INDIRECT("'Panasonic ERJ Code Table'!$J" &amp; U$1),$A130&lt;=INDIRECT("'Panasonic ERJ Code Table'!$K" &amp; U$1)), AND($A130&gt;=INDIRECT("'Panasonic ERJ Code Table'!$L" &amp; U$1),$A130&lt;=INDIRECT("'Panasonic ERJ Code Table'!$M" &amp; U$1)) ),U$2&amp;_xlfn.XLOOKUP($A130,E96_raw,E96_code),"N/A")</f>
        <v>N/A</v>
      </c>
    </row>
    <row r="131" spans="1:21">
      <c r="A131" s="16">
        <v>21.5</v>
      </c>
      <c r="B131" s="16"/>
      <c r="C131" s="5" t="str" cm="1">
        <f t="array" aca="1" ref="C131" ca="1">IF( OR( AND($A131&gt;=INDIRECT("'Panasonic ERJ Code Table'!$K" &amp; C$1),$A131&lt;=INDIRECT("'Panasonic ERJ Code Table'!$L" &amp; C$1)), AND($A131&gt;=INDIRECT("'Panasonic ERJ Code Table'!$M" &amp; C$1),$A131&lt;=INDIRECT("'Panasonic ERJ Code Table'!$N" &amp; C$1)) ),C$2&amp;_xlfn.XLOOKUP($A131,E96_raw,E96_code),"N/A")</f>
        <v>N/A</v>
      </c>
      <c r="F131" s="5" t="str" cm="1">
        <f t="array" aca="1" ref="F131" ca="1">IF( OR( AND($A131&gt;=INDIRECT("'Panasonic ERJ Code Table'!$K" &amp; F$1),$A131&lt;=INDIRECT("'Panasonic ERJ Code Table'!$L" &amp; F$1)), AND($A131&gt;=INDIRECT("'Panasonic ERJ Code Table'!$M" &amp; F$1),$A131&lt;=INDIRECT("'Panasonic ERJ Code Table'!$N" &amp; F$1)) ),F$2&amp;_xlfn.XLOOKUP($A131,E96_raw,E96_code),"N/A")</f>
        <v>N/A</v>
      </c>
      <c r="I131" s="5" t="str" cm="1">
        <f t="array" aca="1" ref="I131" ca="1">IF( OR( AND($A131&gt;=INDIRECT("'Panasonic ERJ Code Table'!$K" &amp; I$1),$A131&lt;=INDIRECT("'Panasonic ERJ Code Table'!$L" &amp; I$1)), AND($A131&gt;=INDIRECT("'Panasonic ERJ Code Table'!$M" &amp; I$1),$A131&lt;=INDIRECT("'Panasonic ERJ Code Table'!$N" &amp; I$1)) ),I$2&amp;_xlfn.XLOOKUP($A131,E96_raw,E96_code),"N/A")</f>
        <v>ERJ2RKD21R5</v>
      </c>
      <c r="L131" s="5" t="str" cm="1">
        <f t="array" aca="1" ref="L131" ca="1">IF( OR( AND($A131&gt;=INDIRECT("'Panasonic ERJ Code Table'!$K" &amp; L$1),$A131&lt;=INDIRECT("'Panasonic ERJ Code Table'!$L" &amp; L$1)), AND($A131&gt;=INDIRECT("'Panasonic ERJ Code Table'!$M" &amp; L$1),$A131&lt;=INDIRECT("'Panasonic ERJ Code Table'!$N" &amp; L$1)) ),L$2&amp;_xlfn.XLOOKUP($A131,E96_raw,E96_code),"N/A")</f>
        <v>N/A</v>
      </c>
      <c r="O131" s="5" t="str" cm="1">
        <f t="array" aca="1" ref="O131" ca="1">IF( OR( AND($A131&gt;=INDIRECT("'Panasonic ERJ Code Table'!$K" &amp; O$1),$A131&lt;=INDIRECT("'Panasonic ERJ Code Table'!$L" &amp; O$1)), AND($A131&gt;=INDIRECT("'Panasonic ERJ Code Table'!$M" &amp; O$1),$A131&lt;=INDIRECT("'Panasonic ERJ Code Table'!$N" &amp; O$1)) ),O$2&amp;_xlfn.XLOOKUP($A131,E96_raw,E96_code),"N/A")</f>
        <v>ERJ3RED21R5</v>
      </c>
      <c r="R131" s="5" t="str" cm="1">
        <f t="array" aca="1" ref="R131" ca="1">IF( OR( AND($A131&gt;=INDIRECT("'Panasonic ERJ Code Table'!$K" &amp; R$1),$A131&lt;=INDIRECT("'Panasonic ERJ Code Table'!$L" &amp; R$1)), AND($A131&gt;=INDIRECT("'Panasonic ERJ Code Table'!$M" &amp; R$1),$A131&lt;=INDIRECT("'Panasonic ERJ Code Table'!$N" &amp; R$1)) ),R$2&amp;_xlfn.XLOOKUP($A131,E96_raw,E96_code),"N/A")</f>
        <v>N/A</v>
      </c>
      <c r="U131" s="5" t="str" cm="1">
        <f t="array" aca="1" ref="U131" ca="1">IF( OR( AND($A131&gt;=INDIRECT("'Panasonic ERJ Code Table'!$J" &amp; U$1),$A131&lt;=INDIRECT("'Panasonic ERJ Code Table'!$K" &amp; U$1)), AND($A131&gt;=INDIRECT("'Panasonic ERJ Code Table'!$L" &amp; U$1),$A131&lt;=INDIRECT("'Panasonic ERJ Code Table'!$M" &amp; U$1)) ),U$2&amp;_xlfn.XLOOKUP($A131,E96_raw,E96_code),"N/A")</f>
        <v>N/A</v>
      </c>
    </row>
    <row r="132" spans="1:21">
      <c r="A132" s="16">
        <v>22.1</v>
      </c>
      <c r="B132" s="16"/>
      <c r="C132" s="5" t="str" cm="1">
        <f t="array" aca="1" ref="C132" ca="1">IF( OR( AND($A132&gt;=INDIRECT("'Panasonic ERJ Code Table'!$K" &amp; C$1),$A132&lt;=INDIRECT("'Panasonic ERJ Code Table'!$L" &amp; C$1)), AND($A132&gt;=INDIRECT("'Panasonic ERJ Code Table'!$M" &amp; C$1),$A132&lt;=INDIRECT("'Panasonic ERJ Code Table'!$N" &amp; C$1)) ),C$2&amp;_xlfn.XLOOKUP($A132,E96_raw,E96_code),"N/A")</f>
        <v>N/A</v>
      </c>
      <c r="F132" s="5" t="str" cm="1">
        <f t="array" aca="1" ref="F132" ca="1">IF( OR( AND($A132&gt;=INDIRECT("'Panasonic ERJ Code Table'!$K" &amp; F$1),$A132&lt;=INDIRECT("'Panasonic ERJ Code Table'!$L" &amp; F$1)), AND($A132&gt;=INDIRECT("'Panasonic ERJ Code Table'!$M" &amp; F$1),$A132&lt;=INDIRECT("'Panasonic ERJ Code Table'!$N" &amp; F$1)) ),F$2&amp;_xlfn.XLOOKUP($A132,E96_raw,E96_code),"N/A")</f>
        <v>N/A</v>
      </c>
      <c r="I132" s="5" t="str" cm="1">
        <f t="array" aca="1" ref="I132" ca="1">IF( OR( AND($A132&gt;=INDIRECT("'Panasonic ERJ Code Table'!$K" &amp; I$1),$A132&lt;=INDIRECT("'Panasonic ERJ Code Table'!$L" &amp; I$1)), AND($A132&gt;=INDIRECT("'Panasonic ERJ Code Table'!$M" &amp; I$1),$A132&lt;=INDIRECT("'Panasonic ERJ Code Table'!$N" &amp; I$1)) ),I$2&amp;_xlfn.XLOOKUP($A132,E96_raw,E96_code),"N/A")</f>
        <v>ERJ2RKD22R1</v>
      </c>
      <c r="L132" s="5" t="str" cm="1">
        <f t="array" aca="1" ref="L132" ca="1">IF( OR( AND($A132&gt;=INDIRECT("'Panasonic ERJ Code Table'!$K" &amp; L$1),$A132&lt;=INDIRECT("'Panasonic ERJ Code Table'!$L" &amp; L$1)), AND($A132&gt;=INDIRECT("'Panasonic ERJ Code Table'!$M" &amp; L$1),$A132&lt;=INDIRECT("'Panasonic ERJ Code Table'!$N" &amp; L$1)) ),L$2&amp;_xlfn.XLOOKUP($A132,E96_raw,E96_code),"N/A")</f>
        <v>N/A</v>
      </c>
      <c r="O132" s="5" t="str" cm="1">
        <f t="array" aca="1" ref="O132" ca="1">IF( OR( AND($A132&gt;=INDIRECT("'Panasonic ERJ Code Table'!$K" &amp; O$1),$A132&lt;=INDIRECT("'Panasonic ERJ Code Table'!$L" &amp; O$1)), AND($A132&gt;=INDIRECT("'Panasonic ERJ Code Table'!$M" &amp; O$1),$A132&lt;=INDIRECT("'Panasonic ERJ Code Table'!$N" &amp; O$1)) ),O$2&amp;_xlfn.XLOOKUP($A132,E96_raw,E96_code),"N/A")</f>
        <v>ERJ3RED22R1</v>
      </c>
      <c r="R132" s="5" t="str" cm="1">
        <f t="array" aca="1" ref="R132" ca="1">IF( OR( AND($A132&gt;=INDIRECT("'Panasonic ERJ Code Table'!$K" &amp; R$1),$A132&lt;=INDIRECT("'Panasonic ERJ Code Table'!$L" &amp; R$1)), AND($A132&gt;=INDIRECT("'Panasonic ERJ Code Table'!$M" &amp; R$1),$A132&lt;=INDIRECT("'Panasonic ERJ Code Table'!$N" &amp; R$1)) ),R$2&amp;_xlfn.XLOOKUP($A132,E96_raw,E96_code),"N/A")</f>
        <v>N/A</v>
      </c>
      <c r="U132" s="5" t="str" cm="1">
        <f t="array" aca="1" ref="U132" ca="1">IF( OR( AND($A132&gt;=INDIRECT("'Panasonic ERJ Code Table'!$J" &amp; U$1),$A132&lt;=INDIRECT("'Panasonic ERJ Code Table'!$K" &amp; U$1)), AND($A132&gt;=INDIRECT("'Panasonic ERJ Code Table'!$L" &amp; U$1),$A132&lt;=INDIRECT("'Panasonic ERJ Code Table'!$M" &amp; U$1)) ),U$2&amp;_xlfn.XLOOKUP($A132,E96_raw,E96_code),"N/A")</f>
        <v>N/A</v>
      </c>
    </row>
    <row r="133" spans="1:21">
      <c r="A133" s="16">
        <v>22.599999999999998</v>
      </c>
      <c r="B133" s="16"/>
      <c r="C133" s="5" t="str" cm="1">
        <f t="array" aca="1" ref="C133" ca="1">IF( OR( AND($A133&gt;=INDIRECT("'Panasonic ERJ Code Table'!$K" &amp; C$1),$A133&lt;=INDIRECT("'Panasonic ERJ Code Table'!$L" &amp; C$1)), AND($A133&gt;=INDIRECT("'Panasonic ERJ Code Table'!$M" &amp; C$1),$A133&lt;=INDIRECT("'Panasonic ERJ Code Table'!$N" &amp; C$1)) ),C$2&amp;_xlfn.XLOOKUP($A133,E96_raw,E96_code),"N/A")</f>
        <v>N/A</v>
      </c>
      <c r="F133" s="5" t="str" cm="1">
        <f t="array" aca="1" ref="F133" ca="1">IF( OR( AND($A133&gt;=INDIRECT("'Panasonic ERJ Code Table'!$K" &amp; F$1),$A133&lt;=INDIRECT("'Panasonic ERJ Code Table'!$L" &amp; F$1)), AND($A133&gt;=INDIRECT("'Panasonic ERJ Code Table'!$M" &amp; F$1),$A133&lt;=INDIRECT("'Panasonic ERJ Code Table'!$N" &amp; F$1)) ),F$2&amp;_xlfn.XLOOKUP($A133,E96_raw,E96_code),"N/A")</f>
        <v>N/A</v>
      </c>
      <c r="I133" s="5" t="str" cm="1">
        <f t="array" aca="1" ref="I133" ca="1">IF( OR( AND($A133&gt;=INDIRECT("'Panasonic ERJ Code Table'!$K" &amp; I$1),$A133&lt;=INDIRECT("'Panasonic ERJ Code Table'!$L" &amp; I$1)), AND($A133&gt;=INDIRECT("'Panasonic ERJ Code Table'!$M" &amp; I$1),$A133&lt;=INDIRECT("'Panasonic ERJ Code Table'!$N" &amp; I$1)) ),I$2&amp;_xlfn.XLOOKUP($A133,E96_raw,E96_code),"N/A")</f>
        <v>ERJ2RKD22R6</v>
      </c>
      <c r="L133" s="5" t="str" cm="1">
        <f t="array" aca="1" ref="L133" ca="1">IF( OR( AND($A133&gt;=INDIRECT("'Panasonic ERJ Code Table'!$K" &amp; L$1),$A133&lt;=INDIRECT("'Panasonic ERJ Code Table'!$L" &amp; L$1)), AND($A133&gt;=INDIRECT("'Panasonic ERJ Code Table'!$M" &amp; L$1),$A133&lt;=INDIRECT("'Panasonic ERJ Code Table'!$N" &amp; L$1)) ),L$2&amp;_xlfn.XLOOKUP($A133,E96_raw,E96_code),"N/A")</f>
        <v>N/A</v>
      </c>
      <c r="O133" s="5" t="str" cm="1">
        <f t="array" aca="1" ref="O133" ca="1">IF( OR( AND($A133&gt;=INDIRECT("'Panasonic ERJ Code Table'!$K" &amp; O$1),$A133&lt;=INDIRECT("'Panasonic ERJ Code Table'!$L" &amp; O$1)), AND($A133&gt;=INDIRECT("'Panasonic ERJ Code Table'!$M" &amp; O$1),$A133&lt;=INDIRECT("'Panasonic ERJ Code Table'!$N" &amp; O$1)) ),O$2&amp;_xlfn.XLOOKUP($A133,E96_raw,E96_code),"N/A")</f>
        <v>ERJ3RED22R6</v>
      </c>
      <c r="R133" s="5" t="str" cm="1">
        <f t="array" aca="1" ref="R133" ca="1">IF( OR( AND($A133&gt;=INDIRECT("'Panasonic ERJ Code Table'!$K" &amp; R$1),$A133&lt;=INDIRECT("'Panasonic ERJ Code Table'!$L" &amp; R$1)), AND($A133&gt;=INDIRECT("'Panasonic ERJ Code Table'!$M" &amp; R$1),$A133&lt;=INDIRECT("'Panasonic ERJ Code Table'!$N" &amp; R$1)) ),R$2&amp;_xlfn.XLOOKUP($A133,E96_raw,E96_code),"N/A")</f>
        <v>N/A</v>
      </c>
      <c r="U133" s="5" t="str" cm="1">
        <f t="array" aca="1" ref="U133" ca="1">IF( OR( AND($A133&gt;=INDIRECT("'Panasonic ERJ Code Table'!$J" &amp; U$1),$A133&lt;=INDIRECT("'Panasonic ERJ Code Table'!$K" &amp; U$1)), AND($A133&gt;=INDIRECT("'Panasonic ERJ Code Table'!$L" &amp; U$1),$A133&lt;=INDIRECT("'Panasonic ERJ Code Table'!$M" &amp; U$1)) ),U$2&amp;_xlfn.XLOOKUP($A133,E96_raw,E96_code),"N/A")</f>
        <v>N/A</v>
      </c>
    </row>
    <row r="134" spans="1:21">
      <c r="A134" s="16">
        <v>23.199999999999996</v>
      </c>
      <c r="B134" s="16"/>
      <c r="C134" s="5" t="str" cm="1">
        <f t="array" aca="1" ref="C134" ca="1">IF( OR( AND($A134&gt;=INDIRECT("'Panasonic ERJ Code Table'!$K" &amp; C$1),$A134&lt;=INDIRECT("'Panasonic ERJ Code Table'!$L" &amp; C$1)), AND($A134&gt;=INDIRECT("'Panasonic ERJ Code Table'!$M" &amp; C$1),$A134&lt;=INDIRECT("'Panasonic ERJ Code Table'!$N" &amp; C$1)) ),C$2&amp;_xlfn.XLOOKUP($A134,E96_raw,E96_code),"N/A")</f>
        <v>N/A</v>
      </c>
      <c r="F134" s="5" t="str" cm="1">
        <f t="array" aca="1" ref="F134" ca="1">IF( OR( AND($A134&gt;=INDIRECT("'Panasonic ERJ Code Table'!$K" &amp; F$1),$A134&lt;=INDIRECT("'Panasonic ERJ Code Table'!$L" &amp; F$1)), AND($A134&gt;=INDIRECT("'Panasonic ERJ Code Table'!$M" &amp; F$1),$A134&lt;=INDIRECT("'Panasonic ERJ Code Table'!$N" &amp; F$1)) ),F$2&amp;_xlfn.XLOOKUP($A134,E96_raw,E96_code),"N/A")</f>
        <v>N/A</v>
      </c>
      <c r="I134" s="5" t="str" cm="1">
        <f t="array" aca="1" ref="I134" ca="1">IF( OR( AND($A134&gt;=INDIRECT("'Panasonic ERJ Code Table'!$K" &amp; I$1),$A134&lt;=INDIRECT("'Panasonic ERJ Code Table'!$L" &amp; I$1)), AND($A134&gt;=INDIRECT("'Panasonic ERJ Code Table'!$M" &amp; I$1),$A134&lt;=INDIRECT("'Panasonic ERJ Code Table'!$N" &amp; I$1)) ),I$2&amp;_xlfn.XLOOKUP($A134,E96_raw,E96_code),"N/A")</f>
        <v>ERJ2RKD23R2</v>
      </c>
      <c r="L134" s="5" t="str" cm="1">
        <f t="array" aca="1" ref="L134" ca="1">IF( OR( AND($A134&gt;=INDIRECT("'Panasonic ERJ Code Table'!$K" &amp; L$1),$A134&lt;=INDIRECT("'Panasonic ERJ Code Table'!$L" &amp; L$1)), AND($A134&gt;=INDIRECT("'Panasonic ERJ Code Table'!$M" &amp; L$1),$A134&lt;=INDIRECT("'Panasonic ERJ Code Table'!$N" &amp; L$1)) ),L$2&amp;_xlfn.XLOOKUP($A134,E96_raw,E96_code),"N/A")</f>
        <v>N/A</v>
      </c>
      <c r="O134" s="5" t="str" cm="1">
        <f t="array" aca="1" ref="O134" ca="1">IF( OR( AND($A134&gt;=INDIRECT("'Panasonic ERJ Code Table'!$K" &amp; O$1),$A134&lt;=INDIRECT("'Panasonic ERJ Code Table'!$L" &amp; O$1)), AND($A134&gt;=INDIRECT("'Panasonic ERJ Code Table'!$M" &amp; O$1),$A134&lt;=INDIRECT("'Panasonic ERJ Code Table'!$N" &amp; O$1)) ),O$2&amp;_xlfn.XLOOKUP($A134,E96_raw,E96_code),"N/A")</f>
        <v>ERJ3RED23R2</v>
      </c>
      <c r="R134" s="5" t="str" cm="1">
        <f t="array" aca="1" ref="R134" ca="1">IF( OR( AND($A134&gt;=INDIRECT("'Panasonic ERJ Code Table'!$K" &amp; R$1),$A134&lt;=INDIRECT("'Panasonic ERJ Code Table'!$L" &amp; R$1)), AND($A134&gt;=INDIRECT("'Panasonic ERJ Code Table'!$M" &amp; R$1),$A134&lt;=INDIRECT("'Panasonic ERJ Code Table'!$N" &amp; R$1)) ),R$2&amp;_xlfn.XLOOKUP($A134,E96_raw,E96_code),"N/A")</f>
        <v>N/A</v>
      </c>
      <c r="U134" s="5" t="str" cm="1">
        <f t="array" aca="1" ref="U134" ca="1">IF( OR( AND($A134&gt;=INDIRECT("'Panasonic ERJ Code Table'!$J" &amp; U$1),$A134&lt;=INDIRECT("'Panasonic ERJ Code Table'!$K" &amp; U$1)), AND($A134&gt;=INDIRECT("'Panasonic ERJ Code Table'!$L" &amp; U$1),$A134&lt;=INDIRECT("'Panasonic ERJ Code Table'!$M" &amp; U$1)) ),U$2&amp;_xlfn.XLOOKUP($A134,E96_raw,E96_code),"N/A")</f>
        <v>N/A</v>
      </c>
    </row>
    <row r="135" spans="1:21">
      <c r="A135" s="16">
        <v>23.7</v>
      </c>
      <c r="B135" s="16"/>
      <c r="C135" s="5" t="str" cm="1">
        <f t="array" aca="1" ref="C135" ca="1">IF( OR( AND($A135&gt;=INDIRECT("'Panasonic ERJ Code Table'!$K" &amp; C$1),$A135&lt;=INDIRECT("'Panasonic ERJ Code Table'!$L" &amp; C$1)), AND($A135&gt;=INDIRECT("'Panasonic ERJ Code Table'!$M" &amp; C$1),$A135&lt;=INDIRECT("'Panasonic ERJ Code Table'!$N" &amp; C$1)) ),C$2&amp;_xlfn.XLOOKUP($A135,E96_raw,E96_code),"N/A")</f>
        <v>N/A</v>
      </c>
      <c r="F135" s="5" t="str" cm="1">
        <f t="array" aca="1" ref="F135" ca="1">IF( OR( AND($A135&gt;=INDIRECT("'Panasonic ERJ Code Table'!$K" &amp; F$1),$A135&lt;=INDIRECT("'Panasonic ERJ Code Table'!$L" &amp; F$1)), AND($A135&gt;=INDIRECT("'Panasonic ERJ Code Table'!$M" &amp; F$1),$A135&lt;=INDIRECT("'Panasonic ERJ Code Table'!$N" &amp; F$1)) ),F$2&amp;_xlfn.XLOOKUP($A135,E96_raw,E96_code),"N/A")</f>
        <v>N/A</v>
      </c>
      <c r="I135" s="5" t="str" cm="1">
        <f t="array" aca="1" ref="I135" ca="1">IF( OR( AND($A135&gt;=INDIRECT("'Panasonic ERJ Code Table'!$K" &amp; I$1),$A135&lt;=INDIRECT("'Panasonic ERJ Code Table'!$L" &amp; I$1)), AND($A135&gt;=INDIRECT("'Panasonic ERJ Code Table'!$M" &amp; I$1),$A135&lt;=INDIRECT("'Panasonic ERJ Code Table'!$N" &amp; I$1)) ),I$2&amp;_xlfn.XLOOKUP($A135,E96_raw,E96_code),"N/A")</f>
        <v>ERJ2RKD23R7</v>
      </c>
      <c r="L135" s="5" t="str" cm="1">
        <f t="array" aca="1" ref="L135" ca="1">IF( OR( AND($A135&gt;=INDIRECT("'Panasonic ERJ Code Table'!$K" &amp; L$1),$A135&lt;=INDIRECT("'Panasonic ERJ Code Table'!$L" &amp; L$1)), AND($A135&gt;=INDIRECT("'Panasonic ERJ Code Table'!$M" &amp; L$1),$A135&lt;=INDIRECT("'Panasonic ERJ Code Table'!$N" &amp; L$1)) ),L$2&amp;_xlfn.XLOOKUP($A135,E96_raw,E96_code),"N/A")</f>
        <v>N/A</v>
      </c>
      <c r="O135" s="5" t="str" cm="1">
        <f t="array" aca="1" ref="O135" ca="1">IF( OR( AND($A135&gt;=INDIRECT("'Panasonic ERJ Code Table'!$K" &amp; O$1),$A135&lt;=INDIRECT("'Panasonic ERJ Code Table'!$L" &amp; O$1)), AND($A135&gt;=INDIRECT("'Panasonic ERJ Code Table'!$M" &amp; O$1),$A135&lt;=INDIRECT("'Panasonic ERJ Code Table'!$N" &amp; O$1)) ),O$2&amp;_xlfn.XLOOKUP($A135,E96_raw,E96_code),"N/A")</f>
        <v>ERJ3RED23R7</v>
      </c>
      <c r="R135" s="5" t="str" cm="1">
        <f t="array" aca="1" ref="R135" ca="1">IF( OR( AND($A135&gt;=INDIRECT("'Panasonic ERJ Code Table'!$K" &amp; R$1),$A135&lt;=INDIRECT("'Panasonic ERJ Code Table'!$L" &amp; R$1)), AND($A135&gt;=INDIRECT("'Panasonic ERJ Code Table'!$M" &amp; R$1),$A135&lt;=INDIRECT("'Panasonic ERJ Code Table'!$N" &amp; R$1)) ),R$2&amp;_xlfn.XLOOKUP($A135,E96_raw,E96_code),"N/A")</f>
        <v>N/A</v>
      </c>
      <c r="U135" s="5" t="str" cm="1">
        <f t="array" aca="1" ref="U135" ca="1">IF( OR( AND($A135&gt;=INDIRECT("'Panasonic ERJ Code Table'!$J" &amp; U$1),$A135&lt;=INDIRECT("'Panasonic ERJ Code Table'!$K" &amp; U$1)), AND($A135&gt;=INDIRECT("'Panasonic ERJ Code Table'!$L" &amp; U$1),$A135&lt;=INDIRECT("'Panasonic ERJ Code Table'!$M" &amp; U$1)) ),U$2&amp;_xlfn.XLOOKUP($A135,E96_raw,E96_code),"N/A")</f>
        <v>N/A</v>
      </c>
    </row>
    <row r="136" spans="1:21">
      <c r="A136" s="16">
        <v>24.300000000000004</v>
      </c>
      <c r="B136" s="16"/>
      <c r="C136" s="5" t="str" cm="1">
        <f t="array" aca="1" ref="C136" ca="1">IF( OR( AND($A136&gt;=INDIRECT("'Panasonic ERJ Code Table'!$K" &amp; C$1),$A136&lt;=INDIRECT("'Panasonic ERJ Code Table'!$L" &amp; C$1)), AND($A136&gt;=INDIRECT("'Panasonic ERJ Code Table'!$M" &amp; C$1),$A136&lt;=INDIRECT("'Panasonic ERJ Code Table'!$N" &amp; C$1)) ),C$2&amp;_xlfn.XLOOKUP($A136,E96_raw,E96_code),"N/A")</f>
        <v>N/A</v>
      </c>
      <c r="F136" s="5" t="str" cm="1">
        <f t="array" aca="1" ref="F136" ca="1">IF( OR( AND($A136&gt;=INDIRECT("'Panasonic ERJ Code Table'!$K" &amp; F$1),$A136&lt;=INDIRECT("'Panasonic ERJ Code Table'!$L" &amp; F$1)), AND($A136&gt;=INDIRECT("'Panasonic ERJ Code Table'!$M" &amp; F$1),$A136&lt;=INDIRECT("'Panasonic ERJ Code Table'!$N" &amp; F$1)) ),F$2&amp;_xlfn.XLOOKUP($A136,E96_raw,E96_code),"N/A")</f>
        <v>N/A</v>
      </c>
      <c r="I136" s="5" t="str" cm="1">
        <f t="array" aca="1" ref="I136" ca="1">IF( OR( AND($A136&gt;=INDIRECT("'Panasonic ERJ Code Table'!$K" &amp; I$1),$A136&lt;=INDIRECT("'Panasonic ERJ Code Table'!$L" &amp; I$1)), AND($A136&gt;=INDIRECT("'Panasonic ERJ Code Table'!$M" &amp; I$1),$A136&lt;=INDIRECT("'Panasonic ERJ Code Table'!$N" &amp; I$1)) ),I$2&amp;_xlfn.XLOOKUP($A136,E96_raw,E96_code),"N/A")</f>
        <v>ERJ2RKD24R3</v>
      </c>
      <c r="L136" s="5" t="str" cm="1">
        <f t="array" aca="1" ref="L136" ca="1">IF( OR( AND($A136&gt;=INDIRECT("'Panasonic ERJ Code Table'!$K" &amp; L$1),$A136&lt;=INDIRECT("'Panasonic ERJ Code Table'!$L" &amp; L$1)), AND($A136&gt;=INDIRECT("'Panasonic ERJ Code Table'!$M" &amp; L$1),$A136&lt;=INDIRECT("'Panasonic ERJ Code Table'!$N" &amp; L$1)) ),L$2&amp;_xlfn.XLOOKUP($A136,E96_raw,E96_code),"N/A")</f>
        <v>N/A</v>
      </c>
      <c r="O136" s="5" t="str" cm="1">
        <f t="array" aca="1" ref="O136" ca="1">IF( OR( AND($A136&gt;=INDIRECT("'Panasonic ERJ Code Table'!$K" &amp; O$1),$A136&lt;=INDIRECT("'Panasonic ERJ Code Table'!$L" &amp; O$1)), AND($A136&gt;=INDIRECT("'Panasonic ERJ Code Table'!$M" &amp; O$1),$A136&lt;=INDIRECT("'Panasonic ERJ Code Table'!$N" &amp; O$1)) ),O$2&amp;_xlfn.XLOOKUP($A136,E96_raw,E96_code),"N/A")</f>
        <v>ERJ3RED24R3</v>
      </c>
      <c r="R136" s="5" t="str" cm="1">
        <f t="array" aca="1" ref="R136" ca="1">IF( OR( AND($A136&gt;=INDIRECT("'Panasonic ERJ Code Table'!$K" &amp; R$1),$A136&lt;=INDIRECT("'Panasonic ERJ Code Table'!$L" &amp; R$1)), AND($A136&gt;=INDIRECT("'Panasonic ERJ Code Table'!$M" &amp; R$1),$A136&lt;=INDIRECT("'Panasonic ERJ Code Table'!$N" &amp; R$1)) ),R$2&amp;_xlfn.XLOOKUP($A136,E96_raw,E96_code),"N/A")</f>
        <v>N/A</v>
      </c>
      <c r="U136" s="5" t="str" cm="1">
        <f t="array" aca="1" ref="U136" ca="1">IF( OR( AND($A136&gt;=INDIRECT("'Panasonic ERJ Code Table'!$J" &amp; U$1),$A136&lt;=INDIRECT("'Panasonic ERJ Code Table'!$K" &amp; U$1)), AND($A136&gt;=INDIRECT("'Panasonic ERJ Code Table'!$L" &amp; U$1),$A136&lt;=INDIRECT("'Panasonic ERJ Code Table'!$M" &amp; U$1)) ),U$2&amp;_xlfn.XLOOKUP($A136,E96_raw,E96_code),"N/A")</f>
        <v>N/A</v>
      </c>
    </row>
    <row r="137" spans="1:21">
      <c r="A137" s="16">
        <v>24.900000000000002</v>
      </c>
      <c r="B137" s="16"/>
      <c r="C137" s="5" t="str" cm="1">
        <f t="array" aca="1" ref="C137" ca="1">IF( OR( AND($A137&gt;=INDIRECT("'Panasonic ERJ Code Table'!$K" &amp; C$1),$A137&lt;=INDIRECT("'Panasonic ERJ Code Table'!$L" &amp; C$1)), AND($A137&gt;=INDIRECT("'Panasonic ERJ Code Table'!$M" &amp; C$1),$A137&lt;=INDIRECT("'Panasonic ERJ Code Table'!$N" &amp; C$1)) ),C$2&amp;_xlfn.XLOOKUP($A137,E96_raw,E96_code),"N/A")</f>
        <v>N/A</v>
      </c>
      <c r="F137" s="5" t="str" cm="1">
        <f t="array" aca="1" ref="F137" ca="1">IF( OR( AND($A137&gt;=INDIRECT("'Panasonic ERJ Code Table'!$K" &amp; F$1),$A137&lt;=INDIRECT("'Panasonic ERJ Code Table'!$L" &amp; F$1)), AND($A137&gt;=INDIRECT("'Panasonic ERJ Code Table'!$M" &amp; F$1),$A137&lt;=INDIRECT("'Panasonic ERJ Code Table'!$N" &amp; F$1)) ),F$2&amp;_xlfn.XLOOKUP($A137,E96_raw,E96_code),"N/A")</f>
        <v>N/A</v>
      </c>
      <c r="I137" s="5" t="str" cm="1">
        <f t="array" aca="1" ref="I137" ca="1">IF( OR( AND($A137&gt;=INDIRECT("'Panasonic ERJ Code Table'!$K" &amp; I$1),$A137&lt;=INDIRECT("'Panasonic ERJ Code Table'!$L" &amp; I$1)), AND($A137&gt;=INDIRECT("'Panasonic ERJ Code Table'!$M" &amp; I$1),$A137&lt;=INDIRECT("'Panasonic ERJ Code Table'!$N" &amp; I$1)) ),I$2&amp;_xlfn.XLOOKUP($A137,E96_raw,E96_code),"N/A")</f>
        <v>ERJ2RKD24R9</v>
      </c>
      <c r="L137" s="5" t="str" cm="1">
        <f t="array" aca="1" ref="L137" ca="1">IF( OR( AND($A137&gt;=INDIRECT("'Panasonic ERJ Code Table'!$K" &amp; L$1),$A137&lt;=INDIRECT("'Panasonic ERJ Code Table'!$L" &amp; L$1)), AND($A137&gt;=INDIRECT("'Panasonic ERJ Code Table'!$M" &amp; L$1),$A137&lt;=INDIRECT("'Panasonic ERJ Code Table'!$N" &amp; L$1)) ),L$2&amp;_xlfn.XLOOKUP($A137,E96_raw,E96_code),"N/A")</f>
        <v>N/A</v>
      </c>
      <c r="O137" s="5" t="str" cm="1">
        <f t="array" aca="1" ref="O137" ca="1">IF( OR( AND($A137&gt;=INDIRECT("'Panasonic ERJ Code Table'!$K" &amp; O$1),$A137&lt;=INDIRECT("'Panasonic ERJ Code Table'!$L" &amp; O$1)), AND($A137&gt;=INDIRECT("'Panasonic ERJ Code Table'!$M" &amp; O$1),$A137&lt;=INDIRECT("'Panasonic ERJ Code Table'!$N" &amp; O$1)) ),O$2&amp;_xlfn.XLOOKUP($A137,E96_raw,E96_code),"N/A")</f>
        <v>ERJ3RED24R9</v>
      </c>
      <c r="R137" s="5" t="str" cm="1">
        <f t="array" aca="1" ref="R137" ca="1">IF( OR( AND($A137&gt;=INDIRECT("'Panasonic ERJ Code Table'!$K" &amp; R$1),$A137&lt;=INDIRECT("'Panasonic ERJ Code Table'!$L" &amp; R$1)), AND($A137&gt;=INDIRECT("'Panasonic ERJ Code Table'!$M" &amp; R$1),$A137&lt;=INDIRECT("'Panasonic ERJ Code Table'!$N" &amp; R$1)) ),R$2&amp;_xlfn.XLOOKUP($A137,E96_raw,E96_code),"N/A")</f>
        <v>N/A</v>
      </c>
      <c r="U137" s="5" t="str" cm="1">
        <f t="array" aca="1" ref="U137" ca="1">IF( OR( AND($A137&gt;=INDIRECT("'Panasonic ERJ Code Table'!$J" &amp; U$1),$A137&lt;=INDIRECT("'Panasonic ERJ Code Table'!$K" &amp; U$1)), AND($A137&gt;=INDIRECT("'Panasonic ERJ Code Table'!$L" &amp; U$1),$A137&lt;=INDIRECT("'Panasonic ERJ Code Table'!$M" &amp; U$1)) ),U$2&amp;_xlfn.XLOOKUP($A137,E96_raw,E96_code),"N/A")</f>
        <v>N/A</v>
      </c>
    </row>
    <row r="138" spans="1:21">
      <c r="A138" s="16">
        <v>25.499999999999996</v>
      </c>
      <c r="B138" s="16"/>
      <c r="C138" s="5" t="str" cm="1">
        <f t="array" aca="1" ref="C138" ca="1">IF( OR( AND($A138&gt;=INDIRECT("'Panasonic ERJ Code Table'!$K" &amp; C$1),$A138&lt;=INDIRECT("'Panasonic ERJ Code Table'!$L" &amp; C$1)), AND($A138&gt;=INDIRECT("'Panasonic ERJ Code Table'!$M" &amp; C$1),$A138&lt;=INDIRECT("'Panasonic ERJ Code Table'!$N" &amp; C$1)) ),C$2&amp;_xlfn.XLOOKUP($A138,E96_raw,E96_code),"N/A")</f>
        <v>N/A</v>
      </c>
      <c r="F138" s="5" t="str" cm="1">
        <f t="array" aca="1" ref="F138" ca="1">IF( OR( AND($A138&gt;=INDIRECT("'Panasonic ERJ Code Table'!$K" &amp; F$1),$A138&lt;=INDIRECT("'Panasonic ERJ Code Table'!$L" &amp; F$1)), AND($A138&gt;=INDIRECT("'Panasonic ERJ Code Table'!$M" &amp; F$1),$A138&lt;=INDIRECT("'Panasonic ERJ Code Table'!$N" &amp; F$1)) ),F$2&amp;_xlfn.XLOOKUP($A138,E96_raw,E96_code),"N/A")</f>
        <v>N/A</v>
      </c>
      <c r="I138" s="5" t="str" cm="1">
        <f t="array" aca="1" ref="I138" ca="1">IF( OR( AND($A138&gt;=INDIRECT("'Panasonic ERJ Code Table'!$K" &amp; I$1),$A138&lt;=INDIRECT("'Panasonic ERJ Code Table'!$L" &amp; I$1)), AND($A138&gt;=INDIRECT("'Panasonic ERJ Code Table'!$M" &amp; I$1),$A138&lt;=INDIRECT("'Panasonic ERJ Code Table'!$N" &amp; I$1)) ),I$2&amp;_xlfn.XLOOKUP($A138,E96_raw,E96_code),"N/A")</f>
        <v>ERJ2RKD25R5</v>
      </c>
      <c r="L138" s="5" t="str" cm="1">
        <f t="array" aca="1" ref="L138" ca="1">IF( OR( AND($A138&gt;=INDIRECT("'Panasonic ERJ Code Table'!$K" &amp; L$1),$A138&lt;=INDIRECT("'Panasonic ERJ Code Table'!$L" &amp; L$1)), AND($A138&gt;=INDIRECT("'Panasonic ERJ Code Table'!$M" &amp; L$1),$A138&lt;=INDIRECT("'Panasonic ERJ Code Table'!$N" &amp; L$1)) ),L$2&amp;_xlfn.XLOOKUP($A138,E96_raw,E96_code),"N/A")</f>
        <v>N/A</v>
      </c>
      <c r="O138" s="5" t="str" cm="1">
        <f t="array" aca="1" ref="O138" ca="1">IF( OR( AND($A138&gt;=INDIRECT("'Panasonic ERJ Code Table'!$K" &amp; O$1),$A138&lt;=INDIRECT("'Panasonic ERJ Code Table'!$L" &amp; O$1)), AND($A138&gt;=INDIRECT("'Panasonic ERJ Code Table'!$M" &amp; O$1),$A138&lt;=INDIRECT("'Panasonic ERJ Code Table'!$N" &amp; O$1)) ),O$2&amp;_xlfn.XLOOKUP($A138,E96_raw,E96_code),"N/A")</f>
        <v>ERJ3RED25R5</v>
      </c>
      <c r="R138" s="5" t="str" cm="1">
        <f t="array" aca="1" ref="R138" ca="1">IF( OR( AND($A138&gt;=INDIRECT("'Panasonic ERJ Code Table'!$K" &amp; R$1),$A138&lt;=INDIRECT("'Panasonic ERJ Code Table'!$L" &amp; R$1)), AND($A138&gt;=INDIRECT("'Panasonic ERJ Code Table'!$M" &amp; R$1),$A138&lt;=INDIRECT("'Panasonic ERJ Code Table'!$N" &amp; R$1)) ),R$2&amp;_xlfn.XLOOKUP($A138,E96_raw,E96_code),"N/A")</f>
        <v>N/A</v>
      </c>
      <c r="U138" s="5" t="str" cm="1">
        <f t="array" aca="1" ref="U138" ca="1">IF( OR( AND($A138&gt;=INDIRECT("'Panasonic ERJ Code Table'!$J" &amp; U$1),$A138&lt;=INDIRECT("'Panasonic ERJ Code Table'!$K" &amp; U$1)), AND($A138&gt;=INDIRECT("'Panasonic ERJ Code Table'!$L" &amp; U$1),$A138&lt;=INDIRECT("'Panasonic ERJ Code Table'!$M" &amp; U$1)) ),U$2&amp;_xlfn.XLOOKUP($A138,E96_raw,E96_code),"N/A")</f>
        <v>N/A</v>
      </c>
    </row>
    <row r="139" spans="1:21">
      <c r="A139" s="16">
        <v>26.1</v>
      </c>
      <c r="B139" s="16"/>
      <c r="C139" s="5" t="str" cm="1">
        <f t="array" aca="1" ref="C139" ca="1">IF( OR( AND($A139&gt;=INDIRECT("'Panasonic ERJ Code Table'!$K" &amp; C$1),$A139&lt;=INDIRECT("'Panasonic ERJ Code Table'!$L" &amp; C$1)), AND($A139&gt;=INDIRECT("'Panasonic ERJ Code Table'!$M" &amp; C$1),$A139&lt;=INDIRECT("'Panasonic ERJ Code Table'!$N" &amp; C$1)) ),C$2&amp;_xlfn.XLOOKUP($A139,E96_raw,E96_code),"N/A")</f>
        <v>N/A</v>
      </c>
      <c r="F139" s="5" t="str" cm="1">
        <f t="array" aca="1" ref="F139" ca="1">IF( OR( AND($A139&gt;=INDIRECT("'Panasonic ERJ Code Table'!$K" &amp; F$1),$A139&lt;=INDIRECT("'Panasonic ERJ Code Table'!$L" &amp; F$1)), AND($A139&gt;=INDIRECT("'Panasonic ERJ Code Table'!$M" &amp; F$1),$A139&lt;=INDIRECT("'Panasonic ERJ Code Table'!$N" &amp; F$1)) ),F$2&amp;_xlfn.XLOOKUP($A139,E96_raw,E96_code),"N/A")</f>
        <v>N/A</v>
      </c>
      <c r="I139" s="5" t="str" cm="1">
        <f t="array" aca="1" ref="I139" ca="1">IF( OR( AND($A139&gt;=INDIRECT("'Panasonic ERJ Code Table'!$K" &amp; I$1),$A139&lt;=INDIRECT("'Panasonic ERJ Code Table'!$L" &amp; I$1)), AND($A139&gt;=INDIRECT("'Panasonic ERJ Code Table'!$M" &amp; I$1),$A139&lt;=INDIRECT("'Panasonic ERJ Code Table'!$N" &amp; I$1)) ),I$2&amp;_xlfn.XLOOKUP($A139,E96_raw,E96_code),"N/A")</f>
        <v>ERJ2RKD26R1</v>
      </c>
      <c r="L139" s="5" t="str" cm="1">
        <f t="array" aca="1" ref="L139" ca="1">IF( OR( AND($A139&gt;=INDIRECT("'Panasonic ERJ Code Table'!$K" &amp; L$1),$A139&lt;=INDIRECT("'Panasonic ERJ Code Table'!$L" &amp; L$1)), AND($A139&gt;=INDIRECT("'Panasonic ERJ Code Table'!$M" &amp; L$1),$A139&lt;=INDIRECT("'Panasonic ERJ Code Table'!$N" &amp; L$1)) ),L$2&amp;_xlfn.XLOOKUP($A139,E96_raw,E96_code),"N/A")</f>
        <v>N/A</v>
      </c>
      <c r="O139" s="5" t="str" cm="1">
        <f t="array" aca="1" ref="O139" ca="1">IF( OR( AND($A139&gt;=INDIRECT("'Panasonic ERJ Code Table'!$K" &amp; O$1),$A139&lt;=INDIRECT("'Panasonic ERJ Code Table'!$L" &amp; O$1)), AND($A139&gt;=INDIRECT("'Panasonic ERJ Code Table'!$M" &amp; O$1),$A139&lt;=INDIRECT("'Panasonic ERJ Code Table'!$N" &amp; O$1)) ),O$2&amp;_xlfn.XLOOKUP($A139,E96_raw,E96_code),"N/A")</f>
        <v>ERJ3RED26R1</v>
      </c>
      <c r="R139" s="5" t="str" cm="1">
        <f t="array" aca="1" ref="R139" ca="1">IF( OR( AND($A139&gt;=INDIRECT("'Panasonic ERJ Code Table'!$K" &amp; R$1),$A139&lt;=INDIRECT("'Panasonic ERJ Code Table'!$L" &amp; R$1)), AND($A139&gt;=INDIRECT("'Panasonic ERJ Code Table'!$M" &amp; R$1),$A139&lt;=INDIRECT("'Panasonic ERJ Code Table'!$N" &amp; R$1)) ),R$2&amp;_xlfn.XLOOKUP($A139,E96_raw,E96_code),"N/A")</f>
        <v>N/A</v>
      </c>
      <c r="U139" s="5" t="str" cm="1">
        <f t="array" aca="1" ref="U139" ca="1">IF( OR( AND($A139&gt;=INDIRECT("'Panasonic ERJ Code Table'!$J" &amp; U$1),$A139&lt;=INDIRECT("'Panasonic ERJ Code Table'!$K" &amp; U$1)), AND($A139&gt;=INDIRECT("'Panasonic ERJ Code Table'!$L" &amp; U$1),$A139&lt;=INDIRECT("'Panasonic ERJ Code Table'!$M" &amp; U$1)) ),U$2&amp;_xlfn.XLOOKUP($A139,E96_raw,E96_code),"N/A")</f>
        <v>N/A</v>
      </c>
    </row>
    <row r="140" spans="1:21">
      <c r="A140" s="16">
        <v>26.7</v>
      </c>
      <c r="B140" s="16"/>
      <c r="C140" s="5" t="str" cm="1">
        <f t="array" aca="1" ref="C140" ca="1">IF( OR( AND($A140&gt;=INDIRECT("'Panasonic ERJ Code Table'!$K" &amp; C$1),$A140&lt;=INDIRECT("'Panasonic ERJ Code Table'!$L" &amp; C$1)), AND($A140&gt;=INDIRECT("'Panasonic ERJ Code Table'!$M" &amp; C$1),$A140&lt;=INDIRECT("'Panasonic ERJ Code Table'!$N" &amp; C$1)) ),C$2&amp;_xlfn.XLOOKUP($A140,E96_raw,E96_code),"N/A")</f>
        <v>N/A</v>
      </c>
      <c r="F140" s="5" t="str" cm="1">
        <f t="array" aca="1" ref="F140" ca="1">IF( OR( AND($A140&gt;=INDIRECT("'Panasonic ERJ Code Table'!$K" &amp; F$1),$A140&lt;=INDIRECT("'Panasonic ERJ Code Table'!$L" &amp; F$1)), AND($A140&gt;=INDIRECT("'Panasonic ERJ Code Table'!$M" &amp; F$1),$A140&lt;=INDIRECT("'Panasonic ERJ Code Table'!$N" &amp; F$1)) ),F$2&amp;_xlfn.XLOOKUP($A140,E96_raw,E96_code),"N/A")</f>
        <v>N/A</v>
      </c>
      <c r="I140" s="5" t="str" cm="1">
        <f t="array" aca="1" ref="I140" ca="1">IF( OR( AND($A140&gt;=INDIRECT("'Panasonic ERJ Code Table'!$K" &amp; I$1),$A140&lt;=INDIRECT("'Panasonic ERJ Code Table'!$L" &amp; I$1)), AND($A140&gt;=INDIRECT("'Panasonic ERJ Code Table'!$M" &amp; I$1),$A140&lt;=INDIRECT("'Panasonic ERJ Code Table'!$N" &amp; I$1)) ),I$2&amp;_xlfn.XLOOKUP($A140,E96_raw,E96_code),"N/A")</f>
        <v>ERJ2RKD26R7</v>
      </c>
      <c r="L140" s="5" t="str" cm="1">
        <f t="array" aca="1" ref="L140" ca="1">IF( OR( AND($A140&gt;=INDIRECT("'Panasonic ERJ Code Table'!$K" &amp; L$1),$A140&lt;=INDIRECT("'Panasonic ERJ Code Table'!$L" &amp; L$1)), AND($A140&gt;=INDIRECT("'Panasonic ERJ Code Table'!$M" &amp; L$1),$A140&lt;=INDIRECT("'Panasonic ERJ Code Table'!$N" &amp; L$1)) ),L$2&amp;_xlfn.XLOOKUP($A140,E96_raw,E96_code),"N/A")</f>
        <v>N/A</v>
      </c>
      <c r="O140" s="5" t="str" cm="1">
        <f t="array" aca="1" ref="O140" ca="1">IF( OR( AND($A140&gt;=INDIRECT("'Panasonic ERJ Code Table'!$K" &amp; O$1),$A140&lt;=INDIRECT("'Panasonic ERJ Code Table'!$L" &amp; O$1)), AND($A140&gt;=INDIRECT("'Panasonic ERJ Code Table'!$M" &amp; O$1),$A140&lt;=INDIRECT("'Panasonic ERJ Code Table'!$N" &amp; O$1)) ),O$2&amp;_xlfn.XLOOKUP($A140,E96_raw,E96_code),"N/A")</f>
        <v>ERJ3RED26R7</v>
      </c>
      <c r="R140" s="5" t="str" cm="1">
        <f t="array" aca="1" ref="R140" ca="1">IF( OR( AND($A140&gt;=INDIRECT("'Panasonic ERJ Code Table'!$K" &amp; R$1),$A140&lt;=INDIRECT("'Panasonic ERJ Code Table'!$L" &amp; R$1)), AND($A140&gt;=INDIRECT("'Panasonic ERJ Code Table'!$M" &amp; R$1),$A140&lt;=INDIRECT("'Panasonic ERJ Code Table'!$N" &amp; R$1)) ),R$2&amp;_xlfn.XLOOKUP($A140,E96_raw,E96_code),"N/A")</f>
        <v>N/A</v>
      </c>
      <c r="U140" s="5" t="str" cm="1">
        <f t="array" aca="1" ref="U140" ca="1">IF( OR( AND($A140&gt;=INDIRECT("'Panasonic ERJ Code Table'!$J" &amp; U$1),$A140&lt;=INDIRECT("'Panasonic ERJ Code Table'!$K" &amp; U$1)), AND($A140&gt;=INDIRECT("'Panasonic ERJ Code Table'!$L" &amp; U$1),$A140&lt;=INDIRECT("'Panasonic ERJ Code Table'!$M" &amp; U$1)) ),U$2&amp;_xlfn.XLOOKUP($A140,E96_raw,E96_code),"N/A")</f>
        <v>N/A</v>
      </c>
    </row>
    <row r="141" spans="1:21">
      <c r="A141" s="16">
        <v>27.4</v>
      </c>
      <c r="B141" s="16"/>
      <c r="C141" s="5" t="str" cm="1">
        <f t="array" aca="1" ref="C141" ca="1">IF( OR( AND($A141&gt;=INDIRECT("'Panasonic ERJ Code Table'!$K" &amp; C$1),$A141&lt;=INDIRECT("'Panasonic ERJ Code Table'!$L" &amp; C$1)), AND($A141&gt;=INDIRECT("'Panasonic ERJ Code Table'!$M" &amp; C$1),$A141&lt;=INDIRECT("'Panasonic ERJ Code Table'!$N" &amp; C$1)) ),C$2&amp;_xlfn.XLOOKUP($A141,E96_raw,E96_code),"N/A")</f>
        <v>N/A</v>
      </c>
      <c r="F141" s="5" t="str" cm="1">
        <f t="array" aca="1" ref="F141" ca="1">IF( OR( AND($A141&gt;=INDIRECT("'Panasonic ERJ Code Table'!$K" &amp; F$1),$A141&lt;=INDIRECT("'Panasonic ERJ Code Table'!$L" &amp; F$1)), AND($A141&gt;=INDIRECT("'Panasonic ERJ Code Table'!$M" &amp; F$1),$A141&lt;=INDIRECT("'Panasonic ERJ Code Table'!$N" &amp; F$1)) ),F$2&amp;_xlfn.XLOOKUP($A141,E96_raw,E96_code),"N/A")</f>
        <v>N/A</v>
      </c>
      <c r="I141" s="5" t="str" cm="1">
        <f t="array" aca="1" ref="I141" ca="1">IF( OR( AND($A141&gt;=INDIRECT("'Panasonic ERJ Code Table'!$K" &amp; I$1),$A141&lt;=INDIRECT("'Panasonic ERJ Code Table'!$L" &amp; I$1)), AND($A141&gt;=INDIRECT("'Panasonic ERJ Code Table'!$M" &amp; I$1),$A141&lt;=INDIRECT("'Panasonic ERJ Code Table'!$N" &amp; I$1)) ),I$2&amp;_xlfn.XLOOKUP($A141,E96_raw,E96_code),"N/A")</f>
        <v>ERJ2RKD27R4</v>
      </c>
      <c r="L141" s="5" t="str" cm="1">
        <f t="array" aca="1" ref="L141" ca="1">IF( OR( AND($A141&gt;=INDIRECT("'Panasonic ERJ Code Table'!$K" &amp; L$1),$A141&lt;=INDIRECT("'Panasonic ERJ Code Table'!$L" &amp; L$1)), AND($A141&gt;=INDIRECT("'Panasonic ERJ Code Table'!$M" &amp; L$1),$A141&lt;=INDIRECT("'Panasonic ERJ Code Table'!$N" &amp; L$1)) ),L$2&amp;_xlfn.XLOOKUP($A141,E96_raw,E96_code),"N/A")</f>
        <v>N/A</v>
      </c>
      <c r="O141" s="5" t="str" cm="1">
        <f t="array" aca="1" ref="O141" ca="1">IF( OR( AND($A141&gt;=INDIRECT("'Panasonic ERJ Code Table'!$K" &amp; O$1),$A141&lt;=INDIRECT("'Panasonic ERJ Code Table'!$L" &amp; O$1)), AND($A141&gt;=INDIRECT("'Panasonic ERJ Code Table'!$M" &amp; O$1),$A141&lt;=INDIRECT("'Panasonic ERJ Code Table'!$N" &amp; O$1)) ),O$2&amp;_xlfn.XLOOKUP($A141,E96_raw,E96_code),"N/A")</f>
        <v>ERJ3RED27R4</v>
      </c>
      <c r="R141" s="5" t="str" cm="1">
        <f t="array" aca="1" ref="R141" ca="1">IF( OR( AND($A141&gt;=INDIRECT("'Panasonic ERJ Code Table'!$K" &amp; R$1),$A141&lt;=INDIRECT("'Panasonic ERJ Code Table'!$L" &amp; R$1)), AND($A141&gt;=INDIRECT("'Panasonic ERJ Code Table'!$M" &amp; R$1),$A141&lt;=INDIRECT("'Panasonic ERJ Code Table'!$N" &amp; R$1)) ),R$2&amp;_xlfn.XLOOKUP($A141,E96_raw,E96_code),"N/A")</f>
        <v>N/A</v>
      </c>
      <c r="U141" s="5" t="str" cm="1">
        <f t="array" aca="1" ref="U141" ca="1">IF( OR( AND($A141&gt;=INDIRECT("'Panasonic ERJ Code Table'!$J" &amp; U$1),$A141&lt;=INDIRECT("'Panasonic ERJ Code Table'!$K" &amp; U$1)), AND($A141&gt;=INDIRECT("'Panasonic ERJ Code Table'!$L" &amp; U$1),$A141&lt;=INDIRECT("'Panasonic ERJ Code Table'!$M" &amp; U$1)) ),U$2&amp;_xlfn.XLOOKUP($A141,E96_raw,E96_code),"N/A")</f>
        <v>N/A</v>
      </c>
    </row>
    <row r="142" spans="1:21">
      <c r="A142" s="16">
        <v>28</v>
      </c>
      <c r="B142" s="16"/>
      <c r="C142" s="5" t="str" cm="1">
        <f t="array" aca="1" ref="C142" ca="1">IF( OR( AND($A142&gt;=INDIRECT("'Panasonic ERJ Code Table'!$K" &amp; C$1),$A142&lt;=INDIRECT("'Panasonic ERJ Code Table'!$L" &amp; C$1)), AND($A142&gt;=INDIRECT("'Panasonic ERJ Code Table'!$M" &amp; C$1),$A142&lt;=INDIRECT("'Panasonic ERJ Code Table'!$N" &amp; C$1)) ),C$2&amp;_xlfn.XLOOKUP($A142,E96_raw,E96_code),"N/A")</f>
        <v>N/A</v>
      </c>
      <c r="F142" s="5" t="str" cm="1">
        <f t="array" aca="1" ref="F142" ca="1">IF( OR( AND($A142&gt;=INDIRECT("'Panasonic ERJ Code Table'!$K" &amp; F$1),$A142&lt;=INDIRECT("'Panasonic ERJ Code Table'!$L" &amp; F$1)), AND($A142&gt;=INDIRECT("'Panasonic ERJ Code Table'!$M" &amp; F$1),$A142&lt;=INDIRECT("'Panasonic ERJ Code Table'!$N" &amp; F$1)) ),F$2&amp;_xlfn.XLOOKUP($A142,E96_raw,E96_code),"N/A")</f>
        <v>N/A</v>
      </c>
      <c r="I142" s="5" t="str" cm="1">
        <f t="array" aca="1" ref="I142" ca="1">IF( OR( AND($A142&gt;=INDIRECT("'Panasonic ERJ Code Table'!$K" &amp; I$1),$A142&lt;=INDIRECT("'Panasonic ERJ Code Table'!$L" &amp; I$1)), AND($A142&gt;=INDIRECT("'Panasonic ERJ Code Table'!$M" &amp; I$1),$A142&lt;=INDIRECT("'Panasonic ERJ Code Table'!$N" &amp; I$1)) ),I$2&amp;_xlfn.XLOOKUP($A142,E96_raw,E96_code),"N/A")</f>
        <v>ERJ2RKD28R0</v>
      </c>
      <c r="L142" s="5" t="str" cm="1">
        <f t="array" aca="1" ref="L142" ca="1">IF( OR( AND($A142&gt;=INDIRECT("'Panasonic ERJ Code Table'!$K" &amp; L$1),$A142&lt;=INDIRECT("'Panasonic ERJ Code Table'!$L" &amp; L$1)), AND($A142&gt;=INDIRECT("'Panasonic ERJ Code Table'!$M" &amp; L$1),$A142&lt;=INDIRECT("'Panasonic ERJ Code Table'!$N" &amp; L$1)) ),L$2&amp;_xlfn.XLOOKUP($A142,E96_raw,E96_code),"N/A")</f>
        <v>N/A</v>
      </c>
      <c r="O142" s="5" t="str" cm="1">
        <f t="array" aca="1" ref="O142" ca="1">IF( OR( AND($A142&gt;=INDIRECT("'Panasonic ERJ Code Table'!$K" &amp; O$1),$A142&lt;=INDIRECT("'Panasonic ERJ Code Table'!$L" &amp; O$1)), AND($A142&gt;=INDIRECT("'Panasonic ERJ Code Table'!$M" &amp; O$1),$A142&lt;=INDIRECT("'Panasonic ERJ Code Table'!$N" &amp; O$1)) ),O$2&amp;_xlfn.XLOOKUP($A142,E96_raw,E96_code),"N/A")</f>
        <v>ERJ3RED28R0</v>
      </c>
      <c r="R142" s="5" t="str" cm="1">
        <f t="array" aca="1" ref="R142" ca="1">IF( OR( AND($A142&gt;=INDIRECT("'Panasonic ERJ Code Table'!$K" &amp; R$1),$A142&lt;=INDIRECT("'Panasonic ERJ Code Table'!$L" &amp; R$1)), AND($A142&gt;=INDIRECT("'Panasonic ERJ Code Table'!$M" &amp; R$1),$A142&lt;=INDIRECT("'Panasonic ERJ Code Table'!$N" &amp; R$1)) ),R$2&amp;_xlfn.XLOOKUP($A142,E96_raw,E96_code),"N/A")</f>
        <v>N/A</v>
      </c>
      <c r="U142" s="5" t="str" cm="1">
        <f t="array" aca="1" ref="U142" ca="1">IF( OR( AND($A142&gt;=INDIRECT("'Panasonic ERJ Code Table'!$J" &amp; U$1),$A142&lt;=INDIRECT("'Panasonic ERJ Code Table'!$K" &amp; U$1)), AND($A142&gt;=INDIRECT("'Panasonic ERJ Code Table'!$L" &amp; U$1),$A142&lt;=INDIRECT("'Panasonic ERJ Code Table'!$M" &amp; U$1)) ),U$2&amp;_xlfn.XLOOKUP($A142,E96_raw,E96_code),"N/A")</f>
        <v>N/A</v>
      </c>
    </row>
    <row r="143" spans="1:21">
      <c r="A143" s="16">
        <v>28.7</v>
      </c>
      <c r="B143" s="16"/>
      <c r="C143" s="5" t="str" cm="1">
        <f t="array" aca="1" ref="C143" ca="1">IF( OR( AND($A143&gt;=INDIRECT("'Panasonic ERJ Code Table'!$K" &amp; C$1),$A143&lt;=INDIRECT("'Panasonic ERJ Code Table'!$L" &amp; C$1)), AND($A143&gt;=INDIRECT("'Panasonic ERJ Code Table'!$M" &amp; C$1),$A143&lt;=INDIRECT("'Panasonic ERJ Code Table'!$N" &amp; C$1)) ),C$2&amp;_xlfn.XLOOKUP($A143,E96_raw,E96_code),"N/A")</f>
        <v>N/A</v>
      </c>
      <c r="F143" s="5" t="str" cm="1">
        <f t="array" aca="1" ref="F143" ca="1">IF( OR( AND($A143&gt;=INDIRECT("'Panasonic ERJ Code Table'!$K" &amp; F$1),$A143&lt;=INDIRECT("'Panasonic ERJ Code Table'!$L" &amp; F$1)), AND($A143&gt;=INDIRECT("'Panasonic ERJ Code Table'!$M" &amp; F$1),$A143&lt;=INDIRECT("'Panasonic ERJ Code Table'!$N" &amp; F$1)) ),F$2&amp;_xlfn.XLOOKUP($A143,E96_raw,E96_code),"N/A")</f>
        <v>N/A</v>
      </c>
      <c r="I143" s="5" t="str" cm="1">
        <f t="array" aca="1" ref="I143" ca="1">IF( OR( AND($A143&gt;=INDIRECT("'Panasonic ERJ Code Table'!$K" &amp; I$1),$A143&lt;=INDIRECT("'Panasonic ERJ Code Table'!$L" &amp; I$1)), AND($A143&gt;=INDIRECT("'Panasonic ERJ Code Table'!$M" &amp; I$1),$A143&lt;=INDIRECT("'Panasonic ERJ Code Table'!$N" &amp; I$1)) ),I$2&amp;_xlfn.XLOOKUP($A143,E96_raw,E96_code),"N/A")</f>
        <v>ERJ2RKD28R7</v>
      </c>
      <c r="L143" s="5" t="str" cm="1">
        <f t="array" aca="1" ref="L143" ca="1">IF( OR( AND($A143&gt;=INDIRECT("'Panasonic ERJ Code Table'!$K" &amp; L$1),$A143&lt;=INDIRECT("'Panasonic ERJ Code Table'!$L" &amp; L$1)), AND($A143&gt;=INDIRECT("'Panasonic ERJ Code Table'!$M" &amp; L$1),$A143&lt;=INDIRECT("'Panasonic ERJ Code Table'!$N" &amp; L$1)) ),L$2&amp;_xlfn.XLOOKUP($A143,E96_raw,E96_code),"N/A")</f>
        <v>N/A</v>
      </c>
      <c r="O143" s="5" t="str" cm="1">
        <f t="array" aca="1" ref="O143" ca="1">IF( OR( AND($A143&gt;=INDIRECT("'Panasonic ERJ Code Table'!$K" &amp; O$1),$A143&lt;=INDIRECT("'Panasonic ERJ Code Table'!$L" &amp; O$1)), AND($A143&gt;=INDIRECT("'Panasonic ERJ Code Table'!$M" &amp; O$1),$A143&lt;=INDIRECT("'Panasonic ERJ Code Table'!$N" &amp; O$1)) ),O$2&amp;_xlfn.XLOOKUP($A143,E96_raw,E96_code),"N/A")</f>
        <v>ERJ3RED28R7</v>
      </c>
      <c r="R143" s="5" t="str" cm="1">
        <f t="array" aca="1" ref="R143" ca="1">IF( OR( AND($A143&gt;=INDIRECT("'Panasonic ERJ Code Table'!$K" &amp; R$1),$A143&lt;=INDIRECT("'Panasonic ERJ Code Table'!$L" &amp; R$1)), AND($A143&gt;=INDIRECT("'Panasonic ERJ Code Table'!$M" &amp; R$1),$A143&lt;=INDIRECT("'Panasonic ERJ Code Table'!$N" &amp; R$1)) ),R$2&amp;_xlfn.XLOOKUP($A143,E96_raw,E96_code),"N/A")</f>
        <v>N/A</v>
      </c>
      <c r="U143" s="5" t="str" cm="1">
        <f t="array" aca="1" ref="U143" ca="1">IF( OR( AND($A143&gt;=INDIRECT("'Panasonic ERJ Code Table'!$J" &amp; U$1),$A143&lt;=INDIRECT("'Panasonic ERJ Code Table'!$K" &amp; U$1)), AND($A143&gt;=INDIRECT("'Panasonic ERJ Code Table'!$L" &amp; U$1),$A143&lt;=INDIRECT("'Panasonic ERJ Code Table'!$M" &amp; U$1)) ),U$2&amp;_xlfn.XLOOKUP($A143,E96_raw,E96_code),"N/A")</f>
        <v>N/A</v>
      </c>
    </row>
    <row r="144" spans="1:21">
      <c r="A144" s="16">
        <v>29.4</v>
      </c>
      <c r="B144" s="16"/>
      <c r="C144" s="5" t="str" cm="1">
        <f t="array" aca="1" ref="C144" ca="1">IF( OR( AND($A144&gt;=INDIRECT("'Panasonic ERJ Code Table'!$K" &amp; C$1),$A144&lt;=INDIRECT("'Panasonic ERJ Code Table'!$L" &amp; C$1)), AND($A144&gt;=INDIRECT("'Panasonic ERJ Code Table'!$M" &amp; C$1),$A144&lt;=INDIRECT("'Panasonic ERJ Code Table'!$N" &amp; C$1)) ),C$2&amp;_xlfn.XLOOKUP($A144,E96_raw,E96_code),"N/A")</f>
        <v>N/A</v>
      </c>
      <c r="F144" s="5" t="str" cm="1">
        <f t="array" aca="1" ref="F144" ca="1">IF( OR( AND($A144&gt;=INDIRECT("'Panasonic ERJ Code Table'!$K" &amp; F$1),$A144&lt;=INDIRECT("'Panasonic ERJ Code Table'!$L" &amp; F$1)), AND($A144&gt;=INDIRECT("'Panasonic ERJ Code Table'!$M" &amp; F$1),$A144&lt;=INDIRECT("'Panasonic ERJ Code Table'!$N" &amp; F$1)) ),F$2&amp;_xlfn.XLOOKUP($A144,E96_raw,E96_code),"N/A")</f>
        <v>N/A</v>
      </c>
      <c r="I144" s="5" t="str" cm="1">
        <f t="array" aca="1" ref="I144" ca="1">IF( OR( AND($A144&gt;=INDIRECT("'Panasonic ERJ Code Table'!$K" &amp; I$1),$A144&lt;=INDIRECT("'Panasonic ERJ Code Table'!$L" &amp; I$1)), AND($A144&gt;=INDIRECT("'Panasonic ERJ Code Table'!$M" &amp; I$1),$A144&lt;=INDIRECT("'Panasonic ERJ Code Table'!$N" &amp; I$1)) ),I$2&amp;_xlfn.XLOOKUP($A144,E96_raw,E96_code),"N/A")</f>
        <v>ERJ2RKD29R4</v>
      </c>
      <c r="L144" s="5" t="str" cm="1">
        <f t="array" aca="1" ref="L144" ca="1">IF( OR( AND($A144&gt;=INDIRECT("'Panasonic ERJ Code Table'!$K" &amp; L$1),$A144&lt;=INDIRECT("'Panasonic ERJ Code Table'!$L" &amp; L$1)), AND($A144&gt;=INDIRECT("'Panasonic ERJ Code Table'!$M" &amp; L$1),$A144&lt;=INDIRECT("'Panasonic ERJ Code Table'!$N" &amp; L$1)) ),L$2&amp;_xlfn.XLOOKUP($A144,E96_raw,E96_code),"N/A")</f>
        <v>N/A</v>
      </c>
      <c r="O144" s="5" t="str" cm="1">
        <f t="array" aca="1" ref="O144" ca="1">IF( OR( AND($A144&gt;=INDIRECT("'Panasonic ERJ Code Table'!$K" &amp; O$1),$A144&lt;=INDIRECT("'Panasonic ERJ Code Table'!$L" &amp; O$1)), AND($A144&gt;=INDIRECT("'Panasonic ERJ Code Table'!$M" &amp; O$1),$A144&lt;=INDIRECT("'Panasonic ERJ Code Table'!$N" &amp; O$1)) ),O$2&amp;_xlfn.XLOOKUP($A144,E96_raw,E96_code),"N/A")</f>
        <v>ERJ3RED29R4</v>
      </c>
      <c r="R144" s="5" t="str" cm="1">
        <f t="array" aca="1" ref="R144" ca="1">IF( OR( AND($A144&gt;=INDIRECT("'Panasonic ERJ Code Table'!$K" &amp; R$1),$A144&lt;=INDIRECT("'Panasonic ERJ Code Table'!$L" &amp; R$1)), AND($A144&gt;=INDIRECT("'Panasonic ERJ Code Table'!$M" &amp; R$1),$A144&lt;=INDIRECT("'Panasonic ERJ Code Table'!$N" &amp; R$1)) ),R$2&amp;_xlfn.XLOOKUP($A144,E96_raw,E96_code),"N/A")</f>
        <v>N/A</v>
      </c>
      <c r="U144" s="5" t="str" cm="1">
        <f t="array" aca="1" ref="U144" ca="1">IF( OR( AND($A144&gt;=INDIRECT("'Panasonic ERJ Code Table'!$J" &amp; U$1),$A144&lt;=INDIRECT("'Panasonic ERJ Code Table'!$K" &amp; U$1)), AND($A144&gt;=INDIRECT("'Panasonic ERJ Code Table'!$L" &amp; U$1),$A144&lt;=INDIRECT("'Panasonic ERJ Code Table'!$M" &amp; U$1)) ),U$2&amp;_xlfn.XLOOKUP($A144,E96_raw,E96_code),"N/A")</f>
        <v>N/A</v>
      </c>
    </row>
    <row r="145" spans="1:21">
      <c r="A145" s="16">
        <v>30.1</v>
      </c>
      <c r="B145" s="16"/>
      <c r="C145" s="5" t="str" cm="1">
        <f t="array" aca="1" ref="C145" ca="1">IF( OR( AND($A145&gt;=INDIRECT("'Panasonic ERJ Code Table'!$K" &amp; C$1),$A145&lt;=INDIRECT("'Panasonic ERJ Code Table'!$L" &amp; C$1)), AND($A145&gt;=INDIRECT("'Panasonic ERJ Code Table'!$M" &amp; C$1),$A145&lt;=INDIRECT("'Panasonic ERJ Code Table'!$N" &amp; C$1)) ),C$2&amp;_xlfn.XLOOKUP($A145,E96_raw,E96_code),"N/A")</f>
        <v>N/A</v>
      </c>
      <c r="F145" s="5" t="str" cm="1">
        <f t="array" aca="1" ref="F145" ca="1">IF( OR( AND($A145&gt;=INDIRECT("'Panasonic ERJ Code Table'!$K" &amp; F$1),$A145&lt;=INDIRECT("'Panasonic ERJ Code Table'!$L" &amp; F$1)), AND($A145&gt;=INDIRECT("'Panasonic ERJ Code Table'!$M" &amp; F$1),$A145&lt;=INDIRECT("'Panasonic ERJ Code Table'!$N" &amp; F$1)) ),F$2&amp;_xlfn.XLOOKUP($A145,E96_raw,E96_code),"N/A")</f>
        <v>N/A</v>
      </c>
      <c r="I145" s="5" t="str" cm="1">
        <f t="array" aca="1" ref="I145" ca="1">IF( OR( AND($A145&gt;=INDIRECT("'Panasonic ERJ Code Table'!$K" &amp; I$1),$A145&lt;=INDIRECT("'Panasonic ERJ Code Table'!$L" &amp; I$1)), AND($A145&gt;=INDIRECT("'Panasonic ERJ Code Table'!$M" &amp; I$1),$A145&lt;=INDIRECT("'Panasonic ERJ Code Table'!$N" &amp; I$1)) ),I$2&amp;_xlfn.XLOOKUP($A145,E96_raw,E96_code),"N/A")</f>
        <v>ERJ2RKD30R1</v>
      </c>
      <c r="L145" s="5" t="str" cm="1">
        <f t="array" aca="1" ref="L145" ca="1">IF( OR( AND($A145&gt;=INDIRECT("'Panasonic ERJ Code Table'!$K" &amp; L$1),$A145&lt;=INDIRECT("'Panasonic ERJ Code Table'!$L" &amp; L$1)), AND($A145&gt;=INDIRECT("'Panasonic ERJ Code Table'!$M" &amp; L$1),$A145&lt;=INDIRECT("'Panasonic ERJ Code Table'!$N" &amp; L$1)) ),L$2&amp;_xlfn.XLOOKUP($A145,E96_raw,E96_code),"N/A")</f>
        <v>N/A</v>
      </c>
      <c r="O145" s="5" t="str" cm="1">
        <f t="array" aca="1" ref="O145" ca="1">IF( OR( AND($A145&gt;=INDIRECT("'Panasonic ERJ Code Table'!$K" &amp; O$1),$A145&lt;=INDIRECT("'Panasonic ERJ Code Table'!$L" &amp; O$1)), AND($A145&gt;=INDIRECT("'Panasonic ERJ Code Table'!$M" &amp; O$1),$A145&lt;=INDIRECT("'Panasonic ERJ Code Table'!$N" &amp; O$1)) ),O$2&amp;_xlfn.XLOOKUP($A145,E96_raw,E96_code),"N/A")</f>
        <v>ERJ3RED30R1</v>
      </c>
      <c r="R145" s="5" t="str" cm="1">
        <f t="array" aca="1" ref="R145" ca="1">IF( OR( AND($A145&gt;=INDIRECT("'Panasonic ERJ Code Table'!$K" &amp; R$1),$A145&lt;=INDIRECT("'Panasonic ERJ Code Table'!$L" &amp; R$1)), AND($A145&gt;=INDIRECT("'Panasonic ERJ Code Table'!$M" &amp; R$1),$A145&lt;=INDIRECT("'Panasonic ERJ Code Table'!$N" &amp; R$1)) ),R$2&amp;_xlfn.XLOOKUP($A145,E96_raw,E96_code),"N/A")</f>
        <v>N/A</v>
      </c>
      <c r="U145" s="5" t="str" cm="1">
        <f t="array" aca="1" ref="U145" ca="1">IF( OR( AND($A145&gt;=INDIRECT("'Panasonic ERJ Code Table'!$J" &amp; U$1),$A145&lt;=INDIRECT("'Panasonic ERJ Code Table'!$K" &amp; U$1)), AND($A145&gt;=INDIRECT("'Panasonic ERJ Code Table'!$L" &amp; U$1),$A145&lt;=INDIRECT("'Panasonic ERJ Code Table'!$M" &amp; U$1)) ),U$2&amp;_xlfn.XLOOKUP($A145,E96_raw,E96_code),"N/A")</f>
        <v>N/A</v>
      </c>
    </row>
    <row r="146" spans="1:21">
      <c r="A146" s="16">
        <v>30.9</v>
      </c>
      <c r="B146" s="16"/>
      <c r="C146" s="5" t="str" cm="1">
        <f t="array" aca="1" ref="C146" ca="1">IF( OR( AND($A146&gt;=INDIRECT("'Panasonic ERJ Code Table'!$K" &amp; C$1),$A146&lt;=INDIRECT("'Panasonic ERJ Code Table'!$L" &amp; C$1)), AND($A146&gt;=INDIRECT("'Panasonic ERJ Code Table'!$M" &amp; C$1),$A146&lt;=INDIRECT("'Panasonic ERJ Code Table'!$N" &amp; C$1)) ),C$2&amp;_xlfn.XLOOKUP($A146,E96_raw,E96_code),"N/A")</f>
        <v>N/A</v>
      </c>
      <c r="F146" s="5" t="str" cm="1">
        <f t="array" aca="1" ref="F146" ca="1">IF( OR( AND($A146&gt;=INDIRECT("'Panasonic ERJ Code Table'!$K" &amp; F$1),$A146&lt;=INDIRECT("'Panasonic ERJ Code Table'!$L" &amp; F$1)), AND($A146&gt;=INDIRECT("'Panasonic ERJ Code Table'!$M" &amp; F$1),$A146&lt;=INDIRECT("'Panasonic ERJ Code Table'!$N" &amp; F$1)) ),F$2&amp;_xlfn.XLOOKUP($A146,E96_raw,E96_code),"N/A")</f>
        <v>N/A</v>
      </c>
      <c r="I146" s="5" t="str" cm="1">
        <f t="array" aca="1" ref="I146" ca="1">IF( OR( AND($A146&gt;=INDIRECT("'Panasonic ERJ Code Table'!$K" &amp; I$1),$A146&lt;=INDIRECT("'Panasonic ERJ Code Table'!$L" &amp; I$1)), AND($A146&gt;=INDIRECT("'Panasonic ERJ Code Table'!$M" &amp; I$1),$A146&lt;=INDIRECT("'Panasonic ERJ Code Table'!$N" &amp; I$1)) ),I$2&amp;_xlfn.XLOOKUP($A146,E96_raw,E96_code),"N/A")</f>
        <v>ERJ2RKD30R9</v>
      </c>
      <c r="L146" s="5" t="str" cm="1">
        <f t="array" aca="1" ref="L146" ca="1">IF( OR( AND($A146&gt;=INDIRECT("'Panasonic ERJ Code Table'!$K" &amp; L$1),$A146&lt;=INDIRECT("'Panasonic ERJ Code Table'!$L" &amp; L$1)), AND($A146&gt;=INDIRECT("'Panasonic ERJ Code Table'!$M" &amp; L$1),$A146&lt;=INDIRECT("'Panasonic ERJ Code Table'!$N" &amp; L$1)) ),L$2&amp;_xlfn.XLOOKUP($A146,E96_raw,E96_code),"N/A")</f>
        <v>N/A</v>
      </c>
      <c r="O146" s="5" t="str" cm="1">
        <f t="array" aca="1" ref="O146" ca="1">IF( OR( AND($A146&gt;=INDIRECT("'Panasonic ERJ Code Table'!$K" &amp; O$1),$A146&lt;=INDIRECT("'Panasonic ERJ Code Table'!$L" &amp; O$1)), AND($A146&gt;=INDIRECT("'Panasonic ERJ Code Table'!$M" &amp; O$1),$A146&lt;=INDIRECT("'Panasonic ERJ Code Table'!$N" &amp; O$1)) ),O$2&amp;_xlfn.XLOOKUP($A146,E96_raw,E96_code),"N/A")</f>
        <v>ERJ3RED30R9</v>
      </c>
      <c r="R146" s="5" t="str" cm="1">
        <f t="array" aca="1" ref="R146" ca="1">IF( OR( AND($A146&gt;=INDIRECT("'Panasonic ERJ Code Table'!$K" &amp; R$1),$A146&lt;=INDIRECT("'Panasonic ERJ Code Table'!$L" &amp; R$1)), AND($A146&gt;=INDIRECT("'Panasonic ERJ Code Table'!$M" &amp; R$1),$A146&lt;=INDIRECT("'Panasonic ERJ Code Table'!$N" &amp; R$1)) ),R$2&amp;_xlfn.XLOOKUP($A146,E96_raw,E96_code),"N/A")</f>
        <v>N/A</v>
      </c>
      <c r="U146" s="5" t="str" cm="1">
        <f t="array" aca="1" ref="U146" ca="1">IF( OR( AND($A146&gt;=INDIRECT("'Panasonic ERJ Code Table'!$J" &amp; U$1),$A146&lt;=INDIRECT("'Panasonic ERJ Code Table'!$K" &amp; U$1)), AND($A146&gt;=INDIRECT("'Panasonic ERJ Code Table'!$L" &amp; U$1),$A146&lt;=INDIRECT("'Panasonic ERJ Code Table'!$M" &amp; U$1)) ),U$2&amp;_xlfn.XLOOKUP($A146,E96_raw,E96_code),"N/A")</f>
        <v>N/A</v>
      </c>
    </row>
    <row r="147" spans="1:21">
      <c r="A147" s="16">
        <v>31.6</v>
      </c>
      <c r="B147" s="16"/>
      <c r="C147" s="5" t="str" cm="1">
        <f t="array" aca="1" ref="C147" ca="1">IF( OR( AND($A147&gt;=INDIRECT("'Panasonic ERJ Code Table'!$K" &amp; C$1),$A147&lt;=INDIRECT("'Panasonic ERJ Code Table'!$L" &amp; C$1)), AND($A147&gt;=INDIRECT("'Panasonic ERJ Code Table'!$M" &amp; C$1),$A147&lt;=INDIRECT("'Panasonic ERJ Code Table'!$N" &amp; C$1)) ),C$2&amp;_xlfn.XLOOKUP($A147,E96_raw,E96_code),"N/A")</f>
        <v>N/A</v>
      </c>
      <c r="F147" s="5" t="str" cm="1">
        <f t="array" aca="1" ref="F147" ca="1">IF( OR( AND($A147&gt;=INDIRECT("'Panasonic ERJ Code Table'!$K" &amp; F$1),$A147&lt;=INDIRECT("'Panasonic ERJ Code Table'!$L" &amp; F$1)), AND($A147&gt;=INDIRECT("'Panasonic ERJ Code Table'!$M" &amp; F$1),$A147&lt;=INDIRECT("'Panasonic ERJ Code Table'!$N" &amp; F$1)) ),F$2&amp;_xlfn.XLOOKUP($A147,E96_raw,E96_code),"N/A")</f>
        <v>N/A</v>
      </c>
      <c r="I147" s="5" t="str" cm="1">
        <f t="array" aca="1" ref="I147" ca="1">IF( OR( AND($A147&gt;=INDIRECT("'Panasonic ERJ Code Table'!$K" &amp; I$1),$A147&lt;=INDIRECT("'Panasonic ERJ Code Table'!$L" &amp; I$1)), AND($A147&gt;=INDIRECT("'Panasonic ERJ Code Table'!$M" &amp; I$1),$A147&lt;=INDIRECT("'Panasonic ERJ Code Table'!$N" &amp; I$1)) ),I$2&amp;_xlfn.XLOOKUP($A147,E96_raw,E96_code),"N/A")</f>
        <v>ERJ2RKD31R6</v>
      </c>
      <c r="L147" s="5" t="str" cm="1">
        <f t="array" aca="1" ref="L147" ca="1">IF( OR( AND($A147&gt;=INDIRECT("'Panasonic ERJ Code Table'!$K" &amp; L$1),$A147&lt;=INDIRECT("'Panasonic ERJ Code Table'!$L" &amp; L$1)), AND($A147&gt;=INDIRECT("'Panasonic ERJ Code Table'!$M" &amp; L$1),$A147&lt;=INDIRECT("'Panasonic ERJ Code Table'!$N" &amp; L$1)) ),L$2&amp;_xlfn.XLOOKUP($A147,E96_raw,E96_code),"N/A")</f>
        <v>N/A</v>
      </c>
      <c r="O147" s="5" t="str" cm="1">
        <f t="array" aca="1" ref="O147" ca="1">IF( OR( AND($A147&gt;=INDIRECT("'Panasonic ERJ Code Table'!$K" &amp; O$1),$A147&lt;=INDIRECT("'Panasonic ERJ Code Table'!$L" &amp; O$1)), AND($A147&gt;=INDIRECT("'Panasonic ERJ Code Table'!$M" &amp; O$1),$A147&lt;=INDIRECT("'Panasonic ERJ Code Table'!$N" &amp; O$1)) ),O$2&amp;_xlfn.XLOOKUP($A147,E96_raw,E96_code),"N/A")</f>
        <v>ERJ3RED31R6</v>
      </c>
      <c r="R147" s="5" t="str" cm="1">
        <f t="array" aca="1" ref="R147" ca="1">IF( OR( AND($A147&gt;=INDIRECT("'Panasonic ERJ Code Table'!$K" &amp; R$1),$A147&lt;=INDIRECT("'Panasonic ERJ Code Table'!$L" &amp; R$1)), AND($A147&gt;=INDIRECT("'Panasonic ERJ Code Table'!$M" &amp; R$1),$A147&lt;=INDIRECT("'Panasonic ERJ Code Table'!$N" &amp; R$1)) ),R$2&amp;_xlfn.XLOOKUP($A147,E96_raw,E96_code),"N/A")</f>
        <v>N/A</v>
      </c>
      <c r="U147" s="5" t="str" cm="1">
        <f t="array" aca="1" ref="U147" ca="1">IF( OR( AND($A147&gt;=INDIRECT("'Panasonic ERJ Code Table'!$J" &amp; U$1),$A147&lt;=INDIRECT("'Panasonic ERJ Code Table'!$K" &amp; U$1)), AND($A147&gt;=INDIRECT("'Panasonic ERJ Code Table'!$L" &amp; U$1),$A147&lt;=INDIRECT("'Panasonic ERJ Code Table'!$M" &amp; U$1)) ),U$2&amp;_xlfn.XLOOKUP($A147,E96_raw,E96_code),"N/A")</f>
        <v>N/A</v>
      </c>
    </row>
    <row r="148" spans="1:21">
      <c r="A148" s="16">
        <v>32.4</v>
      </c>
      <c r="B148" s="16"/>
      <c r="C148" s="5" t="str" cm="1">
        <f t="array" aca="1" ref="C148" ca="1">IF( OR( AND($A148&gt;=INDIRECT("'Panasonic ERJ Code Table'!$K" &amp; C$1),$A148&lt;=INDIRECT("'Panasonic ERJ Code Table'!$L" &amp; C$1)), AND($A148&gt;=INDIRECT("'Panasonic ERJ Code Table'!$M" &amp; C$1),$A148&lt;=INDIRECT("'Panasonic ERJ Code Table'!$N" &amp; C$1)) ),C$2&amp;_xlfn.XLOOKUP($A148,E96_raw,E96_code),"N/A")</f>
        <v>N/A</v>
      </c>
      <c r="F148" s="5" t="str" cm="1">
        <f t="array" aca="1" ref="F148" ca="1">IF( OR( AND($A148&gt;=INDIRECT("'Panasonic ERJ Code Table'!$K" &amp; F$1),$A148&lt;=INDIRECT("'Panasonic ERJ Code Table'!$L" &amp; F$1)), AND($A148&gt;=INDIRECT("'Panasonic ERJ Code Table'!$M" &amp; F$1),$A148&lt;=INDIRECT("'Panasonic ERJ Code Table'!$N" &amp; F$1)) ),F$2&amp;_xlfn.XLOOKUP($A148,E96_raw,E96_code),"N/A")</f>
        <v>N/A</v>
      </c>
      <c r="I148" s="5" t="str" cm="1">
        <f t="array" aca="1" ref="I148" ca="1">IF( OR( AND($A148&gt;=INDIRECT("'Panasonic ERJ Code Table'!$K" &amp; I$1),$A148&lt;=INDIRECT("'Panasonic ERJ Code Table'!$L" &amp; I$1)), AND($A148&gt;=INDIRECT("'Panasonic ERJ Code Table'!$M" &amp; I$1),$A148&lt;=INDIRECT("'Panasonic ERJ Code Table'!$N" &amp; I$1)) ),I$2&amp;_xlfn.XLOOKUP($A148,E96_raw,E96_code),"N/A")</f>
        <v>ERJ2RKD32R4</v>
      </c>
      <c r="L148" s="5" t="str" cm="1">
        <f t="array" aca="1" ref="L148" ca="1">IF( OR( AND($A148&gt;=INDIRECT("'Panasonic ERJ Code Table'!$K" &amp; L$1),$A148&lt;=INDIRECT("'Panasonic ERJ Code Table'!$L" &amp; L$1)), AND($A148&gt;=INDIRECT("'Panasonic ERJ Code Table'!$M" &amp; L$1),$A148&lt;=INDIRECT("'Panasonic ERJ Code Table'!$N" &amp; L$1)) ),L$2&amp;_xlfn.XLOOKUP($A148,E96_raw,E96_code),"N/A")</f>
        <v>N/A</v>
      </c>
      <c r="O148" s="5" t="str" cm="1">
        <f t="array" aca="1" ref="O148" ca="1">IF( OR( AND($A148&gt;=INDIRECT("'Panasonic ERJ Code Table'!$K" &amp; O$1),$A148&lt;=INDIRECT("'Panasonic ERJ Code Table'!$L" &amp; O$1)), AND($A148&gt;=INDIRECT("'Panasonic ERJ Code Table'!$M" &amp; O$1),$A148&lt;=INDIRECT("'Panasonic ERJ Code Table'!$N" &amp; O$1)) ),O$2&amp;_xlfn.XLOOKUP($A148,E96_raw,E96_code),"N/A")</f>
        <v>ERJ3RED32R4</v>
      </c>
      <c r="R148" s="5" t="str" cm="1">
        <f t="array" aca="1" ref="R148" ca="1">IF( OR( AND($A148&gt;=INDIRECT("'Panasonic ERJ Code Table'!$K" &amp; R$1),$A148&lt;=INDIRECT("'Panasonic ERJ Code Table'!$L" &amp; R$1)), AND($A148&gt;=INDIRECT("'Panasonic ERJ Code Table'!$M" &amp; R$1),$A148&lt;=INDIRECT("'Panasonic ERJ Code Table'!$N" &amp; R$1)) ),R$2&amp;_xlfn.XLOOKUP($A148,E96_raw,E96_code),"N/A")</f>
        <v>N/A</v>
      </c>
      <c r="U148" s="5" t="str" cm="1">
        <f t="array" aca="1" ref="U148" ca="1">IF( OR( AND($A148&gt;=INDIRECT("'Panasonic ERJ Code Table'!$J" &amp; U$1),$A148&lt;=INDIRECT("'Panasonic ERJ Code Table'!$K" &amp; U$1)), AND($A148&gt;=INDIRECT("'Panasonic ERJ Code Table'!$L" &amp; U$1),$A148&lt;=INDIRECT("'Panasonic ERJ Code Table'!$M" &amp; U$1)) ),U$2&amp;_xlfn.XLOOKUP($A148,E96_raw,E96_code),"N/A")</f>
        <v>N/A</v>
      </c>
    </row>
    <row r="149" spans="1:21">
      <c r="A149" s="16">
        <v>33.200000000000003</v>
      </c>
      <c r="B149" s="16"/>
      <c r="C149" s="5" t="str" cm="1">
        <f t="array" aca="1" ref="C149" ca="1">IF( OR( AND($A149&gt;=INDIRECT("'Panasonic ERJ Code Table'!$K" &amp; C$1),$A149&lt;=INDIRECT("'Panasonic ERJ Code Table'!$L" &amp; C$1)), AND($A149&gt;=INDIRECT("'Panasonic ERJ Code Table'!$M" &amp; C$1),$A149&lt;=INDIRECT("'Panasonic ERJ Code Table'!$N" &amp; C$1)) ),C$2&amp;_xlfn.XLOOKUP($A149,E96_raw,E96_code),"N/A")</f>
        <v>N/A</v>
      </c>
      <c r="F149" s="5" t="str" cm="1">
        <f t="array" aca="1" ref="F149" ca="1">IF( OR( AND($A149&gt;=INDIRECT("'Panasonic ERJ Code Table'!$K" &amp; F$1),$A149&lt;=INDIRECT("'Panasonic ERJ Code Table'!$L" &amp; F$1)), AND($A149&gt;=INDIRECT("'Panasonic ERJ Code Table'!$M" &amp; F$1),$A149&lt;=INDIRECT("'Panasonic ERJ Code Table'!$N" &amp; F$1)) ),F$2&amp;_xlfn.XLOOKUP($A149,E96_raw,E96_code),"N/A")</f>
        <v>N/A</v>
      </c>
      <c r="I149" s="5" t="str" cm="1">
        <f t="array" aca="1" ref="I149" ca="1">IF( OR( AND($A149&gt;=INDIRECT("'Panasonic ERJ Code Table'!$K" &amp; I$1),$A149&lt;=INDIRECT("'Panasonic ERJ Code Table'!$L" &amp; I$1)), AND($A149&gt;=INDIRECT("'Panasonic ERJ Code Table'!$M" &amp; I$1),$A149&lt;=INDIRECT("'Panasonic ERJ Code Table'!$N" &amp; I$1)) ),I$2&amp;_xlfn.XLOOKUP($A149,E96_raw,E96_code),"N/A")</f>
        <v>ERJ2RKD33R2</v>
      </c>
      <c r="L149" s="5" t="str" cm="1">
        <f t="array" aca="1" ref="L149" ca="1">IF( OR( AND($A149&gt;=INDIRECT("'Panasonic ERJ Code Table'!$K" &amp; L$1),$A149&lt;=INDIRECT("'Panasonic ERJ Code Table'!$L" &amp; L$1)), AND($A149&gt;=INDIRECT("'Panasonic ERJ Code Table'!$M" &amp; L$1),$A149&lt;=INDIRECT("'Panasonic ERJ Code Table'!$N" &amp; L$1)) ),L$2&amp;_xlfn.XLOOKUP($A149,E96_raw,E96_code),"N/A")</f>
        <v>N/A</v>
      </c>
      <c r="O149" s="5" t="str" cm="1">
        <f t="array" aca="1" ref="O149" ca="1">IF( OR( AND($A149&gt;=INDIRECT("'Panasonic ERJ Code Table'!$K" &amp; O$1),$A149&lt;=INDIRECT("'Panasonic ERJ Code Table'!$L" &amp; O$1)), AND($A149&gt;=INDIRECT("'Panasonic ERJ Code Table'!$M" &amp; O$1),$A149&lt;=INDIRECT("'Panasonic ERJ Code Table'!$N" &amp; O$1)) ),O$2&amp;_xlfn.XLOOKUP($A149,E96_raw,E96_code),"N/A")</f>
        <v>ERJ3RED33R2</v>
      </c>
      <c r="R149" s="5" t="str" cm="1">
        <f t="array" aca="1" ref="R149" ca="1">IF( OR( AND($A149&gt;=INDIRECT("'Panasonic ERJ Code Table'!$K" &amp; R$1),$A149&lt;=INDIRECT("'Panasonic ERJ Code Table'!$L" &amp; R$1)), AND($A149&gt;=INDIRECT("'Panasonic ERJ Code Table'!$M" &amp; R$1),$A149&lt;=INDIRECT("'Panasonic ERJ Code Table'!$N" &amp; R$1)) ),R$2&amp;_xlfn.XLOOKUP($A149,E96_raw,E96_code),"N/A")</f>
        <v>N/A</v>
      </c>
      <c r="U149" s="5" t="str" cm="1">
        <f t="array" aca="1" ref="U149" ca="1">IF( OR( AND($A149&gt;=INDIRECT("'Panasonic ERJ Code Table'!$J" &amp; U$1),$A149&lt;=INDIRECT("'Panasonic ERJ Code Table'!$K" &amp; U$1)), AND($A149&gt;=INDIRECT("'Panasonic ERJ Code Table'!$L" &amp; U$1),$A149&lt;=INDIRECT("'Panasonic ERJ Code Table'!$M" &amp; U$1)) ),U$2&amp;_xlfn.XLOOKUP($A149,E96_raw,E96_code),"N/A")</f>
        <v>N/A</v>
      </c>
    </row>
    <row r="150" spans="1:21">
      <c r="A150" s="16">
        <v>34</v>
      </c>
      <c r="B150" s="16"/>
      <c r="C150" s="5" t="str" cm="1">
        <f t="array" aca="1" ref="C150" ca="1">IF( OR( AND($A150&gt;=INDIRECT("'Panasonic ERJ Code Table'!$K" &amp; C$1),$A150&lt;=INDIRECT("'Panasonic ERJ Code Table'!$L" &amp; C$1)), AND($A150&gt;=INDIRECT("'Panasonic ERJ Code Table'!$M" &amp; C$1),$A150&lt;=INDIRECT("'Panasonic ERJ Code Table'!$N" &amp; C$1)) ),C$2&amp;_xlfn.XLOOKUP($A150,E96_raw,E96_code),"N/A")</f>
        <v>N/A</v>
      </c>
      <c r="F150" s="5" t="str" cm="1">
        <f t="array" aca="1" ref="F150" ca="1">IF( OR( AND($A150&gt;=INDIRECT("'Panasonic ERJ Code Table'!$K" &amp; F$1),$A150&lt;=INDIRECT("'Panasonic ERJ Code Table'!$L" &amp; F$1)), AND($A150&gt;=INDIRECT("'Panasonic ERJ Code Table'!$M" &amp; F$1),$A150&lt;=INDIRECT("'Panasonic ERJ Code Table'!$N" &amp; F$1)) ),F$2&amp;_xlfn.XLOOKUP($A150,E96_raw,E96_code),"N/A")</f>
        <v>N/A</v>
      </c>
      <c r="I150" s="5" t="str" cm="1">
        <f t="array" aca="1" ref="I150" ca="1">IF( OR( AND($A150&gt;=INDIRECT("'Panasonic ERJ Code Table'!$K" &amp; I$1),$A150&lt;=INDIRECT("'Panasonic ERJ Code Table'!$L" &amp; I$1)), AND($A150&gt;=INDIRECT("'Panasonic ERJ Code Table'!$M" &amp; I$1),$A150&lt;=INDIRECT("'Panasonic ERJ Code Table'!$N" &amp; I$1)) ),I$2&amp;_xlfn.XLOOKUP($A150,E96_raw,E96_code),"N/A")</f>
        <v>ERJ2RKD34R0</v>
      </c>
      <c r="L150" s="5" t="str" cm="1">
        <f t="array" aca="1" ref="L150" ca="1">IF( OR( AND($A150&gt;=INDIRECT("'Panasonic ERJ Code Table'!$K" &amp; L$1),$A150&lt;=INDIRECT("'Panasonic ERJ Code Table'!$L" &amp; L$1)), AND($A150&gt;=INDIRECT("'Panasonic ERJ Code Table'!$M" &amp; L$1),$A150&lt;=INDIRECT("'Panasonic ERJ Code Table'!$N" &amp; L$1)) ),L$2&amp;_xlfn.XLOOKUP($A150,E96_raw,E96_code),"N/A")</f>
        <v>N/A</v>
      </c>
      <c r="O150" s="5" t="str" cm="1">
        <f t="array" aca="1" ref="O150" ca="1">IF( OR( AND($A150&gt;=INDIRECT("'Panasonic ERJ Code Table'!$K" &amp; O$1),$A150&lt;=INDIRECT("'Panasonic ERJ Code Table'!$L" &amp; O$1)), AND($A150&gt;=INDIRECT("'Panasonic ERJ Code Table'!$M" &amp; O$1),$A150&lt;=INDIRECT("'Panasonic ERJ Code Table'!$N" &amp; O$1)) ),O$2&amp;_xlfn.XLOOKUP($A150,E96_raw,E96_code),"N/A")</f>
        <v>ERJ3RED34R0</v>
      </c>
      <c r="R150" s="5" t="str" cm="1">
        <f t="array" aca="1" ref="R150" ca="1">IF( OR( AND($A150&gt;=INDIRECT("'Panasonic ERJ Code Table'!$K" &amp; R$1),$A150&lt;=INDIRECT("'Panasonic ERJ Code Table'!$L" &amp; R$1)), AND($A150&gt;=INDIRECT("'Panasonic ERJ Code Table'!$M" &amp; R$1),$A150&lt;=INDIRECT("'Panasonic ERJ Code Table'!$N" &amp; R$1)) ),R$2&amp;_xlfn.XLOOKUP($A150,E96_raw,E96_code),"N/A")</f>
        <v>N/A</v>
      </c>
      <c r="U150" s="5" t="str" cm="1">
        <f t="array" aca="1" ref="U150" ca="1">IF( OR( AND($A150&gt;=INDIRECT("'Panasonic ERJ Code Table'!$J" &amp; U$1),$A150&lt;=INDIRECT("'Panasonic ERJ Code Table'!$K" &amp; U$1)), AND($A150&gt;=INDIRECT("'Panasonic ERJ Code Table'!$L" &amp; U$1),$A150&lt;=INDIRECT("'Panasonic ERJ Code Table'!$M" &amp; U$1)) ),U$2&amp;_xlfn.XLOOKUP($A150,E96_raw,E96_code),"N/A")</f>
        <v>N/A</v>
      </c>
    </row>
    <row r="151" spans="1:21">
      <c r="A151" s="16">
        <v>34.799999999999997</v>
      </c>
      <c r="B151" s="16"/>
      <c r="C151" s="5" t="str" cm="1">
        <f t="array" aca="1" ref="C151" ca="1">IF( OR( AND($A151&gt;=INDIRECT("'Panasonic ERJ Code Table'!$K" &amp; C$1),$A151&lt;=INDIRECT("'Panasonic ERJ Code Table'!$L" &amp; C$1)), AND($A151&gt;=INDIRECT("'Panasonic ERJ Code Table'!$M" &amp; C$1),$A151&lt;=INDIRECT("'Panasonic ERJ Code Table'!$N" &amp; C$1)) ),C$2&amp;_xlfn.XLOOKUP($A151,E96_raw,E96_code),"N/A")</f>
        <v>N/A</v>
      </c>
      <c r="F151" s="5" t="str" cm="1">
        <f t="array" aca="1" ref="F151" ca="1">IF( OR( AND($A151&gt;=INDIRECT("'Panasonic ERJ Code Table'!$K" &amp; F$1),$A151&lt;=INDIRECT("'Panasonic ERJ Code Table'!$L" &amp; F$1)), AND($A151&gt;=INDIRECT("'Panasonic ERJ Code Table'!$M" &amp; F$1),$A151&lt;=INDIRECT("'Panasonic ERJ Code Table'!$N" &amp; F$1)) ),F$2&amp;_xlfn.XLOOKUP($A151,E96_raw,E96_code),"N/A")</f>
        <v>N/A</v>
      </c>
      <c r="I151" s="5" t="str" cm="1">
        <f t="array" aca="1" ref="I151" ca="1">IF( OR( AND($A151&gt;=INDIRECT("'Panasonic ERJ Code Table'!$K" &amp; I$1),$A151&lt;=INDIRECT("'Panasonic ERJ Code Table'!$L" &amp; I$1)), AND($A151&gt;=INDIRECT("'Panasonic ERJ Code Table'!$M" &amp; I$1),$A151&lt;=INDIRECT("'Panasonic ERJ Code Table'!$N" &amp; I$1)) ),I$2&amp;_xlfn.XLOOKUP($A151,E96_raw,E96_code),"N/A")</f>
        <v>ERJ2RKD34R8</v>
      </c>
      <c r="L151" s="5" t="str" cm="1">
        <f t="array" aca="1" ref="L151" ca="1">IF( OR( AND($A151&gt;=INDIRECT("'Panasonic ERJ Code Table'!$K" &amp; L$1),$A151&lt;=INDIRECT("'Panasonic ERJ Code Table'!$L" &amp; L$1)), AND($A151&gt;=INDIRECT("'Panasonic ERJ Code Table'!$M" &amp; L$1),$A151&lt;=INDIRECT("'Panasonic ERJ Code Table'!$N" &amp; L$1)) ),L$2&amp;_xlfn.XLOOKUP($A151,E96_raw,E96_code),"N/A")</f>
        <v>N/A</v>
      </c>
      <c r="O151" s="5" t="str" cm="1">
        <f t="array" aca="1" ref="O151" ca="1">IF( OR( AND($A151&gt;=INDIRECT("'Panasonic ERJ Code Table'!$K" &amp; O$1),$A151&lt;=INDIRECT("'Panasonic ERJ Code Table'!$L" &amp; O$1)), AND($A151&gt;=INDIRECT("'Panasonic ERJ Code Table'!$M" &amp; O$1),$A151&lt;=INDIRECT("'Panasonic ERJ Code Table'!$N" &amp; O$1)) ),O$2&amp;_xlfn.XLOOKUP($A151,E96_raw,E96_code),"N/A")</f>
        <v>ERJ3RED34R8</v>
      </c>
      <c r="R151" s="5" t="str" cm="1">
        <f t="array" aca="1" ref="R151" ca="1">IF( OR( AND($A151&gt;=INDIRECT("'Panasonic ERJ Code Table'!$K" &amp; R$1),$A151&lt;=INDIRECT("'Panasonic ERJ Code Table'!$L" &amp; R$1)), AND($A151&gt;=INDIRECT("'Panasonic ERJ Code Table'!$M" &amp; R$1),$A151&lt;=INDIRECT("'Panasonic ERJ Code Table'!$N" &amp; R$1)) ),R$2&amp;_xlfn.XLOOKUP($A151,E96_raw,E96_code),"N/A")</f>
        <v>N/A</v>
      </c>
      <c r="U151" s="5" t="str" cm="1">
        <f t="array" aca="1" ref="U151" ca="1">IF( OR( AND($A151&gt;=INDIRECT("'Panasonic ERJ Code Table'!$J" &amp; U$1),$A151&lt;=INDIRECT("'Panasonic ERJ Code Table'!$K" &amp; U$1)), AND($A151&gt;=INDIRECT("'Panasonic ERJ Code Table'!$L" &amp; U$1),$A151&lt;=INDIRECT("'Panasonic ERJ Code Table'!$M" &amp; U$1)) ),U$2&amp;_xlfn.XLOOKUP($A151,E96_raw,E96_code),"N/A")</f>
        <v>N/A</v>
      </c>
    </row>
    <row r="152" spans="1:21">
      <c r="A152" s="16">
        <v>35.700000000000003</v>
      </c>
      <c r="B152" s="16"/>
      <c r="C152" s="5" t="str" cm="1">
        <f t="array" aca="1" ref="C152" ca="1">IF( OR( AND($A152&gt;=INDIRECT("'Panasonic ERJ Code Table'!$K" &amp; C$1),$A152&lt;=INDIRECT("'Panasonic ERJ Code Table'!$L" &amp; C$1)), AND($A152&gt;=INDIRECT("'Panasonic ERJ Code Table'!$M" &amp; C$1),$A152&lt;=INDIRECT("'Panasonic ERJ Code Table'!$N" &amp; C$1)) ),C$2&amp;_xlfn.XLOOKUP($A152,E96_raw,E96_code),"N/A")</f>
        <v>N/A</v>
      </c>
      <c r="F152" s="5" t="str" cm="1">
        <f t="array" aca="1" ref="F152" ca="1">IF( OR( AND($A152&gt;=INDIRECT("'Panasonic ERJ Code Table'!$K" &amp; F$1),$A152&lt;=INDIRECT("'Panasonic ERJ Code Table'!$L" &amp; F$1)), AND($A152&gt;=INDIRECT("'Panasonic ERJ Code Table'!$M" &amp; F$1),$A152&lt;=INDIRECT("'Panasonic ERJ Code Table'!$N" &amp; F$1)) ),F$2&amp;_xlfn.XLOOKUP($A152,E96_raw,E96_code),"N/A")</f>
        <v>N/A</v>
      </c>
      <c r="I152" s="5" t="str" cm="1">
        <f t="array" aca="1" ref="I152" ca="1">IF( OR( AND($A152&gt;=INDIRECT("'Panasonic ERJ Code Table'!$K" &amp; I$1),$A152&lt;=INDIRECT("'Panasonic ERJ Code Table'!$L" &amp; I$1)), AND($A152&gt;=INDIRECT("'Panasonic ERJ Code Table'!$M" &amp; I$1),$A152&lt;=INDIRECT("'Panasonic ERJ Code Table'!$N" &amp; I$1)) ),I$2&amp;_xlfn.XLOOKUP($A152,E96_raw,E96_code),"N/A")</f>
        <v>ERJ2RKD35R7</v>
      </c>
      <c r="L152" s="5" t="str" cm="1">
        <f t="array" aca="1" ref="L152" ca="1">IF( OR( AND($A152&gt;=INDIRECT("'Panasonic ERJ Code Table'!$K" &amp; L$1),$A152&lt;=INDIRECT("'Panasonic ERJ Code Table'!$L" &amp; L$1)), AND($A152&gt;=INDIRECT("'Panasonic ERJ Code Table'!$M" &amp; L$1),$A152&lt;=INDIRECT("'Panasonic ERJ Code Table'!$N" &amp; L$1)) ),L$2&amp;_xlfn.XLOOKUP($A152,E96_raw,E96_code),"N/A")</f>
        <v>N/A</v>
      </c>
      <c r="O152" s="5" t="str" cm="1">
        <f t="array" aca="1" ref="O152" ca="1">IF( OR( AND($A152&gt;=INDIRECT("'Panasonic ERJ Code Table'!$K" &amp; O$1),$A152&lt;=INDIRECT("'Panasonic ERJ Code Table'!$L" &amp; O$1)), AND($A152&gt;=INDIRECT("'Panasonic ERJ Code Table'!$M" &amp; O$1),$A152&lt;=INDIRECT("'Panasonic ERJ Code Table'!$N" &amp; O$1)) ),O$2&amp;_xlfn.XLOOKUP($A152,E96_raw,E96_code),"N/A")</f>
        <v>ERJ3RED35R7</v>
      </c>
      <c r="R152" s="5" t="str" cm="1">
        <f t="array" aca="1" ref="R152" ca="1">IF( OR( AND($A152&gt;=INDIRECT("'Panasonic ERJ Code Table'!$K" &amp; R$1),$A152&lt;=INDIRECT("'Panasonic ERJ Code Table'!$L" &amp; R$1)), AND($A152&gt;=INDIRECT("'Panasonic ERJ Code Table'!$M" &amp; R$1),$A152&lt;=INDIRECT("'Panasonic ERJ Code Table'!$N" &amp; R$1)) ),R$2&amp;_xlfn.XLOOKUP($A152,E96_raw,E96_code),"N/A")</f>
        <v>N/A</v>
      </c>
      <c r="U152" s="5" t="str" cm="1">
        <f t="array" aca="1" ref="U152" ca="1">IF( OR( AND($A152&gt;=INDIRECT("'Panasonic ERJ Code Table'!$J" &amp; U$1),$A152&lt;=INDIRECT("'Panasonic ERJ Code Table'!$K" &amp; U$1)), AND($A152&gt;=INDIRECT("'Panasonic ERJ Code Table'!$L" &amp; U$1),$A152&lt;=INDIRECT("'Panasonic ERJ Code Table'!$M" &amp; U$1)) ),U$2&amp;_xlfn.XLOOKUP($A152,E96_raw,E96_code),"N/A")</f>
        <v>N/A</v>
      </c>
    </row>
    <row r="153" spans="1:21">
      <c r="A153" s="16">
        <v>36.5</v>
      </c>
      <c r="B153" s="16"/>
      <c r="C153" s="5" t="str" cm="1">
        <f t="array" aca="1" ref="C153" ca="1">IF( OR( AND($A153&gt;=INDIRECT("'Panasonic ERJ Code Table'!$K" &amp; C$1),$A153&lt;=INDIRECT("'Panasonic ERJ Code Table'!$L" &amp; C$1)), AND($A153&gt;=INDIRECT("'Panasonic ERJ Code Table'!$M" &amp; C$1),$A153&lt;=INDIRECT("'Panasonic ERJ Code Table'!$N" &amp; C$1)) ),C$2&amp;_xlfn.XLOOKUP($A153,E96_raw,E96_code),"N/A")</f>
        <v>N/A</v>
      </c>
      <c r="F153" s="5" t="str" cm="1">
        <f t="array" aca="1" ref="F153" ca="1">IF( OR( AND($A153&gt;=INDIRECT("'Panasonic ERJ Code Table'!$K" &amp; F$1),$A153&lt;=INDIRECT("'Panasonic ERJ Code Table'!$L" &amp; F$1)), AND($A153&gt;=INDIRECT("'Panasonic ERJ Code Table'!$M" &amp; F$1),$A153&lt;=INDIRECT("'Panasonic ERJ Code Table'!$N" &amp; F$1)) ),F$2&amp;_xlfn.XLOOKUP($A153,E96_raw,E96_code),"N/A")</f>
        <v>N/A</v>
      </c>
      <c r="I153" s="5" t="str" cm="1">
        <f t="array" aca="1" ref="I153" ca="1">IF( OR( AND($A153&gt;=INDIRECT("'Panasonic ERJ Code Table'!$K" &amp; I$1),$A153&lt;=INDIRECT("'Panasonic ERJ Code Table'!$L" &amp; I$1)), AND($A153&gt;=INDIRECT("'Panasonic ERJ Code Table'!$M" &amp; I$1),$A153&lt;=INDIRECT("'Panasonic ERJ Code Table'!$N" &amp; I$1)) ),I$2&amp;_xlfn.XLOOKUP($A153,E96_raw,E96_code),"N/A")</f>
        <v>ERJ2RKD36R5</v>
      </c>
      <c r="L153" s="5" t="str" cm="1">
        <f t="array" aca="1" ref="L153" ca="1">IF( OR( AND($A153&gt;=INDIRECT("'Panasonic ERJ Code Table'!$K" &amp; L$1),$A153&lt;=INDIRECT("'Panasonic ERJ Code Table'!$L" &amp; L$1)), AND($A153&gt;=INDIRECT("'Panasonic ERJ Code Table'!$M" &amp; L$1),$A153&lt;=INDIRECT("'Panasonic ERJ Code Table'!$N" &amp; L$1)) ),L$2&amp;_xlfn.XLOOKUP($A153,E96_raw,E96_code),"N/A")</f>
        <v>N/A</v>
      </c>
      <c r="O153" s="5" t="str" cm="1">
        <f t="array" aca="1" ref="O153" ca="1">IF( OR( AND($A153&gt;=INDIRECT("'Panasonic ERJ Code Table'!$K" &amp; O$1),$A153&lt;=INDIRECT("'Panasonic ERJ Code Table'!$L" &amp; O$1)), AND($A153&gt;=INDIRECT("'Panasonic ERJ Code Table'!$M" &amp; O$1),$A153&lt;=INDIRECT("'Panasonic ERJ Code Table'!$N" &amp; O$1)) ),O$2&amp;_xlfn.XLOOKUP($A153,E96_raw,E96_code),"N/A")</f>
        <v>ERJ3RED36R5</v>
      </c>
      <c r="R153" s="5" t="str" cm="1">
        <f t="array" aca="1" ref="R153" ca="1">IF( OR( AND($A153&gt;=INDIRECT("'Panasonic ERJ Code Table'!$K" &amp; R$1),$A153&lt;=INDIRECT("'Panasonic ERJ Code Table'!$L" &amp; R$1)), AND($A153&gt;=INDIRECT("'Panasonic ERJ Code Table'!$M" &amp; R$1),$A153&lt;=INDIRECT("'Panasonic ERJ Code Table'!$N" &amp; R$1)) ),R$2&amp;_xlfn.XLOOKUP($A153,E96_raw,E96_code),"N/A")</f>
        <v>N/A</v>
      </c>
      <c r="U153" s="5" t="str" cm="1">
        <f t="array" aca="1" ref="U153" ca="1">IF( OR( AND($A153&gt;=INDIRECT("'Panasonic ERJ Code Table'!$J" &amp; U$1),$A153&lt;=INDIRECT("'Panasonic ERJ Code Table'!$K" &amp; U$1)), AND($A153&gt;=INDIRECT("'Panasonic ERJ Code Table'!$L" &amp; U$1),$A153&lt;=INDIRECT("'Panasonic ERJ Code Table'!$M" &amp; U$1)) ),U$2&amp;_xlfn.XLOOKUP($A153,E96_raw,E96_code),"N/A")</f>
        <v>N/A</v>
      </c>
    </row>
    <row r="154" spans="1:21">
      <c r="A154" s="16">
        <v>37.4</v>
      </c>
      <c r="B154" s="16"/>
      <c r="C154" s="5" t="str" cm="1">
        <f t="array" aca="1" ref="C154" ca="1">IF( OR( AND($A154&gt;=INDIRECT("'Panasonic ERJ Code Table'!$K" &amp; C$1),$A154&lt;=INDIRECT("'Panasonic ERJ Code Table'!$L" &amp; C$1)), AND($A154&gt;=INDIRECT("'Panasonic ERJ Code Table'!$M" &amp; C$1),$A154&lt;=INDIRECT("'Panasonic ERJ Code Table'!$N" &amp; C$1)) ),C$2&amp;_xlfn.XLOOKUP($A154,E96_raw,E96_code),"N/A")</f>
        <v>N/A</v>
      </c>
      <c r="F154" s="5" t="str" cm="1">
        <f t="array" aca="1" ref="F154" ca="1">IF( OR( AND($A154&gt;=INDIRECT("'Panasonic ERJ Code Table'!$K" &amp; F$1),$A154&lt;=INDIRECT("'Panasonic ERJ Code Table'!$L" &amp; F$1)), AND($A154&gt;=INDIRECT("'Panasonic ERJ Code Table'!$M" &amp; F$1),$A154&lt;=INDIRECT("'Panasonic ERJ Code Table'!$N" &amp; F$1)) ),F$2&amp;_xlfn.XLOOKUP($A154,E96_raw,E96_code),"N/A")</f>
        <v>N/A</v>
      </c>
      <c r="I154" s="5" t="str" cm="1">
        <f t="array" aca="1" ref="I154" ca="1">IF( OR( AND($A154&gt;=INDIRECT("'Panasonic ERJ Code Table'!$K" &amp; I$1),$A154&lt;=INDIRECT("'Panasonic ERJ Code Table'!$L" &amp; I$1)), AND($A154&gt;=INDIRECT("'Panasonic ERJ Code Table'!$M" &amp; I$1),$A154&lt;=INDIRECT("'Panasonic ERJ Code Table'!$N" &amp; I$1)) ),I$2&amp;_xlfn.XLOOKUP($A154,E96_raw,E96_code),"N/A")</f>
        <v>ERJ2RKD37R4</v>
      </c>
      <c r="L154" s="5" t="str" cm="1">
        <f t="array" aca="1" ref="L154" ca="1">IF( OR( AND($A154&gt;=INDIRECT("'Panasonic ERJ Code Table'!$K" &amp; L$1),$A154&lt;=INDIRECT("'Panasonic ERJ Code Table'!$L" &amp; L$1)), AND($A154&gt;=INDIRECT("'Panasonic ERJ Code Table'!$M" &amp; L$1),$A154&lt;=INDIRECT("'Panasonic ERJ Code Table'!$N" &amp; L$1)) ),L$2&amp;_xlfn.XLOOKUP($A154,E96_raw,E96_code),"N/A")</f>
        <v>N/A</v>
      </c>
      <c r="O154" s="5" t="str" cm="1">
        <f t="array" aca="1" ref="O154" ca="1">IF( OR( AND($A154&gt;=INDIRECT("'Panasonic ERJ Code Table'!$K" &amp; O$1),$A154&lt;=INDIRECT("'Panasonic ERJ Code Table'!$L" &amp; O$1)), AND($A154&gt;=INDIRECT("'Panasonic ERJ Code Table'!$M" &amp; O$1),$A154&lt;=INDIRECT("'Panasonic ERJ Code Table'!$N" &amp; O$1)) ),O$2&amp;_xlfn.XLOOKUP($A154,E96_raw,E96_code),"N/A")</f>
        <v>ERJ3RED37R4</v>
      </c>
      <c r="R154" s="5" t="str" cm="1">
        <f t="array" aca="1" ref="R154" ca="1">IF( OR( AND($A154&gt;=INDIRECT("'Panasonic ERJ Code Table'!$K" &amp; R$1),$A154&lt;=INDIRECT("'Panasonic ERJ Code Table'!$L" &amp; R$1)), AND($A154&gt;=INDIRECT("'Panasonic ERJ Code Table'!$M" &amp; R$1),$A154&lt;=INDIRECT("'Panasonic ERJ Code Table'!$N" &amp; R$1)) ),R$2&amp;_xlfn.XLOOKUP($A154,E96_raw,E96_code),"N/A")</f>
        <v>N/A</v>
      </c>
      <c r="U154" s="5" t="str" cm="1">
        <f t="array" aca="1" ref="U154" ca="1">IF( OR( AND($A154&gt;=INDIRECT("'Panasonic ERJ Code Table'!$J" &amp; U$1),$A154&lt;=INDIRECT("'Panasonic ERJ Code Table'!$K" &amp; U$1)), AND($A154&gt;=INDIRECT("'Panasonic ERJ Code Table'!$L" &amp; U$1),$A154&lt;=INDIRECT("'Panasonic ERJ Code Table'!$M" &amp; U$1)) ),U$2&amp;_xlfn.XLOOKUP($A154,E96_raw,E96_code),"N/A")</f>
        <v>N/A</v>
      </c>
    </row>
    <row r="155" spans="1:21">
      <c r="A155" s="16">
        <v>38.299999999999997</v>
      </c>
      <c r="B155" s="16"/>
      <c r="C155" s="5" t="str" cm="1">
        <f t="array" aca="1" ref="C155" ca="1">IF( OR( AND($A155&gt;=INDIRECT("'Panasonic ERJ Code Table'!$K" &amp; C$1),$A155&lt;=INDIRECT("'Panasonic ERJ Code Table'!$L" &amp; C$1)), AND($A155&gt;=INDIRECT("'Panasonic ERJ Code Table'!$M" &amp; C$1),$A155&lt;=INDIRECT("'Panasonic ERJ Code Table'!$N" &amp; C$1)) ),C$2&amp;_xlfn.XLOOKUP($A155,E96_raw,E96_code),"N/A")</f>
        <v>N/A</v>
      </c>
      <c r="F155" s="5" t="str" cm="1">
        <f t="array" aca="1" ref="F155" ca="1">IF( OR( AND($A155&gt;=INDIRECT("'Panasonic ERJ Code Table'!$K" &amp; F$1),$A155&lt;=INDIRECT("'Panasonic ERJ Code Table'!$L" &amp; F$1)), AND($A155&gt;=INDIRECT("'Panasonic ERJ Code Table'!$M" &amp; F$1),$A155&lt;=INDIRECT("'Panasonic ERJ Code Table'!$N" &amp; F$1)) ),F$2&amp;_xlfn.XLOOKUP($A155,E96_raw,E96_code),"N/A")</f>
        <v>N/A</v>
      </c>
      <c r="I155" s="5" t="str" cm="1">
        <f t="array" aca="1" ref="I155" ca="1">IF( OR( AND($A155&gt;=INDIRECT("'Panasonic ERJ Code Table'!$K" &amp; I$1),$A155&lt;=INDIRECT("'Panasonic ERJ Code Table'!$L" &amp; I$1)), AND($A155&gt;=INDIRECT("'Panasonic ERJ Code Table'!$M" &amp; I$1),$A155&lt;=INDIRECT("'Panasonic ERJ Code Table'!$N" &amp; I$1)) ),I$2&amp;_xlfn.XLOOKUP($A155,E96_raw,E96_code),"N/A")</f>
        <v>ERJ2RKD38R3</v>
      </c>
      <c r="L155" s="5" t="str" cm="1">
        <f t="array" aca="1" ref="L155" ca="1">IF( OR( AND($A155&gt;=INDIRECT("'Panasonic ERJ Code Table'!$K" &amp; L$1),$A155&lt;=INDIRECT("'Panasonic ERJ Code Table'!$L" &amp; L$1)), AND($A155&gt;=INDIRECT("'Panasonic ERJ Code Table'!$M" &amp; L$1),$A155&lt;=INDIRECT("'Panasonic ERJ Code Table'!$N" &amp; L$1)) ),L$2&amp;_xlfn.XLOOKUP($A155,E96_raw,E96_code),"N/A")</f>
        <v>N/A</v>
      </c>
      <c r="O155" s="5" t="str" cm="1">
        <f t="array" aca="1" ref="O155" ca="1">IF( OR( AND($A155&gt;=INDIRECT("'Panasonic ERJ Code Table'!$K" &amp; O$1),$A155&lt;=INDIRECT("'Panasonic ERJ Code Table'!$L" &amp; O$1)), AND($A155&gt;=INDIRECT("'Panasonic ERJ Code Table'!$M" &amp; O$1),$A155&lt;=INDIRECT("'Panasonic ERJ Code Table'!$N" &amp; O$1)) ),O$2&amp;_xlfn.XLOOKUP($A155,E96_raw,E96_code),"N/A")</f>
        <v>ERJ3RED38R3</v>
      </c>
      <c r="R155" s="5" t="str" cm="1">
        <f t="array" aca="1" ref="R155" ca="1">IF( OR( AND($A155&gt;=INDIRECT("'Panasonic ERJ Code Table'!$K" &amp; R$1),$A155&lt;=INDIRECT("'Panasonic ERJ Code Table'!$L" &amp; R$1)), AND($A155&gt;=INDIRECT("'Panasonic ERJ Code Table'!$M" &amp; R$1),$A155&lt;=INDIRECT("'Panasonic ERJ Code Table'!$N" &amp; R$1)) ),R$2&amp;_xlfn.XLOOKUP($A155,E96_raw,E96_code),"N/A")</f>
        <v>N/A</v>
      </c>
      <c r="U155" s="5" t="str" cm="1">
        <f t="array" aca="1" ref="U155" ca="1">IF( OR( AND($A155&gt;=INDIRECT("'Panasonic ERJ Code Table'!$J" &amp; U$1),$A155&lt;=INDIRECT("'Panasonic ERJ Code Table'!$K" &amp; U$1)), AND($A155&gt;=INDIRECT("'Panasonic ERJ Code Table'!$L" &amp; U$1),$A155&lt;=INDIRECT("'Panasonic ERJ Code Table'!$M" &amp; U$1)) ),U$2&amp;_xlfn.XLOOKUP($A155,E96_raw,E96_code),"N/A")</f>
        <v>N/A</v>
      </c>
    </row>
    <row r="156" spans="1:21">
      <c r="A156" s="16">
        <v>39.200000000000003</v>
      </c>
      <c r="B156" s="16"/>
      <c r="C156" s="5" t="str" cm="1">
        <f t="array" aca="1" ref="C156" ca="1">IF( OR( AND($A156&gt;=INDIRECT("'Panasonic ERJ Code Table'!$K" &amp; C$1),$A156&lt;=INDIRECT("'Panasonic ERJ Code Table'!$L" &amp; C$1)), AND($A156&gt;=INDIRECT("'Panasonic ERJ Code Table'!$M" &amp; C$1),$A156&lt;=INDIRECT("'Panasonic ERJ Code Table'!$N" &amp; C$1)) ),C$2&amp;_xlfn.XLOOKUP($A156,E96_raw,E96_code),"N/A")</f>
        <v>N/A</v>
      </c>
      <c r="F156" s="5" t="str" cm="1">
        <f t="array" aca="1" ref="F156" ca="1">IF( OR( AND($A156&gt;=INDIRECT("'Panasonic ERJ Code Table'!$K" &amp; F$1),$A156&lt;=INDIRECT("'Panasonic ERJ Code Table'!$L" &amp; F$1)), AND($A156&gt;=INDIRECT("'Panasonic ERJ Code Table'!$M" &amp; F$1),$A156&lt;=INDIRECT("'Panasonic ERJ Code Table'!$N" &amp; F$1)) ),F$2&amp;_xlfn.XLOOKUP($A156,E96_raw,E96_code),"N/A")</f>
        <v>N/A</v>
      </c>
      <c r="I156" s="5" t="str" cm="1">
        <f t="array" aca="1" ref="I156" ca="1">IF( OR( AND($A156&gt;=INDIRECT("'Panasonic ERJ Code Table'!$K" &amp; I$1),$A156&lt;=INDIRECT("'Panasonic ERJ Code Table'!$L" &amp; I$1)), AND($A156&gt;=INDIRECT("'Panasonic ERJ Code Table'!$M" &amp; I$1),$A156&lt;=INDIRECT("'Panasonic ERJ Code Table'!$N" &amp; I$1)) ),I$2&amp;_xlfn.XLOOKUP($A156,E96_raw,E96_code),"N/A")</f>
        <v>ERJ2RKD39R2</v>
      </c>
      <c r="L156" s="5" t="str" cm="1">
        <f t="array" aca="1" ref="L156" ca="1">IF( OR( AND($A156&gt;=INDIRECT("'Panasonic ERJ Code Table'!$K" &amp; L$1),$A156&lt;=INDIRECT("'Panasonic ERJ Code Table'!$L" &amp; L$1)), AND($A156&gt;=INDIRECT("'Panasonic ERJ Code Table'!$M" &amp; L$1),$A156&lt;=INDIRECT("'Panasonic ERJ Code Table'!$N" &amp; L$1)) ),L$2&amp;_xlfn.XLOOKUP($A156,E96_raw,E96_code),"N/A")</f>
        <v>N/A</v>
      </c>
      <c r="O156" s="5" t="str" cm="1">
        <f t="array" aca="1" ref="O156" ca="1">IF( OR( AND($A156&gt;=INDIRECT("'Panasonic ERJ Code Table'!$K" &amp; O$1),$A156&lt;=INDIRECT("'Panasonic ERJ Code Table'!$L" &amp; O$1)), AND($A156&gt;=INDIRECT("'Panasonic ERJ Code Table'!$M" &amp; O$1),$A156&lt;=INDIRECT("'Panasonic ERJ Code Table'!$N" &amp; O$1)) ),O$2&amp;_xlfn.XLOOKUP($A156,E96_raw,E96_code),"N/A")</f>
        <v>ERJ3RED39R2</v>
      </c>
      <c r="R156" s="5" t="str" cm="1">
        <f t="array" aca="1" ref="R156" ca="1">IF( OR( AND($A156&gt;=INDIRECT("'Panasonic ERJ Code Table'!$K" &amp; R$1),$A156&lt;=INDIRECT("'Panasonic ERJ Code Table'!$L" &amp; R$1)), AND($A156&gt;=INDIRECT("'Panasonic ERJ Code Table'!$M" &amp; R$1),$A156&lt;=INDIRECT("'Panasonic ERJ Code Table'!$N" &amp; R$1)) ),R$2&amp;_xlfn.XLOOKUP($A156,E96_raw,E96_code),"N/A")</f>
        <v>N/A</v>
      </c>
      <c r="U156" s="5" t="str" cm="1">
        <f t="array" aca="1" ref="U156" ca="1">IF( OR( AND($A156&gt;=INDIRECT("'Panasonic ERJ Code Table'!$J" &amp; U$1),$A156&lt;=INDIRECT("'Panasonic ERJ Code Table'!$K" &amp; U$1)), AND($A156&gt;=INDIRECT("'Panasonic ERJ Code Table'!$L" &amp; U$1),$A156&lt;=INDIRECT("'Panasonic ERJ Code Table'!$M" &amp; U$1)) ),U$2&amp;_xlfn.XLOOKUP($A156,E96_raw,E96_code),"N/A")</f>
        <v>N/A</v>
      </c>
    </row>
    <row r="157" spans="1:21">
      <c r="A157" s="16">
        <v>40.199999999999996</v>
      </c>
      <c r="B157" s="16"/>
      <c r="C157" s="5" t="str" cm="1">
        <f t="array" aca="1" ref="C157" ca="1">IF( OR( AND($A157&gt;=INDIRECT("'Panasonic ERJ Code Table'!$K" &amp; C$1),$A157&lt;=INDIRECT("'Panasonic ERJ Code Table'!$L" &amp; C$1)), AND($A157&gt;=INDIRECT("'Panasonic ERJ Code Table'!$M" &amp; C$1),$A157&lt;=INDIRECT("'Panasonic ERJ Code Table'!$N" &amp; C$1)) ),C$2&amp;_xlfn.XLOOKUP($A157,E96_raw,E96_code),"N/A")</f>
        <v>N/A</v>
      </c>
      <c r="F157" s="5" t="str" cm="1">
        <f t="array" aca="1" ref="F157" ca="1">IF( OR( AND($A157&gt;=INDIRECT("'Panasonic ERJ Code Table'!$K" &amp; F$1),$A157&lt;=INDIRECT("'Panasonic ERJ Code Table'!$L" &amp; F$1)), AND($A157&gt;=INDIRECT("'Panasonic ERJ Code Table'!$M" &amp; F$1),$A157&lt;=INDIRECT("'Panasonic ERJ Code Table'!$N" &amp; F$1)) ),F$2&amp;_xlfn.XLOOKUP($A157,E96_raw,E96_code),"N/A")</f>
        <v>N/A</v>
      </c>
      <c r="I157" s="5" t="str" cm="1">
        <f t="array" aca="1" ref="I157" ca="1">IF( OR( AND($A157&gt;=INDIRECT("'Panasonic ERJ Code Table'!$K" &amp; I$1),$A157&lt;=INDIRECT("'Panasonic ERJ Code Table'!$L" &amp; I$1)), AND($A157&gt;=INDIRECT("'Panasonic ERJ Code Table'!$M" &amp; I$1),$A157&lt;=INDIRECT("'Panasonic ERJ Code Table'!$N" &amp; I$1)) ),I$2&amp;_xlfn.XLOOKUP($A157,E96_raw,E96_code),"N/A")</f>
        <v>ERJ2RKD40R2</v>
      </c>
      <c r="L157" s="5" t="str" cm="1">
        <f t="array" aca="1" ref="L157" ca="1">IF( OR( AND($A157&gt;=INDIRECT("'Panasonic ERJ Code Table'!$K" &amp; L$1),$A157&lt;=INDIRECT("'Panasonic ERJ Code Table'!$L" &amp; L$1)), AND($A157&gt;=INDIRECT("'Panasonic ERJ Code Table'!$M" &amp; L$1),$A157&lt;=INDIRECT("'Panasonic ERJ Code Table'!$N" &amp; L$1)) ),L$2&amp;_xlfn.XLOOKUP($A157,E96_raw,E96_code),"N/A")</f>
        <v>N/A</v>
      </c>
      <c r="O157" s="5" t="str" cm="1">
        <f t="array" aca="1" ref="O157" ca="1">IF( OR( AND($A157&gt;=INDIRECT("'Panasonic ERJ Code Table'!$K" &amp; O$1),$A157&lt;=INDIRECT("'Panasonic ERJ Code Table'!$L" &amp; O$1)), AND($A157&gt;=INDIRECT("'Panasonic ERJ Code Table'!$M" &amp; O$1),$A157&lt;=INDIRECT("'Panasonic ERJ Code Table'!$N" &amp; O$1)) ),O$2&amp;_xlfn.XLOOKUP($A157,E96_raw,E96_code),"N/A")</f>
        <v>ERJ3RED40R2</v>
      </c>
      <c r="R157" s="5" t="str" cm="1">
        <f t="array" aca="1" ref="R157" ca="1">IF( OR( AND($A157&gt;=INDIRECT("'Panasonic ERJ Code Table'!$K" &amp; R$1),$A157&lt;=INDIRECT("'Panasonic ERJ Code Table'!$L" &amp; R$1)), AND($A157&gt;=INDIRECT("'Panasonic ERJ Code Table'!$M" &amp; R$1),$A157&lt;=INDIRECT("'Panasonic ERJ Code Table'!$N" &amp; R$1)) ),R$2&amp;_xlfn.XLOOKUP($A157,E96_raw,E96_code),"N/A")</f>
        <v>N/A</v>
      </c>
      <c r="U157" s="5" t="str" cm="1">
        <f t="array" aca="1" ref="U157" ca="1">IF( OR( AND($A157&gt;=INDIRECT("'Panasonic ERJ Code Table'!$J" &amp; U$1),$A157&lt;=INDIRECT("'Panasonic ERJ Code Table'!$K" &amp; U$1)), AND($A157&gt;=INDIRECT("'Panasonic ERJ Code Table'!$L" &amp; U$1),$A157&lt;=INDIRECT("'Panasonic ERJ Code Table'!$M" &amp; U$1)) ),U$2&amp;_xlfn.XLOOKUP($A157,E96_raw,E96_code),"N/A")</f>
        <v>N/A</v>
      </c>
    </row>
    <row r="158" spans="1:21">
      <c r="A158" s="16">
        <v>41.2</v>
      </c>
      <c r="B158" s="16"/>
      <c r="C158" s="5" t="str" cm="1">
        <f t="array" aca="1" ref="C158" ca="1">IF( OR( AND($A158&gt;=INDIRECT("'Panasonic ERJ Code Table'!$K" &amp; C$1),$A158&lt;=INDIRECT("'Panasonic ERJ Code Table'!$L" &amp; C$1)), AND($A158&gt;=INDIRECT("'Panasonic ERJ Code Table'!$M" &amp; C$1),$A158&lt;=INDIRECT("'Panasonic ERJ Code Table'!$N" &amp; C$1)) ),C$2&amp;_xlfn.XLOOKUP($A158,E96_raw,E96_code),"N/A")</f>
        <v>N/A</v>
      </c>
      <c r="F158" s="5" t="str" cm="1">
        <f t="array" aca="1" ref="F158" ca="1">IF( OR( AND($A158&gt;=INDIRECT("'Panasonic ERJ Code Table'!$K" &amp; F$1),$A158&lt;=INDIRECT("'Panasonic ERJ Code Table'!$L" &amp; F$1)), AND($A158&gt;=INDIRECT("'Panasonic ERJ Code Table'!$M" &amp; F$1),$A158&lt;=INDIRECT("'Panasonic ERJ Code Table'!$N" &amp; F$1)) ),F$2&amp;_xlfn.XLOOKUP($A158,E96_raw,E96_code),"N/A")</f>
        <v>N/A</v>
      </c>
      <c r="I158" s="5" t="str" cm="1">
        <f t="array" aca="1" ref="I158" ca="1">IF( OR( AND($A158&gt;=INDIRECT("'Panasonic ERJ Code Table'!$K" &amp; I$1),$A158&lt;=INDIRECT("'Panasonic ERJ Code Table'!$L" &amp; I$1)), AND($A158&gt;=INDIRECT("'Panasonic ERJ Code Table'!$M" &amp; I$1),$A158&lt;=INDIRECT("'Panasonic ERJ Code Table'!$N" &amp; I$1)) ),I$2&amp;_xlfn.XLOOKUP($A158,E96_raw,E96_code),"N/A")</f>
        <v>ERJ2RKD41R2</v>
      </c>
      <c r="L158" s="5" t="str" cm="1">
        <f t="array" aca="1" ref="L158" ca="1">IF( OR( AND($A158&gt;=INDIRECT("'Panasonic ERJ Code Table'!$K" &amp; L$1),$A158&lt;=INDIRECT("'Panasonic ERJ Code Table'!$L" &amp; L$1)), AND($A158&gt;=INDIRECT("'Panasonic ERJ Code Table'!$M" &amp; L$1),$A158&lt;=INDIRECT("'Panasonic ERJ Code Table'!$N" &amp; L$1)) ),L$2&amp;_xlfn.XLOOKUP($A158,E96_raw,E96_code),"N/A")</f>
        <v>N/A</v>
      </c>
      <c r="O158" s="5" t="str" cm="1">
        <f t="array" aca="1" ref="O158" ca="1">IF( OR( AND($A158&gt;=INDIRECT("'Panasonic ERJ Code Table'!$K" &amp; O$1),$A158&lt;=INDIRECT("'Panasonic ERJ Code Table'!$L" &amp; O$1)), AND($A158&gt;=INDIRECT("'Panasonic ERJ Code Table'!$M" &amp; O$1),$A158&lt;=INDIRECT("'Panasonic ERJ Code Table'!$N" &amp; O$1)) ),O$2&amp;_xlfn.XLOOKUP($A158,E96_raw,E96_code),"N/A")</f>
        <v>ERJ3RED41R2</v>
      </c>
      <c r="R158" s="5" t="str" cm="1">
        <f t="array" aca="1" ref="R158" ca="1">IF( OR( AND($A158&gt;=INDIRECT("'Panasonic ERJ Code Table'!$K" &amp; R$1),$A158&lt;=INDIRECT("'Panasonic ERJ Code Table'!$L" &amp; R$1)), AND($A158&gt;=INDIRECT("'Panasonic ERJ Code Table'!$M" &amp; R$1),$A158&lt;=INDIRECT("'Panasonic ERJ Code Table'!$N" &amp; R$1)) ),R$2&amp;_xlfn.XLOOKUP($A158,E96_raw,E96_code),"N/A")</f>
        <v>N/A</v>
      </c>
      <c r="U158" s="5" t="str" cm="1">
        <f t="array" aca="1" ref="U158" ca="1">IF( OR( AND($A158&gt;=INDIRECT("'Panasonic ERJ Code Table'!$J" &amp; U$1),$A158&lt;=INDIRECT("'Panasonic ERJ Code Table'!$K" &amp; U$1)), AND($A158&gt;=INDIRECT("'Panasonic ERJ Code Table'!$L" &amp; U$1),$A158&lt;=INDIRECT("'Panasonic ERJ Code Table'!$M" &amp; U$1)) ),U$2&amp;_xlfn.XLOOKUP($A158,E96_raw,E96_code),"N/A")</f>
        <v>N/A</v>
      </c>
    </row>
    <row r="159" spans="1:21">
      <c r="A159" s="16">
        <v>42.2</v>
      </c>
      <c r="B159" s="16"/>
      <c r="C159" s="5" t="str" cm="1">
        <f t="array" aca="1" ref="C159" ca="1">IF( OR( AND($A159&gt;=INDIRECT("'Panasonic ERJ Code Table'!$K" &amp; C$1),$A159&lt;=INDIRECT("'Panasonic ERJ Code Table'!$L" &amp; C$1)), AND($A159&gt;=INDIRECT("'Panasonic ERJ Code Table'!$M" &amp; C$1),$A159&lt;=INDIRECT("'Panasonic ERJ Code Table'!$N" &amp; C$1)) ),C$2&amp;_xlfn.XLOOKUP($A159,E96_raw,E96_code),"N/A")</f>
        <v>N/A</v>
      </c>
      <c r="F159" s="5" t="str" cm="1">
        <f t="array" aca="1" ref="F159" ca="1">IF( OR( AND($A159&gt;=INDIRECT("'Panasonic ERJ Code Table'!$K" &amp; F$1),$A159&lt;=INDIRECT("'Panasonic ERJ Code Table'!$L" &amp; F$1)), AND($A159&gt;=INDIRECT("'Panasonic ERJ Code Table'!$M" &amp; F$1),$A159&lt;=INDIRECT("'Panasonic ERJ Code Table'!$N" &amp; F$1)) ),F$2&amp;_xlfn.XLOOKUP($A159,E96_raw,E96_code),"N/A")</f>
        <v>N/A</v>
      </c>
      <c r="I159" s="5" t="str" cm="1">
        <f t="array" aca="1" ref="I159" ca="1">IF( OR( AND($A159&gt;=INDIRECT("'Panasonic ERJ Code Table'!$K" &amp; I$1),$A159&lt;=INDIRECT("'Panasonic ERJ Code Table'!$L" &amp; I$1)), AND($A159&gt;=INDIRECT("'Panasonic ERJ Code Table'!$M" &amp; I$1),$A159&lt;=INDIRECT("'Panasonic ERJ Code Table'!$N" &amp; I$1)) ),I$2&amp;_xlfn.XLOOKUP($A159,E96_raw,E96_code),"N/A")</f>
        <v>ERJ2RKD42R2</v>
      </c>
      <c r="L159" s="5" t="str" cm="1">
        <f t="array" aca="1" ref="L159" ca="1">IF( OR( AND($A159&gt;=INDIRECT("'Panasonic ERJ Code Table'!$K" &amp; L$1),$A159&lt;=INDIRECT("'Panasonic ERJ Code Table'!$L" &amp; L$1)), AND($A159&gt;=INDIRECT("'Panasonic ERJ Code Table'!$M" &amp; L$1),$A159&lt;=INDIRECT("'Panasonic ERJ Code Table'!$N" &amp; L$1)) ),L$2&amp;_xlfn.XLOOKUP($A159,E96_raw,E96_code),"N/A")</f>
        <v>N/A</v>
      </c>
      <c r="O159" s="5" t="str" cm="1">
        <f t="array" aca="1" ref="O159" ca="1">IF( OR( AND($A159&gt;=INDIRECT("'Panasonic ERJ Code Table'!$K" &amp; O$1),$A159&lt;=INDIRECT("'Panasonic ERJ Code Table'!$L" &amp; O$1)), AND($A159&gt;=INDIRECT("'Panasonic ERJ Code Table'!$M" &amp; O$1),$A159&lt;=INDIRECT("'Panasonic ERJ Code Table'!$N" &amp; O$1)) ),O$2&amp;_xlfn.XLOOKUP($A159,E96_raw,E96_code),"N/A")</f>
        <v>ERJ3RED42R2</v>
      </c>
      <c r="R159" s="5" t="str" cm="1">
        <f t="array" aca="1" ref="R159" ca="1">IF( OR( AND($A159&gt;=INDIRECT("'Panasonic ERJ Code Table'!$K" &amp; R$1),$A159&lt;=INDIRECT("'Panasonic ERJ Code Table'!$L" &amp; R$1)), AND($A159&gt;=INDIRECT("'Panasonic ERJ Code Table'!$M" &amp; R$1),$A159&lt;=INDIRECT("'Panasonic ERJ Code Table'!$N" &amp; R$1)) ),R$2&amp;_xlfn.XLOOKUP($A159,E96_raw,E96_code),"N/A")</f>
        <v>N/A</v>
      </c>
      <c r="U159" s="5" t="str" cm="1">
        <f t="array" aca="1" ref="U159" ca="1">IF( OR( AND($A159&gt;=INDIRECT("'Panasonic ERJ Code Table'!$J" &amp; U$1),$A159&lt;=INDIRECT("'Panasonic ERJ Code Table'!$K" &amp; U$1)), AND($A159&gt;=INDIRECT("'Panasonic ERJ Code Table'!$L" &amp; U$1),$A159&lt;=INDIRECT("'Panasonic ERJ Code Table'!$M" &amp; U$1)) ),U$2&amp;_xlfn.XLOOKUP($A159,E96_raw,E96_code),"N/A")</f>
        <v>N/A</v>
      </c>
    </row>
    <row r="160" spans="1:21">
      <c r="A160" s="16">
        <v>43.2</v>
      </c>
      <c r="B160" s="16"/>
      <c r="C160" s="5" t="str" cm="1">
        <f t="array" aca="1" ref="C160" ca="1">IF( OR( AND($A160&gt;=INDIRECT("'Panasonic ERJ Code Table'!$K" &amp; C$1),$A160&lt;=INDIRECT("'Panasonic ERJ Code Table'!$L" &amp; C$1)), AND($A160&gt;=INDIRECT("'Panasonic ERJ Code Table'!$M" &amp; C$1),$A160&lt;=INDIRECT("'Panasonic ERJ Code Table'!$N" &amp; C$1)) ),C$2&amp;_xlfn.XLOOKUP($A160,E96_raw,E96_code),"N/A")</f>
        <v>N/A</v>
      </c>
      <c r="F160" s="5" t="str" cm="1">
        <f t="array" aca="1" ref="F160" ca="1">IF( OR( AND($A160&gt;=INDIRECT("'Panasonic ERJ Code Table'!$K" &amp; F$1),$A160&lt;=INDIRECT("'Panasonic ERJ Code Table'!$L" &amp; F$1)), AND($A160&gt;=INDIRECT("'Panasonic ERJ Code Table'!$M" &amp; F$1),$A160&lt;=INDIRECT("'Panasonic ERJ Code Table'!$N" &amp; F$1)) ),F$2&amp;_xlfn.XLOOKUP($A160,E96_raw,E96_code),"N/A")</f>
        <v>N/A</v>
      </c>
      <c r="I160" s="5" t="str" cm="1">
        <f t="array" aca="1" ref="I160" ca="1">IF( OR( AND($A160&gt;=INDIRECT("'Panasonic ERJ Code Table'!$K" &amp; I$1),$A160&lt;=INDIRECT("'Panasonic ERJ Code Table'!$L" &amp; I$1)), AND($A160&gt;=INDIRECT("'Panasonic ERJ Code Table'!$M" &amp; I$1),$A160&lt;=INDIRECT("'Panasonic ERJ Code Table'!$N" &amp; I$1)) ),I$2&amp;_xlfn.XLOOKUP($A160,E96_raw,E96_code),"N/A")</f>
        <v>ERJ2RKD43R2</v>
      </c>
      <c r="L160" s="5" t="str" cm="1">
        <f t="array" aca="1" ref="L160" ca="1">IF( OR( AND($A160&gt;=INDIRECT("'Panasonic ERJ Code Table'!$K" &amp; L$1),$A160&lt;=INDIRECT("'Panasonic ERJ Code Table'!$L" &amp; L$1)), AND($A160&gt;=INDIRECT("'Panasonic ERJ Code Table'!$M" &amp; L$1),$A160&lt;=INDIRECT("'Panasonic ERJ Code Table'!$N" &amp; L$1)) ),L$2&amp;_xlfn.XLOOKUP($A160,E96_raw,E96_code),"N/A")</f>
        <v>N/A</v>
      </c>
      <c r="O160" s="5" t="str" cm="1">
        <f t="array" aca="1" ref="O160" ca="1">IF( OR( AND($A160&gt;=INDIRECT("'Panasonic ERJ Code Table'!$K" &amp; O$1),$A160&lt;=INDIRECT("'Panasonic ERJ Code Table'!$L" &amp; O$1)), AND($A160&gt;=INDIRECT("'Panasonic ERJ Code Table'!$M" &amp; O$1),$A160&lt;=INDIRECT("'Panasonic ERJ Code Table'!$N" &amp; O$1)) ),O$2&amp;_xlfn.XLOOKUP($A160,E96_raw,E96_code),"N/A")</f>
        <v>ERJ3RED43R2</v>
      </c>
      <c r="R160" s="5" t="str" cm="1">
        <f t="array" aca="1" ref="R160" ca="1">IF( OR( AND($A160&gt;=INDIRECT("'Panasonic ERJ Code Table'!$K" &amp; R$1),$A160&lt;=INDIRECT("'Panasonic ERJ Code Table'!$L" &amp; R$1)), AND($A160&gt;=INDIRECT("'Panasonic ERJ Code Table'!$M" &amp; R$1),$A160&lt;=INDIRECT("'Panasonic ERJ Code Table'!$N" &amp; R$1)) ),R$2&amp;_xlfn.XLOOKUP($A160,E96_raw,E96_code),"N/A")</f>
        <v>N/A</v>
      </c>
      <c r="U160" s="5" t="str" cm="1">
        <f t="array" aca="1" ref="U160" ca="1">IF( OR( AND($A160&gt;=INDIRECT("'Panasonic ERJ Code Table'!$J" &amp; U$1),$A160&lt;=INDIRECT("'Panasonic ERJ Code Table'!$K" &amp; U$1)), AND($A160&gt;=INDIRECT("'Panasonic ERJ Code Table'!$L" &amp; U$1),$A160&lt;=INDIRECT("'Panasonic ERJ Code Table'!$M" &amp; U$1)) ),U$2&amp;_xlfn.XLOOKUP($A160,E96_raw,E96_code),"N/A")</f>
        <v>N/A</v>
      </c>
    </row>
    <row r="161" spans="1:21">
      <c r="A161" s="16">
        <v>44.2</v>
      </c>
      <c r="B161" s="16"/>
      <c r="C161" s="5" t="str" cm="1">
        <f t="array" aca="1" ref="C161" ca="1">IF( OR( AND($A161&gt;=INDIRECT("'Panasonic ERJ Code Table'!$K" &amp; C$1),$A161&lt;=INDIRECT("'Panasonic ERJ Code Table'!$L" &amp; C$1)), AND($A161&gt;=INDIRECT("'Panasonic ERJ Code Table'!$M" &amp; C$1),$A161&lt;=INDIRECT("'Panasonic ERJ Code Table'!$N" &amp; C$1)) ),C$2&amp;_xlfn.XLOOKUP($A161,E96_raw,E96_code),"N/A")</f>
        <v>N/A</v>
      </c>
      <c r="F161" s="5" t="str" cm="1">
        <f t="array" aca="1" ref="F161" ca="1">IF( OR( AND($A161&gt;=INDIRECT("'Panasonic ERJ Code Table'!$K" &amp; F$1),$A161&lt;=INDIRECT("'Panasonic ERJ Code Table'!$L" &amp; F$1)), AND($A161&gt;=INDIRECT("'Panasonic ERJ Code Table'!$M" &amp; F$1),$A161&lt;=INDIRECT("'Panasonic ERJ Code Table'!$N" &amp; F$1)) ),F$2&amp;_xlfn.XLOOKUP($A161,E96_raw,E96_code),"N/A")</f>
        <v>N/A</v>
      </c>
      <c r="I161" s="5" t="str" cm="1">
        <f t="array" aca="1" ref="I161" ca="1">IF( OR( AND($A161&gt;=INDIRECT("'Panasonic ERJ Code Table'!$K" &amp; I$1),$A161&lt;=INDIRECT("'Panasonic ERJ Code Table'!$L" &amp; I$1)), AND($A161&gt;=INDIRECT("'Panasonic ERJ Code Table'!$M" &amp; I$1),$A161&lt;=INDIRECT("'Panasonic ERJ Code Table'!$N" &amp; I$1)) ),I$2&amp;_xlfn.XLOOKUP($A161,E96_raw,E96_code),"N/A")</f>
        <v>ERJ2RKD44R2</v>
      </c>
      <c r="L161" s="5" t="str" cm="1">
        <f t="array" aca="1" ref="L161" ca="1">IF( OR( AND($A161&gt;=INDIRECT("'Panasonic ERJ Code Table'!$K" &amp; L$1),$A161&lt;=INDIRECT("'Panasonic ERJ Code Table'!$L" &amp; L$1)), AND($A161&gt;=INDIRECT("'Panasonic ERJ Code Table'!$M" &amp; L$1),$A161&lt;=INDIRECT("'Panasonic ERJ Code Table'!$N" &amp; L$1)) ),L$2&amp;_xlfn.XLOOKUP($A161,E96_raw,E96_code),"N/A")</f>
        <v>N/A</v>
      </c>
      <c r="O161" s="5" t="str" cm="1">
        <f t="array" aca="1" ref="O161" ca="1">IF( OR( AND($A161&gt;=INDIRECT("'Panasonic ERJ Code Table'!$K" &amp; O$1),$A161&lt;=INDIRECT("'Panasonic ERJ Code Table'!$L" &amp; O$1)), AND($A161&gt;=INDIRECT("'Panasonic ERJ Code Table'!$M" &amp; O$1),$A161&lt;=INDIRECT("'Panasonic ERJ Code Table'!$N" &amp; O$1)) ),O$2&amp;_xlfn.XLOOKUP($A161,E96_raw,E96_code),"N/A")</f>
        <v>ERJ3RED44R2</v>
      </c>
      <c r="R161" s="5" t="str" cm="1">
        <f t="array" aca="1" ref="R161" ca="1">IF( OR( AND($A161&gt;=INDIRECT("'Panasonic ERJ Code Table'!$K" &amp; R$1),$A161&lt;=INDIRECT("'Panasonic ERJ Code Table'!$L" &amp; R$1)), AND($A161&gt;=INDIRECT("'Panasonic ERJ Code Table'!$M" &amp; R$1),$A161&lt;=INDIRECT("'Panasonic ERJ Code Table'!$N" &amp; R$1)) ),R$2&amp;_xlfn.XLOOKUP($A161,E96_raw,E96_code),"N/A")</f>
        <v>N/A</v>
      </c>
      <c r="U161" s="5" t="str" cm="1">
        <f t="array" aca="1" ref="U161" ca="1">IF( OR( AND($A161&gt;=INDIRECT("'Panasonic ERJ Code Table'!$J" &amp; U$1),$A161&lt;=INDIRECT("'Panasonic ERJ Code Table'!$K" &amp; U$1)), AND($A161&gt;=INDIRECT("'Panasonic ERJ Code Table'!$L" &amp; U$1),$A161&lt;=INDIRECT("'Panasonic ERJ Code Table'!$M" &amp; U$1)) ),U$2&amp;_xlfn.XLOOKUP($A161,E96_raw,E96_code),"N/A")</f>
        <v>N/A</v>
      </c>
    </row>
    <row r="162" spans="1:21">
      <c r="A162" s="16">
        <v>45.3</v>
      </c>
      <c r="B162" s="16"/>
      <c r="C162" s="5" t="str" cm="1">
        <f t="array" aca="1" ref="C162" ca="1">IF( OR( AND($A162&gt;=INDIRECT("'Panasonic ERJ Code Table'!$K" &amp; C$1),$A162&lt;=INDIRECT("'Panasonic ERJ Code Table'!$L" &amp; C$1)), AND($A162&gt;=INDIRECT("'Panasonic ERJ Code Table'!$M" &amp; C$1),$A162&lt;=INDIRECT("'Panasonic ERJ Code Table'!$N" &amp; C$1)) ),C$2&amp;_xlfn.XLOOKUP($A162,E96_raw,E96_code),"N/A")</f>
        <v>N/A</v>
      </c>
      <c r="F162" s="5" t="str" cm="1">
        <f t="array" aca="1" ref="F162" ca="1">IF( OR( AND($A162&gt;=INDIRECT("'Panasonic ERJ Code Table'!$K" &amp; F$1),$A162&lt;=INDIRECT("'Panasonic ERJ Code Table'!$L" &amp; F$1)), AND($A162&gt;=INDIRECT("'Panasonic ERJ Code Table'!$M" &amp; F$1),$A162&lt;=INDIRECT("'Panasonic ERJ Code Table'!$N" &amp; F$1)) ),F$2&amp;_xlfn.XLOOKUP($A162,E96_raw,E96_code),"N/A")</f>
        <v>N/A</v>
      </c>
      <c r="I162" s="5" t="str" cm="1">
        <f t="array" aca="1" ref="I162" ca="1">IF( OR( AND($A162&gt;=INDIRECT("'Panasonic ERJ Code Table'!$K" &amp; I$1),$A162&lt;=INDIRECT("'Panasonic ERJ Code Table'!$L" &amp; I$1)), AND($A162&gt;=INDIRECT("'Panasonic ERJ Code Table'!$M" &amp; I$1),$A162&lt;=INDIRECT("'Panasonic ERJ Code Table'!$N" &amp; I$1)) ),I$2&amp;_xlfn.XLOOKUP($A162,E96_raw,E96_code),"N/A")</f>
        <v>ERJ2RKD45R3</v>
      </c>
      <c r="L162" s="5" t="str" cm="1">
        <f t="array" aca="1" ref="L162" ca="1">IF( OR( AND($A162&gt;=INDIRECT("'Panasonic ERJ Code Table'!$K" &amp; L$1),$A162&lt;=INDIRECT("'Panasonic ERJ Code Table'!$L" &amp; L$1)), AND($A162&gt;=INDIRECT("'Panasonic ERJ Code Table'!$M" &amp; L$1),$A162&lt;=INDIRECT("'Panasonic ERJ Code Table'!$N" &amp; L$1)) ),L$2&amp;_xlfn.XLOOKUP($A162,E96_raw,E96_code),"N/A")</f>
        <v>N/A</v>
      </c>
      <c r="O162" s="5" t="str" cm="1">
        <f t="array" aca="1" ref="O162" ca="1">IF( OR( AND($A162&gt;=INDIRECT("'Panasonic ERJ Code Table'!$K" &amp; O$1),$A162&lt;=INDIRECT("'Panasonic ERJ Code Table'!$L" &amp; O$1)), AND($A162&gt;=INDIRECT("'Panasonic ERJ Code Table'!$M" &amp; O$1),$A162&lt;=INDIRECT("'Panasonic ERJ Code Table'!$N" &amp; O$1)) ),O$2&amp;_xlfn.XLOOKUP($A162,E96_raw,E96_code),"N/A")</f>
        <v>ERJ3RED45R3</v>
      </c>
      <c r="R162" s="5" t="str" cm="1">
        <f t="array" aca="1" ref="R162" ca="1">IF( OR( AND($A162&gt;=INDIRECT("'Panasonic ERJ Code Table'!$K" &amp; R$1),$A162&lt;=INDIRECT("'Panasonic ERJ Code Table'!$L" &amp; R$1)), AND($A162&gt;=INDIRECT("'Panasonic ERJ Code Table'!$M" &amp; R$1),$A162&lt;=INDIRECT("'Panasonic ERJ Code Table'!$N" &amp; R$1)) ),R$2&amp;_xlfn.XLOOKUP($A162,E96_raw,E96_code),"N/A")</f>
        <v>N/A</v>
      </c>
      <c r="U162" s="5" t="str" cm="1">
        <f t="array" aca="1" ref="U162" ca="1">IF( OR( AND($A162&gt;=INDIRECT("'Panasonic ERJ Code Table'!$J" &amp; U$1),$A162&lt;=INDIRECT("'Panasonic ERJ Code Table'!$K" &amp; U$1)), AND($A162&gt;=INDIRECT("'Panasonic ERJ Code Table'!$L" &amp; U$1),$A162&lt;=INDIRECT("'Panasonic ERJ Code Table'!$M" &amp; U$1)) ),U$2&amp;_xlfn.XLOOKUP($A162,E96_raw,E96_code),"N/A")</f>
        <v>N/A</v>
      </c>
    </row>
    <row r="163" spans="1:21">
      <c r="A163" s="16">
        <v>46.399999999999991</v>
      </c>
      <c r="B163" s="16"/>
      <c r="C163" s="5" t="str" cm="1">
        <f t="array" aca="1" ref="C163" ca="1">IF( OR( AND($A163&gt;=INDIRECT("'Panasonic ERJ Code Table'!$K" &amp; C$1),$A163&lt;=INDIRECT("'Panasonic ERJ Code Table'!$L" &amp; C$1)), AND($A163&gt;=INDIRECT("'Panasonic ERJ Code Table'!$M" &amp; C$1),$A163&lt;=INDIRECT("'Panasonic ERJ Code Table'!$N" &amp; C$1)) ),C$2&amp;_xlfn.XLOOKUP($A163,E96_raw,E96_code),"N/A")</f>
        <v>N/A</v>
      </c>
      <c r="F163" s="5" t="str" cm="1">
        <f t="array" aca="1" ref="F163" ca="1">IF( OR( AND($A163&gt;=INDIRECT("'Panasonic ERJ Code Table'!$K" &amp; F$1),$A163&lt;=INDIRECT("'Panasonic ERJ Code Table'!$L" &amp; F$1)), AND($A163&gt;=INDIRECT("'Panasonic ERJ Code Table'!$M" &amp; F$1),$A163&lt;=INDIRECT("'Panasonic ERJ Code Table'!$N" &amp; F$1)) ),F$2&amp;_xlfn.XLOOKUP($A163,E96_raw,E96_code),"N/A")</f>
        <v>N/A</v>
      </c>
      <c r="I163" s="5" t="str" cm="1">
        <f t="array" aca="1" ref="I163" ca="1">IF( OR( AND($A163&gt;=INDIRECT("'Panasonic ERJ Code Table'!$K" &amp; I$1),$A163&lt;=INDIRECT("'Panasonic ERJ Code Table'!$L" &amp; I$1)), AND($A163&gt;=INDIRECT("'Panasonic ERJ Code Table'!$M" &amp; I$1),$A163&lt;=INDIRECT("'Panasonic ERJ Code Table'!$N" &amp; I$1)) ),I$2&amp;_xlfn.XLOOKUP($A163,E96_raw,E96_code),"N/A")</f>
        <v>ERJ2RKD46R4</v>
      </c>
      <c r="L163" s="5" t="str" cm="1">
        <f t="array" aca="1" ref="L163" ca="1">IF( OR( AND($A163&gt;=INDIRECT("'Panasonic ERJ Code Table'!$K" &amp; L$1),$A163&lt;=INDIRECT("'Panasonic ERJ Code Table'!$L" &amp; L$1)), AND($A163&gt;=INDIRECT("'Panasonic ERJ Code Table'!$M" &amp; L$1),$A163&lt;=INDIRECT("'Panasonic ERJ Code Table'!$N" &amp; L$1)) ),L$2&amp;_xlfn.XLOOKUP($A163,E96_raw,E96_code),"N/A")</f>
        <v>N/A</v>
      </c>
      <c r="O163" s="5" t="str" cm="1">
        <f t="array" aca="1" ref="O163" ca="1">IF( OR( AND($A163&gt;=INDIRECT("'Panasonic ERJ Code Table'!$K" &amp; O$1),$A163&lt;=INDIRECT("'Panasonic ERJ Code Table'!$L" &amp; O$1)), AND($A163&gt;=INDIRECT("'Panasonic ERJ Code Table'!$M" &amp; O$1),$A163&lt;=INDIRECT("'Panasonic ERJ Code Table'!$N" &amp; O$1)) ),O$2&amp;_xlfn.XLOOKUP($A163,E96_raw,E96_code),"N/A")</f>
        <v>ERJ3RED46R4</v>
      </c>
      <c r="R163" s="5" t="str" cm="1">
        <f t="array" aca="1" ref="R163" ca="1">IF( OR( AND($A163&gt;=INDIRECT("'Panasonic ERJ Code Table'!$K" &amp; R$1),$A163&lt;=INDIRECT("'Panasonic ERJ Code Table'!$L" &amp; R$1)), AND($A163&gt;=INDIRECT("'Panasonic ERJ Code Table'!$M" &amp; R$1),$A163&lt;=INDIRECT("'Panasonic ERJ Code Table'!$N" &amp; R$1)) ),R$2&amp;_xlfn.XLOOKUP($A163,E96_raw,E96_code),"N/A")</f>
        <v>N/A</v>
      </c>
      <c r="U163" s="5" t="str" cm="1">
        <f t="array" aca="1" ref="U163" ca="1">IF( OR( AND($A163&gt;=INDIRECT("'Panasonic ERJ Code Table'!$J" &amp; U$1),$A163&lt;=INDIRECT("'Panasonic ERJ Code Table'!$K" &amp; U$1)), AND($A163&gt;=INDIRECT("'Panasonic ERJ Code Table'!$L" &amp; U$1),$A163&lt;=INDIRECT("'Panasonic ERJ Code Table'!$M" &amp; U$1)) ),U$2&amp;_xlfn.XLOOKUP($A163,E96_raw,E96_code),"N/A")</f>
        <v>N/A</v>
      </c>
    </row>
    <row r="164" spans="1:21">
      <c r="A164" s="16">
        <v>47.5</v>
      </c>
      <c r="B164" s="16"/>
      <c r="C164" s="5" t="str" cm="1">
        <f t="array" aca="1" ref="C164" ca="1">IF( OR( AND($A164&gt;=INDIRECT("'Panasonic ERJ Code Table'!$K" &amp; C$1),$A164&lt;=INDIRECT("'Panasonic ERJ Code Table'!$L" &amp; C$1)), AND($A164&gt;=INDIRECT("'Panasonic ERJ Code Table'!$M" &amp; C$1),$A164&lt;=INDIRECT("'Panasonic ERJ Code Table'!$N" &amp; C$1)) ),C$2&amp;_xlfn.XLOOKUP($A164,E96_raw,E96_code),"N/A")</f>
        <v>N/A</v>
      </c>
      <c r="F164" s="5" t="str" cm="1">
        <f t="array" aca="1" ref="F164" ca="1">IF( OR( AND($A164&gt;=INDIRECT("'Panasonic ERJ Code Table'!$K" &amp; F$1),$A164&lt;=INDIRECT("'Panasonic ERJ Code Table'!$L" &amp; F$1)), AND($A164&gt;=INDIRECT("'Panasonic ERJ Code Table'!$M" &amp; F$1),$A164&lt;=INDIRECT("'Panasonic ERJ Code Table'!$N" &amp; F$1)) ),F$2&amp;_xlfn.XLOOKUP($A164,E96_raw,E96_code),"N/A")</f>
        <v>N/A</v>
      </c>
      <c r="I164" s="5" t="str" cm="1">
        <f t="array" aca="1" ref="I164" ca="1">IF( OR( AND($A164&gt;=INDIRECT("'Panasonic ERJ Code Table'!$K" &amp; I$1),$A164&lt;=INDIRECT("'Panasonic ERJ Code Table'!$L" &amp; I$1)), AND($A164&gt;=INDIRECT("'Panasonic ERJ Code Table'!$M" &amp; I$1),$A164&lt;=INDIRECT("'Panasonic ERJ Code Table'!$N" &amp; I$1)) ),I$2&amp;_xlfn.XLOOKUP($A164,E96_raw,E96_code),"N/A")</f>
        <v>ERJ2RKD47R5</v>
      </c>
      <c r="L164" s="5" t="str" cm="1">
        <f t="array" aca="1" ref="L164" ca="1">IF( OR( AND($A164&gt;=INDIRECT("'Panasonic ERJ Code Table'!$K" &amp; L$1),$A164&lt;=INDIRECT("'Panasonic ERJ Code Table'!$L" &amp; L$1)), AND($A164&gt;=INDIRECT("'Panasonic ERJ Code Table'!$M" &amp; L$1),$A164&lt;=INDIRECT("'Panasonic ERJ Code Table'!$N" &amp; L$1)) ),L$2&amp;_xlfn.XLOOKUP($A164,E96_raw,E96_code),"N/A")</f>
        <v>N/A</v>
      </c>
      <c r="O164" s="5" t="str" cm="1">
        <f t="array" aca="1" ref="O164" ca="1">IF( OR( AND($A164&gt;=INDIRECT("'Panasonic ERJ Code Table'!$K" &amp; O$1),$A164&lt;=INDIRECT("'Panasonic ERJ Code Table'!$L" &amp; O$1)), AND($A164&gt;=INDIRECT("'Panasonic ERJ Code Table'!$M" &amp; O$1),$A164&lt;=INDIRECT("'Panasonic ERJ Code Table'!$N" &amp; O$1)) ),O$2&amp;_xlfn.XLOOKUP($A164,E96_raw,E96_code),"N/A")</f>
        <v>ERJ3RED47R5</v>
      </c>
      <c r="R164" s="5" t="str" cm="1">
        <f t="array" aca="1" ref="R164" ca="1">IF( OR( AND($A164&gt;=INDIRECT("'Panasonic ERJ Code Table'!$K" &amp; R$1),$A164&lt;=INDIRECT("'Panasonic ERJ Code Table'!$L" &amp; R$1)), AND($A164&gt;=INDIRECT("'Panasonic ERJ Code Table'!$M" &amp; R$1),$A164&lt;=INDIRECT("'Panasonic ERJ Code Table'!$N" &amp; R$1)) ),R$2&amp;_xlfn.XLOOKUP($A164,E96_raw,E96_code),"N/A")</f>
        <v>N/A</v>
      </c>
      <c r="U164" s="5" t="str" cm="1">
        <f t="array" aca="1" ref="U164" ca="1">IF( OR( AND($A164&gt;=INDIRECT("'Panasonic ERJ Code Table'!$J" &amp; U$1),$A164&lt;=INDIRECT("'Panasonic ERJ Code Table'!$K" &amp; U$1)), AND($A164&gt;=INDIRECT("'Panasonic ERJ Code Table'!$L" &amp; U$1),$A164&lt;=INDIRECT("'Panasonic ERJ Code Table'!$M" &amp; U$1)) ),U$2&amp;_xlfn.XLOOKUP($A164,E96_raw,E96_code),"N/A")</f>
        <v>N/A</v>
      </c>
    </row>
    <row r="165" spans="1:21">
      <c r="A165" s="16">
        <v>48.7</v>
      </c>
      <c r="B165" s="16"/>
      <c r="C165" s="5" t="str" cm="1">
        <f t="array" aca="1" ref="C165" ca="1">IF( OR( AND($A165&gt;=INDIRECT("'Panasonic ERJ Code Table'!$K" &amp; C$1),$A165&lt;=INDIRECT("'Panasonic ERJ Code Table'!$L" &amp; C$1)), AND($A165&gt;=INDIRECT("'Panasonic ERJ Code Table'!$M" &amp; C$1),$A165&lt;=INDIRECT("'Panasonic ERJ Code Table'!$N" &amp; C$1)) ),C$2&amp;_xlfn.XLOOKUP($A165,E96_raw,E96_code),"N/A")</f>
        <v>N/A</v>
      </c>
      <c r="F165" s="5" t="str" cm="1">
        <f t="array" aca="1" ref="F165" ca="1">IF( OR( AND($A165&gt;=INDIRECT("'Panasonic ERJ Code Table'!$K" &amp; F$1),$A165&lt;=INDIRECT("'Panasonic ERJ Code Table'!$L" &amp; F$1)), AND($A165&gt;=INDIRECT("'Panasonic ERJ Code Table'!$M" &amp; F$1),$A165&lt;=INDIRECT("'Panasonic ERJ Code Table'!$N" &amp; F$1)) ),F$2&amp;_xlfn.XLOOKUP($A165,E96_raw,E96_code),"N/A")</f>
        <v>N/A</v>
      </c>
      <c r="I165" s="5" t="str" cm="1">
        <f t="array" aca="1" ref="I165" ca="1">IF( OR( AND($A165&gt;=INDIRECT("'Panasonic ERJ Code Table'!$K" &amp; I$1),$A165&lt;=INDIRECT("'Panasonic ERJ Code Table'!$L" &amp; I$1)), AND($A165&gt;=INDIRECT("'Panasonic ERJ Code Table'!$M" &amp; I$1),$A165&lt;=INDIRECT("'Panasonic ERJ Code Table'!$N" &amp; I$1)) ),I$2&amp;_xlfn.XLOOKUP($A165,E96_raw,E96_code),"N/A")</f>
        <v>ERJ2RKD48R7</v>
      </c>
      <c r="L165" s="5" t="str" cm="1">
        <f t="array" aca="1" ref="L165" ca="1">IF( OR( AND($A165&gt;=INDIRECT("'Panasonic ERJ Code Table'!$K" &amp; L$1),$A165&lt;=INDIRECT("'Panasonic ERJ Code Table'!$L" &amp; L$1)), AND($A165&gt;=INDIRECT("'Panasonic ERJ Code Table'!$M" &amp; L$1),$A165&lt;=INDIRECT("'Panasonic ERJ Code Table'!$N" &amp; L$1)) ),L$2&amp;_xlfn.XLOOKUP($A165,E96_raw,E96_code),"N/A")</f>
        <v>N/A</v>
      </c>
      <c r="O165" s="5" t="str" cm="1">
        <f t="array" aca="1" ref="O165" ca="1">IF( OR( AND($A165&gt;=INDIRECT("'Panasonic ERJ Code Table'!$K" &amp; O$1),$A165&lt;=INDIRECT("'Panasonic ERJ Code Table'!$L" &amp; O$1)), AND($A165&gt;=INDIRECT("'Panasonic ERJ Code Table'!$M" &amp; O$1),$A165&lt;=INDIRECT("'Panasonic ERJ Code Table'!$N" &amp; O$1)) ),O$2&amp;_xlfn.XLOOKUP($A165,E96_raw,E96_code),"N/A")</f>
        <v>ERJ3RED48R7</v>
      </c>
      <c r="R165" s="5" t="str" cm="1">
        <f t="array" aca="1" ref="R165" ca="1">IF( OR( AND($A165&gt;=INDIRECT("'Panasonic ERJ Code Table'!$K" &amp; R$1),$A165&lt;=INDIRECT("'Panasonic ERJ Code Table'!$L" &amp; R$1)), AND($A165&gt;=INDIRECT("'Panasonic ERJ Code Table'!$M" &amp; R$1),$A165&lt;=INDIRECT("'Panasonic ERJ Code Table'!$N" &amp; R$1)) ),R$2&amp;_xlfn.XLOOKUP($A165,E96_raw,E96_code),"N/A")</f>
        <v>N/A</v>
      </c>
      <c r="U165" s="5" t="str" cm="1">
        <f t="array" aca="1" ref="U165" ca="1">IF( OR( AND($A165&gt;=INDIRECT("'Panasonic ERJ Code Table'!$J" &amp; U$1),$A165&lt;=INDIRECT("'Panasonic ERJ Code Table'!$K" &amp; U$1)), AND($A165&gt;=INDIRECT("'Panasonic ERJ Code Table'!$L" &amp; U$1),$A165&lt;=INDIRECT("'Panasonic ERJ Code Table'!$M" &amp; U$1)) ),U$2&amp;_xlfn.XLOOKUP($A165,E96_raw,E96_code),"N/A")</f>
        <v>N/A</v>
      </c>
    </row>
    <row r="166" spans="1:21">
      <c r="A166" s="16">
        <v>49.9</v>
      </c>
      <c r="B166" s="16"/>
      <c r="C166" s="5" t="str" cm="1">
        <f t="array" aca="1" ref="C166" ca="1">IF( OR( AND($A166&gt;=INDIRECT("'Panasonic ERJ Code Table'!$K" &amp; C$1),$A166&lt;=INDIRECT("'Panasonic ERJ Code Table'!$L" &amp; C$1)), AND($A166&gt;=INDIRECT("'Panasonic ERJ Code Table'!$M" &amp; C$1),$A166&lt;=INDIRECT("'Panasonic ERJ Code Table'!$N" &amp; C$1)) ),C$2&amp;_xlfn.XLOOKUP($A166,E96_raw,E96_code),"N/A")</f>
        <v>N/A</v>
      </c>
      <c r="F166" s="5" t="str" cm="1">
        <f t="array" aca="1" ref="F166" ca="1">IF( OR( AND($A166&gt;=INDIRECT("'Panasonic ERJ Code Table'!$K" &amp; F$1),$A166&lt;=INDIRECT("'Panasonic ERJ Code Table'!$L" &amp; F$1)), AND($A166&gt;=INDIRECT("'Panasonic ERJ Code Table'!$M" &amp; F$1),$A166&lt;=INDIRECT("'Panasonic ERJ Code Table'!$N" &amp; F$1)) ),F$2&amp;_xlfn.XLOOKUP($A166,E96_raw,E96_code),"N/A")</f>
        <v>N/A</v>
      </c>
      <c r="I166" s="5" t="str" cm="1">
        <f t="array" aca="1" ref="I166" ca="1">IF( OR( AND($A166&gt;=INDIRECT("'Panasonic ERJ Code Table'!$K" &amp; I$1),$A166&lt;=INDIRECT("'Panasonic ERJ Code Table'!$L" &amp; I$1)), AND($A166&gt;=INDIRECT("'Panasonic ERJ Code Table'!$M" &amp; I$1),$A166&lt;=INDIRECT("'Panasonic ERJ Code Table'!$N" &amp; I$1)) ),I$2&amp;_xlfn.XLOOKUP($A166,E96_raw,E96_code),"N/A")</f>
        <v>ERJ2RKD49R9</v>
      </c>
      <c r="L166" s="5" t="str" cm="1">
        <f t="array" aca="1" ref="L166" ca="1">IF( OR( AND($A166&gt;=INDIRECT("'Panasonic ERJ Code Table'!$K" &amp; L$1),$A166&lt;=INDIRECT("'Panasonic ERJ Code Table'!$L" &amp; L$1)), AND($A166&gt;=INDIRECT("'Panasonic ERJ Code Table'!$M" &amp; L$1),$A166&lt;=INDIRECT("'Panasonic ERJ Code Table'!$N" &amp; L$1)) ),L$2&amp;_xlfn.XLOOKUP($A166,E96_raw,E96_code),"N/A")</f>
        <v>N/A</v>
      </c>
      <c r="O166" s="5" t="str" cm="1">
        <f t="array" aca="1" ref="O166" ca="1">IF( OR( AND($A166&gt;=INDIRECT("'Panasonic ERJ Code Table'!$K" &amp; O$1),$A166&lt;=INDIRECT("'Panasonic ERJ Code Table'!$L" &amp; O$1)), AND($A166&gt;=INDIRECT("'Panasonic ERJ Code Table'!$M" &amp; O$1),$A166&lt;=INDIRECT("'Panasonic ERJ Code Table'!$N" &amp; O$1)) ),O$2&amp;_xlfn.XLOOKUP($A166,E96_raw,E96_code),"N/A")</f>
        <v>ERJ3RED49R9</v>
      </c>
      <c r="R166" s="5" t="str" cm="1">
        <f t="array" aca="1" ref="R166" ca="1">IF( OR( AND($A166&gt;=INDIRECT("'Panasonic ERJ Code Table'!$K" &amp; R$1),$A166&lt;=INDIRECT("'Panasonic ERJ Code Table'!$L" &amp; R$1)), AND($A166&gt;=INDIRECT("'Panasonic ERJ Code Table'!$M" &amp; R$1),$A166&lt;=INDIRECT("'Panasonic ERJ Code Table'!$N" &amp; R$1)) ),R$2&amp;_xlfn.XLOOKUP($A166,E96_raw,E96_code),"N/A")</f>
        <v>N/A</v>
      </c>
      <c r="U166" s="5" t="str" cm="1">
        <f t="array" aca="1" ref="U166" ca="1">IF( OR( AND($A166&gt;=INDIRECT("'Panasonic ERJ Code Table'!$J" &amp; U$1),$A166&lt;=INDIRECT("'Panasonic ERJ Code Table'!$K" &amp; U$1)), AND($A166&gt;=INDIRECT("'Panasonic ERJ Code Table'!$L" &amp; U$1),$A166&lt;=INDIRECT("'Panasonic ERJ Code Table'!$M" &amp; U$1)) ),U$2&amp;_xlfn.XLOOKUP($A166,E96_raw,E96_code),"N/A")</f>
        <v>N/A</v>
      </c>
    </row>
    <row r="167" spans="1:21">
      <c r="A167" s="16">
        <v>51.100000000000009</v>
      </c>
      <c r="B167" s="16"/>
      <c r="C167" s="5" t="str" cm="1">
        <f t="array" aca="1" ref="C167" ca="1">IF( OR( AND($A167&gt;=INDIRECT("'Panasonic ERJ Code Table'!$K" &amp; C$1),$A167&lt;=INDIRECT("'Panasonic ERJ Code Table'!$L" &amp; C$1)), AND($A167&gt;=INDIRECT("'Panasonic ERJ Code Table'!$M" &amp; C$1),$A167&lt;=INDIRECT("'Panasonic ERJ Code Table'!$N" &amp; C$1)) ),C$2&amp;_xlfn.XLOOKUP($A167,E96_raw,E96_code),"N/A")</f>
        <v>N/A</v>
      </c>
      <c r="F167" s="5" t="str" cm="1">
        <f t="array" aca="1" ref="F167" ca="1">IF( OR( AND($A167&gt;=INDIRECT("'Panasonic ERJ Code Table'!$K" &amp; F$1),$A167&lt;=INDIRECT("'Panasonic ERJ Code Table'!$L" &amp; F$1)), AND($A167&gt;=INDIRECT("'Panasonic ERJ Code Table'!$M" &amp; F$1),$A167&lt;=INDIRECT("'Panasonic ERJ Code Table'!$N" &amp; F$1)) ),F$2&amp;_xlfn.XLOOKUP($A167,E96_raw,E96_code),"N/A")</f>
        <v>N/A</v>
      </c>
      <c r="I167" s="5" t="str" cm="1">
        <f t="array" aca="1" ref="I167" ca="1">IF( OR( AND($A167&gt;=INDIRECT("'Panasonic ERJ Code Table'!$K" &amp; I$1),$A167&lt;=INDIRECT("'Panasonic ERJ Code Table'!$L" &amp; I$1)), AND($A167&gt;=INDIRECT("'Panasonic ERJ Code Table'!$M" &amp; I$1),$A167&lt;=INDIRECT("'Panasonic ERJ Code Table'!$N" &amp; I$1)) ),I$2&amp;_xlfn.XLOOKUP($A167,E96_raw,E96_code),"N/A")</f>
        <v>ERJ2RKD51R1</v>
      </c>
      <c r="L167" s="5" t="str" cm="1">
        <f t="array" aca="1" ref="L167" ca="1">IF( OR( AND($A167&gt;=INDIRECT("'Panasonic ERJ Code Table'!$K" &amp; L$1),$A167&lt;=INDIRECT("'Panasonic ERJ Code Table'!$L" &amp; L$1)), AND($A167&gt;=INDIRECT("'Panasonic ERJ Code Table'!$M" &amp; L$1),$A167&lt;=INDIRECT("'Panasonic ERJ Code Table'!$N" &amp; L$1)) ),L$2&amp;_xlfn.XLOOKUP($A167,E96_raw,E96_code),"N/A")</f>
        <v>N/A</v>
      </c>
      <c r="O167" s="5" t="str" cm="1">
        <f t="array" aca="1" ref="O167" ca="1">IF( OR( AND($A167&gt;=INDIRECT("'Panasonic ERJ Code Table'!$K" &amp; O$1),$A167&lt;=INDIRECT("'Panasonic ERJ Code Table'!$L" &amp; O$1)), AND($A167&gt;=INDIRECT("'Panasonic ERJ Code Table'!$M" &amp; O$1),$A167&lt;=INDIRECT("'Panasonic ERJ Code Table'!$N" &amp; O$1)) ),O$2&amp;_xlfn.XLOOKUP($A167,E96_raw,E96_code),"N/A")</f>
        <v>ERJ3RED51R1</v>
      </c>
      <c r="R167" s="5" t="str" cm="1">
        <f t="array" aca="1" ref="R167" ca="1">IF( OR( AND($A167&gt;=INDIRECT("'Panasonic ERJ Code Table'!$K" &amp; R$1),$A167&lt;=INDIRECT("'Panasonic ERJ Code Table'!$L" &amp; R$1)), AND($A167&gt;=INDIRECT("'Panasonic ERJ Code Table'!$M" &amp; R$1),$A167&lt;=INDIRECT("'Panasonic ERJ Code Table'!$N" &amp; R$1)) ),R$2&amp;_xlfn.XLOOKUP($A167,E96_raw,E96_code),"N/A")</f>
        <v>N/A</v>
      </c>
      <c r="U167" s="5" t="str" cm="1">
        <f t="array" aca="1" ref="U167" ca="1">IF( OR( AND($A167&gt;=INDIRECT("'Panasonic ERJ Code Table'!$J" &amp; U$1),$A167&lt;=INDIRECT("'Panasonic ERJ Code Table'!$K" &amp; U$1)), AND($A167&gt;=INDIRECT("'Panasonic ERJ Code Table'!$L" &amp; U$1),$A167&lt;=INDIRECT("'Panasonic ERJ Code Table'!$M" &amp; U$1)) ),U$2&amp;_xlfn.XLOOKUP($A167,E96_raw,E96_code),"N/A")</f>
        <v>N/A</v>
      </c>
    </row>
    <row r="168" spans="1:21">
      <c r="A168" s="16">
        <v>52.3</v>
      </c>
      <c r="B168" s="16"/>
      <c r="C168" s="5" t="str" cm="1">
        <f t="array" aca="1" ref="C168" ca="1">IF( OR( AND($A168&gt;=INDIRECT("'Panasonic ERJ Code Table'!$K" &amp; C$1),$A168&lt;=INDIRECT("'Panasonic ERJ Code Table'!$L" &amp; C$1)), AND($A168&gt;=INDIRECT("'Panasonic ERJ Code Table'!$M" &amp; C$1),$A168&lt;=INDIRECT("'Panasonic ERJ Code Table'!$N" &amp; C$1)) ),C$2&amp;_xlfn.XLOOKUP($A168,E96_raw,E96_code),"N/A")</f>
        <v>N/A</v>
      </c>
      <c r="F168" s="5" t="str" cm="1">
        <f t="array" aca="1" ref="F168" ca="1">IF( OR( AND($A168&gt;=INDIRECT("'Panasonic ERJ Code Table'!$K" &amp; F$1),$A168&lt;=INDIRECT("'Panasonic ERJ Code Table'!$L" &amp; F$1)), AND($A168&gt;=INDIRECT("'Panasonic ERJ Code Table'!$M" &amp; F$1),$A168&lt;=INDIRECT("'Panasonic ERJ Code Table'!$N" &amp; F$1)) ),F$2&amp;_xlfn.XLOOKUP($A168,E96_raw,E96_code),"N/A")</f>
        <v>N/A</v>
      </c>
      <c r="I168" s="5" t="str" cm="1">
        <f t="array" aca="1" ref="I168" ca="1">IF( OR( AND($A168&gt;=INDIRECT("'Panasonic ERJ Code Table'!$K" &amp; I$1),$A168&lt;=INDIRECT("'Panasonic ERJ Code Table'!$L" &amp; I$1)), AND($A168&gt;=INDIRECT("'Panasonic ERJ Code Table'!$M" &amp; I$1),$A168&lt;=INDIRECT("'Panasonic ERJ Code Table'!$N" &amp; I$1)) ),I$2&amp;_xlfn.XLOOKUP($A168,E96_raw,E96_code),"N/A")</f>
        <v>ERJ2RKD52R3</v>
      </c>
      <c r="L168" s="5" t="str" cm="1">
        <f t="array" aca="1" ref="L168" ca="1">IF( OR( AND($A168&gt;=INDIRECT("'Panasonic ERJ Code Table'!$K" &amp; L$1),$A168&lt;=INDIRECT("'Panasonic ERJ Code Table'!$L" &amp; L$1)), AND($A168&gt;=INDIRECT("'Panasonic ERJ Code Table'!$M" &amp; L$1),$A168&lt;=INDIRECT("'Panasonic ERJ Code Table'!$N" &amp; L$1)) ),L$2&amp;_xlfn.XLOOKUP($A168,E96_raw,E96_code),"N/A")</f>
        <v>N/A</v>
      </c>
      <c r="O168" s="5" t="str" cm="1">
        <f t="array" aca="1" ref="O168" ca="1">IF( OR( AND($A168&gt;=INDIRECT("'Panasonic ERJ Code Table'!$K" &amp; O$1),$A168&lt;=INDIRECT("'Panasonic ERJ Code Table'!$L" &amp; O$1)), AND($A168&gt;=INDIRECT("'Panasonic ERJ Code Table'!$M" &amp; O$1),$A168&lt;=INDIRECT("'Panasonic ERJ Code Table'!$N" &amp; O$1)) ),O$2&amp;_xlfn.XLOOKUP($A168,E96_raw,E96_code),"N/A")</f>
        <v>ERJ3RED52R3</v>
      </c>
      <c r="R168" s="5" t="str" cm="1">
        <f t="array" aca="1" ref="R168" ca="1">IF( OR( AND($A168&gt;=INDIRECT("'Panasonic ERJ Code Table'!$K" &amp; R$1),$A168&lt;=INDIRECT("'Panasonic ERJ Code Table'!$L" &amp; R$1)), AND($A168&gt;=INDIRECT("'Panasonic ERJ Code Table'!$M" &amp; R$1),$A168&lt;=INDIRECT("'Panasonic ERJ Code Table'!$N" &amp; R$1)) ),R$2&amp;_xlfn.XLOOKUP($A168,E96_raw,E96_code),"N/A")</f>
        <v>N/A</v>
      </c>
      <c r="U168" s="5" t="str" cm="1">
        <f t="array" aca="1" ref="U168" ca="1">IF( OR( AND($A168&gt;=INDIRECT("'Panasonic ERJ Code Table'!$J" &amp; U$1),$A168&lt;=INDIRECT("'Panasonic ERJ Code Table'!$K" &amp; U$1)), AND($A168&gt;=INDIRECT("'Panasonic ERJ Code Table'!$L" &amp; U$1),$A168&lt;=INDIRECT("'Panasonic ERJ Code Table'!$M" &amp; U$1)) ),U$2&amp;_xlfn.XLOOKUP($A168,E96_raw,E96_code),"N/A")</f>
        <v>N/A</v>
      </c>
    </row>
    <row r="169" spans="1:21">
      <c r="A169" s="16">
        <v>53.6</v>
      </c>
      <c r="B169" s="16"/>
      <c r="C169" s="5" t="str" cm="1">
        <f t="array" aca="1" ref="C169" ca="1">IF( OR( AND($A169&gt;=INDIRECT("'Panasonic ERJ Code Table'!$K" &amp; C$1),$A169&lt;=INDIRECT("'Panasonic ERJ Code Table'!$L" &amp; C$1)), AND($A169&gt;=INDIRECT("'Panasonic ERJ Code Table'!$M" &amp; C$1),$A169&lt;=INDIRECT("'Panasonic ERJ Code Table'!$N" &amp; C$1)) ),C$2&amp;_xlfn.XLOOKUP($A169,E96_raw,E96_code),"N/A")</f>
        <v>N/A</v>
      </c>
      <c r="F169" s="5" t="str" cm="1">
        <f t="array" aca="1" ref="F169" ca="1">IF( OR( AND($A169&gt;=INDIRECT("'Panasonic ERJ Code Table'!$K" &amp; F$1),$A169&lt;=INDIRECT("'Panasonic ERJ Code Table'!$L" &amp; F$1)), AND($A169&gt;=INDIRECT("'Panasonic ERJ Code Table'!$M" &amp; F$1),$A169&lt;=INDIRECT("'Panasonic ERJ Code Table'!$N" &amp; F$1)) ),F$2&amp;_xlfn.XLOOKUP($A169,E96_raw,E96_code),"N/A")</f>
        <v>N/A</v>
      </c>
      <c r="I169" s="5" t="str" cm="1">
        <f t="array" aca="1" ref="I169" ca="1">IF( OR( AND($A169&gt;=INDIRECT("'Panasonic ERJ Code Table'!$K" &amp; I$1),$A169&lt;=INDIRECT("'Panasonic ERJ Code Table'!$L" &amp; I$1)), AND($A169&gt;=INDIRECT("'Panasonic ERJ Code Table'!$M" &amp; I$1),$A169&lt;=INDIRECT("'Panasonic ERJ Code Table'!$N" &amp; I$1)) ),I$2&amp;_xlfn.XLOOKUP($A169,E96_raw,E96_code),"N/A")</f>
        <v>ERJ2RKD53R6</v>
      </c>
      <c r="L169" s="5" t="str" cm="1">
        <f t="array" aca="1" ref="L169" ca="1">IF( OR( AND($A169&gt;=INDIRECT("'Panasonic ERJ Code Table'!$K" &amp; L$1),$A169&lt;=INDIRECT("'Panasonic ERJ Code Table'!$L" &amp; L$1)), AND($A169&gt;=INDIRECT("'Panasonic ERJ Code Table'!$M" &amp; L$1),$A169&lt;=INDIRECT("'Panasonic ERJ Code Table'!$N" &amp; L$1)) ),L$2&amp;_xlfn.XLOOKUP($A169,E96_raw,E96_code),"N/A")</f>
        <v>N/A</v>
      </c>
      <c r="O169" s="5" t="str" cm="1">
        <f t="array" aca="1" ref="O169" ca="1">IF( OR( AND($A169&gt;=INDIRECT("'Panasonic ERJ Code Table'!$K" &amp; O$1),$A169&lt;=INDIRECT("'Panasonic ERJ Code Table'!$L" &amp; O$1)), AND($A169&gt;=INDIRECT("'Panasonic ERJ Code Table'!$M" &amp; O$1),$A169&lt;=INDIRECT("'Panasonic ERJ Code Table'!$N" &amp; O$1)) ),O$2&amp;_xlfn.XLOOKUP($A169,E96_raw,E96_code),"N/A")</f>
        <v>ERJ3RED53R6</v>
      </c>
      <c r="R169" s="5" t="str" cm="1">
        <f t="array" aca="1" ref="R169" ca="1">IF( OR( AND($A169&gt;=INDIRECT("'Panasonic ERJ Code Table'!$K" &amp; R$1),$A169&lt;=INDIRECT("'Panasonic ERJ Code Table'!$L" &amp; R$1)), AND($A169&gt;=INDIRECT("'Panasonic ERJ Code Table'!$M" &amp; R$1),$A169&lt;=INDIRECT("'Panasonic ERJ Code Table'!$N" &amp; R$1)) ),R$2&amp;_xlfn.XLOOKUP($A169,E96_raw,E96_code),"N/A")</f>
        <v>N/A</v>
      </c>
      <c r="U169" s="5" t="str" cm="1">
        <f t="array" aca="1" ref="U169" ca="1">IF( OR( AND($A169&gt;=INDIRECT("'Panasonic ERJ Code Table'!$J" &amp; U$1),$A169&lt;=INDIRECT("'Panasonic ERJ Code Table'!$K" &amp; U$1)), AND($A169&gt;=INDIRECT("'Panasonic ERJ Code Table'!$L" &amp; U$1),$A169&lt;=INDIRECT("'Panasonic ERJ Code Table'!$M" &amp; U$1)) ),U$2&amp;_xlfn.XLOOKUP($A169,E96_raw,E96_code),"N/A")</f>
        <v>N/A</v>
      </c>
    </row>
    <row r="170" spans="1:21">
      <c r="A170" s="16">
        <v>54.9</v>
      </c>
      <c r="B170" s="16"/>
      <c r="C170" s="5" t="str" cm="1">
        <f t="array" aca="1" ref="C170" ca="1">IF( OR( AND($A170&gt;=INDIRECT("'Panasonic ERJ Code Table'!$K" &amp; C$1),$A170&lt;=INDIRECT("'Panasonic ERJ Code Table'!$L" &amp; C$1)), AND($A170&gt;=INDIRECT("'Panasonic ERJ Code Table'!$M" &amp; C$1),$A170&lt;=INDIRECT("'Panasonic ERJ Code Table'!$N" &amp; C$1)) ),C$2&amp;_xlfn.XLOOKUP($A170,E96_raw,E96_code),"N/A")</f>
        <v>N/A</v>
      </c>
      <c r="F170" s="5" t="str" cm="1">
        <f t="array" aca="1" ref="F170" ca="1">IF( OR( AND($A170&gt;=INDIRECT("'Panasonic ERJ Code Table'!$K" &amp; F$1),$A170&lt;=INDIRECT("'Panasonic ERJ Code Table'!$L" &amp; F$1)), AND($A170&gt;=INDIRECT("'Panasonic ERJ Code Table'!$M" &amp; F$1),$A170&lt;=INDIRECT("'Panasonic ERJ Code Table'!$N" &amp; F$1)) ),F$2&amp;_xlfn.XLOOKUP($A170,E96_raw,E96_code),"N/A")</f>
        <v>N/A</v>
      </c>
      <c r="I170" s="5" t="str" cm="1">
        <f t="array" aca="1" ref="I170" ca="1">IF( OR( AND($A170&gt;=INDIRECT("'Panasonic ERJ Code Table'!$K" &amp; I$1),$A170&lt;=INDIRECT("'Panasonic ERJ Code Table'!$L" &amp; I$1)), AND($A170&gt;=INDIRECT("'Panasonic ERJ Code Table'!$M" &amp; I$1),$A170&lt;=INDIRECT("'Panasonic ERJ Code Table'!$N" &amp; I$1)) ),I$2&amp;_xlfn.XLOOKUP($A170,E96_raw,E96_code),"N/A")</f>
        <v>ERJ2RKD54R9</v>
      </c>
      <c r="L170" s="5" t="str" cm="1">
        <f t="array" aca="1" ref="L170" ca="1">IF( OR( AND($A170&gt;=INDIRECT("'Panasonic ERJ Code Table'!$K" &amp; L$1),$A170&lt;=INDIRECT("'Panasonic ERJ Code Table'!$L" &amp; L$1)), AND($A170&gt;=INDIRECT("'Panasonic ERJ Code Table'!$M" &amp; L$1),$A170&lt;=INDIRECT("'Panasonic ERJ Code Table'!$N" &amp; L$1)) ),L$2&amp;_xlfn.XLOOKUP($A170,E96_raw,E96_code),"N/A")</f>
        <v>N/A</v>
      </c>
      <c r="O170" s="5" t="str" cm="1">
        <f t="array" aca="1" ref="O170" ca="1">IF( OR( AND($A170&gt;=INDIRECT("'Panasonic ERJ Code Table'!$K" &amp; O$1),$A170&lt;=INDIRECT("'Panasonic ERJ Code Table'!$L" &amp; O$1)), AND($A170&gt;=INDIRECT("'Panasonic ERJ Code Table'!$M" &amp; O$1),$A170&lt;=INDIRECT("'Panasonic ERJ Code Table'!$N" &amp; O$1)) ),O$2&amp;_xlfn.XLOOKUP($A170,E96_raw,E96_code),"N/A")</f>
        <v>ERJ3RED54R9</v>
      </c>
      <c r="R170" s="5" t="str" cm="1">
        <f t="array" aca="1" ref="R170" ca="1">IF( OR( AND($A170&gt;=INDIRECT("'Panasonic ERJ Code Table'!$K" &amp; R$1),$A170&lt;=INDIRECT("'Panasonic ERJ Code Table'!$L" &amp; R$1)), AND($A170&gt;=INDIRECT("'Panasonic ERJ Code Table'!$M" &amp; R$1),$A170&lt;=INDIRECT("'Panasonic ERJ Code Table'!$N" &amp; R$1)) ),R$2&amp;_xlfn.XLOOKUP($A170,E96_raw,E96_code),"N/A")</f>
        <v>N/A</v>
      </c>
      <c r="U170" s="5" t="str" cm="1">
        <f t="array" aca="1" ref="U170" ca="1">IF( OR( AND($A170&gt;=INDIRECT("'Panasonic ERJ Code Table'!$J" &amp; U$1),$A170&lt;=INDIRECT("'Panasonic ERJ Code Table'!$K" &amp; U$1)), AND($A170&gt;=INDIRECT("'Panasonic ERJ Code Table'!$L" &amp; U$1),$A170&lt;=INDIRECT("'Panasonic ERJ Code Table'!$M" &amp; U$1)) ),U$2&amp;_xlfn.XLOOKUP($A170,E96_raw,E96_code),"N/A")</f>
        <v>N/A</v>
      </c>
    </row>
    <row r="171" spans="1:21">
      <c r="A171" s="16">
        <v>56.2</v>
      </c>
      <c r="B171" s="16"/>
      <c r="C171" s="5" t="str" cm="1">
        <f t="array" aca="1" ref="C171" ca="1">IF( OR( AND($A171&gt;=INDIRECT("'Panasonic ERJ Code Table'!$K" &amp; C$1),$A171&lt;=INDIRECT("'Panasonic ERJ Code Table'!$L" &amp; C$1)), AND($A171&gt;=INDIRECT("'Panasonic ERJ Code Table'!$M" &amp; C$1),$A171&lt;=INDIRECT("'Panasonic ERJ Code Table'!$N" &amp; C$1)) ),C$2&amp;_xlfn.XLOOKUP($A171,E96_raw,E96_code),"N/A")</f>
        <v>N/A</v>
      </c>
      <c r="F171" s="5" t="str" cm="1">
        <f t="array" aca="1" ref="F171" ca="1">IF( OR( AND($A171&gt;=INDIRECT("'Panasonic ERJ Code Table'!$K" &amp; F$1),$A171&lt;=INDIRECT("'Panasonic ERJ Code Table'!$L" &amp; F$1)), AND($A171&gt;=INDIRECT("'Panasonic ERJ Code Table'!$M" &amp; F$1),$A171&lt;=INDIRECT("'Panasonic ERJ Code Table'!$N" &amp; F$1)) ),F$2&amp;_xlfn.XLOOKUP($A171,E96_raw,E96_code),"N/A")</f>
        <v>N/A</v>
      </c>
      <c r="I171" s="5" t="str" cm="1">
        <f t="array" aca="1" ref="I171" ca="1">IF( OR( AND($A171&gt;=INDIRECT("'Panasonic ERJ Code Table'!$K" &amp; I$1),$A171&lt;=INDIRECT("'Panasonic ERJ Code Table'!$L" &amp; I$1)), AND($A171&gt;=INDIRECT("'Panasonic ERJ Code Table'!$M" &amp; I$1),$A171&lt;=INDIRECT("'Panasonic ERJ Code Table'!$N" &amp; I$1)) ),I$2&amp;_xlfn.XLOOKUP($A171,E96_raw,E96_code),"N/A")</f>
        <v>ERJ2RKD56R2</v>
      </c>
      <c r="L171" s="5" t="str" cm="1">
        <f t="array" aca="1" ref="L171" ca="1">IF( OR( AND($A171&gt;=INDIRECT("'Panasonic ERJ Code Table'!$K" &amp; L$1),$A171&lt;=INDIRECT("'Panasonic ERJ Code Table'!$L" &amp; L$1)), AND($A171&gt;=INDIRECT("'Panasonic ERJ Code Table'!$M" &amp; L$1),$A171&lt;=INDIRECT("'Panasonic ERJ Code Table'!$N" &amp; L$1)) ),L$2&amp;_xlfn.XLOOKUP($A171,E96_raw,E96_code),"N/A")</f>
        <v>N/A</v>
      </c>
      <c r="O171" s="5" t="str" cm="1">
        <f t="array" aca="1" ref="O171" ca="1">IF( OR( AND($A171&gt;=INDIRECT("'Panasonic ERJ Code Table'!$K" &amp; O$1),$A171&lt;=INDIRECT("'Panasonic ERJ Code Table'!$L" &amp; O$1)), AND($A171&gt;=INDIRECT("'Panasonic ERJ Code Table'!$M" &amp; O$1),$A171&lt;=INDIRECT("'Panasonic ERJ Code Table'!$N" &amp; O$1)) ),O$2&amp;_xlfn.XLOOKUP($A171,E96_raw,E96_code),"N/A")</f>
        <v>ERJ3RED56R2</v>
      </c>
      <c r="R171" s="5" t="str" cm="1">
        <f t="array" aca="1" ref="R171" ca="1">IF( OR( AND($A171&gt;=INDIRECT("'Panasonic ERJ Code Table'!$K" &amp; R$1),$A171&lt;=INDIRECT("'Panasonic ERJ Code Table'!$L" &amp; R$1)), AND($A171&gt;=INDIRECT("'Panasonic ERJ Code Table'!$M" &amp; R$1),$A171&lt;=INDIRECT("'Panasonic ERJ Code Table'!$N" &amp; R$1)) ),R$2&amp;_xlfn.XLOOKUP($A171,E96_raw,E96_code),"N/A")</f>
        <v>N/A</v>
      </c>
      <c r="U171" s="5" t="str" cm="1">
        <f t="array" aca="1" ref="U171" ca="1">IF( OR( AND($A171&gt;=INDIRECT("'Panasonic ERJ Code Table'!$J" &amp; U$1),$A171&lt;=INDIRECT("'Panasonic ERJ Code Table'!$K" &amp; U$1)), AND($A171&gt;=INDIRECT("'Panasonic ERJ Code Table'!$L" &amp; U$1),$A171&lt;=INDIRECT("'Panasonic ERJ Code Table'!$M" &amp; U$1)) ),U$2&amp;_xlfn.XLOOKUP($A171,E96_raw,E96_code),"N/A")</f>
        <v>N/A</v>
      </c>
    </row>
    <row r="172" spans="1:21">
      <c r="A172" s="16">
        <v>57.6</v>
      </c>
      <c r="B172" s="16"/>
      <c r="C172" s="5" t="str" cm="1">
        <f t="array" aca="1" ref="C172" ca="1">IF( OR( AND($A172&gt;=INDIRECT("'Panasonic ERJ Code Table'!$K" &amp; C$1),$A172&lt;=INDIRECT("'Panasonic ERJ Code Table'!$L" &amp; C$1)), AND($A172&gt;=INDIRECT("'Panasonic ERJ Code Table'!$M" &amp; C$1),$A172&lt;=INDIRECT("'Panasonic ERJ Code Table'!$N" &amp; C$1)) ),C$2&amp;_xlfn.XLOOKUP($A172,E96_raw,E96_code),"N/A")</f>
        <v>N/A</v>
      </c>
      <c r="F172" s="5" t="str" cm="1">
        <f t="array" aca="1" ref="F172" ca="1">IF( OR( AND($A172&gt;=INDIRECT("'Panasonic ERJ Code Table'!$K" &amp; F$1),$A172&lt;=INDIRECT("'Panasonic ERJ Code Table'!$L" &amp; F$1)), AND($A172&gt;=INDIRECT("'Panasonic ERJ Code Table'!$M" &amp; F$1),$A172&lt;=INDIRECT("'Panasonic ERJ Code Table'!$N" &amp; F$1)) ),F$2&amp;_xlfn.XLOOKUP($A172,E96_raw,E96_code),"N/A")</f>
        <v>N/A</v>
      </c>
      <c r="I172" s="5" t="str" cm="1">
        <f t="array" aca="1" ref="I172" ca="1">IF( OR( AND($A172&gt;=INDIRECT("'Panasonic ERJ Code Table'!$K" &amp; I$1),$A172&lt;=INDIRECT("'Panasonic ERJ Code Table'!$L" &amp; I$1)), AND($A172&gt;=INDIRECT("'Panasonic ERJ Code Table'!$M" &amp; I$1),$A172&lt;=INDIRECT("'Panasonic ERJ Code Table'!$N" &amp; I$1)) ),I$2&amp;_xlfn.XLOOKUP($A172,E96_raw,E96_code),"N/A")</f>
        <v>ERJ2RKD57R6</v>
      </c>
      <c r="L172" s="5" t="str" cm="1">
        <f t="array" aca="1" ref="L172" ca="1">IF( OR( AND($A172&gt;=INDIRECT("'Panasonic ERJ Code Table'!$K" &amp; L$1),$A172&lt;=INDIRECT("'Panasonic ERJ Code Table'!$L" &amp; L$1)), AND($A172&gt;=INDIRECT("'Panasonic ERJ Code Table'!$M" &amp; L$1),$A172&lt;=INDIRECT("'Panasonic ERJ Code Table'!$N" &amp; L$1)) ),L$2&amp;_xlfn.XLOOKUP($A172,E96_raw,E96_code),"N/A")</f>
        <v>N/A</v>
      </c>
      <c r="O172" s="5" t="str" cm="1">
        <f t="array" aca="1" ref="O172" ca="1">IF( OR( AND($A172&gt;=INDIRECT("'Panasonic ERJ Code Table'!$K" &amp; O$1),$A172&lt;=INDIRECT("'Panasonic ERJ Code Table'!$L" &amp; O$1)), AND($A172&gt;=INDIRECT("'Panasonic ERJ Code Table'!$M" &amp; O$1),$A172&lt;=INDIRECT("'Panasonic ERJ Code Table'!$N" &amp; O$1)) ),O$2&amp;_xlfn.XLOOKUP($A172,E96_raw,E96_code),"N/A")</f>
        <v>ERJ3RED57R6</v>
      </c>
      <c r="R172" s="5" t="str" cm="1">
        <f t="array" aca="1" ref="R172" ca="1">IF( OR( AND($A172&gt;=INDIRECT("'Panasonic ERJ Code Table'!$K" &amp; R$1),$A172&lt;=INDIRECT("'Panasonic ERJ Code Table'!$L" &amp; R$1)), AND($A172&gt;=INDIRECT("'Panasonic ERJ Code Table'!$M" &amp; R$1),$A172&lt;=INDIRECT("'Panasonic ERJ Code Table'!$N" &amp; R$1)) ),R$2&amp;_xlfn.XLOOKUP($A172,E96_raw,E96_code),"N/A")</f>
        <v>N/A</v>
      </c>
      <c r="U172" s="5" t="str" cm="1">
        <f t="array" aca="1" ref="U172" ca="1">IF( OR( AND($A172&gt;=INDIRECT("'Panasonic ERJ Code Table'!$J" &amp; U$1),$A172&lt;=INDIRECT("'Panasonic ERJ Code Table'!$K" &amp; U$1)), AND($A172&gt;=INDIRECT("'Panasonic ERJ Code Table'!$L" &amp; U$1),$A172&lt;=INDIRECT("'Panasonic ERJ Code Table'!$M" &amp; U$1)) ),U$2&amp;_xlfn.XLOOKUP($A172,E96_raw,E96_code),"N/A")</f>
        <v>N/A</v>
      </c>
    </row>
    <row r="173" spans="1:21">
      <c r="A173" s="16">
        <v>59</v>
      </c>
      <c r="B173" s="16"/>
      <c r="C173" s="5" t="str" cm="1">
        <f t="array" aca="1" ref="C173" ca="1">IF( OR( AND($A173&gt;=INDIRECT("'Panasonic ERJ Code Table'!$K" &amp; C$1),$A173&lt;=INDIRECT("'Panasonic ERJ Code Table'!$L" &amp; C$1)), AND($A173&gt;=INDIRECT("'Panasonic ERJ Code Table'!$M" &amp; C$1),$A173&lt;=INDIRECT("'Panasonic ERJ Code Table'!$N" &amp; C$1)) ),C$2&amp;_xlfn.XLOOKUP($A173,E96_raw,E96_code),"N/A")</f>
        <v>N/A</v>
      </c>
      <c r="F173" s="5" t="str" cm="1">
        <f t="array" aca="1" ref="F173" ca="1">IF( OR( AND($A173&gt;=INDIRECT("'Panasonic ERJ Code Table'!$K" &amp; F$1),$A173&lt;=INDIRECT("'Panasonic ERJ Code Table'!$L" &amp; F$1)), AND($A173&gt;=INDIRECT("'Panasonic ERJ Code Table'!$M" &amp; F$1),$A173&lt;=INDIRECT("'Panasonic ERJ Code Table'!$N" &amp; F$1)) ),F$2&amp;_xlfn.XLOOKUP($A173,E96_raw,E96_code),"N/A")</f>
        <v>N/A</v>
      </c>
      <c r="I173" s="5" t="str" cm="1">
        <f t="array" aca="1" ref="I173" ca="1">IF( OR( AND($A173&gt;=INDIRECT("'Panasonic ERJ Code Table'!$K" &amp; I$1),$A173&lt;=INDIRECT("'Panasonic ERJ Code Table'!$L" &amp; I$1)), AND($A173&gt;=INDIRECT("'Panasonic ERJ Code Table'!$M" &amp; I$1),$A173&lt;=INDIRECT("'Panasonic ERJ Code Table'!$N" &amp; I$1)) ),I$2&amp;_xlfn.XLOOKUP($A173,E96_raw,E96_code),"N/A")</f>
        <v>ERJ2RKD59R0</v>
      </c>
      <c r="L173" s="5" t="str" cm="1">
        <f t="array" aca="1" ref="L173" ca="1">IF( OR( AND($A173&gt;=INDIRECT("'Panasonic ERJ Code Table'!$K" &amp; L$1),$A173&lt;=INDIRECT("'Panasonic ERJ Code Table'!$L" &amp; L$1)), AND($A173&gt;=INDIRECT("'Panasonic ERJ Code Table'!$M" &amp; L$1),$A173&lt;=INDIRECT("'Panasonic ERJ Code Table'!$N" &amp; L$1)) ),L$2&amp;_xlfn.XLOOKUP($A173,E96_raw,E96_code),"N/A")</f>
        <v>N/A</v>
      </c>
      <c r="O173" s="5" t="str" cm="1">
        <f t="array" aca="1" ref="O173" ca="1">IF( OR( AND($A173&gt;=INDIRECT("'Panasonic ERJ Code Table'!$K" &amp; O$1),$A173&lt;=INDIRECT("'Panasonic ERJ Code Table'!$L" &amp; O$1)), AND($A173&gt;=INDIRECT("'Panasonic ERJ Code Table'!$M" &amp; O$1),$A173&lt;=INDIRECT("'Panasonic ERJ Code Table'!$N" &amp; O$1)) ),O$2&amp;_xlfn.XLOOKUP($A173,E96_raw,E96_code),"N/A")</f>
        <v>ERJ3RED59R0</v>
      </c>
      <c r="R173" s="5" t="str" cm="1">
        <f t="array" aca="1" ref="R173" ca="1">IF( OR( AND($A173&gt;=INDIRECT("'Panasonic ERJ Code Table'!$K" &amp; R$1),$A173&lt;=INDIRECT("'Panasonic ERJ Code Table'!$L" &amp; R$1)), AND($A173&gt;=INDIRECT("'Panasonic ERJ Code Table'!$M" &amp; R$1),$A173&lt;=INDIRECT("'Panasonic ERJ Code Table'!$N" &amp; R$1)) ),R$2&amp;_xlfn.XLOOKUP($A173,E96_raw,E96_code),"N/A")</f>
        <v>N/A</v>
      </c>
      <c r="U173" s="5" t="str" cm="1">
        <f t="array" aca="1" ref="U173" ca="1">IF( OR( AND($A173&gt;=INDIRECT("'Panasonic ERJ Code Table'!$J" &amp; U$1),$A173&lt;=INDIRECT("'Panasonic ERJ Code Table'!$K" &amp; U$1)), AND($A173&gt;=INDIRECT("'Panasonic ERJ Code Table'!$L" &amp; U$1),$A173&lt;=INDIRECT("'Panasonic ERJ Code Table'!$M" &amp; U$1)) ),U$2&amp;_xlfn.XLOOKUP($A173,E96_raw,E96_code),"N/A")</f>
        <v>N/A</v>
      </c>
    </row>
    <row r="174" spans="1:21">
      <c r="A174" s="16">
        <v>60.4</v>
      </c>
      <c r="B174" s="16"/>
      <c r="C174" s="5" t="str" cm="1">
        <f t="array" aca="1" ref="C174" ca="1">IF( OR( AND($A174&gt;=INDIRECT("'Panasonic ERJ Code Table'!$K" &amp; C$1),$A174&lt;=INDIRECT("'Panasonic ERJ Code Table'!$L" &amp; C$1)), AND($A174&gt;=INDIRECT("'Panasonic ERJ Code Table'!$M" &amp; C$1),$A174&lt;=INDIRECT("'Panasonic ERJ Code Table'!$N" &amp; C$1)) ),C$2&amp;_xlfn.XLOOKUP($A174,E96_raw,E96_code),"N/A")</f>
        <v>N/A</v>
      </c>
      <c r="F174" s="5" t="str" cm="1">
        <f t="array" aca="1" ref="F174" ca="1">IF( OR( AND($A174&gt;=INDIRECT("'Panasonic ERJ Code Table'!$K" &amp; F$1),$A174&lt;=INDIRECT("'Panasonic ERJ Code Table'!$L" &amp; F$1)), AND($A174&gt;=INDIRECT("'Panasonic ERJ Code Table'!$M" &amp; F$1),$A174&lt;=INDIRECT("'Panasonic ERJ Code Table'!$N" &amp; F$1)) ),F$2&amp;_xlfn.XLOOKUP($A174,E96_raw,E96_code),"N/A")</f>
        <v>N/A</v>
      </c>
      <c r="I174" s="5" t="str" cm="1">
        <f t="array" aca="1" ref="I174" ca="1">IF( OR( AND($A174&gt;=INDIRECT("'Panasonic ERJ Code Table'!$K" &amp; I$1),$A174&lt;=INDIRECT("'Panasonic ERJ Code Table'!$L" &amp; I$1)), AND($A174&gt;=INDIRECT("'Panasonic ERJ Code Table'!$M" &amp; I$1),$A174&lt;=INDIRECT("'Panasonic ERJ Code Table'!$N" &amp; I$1)) ),I$2&amp;_xlfn.XLOOKUP($A174,E96_raw,E96_code),"N/A")</f>
        <v>ERJ2RKD60R4</v>
      </c>
      <c r="L174" s="5" t="str" cm="1">
        <f t="array" aca="1" ref="L174" ca="1">IF( OR( AND($A174&gt;=INDIRECT("'Panasonic ERJ Code Table'!$K" &amp; L$1),$A174&lt;=INDIRECT("'Panasonic ERJ Code Table'!$L" &amp; L$1)), AND($A174&gt;=INDIRECT("'Panasonic ERJ Code Table'!$M" &amp; L$1),$A174&lt;=INDIRECT("'Panasonic ERJ Code Table'!$N" &amp; L$1)) ),L$2&amp;_xlfn.XLOOKUP($A174,E96_raw,E96_code),"N/A")</f>
        <v>N/A</v>
      </c>
      <c r="O174" s="5" t="str" cm="1">
        <f t="array" aca="1" ref="O174" ca="1">IF( OR( AND($A174&gt;=INDIRECT("'Panasonic ERJ Code Table'!$K" &amp; O$1),$A174&lt;=INDIRECT("'Panasonic ERJ Code Table'!$L" &amp; O$1)), AND($A174&gt;=INDIRECT("'Panasonic ERJ Code Table'!$M" &amp; O$1),$A174&lt;=INDIRECT("'Panasonic ERJ Code Table'!$N" &amp; O$1)) ),O$2&amp;_xlfn.XLOOKUP($A174,E96_raw,E96_code),"N/A")</f>
        <v>ERJ3RED60R4</v>
      </c>
      <c r="R174" s="5" t="str" cm="1">
        <f t="array" aca="1" ref="R174" ca="1">IF( OR( AND($A174&gt;=INDIRECT("'Panasonic ERJ Code Table'!$K" &amp; R$1),$A174&lt;=INDIRECT("'Panasonic ERJ Code Table'!$L" &amp; R$1)), AND($A174&gt;=INDIRECT("'Panasonic ERJ Code Table'!$M" &amp; R$1),$A174&lt;=INDIRECT("'Panasonic ERJ Code Table'!$N" &amp; R$1)) ),R$2&amp;_xlfn.XLOOKUP($A174,E96_raw,E96_code),"N/A")</f>
        <v>N/A</v>
      </c>
      <c r="U174" s="5" t="str" cm="1">
        <f t="array" aca="1" ref="U174" ca="1">IF( OR( AND($A174&gt;=INDIRECT("'Panasonic ERJ Code Table'!$J" &amp; U$1),$A174&lt;=INDIRECT("'Panasonic ERJ Code Table'!$K" &amp; U$1)), AND($A174&gt;=INDIRECT("'Panasonic ERJ Code Table'!$L" &amp; U$1),$A174&lt;=INDIRECT("'Panasonic ERJ Code Table'!$M" &amp; U$1)) ),U$2&amp;_xlfn.XLOOKUP($A174,E96_raw,E96_code),"N/A")</f>
        <v>N/A</v>
      </c>
    </row>
    <row r="175" spans="1:21">
      <c r="A175" s="16">
        <v>61.9</v>
      </c>
      <c r="B175" s="16"/>
      <c r="C175" s="5" t="str" cm="1">
        <f t="array" aca="1" ref="C175" ca="1">IF( OR( AND($A175&gt;=INDIRECT("'Panasonic ERJ Code Table'!$K" &amp; C$1),$A175&lt;=INDIRECT("'Panasonic ERJ Code Table'!$L" &amp; C$1)), AND($A175&gt;=INDIRECT("'Panasonic ERJ Code Table'!$M" &amp; C$1),$A175&lt;=INDIRECT("'Panasonic ERJ Code Table'!$N" &amp; C$1)) ),C$2&amp;_xlfn.XLOOKUP($A175,E96_raw,E96_code),"N/A")</f>
        <v>N/A</v>
      </c>
      <c r="F175" s="5" t="str" cm="1">
        <f t="array" aca="1" ref="F175" ca="1">IF( OR( AND($A175&gt;=INDIRECT("'Panasonic ERJ Code Table'!$K" &amp; F$1),$A175&lt;=INDIRECT("'Panasonic ERJ Code Table'!$L" &amp; F$1)), AND($A175&gt;=INDIRECT("'Panasonic ERJ Code Table'!$M" &amp; F$1),$A175&lt;=INDIRECT("'Panasonic ERJ Code Table'!$N" &amp; F$1)) ),F$2&amp;_xlfn.XLOOKUP($A175,E96_raw,E96_code),"N/A")</f>
        <v>N/A</v>
      </c>
      <c r="I175" s="5" t="str" cm="1">
        <f t="array" aca="1" ref="I175" ca="1">IF( OR( AND($A175&gt;=INDIRECT("'Panasonic ERJ Code Table'!$K" &amp; I$1),$A175&lt;=INDIRECT("'Panasonic ERJ Code Table'!$L" &amp; I$1)), AND($A175&gt;=INDIRECT("'Panasonic ERJ Code Table'!$M" &amp; I$1),$A175&lt;=INDIRECT("'Panasonic ERJ Code Table'!$N" &amp; I$1)) ),I$2&amp;_xlfn.XLOOKUP($A175,E96_raw,E96_code),"N/A")</f>
        <v>ERJ2RKD61R9</v>
      </c>
      <c r="L175" s="5" t="str" cm="1">
        <f t="array" aca="1" ref="L175" ca="1">IF( OR( AND($A175&gt;=INDIRECT("'Panasonic ERJ Code Table'!$K" &amp; L$1),$A175&lt;=INDIRECT("'Panasonic ERJ Code Table'!$L" &amp; L$1)), AND($A175&gt;=INDIRECT("'Panasonic ERJ Code Table'!$M" &amp; L$1),$A175&lt;=INDIRECT("'Panasonic ERJ Code Table'!$N" &amp; L$1)) ),L$2&amp;_xlfn.XLOOKUP($A175,E96_raw,E96_code),"N/A")</f>
        <v>N/A</v>
      </c>
      <c r="O175" s="5" t="str" cm="1">
        <f t="array" aca="1" ref="O175" ca="1">IF( OR( AND($A175&gt;=INDIRECT("'Panasonic ERJ Code Table'!$K" &amp; O$1),$A175&lt;=INDIRECT("'Panasonic ERJ Code Table'!$L" &amp; O$1)), AND($A175&gt;=INDIRECT("'Panasonic ERJ Code Table'!$M" &amp; O$1),$A175&lt;=INDIRECT("'Panasonic ERJ Code Table'!$N" &amp; O$1)) ),O$2&amp;_xlfn.XLOOKUP($A175,E96_raw,E96_code),"N/A")</f>
        <v>ERJ3RED61R9</v>
      </c>
      <c r="R175" s="5" t="str" cm="1">
        <f t="array" aca="1" ref="R175" ca="1">IF( OR( AND($A175&gt;=INDIRECT("'Panasonic ERJ Code Table'!$K" &amp; R$1),$A175&lt;=INDIRECT("'Panasonic ERJ Code Table'!$L" &amp; R$1)), AND($A175&gt;=INDIRECT("'Panasonic ERJ Code Table'!$M" &amp; R$1),$A175&lt;=INDIRECT("'Panasonic ERJ Code Table'!$N" &amp; R$1)) ),R$2&amp;_xlfn.XLOOKUP($A175,E96_raw,E96_code),"N/A")</f>
        <v>N/A</v>
      </c>
      <c r="U175" s="5" t="str" cm="1">
        <f t="array" aca="1" ref="U175" ca="1">IF( OR( AND($A175&gt;=INDIRECT("'Panasonic ERJ Code Table'!$J" &amp; U$1),$A175&lt;=INDIRECT("'Panasonic ERJ Code Table'!$K" &amp; U$1)), AND($A175&gt;=INDIRECT("'Panasonic ERJ Code Table'!$L" &amp; U$1),$A175&lt;=INDIRECT("'Panasonic ERJ Code Table'!$M" &amp; U$1)) ),U$2&amp;_xlfn.XLOOKUP($A175,E96_raw,E96_code),"N/A")</f>
        <v>N/A</v>
      </c>
    </row>
    <row r="176" spans="1:21">
      <c r="A176" s="16">
        <v>63.4</v>
      </c>
      <c r="B176" s="16"/>
      <c r="C176" s="5" t="str" cm="1">
        <f t="array" aca="1" ref="C176" ca="1">IF( OR( AND($A176&gt;=INDIRECT("'Panasonic ERJ Code Table'!$K" &amp; C$1),$A176&lt;=INDIRECT("'Panasonic ERJ Code Table'!$L" &amp; C$1)), AND($A176&gt;=INDIRECT("'Panasonic ERJ Code Table'!$M" &amp; C$1),$A176&lt;=INDIRECT("'Panasonic ERJ Code Table'!$N" &amp; C$1)) ),C$2&amp;_xlfn.XLOOKUP($A176,E96_raw,E96_code),"N/A")</f>
        <v>N/A</v>
      </c>
      <c r="F176" s="5" t="str" cm="1">
        <f t="array" aca="1" ref="F176" ca="1">IF( OR( AND($A176&gt;=INDIRECT("'Panasonic ERJ Code Table'!$K" &amp; F$1),$A176&lt;=INDIRECT("'Panasonic ERJ Code Table'!$L" &amp; F$1)), AND($A176&gt;=INDIRECT("'Panasonic ERJ Code Table'!$M" &amp; F$1),$A176&lt;=INDIRECT("'Panasonic ERJ Code Table'!$N" &amp; F$1)) ),F$2&amp;_xlfn.XLOOKUP($A176,E96_raw,E96_code),"N/A")</f>
        <v>N/A</v>
      </c>
      <c r="I176" s="5" t="str" cm="1">
        <f t="array" aca="1" ref="I176" ca="1">IF( OR( AND($A176&gt;=INDIRECT("'Panasonic ERJ Code Table'!$K" &amp; I$1),$A176&lt;=INDIRECT("'Panasonic ERJ Code Table'!$L" &amp; I$1)), AND($A176&gt;=INDIRECT("'Panasonic ERJ Code Table'!$M" &amp; I$1),$A176&lt;=INDIRECT("'Panasonic ERJ Code Table'!$N" &amp; I$1)) ),I$2&amp;_xlfn.XLOOKUP($A176,E96_raw,E96_code),"N/A")</f>
        <v>ERJ2RKD63R4</v>
      </c>
      <c r="L176" s="5" t="str" cm="1">
        <f t="array" aca="1" ref="L176" ca="1">IF( OR( AND($A176&gt;=INDIRECT("'Panasonic ERJ Code Table'!$K" &amp; L$1),$A176&lt;=INDIRECT("'Panasonic ERJ Code Table'!$L" &amp; L$1)), AND($A176&gt;=INDIRECT("'Panasonic ERJ Code Table'!$M" &amp; L$1),$A176&lt;=INDIRECT("'Panasonic ERJ Code Table'!$N" &amp; L$1)) ),L$2&amp;_xlfn.XLOOKUP($A176,E96_raw,E96_code),"N/A")</f>
        <v>N/A</v>
      </c>
      <c r="O176" s="5" t="str" cm="1">
        <f t="array" aca="1" ref="O176" ca="1">IF( OR( AND($A176&gt;=INDIRECT("'Panasonic ERJ Code Table'!$K" &amp; O$1),$A176&lt;=INDIRECT("'Panasonic ERJ Code Table'!$L" &amp; O$1)), AND($A176&gt;=INDIRECT("'Panasonic ERJ Code Table'!$M" &amp; O$1),$A176&lt;=INDIRECT("'Panasonic ERJ Code Table'!$N" &amp; O$1)) ),O$2&amp;_xlfn.XLOOKUP($A176,E96_raw,E96_code),"N/A")</f>
        <v>ERJ3RED63R4</v>
      </c>
      <c r="R176" s="5" t="str" cm="1">
        <f t="array" aca="1" ref="R176" ca="1">IF( OR( AND($A176&gt;=INDIRECT("'Panasonic ERJ Code Table'!$K" &amp; R$1),$A176&lt;=INDIRECT("'Panasonic ERJ Code Table'!$L" &amp; R$1)), AND($A176&gt;=INDIRECT("'Panasonic ERJ Code Table'!$M" &amp; R$1),$A176&lt;=INDIRECT("'Panasonic ERJ Code Table'!$N" &amp; R$1)) ),R$2&amp;_xlfn.XLOOKUP($A176,E96_raw,E96_code),"N/A")</f>
        <v>N/A</v>
      </c>
      <c r="U176" s="5" t="str" cm="1">
        <f t="array" aca="1" ref="U176" ca="1">IF( OR( AND($A176&gt;=INDIRECT("'Panasonic ERJ Code Table'!$J" &amp; U$1),$A176&lt;=INDIRECT("'Panasonic ERJ Code Table'!$K" &amp; U$1)), AND($A176&gt;=INDIRECT("'Panasonic ERJ Code Table'!$L" &amp; U$1),$A176&lt;=INDIRECT("'Panasonic ERJ Code Table'!$M" &amp; U$1)) ),U$2&amp;_xlfn.XLOOKUP($A176,E96_raw,E96_code),"N/A")</f>
        <v>N/A</v>
      </c>
    </row>
    <row r="177" spans="1:21">
      <c r="A177" s="16">
        <v>64.900000000000006</v>
      </c>
      <c r="B177" s="16"/>
      <c r="C177" s="5" t="str" cm="1">
        <f t="array" aca="1" ref="C177" ca="1">IF( OR( AND($A177&gt;=INDIRECT("'Panasonic ERJ Code Table'!$K" &amp; C$1),$A177&lt;=INDIRECT("'Panasonic ERJ Code Table'!$L" &amp; C$1)), AND($A177&gt;=INDIRECT("'Panasonic ERJ Code Table'!$M" &amp; C$1),$A177&lt;=INDIRECT("'Panasonic ERJ Code Table'!$N" &amp; C$1)) ),C$2&amp;_xlfn.XLOOKUP($A177,E96_raw,E96_code),"N/A")</f>
        <v>N/A</v>
      </c>
      <c r="F177" s="5" t="str" cm="1">
        <f t="array" aca="1" ref="F177" ca="1">IF( OR( AND($A177&gt;=INDIRECT("'Panasonic ERJ Code Table'!$K" &amp; F$1),$A177&lt;=INDIRECT("'Panasonic ERJ Code Table'!$L" &amp; F$1)), AND($A177&gt;=INDIRECT("'Panasonic ERJ Code Table'!$M" &amp; F$1),$A177&lt;=INDIRECT("'Panasonic ERJ Code Table'!$N" &amp; F$1)) ),F$2&amp;_xlfn.XLOOKUP($A177,E96_raw,E96_code),"N/A")</f>
        <v>N/A</v>
      </c>
      <c r="I177" s="5" t="str" cm="1">
        <f t="array" aca="1" ref="I177" ca="1">IF( OR( AND($A177&gt;=INDIRECT("'Panasonic ERJ Code Table'!$K" &amp; I$1),$A177&lt;=INDIRECT("'Panasonic ERJ Code Table'!$L" &amp; I$1)), AND($A177&gt;=INDIRECT("'Panasonic ERJ Code Table'!$M" &amp; I$1),$A177&lt;=INDIRECT("'Panasonic ERJ Code Table'!$N" &amp; I$1)) ),I$2&amp;_xlfn.XLOOKUP($A177,E96_raw,E96_code),"N/A")</f>
        <v>ERJ2RKD64R9</v>
      </c>
      <c r="L177" s="5" t="str" cm="1">
        <f t="array" aca="1" ref="L177" ca="1">IF( OR( AND($A177&gt;=INDIRECT("'Panasonic ERJ Code Table'!$K" &amp; L$1),$A177&lt;=INDIRECT("'Panasonic ERJ Code Table'!$L" &amp; L$1)), AND($A177&gt;=INDIRECT("'Panasonic ERJ Code Table'!$M" &amp; L$1),$A177&lt;=INDIRECT("'Panasonic ERJ Code Table'!$N" &amp; L$1)) ),L$2&amp;_xlfn.XLOOKUP($A177,E96_raw,E96_code),"N/A")</f>
        <v>N/A</v>
      </c>
      <c r="O177" s="5" t="str" cm="1">
        <f t="array" aca="1" ref="O177" ca="1">IF( OR( AND($A177&gt;=INDIRECT("'Panasonic ERJ Code Table'!$K" &amp; O$1),$A177&lt;=INDIRECT("'Panasonic ERJ Code Table'!$L" &amp; O$1)), AND($A177&gt;=INDIRECT("'Panasonic ERJ Code Table'!$M" &amp; O$1),$A177&lt;=INDIRECT("'Panasonic ERJ Code Table'!$N" &amp; O$1)) ),O$2&amp;_xlfn.XLOOKUP($A177,E96_raw,E96_code),"N/A")</f>
        <v>ERJ3RED64R9</v>
      </c>
      <c r="R177" s="5" t="str" cm="1">
        <f t="array" aca="1" ref="R177" ca="1">IF( OR( AND($A177&gt;=INDIRECT("'Panasonic ERJ Code Table'!$K" &amp; R$1),$A177&lt;=INDIRECT("'Panasonic ERJ Code Table'!$L" &amp; R$1)), AND($A177&gt;=INDIRECT("'Panasonic ERJ Code Table'!$M" &amp; R$1),$A177&lt;=INDIRECT("'Panasonic ERJ Code Table'!$N" &amp; R$1)) ),R$2&amp;_xlfn.XLOOKUP($A177,E96_raw,E96_code),"N/A")</f>
        <v>N/A</v>
      </c>
      <c r="U177" s="5" t="str" cm="1">
        <f t="array" aca="1" ref="U177" ca="1">IF( OR( AND($A177&gt;=INDIRECT("'Panasonic ERJ Code Table'!$J" &amp; U$1),$A177&lt;=INDIRECT("'Panasonic ERJ Code Table'!$K" &amp; U$1)), AND($A177&gt;=INDIRECT("'Panasonic ERJ Code Table'!$L" &amp; U$1),$A177&lt;=INDIRECT("'Panasonic ERJ Code Table'!$M" &amp; U$1)) ),U$2&amp;_xlfn.XLOOKUP($A177,E96_raw,E96_code),"N/A")</f>
        <v>N/A</v>
      </c>
    </row>
    <row r="178" spans="1:21">
      <c r="A178" s="16">
        <v>66.5</v>
      </c>
      <c r="B178" s="16"/>
      <c r="C178" s="5" t="str" cm="1">
        <f t="array" aca="1" ref="C178" ca="1">IF( OR( AND($A178&gt;=INDIRECT("'Panasonic ERJ Code Table'!$K" &amp; C$1),$A178&lt;=INDIRECT("'Panasonic ERJ Code Table'!$L" &amp; C$1)), AND($A178&gt;=INDIRECT("'Panasonic ERJ Code Table'!$M" &amp; C$1),$A178&lt;=INDIRECT("'Panasonic ERJ Code Table'!$N" &amp; C$1)) ),C$2&amp;_xlfn.XLOOKUP($A178,E96_raw,E96_code),"N/A")</f>
        <v>N/A</v>
      </c>
      <c r="F178" s="5" t="str" cm="1">
        <f t="array" aca="1" ref="F178" ca="1">IF( OR( AND($A178&gt;=INDIRECT("'Panasonic ERJ Code Table'!$K" &amp; F$1),$A178&lt;=INDIRECT("'Panasonic ERJ Code Table'!$L" &amp; F$1)), AND($A178&gt;=INDIRECT("'Panasonic ERJ Code Table'!$M" &amp; F$1),$A178&lt;=INDIRECT("'Panasonic ERJ Code Table'!$N" &amp; F$1)) ),F$2&amp;_xlfn.XLOOKUP($A178,E96_raw,E96_code),"N/A")</f>
        <v>N/A</v>
      </c>
      <c r="I178" s="5" t="str" cm="1">
        <f t="array" aca="1" ref="I178" ca="1">IF( OR( AND($A178&gt;=INDIRECT("'Panasonic ERJ Code Table'!$K" &amp; I$1),$A178&lt;=INDIRECT("'Panasonic ERJ Code Table'!$L" &amp; I$1)), AND($A178&gt;=INDIRECT("'Panasonic ERJ Code Table'!$M" &amp; I$1),$A178&lt;=INDIRECT("'Panasonic ERJ Code Table'!$N" &amp; I$1)) ),I$2&amp;_xlfn.XLOOKUP($A178,E96_raw,E96_code),"N/A")</f>
        <v>ERJ2RKD66R5</v>
      </c>
      <c r="L178" s="5" t="str" cm="1">
        <f t="array" aca="1" ref="L178" ca="1">IF( OR( AND($A178&gt;=INDIRECT("'Panasonic ERJ Code Table'!$K" &amp; L$1),$A178&lt;=INDIRECT("'Panasonic ERJ Code Table'!$L" &amp; L$1)), AND($A178&gt;=INDIRECT("'Panasonic ERJ Code Table'!$M" &amp; L$1),$A178&lt;=INDIRECT("'Panasonic ERJ Code Table'!$N" &amp; L$1)) ),L$2&amp;_xlfn.XLOOKUP($A178,E96_raw,E96_code),"N/A")</f>
        <v>N/A</v>
      </c>
      <c r="O178" s="5" t="str" cm="1">
        <f t="array" aca="1" ref="O178" ca="1">IF( OR( AND($A178&gt;=INDIRECT("'Panasonic ERJ Code Table'!$K" &amp; O$1),$A178&lt;=INDIRECT("'Panasonic ERJ Code Table'!$L" &amp; O$1)), AND($A178&gt;=INDIRECT("'Panasonic ERJ Code Table'!$M" &amp; O$1),$A178&lt;=INDIRECT("'Panasonic ERJ Code Table'!$N" &amp; O$1)) ),O$2&amp;_xlfn.XLOOKUP($A178,E96_raw,E96_code),"N/A")</f>
        <v>ERJ3RED66R5</v>
      </c>
      <c r="R178" s="5" t="str" cm="1">
        <f t="array" aca="1" ref="R178" ca="1">IF( OR( AND($A178&gt;=INDIRECT("'Panasonic ERJ Code Table'!$K" &amp; R$1),$A178&lt;=INDIRECT("'Panasonic ERJ Code Table'!$L" &amp; R$1)), AND($A178&gt;=INDIRECT("'Panasonic ERJ Code Table'!$M" &amp; R$1),$A178&lt;=INDIRECT("'Panasonic ERJ Code Table'!$N" &amp; R$1)) ),R$2&amp;_xlfn.XLOOKUP($A178,E96_raw,E96_code),"N/A")</f>
        <v>N/A</v>
      </c>
      <c r="U178" s="5" t="str" cm="1">
        <f t="array" aca="1" ref="U178" ca="1">IF( OR( AND($A178&gt;=INDIRECT("'Panasonic ERJ Code Table'!$J" &amp; U$1),$A178&lt;=INDIRECT("'Panasonic ERJ Code Table'!$K" &amp; U$1)), AND($A178&gt;=INDIRECT("'Panasonic ERJ Code Table'!$L" &amp; U$1),$A178&lt;=INDIRECT("'Panasonic ERJ Code Table'!$M" &amp; U$1)) ),U$2&amp;_xlfn.XLOOKUP($A178,E96_raw,E96_code),"N/A")</f>
        <v>N/A</v>
      </c>
    </row>
    <row r="179" spans="1:21">
      <c r="A179" s="16">
        <v>68.099999999999994</v>
      </c>
      <c r="B179" s="16"/>
      <c r="C179" s="5" t="str" cm="1">
        <f t="array" aca="1" ref="C179" ca="1">IF( OR( AND($A179&gt;=INDIRECT("'Panasonic ERJ Code Table'!$K" &amp; C$1),$A179&lt;=INDIRECT("'Panasonic ERJ Code Table'!$L" &amp; C$1)), AND($A179&gt;=INDIRECT("'Panasonic ERJ Code Table'!$M" &amp; C$1),$A179&lt;=INDIRECT("'Panasonic ERJ Code Table'!$N" &amp; C$1)) ),C$2&amp;_xlfn.XLOOKUP($A179,E96_raw,E96_code),"N/A")</f>
        <v>N/A</v>
      </c>
      <c r="F179" s="5" t="str" cm="1">
        <f t="array" aca="1" ref="F179" ca="1">IF( OR( AND($A179&gt;=INDIRECT("'Panasonic ERJ Code Table'!$K" &amp; F$1),$A179&lt;=INDIRECT("'Panasonic ERJ Code Table'!$L" &amp; F$1)), AND($A179&gt;=INDIRECT("'Panasonic ERJ Code Table'!$M" &amp; F$1),$A179&lt;=INDIRECT("'Panasonic ERJ Code Table'!$N" &amp; F$1)) ),F$2&amp;_xlfn.XLOOKUP($A179,E96_raw,E96_code),"N/A")</f>
        <v>N/A</v>
      </c>
      <c r="I179" s="5" t="str" cm="1">
        <f t="array" aca="1" ref="I179" ca="1">IF( OR( AND($A179&gt;=INDIRECT("'Panasonic ERJ Code Table'!$K" &amp; I$1),$A179&lt;=INDIRECT("'Panasonic ERJ Code Table'!$L" &amp; I$1)), AND($A179&gt;=INDIRECT("'Panasonic ERJ Code Table'!$M" &amp; I$1),$A179&lt;=INDIRECT("'Panasonic ERJ Code Table'!$N" &amp; I$1)) ),I$2&amp;_xlfn.XLOOKUP($A179,E96_raw,E96_code),"N/A")</f>
        <v>ERJ2RKD68R1</v>
      </c>
      <c r="L179" s="5" t="str" cm="1">
        <f t="array" aca="1" ref="L179" ca="1">IF( OR( AND($A179&gt;=INDIRECT("'Panasonic ERJ Code Table'!$K" &amp; L$1),$A179&lt;=INDIRECT("'Panasonic ERJ Code Table'!$L" &amp; L$1)), AND($A179&gt;=INDIRECT("'Panasonic ERJ Code Table'!$M" &amp; L$1),$A179&lt;=INDIRECT("'Panasonic ERJ Code Table'!$N" &amp; L$1)) ),L$2&amp;_xlfn.XLOOKUP($A179,E96_raw,E96_code),"N/A")</f>
        <v>N/A</v>
      </c>
      <c r="O179" s="5" t="str" cm="1">
        <f t="array" aca="1" ref="O179" ca="1">IF( OR( AND($A179&gt;=INDIRECT("'Panasonic ERJ Code Table'!$K" &amp; O$1),$A179&lt;=INDIRECT("'Panasonic ERJ Code Table'!$L" &amp; O$1)), AND($A179&gt;=INDIRECT("'Panasonic ERJ Code Table'!$M" &amp; O$1),$A179&lt;=INDIRECT("'Panasonic ERJ Code Table'!$N" &amp; O$1)) ),O$2&amp;_xlfn.XLOOKUP($A179,E96_raw,E96_code),"N/A")</f>
        <v>ERJ3RED68R1</v>
      </c>
      <c r="R179" s="5" t="str" cm="1">
        <f t="array" aca="1" ref="R179" ca="1">IF( OR( AND($A179&gt;=INDIRECT("'Panasonic ERJ Code Table'!$K" &amp; R$1),$A179&lt;=INDIRECT("'Panasonic ERJ Code Table'!$L" &amp; R$1)), AND($A179&gt;=INDIRECT("'Panasonic ERJ Code Table'!$M" &amp; R$1),$A179&lt;=INDIRECT("'Panasonic ERJ Code Table'!$N" &amp; R$1)) ),R$2&amp;_xlfn.XLOOKUP($A179,E96_raw,E96_code),"N/A")</f>
        <v>N/A</v>
      </c>
      <c r="U179" s="5" t="str" cm="1">
        <f t="array" aca="1" ref="U179" ca="1">IF( OR( AND($A179&gt;=INDIRECT("'Panasonic ERJ Code Table'!$J" &amp; U$1),$A179&lt;=INDIRECT("'Panasonic ERJ Code Table'!$K" &amp; U$1)), AND($A179&gt;=INDIRECT("'Panasonic ERJ Code Table'!$L" &amp; U$1),$A179&lt;=INDIRECT("'Panasonic ERJ Code Table'!$M" &amp; U$1)) ),U$2&amp;_xlfn.XLOOKUP($A179,E96_raw,E96_code),"N/A")</f>
        <v>N/A</v>
      </c>
    </row>
    <row r="180" spans="1:21">
      <c r="A180" s="16">
        <v>69.8</v>
      </c>
      <c r="B180" s="16"/>
      <c r="C180" s="5" t="str" cm="1">
        <f t="array" aca="1" ref="C180" ca="1">IF( OR( AND($A180&gt;=INDIRECT("'Panasonic ERJ Code Table'!$K" &amp; C$1),$A180&lt;=INDIRECT("'Panasonic ERJ Code Table'!$L" &amp; C$1)), AND($A180&gt;=INDIRECT("'Panasonic ERJ Code Table'!$M" &amp; C$1),$A180&lt;=INDIRECT("'Panasonic ERJ Code Table'!$N" &amp; C$1)) ),C$2&amp;_xlfn.XLOOKUP($A180,E96_raw,E96_code),"N/A")</f>
        <v>N/A</v>
      </c>
      <c r="F180" s="5" t="str" cm="1">
        <f t="array" aca="1" ref="F180" ca="1">IF( OR( AND($A180&gt;=INDIRECT("'Panasonic ERJ Code Table'!$K" &amp; F$1),$A180&lt;=INDIRECT("'Panasonic ERJ Code Table'!$L" &amp; F$1)), AND($A180&gt;=INDIRECT("'Panasonic ERJ Code Table'!$M" &amp; F$1),$A180&lt;=INDIRECT("'Panasonic ERJ Code Table'!$N" &amp; F$1)) ),F$2&amp;_xlfn.XLOOKUP($A180,E96_raw,E96_code),"N/A")</f>
        <v>N/A</v>
      </c>
      <c r="I180" s="5" t="str" cm="1">
        <f t="array" aca="1" ref="I180" ca="1">IF( OR( AND($A180&gt;=INDIRECT("'Panasonic ERJ Code Table'!$K" &amp; I$1),$A180&lt;=INDIRECT("'Panasonic ERJ Code Table'!$L" &amp; I$1)), AND($A180&gt;=INDIRECT("'Panasonic ERJ Code Table'!$M" &amp; I$1),$A180&lt;=INDIRECT("'Panasonic ERJ Code Table'!$N" &amp; I$1)) ),I$2&amp;_xlfn.XLOOKUP($A180,E96_raw,E96_code),"N/A")</f>
        <v>ERJ2RKD69R8</v>
      </c>
      <c r="L180" s="5" t="str" cm="1">
        <f t="array" aca="1" ref="L180" ca="1">IF( OR( AND($A180&gt;=INDIRECT("'Panasonic ERJ Code Table'!$K" &amp; L$1),$A180&lt;=INDIRECT("'Panasonic ERJ Code Table'!$L" &amp; L$1)), AND($A180&gt;=INDIRECT("'Panasonic ERJ Code Table'!$M" &amp; L$1),$A180&lt;=INDIRECT("'Panasonic ERJ Code Table'!$N" &amp; L$1)) ),L$2&amp;_xlfn.XLOOKUP($A180,E96_raw,E96_code),"N/A")</f>
        <v>N/A</v>
      </c>
      <c r="O180" s="5" t="str" cm="1">
        <f t="array" aca="1" ref="O180" ca="1">IF( OR( AND($A180&gt;=INDIRECT("'Panasonic ERJ Code Table'!$K" &amp; O$1),$A180&lt;=INDIRECT("'Panasonic ERJ Code Table'!$L" &amp; O$1)), AND($A180&gt;=INDIRECT("'Panasonic ERJ Code Table'!$M" &amp; O$1),$A180&lt;=INDIRECT("'Panasonic ERJ Code Table'!$N" &amp; O$1)) ),O$2&amp;_xlfn.XLOOKUP($A180,E96_raw,E96_code),"N/A")</f>
        <v>ERJ3RED69R8</v>
      </c>
      <c r="R180" s="5" t="str" cm="1">
        <f t="array" aca="1" ref="R180" ca="1">IF( OR( AND($A180&gt;=INDIRECT("'Panasonic ERJ Code Table'!$K" &amp; R$1),$A180&lt;=INDIRECT("'Panasonic ERJ Code Table'!$L" &amp; R$1)), AND($A180&gt;=INDIRECT("'Panasonic ERJ Code Table'!$M" &amp; R$1),$A180&lt;=INDIRECT("'Panasonic ERJ Code Table'!$N" &amp; R$1)) ),R$2&amp;_xlfn.XLOOKUP($A180,E96_raw,E96_code),"N/A")</f>
        <v>N/A</v>
      </c>
      <c r="U180" s="5" t="str" cm="1">
        <f t="array" aca="1" ref="U180" ca="1">IF( OR( AND($A180&gt;=INDIRECT("'Panasonic ERJ Code Table'!$J" &amp; U$1),$A180&lt;=INDIRECT("'Panasonic ERJ Code Table'!$K" &amp; U$1)), AND($A180&gt;=INDIRECT("'Panasonic ERJ Code Table'!$L" &amp; U$1),$A180&lt;=INDIRECT("'Panasonic ERJ Code Table'!$M" &amp; U$1)) ),U$2&amp;_xlfn.XLOOKUP($A180,E96_raw,E96_code),"N/A")</f>
        <v>N/A</v>
      </c>
    </row>
    <row r="181" spans="1:21">
      <c r="A181" s="16">
        <v>71.5</v>
      </c>
      <c r="B181" s="16"/>
      <c r="C181" s="5" t="str" cm="1">
        <f t="array" aca="1" ref="C181" ca="1">IF( OR( AND($A181&gt;=INDIRECT("'Panasonic ERJ Code Table'!$K" &amp; C$1),$A181&lt;=INDIRECT("'Panasonic ERJ Code Table'!$L" &amp; C$1)), AND($A181&gt;=INDIRECT("'Panasonic ERJ Code Table'!$M" &amp; C$1),$A181&lt;=INDIRECT("'Panasonic ERJ Code Table'!$N" &amp; C$1)) ),C$2&amp;_xlfn.XLOOKUP($A181,E96_raw,E96_code),"N/A")</f>
        <v>N/A</v>
      </c>
      <c r="F181" s="5" t="str" cm="1">
        <f t="array" aca="1" ref="F181" ca="1">IF( OR( AND($A181&gt;=INDIRECT("'Panasonic ERJ Code Table'!$K" &amp; F$1),$A181&lt;=INDIRECT("'Panasonic ERJ Code Table'!$L" &amp; F$1)), AND($A181&gt;=INDIRECT("'Panasonic ERJ Code Table'!$M" &amp; F$1),$A181&lt;=INDIRECT("'Panasonic ERJ Code Table'!$N" &amp; F$1)) ),F$2&amp;_xlfn.XLOOKUP($A181,E96_raw,E96_code),"N/A")</f>
        <v>N/A</v>
      </c>
      <c r="I181" s="5" t="str" cm="1">
        <f t="array" aca="1" ref="I181" ca="1">IF( OR( AND($A181&gt;=INDIRECT("'Panasonic ERJ Code Table'!$K" &amp; I$1),$A181&lt;=INDIRECT("'Panasonic ERJ Code Table'!$L" &amp; I$1)), AND($A181&gt;=INDIRECT("'Panasonic ERJ Code Table'!$M" &amp; I$1),$A181&lt;=INDIRECT("'Panasonic ERJ Code Table'!$N" &amp; I$1)) ),I$2&amp;_xlfn.XLOOKUP($A181,E96_raw,E96_code),"N/A")</f>
        <v>ERJ2RKD71R5</v>
      </c>
      <c r="L181" s="5" t="str" cm="1">
        <f t="array" aca="1" ref="L181" ca="1">IF( OR( AND($A181&gt;=INDIRECT("'Panasonic ERJ Code Table'!$K" &amp; L$1),$A181&lt;=INDIRECT("'Panasonic ERJ Code Table'!$L" &amp; L$1)), AND($A181&gt;=INDIRECT("'Panasonic ERJ Code Table'!$M" &amp; L$1),$A181&lt;=INDIRECT("'Panasonic ERJ Code Table'!$N" &amp; L$1)) ),L$2&amp;_xlfn.XLOOKUP($A181,E96_raw,E96_code),"N/A")</f>
        <v>N/A</v>
      </c>
      <c r="O181" s="5" t="str" cm="1">
        <f t="array" aca="1" ref="O181" ca="1">IF( OR( AND($A181&gt;=INDIRECT("'Panasonic ERJ Code Table'!$K" &amp; O$1),$A181&lt;=INDIRECT("'Panasonic ERJ Code Table'!$L" &amp; O$1)), AND($A181&gt;=INDIRECT("'Panasonic ERJ Code Table'!$M" &amp; O$1),$A181&lt;=INDIRECT("'Panasonic ERJ Code Table'!$N" &amp; O$1)) ),O$2&amp;_xlfn.XLOOKUP($A181,E96_raw,E96_code),"N/A")</f>
        <v>ERJ3RED71R5</v>
      </c>
      <c r="R181" s="5" t="str" cm="1">
        <f t="array" aca="1" ref="R181" ca="1">IF( OR( AND($A181&gt;=INDIRECT("'Panasonic ERJ Code Table'!$K" &amp; R$1),$A181&lt;=INDIRECT("'Panasonic ERJ Code Table'!$L" &amp; R$1)), AND($A181&gt;=INDIRECT("'Panasonic ERJ Code Table'!$M" &amp; R$1),$A181&lt;=INDIRECT("'Panasonic ERJ Code Table'!$N" &amp; R$1)) ),R$2&amp;_xlfn.XLOOKUP($A181,E96_raw,E96_code),"N/A")</f>
        <v>N/A</v>
      </c>
      <c r="U181" s="5" t="str" cm="1">
        <f t="array" aca="1" ref="U181" ca="1">IF( OR( AND($A181&gt;=INDIRECT("'Panasonic ERJ Code Table'!$J" &amp; U$1),$A181&lt;=INDIRECT("'Panasonic ERJ Code Table'!$K" &amp; U$1)), AND($A181&gt;=INDIRECT("'Panasonic ERJ Code Table'!$L" &amp; U$1),$A181&lt;=INDIRECT("'Panasonic ERJ Code Table'!$M" &amp; U$1)) ),U$2&amp;_xlfn.XLOOKUP($A181,E96_raw,E96_code),"N/A")</f>
        <v>N/A</v>
      </c>
    </row>
    <row r="182" spans="1:21">
      <c r="A182" s="16">
        <v>73.2</v>
      </c>
      <c r="B182" s="16"/>
      <c r="C182" s="5" t="str" cm="1">
        <f t="array" aca="1" ref="C182" ca="1">IF( OR( AND($A182&gt;=INDIRECT("'Panasonic ERJ Code Table'!$K" &amp; C$1),$A182&lt;=INDIRECT("'Panasonic ERJ Code Table'!$L" &amp; C$1)), AND($A182&gt;=INDIRECT("'Panasonic ERJ Code Table'!$M" &amp; C$1),$A182&lt;=INDIRECT("'Panasonic ERJ Code Table'!$N" &amp; C$1)) ),C$2&amp;_xlfn.XLOOKUP($A182,E96_raw,E96_code),"N/A")</f>
        <v>N/A</v>
      </c>
      <c r="F182" s="5" t="str" cm="1">
        <f t="array" aca="1" ref="F182" ca="1">IF( OR( AND($A182&gt;=INDIRECT("'Panasonic ERJ Code Table'!$K" &amp; F$1),$A182&lt;=INDIRECT("'Panasonic ERJ Code Table'!$L" &amp; F$1)), AND($A182&gt;=INDIRECT("'Panasonic ERJ Code Table'!$M" &amp; F$1),$A182&lt;=INDIRECT("'Panasonic ERJ Code Table'!$N" &amp; F$1)) ),F$2&amp;_xlfn.XLOOKUP($A182,E96_raw,E96_code),"N/A")</f>
        <v>N/A</v>
      </c>
      <c r="I182" s="5" t="str" cm="1">
        <f t="array" aca="1" ref="I182" ca="1">IF( OR( AND($A182&gt;=INDIRECT("'Panasonic ERJ Code Table'!$K" &amp; I$1),$A182&lt;=INDIRECT("'Panasonic ERJ Code Table'!$L" &amp; I$1)), AND($A182&gt;=INDIRECT("'Panasonic ERJ Code Table'!$M" &amp; I$1),$A182&lt;=INDIRECT("'Panasonic ERJ Code Table'!$N" &amp; I$1)) ),I$2&amp;_xlfn.XLOOKUP($A182,E96_raw,E96_code),"N/A")</f>
        <v>ERJ2RKD73R2</v>
      </c>
      <c r="L182" s="5" t="str" cm="1">
        <f t="array" aca="1" ref="L182" ca="1">IF( OR( AND($A182&gt;=INDIRECT("'Panasonic ERJ Code Table'!$K" &amp; L$1),$A182&lt;=INDIRECT("'Panasonic ERJ Code Table'!$L" &amp; L$1)), AND($A182&gt;=INDIRECT("'Panasonic ERJ Code Table'!$M" &amp; L$1),$A182&lt;=INDIRECT("'Panasonic ERJ Code Table'!$N" &amp; L$1)) ),L$2&amp;_xlfn.XLOOKUP($A182,E96_raw,E96_code),"N/A")</f>
        <v>N/A</v>
      </c>
      <c r="O182" s="5" t="str" cm="1">
        <f t="array" aca="1" ref="O182" ca="1">IF( OR( AND($A182&gt;=INDIRECT("'Panasonic ERJ Code Table'!$K" &amp; O$1),$A182&lt;=INDIRECT("'Panasonic ERJ Code Table'!$L" &amp; O$1)), AND($A182&gt;=INDIRECT("'Panasonic ERJ Code Table'!$M" &amp; O$1),$A182&lt;=INDIRECT("'Panasonic ERJ Code Table'!$N" &amp; O$1)) ),O$2&amp;_xlfn.XLOOKUP($A182,E96_raw,E96_code),"N/A")</f>
        <v>ERJ3RED73R2</v>
      </c>
      <c r="R182" s="5" t="str" cm="1">
        <f t="array" aca="1" ref="R182" ca="1">IF( OR( AND($A182&gt;=INDIRECT("'Panasonic ERJ Code Table'!$K" &amp; R$1),$A182&lt;=INDIRECT("'Panasonic ERJ Code Table'!$L" &amp; R$1)), AND($A182&gt;=INDIRECT("'Panasonic ERJ Code Table'!$M" &amp; R$1),$A182&lt;=INDIRECT("'Panasonic ERJ Code Table'!$N" &amp; R$1)) ),R$2&amp;_xlfn.XLOOKUP($A182,E96_raw,E96_code),"N/A")</f>
        <v>N/A</v>
      </c>
      <c r="U182" s="5" t="str" cm="1">
        <f t="array" aca="1" ref="U182" ca="1">IF( OR( AND($A182&gt;=INDIRECT("'Panasonic ERJ Code Table'!$J" &amp; U$1),$A182&lt;=INDIRECT("'Panasonic ERJ Code Table'!$K" &amp; U$1)), AND($A182&gt;=INDIRECT("'Panasonic ERJ Code Table'!$L" &amp; U$1),$A182&lt;=INDIRECT("'Panasonic ERJ Code Table'!$M" &amp; U$1)) ),U$2&amp;_xlfn.XLOOKUP($A182,E96_raw,E96_code),"N/A")</f>
        <v>N/A</v>
      </c>
    </row>
    <row r="183" spans="1:21">
      <c r="A183" s="16">
        <v>75</v>
      </c>
      <c r="B183" s="16"/>
      <c r="C183" s="5" t="str" cm="1">
        <f t="array" aca="1" ref="C183" ca="1">IF( OR( AND($A183&gt;=INDIRECT("'Panasonic ERJ Code Table'!$K" &amp; C$1),$A183&lt;=INDIRECT("'Panasonic ERJ Code Table'!$L" &amp; C$1)), AND($A183&gt;=INDIRECT("'Panasonic ERJ Code Table'!$M" &amp; C$1),$A183&lt;=INDIRECT("'Panasonic ERJ Code Table'!$N" &amp; C$1)) ),C$2&amp;_xlfn.XLOOKUP($A183,E96_raw,E96_code),"N/A")</f>
        <v>N/A</v>
      </c>
      <c r="F183" s="5" t="str" cm="1">
        <f t="array" aca="1" ref="F183" ca="1">IF( OR( AND($A183&gt;=INDIRECT("'Panasonic ERJ Code Table'!$K" &amp; F$1),$A183&lt;=INDIRECT("'Panasonic ERJ Code Table'!$L" &amp; F$1)), AND($A183&gt;=INDIRECT("'Panasonic ERJ Code Table'!$M" &amp; F$1),$A183&lt;=INDIRECT("'Panasonic ERJ Code Table'!$N" &amp; F$1)) ),F$2&amp;_xlfn.XLOOKUP($A183,E96_raw,E96_code),"N/A")</f>
        <v>N/A</v>
      </c>
      <c r="I183" s="5" t="str" cm="1">
        <f t="array" aca="1" ref="I183" ca="1">IF( OR( AND($A183&gt;=INDIRECT("'Panasonic ERJ Code Table'!$K" &amp; I$1),$A183&lt;=INDIRECT("'Panasonic ERJ Code Table'!$L" &amp; I$1)), AND($A183&gt;=INDIRECT("'Panasonic ERJ Code Table'!$M" &amp; I$1),$A183&lt;=INDIRECT("'Panasonic ERJ Code Table'!$N" &amp; I$1)) ),I$2&amp;_xlfn.XLOOKUP($A183,E96_raw,E96_code),"N/A")</f>
        <v>ERJ2RKD75R0</v>
      </c>
      <c r="L183" s="5" t="str" cm="1">
        <f t="array" aca="1" ref="L183" ca="1">IF( OR( AND($A183&gt;=INDIRECT("'Panasonic ERJ Code Table'!$K" &amp; L$1),$A183&lt;=INDIRECT("'Panasonic ERJ Code Table'!$L" &amp; L$1)), AND($A183&gt;=INDIRECT("'Panasonic ERJ Code Table'!$M" &amp; L$1),$A183&lt;=INDIRECT("'Panasonic ERJ Code Table'!$N" &amp; L$1)) ),L$2&amp;_xlfn.XLOOKUP($A183,E96_raw,E96_code),"N/A")</f>
        <v>N/A</v>
      </c>
      <c r="O183" s="5" t="str" cm="1">
        <f t="array" aca="1" ref="O183" ca="1">IF( OR( AND($A183&gt;=INDIRECT("'Panasonic ERJ Code Table'!$K" &amp; O$1),$A183&lt;=INDIRECT("'Panasonic ERJ Code Table'!$L" &amp; O$1)), AND($A183&gt;=INDIRECT("'Panasonic ERJ Code Table'!$M" &amp; O$1),$A183&lt;=INDIRECT("'Panasonic ERJ Code Table'!$N" &amp; O$1)) ),O$2&amp;_xlfn.XLOOKUP($A183,E96_raw,E96_code),"N/A")</f>
        <v>ERJ3RED75R0</v>
      </c>
      <c r="R183" s="5" t="str" cm="1">
        <f t="array" aca="1" ref="R183" ca="1">IF( OR( AND($A183&gt;=INDIRECT("'Panasonic ERJ Code Table'!$K" &amp; R$1),$A183&lt;=INDIRECT("'Panasonic ERJ Code Table'!$L" &amp; R$1)), AND($A183&gt;=INDIRECT("'Panasonic ERJ Code Table'!$M" &amp; R$1),$A183&lt;=INDIRECT("'Panasonic ERJ Code Table'!$N" &amp; R$1)) ),R$2&amp;_xlfn.XLOOKUP($A183,E96_raw,E96_code),"N/A")</f>
        <v>N/A</v>
      </c>
      <c r="U183" s="5" t="str" cm="1">
        <f t="array" aca="1" ref="U183" ca="1">IF( OR( AND($A183&gt;=INDIRECT("'Panasonic ERJ Code Table'!$J" &amp; U$1),$A183&lt;=INDIRECT("'Panasonic ERJ Code Table'!$K" &amp; U$1)), AND($A183&gt;=INDIRECT("'Panasonic ERJ Code Table'!$L" &amp; U$1),$A183&lt;=INDIRECT("'Panasonic ERJ Code Table'!$M" &amp; U$1)) ),U$2&amp;_xlfn.XLOOKUP($A183,E96_raw,E96_code),"N/A")</f>
        <v>N/A</v>
      </c>
    </row>
    <row r="184" spans="1:21">
      <c r="A184" s="16">
        <v>76.8</v>
      </c>
      <c r="B184" s="16"/>
      <c r="C184" s="5" t="str" cm="1">
        <f t="array" aca="1" ref="C184" ca="1">IF( OR( AND($A184&gt;=INDIRECT("'Panasonic ERJ Code Table'!$K" &amp; C$1),$A184&lt;=INDIRECT("'Panasonic ERJ Code Table'!$L" &amp; C$1)), AND($A184&gt;=INDIRECT("'Panasonic ERJ Code Table'!$M" &amp; C$1),$A184&lt;=INDIRECT("'Panasonic ERJ Code Table'!$N" &amp; C$1)) ),C$2&amp;_xlfn.XLOOKUP($A184,E96_raw,E96_code),"N/A")</f>
        <v>N/A</v>
      </c>
      <c r="F184" s="5" t="str" cm="1">
        <f t="array" aca="1" ref="F184" ca="1">IF( OR( AND($A184&gt;=INDIRECT("'Panasonic ERJ Code Table'!$K" &amp; F$1),$A184&lt;=INDIRECT("'Panasonic ERJ Code Table'!$L" &amp; F$1)), AND($A184&gt;=INDIRECT("'Panasonic ERJ Code Table'!$M" &amp; F$1),$A184&lt;=INDIRECT("'Panasonic ERJ Code Table'!$N" &amp; F$1)) ),F$2&amp;_xlfn.XLOOKUP($A184,E96_raw,E96_code),"N/A")</f>
        <v>N/A</v>
      </c>
      <c r="I184" s="5" t="str" cm="1">
        <f t="array" aca="1" ref="I184" ca="1">IF( OR( AND($A184&gt;=INDIRECT("'Panasonic ERJ Code Table'!$K" &amp; I$1),$A184&lt;=INDIRECT("'Panasonic ERJ Code Table'!$L" &amp; I$1)), AND($A184&gt;=INDIRECT("'Panasonic ERJ Code Table'!$M" &amp; I$1),$A184&lt;=INDIRECT("'Panasonic ERJ Code Table'!$N" &amp; I$1)) ),I$2&amp;_xlfn.XLOOKUP($A184,E96_raw,E96_code),"N/A")</f>
        <v>ERJ2RKD76R8</v>
      </c>
      <c r="L184" s="5" t="str" cm="1">
        <f t="array" aca="1" ref="L184" ca="1">IF( OR( AND($A184&gt;=INDIRECT("'Panasonic ERJ Code Table'!$K" &amp; L$1),$A184&lt;=INDIRECT("'Panasonic ERJ Code Table'!$L" &amp; L$1)), AND($A184&gt;=INDIRECT("'Panasonic ERJ Code Table'!$M" &amp; L$1),$A184&lt;=INDIRECT("'Panasonic ERJ Code Table'!$N" &amp; L$1)) ),L$2&amp;_xlfn.XLOOKUP($A184,E96_raw,E96_code),"N/A")</f>
        <v>N/A</v>
      </c>
      <c r="O184" s="5" t="str" cm="1">
        <f t="array" aca="1" ref="O184" ca="1">IF( OR( AND($A184&gt;=INDIRECT("'Panasonic ERJ Code Table'!$K" &amp; O$1),$A184&lt;=INDIRECT("'Panasonic ERJ Code Table'!$L" &amp; O$1)), AND($A184&gt;=INDIRECT("'Panasonic ERJ Code Table'!$M" &amp; O$1),$A184&lt;=INDIRECT("'Panasonic ERJ Code Table'!$N" &amp; O$1)) ),O$2&amp;_xlfn.XLOOKUP($A184,E96_raw,E96_code),"N/A")</f>
        <v>ERJ3RED76R8</v>
      </c>
      <c r="R184" s="5" t="str" cm="1">
        <f t="array" aca="1" ref="R184" ca="1">IF( OR( AND($A184&gt;=INDIRECT("'Panasonic ERJ Code Table'!$K" &amp; R$1),$A184&lt;=INDIRECT("'Panasonic ERJ Code Table'!$L" &amp; R$1)), AND($A184&gt;=INDIRECT("'Panasonic ERJ Code Table'!$M" &amp; R$1),$A184&lt;=INDIRECT("'Panasonic ERJ Code Table'!$N" &amp; R$1)) ),R$2&amp;_xlfn.XLOOKUP($A184,E96_raw,E96_code),"N/A")</f>
        <v>N/A</v>
      </c>
      <c r="U184" s="5" t="str" cm="1">
        <f t="array" aca="1" ref="U184" ca="1">IF( OR( AND($A184&gt;=INDIRECT("'Panasonic ERJ Code Table'!$J" &amp; U$1),$A184&lt;=INDIRECT("'Panasonic ERJ Code Table'!$K" &amp; U$1)), AND($A184&gt;=INDIRECT("'Panasonic ERJ Code Table'!$L" &amp; U$1),$A184&lt;=INDIRECT("'Panasonic ERJ Code Table'!$M" &amp; U$1)) ),U$2&amp;_xlfn.XLOOKUP($A184,E96_raw,E96_code),"N/A")</f>
        <v>N/A</v>
      </c>
    </row>
    <row r="185" spans="1:21">
      <c r="A185" s="16">
        <v>78.7</v>
      </c>
      <c r="B185" s="16"/>
      <c r="C185" s="5" t="str" cm="1">
        <f t="array" aca="1" ref="C185" ca="1">IF( OR( AND($A185&gt;=INDIRECT("'Panasonic ERJ Code Table'!$K" &amp; C$1),$A185&lt;=INDIRECT("'Panasonic ERJ Code Table'!$L" &amp; C$1)), AND($A185&gt;=INDIRECT("'Panasonic ERJ Code Table'!$M" &amp; C$1),$A185&lt;=INDIRECT("'Panasonic ERJ Code Table'!$N" &amp; C$1)) ),C$2&amp;_xlfn.XLOOKUP($A185,E96_raw,E96_code),"N/A")</f>
        <v>N/A</v>
      </c>
      <c r="F185" s="5" t="str" cm="1">
        <f t="array" aca="1" ref="F185" ca="1">IF( OR( AND($A185&gt;=INDIRECT("'Panasonic ERJ Code Table'!$K" &amp; F$1),$A185&lt;=INDIRECT("'Panasonic ERJ Code Table'!$L" &amp; F$1)), AND($A185&gt;=INDIRECT("'Panasonic ERJ Code Table'!$M" &amp; F$1),$A185&lt;=INDIRECT("'Panasonic ERJ Code Table'!$N" &amp; F$1)) ),F$2&amp;_xlfn.XLOOKUP($A185,E96_raw,E96_code),"N/A")</f>
        <v>N/A</v>
      </c>
      <c r="I185" s="5" t="str" cm="1">
        <f t="array" aca="1" ref="I185" ca="1">IF( OR( AND($A185&gt;=INDIRECT("'Panasonic ERJ Code Table'!$K" &amp; I$1),$A185&lt;=INDIRECT("'Panasonic ERJ Code Table'!$L" &amp; I$1)), AND($A185&gt;=INDIRECT("'Panasonic ERJ Code Table'!$M" &amp; I$1),$A185&lt;=INDIRECT("'Panasonic ERJ Code Table'!$N" &amp; I$1)) ),I$2&amp;_xlfn.XLOOKUP($A185,E96_raw,E96_code),"N/A")</f>
        <v>ERJ2RKD78R7</v>
      </c>
      <c r="L185" s="5" t="str" cm="1">
        <f t="array" aca="1" ref="L185" ca="1">IF( OR( AND($A185&gt;=INDIRECT("'Panasonic ERJ Code Table'!$K" &amp; L$1),$A185&lt;=INDIRECT("'Panasonic ERJ Code Table'!$L" &amp; L$1)), AND($A185&gt;=INDIRECT("'Panasonic ERJ Code Table'!$M" &amp; L$1),$A185&lt;=INDIRECT("'Panasonic ERJ Code Table'!$N" &amp; L$1)) ),L$2&amp;_xlfn.XLOOKUP($A185,E96_raw,E96_code),"N/A")</f>
        <v>N/A</v>
      </c>
      <c r="O185" s="5" t="str" cm="1">
        <f t="array" aca="1" ref="O185" ca="1">IF( OR( AND($A185&gt;=INDIRECT("'Panasonic ERJ Code Table'!$K" &amp; O$1),$A185&lt;=INDIRECT("'Panasonic ERJ Code Table'!$L" &amp; O$1)), AND($A185&gt;=INDIRECT("'Panasonic ERJ Code Table'!$M" &amp; O$1),$A185&lt;=INDIRECT("'Panasonic ERJ Code Table'!$N" &amp; O$1)) ),O$2&amp;_xlfn.XLOOKUP($A185,E96_raw,E96_code),"N/A")</f>
        <v>ERJ3RED78R7</v>
      </c>
      <c r="R185" s="5" t="str" cm="1">
        <f t="array" aca="1" ref="R185" ca="1">IF( OR( AND($A185&gt;=INDIRECT("'Panasonic ERJ Code Table'!$K" &amp; R$1),$A185&lt;=INDIRECT("'Panasonic ERJ Code Table'!$L" &amp; R$1)), AND($A185&gt;=INDIRECT("'Panasonic ERJ Code Table'!$M" &amp; R$1),$A185&lt;=INDIRECT("'Panasonic ERJ Code Table'!$N" &amp; R$1)) ),R$2&amp;_xlfn.XLOOKUP($A185,E96_raw,E96_code),"N/A")</f>
        <v>N/A</v>
      </c>
      <c r="U185" s="5" t="str" cm="1">
        <f t="array" aca="1" ref="U185" ca="1">IF( OR( AND($A185&gt;=INDIRECT("'Panasonic ERJ Code Table'!$J" &amp; U$1),$A185&lt;=INDIRECT("'Panasonic ERJ Code Table'!$K" &amp; U$1)), AND($A185&gt;=INDIRECT("'Panasonic ERJ Code Table'!$L" &amp; U$1),$A185&lt;=INDIRECT("'Panasonic ERJ Code Table'!$M" &amp; U$1)) ),U$2&amp;_xlfn.XLOOKUP($A185,E96_raw,E96_code),"N/A")</f>
        <v>N/A</v>
      </c>
    </row>
    <row r="186" spans="1:21">
      <c r="A186" s="16">
        <v>80.599999999999994</v>
      </c>
      <c r="B186" s="16"/>
      <c r="C186" s="5" t="str" cm="1">
        <f t="array" aca="1" ref="C186" ca="1">IF( OR( AND($A186&gt;=INDIRECT("'Panasonic ERJ Code Table'!$K" &amp; C$1),$A186&lt;=INDIRECT("'Panasonic ERJ Code Table'!$L" &amp; C$1)), AND($A186&gt;=INDIRECT("'Panasonic ERJ Code Table'!$M" &amp; C$1),$A186&lt;=INDIRECT("'Panasonic ERJ Code Table'!$N" &amp; C$1)) ),C$2&amp;_xlfn.XLOOKUP($A186,E96_raw,E96_code),"N/A")</f>
        <v>N/A</v>
      </c>
      <c r="F186" s="5" t="str" cm="1">
        <f t="array" aca="1" ref="F186" ca="1">IF( OR( AND($A186&gt;=INDIRECT("'Panasonic ERJ Code Table'!$K" &amp; F$1),$A186&lt;=INDIRECT("'Panasonic ERJ Code Table'!$L" &amp; F$1)), AND($A186&gt;=INDIRECT("'Panasonic ERJ Code Table'!$M" &amp; F$1),$A186&lt;=INDIRECT("'Panasonic ERJ Code Table'!$N" &amp; F$1)) ),F$2&amp;_xlfn.XLOOKUP($A186,E96_raw,E96_code),"N/A")</f>
        <v>N/A</v>
      </c>
      <c r="I186" s="5" t="str" cm="1">
        <f t="array" aca="1" ref="I186" ca="1">IF( OR( AND($A186&gt;=INDIRECT("'Panasonic ERJ Code Table'!$K" &amp; I$1),$A186&lt;=INDIRECT("'Panasonic ERJ Code Table'!$L" &amp; I$1)), AND($A186&gt;=INDIRECT("'Panasonic ERJ Code Table'!$M" &amp; I$1),$A186&lt;=INDIRECT("'Panasonic ERJ Code Table'!$N" &amp; I$1)) ),I$2&amp;_xlfn.XLOOKUP($A186,E96_raw,E96_code),"N/A")</f>
        <v>ERJ2RKD80R6</v>
      </c>
      <c r="L186" s="5" t="str" cm="1">
        <f t="array" aca="1" ref="L186" ca="1">IF( OR( AND($A186&gt;=INDIRECT("'Panasonic ERJ Code Table'!$K" &amp; L$1),$A186&lt;=INDIRECT("'Panasonic ERJ Code Table'!$L" &amp; L$1)), AND($A186&gt;=INDIRECT("'Panasonic ERJ Code Table'!$M" &amp; L$1),$A186&lt;=INDIRECT("'Panasonic ERJ Code Table'!$N" &amp; L$1)) ),L$2&amp;_xlfn.XLOOKUP($A186,E96_raw,E96_code),"N/A")</f>
        <v>N/A</v>
      </c>
      <c r="O186" s="5" t="str" cm="1">
        <f t="array" aca="1" ref="O186" ca="1">IF( OR( AND($A186&gt;=INDIRECT("'Panasonic ERJ Code Table'!$K" &amp; O$1),$A186&lt;=INDIRECT("'Panasonic ERJ Code Table'!$L" &amp; O$1)), AND($A186&gt;=INDIRECT("'Panasonic ERJ Code Table'!$M" &amp; O$1),$A186&lt;=INDIRECT("'Panasonic ERJ Code Table'!$N" &amp; O$1)) ),O$2&amp;_xlfn.XLOOKUP($A186,E96_raw,E96_code),"N/A")</f>
        <v>ERJ3RED80R6</v>
      </c>
      <c r="R186" s="5" t="str" cm="1">
        <f t="array" aca="1" ref="R186" ca="1">IF( OR( AND($A186&gt;=INDIRECT("'Panasonic ERJ Code Table'!$K" &amp; R$1),$A186&lt;=INDIRECT("'Panasonic ERJ Code Table'!$L" &amp; R$1)), AND($A186&gt;=INDIRECT("'Panasonic ERJ Code Table'!$M" &amp; R$1),$A186&lt;=INDIRECT("'Panasonic ERJ Code Table'!$N" &amp; R$1)) ),R$2&amp;_xlfn.XLOOKUP($A186,E96_raw,E96_code),"N/A")</f>
        <v>N/A</v>
      </c>
      <c r="U186" s="5" t="str" cm="1">
        <f t="array" aca="1" ref="U186" ca="1">IF( OR( AND($A186&gt;=INDIRECT("'Panasonic ERJ Code Table'!$J" &amp; U$1),$A186&lt;=INDIRECT("'Panasonic ERJ Code Table'!$K" &amp; U$1)), AND($A186&gt;=INDIRECT("'Panasonic ERJ Code Table'!$L" &amp; U$1),$A186&lt;=INDIRECT("'Panasonic ERJ Code Table'!$M" &amp; U$1)) ),U$2&amp;_xlfn.XLOOKUP($A186,E96_raw,E96_code),"N/A")</f>
        <v>N/A</v>
      </c>
    </row>
    <row r="187" spans="1:21">
      <c r="A187" s="16">
        <v>82.5</v>
      </c>
      <c r="B187" s="16"/>
      <c r="C187" s="5" t="str" cm="1">
        <f t="array" aca="1" ref="C187" ca="1">IF( OR( AND($A187&gt;=INDIRECT("'Panasonic ERJ Code Table'!$K" &amp; C$1),$A187&lt;=INDIRECT("'Panasonic ERJ Code Table'!$L" &amp; C$1)), AND($A187&gt;=INDIRECT("'Panasonic ERJ Code Table'!$M" &amp; C$1),$A187&lt;=INDIRECT("'Panasonic ERJ Code Table'!$N" &amp; C$1)) ),C$2&amp;_xlfn.XLOOKUP($A187,E96_raw,E96_code),"N/A")</f>
        <v>N/A</v>
      </c>
      <c r="F187" s="5" t="str" cm="1">
        <f t="array" aca="1" ref="F187" ca="1">IF( OR( AND($A187&gt;=INDIRECT("'Panasonic ERJ Code Table'!$K" &amp; F$1),$A187&lt;=INDIRECT("'Panasonic ERJ Code Table'!$L" &amp; F$1)), AND($A187&gt;=INDIRECT("'Panasonic ERJ Code Table'!$M" &amp; F$1),$A187&lt;=INDIRECT("'Panasonic ERJ Code Table'!$N" &amp; F$1)) ),F$2&amp;_xlfn.XLOOKUP($A187,E96_raw,E96_code),"N/A")</f>
        <v>N/A</v>
      </c>
      <c r="I187" s="5" t="str" cm="1">
        <f t="array" aca="1" ref="I187" ca="1">IF( OR( AND($A187&gt;=INDIRECT("'Panasonic ERJ Code Table'!$K" &amp; I$1),$A187&lt;=INDIRECT("'Panasonic ERJ Code Table'!$L" &amp; I$1)), AND($A187&gt;=INDIRECT("'Panasonic ERJ Code Table'!$M" &amp; I$1),$A187&lt;=INDIRECT("'Panasonic ERJ Code Table'!$N" &amp; I$1)) ),I$2&amp;_xlfn.XLOOKUP($A187,E96_raw,E96_code),"N/A")</f>
        <v>ERJ2RKD82R5</v>
      </c>
      <c r="L187" s="5" t="str" cm="1">
        <f t="array" aca="1" ref="L187" ca="1">IF( OR( AND($A187&gt;=INDIRECT("'Panasonic ERJ Code Table'!$K" &amp; L$1),$A187&lt;=INDIRECT("'Panasonic ERJ Code Table'!$L" &amp; L$1)), AND($A187&gt;=INDIRECT("'Panasonic ERJ Code Table'!$M" &amp; L$1),$A187&lt;=INDIRECT("'Panasonic ERJ Code Table'!$N" &amp; L$1)) ),L$2&amp;_xlfn.XLOOKUP($A187,E96_raw,E96_code),"N/A")</f>
        <v>N/A</v>
      </c>
      <c r="O187" s="5" t="str" cm="1">
        <f t="array" aca="1" ref="O187" ca="1">IF( OR( AND($A187&gt;=INDIRECT("'Panasonic ERJ Code Table'!$K" &amp; O$1),$A187&lt;=INDIRECT("'Panasonic ERJ Code Table'!$L" &amp; O$1)), AND($A187&gt;=INDIRECT("'Panasonic ERJ Code Table'!$M" &amp; O$1),$A187&lt;=INDIRECT("'Panasonic ERJ Code Table'!$N" &amp; O$1)) ),O$2&amp;_xlfn.XLOOKUP($A187,E96_raw,E96_code),"N/A")</f>
        <v>ERJ3RED82R5</v>
      </c>
      <c r="R187" s="5" t="str" cm="1">
        <f t="array" aca="1" ref="R187" ca="1">IF( OR( AND($A187&gt;=INDIRECT("'Panasonic ERJ Code Table'!$K" &amp; R$1),$A187&lt;=INDIRECT("'Panasonic ERJ Code Table'!$L" &amp; R$1)), AND($A187&gt;=INDIRECT("'Panasonic ERJ Code Table'!$M" &amp; R$1),$A187&lt;=INDIRECT("'Panasonic ERJ Code Table'!$N" &amp; R$1)) ),R$2&amp;_xlfn.XLOOKUP($A187,E96_raw,E96_code),"N/A")</f>
        <v>N/A</v>
      </c>
      <c r="U187" s="5" t="str" cm="1">
        <f t="array" aca="1" ref="U187" ca="1">IF( OR( AND($A187&gt;=INDIRECT("'Panasonic ERJ Code Table'!$J" &amp; U$1),$A187&lt;=INDIRECT("'Panasonic ERJ Code Table'!$K" &amp; U$1)), AND($A187&gt;=INDIRECT("'Panasonic ERJ Code Table'!$L" &amp; U$1),$A187&lt;=INDIRECT("'Panasonic ERJ Code Table'!$M" &amp; U$1)) ),U$2&amp;_xlfn.XLOOKUP($A187,E96_raw,E96_code),"N/A")</f>
        <v>N/A</v>
      </c>
    </row>
    <row r="188" spans="1:21">
      <c r="A188" s="16">
        <v>84.499999999999986</v>
      </c>
      <c r="B188" s="16"/>
      <c r="C188" s="5" t="str" cm="1">
        <f t="array" aca="1" ref="C188" ca="1">IF( OR( AND($A188&gt;=INDIRECT("'Panasonic ERJ Code Table'!$K" &amp; C$1),$A188&lt;=INDIRECT("'Panasonic ERJ Code Table'!$L" &amp; C$1)), AND($A188&gt;=INDIRECT("'Panasonic ERJ Code Table'!$M" &amp; C$1),$A188&lt;=INDIRECT("'Panasonic ERJ Code Table'!$N" &amp; C$1)) ),C$2&amp;_xlfn.XLOOKUP($A188,E96_raw,E96_code),"N/A")</f>
        <v>N/A</v>
      </c>
      <c r="F188" s="5" t="str" cm="1">
        <f t="array" aca="1" ref="F188" ca="1">IF( OR( AND($A188&gt;=INDIRECT("'Panasonic ERJ Code Table'!$K" &amp; F$1),$A188&lt;=INDIRECT("'Panasonic ERJ Code Table'!$L" &amp; F$1)), AND($A188&gt;=INDIRECT("'Panasonic ERJ Code Table'!$M" &amp; F$1),$A188&lt;=INDIRECT("'Panasonic ERJ Code Table'!$N" &amp; F$1)) ),F$2&amp;_xlfn.XLOOKUP($A188,E96_raw,E96_code),"N/A")</f>
        <v>N/A</v>
      </c>
      <c r="I188" s="5" t="str" cm="1">
        <f t="array" aca="1" ref="I188" ca="1">IF( OR( AND($A188&gt;=INDIRECT("'Panasonic ERJ Code Table'!$K" &amp; I$1),$A188&lt;=INDIRECT("'Panasonic ERJ Code Table'!$L" &amp; I$1)), AND($A188&gt;=INDIRECT("'Panasonic ERJ Code Table'!$M" &amp; I$1),$A188&lt;=INDIRECT("'Panasonic ERJ Code Table'!$N" &amp; I$1)) ),I$2&amp;_xlfn.XLOOKUP($A188,E96_raw,E96_code),"N/A")</f>
        <v>ERJ2RKD84R5</v>
      </c>
      <c r="L188" s="5" t="str" cm="1">
        <f t="array" aca="1" ref="L188" ca="1">IF( OR( AND($A188&gt;=INDIRECT("'Panasonic ERJ Code Table'!$K" &amp; L$1),$A188&lt;=INDIRECT("'Panasonic ERJ Code Table'!$L" &amp; L$1)), AND($A188&gt;=INDIRECT("'Panasonic ERJ Code Table'!$M" &amp; L$1),$A188&lt;=INDIRECT("'Panasonic ERJ Code Table'!$N" &amp; L$1)) ),L$2&amp;_xlfn.XLOOKUP($A188,E96_raw,E96_code),"N/A")</f>
        <v>N/A</v>
      </c>
      <c r="O188" s="5" t="str" cm="1">
        <f t="array" aca="1" ref="O188" ca="1">IF( OR( AND($A188&gt;=INDIRECT("'Panasonic ERJ Code Table'!$K" &amp; O$1),$A188&lt;=INDIRECT("'Panasonic ERJ Code Table'!$L" &amp; O$1)), AND($A188&gt;=INDIRECT("'Panasonic ERJ Code Table'!$M" &amp; O$1),$A188&lt;=INDIRECT("'Panasonic ERJ Code Table'!$N" &amp; O$1)) ),O$2&amp;_xlfn.XLOOKUP($A188,E96_raw,E96_code),"N/A")</f>
        <v>ERJ3RED84R5</v>
      </c>
      <c r="R188" s="5" t="str" cm="1">
        <f t="array" aca="1" ref="R188" ca="1">IF( OR( AND($A188&gt;=INDIRECT("'Panasonic ERJ Code Table'!$K" &amp; R$1),$A188&lt;=INDIRECT("'Panasonic ERJ Code Table'!$L" &amp; R$1)), AND($A188&gt;=INDIRECT("'Panasonic ERJ Code Table'!$M" &amp; R$1),$A188&lt;=INDIRECT("'Panasonic ERJ Code Table'!$N" &amp; R$1)) ),R$2&amp;_xlfn.XLOOKUP($A188,E96_raw,E96_code),"N/A")</f>
        <v>N/A</v>
      </c>
      <c r="U188" s="5" t="str" cm="1">
        <f t="array" aca="1" ref="U188" ca="1">IF( OR( AND($A188&gt;=INDIRECT("'Panasonic ERJ Code Table'!$J" &amp; U$1),$A188&lt;=INDIRECT("'Panasonic ERJ Code Table'!$K" &amp; U$1)), AND($A188&gt;=INDIRECT("'Panasonic ERJ Code Table'!$L" &amp; U$1),$A188&lt;=INDIRECT("'Panasonic ERJ Code Table'!$M" &amp; U$1)) ),U$2&amp;_xlfn.XLOOKUP($A188,E96_raw,E96_code),"N/A")</f>
        <v>N/A</v>
      </c>
    </row>
    <row r="189" spans="1:21">
      <c r="A189" s="16">
        <v>86.6</v>
      </c>
      <c r="B189" s="16"/>
      <c r="C189" s="5" t="str" cm="1">
        <f t="array" aca="1" ref="C189" ca="1">IF( OR( AND($A189&gt;=INDIRECT("'Panasonic ERJ Code Table'!$K" &amp; C$1),$A189&lt;=INDIRECT("'Panasonic ERJ Code Table'!$L" &amp; C$1)), AND($A189&gt;=INDIRECT("'Panasonic ERJ Code Table'!$M" &amp; C$1),$A189&lt;=INDIRECT("'Panasonic ERJ Code Table'!$N" &amp; C$1)) ),C$2&amp;_xlfn.XLOOKUP($A189,E96_raw,E96_code),"N/A")</f>
        <v>N/A</v>
      </c>
      <c r="F189" s="5" t="str" cm="1">
        <f t="array" aca="1" ref="F189" ca="1">IF( OR( AND($A189&gt;=INDIRECT("'Panasonic ERJ Code Table'!$K" &amp; F$1),$A189&lt;=INDIRECT("'Panasonic ERJ Code Table'!$L" &amp; F$1)), AND($A189&gt;=INDIRECT("'Panasonic ERJ Code Table'!$M" &amp; F$1),$A189&lt;=INDIRECT("'Panasonic ERJ Code Table'!$N" &amp; F$1)) ),F$2&amp;_xlfn.XLOOKUP($A189,E96_raw,E96_code),"N/A")</f>
        <v>N/A</v>
      </c>
      <c r="I189" s="5" t="str" cm="1">
        <f t="array" aca="1" ref="I189" ca="1">IF( OR( AND($A189&gt;=INDIRECT("'Panasonic ERJ Code Table'!$K" &amp; I$1),$A189&lt;=INDIRECT("'Panasonic ERJ Code Table'!$L" &amp; I$1)), AND($A189&gt;=INDIRECT("'Panasonic ERJ Code Table'!$M" &amp; I$1),$A189&lt;=INDIRECT("'Panasonic ERJ Code Table'!$N" &amp; I$1)) ),I$2&amp;_xlfn.XLOOKUP($A189,E96_raw,E96_code),"N/A")</f>
        <v>ERJ2RKD86R6</v>
      </c>
      <c r="L189" s="5" t="str" cm="1">
        <f t="array" aca="1" ref="L189" ca="1">IF( OR( AND($A189&gt;=INDIRECT("'Panasonic ERJ Code Table'!$K" &amp; L$1),$A189&lt;=INDIRECT("'Panasonic ERJ Code Table'!$L" &amp; L$1)), AND($A189&gt;=INDIRECT("'Panasonic ERJ Code Table'!$M" &amp; L$1),$A189&lt;=INDIRECT("'Panasonic ERJ Code Table'!$N" &amp; L$1)) ),L$2&amp;_xlfn.XLOOKUP($A189,E96_raw,E96_code),"N/A")</f>
        <v>N/A</v>
      </c>
      <c r="O189" s="5" t="str" cm="1">
        <f t="array" aca="1" ref="O189" ca="1">IF( OR( AND($A189&gt;=INDIRECT("'Panasonic ERJ Code Table'!$K" &amp; O$1),$A189&lt;=INDIRECT("'Panasonic ERJ Code Table'!$L" &amp; O$1)), AND($A189&gt;=INDIRECT("'Panasonic ERJ Code Table'!$M" &amp; O$1),$A189&lt;=INDIRECT("'Panasonic ERJ Code Table'!$N" &amp; O$1)) ),O$2&amp;_xlfn.XLOOKUP($A189,E96_raw,E96_code),"N/A")</f>
        <v>ERJ3RED86R6</v>
      </c>
      <c r="R189" s="5" t="str" cm="1">
        <f t="array" aca="1" ref="R189" ca="1">IF( OR( AND($A189&gt;=INDIRECT("'Panasonic ERJ Code Table'!$K" &amp; R$1),$A189&lt;=INDIRECT("'Panasonic ERJ Code Table'!$L" &amp; R$1)), AND($A189&gt;=INDIRECT("'Panasonic ERJ Code Table'!$M" &amp; R$1),$A189&lt;=INDIRECT("'Panasonic ERJ Code Table'!$N" &amp; R$1)) ),R$2&amp;_xlfn.XLOOKUP($A189,E96_raw,E96_code),"N/A")</f>
        <v>N/A</v>
      </c>
      <c r="U189" s="5" t="str" cm="1">
        <f t="array" aca="1" ref="U189" ca="1">IF( OR( AND($A189&gt;=INDIRECT("'Panasonic ERJ Code Table'!$J" &amp; U$1),$A189&lt;=INDIRECT("'Panasonic ERJ Code Table'!$K" &amp; U$1)), AND($A189&gt;=INDIRECT("'Panasonic ERJ Code Table'!$L" &amp; U$1),$A189&lt;=INDIRECT("'Panasonic ERJ Code Table'!$M" &amp; U$1)) ),U$2&amp;_xlfn.XLOOKUP($A189,E96_raw,E96_code),"N/A")</f>
        <v>N/A</v>
      </c>
    </row>
    <row r="190" spans="1:21">
      <c r="A190" s="16">
        <v>88.699999999999989</v>
      </c>
      <c r="B190" s="16"/>
      <c r="C190" s="5" t="str" cm="1">
        <f t="array" aca="1" ref="C190" ca="1">IF( OR( AND($A190&gt;=INDIRECT("'Panasonic ERJ Code Table'!$K" &amp; C$1),$A190&lt;=INDIRECT("'Panasonic ERJ Code Table'!$L" &amp; C$1)), AND($A190&gt;=INDIRECT("'Panasonic ERJ Code Table'!$M" &amp; C$1),$A190&lt;=INDIRECT("'Panasonic ERJ Code Table'!$N" &amp; C$1)) ),C$2&amp;_xlfn.XLOOKUP($A190,E96_raw,E96_code),"N/A")</f>
        <v>N/A</v>
      </c>
      <c r="F190" s="5" t="str" cm="1">
        <f t="array" aca="1" ref="F190" ca="1">IF( OR( AND($A190&gt;=INDIRECT("'Panasonic ERJ Code Table'!$K" &amp; F$1),$A190&lt;=INDIRECT("'Panasonic ERJ Code Table'!$L" &amp; F$1)), AND($A190&gt;=INDIRECT("'Panasonic ERJ Code Table'!$M" &amp; F$1),$A190&lt;=INDIRECT("'Panasonic ERJ Code Table'!$N" &amp; F$1)) ),F$2&amp;_xlfn.XLOOKUP($A190,E96_raw,E96_code),"N/A")</f>
        <v>N/A</v>
      </c>
      <c r="I190" s="5" t="str" cm="1">
        <f t="array" aca="1" ref="I190" ca="1">IF( OR( AND($A190&gt;=INDIRECT("'Panasonic ERJ Code Table'!$K" &amp; I$1),$A190&lt;=INDIRECT("'Panasonic ERJ Code Table'!$L" &amp; I$1)), AND($A190&gt;=INDIRECT("'Panasonic ERJ Code Table'!$M" &amp; I$1),$A190&lt;=INDIRECT("'Panasonic ERJ Code Table'!$N" &amp; I$1)) ),I$2&amp;_xlfn.XLOOKUP($A190,E96_raw,E96_code),"N/A")</f>
        <v>ERJ2RKD88R7</v>
      </c>
      <c r="L190" s="5" t="str" cm="1">
        <f t="array" aca="1" ref="L190" ca="1">IF( OR( AND($A190&gt;=INDIRECT("'Panasonic ERJ Code Table'!$K" &amp; L$1),$A190&lt;=INDIRECT("'Panasonic ERJ Code Table'!$L" &amp; L$1)), AND($A190&gt;=INDIRECT("'Panasonic ERJ Code Table'!$M" &amp; L$1),$A190&lt;=INDIRECT("'Panasonic ERJ Code Table'!$N" &amp; L$1)) ),L$2&amp;_xlfn.XLOOKUP($A190,E96_raw,E96_code),"N/A")</f>
        <v>N/A</v>
      </c>
      <c r="O190" s="5" t="str" cm="1">
        <f t="array" aca="1" ref="O190" ca="1">IF( OR( AND($A190&gt;=INDIRECT("'Panasonic ERJ Code Table'!$K" &amp; O$1),$A190&lt;=INDIRECT("'Panasonic ERJ Code Table'!$L" &amp; O$1)), AND($A190&gt;=INDIRECT("'Panasonic ERJ Code Table'!$M" &amp; O$1),$A190&lt;=INDIRECT("'Panasonic ERJ Code Table'!$N" &amp; O$1)) ),O$2&amp;_xlfn.XLOOKUP($A190,E96_raw,E96_code),"N/A")</f>
        <v>ERJ3RED88R7</v>
      </c>
      <c r="R190" s="5" t="str" cm="1">
        <f t="array" aca="1" ref="R190" ca="1">IF( OR( AND($A190&gt;=INDIRECT("'Panasonic ERJ Code Table'!$K" &amp; R$1),$A190&lt;=INDIRECT("'Panasonic ERJ Code Table'!$L" &amp; R$1)), AND($A190&gt;=INDIRECT("'Panasonic ERJ Code Table'!$M" &amp; R$1),$A190&lt;=INDIRECT("'Panasonic ERJ Code Table'!$N" &amp; R$1)) ),R$2&amp;_xlfn.XLOOKUP($A190,E96_raw,E96_code),"N/A")</f>
        <v>N/A</v>
      </c>
      <c r="U190" s="5" t="str" cm="1">
        <f t="array" aca="1" ref="U190" ca="1">IF( OR( AND($A190&gt;=INDIRECT("'Panasonic ERJ Code Table'!$J" &amp; U$1),$A190&lt;=INDIRECT("'Panasonic ERJ Code Table'!$K" &amp; U$1)), AND($A190&gt;=INDIRECT("'Panasonic ERJ Code Table'!$L" &amp; U$1),$A190&lt;=INDIRECT("'Panasonic ERJ Code Table'!$M" &amp; U$1)) ),U$2&amp;_xlfn.XLOOKUP($A190,E96_raw,E96_code),"N/A")</f>
        <v>N/A</v>
      </c>
    </row>
    <row r="191" spans="1:21">
      <c r="A191" s="16">
        <v>90.9</v>
      </c>
      <c r="B191" s="16"/>
      <c r="C191" s="5" t="str" cm="1">
        <f t="array" aca="1" ref="C191" ca="1">IF( OR( AND($A191&gt;=INDIRECT("'Panasonic ERJ Code Table'!$K" &amp; C$1),$A191&lt;=INDIRECT("'Panasonic ERJ Code Table'!$L" &amp; C$1)), AND($A191&gt;=INDIRECT("'Panasonic ERJ Code Table'!$M" &amp; C$1),$A191&lt;=INDIRECT("'Panasonic ERJ Code Table'!$N" &amp; C$1)) ),C$2&amp;_xlfn.XLOOKUP($A191,E96_raw,E96_code),"N/A")</f>
        <v>N/A</v>
      </c>
      <c r="F191" s="5" t="str" cm="1">
        <f t="array" aca="1" ref="F191" ca="1">IF( OR( AND($A191&gt;=INDIRECT("'Panasonic ERJ Code Table'!$K" &amp; F$1),$A191&lt;=INDIRECT("'Panasonic ERJ Code Table'!$L" &amp; F$1)), AND($A191&gt;=INDIRECT("'Panasonic ERJ Code Table'!$M" &amp; F$1),$A191&lt;=INDIRECT("'Panasonic ERJ Code Table'!$N" &amp; F$1)) ),F$2&amp;_xlfn.XLOOKUP($A191,E96_raw,E96_code),"N/A")</f>
        <v>N/A</v>
      </c>
      <c r="I191" s="5" t="str" cm="1">
        <f t="array" aca="1" ref="I191" ca="1">IF( OR( AND($A191&gt;=INDIRECT("'Panasonic ERJ Code Table'!$K" &amp; I$1),$A191&lt;=INDIRECT("'Panasonic ERJ Code Table'!$L" &amp; I$1)), AND($A191&gt;=INDIRECT("'Panasonic ERJ Code Table'!$M" &amp; I$1),$A191&lt;=INDIRECT("'Panasonic ERJ Code Table'!$N" &amp; I$1)) ),I$2&amp;_xlfn.XLOOKUP($A191,E96_raw,E96_code),"N/A")</f>
        <v>ERJ2RKD90R9</v>
      </c>
      <c r="L191" s="5" t="str" cm="1">
        <f t="array" aca="1" ref="L191" ca="1">IF( OR( AND($A191&gt;=INDIRECT("'Panasonic ERJ Code Table'!$K" &amp; L$1),$A191&lt;=INDIRECT("'Panasonic ERJ Code Table'!$L" &amp; L$1)), AND($A191&gt;=INDIRECT("'Panasonic ERJ Code Table'!$M" &amp; L$1),$A191&lt;=INDIRECT("'Panasonic ERJ Code Table'!$N" &amp; L$1)) ),L$2&amp;_xlfn.XLOOKUP($A191,E96_raw,E96_code),"N/A")</f>
        <v>N/A</v>
      </c>
      <c r="O191" s="5" t="str" cm="1">
        <f t="array" aca="1" ref="O191" ca="1">IF( OR( AND($A191&gt;=INDIRECT("'Panasonic ERJ Code Table'!$K" &amp; O$1),$A191&lt;=INDIRECT("'Panasonic ERJ Code Table'!$L" &amp; O$1)), AND($A191&gt;=INDIRECT("'Panasonic ERJ Code Table'!$M" &amp; O$1),$A191&lt;=INDIRECT("'Panasonic ERJ Code Table'!$N" &amp; O$1)) ),O$2&amp;_xlfn.XLOOKUP($A191,E96_raw,E96_code),"N/A")</f>
        <v>ERJ3RED90R9</v>
      </c>
      <c r="R191" s="5" t="str" cm="1">
        <f t="array" aca="1" ref="R191" ca="1">IF( OR( AND($A191&gt;=INDIRECT("'Panasonic ERJ Code Table'!$K" &amp; R$1),$A191&lt;=INDIRECT("'Panasonic ERJ Code Table'!$L" &amp; R$1)), AND($A191&gt;=INDIRECT("'Panasonic ERJ Code Table'!$M" &amp; R$1),$A191&lt;=INDIRECT("'Panasonic ERJ Code Table'!$N" &amp; R$1)) ),R$2&amp;_xlfn.XLOOKUP($A191,E96_raw,E96_code),"N/A")</f>
        <v>N/A</v>
      </c>
      <c r="U191" s="5" t="str" cm="1">
        <f t="array" aca="1" ref="U191" ca="1">IF( OR( AND($A191&gt;=INDIRECT("'Panasonic ERJ Code Table'!$J" &amp; U$1),$A191&lt;=INDIRECT("'Panasonic ERJ Code Table'!$K" &amp; U$1)), AND($A191&gt;=INDIRECT("'Panasonic ERJ Code Table'!$L" &amp; U$1),$A191&lt;=INDIRECT("'Panasonic ERJ Code Table'!$M" &amp; U$1)) ),U$2&amp;_xlfn.XLOOKUP($A191,E96_raw,E96_code),"N/A")</f>
        <v>N/A</v>
      </c>
    </row>
    <row r="192" spans="1:21">
      <c r="A192" s="16">
        <v>93.1</v>
      </c>
      <c r="B192" s="16"/>
      <c r="C192" s="5" t="str" cm="1">
        <f t="array" aca="1" ref="C192" ca="1">IF( OR( AND($A192&gt;=INDIRECT("'Panasonic ERJ Code Table'!$K" &amp; C$1),$A192&lt;=INDIRECT("'Panasonic ERJ Code Table'!$L" &amp; C$1)), AND($A192&gt;=INDIRECT("'Panasonic ERJ Code Table'!$M" &amp; C$1),$A192&lt;=INDIRECT("'Panasonic ERJ Code Table'!$N" &amp; C$1)) ),C$2&amp;_xlfn.XLOOKUP($A192,E96_raw,E96_code),"N/A")</f>
        <v>N/A</v>
      </c>
      <c r="F192" s="5" t="str" cm="1">
        <f t="array" aca="1" ref="F192" ca="1">IF( OR( AND($A192&gt;=INDIRECT("'Panasonic ERJ Code Table'!$K" &amp; F$1),$A192&lt;=INDIRECT("'Panasonic ERJ Code Table'!$L" &amp; F$1)), AND($A192&gt;=INDIRECT("'Panasonic ERJ Code Table'!$M" &amp; F$1),$A192&lt;=INDIRECT("'Panasonic ERJ Code Table'!$N" &amp; F$1)) ),F$2&amp;_xlfn.XLOOKUP($A192,E96_raw,E96_code),"N/A")</f>
        <v>N/A</v>
      </c>
      <c r="I192" s="5" t="str" cm="1">
        <f t="array" aca="1" ref="I192" ca="1">IF( OR( AND($A192&gt;=INDIRECT("'Panasonic ERJ Code Table'!$K" &amp; I$1),$A192&lt;=INDIRECT("'Panasonic ERJ Code Table'!$L" &amp; I$1)), AND($A192&gt;=INDIRECT("'Panasonic ERJ Code Table'!$M" &amp; I$1),$A192&lt;=INDIRECT("'Panasonic ERJ Code Table'!$N" &amp; I$1)) ),I$2&amp;_xlfn.XLOOKUP($A192,E96_raw,E96_code),"N/A")</f>
        <v>ERJ2RKD93R1</v>
      </c>
      <c r="L192" s="5" t="str" cm="1">
        <f t="array" aca="1" ref="L192" ca="1">IF( OR( AND($A192&gt;=INDIRECT("'Panasonic ERJ Code Table'!$K" &amp; L$1),$A192&lt;=INDIRECT("'Panasonic ERJ Code Table'!$L" &amp; L$1)), AND($A192&gt;=INDIRECT("'Panasonic ERJ Code Table'!$M" &amp; L$1),$A192&lt;=INDIRECT("'Panasonic ERJ Code Table'!$N" &amp; L$1)) ),L$2&amp;_xlfn.XLOOKUP($A192,E96_raw,E96_code),"N/A")</f>
        <v>N/A</v>
      </c>
      <c r="O192" s="5" t="str" cm="1">
        <f t="array" aca="1" ref="O192" ca="1">IF( OR( AND($A192&gt;=INDIRECT("'Panasonic ERJ Code Table'!$K" &amp; O$1),$A192&lt;=INDIRECT("'Panasonic ERJ Code Table'!$L" &amp; O$1)), AND($A192&gt;=INDIRECT("'Panasonic ERJ Code Table'!$M" &amp; O$1),$A192&lt;=INDIRECT("'Panasonic ERJ Code Table'!$N" &amp; O$1)) ),O$2&amp;_xlfn.XLOOKUP($A192,E96_raw,E96_code),"N/A")</f>
        <v>ERJ3RED93R1</v>
      </c>
      <c r="R192" s="5" t="str" cm="1">
        <f t="array" aca="1" ref="R192" ca="1">IF( OR( AND($A192&gt;=INDIRECT("'Panasonic ERJ Code Table'!$K" &amp; R$1),$A192&lt;=INDIRECT("'Panasonic ERJ Code Table'!$L" &amp; R$1)), AND($A192&gt;=INDIRECT("'Panasonic ERJ Code Table'!$M" &amp; R$1),$A192&lt;=INDIRECT("'Panasonic ERJ Code Table'!$N" &amp; R$1)) ),R$2&amp;_xlfn.XLOOKUP($A192,E96_raw,E96_code),"N/A")</f>
        <v>N/A</v>
      </c>
      <c r="U192" s="5" t="str" cm="1">
        <f t="array" aca="1" ref="U192" ca="1">IF( OR( AND($A192&gt;=INDIRECT("'Panasonic ERJ Code Table'!$J" &amp; U$1),$A192&lt;=INDIRECT("'Panasonic ERJ Code Table'!$K" &amp; U$1)), AND($A192&gt;=INDIRECT("'Panasonic ERJ Code Table'!$L" &amp; U$1),$A192&lt;=INDIRECT("'Panasonic ERJ Code Table'!$M" &amp; U$1)) ),U$2&amp;_xlfn.XLOOKUP($A192,E96_raw,E96_code),"N/A")</f>
        <v>N/A</v>
      </c>
    </row>
    <row r="193" spans="1:21">
      <c r="A193" s="16">
        <v>95.299999999999983</v>
      </c>
      <c r="B193" s="16"/>
      <c r="C193" s="5" t="str" cm="1">
        <f t="array" aca="1" ref="C193" ca="1">IF( OR( AND($A193&gt;=INDIRECT("'Panasonic ERJ Code Table'!$K" &amp; C$1),$A193&lt;=INDIRECT("'Panasonic ERJ Code Table'!$L" &amp; C$1)), AND($A193&gt;=INDIRECT("'Panasonic ERJ Code Table'!$M" &amp; C$1),$A193&lt;=INDIRECT("'Panasonic ERJ Code Table'!$N" &amp; C$1)) ),C$2&amp;_xlfn.XLOOKUP($A193,E96_raw,E96_code),"N/A")</f>
        <v>N/A</v>
      </c>
      <c r="F193" s="5" t="str" cm="1">
        <f t="array" aca="1" ref="F193" ca="1">IF( OR( AND($A193&gt;=INDIRECT("'Panasonic ERJ Code Table'!$K" &amp; F$1),$A193&lt;=INDIRECT("'Panasonic ERJ Code Table'!$L" &amp; F$1)), AND($A193&gt;=INDIRECT("'Panasonic ERJ Code Table'!$M" &amp; F$1),$A193&lt;=INDIRECT("'Panasonic ERJ Code Table'!$N" &amp; F$1)) ),F$2&amp;_xlfn.XLOOKUP($A193,E96_raw,E96_code),"N/A")</f>
        <v>N/A</v>
      </c>
      <c r="I193" s="5" t="str" cm="1">
        <f t="array" aca="1" ref="I193" ca="1">IF( OR( AND($A193&gt;=INDIRECT("'Panasonic ERJ Code Table'!$K" &amp; I$1),$A193&lt;=INDIRECT("'Panasonic ERJ Code Table'!$L" &amp; I$1)), AND($A193&gt;=INDIRECT("'Panasonic ERJ Code Table'!$M" &amp; I$1),$A193&lt;=INDIRECT("'Panasonic ERJ Code Table'!$N" &amp; I$1)) ),I$2&amp;_xlfn.XLOOKUP($A193,E96_raw,E96_code),"N/A")</f>
        <v>ERJ2RKD95R3</v>
      </c>
      <c r="L193" s="5" t="str" cm="1">
        <f t="array" aca="1" ref="L193" ca="1">IF( OR( AND($A193&gt;=INDIRECT("'Panasonic ERJ Code Table'!$K" &amp; L$1),$A193&lt;=INDIRECT("'Panasonic ERJ Code Table'!$L" &amp; L$1)), AND($A193&gt;=INDIRECT("'Panasonic ERJ Code Table'!$M" &amp; L$1),$A193&lt;=INDIRECT("'Panasonic ERJ Code Table'!$N" &amp; L$1)) ),L$2&amp;_xlfn.XLOOKUP($A193,E96_raw,E96_code),"N/A")</f>
        <v>N/A</v>
      </c>
      <c r="O193" s="5" t="str" cm="1">
        <f t="array" aca="1" ref="O193" ca="1">IF( OR( AND($A193&gt;=INDIRECT("'Panasonic ERJ Code Table'!$K" &amp; O$1),$A193&lt;=INDIRECT("'Panasonic ERJ Code Table'!$L" &amp; O$1)), AND($A193&gt;=INDIRECT("'Panasonic ERJ Code Table'!$M" &amp; O$1),$A193&lt;=INDIRECT("'Panasonic ERJ Code Table'!$N" &amp; O$1)) ),O$2&amp;_xlfn.XLOOKUP($A193,E96_raw,E96_code),"N/A")</f>
        <v>ERJ3RED95R3</v>
      </c>
      <c r="R193" s="5" t="str" cm="1">
        <f t="array" aca="1" ref="R193" ca="1">IF( OR( AND($A193&gt;=INDIRECT("'Panasonic ERJ Code Table'!$K" &amp; R$1),$A193&lt;=INDIRECT("'Panasonic ERJ Code Table'!$L" &amp; R$1)), AND($A193&gt;=INDIRECT("'Panasonic ERJ Code Table'!$M" &amp; R$1),$A193&lt;=INDIRECT("'Panasonic ERJ Code Table'!$N" &amp; R$1)) ),R$2&amp;_xlfn.XLOOKUP($A193,E96_raw,E96_code),"N/A")</f>
        <v>N/A</v>
      </c>
      <c r="U193" s="5" t="str" cm="1">
        <f t="array" aca="1" ref="U193" ca="1">IF( OR( AND($A193&gt;=INDIRECT("'Panasonic ERJ Code Table'!$J" &amp; U$1),$A193&lt;=INDIRECT("'Panasonic ERJ Code Table'!$K" &amp; U$1)), AND($A193&gt;=INDIRECT("'Panasonic ERJ Code Table'!$L" &amp; U$1),$A193&lt;=INDIRECT("'Panasonic ERJ Code Table'!$M" &amp; U$1)) ),U$2&amp;_xlfn.XLOOKUP($A193,E96_raw,E96_code),"N/A")</f>
        <v>N/A</v>
      </c>
    </row>
    <row r="194" spans="1:21">
      <c r="A194" s="16">
        <v>97.6</v>
      </c>
      <c r="B194" s="16"/>
      <c r="C194" s="5" t="str" cm="1">
        <f t="array" aca="1" ref="C194" ca="1">IF( OR( AND($A194&gt;=INDIRECT("'Panasonic ERJ Code Table'!$K" &amp; C$1),$A194&lt;=INDIRECT("'Panasonic ERJ Code Table'!$L" &amp; C$1)), AND($A194&gt;=INDIRECT("'Panasonic ERJ Code Table'!$M" &amp; C$1),$A194&lt;=INDIRECT("'Panasonic ERJ Code Table'!$N" &amp; C$1)) ),C$2&amp;_xlfn.XLOOKUP($A194,E96_raw,E96_code),"N/A")</f>
        <v>N/A</v>
      </c>
      <c r="F194" s="5" t="str" cm="1">
        <f t="array" aca="1" ref="F194" ca="1">IF( OR( AND($A194&gt;=INDIRECT("'Panasonic ERJ Code Table'!$K" &amp; F$1),$A194&lt;=INDIRECT("'Panasonic ERJ Code Table'!$L" &amp; F$1)), AND($A194&gt;=INDIRECT("'Panasonic ERJ Code Table'!$M" &amp; F$1),$A194&lt;=INDIRECT("'Panasonic ERJ Code Table'!$N" &amp; F$1)) ),F$2&amp;_xlfn.XLOOKUP($A194,E96_raw,E96_code),"N/A")</f>
        <v>N/A</v>
      </c>
      <c r="I194" s="5" t="str" cm="1">
        <f t="array" aca="1" ref="I194" ca="1">IF( OR( AND($A194&gt;=INDIRECT("'Panasonic ERJ Code Table'!$K" &amp; I$1),$A194&lt;=INDIRECT("'Panasonic ERJ Code Table'!$L" &amp; I$1)), AND($A194&gt;=INDIRECT("'Panasonic ERJ Code Table'!$M" &amp; I$1),$A194&lt;=INDIRECT("'Panasonic ERJ Code Table'!$N" &amp; I$1)) ),I$2&amp;_xlfn.XLOOKUP($A194,E96_raw,E96_code),"N/A")</f>
        <v>ERJ2RKD97R6</v>
      </c>
      <c r="L194" s="5" t="str" cm="1">
        <f t="array" aca="1" ref="L194" ca="1">IF( OR( AND($A194&gt;=INDIRECT("'Panasonic ERJ Code Table'!$K" &amp; L$1),$A194&lt;=INDIRECT("'Panasonic ERJ Code Table'!$L" &amp; L$1)), AND($A194&gt;=INDIRECT("'Panasonic ERJ Code Table'!$M" &amp; L$1),$A194&lt;=INDIRECT("'Panasonic ERJ Code Table'!$N" &amp; L$1)) ),L$2&amp;_xlfn.XLOOKUP($A194,E96_raw,E96_code),"N/A")</f>
        <v>N/A</v>
      </c>
      <c r="O194" s="5" t="str" cm="1">
        <f t="array" aca="1" ref="O194" ca="1">IF( OR( AND($A194&gt;=INDIRECT("'Panasonic ERJ Code Table'!$K" &amp; O$1),$A194&lt;=INDIRECT("'Panasonic ERJ Code Table'!$L" &amp; O$1)), AND($A194&gt;=INDIRECT("'Panasonic ERJ Code Table'!$M" &amp; O$1),$A194&lt;=INDIRECT("'Panasonic ERJ Code Table'!$N" &amp; O$1)) ),O$2&amp;_xlfn.XLOOKUP($A194,E96_raw,E96_code),"N/A")</f>
        <v>ERJ3RED97R6</v>
      </c>
      <c r="R194" s="5" t="str" cm="1">
        <f t="array" aca="1" ref="R194" ca="1">IF( OR( AND($A194&gt;=INDIRECT("'Panasonic ERJ Code Table'!$K" &amp; R$1),$A194&lt;=INDIRECT("'Panasonic ERJ Code Table'!$L" &amp; R$1)), AND($A194&gt;=INDIRECT("'Panasonic ERJ Code Table'!$M" &amp; R$1),$A194&lt;=INDIRECT("'Panasonic ERJ Code Table'!$N" &amp; R$1)) ),R$2&amp;_xlfn.XLOOKUP($A194,E96_raw,E96_code),"N/A")</f>
        <v>N/A</v>
      </c>
      <c r="U194" s="5" t="str" cm="1">
        <f t="array" aca="1" ref="U194" ca="1">IF( OR( AND($A194&gt;=INDIRECT("'Panasonic ERJ Code Table'!$J" &amp; U$1),$A194&lt;=INDIRECT("'Panasonic ERJ Code Table'!$K" &amp; U$1)), AND($A194&gt;=INDIRECT("'Panasonic ERJ Code Table'!$L" &amp; U$1),$A194&lt;=INDIRECT("'Panasonic ERJ Code Table'!$M" &amp; U$1)) ),U$2&amp;_xlfn.XLOOKUP($A194,E96_raw,E96_code),"N/A")</f>
        <v>ERJ6RED97R6</v>
      </c>
    </row>
    <row r="195" spans="1:21">
      <c r="A195" s="16">
        <v>100</v>
      </c>
      <c r="B195" s="16"/>
      <c r="C195" s="5" t="str" cm="1">
        <f t="array" aca="1" ref="C195" ca="1">IF( OR( AND($A195&gt;=INDIRECT("'Panasonic ERJ Code Table'!$K" &amp; C$1),$A195&lt;=INDIRECT("'Panasonic ERJ Code Table'!$L" &amp; C$1)), AND($A195&gt;=INDIRECT("'Panasonic ERJ Code Table'!$M" &amp; C$1),$A195&lt;=INDIRECT("'Panasonic ERJ Code Table'!$N" &amp; C$1)) ),C$2&amp;_xlfn.XLOOKUP($A195,E96_raw,E96_code),"N/A")</f>
        <v>N/A</v>
      </c>
      <c r="F195" s="5" t="str" cm="1">
        <f t="array" aca="1" ref="F195" ca="1">IF( OR( AND($A195&gt;=INDIRECT("'Panasonic ERJ Code Table'!$K" &amp; F$1),$A195&lt;=INDIRECT("'Panasonic ERJ Code Table'!$L" &amp; F$1)), AND($A195&gt;=INDIRECT("'Panasonic ERJ Code Table'!$M" &amp; F$1),$A195&lt;=INDIRECT("'Panasonic ERJ Code Table'!$N" &amp; F$1)) ),F$2&amp;_xlfn.XLOOKUP($A195,E96_raw,E96_code),"N/A")</f>
        <v>ERJ2RHD1000</v>
      </c>
      <c r="G195" s="23" t="str" cm="1">
        <f t="array" aca="1" ref="G195" ca="1">"technology "&amp;RIGHT(F195,4)&amp;";"&amp;_xlfn.XLOOKUP(2,eii,eia)&amp;F195&amp;_xlfn.XLOOKUP(16,eii,eia)&amp;_xlfn.XLOOKUP(3,eii,eia)&amp;_xlfn.XLOOKUP($A195,E96_raw,e96_std&amp;" "&amp;e96_sym)&amp;_xlfn.XLOOKUP(16,eii,eia)&amp;_xlfn.XLOOKUP(4,eii,eia)&amp;_xlfn.XLOOKUP(LEFT(F195,7),r_1,r_4)&amp;" W @ 70°C"&amp;_xlfn.XLOOKUP(16,eii,eia)&amp;_xlfn.XLOOKUP(5,eii,eia)&amp;_xlfn.XLOOKUP(MID(F195,4,3),e_code,TEXT(e_size,"0000"))&amp;_xlfn.XLOOKUP(16,eii,eia)&amp;_xlfn.XLOOKUP(6,eii,eia)&amp;ROUND(MIN(SQRT($A195*_xlfn.XLOOKUP(LEFT(F195,7),r_1,r_4)),_xlfn.XLOOKUP(LEFT(F195,7),r_1,r_7)),1)&amp;" V"&amp;_xlfn.XLOOKUP(16,eii,eia)&amp;_xlfn.XLOOKUP(8,eii,eia)&amp;_xlfn.XLOOKUP(LEFT(F195,7),r_1,r_8)&amp;_xlfn.XLOOKUP(16,eii,eia)&amp;_xlfn.XLOOKUP(9,eii,eia)&amp;_xlfn.XLOOKUP($A195,E96_raw,E96_code&amp;" / "&amp;E96_3C)&amp;_xlfn.XLOOKUP(16,eii,eia)&amp;_xlfn.XLOOKUP(10,eii,eia)&amp;_xlfn.XLOOKUP(LEFT(F195,7),r_1,r_10)&amp;_xlfn.XLOOKUP(16,eii,eia)&amp;_xlfn.XLOOKUP(11,eii,eia)&amp;_xlfn.XLOOKUP(LEFT(F195,7),r_1,r_11)&amp;_xlfn.XLOOKUP(16,eii,eia)&amp;_xlfn.XLOOKUP(12,eii,eia)&amp;_xlfn.XLOOKUP(LEFT(F195,7),r_1,r_12)&amp;" ppm/°C"&amp;_xlfn.XLOOKUP(16,eii,eia)&amp;_xlfn.XLOOKUP(13,eii,eia)&amp;MID(F195,4,2)&amp;_xlfn.XLOOKUP(16,eii,eia)&amp;_xlfn.XLOOKUP(14,eii,eia)&amp;_xlfn.XLOOKUP(16,eii,eia)&amp;_xlfn.XLOOKUP(15,eii,eia)&amp;_xlfn.XLOOKUP(16,eii,eia)</f>
        <v>technology 1000;attribute MPN 'ERJ2RHD1000' constant;attribute value '100 0' constant;attribute Power '0.063 W @ 70°C' constant;attribute package '0402' constant;attribute RCWV '2.5 V' constant;attribute tolerance '±0.5 %' constant;attribute pkg_codes '1000 / 101'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195" s="5" t="str" cm="1">
        <f t="array" aca="1" ref="I195" ca="1">IF( OR( AND($A195&gt;=INDIRECT("'Panasonic ERJ Code Table'!$K" &amp; I$1),$A195&lt;=INDIRECT("'Panasonic ERJ Code Table'!$L" &amp; I$1)), AND($A195&gt;=INDIRECT("'Panasonic ERJ Code Table'!$M" &amp; I$1),$A195&lt;=INDIRECT("'Panasonic ERJ Code Table'!$N" &amp; I$1)) ),I$2&amp;_xlfn.XLOOKUP($A195,E96_raw,E96_code),"N/A")</f>
        <v>N/A</v>
      </c>
      <c r="L195" s="5" t="str" cm="1">
        <f t="array" aca="1" ref="L195" ca="1">IF( OR( AND($A195&gt;=INDIRECT("'Panasonic ERJ Code Table'!$K" &amp; L$1),$A195&lt;=INDIRECT("'Panasonic ERJ Code Table'!$L" &amp; L$1)), AND($A195&gt;=INDIRECT("'Panasonic ERJ Code Table'!$M" &amp; L$1),$A195&lt;=INDIRECT("'Panasonic ERJ Code Table'!$N" &amp; L$1)) ),L$2&amp;_xlfn.XLOOKUP($A195,E96_raw,E96_code),"N/A")</f>
        <v>ERJ3RBD1000</v>
      </c>
      <c r="O195" s="5" t="str" cm="1">
        <f t="array" aca="1" ref="O195" ca="1">IF( OR( AND($A195&gt;=INDIRECT("'Panasonic ERJ Code Table'!$K" &amp; O$1),$A195&lt;=INDIRECT("'Panasonic ERJ Code Table'!$L" &amp; O$1)), AND($A195&gt;=INDIRECT("'Panasonic ERJ Code Table'!$M" &amp; O$1),$A195&lt;=INDIRECT("'Panasonic ERJ Code Table'!$N" &amp; O$1)) ),O$2&amp;_xlfn.XLOOKUP($A195,E96_raw,E96_code),"N/A")</f>
        <v>N/A</v>
      </c>
      <c r="R195" s="5" t="str" cm="1">
        <f t="array" aca="1" ref="R195" ca="1">IF( OR( AND($A195&gt;=INDIRECT("'Panasonic ERJ Code Table'!$K" &amp; R$1),$A195&lt;=INDIRECT("'Panasonic ERJ Code Table'!$L" &amp; R$1)), AND($A195&gt;=INDIRECT("'Panasonic ERJ Code Table'!$M" &amp; R$1),$A195&lt;=INDIRECT("'Panasonic ERJ Code Table'!$N" &amp; R$1)) ),R$2&amp;_xlfn.XLOOKUP($A195,E96_raw,E96_code),"N/A")</f>
        <v>ERJ6RBD1000</v>
      </c>
      <c r="U195" s="5" t="str" cm="1">
        <f t="array" aca="1" ref="U195" ca="1">IF( OR( AND($A195&gt;=INDIRECT("'Panasonic ERJ Code Table'!$J" &amp; U$1),$A195&lt;=INDIRECT("'Panasonic ERJ Code Table'!$K" &amp; U$1)), AND($A195&gt;=INDIRECT("'Panasonic ERJ Code Table'!$L" &amp; U$1),$A195&lt;=INDIRECT("'Panasonic ERJ Code Table'!$M" &amp; U$1)) ),U$2&amp;_xlfn.XLOOKUP($A195,E96_raw,E96_code),"N/A")</f>
        <v>ERJ6RED1000</v>
      </c>
    </row>
    <row r="196" spans="1:21">
      <c r="A196" s="16">
        <v>102</v>
      </c>
      <c r="B196" s="16"/>
      <c r="C196" s="5" t="str" cm="1">
        <f t="array" aca="1" ref="C196" ca="1">IF( OR( AND($A196&gt;=INDIRECT("'Panasonic ERJ Code Table'!$K" &amp; C$1),$A196&lt;=INDIRECT("'Panasonic ERJ Code Table'!$L" &amp; C$1)), AND($A196&gt;=INDIRECT("'Panasonic ERJ Code Table'!$M" &amp; C$1),$A196&lt;=INDIRECT("'Panasonic ERJ Code Table'!$N" &amp; C$1)) ),C$2&amp;_xlfn.XLOOKUP($A196,E96_raw,E96_code),"N/A")</f>
        <v>N/A</v>
      </c>
      <c r="F196" s="5" t="str" cm="1">
        <f t="array" aca="1" ref="F196" ca="1">IF( OR( AND($A196&gt;=INDIRECT("'Panasonic ERJ Code Table'!$K" &amp; F$1),$A196&lt;=INDIRECT("'Panasonic ERJ Code Table'!$L" &amp; F$1)), AND($A196&gt;=INDIRECT("'Panasonic ERJ Code Table'!$M" &amp; F$1),$A196&lt;=INDIRECT("'Panasonic ERJ Code Table'!$N" &amp; F$1)) ),F$2&amp;_xlfn.XLOOKUP($A196,E96_raw,E96_code),"N/A")</f>
        <v>ERJ2RHD1020</v>
      </c>
      <c r="G196" s="23" t="str" cm="1">
        <f t="array" aca="1" ref="G196" ca="1">"technology "&amp;RIGHT(F196,4)&amp;";"&amp;_xlfn.XLOOKUP(2,eii,eia)&amp;F196&amp;_xlfn.XLOOKUP(16,eii,eia)&amp;_xlfn.XLOOKUP(3,eii,eia)&amp;_xlfn.XLOOKUP($A196,E96_raw,e96_std&amp;" "&amp;e96_sym)&amp;_xlfn.XLOOKUP(16,eii,eia)&amp;_xlfn.XLOOKUP(4,eii,eia)&amp;_xlfn.XLOOKUP(LEFT(F196,7),r_1,r_4)&amp;" W @ 70°C"&amp;_xlfn.XLOOKUP(16,eii,eia)&amp;_xlfn.XLOOKUP(5,eii,eia)&amp;_xlfn.XLOOKUP(MID(F196,4,3),e_code,TEXT(e_size,"0000"))&amp;_xlfn.XLOOKUP(16,eii,eia)&amp;_xlfn.XLOOKUP(6,eii,eia)&amp;ROUND(MIN(SQRT($A196*_xlfn.XLOOKUP(LEFT(F196,7),r_1,r_4)),_xlfn.XLOOKUP(LEFT(F196,7),r_1,r_7)),1)&amp;" V"&amp;_xlfn.XLOOKUP(16,eii,eia)&amp;_xlfn.XLOOKUP(8,eii,eia)&amp;_xlfn.XLOOKUP(LEFT(F196,7),r_1,r_8)&amp;_xlfn.XLOOKUP(16,eii,eia)&amp;_xlfn.XLOOKUP(9,eii,eia)&amp;_xlfn.XLOOKUP($A196,E96_raw,E96_code&amp;" / "&amp;E96_3C)&amp;_xlfn.XLOOKUP(16,eii,eia)&amp;_xlfn.XLOOKUP(10,eii,eia)&amp;_xlfn.XLOOKUP(LEFT(F196,7),r_1,r_10)&amp;_xlfn.XLOOKUP(16,eii,eia)&amp;_xlfn.XLOOKUP(11,eii,eia)&amp;_xlfn.XLOOKUP(LEFT(F196,7),r_1,r_11)&amp;_xlfn.XLOOKUP(16,eii,eia)&amp;_xlfn.XLOOKUP(12,eii,eia)&amp;_xlfn.XLOOKUP(LEFT(F196,7),r_1,r_12)&amp;" ppm/°C"&amp;_xlfn.XLOOKUP(16,eii,eia)&amp;_xlfn.XLOOKUP(13,eii,eia)&amp;MID(F196,4,2)&amp;_xlfn.XLOOKUP(16,eii,eia)&amp;_xlfn.XLOOKUP(14,eii,eia)&amp;_xlfn.XLOOKUP(16,eii,eia)&amp;_xlfn.XLOOKUP(15,eii,eia)&amp;_xlfn.XLOOKUP(16,eii,eia)</f>
        <v>technology 1020;attribute MPN 'ERJ2RHD1020' constant;attribute value '102 0' constant;attribute Power '0.063 W @ 70°C' constant;attribute package '0402' constant;attribute RCWV '2.5 V' constant;attribute tolerance '±0.5 %' constant;attribute pkg_codes '1020 / 101'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196" s="5" t="str" cm="1">
        <f t="array" aca="1" ref="I196" ca="1">IF( OR( AND($A196&gt;=INDIRECT("'Panasonic ERJ Code Table'!$K" &amp; I$1),$A196&lt;=INDIRECT("'Panasonic ERJ Code Table'!$L" &amp; I$1)), AND($A196&gt;=INDIRECT("'Panasonic ERJ Code Table'!$M" &amp; I$1),$A196&lt;=INDIRECT("'Panasonic ERJ Code Table'!$N" &amp; I$1)) ),I$2&amp;_xlfn.XLOOKUP($A196,E96_raw,E96_code),"N/A")</f>
        <v>N/A</v>
      </c>
      <c r="L196" s="5" t="str" cm="1">
        <f t="array" aca="1" ref="L196" ca="1">IF( OR( AND($A196&gt;=INDIRECT("'Panasonic ERJ Code Table'!$K" &amp; L$1),$A196&lt;=INDIRECT("'Panasonic ERJ Code Table'!$L" &amp; L$1)), AND($A196&gt;=INDIRECT("'Panasonic ERJ Code Table'!$M" &amp; L$1),$A196&lt;=INDIRECT("'Panasonic ERJ Code Table'!$N" &amp; L$1)) ),L$2&amp;_xlfn.XLOOKUP($A196,E96_raw,E96_code),"N/A")</f>
        <v>ERJ3RBD1020</v>
      </c>
      <c r="O196" s="5" t="str" cm="1">
        <f t="array" aca="1" ref="O196" ca="1">IF( OR( AND($A196&gt;=INDIRECT("'Panasonic ERJ Code Table'!$K" &amp; O$1),$A196&lt;=INDIRECT("'Panasonic ERJ Code Table'!$L" &amp; O$1)), AND($A196&gt;=INDIRECT("'Panasonic ERJ Code Table'!$M" &amp; O$1),$A196&lt;=INDIRECT("'Panasonic ERJ Code Table'!$N" &amp; O$1)) ),O$2&amp;_xlfn.XLOOKUP($A196,E96_raw,E96_code),"N/A")</f>
        <v>N/A</v>
      </c>
      <c r="R196" s="5" t="str" cm="1">
        <f t="array" aca="1" ref="R196" ca="1">IF( OR( AND($A196&gt;=INDIRECT("'Panasonic ERJ Code Table'!$K" &amp; R$1),$A196&lt;=INDIRECT("'Panasonic ERJ Code Table'!$L" &amp; R$1)), AND($A196&gt;=INDIRECT("'Panasonic ERJ Code Table'!$M" &amp; R$1),$A196&lt;=INDIRECT("'Panasonic ERJ Code Table'!$N" &amp; R$1)) ),R$2&amp;_xlfn.XLOOKUP($A196,E96_raw,E96_code),"N/A")</f>
        <v>ERJ6RBD1020</v>
      </c>
      <c r="U196" s="5" t="str" cm="1">
        <f t="array" aca="1" ref="U196" ca="1">IF( OR( AND($A196&gt;=INDIRECT("'Panasonic ERJ Code Table'!$J" &amp; U$1),$A196&lt;=INDIRECT("'Panasonic ERJ Code Table'!$K" &amp; U$1)), AND($A196&gt;=INDIRECT("'Panasonic ERJ Code Table'!$L" &amp; U$1),$A196&lt;=INDIRECT("'Panasonic ERJ Code Table'!$M" &amp; U$1)) ),U$2&amp;_xlfn.XLOOKUP($A196,E96_raw,E96_code),"N/A")</f>
        <v>ERJ6RED1020</v>
      </c>
    </row>
    <row r="197" spans="1:21">
      <c r="A197" s="16">
        <v>105</v>
      </c>
      <c r="B197" s="16"/>
      <c r="C197" s="5" t="str" cm="1">
        <f t="array" aca="1" ref="C197" ca="1">IF( OR( AND($A197&gt;=INDIRECT("'Panasonic ERJ Code Table'!$K" &amp; C$1),$A197&lt;=INDIRECT("'Panasonic ERJ Code Table'!$L" &amp; C$1)), AND($A197&gt;=INDIRECT("'Panasonic ERJ Code Table'!$M" &amp; C$1),$A197&lt;=INDIRECT("'Panasonic ERJ Code Table'!$N" &amp; C$1)) ),C$2&amp;_xlfn.XLOOKUP($A197,E96_raw,E96_code),"N/A")</f>
        <v>N/A</v>
      </c>
      <c r="F197" s="5" t="str" cm="1">
        <f t="array" aca="1" ref="F197" ca="1">IF( OR( AND($A197&gt;=INDIRECT("'Panasonic ERJ Code Table'!$K" &amp; F$1),$A197&lt;=INDIRECT("'Panasonic ERJ Code Table'!$L" &amp; F$1)), AND($A197&gt;=INDIRECT("'Panasonic ERJ Code Table'!$M" &amp; F$1),$A197&lt;=INDIRECT("'Panasonic ERJ Code Table'!$N" &amp; F$1)) ),F$2&amp;_xlfn.XLOOKUP($A197,E96_raw,E96_code),"N/A")</f>
        <v>ERJ2RHD1050</v>
      </c>
      <c r="G197" s="23" t="str" cm="1">
        <f t="array" aca="1" ref="G197" ca="1">"technology "&amp;RIGHT(F197,4)&amp;";"&amp;_xlfn.XLOOKUP(2,eii,eia)&amp;F197&amp;_xlfn.XLOOKUP(16,eii,eia)&amp;_xlfn.XLOOKUP(3,eii,eia)&amp;_xlfn.XLOOKUP($A197,E96_raw,e96_std&amp;" "&amp;e96_sym)&amp;_xlfn.XLOOKUP(16,eii,eia)&amp;_xlfn.XLOOKUP(4,eii,eia)&amp;_xlfn.XLOOKUP(LEFT(F197,7),r_1,r_4)&amp;" W @ 70°C"&amp;_xlfn.XLOOKUP(16,eii,eia)&amp;_xlfn.XLOOKUP(5,eii,eia)&amp;_xlfn.XLOOKUP(MID(F197,4,3),e_code,TEXT(e_size,"0000"))&amp;_xlfn.XLOOKUP(16,eii,eia)&amp;_xlfn.XLOOKUP(6,eii,eia)&amp;ROUND(MIN(SQRT($A197*_xlfn.XLOOKUP(LEFT(F197,7),r_1,r_4)),_xlfn.XLOOKUP(LEFT(F197,7),r_1,r_7)),1)&amp;" V"&amp;_xlfn.XLOOKUP(16,eii,eia)&amp;_xlfn.XLOOKUP(8,eii,eia)&amp;_xlfn.XLOOKUP(LEFT(F197,7),r_1,r_8)&amp;_xlfn.XLOOKUP(16,eii,eia)&amp;_xlfn.XLOOKUP(9,eii,eia)&amp;_xlfn.XLOOKUP($A197,E96_raw,E96_code&amp;" / "&amp;E96_3C)&amp;_xlfn.XLOOKUP(16,eii,eia)&amp;_xlfn.XLOOKUP(10,eii,eia)&amp;_xlfn.XLOOKUP(LEFT(F197,7),r_1,r_10)&amp;_xlfn.XLOOKUP(16,eii,eia)&amp;_xlfn.XLOOKUP(11,eii,eia)&amp;_xlfn.XLOOKUP(LEFT(F197,7),r_1,r_11)&amp;_xlfn.XLOOKUP(16,eii,eia)&amp;_xlfn.XLOOKUP(12,eii,eia)&amp;_xlfn.XLOOKUP(LEFT(F197,7),r_1,r_12)&amp;" ppm/°C"&amp;_xlfn.XLOOKUP(16,eii,eia)&amp;_xlfn.XLOOKUP(13,eii,eia)&amp;MID(F197,4,2)&amp;_xlfn.XLOOKUP(16,eii,eia)&amp;_xlfn.XLOOKUP(14,eii,eia)&amp;_xlfn.XLOOKUP(16,eii,eia)&amp;_xlfn.XLOOKUP(15,eii,eia)&amp;_xlfn.XLOOKUP(16,eii,eia)</f>
        <v>technology 1050;attribute MPN 'ERJ2RHD1050' constant;attribute value '105 0' constant;attribute Power '0.063 W @ 70°C' constant;attribute package '0402' constant;attribute RCWV '2.6 V' constant;attribute tolerance '±0.5 %' constant;attribute pkg_codes '1050 / 101'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197" s="5" t="str" cm="1">
        <f t="array" aca="1" ref="I197" ca="1">IF( OR( AND($A197&gt;=INDIRECT("'Panasonic ERJ Code Table'!$K" &amp; I$1),$A197&lt;=INDIRECT("'Panasonic ERJ Code Table'!$L" &amp; I$1)), AND($A197&gt;=INDIRECT("'Panasonic ERJ Code Table'!$M" &amp; I$1),$A197&lt;=INDIRECT("'Panasonic ERJ Code Table'!$N" &amp; I$1)) ),I$2&amp;_xlfn.XLOOKUP($A197,E96_raw,E96_code),"N/A")</f>
        <v>N/A</v>
      </c>
      <c r="L197" s="5" t="str" cm="1">
        <f t="array" aca="1" ref="L197" ca="1">IF( OR( AND($A197&gt;=INDIRECT("'Panasonic ERJ Code Table'!$K" &amp; L$1),$A197&lt;=INDIRECT("'Panasonic ERJ Code Table'!$L" &amp; L$1)), AND($A197&gt;=INDIRECT("'Panasonic ERJ Code Table'!$M" &amp; L$1),$A197&lt;=INDIRECT("'Panasonic ERJ Code Table'!$N" &amp; L$1)) ),L$2&amp;_xlfn.XLOOKUP($A197,E96_raw,E96_code),"N/A")</f>
        <v>ERJ3RBD1050</v>
      </c>
      <c r="O197" s="5" t="str" cm="1">
        <f t="array" aca="1" ref="O197" ca="1">IF( OR( AND($A197&gt;=INDIRECT("'Panasonic ERJ Code Table'!$K" &amp; O$1),$A197&lt;=INDIRECT("'Panasonic ERJ Code Table'!$L" &amp; O$1)), AND($A197&gt;=INDIRECT("'Panasonic ERJ Code Table'!$M" &amp; O$1),$A197&lt;=INDIRECT("'Panasonic ERJ Code Table'!$N" &amp; O$1)) ),O$2&amp;_xlfn.XLOOKUP($A197,E96_raw,E96_code),"N/A")</f>
        <v>N/A</v>
      </c>
      <c r="R197" s="5" t="str" cm="1">
        <f t="array" aca="1" ref="R197" ca="1">IF( OR( AND($A197&gt;=INDIRECT("'Panasonic ERJ Code Table'!$K" &amp; R$1),$A197&lt;=INDIRECT("'Panasonic ERJ Code Table'!$L" &amp; R$1)), AND($A197&gt;=INDIRECT("'Panasonic ERJ Code Table'!$M" &amp; R$1),$A197&lt;=INDIRECT("'Panasonic ERJ Code Table'!$N" &amp; R$1)) ),R$2&amp;_xlfn.XLOOKUP($A197,E96_raw,E96_code),"N/A")</f>
        <v>ERJ6RBD1050</v>
      </c>
      <c r="U197" s="5" t="str" cm="1">
        <f t="array" aca="1" ref="U197" ca="1">IF( OR( AND($A197&gt;=INDIRECT("'Panasonic ERJ Code Table'!$J" &amp; U$1),$A197&lt;=INDIRECT("'Panasonic ERJ Code Table'!$K" &amp; U$1)), AND($A197&gt;=INDIRECT("'Panasonic ERJ Code Table'!$L" &amp; U$1),$A197&lt;=INDIRECT("'Panasonic ERJ Code Table'!$M" &amp; U$1)) ),U$2&amp;_xlfn.XLOOKUP($A197,E96_raw,E96_code),"N/A")</f>
        <v>ERJ6RED1050</v>
      </c>
    </row>
    <row r="198" spans="1:21">
      <c r="A198" s="16">
        <v>107</v>
      </c>
      <c r="B198" s="16"/>
      <c r="C198" s="5" t="str" cm="1">
        <f t="array" aca="1" ref="C198" ca="1">IF( OR( AND($A198&gt;=INDIRECT("'Panasonic ERJ Code Table'!$K" &amp; C$1),$A198&lt;=INDIRECT("'Panasonic ERJ Code Table'!$L" &amp; C$1)), AND($A198&gt;=INDIRECT("'Panasonic ERJ Code Table'!$M" &amp; C$1),$A198&lt;=INDIRECT("'Panasonic ERJ Code Table'!$N" &amp; C$1)) ),C$2&amp;_xlfn.XLOOKUP($A198,E96_raw,E96_code),"N/A")</f>
        <v>N/A</v>
      </c>
      <c r="F198" s="5" t="str" cm="1">
        <f t="array" aca="1" ref="F198" ca="1">IF( OR( AND($A198&gt;=INDIRECT("'Panasonic ERJ Code Table'!$K" &amp; F$1),$A198&lt;=INDIRECT("'Panasonic ERJ Code Table'!$L" &amp; F$1)), AND($A198&gt;=INDIRECT("'Panasonic ERJ Code Table'!$M" &amp; F$1),$A198&lt;=INDIRECT("'Panasonic ERJ Code Table'!$N" &amp; F$1)) ),F$2&amp;_xlfn.XLOOKUP($A198,E96_raw,E96_code),"N/A")</f>
        <v>ERJ2RHD1070</v>
      </c>
      <c r="G198" s="23" t="str" cm="1">
        <f t="array" aca="1" ref="G198" ca="1">"technology "&amp;RIGHT(F198,4)&amp;";"&amp;_xlfn.XLOOKUP(2,eii,eia)&amp;F198&amp;_xlfn.XLOOKUP(16,eii,eia)&amp;_xlfn.XLOOKUP(3,eii,eia)&amp;_xlfn.XLOOKUP($A198,E96_raw,e96_std&amp;" "&amp;e96_sym)&amp;_xlfn.XLOOKUP(16,eii,eia)&amp;_xlfn.XLOOKUP(4,eii,eia)&amp;_xlfn.XLOOKUP(LEFT(F198,7),r_1,r_4)&amp;" W @ 70°C"&amp;_xlfn.XLOOKUP(16,eii,eia)&amp;_xlfn.XLOOKUP(5,eii,eia)&amp;_xlfn.XLOOKUP(MID(F198,4,3),e_code,TEXT(e_size,"0000"))&amp;_xlfn.XLOOKUP(16,eii,eia)&amp;_xlfn.XLOOKUP(6,eii,eia)&amp;ROUND(MIN(SQRT($A198*_xlfn.XLOOKUP(LEFT(F198,7),r_1,r_4)),_xlfn.XLOOKUP(LEFT(F198,7),r_1,r_7)),1)&amp;" V"&amp;_xlfn.XLOOKUP(16,eii,eia)&amp;_xlfn.XLOOKUP(8,eii,eia)&amp;_xlfn.XLOOKUP(LEFT(F198,7),r_1,r_8)&amp;_xlfn.XLOOKUP(16,eii,eia)&amp;_xlfn.XLOOKUP(9,eii,eia)&amp;_xlfn.XLOOKUP($A198,E96_raw,E96_code&amp;" / "&amp;E96_3C)&amp;_xlfn.XLOOKUP(16,eii,eia)&amp;_xlfn.XLOOKUP(10,eii,eia)&amp;_xlfn.XLOOKUP(LEFT(F198,7),r_1,r_10)&amp;_xlfn.XLOOKUP(16,eii,eia)&amp;_xlfn.XLOOKUP(11,eii,eia)&amp;_xlfn.XLOOKUP(LEFT(F198,7),r_1,r_11)&amp;_xlfn.XLOOKUP(16,eii,eia)&amp;_xlfn.XLOOKUP(12,eii,eia)&amp;_xlfn.XLOOKUP(LEFT(F198,7),r_1,r_12)&amp;" ppm/°C"&amp;_xlfn.XLOOKUP(16,eii,eia)&amp;_xlfn.XLOOKUP(13,eii,eia)&amp;MID(F198,4,2)&amp;_xlfn.XLOOKUP(16,eii,eia)&amp;_xlfn.XLOOKUP(14,eii,eia)&amp;_xlfn.XLOOKUP(16,eii,eia)&amp;_xlfn.XLOOKUP(15,eii,eia)&amp;_xlfn.XLOOKUP(16,eii,eia)</f>
        <v>technology 1070;attribute MPN 'ERJ2RHD1070' constant;attribute value '107 0' constant;attribute Power '0.063 W @ 70°C' constant;attribute package '0402' constant;attribute RCWV '2.6 V' constant;attribute tolerance '±0.5 %' constant;attribute pkg_codes '1070 / 101'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198" s="5" t="str" cm="1">
        <f t="array" aca="1" ref="I198" ca="1">IF( OR( AND($A198&gt;=INDIRECT("'Panasonic ERJ Code Table'!$K" &amp; I$1),$A198&lt;=INDIRECT("'Panasonic ERJ Code Table'!$L" &amp; I$1)), AND($A198&gt;=INDIRECT("'Panasonic ERJ Code Table'!$M" &amp; I$1),$A198&lt;=INDIRECT("'Panasonic ERJ Code Table'!$N" &amp; I$1)) ),I$2&amp;_xlfn.XLOOKUP($A198,E96_raw,E96_code),"N/A")</f>
        <v>N/A</v>
      </c>
      <c r="L198" s="5" t="str" cm="1">
        <f t="array" aca="1" ref="L198" ca="1">IF( OR( AND($A198&gt;=INDIRECT("'Panasonic ERJ Code Table'!$K" &amp; L$1),$A198&lt;=INDIRECT("'Panasonic ERJ Code Table'!$L" &amp; L$1)), AND($A198&gt;=INDIRECT("'Panasonic ERJ Code Table'!$M" &amp; L$1),$A198&lt;=INDIRECT("'Panasonic ERJ Code Table'!$N" &amp; L$1)) ),L$2&amp;_xlfn.XLOOKUP($A198,E96_raw,E96_code),"N/A")</f>
        <v>ERJ3RBD1070</v>
      </c>
      <c r="O198" s="5" t="str" cm="1">
        <f t="array" aca="1" ref="O198" ca="1">IF( OR( AND($A198&gt;=INDIRECT("'Panasonic ERJ Code Table'!$K" &amp; O$1),$A198&lt;=INDIRECT("'Panasonic ERJ Code Table'!$L" &amp; O$1)), AND($A198&gt;=INDIRECT("'Panasonic ERJ Code Table'!$M" &amp; O$1),$A198&lt;=INDIRECT("'Panasonic ERJ Code Table'!$N" &amp; O$1)) ),O$2&amp;_xlfn.XLOOKUP($A198,E96_raw,E96_code),"N/A")</f>
        <v>N/A</v>
      </c>
      <c r="R198" s="5" t="str" cm="1">
        <f t="array" aca="1" ref="R198" ca="1">IF( OR( AND($A198&gt;=INDIRECT("'Panasonic ERJ Code Table'!$K" &amp; R$1),$A198&lt;=INDIRECT("'Panasonic ERJ Code Table'!$L" &amp; R$1)), AND($A198&gt;=INDIRECT("'Panasonic ERJ Code Table'!$M" &amp; R$1),$A198&lt;=INDIRECT("'Panasonic ERJ Code Table'!$N" &amp; R$1)) ),R$2&amp;_xlfn.XLOOKUP($A198,E96_raw,E96_code),"N/A")</f>
        <v>ERJ6RBD1070</v>
      </c>
      <c r="U198" s="5" t="str" cm="1">
        <f t="array" aca="1" ref="U198" ca="1">IF( OR( AND($A198&gt;=INDIRECT("'Panasonic ERJ Code Table'!$J" &amp; U$1),$A198&lt;=INDIRECT("'Panasonic ERJ Code Table'!$K" &amp; U$1)), AND($A198&gt;=INDIRECT("'Panasonic ERJ Code Table'!$L" &amp; U$1),$A198&lt;=INDIRECT("'Panasonic ERJ Code Table'!$M" &amp; U$1)) ),U$2&amp;_xlfn.XLOOKUP($A198,E96_raw,E96_code),"N/A")</f>
        <v>ERJ6RED1070</v>
      </c>
    </row>
    <row r="199" spans="1:21">
      <c r="A199" s="16">
        <v>110</v>
      </c>
      <c r="B199" s="16"/>
      <c r="C199" s="5" t="str" cm="1">
        <f t="array" aca="1" ref="C199" ca="1">IF( OR( AND($A199&gt;=INDIRECT("'Panasonic ERJ Code Table'!$K" &amp; C$1),$A199&lt;=INDIRECT("'Panasonic ERJ Code Table'!$L" &amp; C$1)), AND($A199&gt;=INDIRECT("'Panasonic ERJ Code Table'!$M" &amp; C$1),$A199&lt;=INDIRECT("'Panasonic ERJ Code Table'!$N" &amp; C$1)) ),C$2&amp;_xlfn.XLOOKUP($A199,E96_raw,E96_code),"N/A")</f>
        <v>N/A</v>
      </c>
      <c r="F199" s="5" t="str" cm="1">
        <f t="array" aca="1" ref="F199" ca="1">IF( OR( AND($A199&gt;=INDIRECT("'Panasonic ERJ Code Table'!$K" &amp; F$1),$A199&lt;=INDIRECT("'Panasonic ERJ Code Table'!$L" &amp; F$1)), AND($A199&gt;=INDIRECT("'Panasonic ERJ Code Table'!$M" &amp; F$1),$A199&lt;=INDIRECT("'Panasonic ERJ Code Table'!$N" &amp; F$1)) ),F$2&amp;_xlfn.XLOOKUP($A199,E96_raw,E96_code),"N/A")</f>
        <v>ERJ2RHD1100</v>
      </c>
      <c r="G199" s="23" t="str" cm="1">
        <f t="array" aca="1" ref="G199" ca="1">"technology "&amp;RIGHT(F199,4)&amp;";"&amp;_xlfn.XLOOKUP(2,eii,eia)&amp;F199&amp;_xlfn.XLOOKUP(16,eii,eia)&amp;_xlfn.XLOOKUP(3,eii,eia)&amp;_xlfn.XLOOKUP($A199,E96_raw,e96_std&amp;" "&amp;e96_sym)&amp;_xlfn.XLOOKUP(16,eii,eia)&amp;_xlfn.XLOOKUP(4,eii,eia)&amp;_xlfn.XLOOKUP(LEFT(F199,7),r_1,r_4)&amp;" W @ 70°C"&amp;_xlfn.XLOOKUP(16,eii,eia)&amp;_xlfn.XLOOKUP(5,eii,eia)&amp;_xlfn.XLOOKUP(MID(F199,4,3),e_code,TEXT(e_size,"0000"))&amp;_xlfn.XLOOKUP(16,eii,eia)&amp;_xlfn.XLOOKUP(6,eii,eia)&amp;ROUND(MIN(SQRT($A199*_xlfn.XLOOKUP(LEFT(F199,7),r_1,r_4)),_xlfn.XLOOKUP(LEFT(F199,7),r_1,r_7)),1)&amp;" V"&amp;_xlfn.XLOOKUP(16,eii,eia)&amp;_xlfn.XLOOKUP(8,eii,eia)&amp;_xlfn.XLOOKUP(LEFT(F199,7),r_1,r_8)&amp;_xlfn.XLOOKUP(16,eii,eia)&amp;_xlfn.XLOOKUP(9,eii,eia)&amp;_xlfn.XLOOKUP($A199,E96_raw,E96_code&amp;" / "&amp;E96_3C)&amp;_xlfn.XLOOKUP(16,eii,eia)&amp;_xlfn.XLOOKUP(10,eii,eia)&amp;_xlfn.XLOOKUP(LEFT(F199,7),r_1,r_10)&amp;_xlfn.XLOOKUP(16,eii,eia)&amp;_xlfn.XLOOKUP(11,eii,eia)&amp;_xlfn.XLOOKUP(LEFT(F199,7),r_1,r_11)&amp;_xlfn.XLOOKUP(16,eii,eia)&amp;_xlfn.XLOOKUP(12,eii,eia)&amp;_xlfn.XLOOKUP(LEFT(F199,7),r_1,r_12)&amp;" ppm/°C"&amp;_xlfn.XLOOKUP(16,eii,eia)&amp;_xlfn.XLOOKUP(13,eii,eia)&amp;MID(F199,4,2)&amp;_xlfn.XLOOKUP(16,eii,eia)&amp;_xlfn.XLOOKUP(14,eii,eia)&amp;_xlfn.XLOOKUP(16,eii,eia)&amp;_xlfn.XLOOKUP(15,eii,eia)&amp;_xlfn.XLOOKUP(16,eii,eia)</f>
        <v>technology 1100;attribute MPN 'ERJ2RHD1100' constant;attribute value '110 0' constant;attribute Power '0.063 W @ 70°C' constant;attribute package '0402' constant;attribute RCWV '2.6 V' constant;attribute tolerance '±0.5 %' constant;attribute pkg_codes '1100 / 111'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199" s="5" t="str" cm="1">
        <f t="array" aca="1" ref="I199" ca="1">IF( OR( AND($A199&gt;=INDIRECT("'Panasonic ERJ Code Table'!$K" &amp; I$1),$A199&lt;=INDIRECT("'Panasonic ERJ Code Table'!$L" &amp; I$1)), AND($A199&gt;=INDIRECT("'Panasonic ERJ Code Table'!$M" &amp; I$1),$A199&lt;=INDIRECT("'Panasonic ERJ Code Table'!$N" &amp; I$1)) ),I$2&amp;_xlfn.XLOOKUP($A199,E96_raw,E96_code),"N/A")</f>
        <v>N/A</v>
      </c>
      <c r="L199" s="5" t="str" cm="1">
        <f t="array" aca="1" ref="L199" ca="1">IF( OR( AND($A199&gt;=INDIRECT("'Panasonic ERJ Code Table'!$K" &amp; L$1),$A199&lt;=INDIRECT("'Panasonic ERJ Code Table'!$L" &amp; L$1)), AND($A199&gt;=INDIRECT("'Panasonic ERJ Code Table'!$M" &amp; L$1),$A199&lt;=INDIRECT("'Panasonic ERJ Code Table'!$N" &amp; L$1)) ),L$2&amp;_xlfn.XLOOKUP($A199,E96_raw,E96_code),"N/A")</f>
        <v>ERJ3RBD1100</v>
      </c>
      <c r="O199" s="5" t="str" cm="1">
        <f t="array" aca="1" ref="O199" ca="1">IF( OR( AND($A199&gt;=INDIRECT("'Panasonic ERJ Code Table'!$K" &amp; O$1),$A199&lt;=INDIRECT("'Panasonic ERJ Code Table'!$L" &amp; O$1)), AND($A199&gt;=INDIRECT("'Panasonic ERJ Code Table'!$M" &amp; O$1),$A199&lt;=INDIRECT("'Panasonic ERJ Code Table'!$N" &amp; O$1)) ),O$2&amp;_xlfn.XLOOKUP($A199,E96_raw,E96_code),"N/A")</f>
        <v>N/A</v>
      </c>
      <c r="R199" s="5" t="str" cm="1">
        <f t="array" aca="1" ref="R199" ca="1">IF( OR( AND($A199&gt;=INDIRECT("'Panasonic ERJ Code Table'!$K" &amp; R$1),$A199&lt;=INDIRECT("'Panasonic ERJ Code Table'!$L" &amp; R$1)), AND($A199&gt;=INDIRECT("'Panasonic ERJ Code Table'!$M" &amp; R$1),$A199&lt;=INDIRECT("'Panasonic ERJ Code Table'!$N" &amp; R$1)) ),R$2&amp;_xlfn.XLOOKUP($A199,E96_raw,E96_code),"N/A")</f>
        <v>ERJ6RBD1100</v>
      </c>
      <c r="U199" s="5" t="str" cm="1">
        <f t="array" aca="1" ref="U199" ca="1">IF( OR( AND($A199&gt;=INDIRECT("'Panasonic ERJ Code Table'!$J" &amp; U$1),$A199&lt;=INDIRECT("'Panasonic ERJ Code Table'!$K" &amp; U$1)), AND($A199&gt;=INDIRECT("'Panasonic ERJ Code Table'!$L" &amp; U$1),$A199&lt;=INDIRECT("'Panasonic ERJ Code Table'!$M" &amp; U$1)) ),U$2&amp;_xlfn.XLOOKUP($A199,E96_raw,E96_code),"N/A")</f>
        <v>ERJ6RED1100</v>
      </c>
    </row>
    <row r="200" spans="1:21">
      <c r="A200" s="16">
        <v>113</v>
      </c>
      <c r="B200" s="16"/>
      <c r="C200" s="5" t="str" cm="1">
        <f t="array" aca="1" ref="C200" ca="1">IF( OR( AND($A200&gt;=INDIRECT("'Panasonic ERJ Code Table'!$K" &amp; C$1),$A200&lt;=INDIRECT("'Panasonic ERJ Code Table'!$L" &amp; C$1)), AND($A200&gt;=INDIRECT("'Panasonic ERJ Code Table'!$M" &amp; C$1),$A200&lt;=INDIRECT("'Panasonic ERJ Code Table'!$N" &amp; C$1)) ),C$2&amp;_xlfn.XLOOKUP($A200,E96_raw,E96_code),"N/A")</f>
        <v>N/A</v>
      </c>
      <c r="F200" s="5" t="str" cm="1">
        <f t="array" aca="1" ref="F200" ca="1">IF( OR( AND($A200&gt;=INDIRECT("'Panasonic ERJ Code Table'!$K" &amp; F$1),$A200&lt;=INDIRECT("'Panasonic ERJ Code Table'!$L" &amp; F$1)), AND($A200&gt;=INDIRECT("'Panasonic ERJ Code Table'!$M" &amp; F$1),$A200&lt;=INDIRECT("'Panasonic ERJ Code Table'!$N" &amp; F$1)) ),F$2&amp;_xlfn.XLOOKUP($A200,E96_raw,E96_code),"N/A")</f>
        <v>ERJ2RHD1130</v>
      </c>
      <c r="G200" s="23" t="str" cm="1">
        <f t="array" aca="1" ref="G200" ca="1">"technology "&amp;RIGHT(F200,4)&amp;";"&amp;_xlfn.XLOOKUP(2,eii,eia)&amp;F200&amp;_xlfn.XLOOKUP(16,eii,eia)&amp;_xlfn.XLOOKUP(3,eii,eia)&amp;_xlfn.XLOOKUP($A200,E96_raw,e96_std&amp;" "&amp;e96_sym)&amp;_xlfn.XLOOKUP(16,eii,eia)&amp;_xlfn.XLOOKUP(4,eii,eia)&amp;_xlfn.XLOOKUP(LEFT(F200,7),r_1,r_4)&amp;" W @ 70°C"&amp;_xlfn.XLOOKUP(16,eii,eia)&amp;_xlfn.XLOOKUP(5,eii,eia)&amp;_xlfn.XLOOKUP(MID(F200,4,3),e_code,TEXT(e_size,"0000"))&amp;_xlfn.XLOOKUP(16,eii,eia)&amp;_xlfn.XLOOKUP(6,eii,eia)&amp;ROUND(MIN(SQRT($A200*_xlfn.XLOOKUP(LEFT(F200,7),r_1,r_4)),_xlfn.XLOOKUP(LEFT(F200,7),r_1,r_7)),1)&amp;" V"&amp;_xlfn.XLOOKUP(16,eii,eia)&amp;_xlfn.XLOOKUP(8,eii,eia)&amp;_xlfn.XLOOKUP(LEFT(F200,7),r_1,r_8)&amp;_xlfn.XLOOKUP(16,eii,eia)&amp;_xlfn.XLOOKUP(9,eii,eia)&amp;_xlfn.XLOOKUP($A200,E96_raw,E96_code&amp;" / "&amp;E96_3C)&amp;_xlfn.XLOOKUP(16,eii,eia)&amp;_xlfn.XLOOKUP(10,eii,eia)&amp;_xlfn.XLOOKUP(LEFT(F200,7),r_1,r_10)&amp;_xlfn.XLOOKUP(16,eii,eia)&amp;_xlfn.XLOOKUP(11,eii,eia)&amp;_xlfn.XLOOKUP(LEFT(F200,7),r_1,r_11)&amp;_xlfn.XLOOKUP(16,eii,eia)&amp;_xlfn.XLOOKUP(12,eii,eia)&amp;_xlfn.XLOOKUP(LEFT(F200,7),r_1,r_12)&amp;" ppm/°C"&amp;_xlfn.XLOOKUP(16,eii,eia)&amp;_xlfn.XLOOKUP(13,eii,eia)&amp;MID(F200,4,2)&amp;_xlfn.XLOOKUP(16,eii,eia)&amp;_xlfn.XLOOKUP(14,eii,eia)&amp;_xlfn.XLOOKUP(16,eii,eia)&amp;_xlfn.XLOOKUP(15,eii,eia)&amp;_xlfn.XLOOKUP(16,eii,eia)</f>
        <v>technology 1130;attribute MPN 'ERJ2RHD1130' constant;attribute value '113 0' constant;attribute Power '0.063 W @ 70°C' constant;attribute package '0402' constant;attribute RCWV '2.7 V' constant;attribute tolerance '±0.5 %' constant;attribute pkg_codes '1130 / 111'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0" s="5" t="str" cm="1">
        <f t="array" aca="1" ref="I200" ca="1">IF( OR( AND($A200&gt;=INDIRECT("'Panasonic ERJ Code Table'!$K" &amp; I$1),$A200&lt;=INDIRECT("'Panasonic ERJ Code Table'!$L" &amp; I$1)), AND($A200&gt;=INDIRECT("'Panasonic ERJ Code Table'!$M" &amp; I$1),$A200&lt;=INDIRECT("'Panasonic ERJ Code Table'!$N" &amp; I$1)) ),I$2&amp;_xlfn.XLOOKUP($A200,E96_raw,E96_code),"N/A")</f>
        <v>N/A</v>
      </c>
      <c r="L200" s="5" t="str" cm="1">
        <f t="array" aca="1" ref="L200" ca="1">IF( OR( AND($A200&gt;=INDIRECT("'Panasonic ERJ Code Table'!$K" &amp; L$1),$A200&lt;=INDIRECT("'Panasonic ERJ Code Table'!$L" &amp; L$1)), AND($A200&gt;=INDIRECT("'Panasonic ERJ Code Table'!$M" &amp; L$1),$A200&lt;=INDIRECT("'Panasonic ERJ Code Table'!$N" &amp; L$1)) ),L$2&amp;_xlfn.XLOOKUP($A200,E96_raw,E96_code),"N/A")</f>
        <v>ERJ3RBD1130</v>
      </c>
      <c r="O200" s="5" t="str" cm="1">
        <f t="array" aca="1" ref="O200" ca="1">IF( OR( AND($A200&gt;=INDIRECT("'Panasonic ERJ Code Table'!$K" &amp; O$1),$A200&lt;=INDIRECT("'Panasonic ERJ Code Table'!$L" &amp; O$1)), AND($A200&gt;=INDIRECT("'Panasonic ERJ Code Table'!$M" &amp; O$1),$A200&lt;=INDIRECT("'Panasonic ERJ Code Table'!$N" &amp; O$1)) ),O$2&amp;_xlfn.XLOOKUP($A200,E96_raw,E96_code),"N/A")</f>
        <v>N/A</v>
      </c>
      <c r="R200" s="5" t="str" cm="1">
        <f t="array" aca="1" ref="R200" ca="1">IF( OR( AND($A200&gt;=INDIRECT("'Panasonic ERJ Code Table'!$K" &amp; R$1),$A200&lt;=INDIRECT("'Panasonic ERJ Code Table'!$L" &amp; R$1)), AND($A200&gt;=INDIRECT("'Panasonic ERJ Code Table'!$M" &amp; R$1),$A200&lt;=INDIRECT("'Panasonic ERJ Code Table'!$N" &amp; R$1)) ),R$2&amp;_xlfn.XLOOKUP($A200,E96_raw,E96_code),"N/A")</f>
        <v>ERJ6RBD1130</v>
      </c>
      <c r="U200" s="5" t="str" cm="1">
        <f t="array" aca="1" ref="U200" ca="1">IF( OR( AND($A200&gt;=INDIRECT("'Panasonic ERJ Code Table'!$J" &amp; U$1),$A200&lt;=INDIRECT("'Panasonic ERJ Code Table'!$K" &amp; U$1)), AND($A200&gt;=INDIRECT("'Panasonic ERJ Code Table'!$L" &amp; U$1),$A200&lt;=INDIRECT("'Panasonic ERJ Code Table'!$M" &amp; U$1)) ),U$2&amp;_xlfn.XLOOKUP($A200,E96_raw,E96_code),"N/A")</f>
        <v>ERJ6RED1130</v>
      </c>
    </row>
    <row r="201" spans="1:21">
      <c r="A201" s="16">
        <v>115</v>
      </c>
      <c r="B201" s="16"/>
      <c r="C201" s="5" t="str" cm="1">
        <f t="array" aca="1" ref="C201" ca="1">IF( OR( AND($A201&gt;=INDIRECT("'Panasonic ERJ Code Table'!$K" &amp; C$1),$A201&lt;=INDIRECT("'Panasonic ERJ Code Table'!$L" &amp; C$1)), AND($A201&gt;=INDIRECT("'Panasonic ERJ Code Table'!$M" &amp; C$1),$A201&lt;=INDIRECT("'Panasonic ERJ Code Table'!$N" &amp; C$1)) ),C$2&amp;_xlfn.XLOOKUP($A201,E96_raw,E96_code),"N/A")</f>
        <v>N/A</v>
      </c>
      <c r="F201" s="5" t="str" cm="1">
        <f t="array" aca="1" ref="F201" ca="1">IF( OR( AND($A201&gt;=INDIRECT("'Panasonic ERJ Code Table'!$K" &amp; F$1),$A201&lt;=INDIRECT("'Panasonic ERJ Code Table'!$L" &amp; F$1)), AND($A201&gt;=INDIRECT("'Panasonic ERJ Code Table'!$M" &amp; F$1),$A201&lt;=INDIRECT("'Panasonic ERJ Code Table'!$N" &amp; F$1)) ),F$2&amp;_xlfn.XLOOKUP($A201,E96_raw,E96_code),"N/A")</f>
        <v>ERJ2RHD1150</v>
      </c>
      <c r="G201" s="23" t="str" cm="1">
        <f t="array" aca="1" ref="G201" ca="1">"technology "&amp;RIGHT(F201,4)&amp;";"&amp;_xlfn.XLOOKUP(2,eii,eia)&amp;F201&amp;_xlfn.XLOOKUP(16,eii,eia)&amp;_xlfn.XLOOKUP(3,eii,eia)&amp;_xlfn.XLOOKUP($A201,E96_raw,e96_std&amp;" "&amp;e96_sym)&amp;_xlfn.XLOOKUP(16,eii,eia)&amp;_xlfn.XLOOKUP(4,eii,eia)&amp;_xlfn.XLOOKUP(LEFT(F201,7),r_1,r_4)&amp;" W @ 70°C"&amp;_xlfn.XLOOKUP(16,eii,eia)&amp;_xlfn.XLOOKUP(5,eii,eia)&amp;_xlfn.XLOOKUP(MID(F201,4,3),e_code,TEXT(e_size,"0000"))&amp;_xlfn.XLOOKUP(16,eii,eia)&amp;_xlfn.XLOOKUP(6,eii,eia)&amp;ROUND(MIN(SQRT($A201*_xlfn.XLOOKUP(LEFT(F201,7),r_1,r_4)),_xlfn.XLOOKUP(LEFT(F201,7),r_1,r_7)),1)&amp;" V"&amp;_xlfn.XLOOKUP(16,eii,eia)&amp;_xlfn.XLOOKUP(8,eii,eia)&amp;_xlfn.XLOOKUP(LEFT(F201,7),r_1,r_8)&amp;_xlfn.XLOOKUP(16,eii,eia)&amp;_xlfn.XLOOKUP(9,eii,eia)&amp;_xlfn.XLOOKUP($A201,E96_raw,E96_code&amp;" / "&amp;E96_3C)&amp;_xlfn.XLOOKUP(16,eii,eia)&amp;_xlfn.XLOOKUP(10,eii,eia)&amp;_xlfn.XLOOKUP(LEFT(F201,7),r_1,r_10)&amp;_xlfn.XLOOKUP(16,eii,eia)&amp;_xlfn.XLOOKUP(11,eii,eia)&amp;_xlfn.XLOOKUP(LEFT(F201,7),r_1,r_11)&amp;_xlfn.XLOOKUP(16,eii,eia)&amp;_xlfn.XLOOKUP(12,eii,eia)&amp;_xlfn.XLOOKUP(LEFT(F201,7),r_1,r_12)&amp;" ppm/°C"&amp;_xlfn.XLOOKUP(16,eii,eia)&amp;_xlfn.XLOOKUP(13,eii,eia)&amp;MID(F201,4,2)&amp;_xlfn.XLOOKUP(16,eii,eia)&amp;_xlfn.XLOOKUP(14,eii,eia)&amp;_xlfn.XLOOKUP(16,eii,eia)&amp;_xlfn.XLOOKUP(15,eii,eia)&amp;_xlfn.XLOOKUP(16,eii,eia)</f>
        <v>technology 1150;attribute MPN 'ERJ2RHD1150' constant;attribute value '115 0' constant;attribute Power '0.063 W @ 70°C' constant;attribute package '0402' constant;attribute RCWV '2.7 V' constant;attribute tolerance '±0.5 %' constant;attribute pkg_codes '1150 / 111'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1" s="5" t="str" cm="1">
        <f t="array" aca="1" ref="I201" ca="1">IF( OR( AND($A201&gt;=INDIRECT("'Panasonic ERJ Code Table'!$K" &amp; I$1),$A201&lt;=INDIRECT("'Panasonic ERJ Code Table'!$L" &amp; I$1)), AND($A201&gt;=INDIRECT("'Panasonic ERJ Code Table'!$M" &amp; I$1),$A201&lt;=INDIRECT("'Panasonic ERJ Code Table'!$N" &amp; I$1)) ),I$2&amp;_xlfn.XLOOKUP($A201,E96_raw,E96_code),"N/A")</f>
        <v>N/A</v>
      </c>
      <c r="L201" s="5" t="str" cm="1">
        <f t="array" aca="1" ref="L201" ca="1">IF( OR( AND($A201&gt;=INDIRECT("'Panasonic ERJ Code Table'!$K" &amp; L$1),$A201&lt;=INDIRECT("'Panasonic ERJ Code Table'!$L" &amp; L$1)), AND($A201&gt;=INDIRECT("'Panasonic ERJ Code Table'!$M" &amp; L$1),$A201&lt;=INDIRECT("'Panasonic ERJ Code Table'!$N" &amp; L$1)) ),L$2&amp;_xlfn.XLOOKUP($A201,E96_raw,E96_code),"N/A")</f>
        <v>ERJ3RBD1150</v>
      </c>
      <c r="O201" s="5" t="str" cm="1">
        <f t="array" aca="1" ref="O201" ca="1">IF( OR( AND($A201&gt;=INDIRECT("'Panasonic ERJ Code Table'!$K" &amp; O$1),$A201&lt;=INDIRECT("'Panasonic ERJ Code Table'!$L" &amp; O$1)), AND($A201&gt;=INDIRECT("'Panasonic ERJ Code Table'!$M" &amp; O$1),$A201&lt;=INDIRECT("'Panasonic ERJ Code Table'!$N" &amp; O$1)) ),O$2&amp;_xlfn.XLOOKUP($A201,E96_raw,E96_code),"N/A")</f>
        <v>N/A</v>
      </c>
      <c r="R201" s="5" t="str" cm="1">
        <f t="array" aca="1" ref="R201" ca="1">IF( OR( AND($A201&gt;=INDIRECT("'Panasonic ERJ Code Table'!$K" &amp; R$1),$A201&lt;=INDIRECT("'Panasonic ERJ Code Table'!$L" &amp; R$1)), AND($A201&gt;=INDIRECT("'Panasonic ERJ Code Table'!$M" &amp; R$1),$A201&lt;=INDIRECT("'Panasonic ERJ Code Table'!$N" &amp; R$1)) ),R$2&amp;_xlfn.XLOOKUP($A201,E96_raw,E96_code),"N/A")</f>
        <v>ERJ6RBD1150</v>
      </c>
      <c r="U201" s="5" t="str" cm="1">
        <f t="array" aca="1" ref="U201" ca="1">IF( OR( AND($A201&gt;=INDIRECT("'Panasonic ERJ Code Table'!$J" &amp; U$1),$A201&lt;=INDIRECT("'Panasonic ERJ Code Table'!$K" &amp; U$1)), AND($A201&gt;=INDIRECT("'Panasonic ERJ Code Table'!$L" &amp; U$1),$A201&lt;=INDIRECT("'Panasonic ERJ Code Table'!$M" &amp; U$1)) ),U$2&amp;_xlfn.XLOOKUP($A201,E96_raw,E96_code),"N/A")</f>
        <v>ERJ6RED1150</v>
      </c>
    </row>
    <row r="202" spans="1:21">
      <c r="A202" s="16">
        <v>118</v>
      </c>
      <c r="B202" s="16"/>
      <c r="C202" s="5" t="str" cm="1">
        <f t="array" aca="1" ref="C202" ca="1">IF( OR( AND($A202&gt;=INDIRECT("'Panasonic ERJ Code Table'!$K" &amp; C$1),$A202&lt;=INDIRECT("'Panasonic ERJ Code Table'!$L" &amp; C$1)), AND($A202&gt;=INDIRECT("'Panasonic ERJ Code Table'!$M" &amp; C$1),$A202&lt;=INDIRECT("'Panasonic ERJ Code Table'!$N" &amp; C$1)) ),C$2&amp;_xlfn.XLOOKUP($A202,E96_raw,E96_code),"N/A")</f>
        <v>N/A</v>
      </c>
      <c r="F202" s="5" t="str" cm="1">
        <f t="array" aca="1" ref="F202" ca="1">IF( OR( AND($A202&gt;=INDIRECT("'Panasonic ERJ Code Table'!$K" &amp; F$1),$A202&lt;=INDIRECT("'Panasonic ERJ Code Table'!$L" &amp; F$1)), AND($A202&gt;=INDIRECT("'Panasonic ERJ Code Table'!$M" &amp; F$1),$A202&lt;=INDIRECT("'Panasonic ERJ Code Table'!$N" &amp; F$1)) ),F$2&amp;_xlfn.XLOOKUP($A202,E96_raw,E96_code),"N/A")</f>
        <v>ERJ2RHD1180</v>
      </c>
      <c r="G202" s="23" t="str" cm="1">
        <f t="array" aca="1" ref="G202" ca="1">"technology "&amp;RIGHT(F202,4)&amp;";"&amp;_xlfn.XLOOKUP(2,eii,eia)&amp;F202&amp;_xlfn.XLOOKUP(16,eii,eia)&amp;_xlfn.XLOOKUP(3,eii,eia)&amp;_xlfn.XLOOKUP($A202,E96_raw,e96_std&amp;" "&amp;e96_sym)&amp;_xlfn.XLOOKUP(16,eii,eia)&amp;_xlfn.XLOOKUP(4,eii,eia)&amp;_xlfn.XLOOKUP(LEFT(F202,7),r_1,r_4)&amp;" W @ 70°C"&amp;_xlfn.XLOOKUP(16,eii,eia)&amp;_xlfn.XLOOKUP(5,eii,eia)&amp;_xlfn.XLOOKUP(MID(F202,4,3),e_code,TEXT(e_size,"0000"))&amp;_xlfn.XLOOKUP(16,eii,eia)&amp;_xlfn.XLOOKUP(6,eii,eia)&amp;ROUND(MIN(SQRT($A202*_xlfn.XLOOKUP(LEFT(F202,7),r_1,r_4)),_xlfn.XLOOKUP(LEFT(F202,7),r_1,r_7)),1)&amp;" V"&amp;_xlfn.XLOOKUP(16,eii,eia)&amp;_xlfn.XLOOKUP(8,eii,eia)&amp;_xlfn.XLOOKUP(LEFT(F202,7),r_1,r_8)&amp;_xlfn.XLOOKUP(16,eii,eia)&amp;_xlfn.XLOOKUP(9,eii,eia)&amp;_xlfn.XLOOKUP($A202,E96_raw,E96_code&amp;" / "&amp;E96_3C)&amp;_xlfn.XLOOKUP(16,eii,eia)&amp;_xlfn.XLOOKUP(10,eii,eia)&amp;_xlfn.XLOOKUP(LEFT(F202,7),r_1,r_10)&amp;_xlfn.XLOOKUP(16,eii,eia)&amp;_xlfn.XLOOKUP(11,eii,eia)&amp;_xlfn.XLOOKUP(LEFT(F202,7),r_1,r_11)&amp;_xlfn.XLOOKUP(16,eii,eia)&amp;_xlfn.XLOOKUP(12,eii,eia)&amp;_xlfn.XLOOKUP(LEFT(F202,7),r_1,r_12)&amp;" ppm/°C"&amp;_xlfn.XLOOKUP(16,eii,eia)&amp;_xlfn.XLOOKUP(13,eii,eia)&amp;MID(F202,4,2)&amp;_xlfn.XLOOKUP(16,eii,eia)&amp;_xlfn.XLOOKUP(14,eii,eia)&amp;_xlfn.XLOOKUP(16,eii,eia)&amp;_xlfn.XLOOKUP(15,eii,eia)&amp;_xlfn.XLOOKUP(16,eii,eia)</f>
        <v>technology 1180;attribute MPN 'ERJ2RHD1180' constant;attribute value '118 0' constant;attribute Power '0.063 W @ 70°C' constant;attribute package '0402' constant;attribute RCWV '2.7 V' constant;attribute tolerance '±0.5 %' constant;attribute pkg_codes '1180 / 111'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2" s="5" t="str" cm="1">
        <f t="array" aca="1" ref="I202" ca="1">IF( OR( AND($A202&gt;=INDIRECT("'Panasonic ERJ Code Table'!$K" &amp; I$1),$A202&lt;=INDIRECT("'Panasonic ERJ Code Table'!$L" &amp; I$1)), AND($A202&gt;=INDIRECT("'Panasonic ERJ Code Table'!$M" &amp; I$1),$A202&lt;=INDIRECT("'Panasonic ERJ Code Table'!$N" &amp; I$1)) ),I$2&amp;_xlfn.XLOOKUP($A202,E96_raw,E96_code),"N/A")</f>
        <v>N/A</v>
      </c>
      <c r="L202" s="5" t="str" cm="1">
        <f t="array" aca="1" ref="L202" ca="1">IF( OR( AND($A202&gt;=INDIRECT("'Panasonic ERJ Code Table'!$K" &amp; L$1),$A202&lt;=INDIRECT("'Panasonic ERJ Code Table'!$L" &amp; L$1)), AND($A202&gt;=INDIRECT("'Panasonic ERJ Code Table'!$M" &amp; L$1),$A202&lt;=INDIRECT("'Panasonic ERJ Code Table'!$N" &amp; L$1)) ),L$2&amp;_xlfn.XLOOKUP($A202,E96_raw,E96_code),"N/A")</f>
        <v>ERJ3RBD1180</v>
      </c>
      <c r="O202" s="5" t="str" cm="1">
        <f t="array" aca="1" ref="O202" ca="1">IF( OR( AND($A202&gt;=INDIRECT("'Panasonic ERJ Code Table'!$K" &amp; O$1),$A202&lt;=INDIRECT("'Panasonic ERJ Code Table'!$L" &amp; O$1)), AND($A202&gt;=INDIRECT("'Panasonic ERJ Code Table'!$M" &amp; O$1),$A202&lt;=INDIRECT("'Panasonic ERJ Code Table'!$N" &amp; O$1)) ),O$2&amp;_xlfn.XLOOKUP($A202,E96_raw,E96_code),"N/A")</f>
        <v>N/A</v>
      </c>
      <c r="R202" s="5" t="str" cm="1">
        <f t="array" aca="1" ref="R202" ca="1">IF( OR( AND($A202&gt;=INDIRECT("'Panasonic ERJ Code Table'!$K" &amp; R$1),$A202&lt;=INDIRECT("'Panasonic ERJ Code Table'!$L" &amp; R$1)), AND($A202&gt;=INDIRECT("'Panasonic ERJ Code Table'!$M" &amp; R$1),$A202&lt;=INDIRECT("'Panasonic ERJ Code Table'!$N" &amp; R$1)) ),R$2&amp;_xlfn.XLOOKUP($A202,E96_raw,E96_code),"N/A")</f>
        <v>ERJ6RBD1180</v>
      </c>
      <c r="U202" s="5" t="str" cm="1">
        <f t="array" aca="1" ref="U202" ca="1">IF( OR( AND($A202&gt;=INDIRECT("'Panasonic ERJ Code Table'!$J" &amp; U$1),$A202&lt;=INDIRECT("'Panasonic ERJ Code Table'!$K" &amp; U$1)), AND($A202&gt;=INDIRECT("'Panasonic ERJ Code Table'!$L" &amp; U$1),$A202&lt;=INDIRECT("'Panasonic ERJ Code Table'!$M" &amp; U$1)) ),U$2&amp;_xlfn.XLOOKUP($A202,E96_raw,E96_code),"N/A")</f>
        <v>ERJ6RED1180</v>
      </c>
    </row>
    <row r="203" spans="1:21">
      <c r="A203" s="16">
        <v>121</v>
      </c>
      <c r="B203" s="16"/>
      <c r="C203" s="5" t="str" cm="1">
        <f t="array" aca="1" ref="C203" ca="1">IF( OR( AND($A203&gt;=INDIRECT("'Panasonic ERJ Code Table'!$K" &amp; C$1),$A203&lt;=INDIRECT("'Panasonic ERJ Code Table'!$L" &amp; C$1)), AND($A203&gt;=INDIRECT("'Panasonic ERJ Code Table'!$M" &amp; C$1),$A203&lt;=INDIRECT("'Panasonic ERJ Code Table'!$N" &amp; C$1)) ),C$2&amp;_xlfn.XLOOKUP($A203,E96_raw,E96_code),"N/A")</f>
        <v>N/A</v>
      </c>
      <c r="F203" s="5" t="str" cm="1">
        <f t="array" aca="1" ref="F203" ca="1">IF( OR( AND($A203&gt;=INDIRECT("'Panasonic ERJ Code Table'!$K" &amp; F$1),$A203&lt;=INDIRECT("'Panasonic ERJ Code Table'!$L" &amp; F$1)), AND($A203&gt;=INDIRECT("'Panasonic ERJ Code Table'!$M" &amp; F$1),$A203&lt;=INDIRECT("'Panasonic ERJ Code Table'!$N" &amp; F$1)) ),F$2&amp;_xlfn.XLOOKUP($A203,E96_raw,E96_code),"N/A")</f>
        <v>ERJ2RHD1210</v>
      </c>
      <c r="G203" s="23" t="str" cm="1">
        <f t="array" aca="1" ref="G203" ca="1">"technology "&amp;RIGHT(F203,4)&amp;";"&amp;_xlfn.XLOOKUP(2,eii,eia)&amp;F203&amp;_xlfn.XLOOKUP(16,eii,eia)&amp;_xlfn.XLOOKUP(3,eii,eia)&amp;_xlfn.XLOOKUP($A203,E96_raw,e96_std&amp;" "&amp;e96_sym)&amp;_xlfn.XLOOKUP(16,eii,eia)&amp;_xlfn.XLOOKUP(4,eii,eia)&amp;_xlfn.XLOOKUP(LEFT(F203,7),r_1,r_4)&amp;" W @ 70°C"&amp;_xlfn.XLOOKUP(16,eii,eia)&amp;_xlfn.XLOOKUP(5,eii,eia)&amp;_xlfn.XLOOKUP(MID(F203,4,3),e_code,TEXT(e_size,"0000"))&amp;_xlfn.XLOOKUP(16,eii,eia)&amp;_xlfn.XLOOKUP(6,eii,eia)&amp;ROUND(MIN(SQRT($A203*_xlfn.XLOOKUP(LEFT(F203,7),r_1,r_4)),_xlfn.XLOOKUP(LEFT(F203,7),r_1,r_7)),1)&amp;" V"&amp;_xlfn.XLOOKUP(16,eii,eia)&amp;_xlfn.XLOOKUP(8,eii,eia)&amp;_xlfn.XLOOKUP(LEFT(F203,7),r_1,r_8)&amp;_xlfn.XLOOKUP(16,eii,eia)&amp;_xlfn.XLOOKUP(9,eii,eia)&amp;_xlfn.XLOOKUP($A203,E96_raw,E96_code&amp;" / "&amp;E96_3C)&amp;_xlfn.XLOOKUP(16,eii,eia)&amp;_xlfn.XLOOKUP(10,eii,eia)&amp;_xlfn.XLOOKUP(LEFT(F203,7),r_1,r_10)&amp;_xlfn.XLOOKUP(16,eii,eia)&amp;_xlfn.XLOOKUP(11,eii,eia)&amp;_xlfn.XLOOKUP(LEFT(F203,7),r_1,r_11)&amp;_xlfn.XLOOKUP(16,eii,eia)&amp;_xlfn.XLOOKUP(12,eii,eia)&amp;_xlfn.XLOOKUP(LEFT(F203,7),r_1,r_12)&amp;" ppm/°C"&amp;_xlfn.XLOOKUP(16,eii,eia)&amp;_xlfn.XLOOKUP(13,eii,eia)&amp;MID(F203,4,2)&amp;_xlfn.XLOOKUP(16,eii,eia)&amp;_xlfn.XLOOKUP(14,eii,eia)&amp;_xlfn.XLOOKUP(16,eii,eia)&amp;_xlfn.XLOOKUP(15,eii,eia)&amp;_xlfn.XLOOKUP(16,eii,eia)</f>
        <v>technology 1210;attribute MPN 'ERJ2RHD1210' constant;attribute value '121 0' constant;attribute Power '0.063 W @ 70°C' constant;attribute package '0402' constant;attribute RCWV '2.8 V' constant;attribute tolerance '±0.5 %' constant;attribute pkg_codes '1210 / 121'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3" s="5" t="str" cm="1">
        <f t="array" aca="1" ref="I203" ca="1">IF( OR( AND($A203&gt;=INDIRECT("'Panasonic ERJ Code Table'!$K" &amp; I$1),$A203&lt;=INDIRECT("'Panasonic ERJ Code Table'!$L" &amp; I$1)), AND($A203&gt;=INDIRECT("'Panasonic ERJ Code Table'!$M" &amp; I$1),$A203&lt;=INDIRECT("'Panasonic ERJ Code Table'!$N" &amp; I$1)) ),I$2&amp;_xlfn.XLOOKUP($A203,E96_raw,E96_code),"N/A")</f>
        <v>N/A</v>
      </c>
      <c r="L203" s="5" t="str" cm="1">
        <f t="array" aca="1" ref="L203" ca="1">IF( OR( AND($A203&gt;=INDIRECT("'Panasonic ERJ Code Table'!$K" &amp; L$1),$A203&lt;=INDIRECT("'Panasonic ERJ Code Table'!$L" &amp; L$1)), AND($A203&gt;=INDIRECT("'Panasonic ERJ Code Table'!$M" &amp; L$1),$A203&lt;=INDIRECT("'Panasonic ERJ Code Table'!$N" &amp; L$1)) ),L$2&amp;_xlfn.XLOOKUP($A203,E96_raw,E96_code),"N/A")</f>
        <v>ERJ3RBD1210</v>
      </c>
      <c r="O203" s="5" t="str" cm="1">
        <f t="array" aca="1" ref="O203" ca="1">IF( OR( AND($A203&gt;=INDIRECT("'Panasonic ERJ Code Table'!$K" &amp; O$1),$A203&lt;=INDIRECT("'Panasonic ERJ Code Table'!$L" &amp; O$1)), AND($A203&gt;=INDIRECT("'Panasonic ERJ Code Table'!$M" &amp; O$1),$A203&lt;=INDIRECT("'Panasonic ERJ Code Table'!$N" &amp; O$1)) ),O$2&amp;_xlfn.XLOOKUP($A203,E96_raw,E96_code),"N/A")</f>
        <v>N/A</v>
      </c>
      <c r="R203" s="5" t="str" cm="1">
        <f t="array" aca="1" ref="R203" ca="1">IF( OR( AND($A203&gt;=INDIRECT("'Panasonic ERJ Code Table'!$K" &amp; R$1),$A203&lt;=INDIRECT("'Panasonic ERJ Code Table'!$L" &amp; R$1)), AND($A203&gt;=INDIRECT("'Panasonic ERJ Code Table'!$M" &amp; R$1),$A203&lt;=INDIRECT("'Panasonic ERJ Code Table'!$N" &amp; R$1)) ),R$2&amp;_xlfn.XLOOKUP($A203,E96_raw,E96_code),"N/A")</f>
        <v>ERJ6RBD1210</v>
      </c>
      <c r="U203" s="5" t="str" cm="1">
        <f t="array" aca="1" ref="U203" ca="1">IF( OR( AND($A203&gt;=INDIRECT("'Panasonic ERJ Code Table'!$J" &amp; U$1),$A203&lt;=INDIRECT("'Panasonic ERJ Code Table'!$K" &amp; U$1)), AND($A203&gt;=INDIRECT("'Panasonic ERJ Code Table'!$L" &amp; U$1),$A203&lt;=INDIRECT("'Panasonic ERJ Code Table'!$M" &amp; U$1)) ),U$2&amp;_xlfn.XLOOKUP($A203,E96_raw,E96_code),"N/A")</f>
        <v>ERJ6RED1210</v>
      </c>
    </row>
    <row r="204" spans="1:21">
      <c r="A204" s="16">
        <v>124</v>
      </c>
      <c r="B204" s="16"/>
      <c r="C204" s="5" t="str" cm="1">
        <f t="array" aca="1" ref="C204" ca="1">IF( OR( AND($A204&gt;=INDIRECT("'Panasonic ERJ Code Table'!$K" &amp; C$1),$A204&lt;=INDIRECT("'Panasonic ERJ Code Table'!$L" &amp; C$1)), AND($A204&gt;=INDIRECT("'Panasonic ERJ Code Table'!$M" &amp; C$1),$A204&lt;=INDIRECT("'Panasonic ERJ Code Table'!$N" &amp; C$1)) ),C$2&amp;_xlfn.XLOOKUP($A204,E96_raw,E96_code),"N/A")</f>
        <v>N/A</v>
      </c>
      <c r="F204" s="5" t="str" cm="1">
        <f t="array" aca="1" ref="F204" ca="1">IF( OR( AND($A204&gt;=INDIRECT("'Panasonic ERJ Code Table'!$K" &amp; F$1),$A204&lt;=INDIRECT("'Panasonic ERJ Code Table'!$L" &amp; F$1)), AND($A204&gt;=INDIRECT("'Panasonic ERJ Code Table'!$M" &amp; F$1),$A204&lt;=INDIRECT("'Panasonic ERJ Code Table'!$N" &amp; F$1)) ),F$2&amp;_xlfn.XLOOKUP($A204,E96_raw,E96_code),"N/A")</f>
        <v>ERJ2RHD1240</v>
      </c>
      <c r="G204" s="23" t="str" cm="1">
        <f t="array" aca="1" ref="G204" ca="1">"technology "&amp;RIGHT(F204,4)&amp;";"&amp;_xlfn.XLOOKUP(2,eii,eia)&amp;F204&amp;_xlfn.XLOOKUP(16,eii,eia)&amp;_xlfn.XLOOKUP(3,eii,eia)&amp;_xlfn.XLOOKUP($A204,E96_raw,e96_std&amp;" "&amp;e96_sym)&amp;_xlfn.XLOOKUP(16,eii,eia)&amp;_xlfn.XLOOKUP(4,eii,eia)&amp;_xlfn.XLOOKUP(LEFT(F204,7),r_1,r_4)&amp;" W @ 70°C"&amp;_xlfn.XLOOKUP(16,eii,eia)&amp;_xlfn.XLOOKUP(5,eii,eia)&amp;_xlfn.XLOOKUP(MID(F204,4,3),e_code,TEXT(e_size,"0000"))&amp;_xlfn.XLOOKUP(16,eii,eia)&amp;_xlfn.XLOOKUP(6,eii,eia)&amp;ROUND(MIN(SQRT($A204*_xlfn.XLOOKUP(LEFT(F204,7),r_1,r_4)),_xlfn.XLOOKUP(LEFT(F204,7),r_1,r_7)),1)&amp;" V"&amp;_xlfn.XLOOKUP(16,eii,eia)&amp;_xlfn.XLOOKUP(8,eii,eia)&amp;_xlfn.XLOOKUP(LEFT(F204,7),r_1,r_8)&amp;_xlfn.XLOOKUP(16,eii,eia)&amp;_xlfn.XLOOKUP(9,eii,eia)&amp;_xlfn.XLOOKUP($A204,E96_raw,E96_code&amp;" / "&amp;E96_3C)&amp;_xlfn.XLOOKUP(16,eii,eia)&amp;_xlfn.XLOOKUP(10,eii,eia)&amp;_xlfn.XLOOKUP(LEFT(F204,7),r_1,r_10)&amp;_xlfn.XLOOKUP(16,eii,eia)&amp;_xlfn.XLOOKUP(11,eii,eia)&amp;_xlfn.XLOOKUP(LEFT(F204,7),r_1,r_11)&amp;_xlfn.XLOOKUP(16,eii,eia)&amp;_xlfn.XLOOKUP(12,eii,eia)&amp;_xlfn.XLOOKUP(LEFT(F204,7),r_1,r_12)&amp;" ppm/°C"&amp;_xlfn.XLOOKUP(16,eii,eia)&amp;_xlfn.XLOOKUP(13,eii,eia)&amp;MID(F204,4,2)&amp;_xlfn.XLOOKUP(16,eii,eia)&amp;_xlfn.XLOOKUP(14,eii,eia)&amp;_xlfn.XLOOKUP(16,eii,eia)&amp;_xlfn.XLOOKUP(15,eii,eia)&amp;_xlfn.XLOOKUP(16,eii,eia)</f>
        <v>technology 1240;attribute MPN 'ERJ2RHD1240' constant;attribute value '124 0' constant;attribute Power '0.063 W @ 70°C' constant;attribute package '0402' constant;attribute RCWV '2.8 V' constant;attribute tolerance '±0.5 %' constant;attribute pkg_codes '1240 / 121'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4" s="5" t="str" cm="1">
        <f t="array" aca="1" ref="I204" ca="1">IF( OR( AND($A204&gt;=INDIRECT("'Panasonic ERJ Code Table'!$K" &amp; I$1),$A204&lt;=INDIRECT("'Panasonic ERJ Code Table'!$L" &amp; I$1)), AND($A204&gt;=INDIRECT("'Panasonic ERJ Code Table'!$M" &amp; I$1),$A204&lt;=INDIRECT("'Panasonic ERJ Code Table'!$N" &amp; I$1)) ),I$2&amp;_xlfn.XLOOKUP($A204,E96_raw,E96_code),"N/A")</f>
        <v>N/A</v>
      </c>
      <c r="L204" s="5" t="str" cm="1">
        <f t="array" aca="1" ref="L204" ca="1">IF( OR( AND($A204&gt;=INDIRECT("'Panasonic ERJ Code Table'!$K" &amp; L$1),$A204&lt;=INDIRECT("'Panasonic ERJ Code Table'!$L" &amp; L$1)), AND($A204&gt;=INDIRECT("'Panasonic ERJ Code Table'!$M" &amp; L$1),$A204&lt;=INDIRECT("'Panasonic ERJ Code Table'!$N" &amp; L$1)) ),L$2&amp;_xlfn.XLOOKUP($A204,E96_raw,E96_code),"N/A")</f>
        <v>ERJ3RBD1240</v>
      </c>
      <c r="O204" s="5" t="str" cm="1">
        <f t="array" aca="1" ref="O204" ca="1">IF( OR( AND($A204&gt;=INDIRECT("'Panasonic ERJ Code Table'!$K" &amp; O$1),$A204&lt;=INDIRECT("'Panasonic ERJ Code Table'!$L" &amp; O$1)), AND($A204&gt;=INDIRECT("'Panasonic ERJ Code Table'!$M" &amp; O$1),$A204&lt;=INDIRECT("'Panasonic ERJ Code Table'!$N" &amp; O$1)) ),O$2&amp;_xlfn.XLOOKUP($A204,E96_raw,E96_code),"N/A")</f>
        <v>N/A</v>
      </c>
      <c r="R204" s="5" t="str" cm="1">
        <f t="array" aca="1" ref="R204" ca="1">IF( OR( AND($A204&gt;=INDIRECT("'Panasonic ERJ Code Table'!$K" &amp; R$1),$A204&lt;=INDIRECT("'Panasonic ERJ Code Table'!$L" &amp; R$1)), AND($A204&gt;=INDIRECT("'Panasonic ERJ Code Table'!$M" &amp; R$1),$A204&lt;=INDIRECT("'Panasonic ERJ Code Table'!$N" &amp; R$1)) ),R$2&amp;_xlfn.XLOOKUP($A204,E96_raw,E96_code),"N/A")</f>
        <v>ERJ6RBD1240</v>
      </c>
      <c r="U204" s="5" t="str" cm="1">
        <f t="array" aca="1" ref="U204" ca="1">IF( OR( AND($A204&gt;=INDIRECT("'Panasonic ERJ Code Table'!$J" &amp; U$1),$A204&lt;=INDIRECT("'Panasonic ERJ Code Table'!$K" &amp; U$1)), AND($A204&gt;=INDIRECT("'Panasonic ERJ Code Table'!$L" &amp; U$1),$A204&lt;=INDIRECT("'Panasonic ERJ Code Table'!$M" &amp; U$1)) ),U$2&amp;_xlfn.XLOOKUP($A204,E96_raw,E96_code),"N/A")</f>
        <v>ERJ6RED1240</v>
      </c>
    </row>
    <row r="205" spans="1:21">
      <c r="A205" s="16">
        <v>127</v>
      </c>
      <c r="B205" s="16"/>
      <c r="C205" s="5" t="str" cm="1">
        <f t="array" aca="1" ref="C205" ca="1">IF( OR( AND($A205&gt;=INDIRECT("'Panasonic ERJ Code Table'!$K" &amp; C$1),$A205&lt;=INDIRECT("'Panasonic ERJ Code Table'!$L" &amp; C$1)), AND($A205&gt;=INDIRECT("'Panasonic ERJ Code Table'!$M" &amp; C$1),$A205&lt;=INDIRECT("'Panasonic ERJ Code Table'!$N" &amp; C$1)) ),C$2&amp;_xlfn.XLOOKUP($A205,E96_raw,E96_code),"N/A")</f>
        <v>N/A</v>
      </c>
      <c r="F205" s="5" t="str" cm="1">
        <f t="array" aca="1" ref="F205" ca="1">IF( OR( AND($A205&gt;=INDIRECT("'Panasonic ERJ Code Table'!$K" &amp; F$1),$A205&lt;=INDIRECT("'Panasonic ERJ Code Table'!$L" &amp; F$1)), AND($A205&gt;=INDIRECT("'Panasonic ERJ Code Table'!$M" &amp; F$1),$A205&lt;=INDIRECT("'Panasonic ERJ Code Table'!$N" &amp; F$1)) ),F$2&amp;_xlfn.XLOOKUP($A205,E96_raw,E96_code),"N/A")</f>
        <v>ERJ2RHD1270</v>
      </c>
      <c r="G205" s="23" t="str" cm="1">
        <f t="array" aca="1" ref="G205" ca="1">"technology "&amp;RIGHT(F205,4)&amp;";"&amp;_xlfn.XLOOKUP(2,eii,eia)&amp;F205&amp;_xlfn.XLOOKUP(16,eii,eia)&amp;_xlfn.XLOOKUP(3,eii,eia)&amp;_xlfn.XLOOKUP($A205,E96_raw,e96_std&amp;" "&amp;e96_sym)&amp;_xlfn.XLOOKUP(16,eii,eia)&amp;_xlfn.XLOOKUP(4,eii,eia)&amp;_xlfn.XLOOKUP(LEFT(F205,7),r_1,r_4)&amp;" W @ 70°C"&amp;_xlfn.XLOOKUP(16,eii,eia)&amp;_xlfn.XLOOKUP(5,eii,eia)&amp;_xlfn.XLOOKUP(MID(F205,4,3),e_code,TEXT(e_size,"0000"))&amp;_xlfn.XLOOKUP(16,eii,eia)&amp;_xlfn.XLOOKUP(6,eii,eia)&amp;ROUND(MIN(SQRT($A205*_xlfn.XLOOKUP(LEFT(F205,7),r_1,r_4)),_xlfn.XLOOKUP(LEFT(F205,7),r_1,r_7)),1)&amp;" V"&amp;_xlfn.XLOOKUP(16,eii,eia)&amp;_xlfn.XLOOKUP(8,eii,eia)&amp;_xlfn.XLOOKUP(LEFT(F205,7),r_1,r_8)&amp;_xlfn.XLOOKUP(16,eii,eia)&amp;_xlfn.XLOOKUP(9,eii,eia)&amp;_xlfn.XLOOKUP($A205,E96_raw,E96_code&amp;" / "&amp;E96_3C)&amp;_xlfn.XLOOKUP(16,eii,eia)&amp;_xlfn.XLOOKUP(10,eii,eia)&amp;_xlfn.XLOOKUP(LEFT(F205,7),r_1,r_10)&amp;_xlfn.XLOOKUP(16,eii,eia)&amp;_xlfn.XLOOKUP(11,eii,eia)&amp;_xlfn.XLOOKUP(LEFT(F205,7),r_1,r_11)&amp;_xlfn.XLOOKUP(16,eii,eia)&amp;_xlfn.XLOOKUP(12,eii,eia)&amp;_xlfn.XLOOKUP(LEFT(F205,7),r_1,r_12)&amp;" ppm/°C"&amp;_xlfn.XLOOKUP(16,eii,eia)&amp;_xlfn.XLOOKUP(13,eii,eia)&amp;MID(F205,4,2)&amp;_xlfn.XLOOKUP(16,eii,eia)&amp;_xlfn.XLOOKUP(14,eii,eia)&amp;_xlfn.XLOOKUP(16,eii,eia)&amp;_xlfn.XLOOKUP(15,eii,eia)&amp;_xlfn.XLOOKUP(16,eii,eia)</f>
        <v>technology 1270;attribute MPN 'ERJ2RHD1270' constant;attribute value '127 0' constant;attribute Power '0.063 W @ 70°C' constant;attribute package '0402' constant;attribute RCWV '2.8 V' constant;attribute tolerance '±0.5 %' constant;attribute pkg_codes '1270 / 121'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5" s="5" t="str" cm="1">
        <f t="array" aca="1" ref="I205" ca="1">IF( OR( AND($A205&gt;=INDIRECT("'Panasonic ERJ Code Table'!$K" &amp; I$1),$A205&lt;=INDIRECT("'Panasonic ERJ Code Table'!$L" &amp; I$1)), AND($A205&gt;=INDIRECT("'Panasonic ERJ Code Table'!$M" &amp; I$1),$A205&lt;=INDIRECT("'Panasonic ERJ Code Table'!$N" &amp; I$1)) ),I$2&amp;_xlfn.XLOOKUP($A205,E96_raw,E96_code),"N/A")</f>
        <v>N/A</v>
      </c>
      <c r="L205" s="5" t="str" cm="1">
        <f t="array" aca="1" ref="L205" ca="1">IF( OR( AND($A205&gt;=INDIRECT("'Panasonic ERJ Code Table'!$K" &amp; L$1),$A205&lt;=INDIRECT("'Panasonic ERJ Code Table'!$L" &amp; L$1)), AND($A205&gt;=INDIRECT("'Panasonic ERJ Code Table'!$M" &amp; L$1),$A205&lt;=INDIRECT("'Panasonic ERJ Code Table'!$N" &amp; L$1)) ),L$2&amp;_xlfn.XLOOKUP($A205,E96_raw,E96_code),"N/A")</f>
        <v>ERJ3RBD1270</v>
      </c>
      <c r="O205" s="5" t="str" cm="1">
        <f t="array" aca="1" ref="O205" ca="1">IF( OR( AND($A205&gt;=INDIRECT("'Panasonic ERJ Code Table'!$K" &amp; O$1),$A205&lt;=INDIRECT("'Panasonic ERJ Code Table'!$L" &amp; O$1)), AND($A205&gt;=INDIRECT("'Panasonic ERJ Code Table'!$M" &amp; O$1),$A205&lt;=INDIRECT("'Panasonic ERJ Code Table'!$N" &amp; O$1)) ),O$2&amp;_xlfn.XLOOKUP($A205,E96_raw,E96_code),"N/A")</f>
        <v>N/A</v>
      </c>
      <c r="R205" s="5" t="str" cm="1">
        <f t="array" aca="1" ref="R205" ca="1">IF( OR( AND($A205&gt;=INDIRECT("'Panasonic ERJ Code Table'!$K" &amp; R$1),$A205&lt;=INDIRECT("'Panasonic ERJ Code Table'!$L" &amp; R$1)), AND($A205&gt;=INDIRECT("'Panasonic ERJ Code Table'!$M" &amp; R$1),$A205&lt;=INDIRECT("'Panasonic ERJ Code Table'!$N" &amp; R$1)) ),R$2&amp;_xlfn.XLOOKUP($A205,E96_raw,E96_code),"N/A")</f>
        <v>ERJ6RBD1270</v>
      </c>
      <c r="U205" s="5" t="str" cm="1">
        <f t="array" aca="1" ref="U205" ca="1">IF( OR( AND($A205&gt;=INDIRECT("'Panasonic ERJ Code Table'!$J" &amp; U$1),$A205&lt;=INDIRECT("'Panasonic ERJ Code Table'!$K" &amp; U$1)), AND($A205&gt;=INDIRECT("'Panasonic ERJ Code Table'!$L" &amp; U$1),$A205&lt;=INDIRECT("'Panasonic ERJ Code Table'!$M" &amp; U$1)) ),U$2&amp;_xlfn.XLOOKUP($A205,E96_raw,E96_code),"N/A")</f>
        <v>ERJ6RED1270</v>
      </c>
    </row>
    <row r="206" spans="1:21">
      <c r="A206" s="16">
        <v>130</v>
      </c>
      <c r="B206" s="16"/>
      <c r="C206" s="5" t="str" cm="1">
        <f t="array" aca="1" ref="C206" ca="1">IF( OR( AND($A206&gt;=INDIRECT("'Panasonic ERJ Code Table'!$K" &amp; C$1),$A206&lt;=INDIRECT("'Panasonic ERJ Code Table'!$L" &amp; C$1)), AND($A206&gt;=INDIRECT("'Panasonic ERJ Code Table'!$M" &amp; C$1),$A206&lt;=INDIRECT("'Panasonic ERJ Code Table'!$N" &amp; C$1)) ),C$2&amp;_xlfn.XLOOKUP($A206,E96_raw,E96_code),"N/A")</f>
        <v>N/A</v>
      </c>
      <c r="F206" s="5" t="str" cm="1">
        <f t="array" aca="1" ref="F206" ca="1">IF( OR( AND($A206&gt;=INDIRECT("'Panasonic ERJ Code Table'!$K" &amp; F$1),$A206&lt;=INDIRECT("'Panasonic ERJ Code Table'!$L" &amp; F$1)), AND($A206&gt;=INDIRECT("'Panasonic ERJ Code Table'!$M" &amp; F$1),$A206&lt;=INDIRECT("'Panasonic ERJ Code Table'!$N" &amp; F$1)) ),F$2&amp;_xlfn.XLOOKUP($A206,E96_raw,E96_code),"N/A")</f>
        <v>ERJ2RHD1300</v>
      </c>
      <c r="G206" s="23" t="str" cm="1">
        <f t="array" aca="1" ref="G206" ca="1">"technology "&amp;RIGHT(F206,4)&amp;";"&amp;_xlfn.XLOOKUP(2,eii,eia)&amp;F206&amp;_xlfn.XLOOKUP(16,eii,eia)&amp;_xlfn.XLOOKUP(3,eii,eia)&amp;_xlfn.XLOOKUP($A206,E96_raw,e96_std&amp;" "&amp;e96_sym)&amp;_xlfn.XLOOKUP(16,eii,eia)&amp;_xlfn.XLOOKUP(4,eii,eia)&amp;_xlfn.XLOOKUP(LEFT(F206,7),r_1,r_4)&amp;" W @ 70°C"&amp;_xlfn.XLOOKUP(16,eii,eia)&amp;_xlfn.XLOOKUP(5,eii,eia)&amp;_xlfn.XLOOKUP(MID(F206,4,3),e_code,TEXT(e_size,"0000"))&amp;_xlfn.XLOOKUP(16,eii,eia)&amp;_xlfn.XLOOKUP(6,eii,eia)&amp;ROUND(MIN(SQRT($A206*_xlfn.XLOOKUP(LEFT(F206,7),r_1,r_4)),_xlfn.XLOOKUP(LEFT(F206,7),r_1,r_7)),1)&amp;" V"&amp;_xlfn.XLOOKUP(16,eii,eia)&amp;_xlfn.XLOOKUP(8,eii,eia)&amp;_xlfn.XLOOKUP(LEFT(F206,7),r_1,r_8)&amp;_xlfn.XLOOKUP(16,eii,eia)&amp;_xlfn.XLOOKUP(9,eii,eia)&amp;_xlfn.XLOOKUP($A206,E96_raw,E96_code&amp;" / "&amp;E96_3C)&amp;_xlfn.XLOOKUP(16,eii,eia)&amp;_xlfn.XLOOKUP(10,eii,eia)&amp;_xlfn.XLOOKUP(LEFT(F206,7),r_1,r_10)&amp;_xlfn.XLOOKUP(16,eii,eia)&amp;_xlfn.XLOOKUP(11,eii,eia)&amp;_xlfn.XLOOKUP(LEFT(F206,7),r_1,r_11)&amp;_xlfn.XLOOKUP(16,eii,eia)&amp;_xlfn.XLOOKUP(12,eii,eia)&amp;_xlfn.XLOOKUP(LEFT(F206,7),r_1,r_12)&amp;" ppm/°C"&amp;_xlfn.XLOOKUP(16,eii,eia)&amp;_xlfn.XLOOKUP(13,eii,eia)&amp;MID(F206,4,2)&amp;_xlfn.XLOOKUP(16,eii,eia)&amp;_xlfn.XLOOKUP(14,eii,eia)&amp;_xlfn.XLOOKUP(16,eii,eia)&amp;_xlfn.XLOOKUP(15,eii,eia)&amp;_xlfn.XLOOKUP(16,eii,eia)</f>
        <v>technology 1300;attribute MPN 'ERJ2RHD1300' constant;attribute value '130 0' constant;attribute Power '0.063 W @ 70°C' constant;attribute package '0402' constant;attribute RCWV '2.9 V' constant;attribute tolerance '±0.5 %' constant;attribute pkg_codes '1300 / 131'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6" s="5" t="str" cm="1">
        <f t="array" aca="1" ref="I206" ca="1">IF( OR( AND($A206&gt;=INDIRECT("'Panasonic ERJ Code Table'!$K" &amp; I$1),$A206&lt;=INDIRECT("'Panasonic ERJ Code Table'!$L" &amp; I$1)), AND($A206&gt;=INDIRECT("'Panasonic ERJ Code Table'!$M" &amp; I$1),$A206&lt;=INDIRECT("'Panasonic ERJ Code Table'!$N" &amp; I$1)) ),I$2&amp;_xlfn.XLOOKUP($A206,E96_raw,E96_code),"N/A")</f>
        <v>N/A</v>
      </c>
      <c r="L206" s="5" t="str" cm="1">
        <f t="array" aca="1" ref="L206" ca="1">IF( OR( AND($A206&gt;=INDIRECT("'Panasonic ERJ Code Table'!$K" &amp; L$1),$A206&lt;=INDIRECT("'Panasonic ERJ Code Table'!$L" &amp; L$1)), AND($A206&gt;=INDIRECT("'Panasonic ERJ Code Table'!$M" &amp; L$1),$A206&lt;=INDIRECT("'Panasonic ERJ Code Table'!$N" &amp; L$1)) ),L$2&amp;_xlfn.XLOOKUP($A206,E96_raw,E96_code),"N/A")</f>
        <v>ERJ3RBD1300</v>
      </c>
      <c r="O206" s="5" t="str" cm="1">
        <f t="array" aca="1" ref="O206" ca="1">IF( OR( AND($A206&gt;=INDIRECT("'Panasonic ERJ Code Table'!$K" &amp; O$1),$A206&lt;=INDIRECT("'Panasonic ERJ Code Table'!$L" &amp; O$1)), AND($A206&gt;=INDIRECT("'Panasonic ERJ Code Table'!$M" &amp; O$1),$A206&lt;=INDIRECT("'Panasonic ERJ Code Table'!$N" &amp; O$1)) ),O$2&amp;_xlfn.XLOOKUP($A206,E96_raw,E96_code),"N/A")</f>
        <v>N/A</v>
      </c>
      <c r="R206" s="5" t="str" cm="1">
        <f t="array" aca="1" ref="R206" ca="1">IF( OR( AND($A206&gt;=INDIRECT("'Panasonic ERJ Code Table'!$K" &amp; R$1),$A206&lt;=INDIRECT("'Panasonic ERJ Code Table'!$L" &amp; R$1)), AND($A206&gt;=INDIRECT("'Panasonic ERJ Code Table'!$M" &amp; R$1),$A206&lt;=INDIRECT("'Panasonic ERJ Code Table'!$N" &amp; R$1)) ),R$2&amp;_xlfn.XLOOKUP($A206,E96_raw,E96_code),"N/A")</f>
        <v>ERJ6RBD1300</v>
      </c>
      <c r="U206" s="5" t="str" cm="1">
        <f t="array" aca="1" ref="U206" ca="1">IF( OR( AND($A206&gt;=INDIRECT("'Panasonic ERJ Code Table'!$J" &amp; U$1),$A206&lt;=INDIRECT("'Panasonic ERJ Code Table'!$K" &amp; U$1)), AND($A206&gt;=INDIRECT("'Panasonic ERJ Code Table'!$L" &amp; U$1),$A206&lt;=INDIRECT("'Panasonic ERJ Code Table'!$M" &amp; U$1)) ),U$2&amp;_xlfn.XLOOKUP($A206,E96_raw,E96_code),"N/A")</f>
        <v>ERJ6RED1300</v>
      </c>
    </row>
    <row r="207" spans="1:21">
      <c r="A207" s="16">
        <v>133</v>
      </c>
      <c r="B207" s="16"/>
      <c r="C207" s="5" t="str" cm="1">
        <f t="array" aca="1" ref="C207" ca="1">IF( OR( AND($A207&gt;=INDIRECT("'Panasonic ERJ Code Table'!$K" &amp; C$1),$A207&lt;=INDIRECT("'Panasonic ERJ Code Table'!$L" &amp; C$1)), AND($A207&gt;=INDIRECT("'Panasonic ERJ Code Table'!$M" &amp; C$1),$A207&lt;=INDIRECT("'Panasonic ERJ Code Table'!$N" &amp; C$1)) ),C$2&amp;_xlfn.XLOOKUP($A207,E96_raw,E96_code),"N/A")</f>
        <v>N/A</v>
      </c>
      <c r="F207" s="5" t="str" cm="1">
        <f t="array" aca="1" ref="F207" ca="1">IF( OR( AND($A207&gt;=INDIRECT("'Panasonic ERJ Code Table'!$K" &amp; F$1),$A207&lt;=INDIRECT("'Panasonic ERJ Code Table'!$L" &amp; F$1)), AND($A207&gt;=INDIRECT("'Panasonic ERJ Code Table'!$M" &amp; F$1),$A207&lt;=INDIRECT("'Panasonic ERJ Code Table'!$N" &amp; F$1)) ),F$2&amp;_xlfn.XLOOKUP($A207,E96_raw,E96_code),"N/A")</f>
        <v>ERJ2RHD1330</v>
      </c>
      <c r="G207" s="23" t="str" cm="1">
        <f t="array" aca="1" ref="G207" ca="1">"technology "&amp;RIGHT(F207,4)&amp;";"&amp;_xlfn.XLOOKUP(2,eii,eia)&amp;F207&amp;_xlfn.XLOOKUP(16,eii,eia)&amp;_xlfn.XLOOKUP(3,eii,eia)&amp;_xlfn.XLOOKUP($A207,E96_raw,e96_std&amp;" "&amp;e96_sym)&amp;_xlfn.XLOOKUP(16,eii,eia)&amp;_xlfn.XLOOKUP(4,eii,eia)&amp;_xlfn.XLOOKUP(LEFT(F207,7),r_1,r_4)&amp;" W @ 70°C"&amp;_xlfn.XLOOKUP(16,eii,eia)&amp;_xlfn.XLOOKUP(5,eii,eia)&amp;_xlfn.XLOOKUP(MID(F207,4,3),e_code,TEXT(e_size,"0000"))&amp;_xlfn.XLOOKUP(16,eii,eia)&amp;_xlfn.XLOOKUP(6,eii,eia)&amp;ROUND(MIN(SQRT($A207*_xlfn.XLOOKUP(LEFT(F207,7),r_1,r_4)),_xlfn.XLOOKUP(LEFT(F207,7),r_1,r_7)),1)&amp;" V"&amp;_xlfn.XLOOKUP(16,eii,eia)&amp;_xlfn.XLOOKUP(8,eii,eia)&amp;_xlfn.XLOOKUP(LEFT(F207,7),r_1,r_8)&amp;_xlfn.XLOOKUP(16,eii,eia)&amp;_xlfn.XLOOKUP(9,eii,eia)&amp;_xlfn.XLOOKUP($A207,E96_raw,E96_code&amp;" / "&amp;E96_3C)&amp;_xlfn.XLOOKUP(16,eii,eia)&amp;_xlfn.XLOOKUP(10,eii,eia)&amp;_xlfn.XLOOKUP(LEFT(F207,7),r_1,r_10)&amp;_xlfn.XLOOKUP(16,eii,eia)&amp;_xlfn.XLOOKUP(11,eii,eia)&amp;_xlfn.XLOOKUP(LEFT(F207,7),r_1,r_11)&amp;_xlfn.XLOOKUP(16,eii,eia)&amp;_xlfn.XLOOKUP(12,eii,eia)&amp;_xlfn.XLOOKUP(LEFT(F207,7),r_1,r_12)&amp;" ppm/°C"&amp;_xlfn.XLOOKUP(16,eii,eia)&amp;_xlfn.XLOOKUP(13,eii,eia)&amp;MID(F207,4,2)&amp;_xlfn.XLOOKUP(16,eii,eia)&amp;_xlfn.XLOOKUP(14,eii,eia)&amp;_xlfn.XLOOKUP(16,eii,eia)&amp;_xlfn.XLOOKUP(15,eii,eia)&amp;_xlfn.XLOOKUP(16,eii,eia)</f>
        <v>technology 1330;attribute MPN 'ERJ2RHD1330' constant;attribute value '133 0' constant;attribute Power '0.063 W @ 70°C' constant;attribute package '0402' constant;attribute RCWV '2.9 V' constant;attribute tolerance '±0.5 %' constant;attribute pkg_codes '1330 / 131'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7" s="5" t="str" cm="1">
        <f t="array" aca="1" ref="I207" ca="1">IF( OR( AND($A207&gt;=INDIRECT("'Panasonic ERJ Code Table'!$K" &amp; I$1),$A207&lt;=INDIRECT("'Panasonic ERJ Code Table'!$L" &amp; I$1)), AND($A207&gt;=INDIRECT("'Panasonic ERJ Code Table'!$M" &amp; I$1),$A207&lt;=INDIRECT("'Panasonic ERJ Code Table'!$N" &amp; I$1)) ),I$2&amp;_xlfn.XLOOKUP($A207,E96_raw,E96_code),"N/A")</f>
        <v>N/A</v>
      </c>
      <c r="L207" s="5" t="str" cm="1">
        <f t="array" aca="1" ref="L207" ca="1">IF( OR( AND($A207&gt;=INDIRECT("'Panasonic ERJ Code Table'!$K" &amp; L$1),$A207&lt;=INDIRECT("'Panasonic ERJ Code Table'!$L" &amp; L$1)), AND($A207&gt;=INDIRECT("'Panasonic ERJ Code Table'!$M" &amp; L$1),$A207&lt;=INDIRECT("'Panasonic ERJ Code Table'!$N" &amp; L$1)) ),L$2&amp;_xlfn.XLOOKUP($A207,E96_raw,E96_code),"N/A")</f>
        <v>ERJ3RBD1330</v>
      </c>
      <c r="O207" s="5" t="str" cm="1">
        <f t="array" aca="1" ref="O207" ca="1">IF( OR( AND($A207&gt;=INDIRECT("'Panasonic ERJ Code Table'!$K" &amp; O$1),$A207&lt;=INDIRECT("'Panasonic ERJ Code Table'!$L" &amp; O$1)), AND($A207&gt;=INDIRECT("'Panasonic ERJ Code Table'!$M" &amp; O$1),$A207&lt;=INDIRECT("'Panasonic ERJ Code Table'!$N" &amp; O$1)) ),O$2&amp;_xlfn.XLOOKUP($A207,E96_raw,E96_code),"N/A")</f>
        <v>N/A</v>
      </c>
      <c r="R207" s="5" t="str" cm="1">
        <f t="array" aca="1" ref="R207" ca="1">IF( OR( AND($A207&gt;=INDIRECT("'Panasonic ERJ Code Table'!$K" &amp; R$1),$A207&lt;=INDIRECT("'Panasonic ERJ Code Table'!$L" &amp; R$1)), AND($A207&gt;=INDIRECT("'Panasonic ERJ Code Table'!$M" &amp; R$1),$A207&lt;=INDIRECT("'Panasonic ERJ Code Table'!$N" &amp; R$1)) ),R$2&amp;_xlfn.XLOOKUP($A207,E96_raw,E96_code),"N/A")</f>
        <v>ERJ6RBD1330</v>
      </c>
      <c r="U207" s="5" t="str" cm="1">
        <f t="array" aca="1" ref="U207" ca="1">IF( OR( AND($A207&gt;=INDIRECT("'Panasonic ERJ Code Table'!$J" &amp; U$1),$A207&lt;=INDIRECT("'Panasonic ERJ Code Table'!$K" &amp; U$1)), AND($A207&gt;=INDIRECT("'Panasonic ERJ Code Table'!$L" &amp; U$1),$A207&lt;=INDIRECT("'Panasonic ERJ Code Table'!$M" &amp; U$1)) ),U$2&amp;_xlfn.XLOOKUP($A207,E96_raw,E96_code),"N/A")</f>
        <v>ERJ6RED1330</v>
      </c>
    </row>
    <row r="208" spans="1:21">
      <c r="A208" s="16">
        <v>137</v>
      </c>
      <c r="B208" s="16"/>
      <c r="C208" s="5" t="str" cm="1">
        <f t="array" aca="1" ref="C208" ca="1">IF( OR( AND($A208&gt;=INDIRECT("'Panasonic ERJ Code Table'!$K" &amp; C$1),$A208&lt;=INDIRECT("'Panasonic ERJ Code Table'!$L" &amp; C$1)), AND($A208&gt;=INDIRECT("'Panasonic ERJ Code Table'!$M" &amp; C$1),$A208&lt;=INDIRECT("'Panasonic ERJ Code Table'!$N" &amp; C$1)) ),C$2&amp;_xlfn.XLOOKUP($A208,E96_raw,E96_code),"N/A")</f>
        <v>N/A</v>
      </c>
      <c r="F208" s="5" t="str" cm="1">
        <f t="array" aca="1" ref="F208" ca="1">IF( OR( AND($A208&gt;=INDIRECT("'Panasonic ERJ Code Table'!$K" &amp; F$1),$A208&lt;=INDIRECT("'Panasonic ERJ Code Table'!$L" &amp; F$1)), AND($A208&gt;=INDIRECT("'Panasonic ERJ Code Table'!$M" &amp; F$1),$A208&lt;=INDIRECT("'Panasonic ERJ Code Table'!$N" &amp; F$1)) ),F$2&amp;_xlfn.XLOOKUP($A208,E96_raw,E96_code),"N/A")</f>
        <v>ERJ2RHD1370</v>
      </c>
      <c r="G208" s="23" t="str" cm="1">
        <f t="array" aca="1" ref="G208" ca="1">"technology "&amp;RIGHT(F208,4)&amp;";"&amp;_xlfn.XLOOKUP(2,eii,eia)&amp;F208&amp;_xlfn.XLOOKUP(16,eii,eia)&amp;_xlfn.XLOOKUP(3,eii,eia)&amp;_xlfn.XLOOKUP($A208,E96_raw,e96_std&amp;" "&amp;e96_sym)&amp;_xlfn.XLOOKUP(16,eii,eia)&amp;_xlfn.XLOOKUP(4,eii,eia)&amp;_xlfn.XLOOKUP(LEFT(F208,7),r_1,r_4)&amp;" W @ 70°C"&amp;_xlfn.XLOOKUP(16,eii,eia)&amp;_xlfn.XLOOKUP(5,eii,eia)&amp;_xlfn.XLOOKUP(MID(F208,4,3),e_code,TEXT(e_size,"0000"))&amp;_xlfn.XLOOKUP(16,eii,eia)&amp;_xlfn.XLOOKUP(6,eii,eia)&amp;ROUND(MIN(SQRT($A208*_xlfn.XLOOKUP(LEFT(F208,7),r_1,r_4)),_xlfn.XLOOKUP(LEFT(F208,7),r_1,r_7)),1)&amp;" V"&amp;_xlfn.XLOOKUP(16,eii,eia)&amp;_xlfn.XLOOKUP(8,eii,eia)&amp;_xlfn.XLOOKUP(LEFT(F208,7),r_1,r_8)&amp;_xlfn.XLOOKUP(16,eii,eia)&amp;_xlfn.XLOOKUP(9,eii,eia)&amp;_xlfn.XLOOKUP($A208,E96_raw,E96_code&amp;" / "&amp;E96_3C)&amp;_xlfn.XLOOKUP(16,eii,eia)&amp;_xlfn.XLOOKUP(10,eii,eia)&amp;_xlfn.XLOOKUP(LEFT(F208,7),r_1,r_10)&amp;_xlfn.XLOOKUP(16,eii,eia)&amp;_xlfn.XLOOKUP(11,eii,eia)&amp;_xlfn.XLOOKUP(LEFT(F208,7),r_1,r_11)&amp;_xlfn.XLOOKUP(16,eii,eia)&amp;_xlfn.XLOOKUP(12,eii,eia)&amp;_xlfn.XLOOKUP(LEFT(F208,7),r_1,r_12)&amp;" ppm/°C"&amp;_xlfn.XLOOKUP(16,eii,eia)&amp;_xlfn.XLOOKUP(13,eii,eia)&amp;MID(F208,4,2)&amp;_xlfn.XLOOKUP(16,eii,eia)&amp;_xlfn.XLOOKUP(14,eii,eia)&amp;_xlfn.XLOOKUP(16,eii,eia)&amp;_xlfn.XLOOKUP(15,eii,eia)&amp;_xlfn.XLOOKUP(16,eii,eia)</f>
        <v>technology 1370;attribute MPN 'ERJ2RHD1370' constant;attribute value '137 0' constant;attribute Power '0.063 W @ 70°C' constant;attribute package '0402' constant;attribute RCWV '2.9 V' constant;attribute tolerance '±0.5 %' constant;attribute pkg_codes '1370 / 131'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8" s="5" t="str" cm="1">
        <f t="array" aca="1" ref="I208" ca="1">IF( OR( AND($A208&gt;=INDIRECT("'Panasonic ERJ Code Table'!$K" &amp; I$1),$A208&lt;=INDIRECT("'Panasonic ERJ Code Table'!$L" &amp; I$1)), AND($A208&gt;=INDIRECT("'Panasonic ERJ Code Table'!$M" &amp; I$1),$A208&lt;=INDIRECT("'Panasonic ERJ Code Table'!$N" &amp; I$1)) ),I$2&amp;_xlfn.XLOOKUP($A208,E96_raw,E96_code),"N/A")</f>
        <v>N/A</v>
      </c>
      <c r="L208" s="5" t="str" cm="1">
        <f t="array" aca="1" ref="L208" ca="1">IF( OR( AND($A208&gt;=INDIRECT("'Panasonic ERJ Code Table'!$K" &amp; L$1),$A208&lt;=INDIRECT("'Panasonic ERJ Code Table'!$L" &amp; L$1)), AND($A208&gt;=INDIRECT("'Panasonic ERJ Code Table'!$M" &amp; L$1),$A208&lt;=INDIRECT("'Panasonic ERJ Code Table'!$N" &amp; L$1)) ),L$2&amp;_xlfn.XLOOKUP($A208,E96_raw,E96_code),"N/A")</f>
        <v>ERJ3RBD1370</v>
      </c>
      <c r="O208" s="5" t="str" cm="1">
        <f t="array" aca="1" ref="O208" ca="1">IF( OR( AND($A208&gt;=INDIRECT("'Panasonic ERJ Code Table'!$K" &amp; O$1),$A208&lt;=INDIRECT("'Panasonic ERJ Code Table'!$L" &amp; O$1)), AND($A208&gt;=INDIRECT("'Panasonic ERJ Code Table'!$M" &amp; O$1),$A208&lt;=INDIRECT("'Panasonic ERJ Code Table'!$N" &amp; O$1)) ),O$2&amp;_xlfn.XLOOKUP($A208,E96_raw,E96_code),"N/A")</f>
        <v>N/A</v>
      </c>
      <c r="R208" s="5" t="str" cm="1">
        <f t="array" aca="1" ref="R208" ca="1">IF( OR( AND($A208&gt;=INDIRECT("'Panasonic ERJ Code Table'!$K" &amp; R$1),$A208&lt;=INDIRECT("'Panasonic ERJ Code Table'!$L" &amp; R$1)), AND($A208&gt;=INDIRECT("'Panasonic ERJ Code Table'!$M" &amp; R$1),$A208&lt;=INDIRECT("'Panasonic ERJ Code Table'!$N" &amp; R$1)) ),R$2&amp;_xlfn.XLOOKUP($A208,E96_raw,E96_code),"N/A")</f>
        <v>ERJ6RBD1370</v>
      </c>
      <c r="U208" s="5" t="str" cm="1">
        <f t="array" aca="1" ref="U208" ca="1">IF( OR( AND($A208&gt;=INDIRECT("'Panasonic ERJ Code Table'!$J" &amp; U$1),$A208&lt;=INDIRECT("'Panasonic ERJ Code Table'!$K" &amp; U$1)), AND($A208&gt;=INDIRECT("'Panasonic ERJ Code Table'!$L" &amp; U$1),$A208&lt;=INDIRECT("'Panasonic ERJ Code Table'!$M" &amp; U$1)) ),U$2&amp;_xlfn.XLOOKUP($A208,E96_raw,E96_code),"N/A")</f>
        <v>ERJ6RED1370</v>
      </c>
    </row>
    <row r="209" spans="1:21">
      <c r="A209" s="16">
        <v>140</v>
      </c>
      <c r="B209" s="16"/>
      <c r="C209" s="5" t="str" cm="1">
        <f t="array" aca="1" ref="C209" ca="1">IF( OR( AND($A209&gt;=INDIRECT("'Panasonic ERJ Code Table'!$K" &amp; C$1),$A209&lt;=INDIRECT("'Panasonic ERJ Code Table'!$L" &amp; C$1)), AND($A209&gt;=INDIRECT("'Panasonic ERJ Code Table'!$M" &amp; C$1),$A209&lt;=INDIRECT("'Panasonic ERJ Code Table'!$N" &amp; C$1)) ),C$2&amp;_xlfn.XLOOKUP($A209,E96_raw,E96_code),"N/A")</f>
        <v>N/A</v>
      </c>
      <c r="F209" s="5" t="str" cm="1">
        <f t="array" aca="1" ref="F209" ca="1">IF( OR( AND($A209&gt;=INDIRECT("'Panasonic ERJ Code Table'!$K" &amp; F$1),$A209&lt;=INDIRECT("'Panasonic ERJ Code Table'!$L" &amp; F$1)), AND($A209&gt;=INDIRECT("'Panasonic ERJ Code Table'!$M" &amp; F$1),$A209&lt;=INDIRECT("'Panasonic ERJ Code Table'!$N" &amp; F$1)) ),F$2&amp;_xlfn.XLOOKUP($A209,E96_raw,E96_code),"N/A")</f>
        <v>ERJ2RHD1400</v>
      </c>
      <c r="G209" s="23" t="str" cm="1">
        <f t="array" aca="1" ref="G209" ca="1">"technology "&amp;RIGHT(F209,4)&amp;";"&amp;_xlfn.XLOOKUP(2,eii,eia)&amp;F209&amp;_xlfn.XLOOKUP(16,eii,eia)&amp;_xlfn.XLOOKUP(3,eii,eia)&amp;_xlfn.XLOOKUP($A209,E96_raw,e96_std&amp;" "&amp;e96_sym)&amp;_xlfn.XLOOKUP(16,eii,eia)&amp;_xlfn.XLOOKUP(4,eii,eia)&amp;_xlfn.XLOOKUP(LEFT(F209,7),r_1,r_4)&amp;" W @ 70°C"&amp;_xlfn.XLOOKUP(16,eii,eia)&amp;_xlfn.XLOOKUP(5,eii,eia)&amp;_xlfn.XLOOKUP(MID(F209,4,3),e_code,TEXT(e_size,"0000"))&amp;_xlfn.XLOOKUP(16,eii,eia)&amp;_xlfn.XLOOKUP(6,eii,eia)&amp;ROUND(MIN(SQRT($A209*_xlfn.XLOOKUP(LEFT(F209,7),r_1,r_4)),_xlfn.XLOOKUP(LEFT(F209,7),r_1,r_7)),1)&amp;" V"&amp;_xlfn.XLOOKUP(16,eii,eia)&amp;_xlfn.XLOOKUP(8,eii,eia)&amp;_xlfn.XLOOKUP(LEFT(F209,7),r_1,r_8)&amp;_xlfn.XLOOKUP(16,eii,eia)&amp;_xlfn.XLOOKUP(9,eii,eia)&amp;_xlfn.XLOOKUP($A209,E96_raw,E96_code&amp;" / "&amp;E96_3C)&amp;_xlfn.XLOOKUP(16,eii,eia)&amp;_xlfn.XLOOKUP(10,eii,eia)&amp;_xlfn.XLOOKUP(LEFT(F209,7),r_1,r_10)&amp;_xlfn.XLOOKUP(16,eii,eia)&amp;_xlfn.XLOOKUP(11,eii,eia)&amp;_xlfn.XLOOKUP(LEFT(F209,7),r_1,r_11)&amp;_xlfn.XLOOKUP(16,eii,eia)&amp;_xlfn.XLOOKUP(12,eii,eia)&amp;_xlfn.XLOOKUP(LEFT(F209,7),r_1,r_12)&amp;" ppm/°C"&amp;_xlfn.XLOOKUP(16,eii,eia)&amp;_xlfn.XLOOKUP(13,eii,eia)&amp;MID(F209,4,2)&amp;_xlfn.XLOOKUP(16,eii,eia)&amp;_xlfn.XLOOKUP(14,eii,eia)&amp;_xlfn.XLOOKUP(16,eii,eia)&amp;_xlfn.XLOOKUP(15,eii,eia)&amp;_xlfn.XLOOKUP(16,eii,eia)</f>
        <v>technology 1400;attribute MPN 'ERJ2RHD1400' constant;attribute value '140 0' constant;attribute Power '0.063 W @ 70°C' constant;attribute package '0402' constant;attribute RCWV '3 V' constant;attribute tolerance '±0.5 %' constant;attribute pkg_codes '1400 / 141'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09" s="5" t="str" cm="1">
        <f t="array" aca="1" ref="I209" ca="1">IF( OR( AND($A209&gt;=INDIRECT("'Panasonic ERJ Code Table'!$K" &amp; I$1),$A209&lt;=INDIRECT("'Panasonic ERJ Code Table'!$L" &amp; I$1)), AND($A209&gt;=INDIRECT("'Panasonic ERJ Code Table'!$M" &amp; I$1),$A209&lt;=INDIRECT("'Panasonic ERJ Code Table'!$N" &amp; I$1)) ),I$2&amp;_xlfn.XLOOKUP($A209,E96_raw,E96_code),"N/A")</f>
        <v>N/A</v>
      </c>
      <c r="L209" s="5" t="str" cm="1">
        <f t="array" aca="1" ref="L209" ca="1">IF( OR( AND($A209&gt;=INDIRECT("'Panasonic ERJ Code Table'!$K" &amp; L$1),$A209&lt;=INDIRECT("'Panasonic ERJ Code Table'!$L" &amp; L$1)), AND($A209&gt;=INDIRECT("'Panasonic ERJ Code Table'!$M" &amp; L$1),$A209&lt;=INDIRECT("'Panasonic ERJ Code Table'!$N" &amp; L$1)) ),L$2&amp;_xlfn.XLOOKUP($A209,E96_raw,E96_code),"N/A")</f>
        <v>ERJ3RBD1400</v>
      </c>
      <c r="O209" s="5" t="str" cm="1">
        <f t="array" aca="1" ref="O209" ca="1">IF( OR( AND($A209&gt;=INDIRECT("'Panasonic ERJ Code Table'!$K" &amp; O$1),$A209&lt;=INDIRECT("'Panasonic ERJ Code Table'!$L" &amp; O$1)), AND($A209&gt;=INDIRECT("'Panasonic ERJ Code Table'!$M" &amp; O$1),$A209&lt;=INDIRECT("'Panasonic ERJ Code Table'!$N" &amp; O$1)) ),O$2&amp;_xlfn.XLOOKUP($A209,E96_raw,E96_code),"N/A")</f>
        <v>N/A</v>
      </c>
      <c r="R209" s="5" t="str" cm="1">
        <f t="array" aca="1" ref="R209" ca="1">IF( OR( AND($A209&gt;=INDIRECT("'Panasonic ERJ Code Table'!$K" &amp; R$1),$A209&lt;=INDIRECT("'Panasonic ERJ Code Table'!$L" &amp; R$1)), AND($A209&gt;=INDIRECT("'Panasonic ERJ Code Table'!$M" &amp; R$1),$A209&lt;=INDIRECT("'Panasonic ERJ Code Table'!$N" &amp; R$1)) ),R$2&amp;_xlfn.XLOOKUP($A209,E96_raw,E96_code),"N/A")</f>
        <v>ERJ6RBD1400</v>
      </c>
      <c r="U209" s="5" t="str" cm="1">
        <f t="array" aca="1" ref="U209" ca="1">IF( OR( AND($A209&gt;=INDIRECT("'Panasonic ERJ Code Table'!$J" &amp; U$1),$A209&lt;=INDIRECT("'Panasonic ERJ Code Table'!$K" &amp; U$1)), AND($A209&gt;=INDIRECT("'Panasonic ERJ Code Table'!$L" &amp; U$1),$A209&lt;=INDIRECT("'Panasonic ERJ Code Table'!$M" &amp; U$1)) ),U$2&amp;_xlfn.XLOOKUP($A209,E96_raw,E96_code),"N/A")</f>
        <v>ERJ6RED1400</v>
      </c>
    </row>
    <row r="210" spans="1:21">
      <c r="A210" s="16">
        <v>143</v>
      </c>
      <c r="B210" s="16"/>
      <c r="C210" s="5" t="str" cm="1">
        <f t="array" aca="1" ref="C210" ca="1">IF( OR( AND($A210&gt;=INDIRECT("'Panasonic ERJ Code Table'!$K" &amp; C$1),$A210&lt;=INDIRECT("'Panasonic ERJ Code Table'!$L" &amp; C$1)), AND($A210&gt;=INDIRECT("'Panasonic ERJ Code Table'!$M" &amp; C$1),$A210&lt;=INDIRECT("'Panasonic ERJ Code Table'!$N" &amp; C$1)) ),C$2&amp;_xlfn.XLOOKUP($A210,E96_raw,E96_code),"N/A")</f>
        <v>N/A</v>
      </c>
      <c r="F210" s="5" t="str" cm="1">
        <f t="array" aca="1" ref="F210" ca="1">IF( OR( AND($A210&gt;=INDIRECT("'Panasonic ERJ Code Table'!$K" &amp; F$1),$A210&lt;=INDIRECT("'Panasonic ERJ Code Table'!$L" &amp; F$1)), AND($A210&gt;=INDIRECT("'Panasonic ERJ Code Table'!$M" &amp; F$1),$A210&lt;=INDIRECT("'Panasonic ERJ Code Table'!$N" &amp; F$1)) ),F$2&amp;_xlfn.XLOOKUP($A210,E96_raw,E96_code),"N/A")</f>
        <v>ERJ2RHD1430</v>
      </c>
      <c r="G210" s="23" t="str" cm="1">
        <f t="array" aca="1" ref="G210" ca="1">"technology "&amp;RIGHT(F210,4)&amp;";"&amp;_xlfn.XLOOKUP(2,eii,eia)&amp;F210&amp;_xlfn.XLOOKUP(16,eii,eia)&amp;_xlfn.XLOOKUP(3,eii,eia)&amp;_xlfn.XLOOKUP($A210,E96_raw,e96_std&amp;" "&amp;e96_sym)&amp;_xlfn.XLOOKUP(16,eii,eia)&amp;_xlfn.XLOOKUP(4,eii,eia)&amp;_xlfn.XLOOKUP(LEFT(F210,7),r_1,r_4)&amp;" W @ 70°C"&amp;_xlfn.XLOOKUP(16,eii,eia)&amp;_xlfn.XLOOKUP(5,eii,eia)&amp;_xlfn.XLOOKUP(MID(F210,4,3),e_code,TEXT(e_size,"0000"))&amp;_xlfn.XLOOKUP(16,eii,eia)&amp;_xlfn.XLOOKUP(6,eii,eia)&amp;ROUND(MIN(SQRT($A210*_xlfn.XLOOKUP(LEFT(F210,7),r_1,r_4)),_xlfn.XLOOKUP(LEFT(F210,7),r_1,r_7)),1)&amp;" V"&amp;_xlfn.XLOOKUP(16,eii,eia)&amp;_xlfn.XLOOKUP(8,eii,eia)&amp;_xlfn.XLOOKUP(LEFT(F210,7),r_1,r_8)&amp;_xlfn.XLOOKUP(16,eii,eia)&amp;_xlfn.XLOOKUP(9,eii,eia)&amp;_xlfn.XLOOKUP($A210,E96_raw,E96_code&amp;" / "&amp;E96_3C)&amp;_xlfn.XLOOKUP(16,eii,eia)&amp;_xlfn.XLOOKUP(10,eii,eia)&amp;_xlfn.XLOOKUP(LEFT(F210,7),r_1,r_10)&amp;_xlfn.XLOOKUP(16,eii,eia)&amp;_xlfn.XLOOKUP(11,eii,eia)&amp;_xlfn.XLOOKUP(LEFT(F210,7),r_1,r_11)&amp;_xlfn.XLOOKUP(16,eii,eia)&amp;_xlfn.XLOOKUP(12,eii,eia)&amp;_xlfn.XLOOKUP(LEFT(F210,7),r_1,r_12)&amp;" ppm/°C"&amp;_xlfn.XLOOKUP(16,eii,eia)&amp;_xlfn.XLOOKUP(13,eii,eia)&amp;MID(F210,4,2)&amp;_xlfn.XLOOKUP(16,eii,eia)&amp;_xlfn.XLOOKUP(14,eii,eia)&amp;_xlfn.XLOOKUP(16,eii,eia)&amp;_xlfn.XLOOKUP(15,eii,eia)&amp;_xlfn.XLOOKUP(16,eii,eia)</f>
        <v>technology 1430;attribute MPN 'ERJ2RHD1430' constant;attribute value '143 0' constant;attribute Power '0.063 W @ 70°C' constant;attribute package '0402' constant;attribute RCWV '3 V' constant;attribute tolerance '±0.5 %' constant;attribute pkg_codes '1430 / 141'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0" s="5" t="str" cm="1">
        <f t="array" aca="1" ref="I210" ca="1">IF( OR( AND($A210&gt;=INDIRECT("'Panasonic ERJ Code Table'!$K" &amp; I$1),$A210&lt;=INDIRECT("'Panasonic ERJ Code Table'!$L" &amp; I$1)), AND($A210&gt;=INDIRECT("'Panasonic ERJ Code Table'!$M" &amp; I$1),$A210&lt;=INDIRECT("'Panasonic ERJ Code Table'!$N" &amp; I$1)) ),I$2&amp;_xlfn.XLOOKUP($A210,E96_raw,E96_code),"N/A")</f>
        <v>N/A</v>
      </c>
      <c r="L210" s="5" t="str" cm="1">
        <f t="array" aca="1" ref="L210" ca="1">IF( OR( AND($A210&gt;=INDIRECT("'Panasonic ERJ Code Table'!$K" &amp; L$1),$A210&lt;=INDIRECT("'Panasonic ERJ Code Table'!$L" &amp; L$1)), AND($A210&gt;=INDIRECT("'Panasonic ERJ Code Table'!$M" &amp; L$1),$A210&lt;=INDIRECT("'Panasonic ERJ Code Table'!$N" &amp; L$1)) ),L$2&amp;_xlfn.XLOOKUP($A210,E96_raw,E96_code),"N/A")</f>
        <v>ERJ3RBD1430</v>
      </c>
      <c r="O210" s="5" t="str" cm="1">
        <f t="array" aca="1" ref="O210" ca="1">IF( OR( AND($A210&gt;=INDIRECT("'Panasonic ERJ Code Table'!$K" &amp; O$1),$A210&lt;=INDIRECT("'Panasonic ERJ Code Table'!$L" &amp; O$1)), AND($A210&gt;=INDIRECT("'Panasonic ERJ Code Table'!$M" &amp; O$1),$A210&lt;=INDIRECT("'Panasonic ERJ Code Table'!$N" &amp; O$1)) ),O$2&amp;_xlfn.XLOOKUP($A210,E96_raw,E96_code),"N/A")</f>
        <v>N/A</v>
      </c>
      <c r="R210" s="5" t="str" cm="1">
        <f t="array" aca="1" ref="R210" ca="1">IF( OR( AND($A210&gt;=INDIRECT("'Panasonic ERJ Code Table'!$K" &amp; R$1),$A210&lt;=INDIRECT("'Panasonic ERJ Code Table'!$L" &amp; R$1)), AND($A210&gt;=INDIRECT("'Panasonic ERJ Code Table'!$M" &amp; R$1),$A210&lt;=INDIRECT("'Panasonic ERJ Code Table'!$N" &amp; R$1)) ),R$2&amp;_xlfn.XLOOKUP($A210,E96_raw,E96_code),"N/A")</f>
        <v>ERJ6RBD1430</v>
      </c>
      <c r="U210" s="5" t="str" cm="1">
        <f t="array" aca="1" ref="U210" ca="1">IF( OR( AND($A210&gt;=INDIRECT("'Panasonic ERJ Code Table'!$J" &amp; U$1),$A210&lt;=INDIRECT("'Panasonic ERJ Code Table'!$K" &amp; U$1)), AND($A210&gt;=INDIRECT("'Panasonic ERJ Code Table'!$L" &amp; U$1),$A210&lt;=INDIRECT("'Panasonic ERJ Code Table'!$M" &amp; U$1)) ),U$2&amp;_xlfn.XLOOKUP($A210,E96_raw,E96_code),"N/A")</f>
        <v>ERJ6RED1430</v>
      </c>
    </row>
    <row r="211" spans="1:21">
      <c r="A211" s="16">
        <v>147</v>
      </c>
      <c r="B211" s="16"/>
      <c r="C211" s="5" t="str" cm="1">
        <f t="array" aca="1" ref="C211" ca="1">IF( OR( AND($A211&gt;=INDIRECT("'Panasonic ERJ Code Table'!$K" &amp; C$1),$A211&lt;=INDIRECT("'Panasonic ERJ Code Table'!$L" &amp; C$1)), AND($A211&gt;=INDIRECT("'Panasonic ERJ Code Table'!$M" &amp; C$1),$A211&lt;=INDIRECT("'Panasonic ERJ Code Table'!$N" &amp; C$1)) ),C$2&amp;_xlfn.XLOOKUP($A211,E96_raw,E96_code),"N/A")</f>
        <v>N/A</v>
      </c>
      <c r="F211" s="5" t="str" cm="1">
        <f t="array" aca="1" ref="F211" ca="1">IF( OR( AND($A211&gt;=INDIRECT("'Panasonic ERJ Code Table'!$K" &amp; F$1),$A211&lt;=INDIRECT("'Panasonic ERJ Code Table'!$L" &amp; F$1)), AND($A211&gt;=INDIRECT("'Panasonic ERJ Code Table'!$M" &amp; F$1),$A211&lt;=INDIRECT("'Panasonic ERJ Code Table'!$N" &amp; F$1)) ),F$2&amp;_xlfn.XLOOKUP($A211,E96_raw,E96_code),"N/A")</f>
        <v>ERJ2RHD1470</v>
      </c>
      <c r="G211" s="23" t="str" cm="1">
        <f t="array" aca="1" ref="G211" ca="1">"technology "&amp;RIGHT(F211,4)&amp;";"&amp;_xlfn.XLOOKUP(2,eii,eia)&amp;F211&amp;_xlfn.XLOOKUP(16,eii,eia)&amp;_xlfn.XLOOKUP(3,eii,eia)&amp;_xlfn.XLOOKUP($A211,E96_raw,e96_std&amp;" "&amp;e96_sym)&amp;_xlfn.XLOOKUP(16,eii,eia)&amp;_xlfn.XLOOKUP(4,eii,eia)&amp;_xlfn.XLOOKUP(LEFT(F211,7),r_1,r_4)&amp;" W @ 70°C"&amp;_xlfn.XLOOKUP(16,eii,eia)&amp;_xlfn.XLOOKUP(5,eii,eia)&amp;_xlfn.XLOOKUP(MID(F211,4,3),e_code,TEXT(e_size,"0000"))&amp;_xlfn.XLOOKUP(16,eii,eia)&amp;_xlfn.XLOOKUP(6,eii,eia)&amp;ROUND(MIN(SQRT($A211*_xlfn.XLOOKUP(LEFT(F211,7),r_1,r_4)),_xlfn.XLOOKUP(LEFT(F211,7),r_1,r_7)),1)&amp;" V"&amp;_xlfn.XLOOKUP(16,eii,eia)&amp;_xlfn.XLOOKUP(8,eii,eia)&amp;_xlfn.XLOOKUP(LEFT(F211,7),r_1,r_8)&amp;_xlfn.XLOOKUP(16,eii,eia)&amp;_xlfn.XLOOKUP(9,eii,eia)&amp;_xlfn.XLOOKUP($A211,E96_raw,E96_code&amp;" / "&amp;E96_3C)&amp;_xlfn.XLOOKUP(16,eii,eia)&amp;_xlfn.XLOOKUP(10,eii,eia)&amp;_xlfn.XLOOKUP(LEFT(F211,7),r_1,r_10)&amp;_xlfn.XLOOKUP(16,eii,eia)&amp;_xlfn.XLOOKUP(11,eii,eia)&amp;_xlfn.XLOOKUP(LEFT(F211,7),r_1,r_11)&amp;_xlfn.XLOOKUP(16,eii,eia)&amp;_xlfn.XLOOKUP(12,eii,eia)&amp;_xlfn.XLOOKUP(LEFT(F211,7),r_1,r_12)&amp;" ppm/°C"&amp;_xlfn.XLOOKUP(16,eii,eia)&amp;_xlfn.XLOOKUP(13,eii,eia)&amp;MID(F211,4,2)&amp;_xlfn.XLOOKUP(16,eii,eia)&amp;_xlfn.XLOOKUP(14,eii,eia)&amp;_xlfn.XLOOKUP(16,eii,eia)&amp;_xlfn.XLOOKUP(15,eii,eia)&amp;_xlfn.XLOOKUP(16,eii,eia)</f>
        <v>technology 1470;attribute MPN 'ERJ2RHD1470' constant;attribute value '147 0' constant;attribute Power '0.063 W @ 70°C' constant;attribute package '0402' constant;attribute RCWV '3 V' constant;attribute tolerance '±0.5 %' constant;attribute pkg_codes '1470 / 141'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1" s="5" t="str" cm="1">
        <f t="array" aca="1" ref="I211" ca="1">IF( OR( AND($A211&gt;=INDIRECT("'Panasonic ERJ Code Table'!$K" &amp; I$1),$A211&lt;=INDIRECT("'Panasonic ERJ Code Table'!$L" &amp; I$1)), AND($A211&gt;=INDIRECT("'Panasonic ERJ Code Table'!$M" &amp; I$1),$A211&lt;=INDIRECT("'Panasonic ERJ Code Table'!$N" &amp; I$1)) ),I$2&amp;_xlfn.XLOOKUP($A211,E96_raw,E96_code),"N/A")</f>
        <v>N/A</v>
      </c>
      <c r="L211" s="5" t="str" cm="1">
        <f t="array" aca="1" ref="L211" ca="1">IF( OR( AND($A211&gt;=INDIRECT("'Panasonic ERJ Code Table'!$K" &amp; L$1),$A211&lt;=INDIRECT("'Panasonic ERJ Code Table'!$L" &amp; L$1)), AND($A211&gt;=INDIRECT("'Panasonic ERJ Code Table'!$M" &amp; L$1),$A211&lt;=INDIRECT("'Panasonic ERJ Code Table'!$N" &amp; L$1)) ),L$2&amp;_xlfn.XLOOKUP($A211,E96_raw,E96_code),"N/A")</f>
        <v>ERJ3RBD1470</v>
      </c>
      <c r="O211" s="5" t="str" cm="1">
        <f t="array" aca="1" ref="O211" ca="1">IF( OR( AND($A211&gt;=INDIRECT("'Panasonic ERJ Code Table'!$K" &amp; O$1),$A211&lt;=INDIRECT("'Panasonic ERJ Code Table'!$L" &amp; O$1)), AND($A211&gt;=INDIRECT("'Panasonic ERJ Code Table'!$M" &amp; O$1),$A211&lt;=INDIRECT("'Panasonic ERJ Code Table'!$N" &amp; O$1)) ),O$2&amp;_xlfn.XLOOKUP($A211,E96_raw,E96_code),"N/A")</f>
        <v>N/A</v>
      </c>
      <c r="R211" s="5" t="str" cm="1">
        <f t="array" aca="1" ref="R211" ca="1">IF( OR( AND($A211&gt;=INDIRECT("'Panasonic ERJ Code Table'!$K" &amp; R$1),$A211&lt;=INDIRECT("'Panasonic ERJ Code Table'!$L" &amp; R$1)), AND($A211&gt;=INDIRECT("'Panasonic ERJ Code Table'!$M" &amp; R$1),$A211&lt;=INDIRECT("'Panasonic ERJ Code Table'!$N" &amp; R$1)) ),R$2&amp;_xlfn.XLOOKUP($A211,E96_raw,E96_code),"N/A")</f>
        <v>ERJ6RBD1470</v>
      </c>
      <c r="U211" s="5" t="str" cm="1">
        <f t="array" aca="1" ref="U211" ca="1">IF( OR( AND($A211&gt;=INDIRECT("'Panasonic ERJ Code Table'!$J" &amp; U$1),$A211&lt;=INDIRECT("'Panasonic ERJ Code Table'!$K" &amp; U$1)), AND($A211&gt;=INDIRECT("'Panasonic ERJ Code Table'!$L" &amp; U$1),$A211&lt;=INDIRECT("'Panasonic ERJ Code Table'!$M" &amp; U$1)) ),U$2&amp;_xlfn.XLOOKUP($A211,E96_raw,E96_code),"N/A")</f>
        <v>ERJ6RED1470</v>
      </c>
    </row>
    <row r="212" spans="1:21">
      <c r="A212" s="16">
        <v>150</v>
      </c>
      <c r="B212" s="16"/>
      <c r="C212" s="5" t="str" cm="1">
        <f t="array" aca="1" ref="C212" ca="1">IF( OR( AND($A212&gt;=INDIRECT("'Panasonic ERJ Code Table'!$K" &amp; C$1),$A212&lt;=INDIRECT("'Panasonic ERJ Code Table'!$L" &amp; C$1)), AND($A212&gt;=INDIRECT("'Panasonic ERJ Code Table'!$M" &amp; C$1),$A212&lt;=INDIRECT("'Panasonic ERJ Code Table'!$N" &amp; C$1)) ),C$2&amp;_xlfn.XLOOKUP($A212,E96_raw,E96_code),"N/A")</f>
        <v>N/A</v>
      </c>
      <c r="F212" s="5" t="str" cm="1">
        <f t="array" aca="1" ref="F212" ca="1">IF( OR( AND($A212&gt;=INDIRECT("'Panasonic ERJ Code Table'!$K" &amp; F$1),$A212&lt;=INDIRECT("'Panasonic ERJ Code Table'!$L" &amp; F$1)), AND($A212&gt;=INDIRECT("'Panasonic ERJ Code Table'!$M" &amp; F$1),$A212&lt;=INDIRECT("'Panasonic ERJ Code Table'!$N" &amp; F$1)) ),F$2&amp;_xlfn.XLOOKUP($A212,E96_raw,E96_code),"N/A")</f>
        <v>ERJ2RHD1500</v>
      </c>
      <c r="G212" s="23" t="str" cm="1">
        <f t="array" aca="1" ref="G212" ca="1">"technology "&amp;RIGHT(F212,4)&amp;";"&amp;_xlfn.XLOOKUP(2,eii,eia)&amp;F212&amp;_xlfn.XLOOKUP(16,eii,eia)&amp;_xlfn.XLOOKUP(3,eii,eia)&amp;_xlfn.XLOOKUP($A212,E96_raw,e96_std&amp;" "&amp;e96_sym)&amp;_xlfn.XLOOKUP(16,eii,eia)&amp;_xlfn.XLOOKUP(4,eii,eia)&amp;_xlfn.XLOOKUP(LEFT(F212,7),r_1,r_4)&amp;" W @ 70°C"&amp;_xlfn.XLOOKUP(16,eii,eia)&amp;_xlfn.XLOOKUP(5,eii,eia)&amp;_xlfn.XLOOKUP(MID(F212,4,3),e_code,TEXT(e_size,"0000"))&amp;_xlfn.XLOOKUP(16,eii,eia)&amp;_xlfn.XLOOKUP(6,eii,eia)&amp;ROUND(MIN(SQRT($A212*_xlfn.XLOOKUP(LEFT(F212,7),r_1,r_4)),_xlfn.XLOOKUP(LEFT(F212,7),r_1,r_7)),1)&amp;" V"&amp;_xlfn.XLOOKUP(16,eii,eia)&amp;_xlfn.XLOOKUP(8,eii,eia)&amp;_xlfn.XLOOKUP(LEFT(F212,7),r_1,r_8)&amp;_xlfn.XLOOKUP(16,eii,eia)&amp;_xlfn.XLOOKUP(9,eii,eia)&amp;_xlfn.XLOOKUP($A212,E96_raw,E96_code&amp;" / "&amp;E96_3C)&amp;_xlfn.XLOOKUP(16,eii,eia)&amp;_xlfn.XLOOKUP(10,eii,eia)&amp;_xlfn.XLOOKUP(LEFT(F212,7),r_1,r_10)&amp;_xlfn.XLOOKUP(16,eii,eia)&amp;_xlfn.XLOOKUP(11,eii,eia)&amp;_xlfn.XLOOKUP(LEFT(F212,7),r_1,r_11)&amp;_xlfn.XLOOKUP(16,eii,eia)&amp;_xlfn.XLOOKUP(12,eii,eia)&amp;_xlfn.XLOOKUP(LEFT(F212,7),r_1,r_12)&amp;" ppm/°C"&amp;_xlfn.XLOOKUP(16,eii,eia)&amp;_xlfn.XLOOKUP(13,eii,eia)&amp;MID(F212,4,2)&amp;_xlfn.XLOOKUP(16,eii,eia)&amp;_xlfn.XLOOKUP(14,eii,eia)&amp;_xlfn.XLOOKUP(16,eii,eia)&amp;_xlfn.XLOOKUP(15,eii,eia)&amp;_xlfn.XLOOKUP(16,eii,eia)</f>
        <v>technology 1500;attribute MPN 'ERJ2RHD1500' constant;attribute value '150 0' constant;attribute Power '0.063 W @ 70°C' constant;attribute package '0402' constant;attribute RCWV '3.1 V' constant;attribute tolerance '±0.5 %' constant;attribute pkg_codes '1500 / 151'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2" s="5" t="str" cm="1">
        <f t="array" aca="1" ref="I212" ca="1">IF( OR( AND($A212&gt;=INDIRECT("'Panasonic ERJ Code Table'!$K" &amp; I$1),$A212&lt;=INDIRECT("'Panasonic ERJ Code Table'!$L" &amp; I$1)), AND($A212&gt;=INDIRECT("'Panasonic ERJ Code Table'!$M" &amp; I$1),$A212&lt;=INDIRECT("'Panasonic ERJ Code Table'!$N" &amp; I$1)) ),I$2&amp;_xlfn.XLOOKUP($A212,E96_raw,E96_code),"N/A")</f>
        <v>N/A</v>
      </c>
      <c r="L212" s="5" t="str" cm="1">
        <f t="array" aca="1" ref="L212" ca="1">IF( OR( AND($A212&gt;=INDIRECT("'Panasonic ERJ Code Table'!$K" &amp; L$1),$A212&lt;=INDIRECT("'Panasonic ERJ Code Table'!$L" &amp; L$1)), AND($A212&gt;=INDIRECT("'Panasonic ERJ Code Table'!$M" &amp; L$1),$A212&lt;=INDIRECT("'Panasonic ERJ Code Table'!$N" &amp; L$1)) ),L$2&amp;_xlfn.XLOOKUP($A212,E96_raw,E96_code),"N/A")</f>
        <v>ERJ3RBD1500</v>
      </c>
      <c r="O212" s="5" t="str" cm="1">
        <f t="array" aca="1" ref="O212" ca="1">IF( OR( AND($A212&gt;=INDIRECT("'Panasonic ERJ Code Table'!$K" &amp; O$1),$A212&lt;=INDIRECT("'Panasonic ERJ Code Table'!$L" &amp; O$1)), AND($A212&gt;=INDIRECT("'Panasonic ERJ Code Table'!$M" &amp; O$1),$A212&lt;=INDIRECT("'Panasonic ERJ Code Table'!$N" &amp; O$1)) ),O$2&amp;_xlfn.XLOOKUP($A212,E96_raw,E96_code),"N/A")</f>
        <v>N/A</v>
      </c>
      <c r="R212" s="5" t="str" cm="1">
        <f t="array" aca="1" ref="R212" ca="1">IF( OR( AND($A212&gt;=INDIRECT("'Panasonic ERJ Code Table'!$K" &amp; R$1),$A212&lt;=INDIRECT("'Panasonic ERJ Code Table'!$L" &amp; R$1)), AND($A212&gt;=INDIRECT("'Panasonic ERJ Code Table'!$M" &amp; R$1),$A212&lt;=INDIRECT("'Panasonic ERJ Code Table'!$N" &amp; R$1)) ),R$2&amp;_xlfn.XLOOKUP($A212,E96_raw,E96_code),"N/A")</f>
        <v>ERJ6RBD1500</v>
      </c>
      <c r="U212" s="5" t="str" cm="1">
        <f t="array" aca="1" ref="U212" ca="1">IF( OR( AND($A212&gt;=INDIRECT("'Panasonic ERJ Code Table'!$J" &amp; U$1),$A212&lt;=INDIRECT("'Panasonic ERJ Code Table'!$K" &amp; U$1)), AND($A212&gt;=INDIRECT("'Panasonic ERJ Code Table'!$L" &amp; U$1),$A212&lt;=INDIRECT("'Panasonic ERJ Code Table'!$M" &amp; U$1)) ),U$2&amp;_xlfn.XLOOKUP($A212,E96_raw,E96_code),"N/A")</f>
        <v>ERJ6RED1500</v>
      </c>
    </row>
    <row r="213" spans="1:21">
      <c r="A213" s="16">
        <v>154</v>
      </c>
      <c r="B213" s="16"/>
      <c r="C213" s="5" t="str" cm="1">
        <f t="array" aca="1" ref="C213" ca="1">IF( OR( AND($A213&gt;=INDIRECT("'Panasonic ERJ Code Table'!$K" &amp; C$1),$A213&lt;=INDIRECT("'Panasonic ERJ Code Table'!$L" &amp; C$1)), AND($A213&gt;=INDIRECT("'Panasonic ERJ Code Table'!$M" &amp; C$1),$A213&lt;=INDIRECT("'Panasonic ERJ Code Table'!$N" &amp; C$1)) ),C$2&amp;_xlfn.XLOOKUP($A213,E96_raw,E96_code),"N/A")</f>
        <v>N/A</v>
      </c>
      <c r="F213" s="5" t="str" cm="1">
        <f t="array" aca="1" ref="F213" ca="1">IF( OR( AND($A213&gt;=INDIRECT("'Panasonic ERJ Code Table'!$K" &amp; F$1),$A213&lt;=INDIRECT("'Panasonic ERJ Code Table'!$L" &amp; F$1)), AND($A213&gt;=INDIRECT("'Panasonic ERJ Code Table'!$M" &amp; F$1),$A213&lt;=INDIRECT("'Panasonic ERJ Code Table'!$N" &amp; F$1)) ),F$2&amp;_xlfn.XLOOKUP($A213,E96_raw,E96_code),"N/A")</f>
        <v>ERJ2RHD1540</v>
      </c>
      <c r="G213" s="23" t="str" cm="1">
        <f t="array" aca="1" ref="G213" ca="1">"technology "&amp;RIGHT(F213,4)&amp;";"&amp;_xlfn.XLOOKUP(2,eii,eia)&amp;F213&amp;_xlfn.XLOOKUP(16,eii,eia)&amp;_xlfn.XLOOKUP(3,eii,eia)&amp;_xlfn.XLOOKUP($A213,E96_raw,e96_std&amp;" "&amp;e96_sym)&amp;_xlfn.XLOOKUP(16,eii,eia)&amp;_xlfn.XLOOKUP(4,eii,eia)&amp;_xlfn.XLOOKUP(LEFT(F213,7),r_1,r_4)&amp;" W @ 70°C"&amp;_xlfn.XLOOKUP(16,eii,eia)&amp;_xlfn.XLOOKUP(5,eii,eia)&amp;_xlfn.XLOOKUP(MID(F213,4,3),e_code,TEXT(e_size,"0000"))&amp;_xlfn.XLOOKUP(16,eii,eia)&amp;_xlfn.XLOOKUP(6,eii,eia)&amp;ROUND(MIN(SQRT($A213*_xlfn.XLOOKUP(LEFT(F213,7),r_1,r_4)),_xlfn.XLOOKUP(LEFT(F213,7),r_1,r_7)),1)&amp;" V"&amp;_xlfn.XLOOKUP(16,eii,eia)&amp;_xlfn.XLOOKUP(8,eii,eia)&amp;_xlfn.XLOOKUP(LEFT(F213,7),r_1,r_8)&amp;_xlfn.XLOOKUP(16,eii,eia)&amp;_xlfn.XLOOKUP(9,eii,eia)&amp;_xlfn.XLOOKUP($A213,E96_raw,E96_code&amp;" / "&amp;E96_3C)&amp;_xlfn.XLOOKUP(16,eii,eia)&amp;_xlfn.XLOOKUP(10,eii,eia)&amp;_xlfn.XLOOKUP(LEFT(F213,7),r_1,r_10)&amp;_xlfn.XLOOKUP(16,eii,eia)&amp;_xlfn.XLOOKUP(11,eii,eia)&amp;_xlfn.XLOOKUP(LEFT(F213,7),r_1,r_11)&amp;_xlfn.XLOOKUP(16,eii,eia)&amp;_xlfn.XLOOKUP(12,eii,eia)&amp;_xlfn.XLOOKUP(LEFT(F213,7),r_1,r_12)&amp;" ppm/°C"&amp;_xlfn.XLOOKUP(16,eii,eia)&amp;_xlfn.XLOOKUP(13,eii,eia)&amp;MID(F213,4,2)&amp;_xlfn.XLOOKUP(16,eii,eia)&amp;_xlfn.XLOOKUP(14,eii,eia)&amp;_xlfn.XLOOKUP(16,eii,eia)&amp;_xlfn.XLOOKUP(15,eii,eia)&amp;_xlfn.XLOOKUP(16,eii,eia)</f>
        <v>technology 1540;attribute MPN 'ERJ2RHD1540' constant;attribute value '154 0' constant;attribute Power '0.063 W @ 70°C' constant;attribute package '0402' constant;attribute RCWV '3.1 V' constant;attribute tolerance '±0.5 %' constant;attribute pkg_codes '1540 / 151'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3" s="5" t="str" cm="1">
        <f t="array" aca="1" ref="I213" ca="1">IF( OR( AND($A213&gt;=INDIRECT("'Panasonic ERJ Code Table'!$K" &amp; I$1),$A213&lt;=INDIRECT("'Panasonic ERJ Code Table'!$L" &amp; I$1)), AND($A213&gt;=INDIRECT("'Panasonic ERJ Code Table'!$M" &amp; I$1),$A213&lt;=INDIRECT("'Panasonic ERJ Code Table'!$N" &amp; I$1)) ),I$2&amp;_xlfn.XLOOKUP($A213,E96_raw,E96_code),"N/A")</f>
        <v>N/A</v>
      </c>
      <c r="L213" s="5" t="str" cm="1">
        <f t="array" aca="1" ref="L213" ca="1">IF( OR( AND($A213&gt;=INDIRECT("'Panasonic ERJ Code Table'!$K" &amp; L$1),$A213&lt;=INDIRECT("'Panasonic ERJ Code Table'!$L" &amp; L$1)), AND($A213&gt;=INDIRECT("'Panasonic ERJ Code Table'!$M" &amp; L$1),$A213&lt;=INDIRECT("'Panasonic ERJ Code Table'!$N" &amp; L$1)) ),L$2&amp;_xlfn.XLOOKUP($A213,E96_raw,E96_code),"N/A")</f>
        <v>ERJ3RBD1540</v>
      </c>
      <c r="O213" s="5" t="str" cm="1">
        <f t="array" aca="1" ref="O213" ca="1">IF( OR( AND($A213&gt;=INDIRECT("'Panasonic ERJ Code Table'!$K" &amp; O$1),$A213&lt;=INDIRECT("'Panasonic ERJ Code Table'!$L" &amp; O$1)), AND($A213&gt;=INDIRECT("'Panasonic ERJ Code Table'!$M" &amp; O$1),$A213&lt;=INDIRECT("'Panasonic ERJ Code Table'!$N" &amp; O$1)) ),O$2&amp;_xlfn.XLOOKUP($A213,E96_raw,E96_code),"N/A")</f>
        <v>N/A</v>
      </c>
      <c r="R213" s="5" t="str" cm="1">
        <f t="array" aca="1" ref="R213" ca="1">IF( OR( AND($A213&gt;=INDIRECT("'Panasonic ERJ Code Table'!$K" &amp; R$1),$A213&lt;=INDIRECT("'Panasonic ERJ Code Table'!$L" &amp; R$1)), AND($A213&gt;=INDIRECT("'Panasonic ERJ Code Table'!$M" &amp; R$1),$A213&lt;=INDIRECT("'Panasonic ERJ Code Table'!$N" &amp; R$1)) ),R$2&amp;_xlfn.XLOOKUP($A213,E96_raw,E96_code),"N/A")</f>
        <v>ERJ6RBD1540</v>
      </c>
      <c r="U213" s="5" t="str" cm="1">
        <f t="array" aca="1" ref="U213" ca="1">IF( OR( AND($A213&gt;=INDIRECT("'Panasonic ERJ Code Table'!$J" &amp; U$1),$A213&lt;=INDIRECT("'Panasonic ERJ Code Table'!$K" &amp; U$1)), AND($A213&gt;=INDIRECT("'Panasonic ERJ Code Table'!$L" &amp; U$1),$A213&lt;=INDIRECT("'Panasonic ERJ Code Table'!$M" &amp; U$1)) ),U$2&amp;_xlfn.XLOOKUP($A213,E96_raw,E96_code),"N/A")</f>
        <v>ERJ6RED1540</v>
      </c>
    </row>
    <row r="214" spans="1:21">
      <c r="A214" s="16">
        <v>158</v>
      </c>
      <c r="B214" s="16"/>
      <c r="C214" s="5" t="str" cm="1">
        <f t="array" aca="1" ref="C214" ca="1">IF( OR( AND($A214&gt;=INDIRECT("'Panasonic ERJ Code Table'!$K" &amp; C$1),$A214&lt;=INDIRECT("'Panasonic ERJ Code Table'!$L" &amp; C$1)), AND($A214&gt;=INDIRECT("'Panasonic ERJ Code Table'!$M" &amp; C$1),$A214&lt;=INDIRECT("'Panasonic ERJ Code Table'!$N" &amp; C$1)) ),C$2&amp;_xlfn.XLOOKUP($A214,E96_raw,E96_code),"N/A")</f>
        <v>N/A</v>
      </c>
      <c r="F214" s="5" t="str" cm="1">
        <f t="array" aca="1" ref="F214" ca="1">IF( OR( AND($A214&gt;=INDIRECT("'Panasonic ERJ Code Table'!$K" &amp; F$1),$A214&lt;=INDIRECT("'Panasonic ERJ Code Table'!$L" &amp; F$1)), AND($A214&gt;=INDIRECT("'Panasonic ERJ Code Table'!$M" &amp; F$1),$A214&lt;=INDIRECT("'Panasonic ERJ Code Table'!$N" &amp; F$1)) ),F$2&amp;_xlfn.XLOOKUP($A214,E96_raw,E96_code),"N/A")</f>
        <v>ERJ2RHD1580</v>
      </c>
      <c r="G214" s="23" t="str" cm="1">
        <f t="array" aca="1" ref="G214" ca="1">"technology "&amp;RIGHT(F214,4)&amp;";"&amp;_xlfn.XLOOKUP(2,eii,eia)&amp;F214&amp;_xlfn.XLOOKUP(16,eii,eia)&amp;_xlfn.XLOOKUP(3,eii,eia)&amp;_xlfn.XLOOKUP($A214,E96_raw,e96_std&amp;" "&amp;e96_sym)&amp;_xlfn.XLOOKUP(16,eii,eia)&amp;_xlfn.XLOOKUP(4,eii,eia)&amp;_xlfn.XLOOKUP(LEFT(F214,7),r_1,r_4)&amp;" W @ 70°C"&amp;_xlfn.XLOOKUP(16,eii,eia)&amp;_xlfn.XLOOKUP(5,eii,eia)&amp;_xlfn.XLOOKUP(MID(F214,4,3),e_code,TEXT(e_size,"0000"))&amp;_xlfn.XLOOKUP(16,eii,eia)&amp;_xlfn.XLOOKUP(6,eii,eia)&amp;ROUND(MIN(SQRT($A214*_xlfn.XLOOKUP(LEFT(F214,7),r_1,r_4)),_xlfn.XLOOKUP(LEFT(F214,7),r_1,r_7)),1)&amp;" V"&amp;_xlfn.XLOOKUP(16,eii,eia)&amp;_xlfn.XLOOKUP(8,eii,eia)&amp;_xlfn.XLOOKUP(LEFT(F214,7),r_1,r_8)&amp;_xlfn.XLOOKUP(16,eii,eia)&amp;_xlfn.XLOOKUP(9,eii,eia)&amp;_xlfn.XLOOKUP($A214,E96_raw,E96_code&amp;" / "&amp;E96_3C)&amp;_xlfn.XLOOKUP(16,eii,eia)&amp;_xlfn.XLOOKUP(10,eii,eia)&amp;_xlfn.XLOOKUP(LEFT(F214,7),r_1,r_10)&amp;_xlfn.XLOOKUP(16,eii,eia)&amp;_xlfn.XLOOKUP(11,eii,eia)&amp;_xlfn.XLOOKUP(LEFT(F214,7),r_1,r_11)&amp;_xlfn.XLOOKUP(16,eii,eia)&amp;_xlfn.XLOOKUP(12,eii,eia)&amp;_xlfn.XLOOKUP(LEFT(F214,7),r_1,r_12)&amp;" ppm/°C"&amp;_xlfn.XLOOKUP(16,eii,eia)&amp;_xlfn.XLOOKUP(13,eii,eia)&amp;MID(F214,4,2)&amp;_xlfn.XLOOKUP(16,eii,eia)&amp;_xlfn.XLOOKUP(14,eii,eia)&amp;_xlfn.XLOOKUP(16,eii,eia)&amp;_xlfn.XLOOKUP(15,eii,eia)&amp;_xlfn.XLOOKUP(16,eii,eia)</f>
        <v>technology 1580;attribute MPN 'ERJ2RHD1580' constant;attribute value '158 0' constant;attribute Power '0.063 W @ 70°C' constant;attribute package '0402' constant;attribute RCWV '3.2 V' constant;attribute tolerance '±0.5 %' constant;attribute pkg_codes '1580 / 151'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4" s="5" t="str" cm="1">
        <f t="array" aca="1" ref="I214" ca="1">IF( OR( AND($A214&gt;=INDIRECT("'Panasonic ERJ Code Table'!$K" &amp; I$1),$A214&lt;=INDIRECT("'Panasonic ERJ Code Table'!$L" &amp; I$1)), AND($A214&gt;=INDIRECT("'Panasonic ERJ Code Table'!$M" &amp; I$1),$A214&lt;=INDIRECT("'Panasonic ERJ Code Table'!$N" &amp; I$1)) ),I$2&amp;_xlfn.XLOOKUP($A214,E96_raw,E96_code),"N/A")</f>
        <v>N/A</v>
      </c>
      <c r="L214" s="5" t="str" cm="1">
        <f t="array" aca="1" ref="L214" ca="1">IF( OR( AND($A214&gt;=INDIRECT("'Panasonic ERJ Code Table'!$K" &amp; L$1),$A214&lt;=INDIRECT("'Panasonic ERJ Code Table'!$L" &amp; L$1)), AND($A214&gt;=INDIRECT("'Panasonic ERJ Code Table'!$M" &amp; L$1),$A214&lt;=INDIRECT("'Panasonic ERJ Code Table'!$N" &amp; L$1)) ),L$2&amp;_xlfn.XLOOKUP($A214,E96_raw,E96_code),"N/A")</f>
        <v>ERJ3RBD1580</v>
      </c>
      <c r="O214" s="5" t="str" cm="1">
        <f t="array" aca="1" ref="O214" ca="1">IF( OR( AND($A214&gt;=INDIRECT("'Panasonic ERJ Code Table'!$K" &amp; O$1),$A214&lt;=INDIRECT("'Panasonic ERJ Code Table'!$L" &amp; O$1)), AND($A214&gt;=INDIRECT("'Panasonic ERJ Code Table'!$M" &amp; O$1),$A214&lt;=INDIRECT("'Panasonic ERJ Code Table'!$N" &amp; O$1)) ),O$2&amp;_xlfn.XLOOKUP($A214,E96_raw,E96_code),"N/A")</f>
        <v>N/A</v>
      </c>
      <c r="R214" s="5" t="str" cm="1">
        <f t="array" aca="1" ref="R214" ca="1">IF( OR( AND($A214&gt;=INDIRECT("'Panasonic ERJ Code Table'!$K" &amp; R$1),$A214&lt;=INDIRECT("'Panasonic ERJ Code Table'!$L" &amp; R$1)), AND($A214&gt;=INDIRECT("'Panasonic ERJ Code Table'!$M" &amp; R$1),$A214&lt;=INDIRECT("'Panasonic ERJ Code Table'!$N" &amp; R$1)) ),R$2&amp;_xlfn.XLOOKUP($A214,E96_raw,E96_code),"N/A")</f>
        <v>ERJ6RBD1580</v>
      </c>
      <c r="U214" s="5" t="str" cm="1">
        <f t="array" aca="1" ref="U214" ca="1">IF( OR( AND($A214&gt;=INDIRECT("'Panasonic ERJ Code Table'!$J" &amp; U$1),$A214&lt;=INDIRECT("'Panasonic ERJ Code Table'!$K" &amp; U$1)), AND($A214&gt;=INDIRECT("'Panasonic ERJ Code Table'!$L" &amp; U$1),$A214&lt;=INDIRECT("'Panasonic ERJ Code Table'!$M" &amp; U$1)) ),U$2&amp;_xlfn.XLOOKUP($A214,E96_raw,E96_code),"N/A")</f>
        <v>ERJ6RED1580</v>
      </c>
    </row>
    <row r="215" spans="1:21">
      <c r="A215" s="16">
        <v>162</v>
      </c>
      <c r="B215" s="16"/>
      <c r="C215" s="5" t="str" cm="1">
        <f t="array" aca="1" ref="C215" ca="1">IF( OR( AND($A215&gt;=INDIRECT("'Panasonic ERJ Code Table'!$K" &amp; C$1),$A215&lt;=INDIRECT("'Panasonic ERJ Code Table'!$L" &amp; C$1)), AND($A215&gt;=INDIRECT("'Panasonic ERJ Code Table'!$M" &amp; C$1),$A215&lt;=INDIRECT("'Panasonic ERJ Code Table'!$N" &amp; C$1)) ),C$2&amp;_xlfn.XLOOKUP($A215,E96_raw,E96_code),"N/A")</f>
        <v>N/A</v>
      </c>
      <c r="F215" s="5" t="str" cm="1">
        <f t="array" aca="1" ref="F215" ca="1">IF( OR( AND($A215&gt;=INDIRECT("'Panasonic ERJ Code Table'!$K" &amp; F$1),$A215&lt;=INDIRECT("'Panasonic ERJ Code Table'!$L" &amp; F$1)), AND($A215&gt;=INDIRECT("'Panasonic ERJ Code Table'!$M" &amp; F$1),$A215&lt;=INDIRECT("'Panasonic ERJ Code Table'!$N" &amp; F$1)) ),F$2&amp;_xlfn.XLOOKUP($A215,E96_raw,E96_code),"N/A")</f>
        <v>ERJ2RHD1620</v>
      </c>
      <c r="G215" s="23" t="str" cm="1">
        <f t="array" aca="1" ref="G215" ca="1">"technology "&amp;RIGHT(F215,4)&amp;";"&amp;_xlfn.XLOOKUP(2,eii,eia)&amp;F215&amp;_xlfn.XLOOKUP(16,eii,eia)&amp;_xlfn.XLOOKUP(3,eii,eia)&amp;_xlfn.XLOOKUP($A215,E96_raw,e96_std&amp;" "&amp;e96_sym)&amp;_xlfn.XLOOKUP(16,eii,eia)&amp;_xlfn.XLOOKUP(4,eii,eia)&amp;_xlfn.XLOOKUP(LEFT(F215,7),r_1,r_4)&amp;" W @ 70°C"&amp;_xlfn.XLOOKUP(16,eii,eia)&amp;_xlfn.XLOOKUP(5,eii,eia)&amp;_xlfn.XLOOKUP(MID(F215,4,3),e_code,TEXT(e_size,"0000"))&amp;_xlfn.XLOOKUP(16,eii,eia)&amp;_xlfn.XLOOKUP(6,eii,eia)&amp;ROUND(MIN(SQRT($A215*_xlfn.XLOOKUP(LEFT(F215,7),r_1,r_4)),_xlfn.XLOOKUP(LEFT(F215,7),r_1,r_7)),1)&amp;" V"&amp;_xlfn.XLOOKUP(16,eii,eia)&amp;_xlfn.XLOOKUP(8,eii,eia)&amp;_xlfn.XLOOKUP(LEFT(F215,7),r_1,r_8)&amp;_xlfn.XLOOKUP(16,eii,eia)&amp;_xlfn.XLOOKUP(9,eii,eia)&amp;_xlfn.XLOOKUP($A215,E96_raw,E96_code&amp;" / "&amp;E96_3C)&amp;_xlfn.XLOOKUP(16,eii,eia)&amp;_xlfn.XLOOKUP(10,eii,eia)&amp;_xlfn.XLOOKUP(LEFT(F215,7),r_1,r_10)&amp;_xlfn.XLOOKUP(16,eii,eia)&amp;_xlfn.XLOOKUP(11,eii,eia)&amp;_xlfn.XLOOKUP(LEFT(F215,7),r_1,r_11)&amp;_xlfn.XLOOKUP(16,eii,eia)&amp;_xlfn.XLOOKUP(12,eii,eia)&amp;_xlfn.XLOOKUP(LEFT(F215,7),r_1,r_12)&amp;" ppm/°C"&amp;_xlfn.XLOOKUP(16,eii,eia)&amp;_xlfn.XLOOKUP(13,eii,eia)&amp;MID(F215,4,2)&amp;_xlfn.XLOOKUP(16,eii,eia)&amp;_xlfn.XLOOKUP(14,eii,eia)&amp;_xlfn.XLOOKUP(16,eii,eia)&amp;_xlfn.XLOOKUP(15,eii,eia)&amp;_xlfn.XLOOKUP(16,eii,eia)</f>
        <v>technology 1620;attribute MPN 'ERJ2RHD1620' constant;attribute value '162 0' constant;attribute Power '0.063 W @ 70°C' constant;attribute package '0402' constant;attribute RCWV '3.2 V' constant;attribute tolerance '±0.5 %' constant;attribute pkg_codes '1620 / 161'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5" s="5" t="str" cm="1">
        <f t="array" aca="1" ref="I215" ca="1">IF( OR( AND($A215&gt;=INDIRECT("'Panasonic ERJ Code Table'!$K" &amp; I$1),$A215&lt;=INDIRECT("'Panasonic ERJ Code Table'!$L" &amp; I$1)), AND($A215&gt;=INDIRECT("'Panasonic ERJ Code Table'!$M" &amp; I$1),$A215&lt;=INDIRECT("'Panasonic ERJ Code Table'!$N" &amp; I$1)) ),I$2&amp;_xlfn.XLOOKUP($A215,E96_raw,E96_code),"N/A")</f>
        <v>N/A</v>
      </c>
      <c r="L215" s="5" t="str" cm="1">
        <f t="array" aca="1" ref="L215" ca="1">IF( OR( AND($A215&gt;=INDIRECT("'Panasonic ERJ Code Table'!$K" &amp; L$1),$A215&lt;=INDIRECT("'Panasonic ERJ Code Table'!$L" &amp; L$1)), AND($A215&gt;=INDIRECT("'Panasonic ERJ Code Table'!$M" &amp; L$1),$A215&lt;=INDIRECT("'Panasonic ERJ Code Table'!$N" &amp; L$1)) ),L$2&amp;_xlfn.XLOOKUP($A215,E96_raw,E96_code),"N/A")</f>
        <v>ERJ3RBD1620</v>
      </c>
      <c r="O215" s="5" t="str" cm="1">
        <f t="array" aca="1" ref="O215" ca="1">IF( OR( AND($A215&gt;=INDIRECT("'Panasonic ERJ Code Table'!$K" &amp; O$1),$A215&lt;=INDIRECT("'Panasonic ERJ Code Table'!$L" &amp; O$1)), AND($A215&gt;=INDIRECT("'Panasonic ERJ Code Table'!$M" &amp; O$1),$A215&lt;=INDIRECT("'Panasonic ERJ Code Table'!$N" &amp; O$1)) ),O$2&amp;_xlfn.XLOOKUP($A215,E96_raw,E96_code),"N/A")</f>
        <v>N/A</v>
      </c>
      <c r="R215" s="5" t="str" cm="1">
        <f t="array" aca="1" ref="R215" ca="1">IF( OR( AND($A215&gt;=INDIRECT("'Panasonic ERJ Code Table'!$K" &amp; R$1),$A215&lt;=INDIRECT("'Panasonic ERJ Code Table'!$L" &amp; R$1)), AND($A215&gt;=INDIRECT("'Panasonic ERJ Code Table'!$M" &amp; R$1),$A215&lt;=INDIRECT("'Panasonic ERJ Code Table'!$N" &amp; R$1)) ),R$2&amp;_xlfn.XLOOKUP($A215,E96_raw,E96_code),"N/A")</f>
        <v>ERJ6RBD1620</v>
      </c>
      <c r="U215" s="5" t="str" cm="1">
        <f t="array" aca="1" ref="U215" ca="1">IF( OR( AND($A215&gt;=INDIRECT("'Panasonic ERJ Code Table'!$J" &amp; U$1),$A215&lt;=INDIRECT("'Panasonic ERJ Code Table'!$K" &amp; U$1)), AND($A215&gt;=INDIRECT("'Panasonic ERJ Code Table'!$L" &amp; U$1),$A215&lt;=INDIRECT("'Panasonic ERJ Code Table'!$M" &amp; U$1)) ),U$2&amp;_xlfn.XLOOKUP($A215,E96_raw,E96_code),"N/A")</f>
        <v>ERJ6RED1620</v>
      </c>
    </row>
    <row r="216" spans="1:21">
      <c r="A216" s="16">
        <v>165</v>
      </c>
      <c r="B216" s="16"/>
      <c r="C216" s="5" t="str" cm="1">
        <f t="array" aca="1" ref="C216" ca="1">IF( OR( AND($A216&gt;=INDIRECT("'Panasonic ERJ Code Table'!$K" &amp; C$1),$A216&lt;=INDIRECT("'Panasonic ERJ Code Table'!$L" &amp; C$1)), AND($A216&gt;=INDIRECT("'Panasonic ERJ Code Table'!$M" &amp; C$1),$A216&lt;=INDIRECT("'Panasonic ERJ Code Table'!$N" &amp; C$1)) ),C$2&amp;_xlfn.XLOOKUP($A216,E96_raw,E96_code),"N/A")</f>
        <v>N/A</v>
      </c>
      <c r="F216" s="5" t="str" cm="1">
        <f t="array" aca="1" ref="F216" ca="1">IF( OR( AND($A216&gt;=INDIRECT("'Panasonic ERJ Code Table'!$K" &amp; F$1),$A216&lt;=INDIRECT("'Panasonic ERJ Code Table'!$L" &amp; F$1)), AND($A216&gt;=INDIRECT("'Panasonic ERJ Code Table'!$M" &amp; F$1),$A216&lt;=INDIRECT("'Panasonic ERJ Code Table'!$N" &amp; F$1)) ),F$2&amp;_xlfn.XLOOKUP($A216,E96_raw,E96_code),"N/A")</f>
        <v>ERJ2RHD1650</v>
      </c>
      <c r="G216" s="23" t="str" cm="1">
        <f t="array" aca="1" ref="G216" ca="1">"technology "&amp;RIGHT(F216,4)&amp;";"&amp;_xlfn.XLOOKUP(2,eii,eia)&amp;F216&amp;_xlfn.XLOOKUP(16,eii,eia)&amp;_xlfn.XLOOKUP(3,eii,eia)&amp;_xlfn.XLOOKUP($A216,E96_raw,e96_std&amp;" "&amp;e96_sym)&amp;_xlfn.XLOOKUP(16,eii,eia)&amp;_xlfn.XLOOKUP(4,eii,eia)&amp;_xlfn.XLOOKUP(LEFT(F216,7),r_1,r_4)&amp;" W @ 70°C"&amp;_xlfn.XLOOKUP(16,eii,eia)&amp;_xlfn.XLOOKUP(5,eii,eia)&amp;_xlfn.XLOOKUP(MID(F216,4,3),e_code,TEXT(e_size,"0000"))&amp;_xlfn.XLOOKUP(16,eii,eia)&amp;_xlfn.XLOOKUP(6,eii,eia)&amp;ROUND(MIN(SQRT($A216*_xlfn.XLOOKUP(LEFT(F216,7),r_1,r_4)),_xlfn.XLOOKUP(LEFT(F216,7),r_1,r_7)),1)&amp;" V"&amp;_xlfn.XLOOKUP(16,eii,eia)&amp;_xlfn.XLOOKUP(8,eii,eia)&amp;_xlfn.XLOOKUP(LEFT(F216,7),r_1,r_8)&amp;_xlfn.XLOOKUP(16,eii,eia)&amp;_xlfn.XLOOKUP(9,eii,eia)&amp;_xlfn.XLOOKUP($A216,E96_raw,E96_code&amp;" / "&amp;E96_3C)&amp;_xlfn.XLOOKUP(16,eii,eia)&amp;_xlfn.XLOOKUP(10,eii,eia)&amp;_xlfn.XLOOKUP(LEFT(F216,7),r_1,r_10)&amp;_xlfn.XLOOKUP(16,eii,eia)&amp;_xlfn.XLOOKUP(11,eii,eia)&amp;_xlfn.XLOOKUP(LEFT(F216,7),r_1,r_11)&amp;_xlfn.XLOOKUP(16,eii,eia)&amp;_xlfn.XLOOKUP(12,eii,eia)&amp;_xlfn.XLOOKUP(LEFT(F216,7),r_1,r_12)&amp;" ppm/°C"&amp;_xlfn.XLOOKUP(16,eii,eia)&amp;_xlfn.XLOOKUP(13,eii,eia)&amp;MID(F216,4,2)&amp;_xlfn.XLOOKUP(16,eii,eia)&amp;_xlfn.XLOOKUP(14,eii,eia)&amp;_xlfn.XLOOKUP(16,eii,eia)&amp;_xlfn.XLOOKUP(15,eii,eia)&amp;_xlfn.XLOOKUP(16,eii,eia)</f>
        <v>technology 1650;attribute MPN 'ERJ2RHD1650' constant;attribute value '165 0' constant;attribute Power '0.063 W @ 70°C' constant;attribute package '0402' constant;attribute RCWV '3.2 V' constant;attribute tolerance '±0.5 %' constant;attribute pkg_codes '1650 / 161'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6" s="5" t="str" cm="1">
        <f t="array" aca="1" ref="I216" ca="1">IF( OR( AND($A216&gt;=INDIRECT("'Panasonic ERJ Code Table'!$K" &amp; I$1),$A216&lt;=INDIRECT("'Panasonic ERJ Code Table'!$L" &amp; I$1)), AND($A216&gt;=INDIRECT("'Panasonic ERJ Code Table'!$M" &amp; I$1),$A216&lt;=INDIRECT("'Panasonic ERJ Code Table'!$N" &amp; I$1)) ),I$2&amp;_xlfn.XLOOKUP($A216,E96_raw,E96_code),"N/A")</f>
        <v>N/A</v>
      </c>
      <c r="L216" s="5" t="str" cm="1">
        <f t="array" aca="1" ref="L216" ca="1">IF( OR( AND($A216&gt;=INDIRECT("'Panasonic ERJ Code Table'!$K" &amp; L$1),$A216&lt;=INDIRECT("'Panasonic ERJ Code Table'!$L" &amp; L$1)), AND($A216&gt;=INDIRECT("'Panasonic ERJ Code Table'!$M" &amp; L$1),$A216&lt;=INDIRECT("'Panasonic ERJ Code Table'!$N" &amp; L$1)) ),L$2&amp;_xlfn.XLOOKUP($A216,E96_raw,E96_code),"N/A")</f>
        <v>ERJ3RBD1650</v>
      </c>
      <c r="O216" s="5" t="str" cm="1">
        <f t="array" aca="1" ref="O216" ca="1">IF( OR( AND($A216&gt;=INDIRECT("'Panasonic ERJ Code Table'!$K" &amp; O$1),$A216&lt;=INDIRECT("'Panasonic ERJ Code Table'!$L" &amp; O$1)), AND($A216&gt;=INDIRECT("'Panasonic ERJ Code Table'!$M" &amp; O$1),$A216&lt;=INDIRECT("'Panasonic ERJ Code Table'!$N" &amp; O$1)) ),O$2&amp;_xlfn.XLOOKUP($A216,E96_raw,E96_code),"N/A")</f>
        <v>N/A</v>
      </c>
      <c r="R216" s="5" t="str" cm="1">
        <f t="array" aca="1" ref="R216" ca="1">IF( OR( AND($A216&gt;=INDIRECT("'Panasonic ERJ Code Table'!$K" &amp; R$1),$A216&lt;=INDIRECT("'Panasonic ERJ Code Table'!$L" &amp; R$1)), AND($A216&gt;=INDIRECT("'Panasonic ERJ Code Table'!$M" &amp; R$1),$A216&lt;=INDIRECT("'Panasonic ERJ Code Table'!$N" &amp; R$1)) ),R$2&amp;_xlfn.XLOOKUP($A216,E96_raw,E96_code),"N/A")</f>
        <v>ERJ6RBD1650</v>
      </c>
      <c r="U216" s="5" t="str" cm="1">
        <f t="array" aca="1" ref="U216" ca="1">IF( OR( AND($A216&gt;=INDIRECT("'Panasonic ERJ Code Table'!$J" &amp; U$1),$A216&lt;=INDIRECT("'Panasonic ERJ Code Table'!$K" &amp; U$1)), AND($A216&gt;=INDIRECT("'Panasonic ERJ Code Table'!$L" &amp; U$1),$A216&lt;=INDIRECT("'Panasonic ERJ Code Table'!$M" &amp; U$1)) ),U$2&amp;_xlfn.XLOOKUP($A216,E96_raw,E96_code),"N/A")</f>
        <v>ERJ6RED1650</v>
      </c>
    </row>
    <row r="217" spans="1:21">
      <c r="A217" s="16">
        <v>169</v>
      </c>
      <c r="B217" s="16"/>
      <c r="C217" s="5" t="str" cm="1">
        <f t="array" aca="1" ref="C217" ca="1">IF( OR( AND($A217&gt;=INDIRECT("'Panasonic ERJ Code Table'!$K" &amp; C$1),$A217&lt;=INDIRECT("'Panasonic ERJ Code Table'!$L" &amp; C$1)), AND($A217&gt;=INDIRECT("'Panasonic ERJ Code Table'!$M" &amp; C$1),$A217&lt;=INDIRECT("'Panasonic ERJ Code Table'!$N" &amp; C$1)) ),C$2&amp;_xlfn.XLOOKUP($A217,E96_raw,E96_code),"N/A")</f>
        <v>N/A</v>
      </c>
      <c r="F217" s="5" t="str" cm="1">
        <f t="array" aca="1" ref="F217" ca="1">IF( OR( AND($A217&gt;=INDIRECT("'Panasonic ERJ Code Table'!$K" &amp; F$1),$A217&lt;=INDIRECT("'Panasonic ERJ Code Table'!$L" &amp; F$1)), AND($A217&gt;=INDIRECT("'Panasonic ERJ Code Table'!$M" &amp; F$1),$A217&lt;=INDIRECT("'Panasonic ERJ Code Table'!$N" &amp; F$1)) ),F$2&amp;_xlfn.XLOOKUP($A217,E96_raw,E96_code),"N/A")</f>
        <v>ERJ2RHD1690</v>
      </c>
      <c r="G217" s="23" t="str" cm="1">
        <f t="array" aca="1" ref="G217" ca="1">"technology "&amp;RIGHT(F217,4)&amp;";"&amp;_xlfn.XLOOKUP(2,eii,eia)&amp;F217&amp;_xlfn.XLOOKUP(16,eii,eia)&amp;_xlfn.XLOOKUP(3,eii,eia)&amp;_xlfn.XLOOKUP($A217,E96_raw,e96_std&amp;" "&amp;e96_sym)&amp;_xlfn.XLOOKUP(16,eii,eia)&amp;_xlfn.XLOOKUP(4,eii,eia)&amp;_xlfn.XLOOKUP(LEFT(F217,7),r_1,r_4)&amp;" W @ 70°C"&amp;_xlfn.XLOOKUP(16,eii,eia)&amp;_xlfn.XLOOKUP(5,eii,eia)&amp;_xlfn.XLOOKUP(MID(F217,4,3),e_code,TEXT(e_size,"0000"))&amp;_xlfn.XLOOKUP(16,eii,eia)&amp;_xlfn.XLOOKUP(6,eii,eia)&amp;ROUND(MIN(SQRT($A217*_xlfn.XLOOKUP(LEFT(F217,7),r_1,r_4)),_xlfn.XLOOKUP(LEFT(F217,7),r_1,r_7)),1)&amp;" V"&amp;_xlfn.XLOOKUP(16,eii,eia)&amp;_xlfn.XLOOKUP(8,eii,eia)&amp;_xlfn.XLOOKUP(LEFT(F217,7),r_1,r_8)&amp;_xlfn.XLOOKUP(16,eii,eia)&amp;_xlfn.XLOOKUP(9,eii,eia)&amp;_xlfn.XLOOKUP($A217,E96_raw,E96_code&amp;" / "&amp;E96_3C)&amp;_xlfn.XLOOKUP(16,eii,eia)&amp;_xlfn.XLOOKUP(10,eii,eia)&amp;_xlfn.XLOOKUP(LEFT(F217,7),r_1,r_10)&amp;_xlfn.XLOOKUP(16,eii,eia)&amp;_xlfn.XLOOKUP(11,eii,eia)&amp;_xlfn.XLOOKUP(LEFT(F217,7),r_1,r_11)&amp;_xlfn.XLOOKUP(16,eii,eia)&amp;_xlfn.XLOOKUP(12,eii,eia)&amp;_xlfn.XLOOKUP(LEFT(F217,7),r_1,r_12)&amp;" ppm/°C"&amp;_xlfn.XLOOKUP(16,eii,eia)&amp;_xlfn.XLOOKUP(13,eii,eia)&amp;MID(F217,4,2)&amp;_xlfn.XLOOKUP(16,eii,eia)&amp;_xlfn.XLOOKUP(14,eii,eia)&amp;_xlfn.XLOOKUP(16,eii,eia)&amp;_xlfn.XLOOKUP(15,eii,eia)&amp;_xlfn.XLOOKUP(16,eii,eia)</f>
        <v>technology 1690;attribute MPN 'ERJ2RHD1690' constant;attribute value '169 0' constant;attribute Power '0.063 W @ 70°C' constant;attribute package '0402' constant;attribute RCWV '3.3 V' constant;attribute tolerance '±0.5 %' constant;attribute pkg_codes '1690 / 161'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7" s="5" t="str" cm="1">
        <f t="array" aca="1" ref="I217" ca="1">IF( OR( AND($A217&gt;=INDIRECT("'Panasonic ERJ Code Table'!$K" &amp; I$1),$A217&lt;=INDIRECT("'Panasonic ERJ Code Table'!$L" &amp; I$1)), AND($A217&gt;=INDIRECT("'Panasonic ERJ Code Table'!$M" &amp; I$1),$A217&lt;=INDIRECT("'Panasonic ERJ Code Table'!$N" &amp; I$1)) ),I$2&amp;_xlfn.XLOOKUP($A217,E96_raw,E96_code),"N/A")</f>
        <v>N/A</v>
      </c>
      <c r="L217" s="5" t="str" cm="1">
        <f t="array" aca="1" ref="L217" ca="1">IF( OR( AND($A217&gt;=INDIRECT("'Panasonic ERJ Code Table'!$K" &amp; L$1),$A217&lt;=INDIRECT("'Panasonic ERJ Code Table'!$L" &amp; L$1)), AND($A217&gt;=INDIRECT("'Panasonic ERJ Code Table'!$M" &amp; L$1),$A217&lt;=INDIRECT("'Panasonic ERJ Code Table'!$N" &amp; L$1)) ),L$2&amp;_xlfn.XLOOKUP($A217,E96_raw,E96_code),"N/A")</f>
        <v>ERJ3RBD1690</v>
      </c>
      <c r="O217" s="5" t="str" cm="1">
        <f t="array" aca="1" ref="O217" ca="1">IF( OR( AND($A217&gt;=INDIRECT("'Panasonic ERJ Code Table'!$K" &amp; O$1),$A217&lt;=INDIRECT("'Panasonic ERJ Code Table'!$L" &amp; O$1)), AND($A217&gt;=INDIRECT("'Panasonic ERJ Code Table'!$M" &amp; O$1),$A217&lt;=INDIRECT("'Panasonic ERJ Code Table'!$N" &amp; O$1)) ),O$2&amp;_xlfn.XLOOKUP($A217,E96_raw,E96_code),"N/A")</f>
        <v>N/A</v>
      </c>
      <c r="R217" s="5" t="str" cm="1">
        <f t="array" aca="1" ref="R217" ca="1">IF( OR( AND($A217&gt;=INDIRECT("'Panasonic ERJ Code Table'!$K" &amp; R$1),$A217&lt;=INDIRECT("'Panasonic ERJ Code Table'!$L" &amp; R$1)), AND($A217&gt;=INDIRECT("'Panasonic ERJ Code Table'!$M" &amp; R$1),$A217&lt;=INDIRECT("'Panasonic ERJ Code Table'!$N" &amp; R$1)) ),R$2&amp;_xlfn.XLOOKUP($A217,E96_raw,E96_code),"N/A")</f>
        <v>ERJ6RBD1690</v>
      </c>
      <c r="U217" s="5" t="str" cm="1">
        <f t="array" aca="1" ref="U217" ca="1">IF( OR( AND($A217&gt;=INDIRECT("'Panasonic ERJ Code Table'!$J" &amp; U$1),$A217&lt;=INDIRECT("'Panasonic ERJ Code Table'!$K" &amp; U$1)), AND($A217&gt;=INDIRECT("'Panasonic ERJ Code Table'!$L" &amp; U$1),$A217&lt;=INDIRECT("'Panasonic ERJ Code Table'!$M" &amp; U$1)) ),U$2&amp;_xlfn.XLOOKUP($A217,E96_raw,E96_code),"N/A")</f>
        <v>ERJ6RED1690</v>
      </c>
    </row>
    <row r="218" spans="1:21">
      <c r="A218" s="16">
        <v>174</v>
      </c>
      <c r="B218" s="16"/>
      <c r="C218" s="5" t="str" cm="1">
        <f t="array" aca="1" ref="C218" ca="1">IF( OR( AND($A218&gt;=INDIRECT("'Panasonic ERJ Code Table'!$K" &amp; C$1),$A218&lt;=INDIRECT("'Panasonic ERJ Code Table'!$L" &amp; C$1)), AND($A218&gt;=INDIRECT("'Panasonic ERJ Code Table'!$M" &amp; C$1),$A218&lt;=INDIRECT("'Panasonic ERJ Code Table'!$N" &amp; C$1)) ),C$2&amp;_xlfn.XLOOKUP($A218,E96_raw,E96_code),"N/A")</f>
        <v>N/A</v>
      </c>
      <c r="F218" s="5" t="str" cm="1">
        <f t="array" aca="1" ref="F218" ca="1">IF( OR( AND($A218&gt;=INDIRECT("'Panasonic ERJ Code Table'!$K" &amp; F$1),$A218&lt;=INDIRECT("'Panasonic ERJ Code Table'!$L" &amp; F$1)), AND($A218&gt;=INDIRECT("'Panasonic ERJ Code Table'!$M" &amp; F$1),$A218&lt;=INDIRECT("'Panasonic ERJ Code Table'!$N" &amp; F$1)) ),F$2&amp;_xlfn.XLOOKUP($A218,E96_raw,E96_code),"N/A")</f>
        <v>ERJ2RHD1740</v>
      </c>
      <c r="G218" s="23" t="str" cm="1">
        <f t="array" aca="1" ref="G218" ca="1">"technology "&amp;RIGHT(F218,4)&amp;";"&amp;_xlfn.XLOOKUP(2,eii,eia)&amp;F218&amp;_xlfn.XLOOKUP(16,eii,eia)&amp;_xlfn.XLOOKUP(3,eii,eia)&amp;_xlfn.XLOOKUP($A218,E96_raw,e96_std&amp;" "&amp;e96_sym)&amp;_xlfn.XLOOKUP(16,eii,eia)&amp;_xlfn.XLOOKUP(4,eii,eia)&amp;_xlfn.XLOOKUP(LEFT(F218,7),r_1,r_4)&amp;" W @ 70°C"&amp;_xlfn.XLOOKUP(16,eii,eia)&amp;_xlfn.XLOOKUP(5,eii,eia)&amp;_xlfn.XLOOKUP(MID(F218,4,3),e_code,TEXT(e_size,"0000"))&amp;_xlfn.XLOOKUP(16,eii,eia)&amp;_xlfn.XLOOKUP(6,eii,eia)&amp;ROUND(MIN(SQRT($A218*_xlfn.XLOOKUP(LEFT(F218,7),r_1,r_4)),_xlfn.XLOOKUP(LEFT(F218,7),r_1,r_7)),1)&amp;" V"&amp;_xlfn.XLOOKUP(16,eii,eia)&amp;_xlfn.XLOOKUP(8,eii,eia)&amp;_xlfn.XLOOKUP(LEFT(F218,7),r_1,r_8)&amp;_xlfn.XLOOKUP(16,eii,eia)&amp;_xlfn.XLOOKUP(9,eii,eia)&amp;_xlfn.XLOOKUP($A218,E96_raw,E96_code&amp;" / "&amp;E96_3C)&amp;_xlfn.XLOOKUP(16,eii,eia)&amp;_xlfn.XLOOKUP(10,eii,eia)&amp;_xlfn.XLOOKUP(LEFT(F218,7),r_1,r_10)&amp;_xlfn.XLOOKUP(16,eii,eia)&amp;_xlfn.XLOOKUP(11,eii,eia)&amp;_xlfn.XLOOKUP(LEFT(F218,7),r_1,r_11)&amp;_xlfn.XLOOKUP(16,eii,eia)&amp;_xlfn.XLOOKUP(12,eii,eia)&amp;_xlfn.XLOOKUP(LEFT(F218,7),r_1,r_12)&amp;" ppm/°C"&amp;_xlfn.XLOOKUP(16,eii,eia)&amp;_xlfn.XLOOKUP(13,eii,eia)&amp;MID(F218,4,2)&amp;_xlfn.XLOOKUP(16,eii,eia)&amp;_xlfn.XLOOKUP(14,eii,eia)&amp;_xlfn.XLOOKUP(16,eii,eia)&amp;_xlfn.XLOOKUP(15,eii,eia)&amp;_xlfn.XLOOKUP(16,eii,eia)</f>
        <v>technology 1740;attribute MPN 'ERJ2RHD1740' constant;attribute value '174 0' constant;attribute Power '0.063 W @ 70°C' constant;attribute package '0402' constant;attribute RCWV '3.3 V' constant;attribute tolerance '±0.5 %' constant;attribute pkg_codes '1740 / 171'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8" s="5" t="str" cm="1">
        <f t="array" aca="1" ref="I218" ca="1">IF( OR( AND($A218&gt;=INDIRECT("'Panasonic ERJ Code Table'!$K" &amp; I$1),$A218&lt;=INDIRECT("'Panasonic ERJ Code Table'!$L" &amp; I$1)), AND($A218&gt;=INDIRECT("'Panasonic ERJ Code Table'!$M" &amp; I$1),$A218&lt;=INDIRECT("'Panasonic ERJ Code Table'!$N" &amp; I$1)) ),I$2&amp;_xlfn.XLOOKUP($A218,E96_raw,E96_code),"N/A")</f>
        <v>N/A</v>
      </c>
      <c r="L218" s="5" t="str" cm="1">
        <f t="array" aca="1" ref="L218" ca="1">IF( OR( AND($A218&gt;=INDIRECT("'Panasonic ERJ Code Table'!$K" &amp; L$1),$A218&lt;=INDIRECT("'Panasonic ERJ Code Table'!$L" &amp; L$1)), AND($A218&gt;=INDIRECT("'Panasonic ERJ Code Table'!$M" &amp; L$1),$A218&lt;=INDIRECT("'Panasonic ERJ Code Table'!$N" &amp; L$1)) ),L$2&amp;_xlfn.XLOOKUP($A218,E96_raw,E96_code),"N/A")</f>
        <v>ERJ3RBD1740</v>
      </c>
      <c r="O218" s="5" t="str" cm="1">
        <f t="array" aca="1" ref="O218" ca="1">IF( OR( AND($A218&gt;=INDIRECT("'Panasonic ERJ Code Table'!$K" &amp; O$1),$A218&lt;=INDIRECT("'Panasonic ERJ Code Table'!$L" &amp; O$1)), AND($A218&gt;=INDIRECT("'Panasonic ERJ Code Table'!$M" &amp; O$1),$A218&lt;=INDIRECT("'Panasonic ERJ Code Table'!$N" &amp; O$1)) ),O$2&amp;_xlfn.XLOOKUP($A218,E96_raw,E96_code),"N/A")</f>
        <v>N/A</v>
      </c>
      <c r="R218" s="5" t="str" cm="1">
        <f t="array" aca="1" ref="R218" ca="1">IF( OR( AND($A218&gt;=INDIRECT("'Panasonic ERJ Code Table'!$K" &amp; R$1),$A218&lt;=INDIRECT("'Panasonic ERJ Code Table'!$L" &amp; R$1)), AND($A218&gt;=INDIRECT("'Panasonic ERJ Code Table'!$M" &amp; R$1),$A218&lt;=INDIRECT("'Panasonic ERJ Code Table'!$N" &amp; R$1)) ),R$2&amp;_xlfn.XLOOKUP($A218,E96_raw,E96_code),"N/A")</f>
        <v>ERJ6RBD1740</v>
      </c>
      <c r="U218" s="5" t="str" cm="1">
        <f t="array" aca="1" ref="U218" ca="1">IF( OR( AND($A218&gt;=INDIRECT("'Panasonic ERJ Code Table'!$J" &amp; U$1),$A218&lt;=INDIRECT("'Panasonic ERJ Code Table'!$K" &amp; U$1)), AND($A218&gt;=INDIRECT("'Panasonic ERJ Code Table'!$L" &amp; U$1),$A218&lt;=INDIRECT("'Panasonic ERJ Code Table'!$M" &amp; U$1)) ),U$2&amp;_xlfn.XLOOKUP($A218,E96_raw,E96_code),"N/A")</f>
        <v>ERJ6RED1740</v>
      </c>
    </row>
    <row r="219" spans="1:21">
      <c r="A219" s="16">
        <v>178</v>
      </c>
      <c r="B219" s="16"/>
      <c r="C219" s="5" t="str" cm="1">
        <f t="array" aca="1" ref="C219" ca="1">IF( OR( AND($A219&gt;=INDIRECT("'Panasonic ERJ Code Table'!$K" &amp; C$1),$A219&lt;=INDIRECT("'Panasonic ERJ Code Table'!$L" &amp; C$1)), AND($A219&gt;=INDIRECT("'Panasonic ERJ Code Table'!$M" &amp; C$1),$A219&lt;=INDIRECT("'Panasonic ERJ Code Table'!$N" &amp; C$1)) ),C$2&amp;_xlfn.XLOOKUP($A219,E96_raw,E96_code),"N/A")</f>
        <v>N/A</v>
      </c>
      <c r="F219" s="5" t="str" cm="1">
        <f t="array" aca="1" ref="F219" ca="1">IF( OR( AND($A219&gt;=INDIRECT("'Panasonic ERJ Code Table'!$K" &amp; F$1),$A219&lt;=INDIRECT("'Panasonic ERJ Code Table'!$L" &amp; F$1)), AND($A219&gt;=INDIRECT("'Panasonic ERJ Code Table'!$M" &amp; F$1),$A219&lt;=INDIRECT("'Panasonic ERJ Code Table'!$N" &amp; F$1)) ),F$2&amp;_xlfn.XLOOKUP($A219,E96_raw,E96_code),"N/A")</f>
        <v>ERJ2RHD1780</v>
      </c>
      <c r="G219" s="23" t="str" cm="1">
        <f t="array" aca="1" ref="G219" ca="1">"technology "&amp;RIGHT(F219,4)&amp;";"&amp;_xlfn.XLOOKUP(2,eii,eia)&amp;F219&amp;_xlfn.XLOOKUP(16,eii,eia)&amp;_xlfn.XLOOKUP(3,eii,eia)&amp;_xlfn.XLOOKUP($A219,E96_raw,e96_std&amp;" "&amp;e96_sym)&amp;_xlfn.XLOOKUP(16,eii,eia)&amp;_xlfn.XLOOKUP(4,eii,eia)&amp;_xlfn.XLOOKUP(LEFT(F219,7),r_1,r_4)&amp;" W @ 70°C"&amp;_xlfn.XLOOKUP(16,eii,eia)&amp;_xlfn.XLOOKUP(5,eii,eia)&amp;_xlfn.XLOOKUP(MID(F219,4,3),e_code,TEXT(e_size,"0000"))&amp;_xlfn.XLOOKUP(16,eii,eia)&amp;_xlfn.XLOOKUP(6,eii,eia)&amp;ROUND(MIN(SQRT($A219*_xlfn.XLOOKUP(LEFT(F219,7),r_1,r_4)),_xlfn.XLOOKUP(LEFT(F219,7),r_1,r_7)),1)&amp;" V"&amp;_xlfn.XLOOKUP(16,eii,eia)&amp;_xlfn.XLOOKUP(8,eii,eia)&amp;_xlfn.XLOOKUP(LEFT(F219,7),r_1,r_8)&amp;_xlfn.XLOOKUP(16,eii,eia)&amp;_xlfn.XLOOKUP(9,eii,eia)&amp;_xlfn.XLOOKUP($A219,E96_raw,E96_code&amp;" / "&amp;E96_3C)&amp;_xlfn.XLOOKUP(16,eii,eia)&amp;_xlfn.XLOOKUP(10,eii,eia)&amp;_xlfn.XLOOKUP(LEFT(F219,7),r_1,r_10)&amp;_xlfn.XLOOKUP(16,eii,eia)&amp;_xlfn.XLOOKUP(11,eii,eia)&amp;_xlfn.XLOOKUP(LEFT(F219,7),r_1,r_11)&amp;_xlfn.XLOOKUP(16,eii,eia)&amp;_xlfn.XLOOKUP(12,eii,eia)&amp;_xlfn.XLOOKUP(LEFT(F219,7),r_1,r_12)&amp;" ppm/°C"&amp;_xlfn.XLOOKUP(16,eii,eia)&amp;_xlfn.XLOOKUP(13,eii,eia)&amp;MID(F219,4,2)&amp;_xlfn.XLOOKUP(16,eii,eia)&amp;_xlfn.XLOOKUP(14,eii,eia)&amp;_xlfn.XLOOKUP(16,eii,eia)&amp;_xlfn.XLOOKUP(15,eii,eia)&amp;_xlfn.XLOOKUP(16,eii,eia)</f>
        <v>technology 1780;attribute MPN 'ERJ2RHD1780' constant;attribute value '178 0' constant;attribute Power '0.063 W @ 70°C' constant;attribute package '0402' constant;attribute RCWV '3.3 V' constant;attribute tolerance '±0.5 %' constant;attribute pkg_codes '1780 / 171'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19" s="5" t="str" cm="1">
        <f t="array" aca="1" ref="I219" ca="1">IF( OR( AND($A219&gt;=INDIRECT("'Panasonic ERJ Code Table'!$K" &amp; I$1),$A219&lt;=INDIRECT("'Panasonic ERJ Code Table'!$L" &amp; I$1)), AND($A219&gt;=INDIRECT("'Panasonic ERJ Code Table'!$M" &amp; I$1),$A219&lt;=INDIRECT("'Panasonic ERJ Code Table'!$N" &amp; I$1)) ),I$2&amp;_xlfn.XLOOKUP($A219,E96_raw,E96_code),"N/A")</f>
        <v>N/A</v>
      </c>
      <c r="L219" s="5" t="str" cm="1">
        <f t="array" aca="1" ref="L219" ca="1">IF( OR( AND($A219&gt;=INDIRECT("'Panasonic ERJ Code Table'!$K" &amp; L$1),$A219&lt;=INDIRECT("'Panasonic ERJ Code Table'!$L" &amp; L$1)), AND($A219&gt;=INDIRECT("'Panasonic ERJ Code Table'!$M" &amp; L$1),$A219&lt;=INDIRECT("'Panasonic ERJ Code Table'!$N" &amp; L$1)) ),L$2&amp;_xlfn.XLOOKUP($A219,E96_raw,E96_code),"N/A")</f>
        <v>ERJ3RBD1780</v>
      </c>
      <c r="O219" s="5" t="str" cm="1">
        <f t="array" aca="1" ref="O219" ca="1">IF( OR( AND($A219&gt;=INDIRECT("'Panasonic ERJ Code Table'!$K" &amp; O$1),$A219&lt;=INDIRECT("'Panasonic ERJ Code Table'!$L" &amp; O$1)), AND($A219&gt;=INDIRECT("'Panasonic ERJ Code Table'!$M" &amp; O$1),$A219&lt;=INDIRECT("'Panasonic ERJ Code Table'!$N" &amp; O$1)) ),O$2&amp;_xlfn.XLOOKUP($A219,E96_raw,E96_code),"N/A")</f>
        <v>N/A</v>
      </c>
      <c r="R219" s="5" t="str" cm="1">
        <f t="array" aca="1" ref="R219" ca="1">IF( OR( AND($A219&gt;=INDIRECT("'Panasonic ERJ Code Table'!$K" &amp; R$1),$A219&lt;=INDIRECT("'Panasonic ERJ Code Table'!$L" &amp; R$1)), AND($A219&gt;=INDIRECT("'Panasonic ERJ Code Table'!$M" &amp; R$1),$A219&lt;=INDIRECT("'Panasonic ERJ Code Table'!$N" &amp; R$1)) ),R$2&amp;_xlfn.XLOOKUP($A219,E96_raw,E96_code),"N/A")</f>
        <v>ERJ6RBD1780</v>
      </c>
      <c r="U219" s="5" t="str" cm="1">
        <f t="array" aca="1" ref="U219" ca="1">IF( OR( AND($A219&gt;=INDIRECT("'Panasonic ERJ Code Table'!$J" &amp; U$1),$A219&lt;=INDIRECT("'Panasonic ERJ Code Table'!$K" &amp; U$1)), AND($A219&gt;=INDIRECT("'Panasonic ERJ Code Table'!$L" &amp; U$1),$A219&lt;=INDIRECT("'Panasonic ERJ Code Table'!$M" &amp; U$1)) ),U$2&amp;_xlfn.XLOOKUP($A219,E96_raw,E96_code),"N/A")</f>
        <v>ERJ6RED1780</v>
      </c>
    </row>
    <row r="220" spans="1:21">
      <c r="A220" s="16">
        <v>182</v>
      </c>
      <c r="B220" s="16"/>
      <c r="C220" s="5" t="str" cm="1">
        <f t="array" aca="1" ref="C220" ca="1">IF( OR( AND($A220&gt;=INDIRECT("'Panasonic ERJ Code Table'!$K" &amp; C$1),$A220&lt;=INDIRECT("'Panasonic ERJ Code Table'!$L" &amp; C$1)), AND($A220&gt;=INDIRECT("'Panasonic ERJ Code Table'!$M" &amp; C$1),$A220&lt;=INDIRECT("'Panasonic ERJ Code Table'!$N" &amp; C$1)) ),C$2&amp;_xlfn.XLOOKUP($A220,E96_raw,E96_code),"N/A")</f>
        <v>N/A</v>
      </c>
      <c r="F220" s="5" t="str" cm="1">
        <f t="array" aca="1" ref="F220" ca="1">IF( OR( AND($A220&gt;=INDIRECT("'Panasonic ERJ Code Table'!$K" &amp; F$1),$A220&lt;=INDIRECT("'Panasonic ERJ Code Table'!$L" &amp; F$1)), AND($A220&gt;=INDIRECT("'Panasonic ERJ Code Table'!$M" &amp; F$1),$A220&lt;=INDIRECT("'Panasonic ERJ Code Table'!$N" &amp; F$1)) ),F$2&amp;_xlfn.XLOOKUP($A220,E96_raw,E96_code),"N/A")</f>
        <v>ERJ2RHD1820</v>
      </c>
      <c r="G220" s="23" t="str" cm="1">
        <f t="array" aca="1" ref="G220" ca="1">"technology "&amp;RIGHT(F220,4)&amp;";"&amp;_xlfn.XLOOKUP(2,eii,eia)&amp;F220&amp;_xlfn.XLOOKUP(16,eii,eia)&amp;_xlfn.XLOOKUP(3,eii,eia)&amp;_xlfn.XLOOKUP($A220,E96_raw,e96_std&amp;" "&amp;e96_sym)&amp;_xlfn.XLOOKUP(16,eii,eia)&amp;_xlfn.XLOOKUP(4,eii,eia)&amp;_xlfn.XLOOKUP(LEFT(F220,7),r_1,r_4)&amp;" W @ 70°C"&amp;_xlfn.XLOOKUP(16,eii,eia)&amp;_xlfn.XLOOKUP(5,eii,eia)&amp;_xlfn.XLOOKUP(MID(F220,4,3),e_code,TEXT(e_size,"0000"))&amp;_xlfn.XLOOKUP(16,eii,eia)&amp;_xlfn.XLOOKUP(6,eii,eia)&amp;ROUND(MIN(SQRT($A220*_xlfn.XLOOKUP(LEFT(F220,7),r_1,r_4)),_xlfn.XLOOKUP(LEFT(F220,7),r_1,r_7)),1)&amp;" V"&amp;_xlfn.XLOOKUP(16,eii,eia)&amp;_xlfn.XLOOKUP(8,eii,eia)&amp;_xlfn.XLOOKUP(LEFT(F220,7),r_1,r_8)&amp;_xlfn.XLOOKUP(16,eii,eia)&amp;_xlfn.XLOOKUP(9,eii,eia)&amp;_xlfn.XLOOKUP($A220,E96_raw,E96_code&amp;" / "&amp;E96_3C)&amp;_xlfn.XLOOKUP(16,eii,eia)&amp;_xlfn.XLOOKUP(10,eii,eia)&amp;_xlfn.XLOOKUP(LEFT(F220,7),r_1,r_10)&amp;_xlfn.XLOOKUP(16,eii,eia)&amp;_xlfn.XLOOKUP(11,eii,eia)&amp;_xlfn.XLOOKUP(LEFT(F220,7),r_1,r_11)&amp;_xlfn.XLOOKUP(16,eii,eia)&amp;_xlfn.XLOOKUP(12,eii,eia)&amp;_xlfn.XLOOKUP(LEFT(F220,7),r_1,r_12)&amp;" ppm/°C"&amp;_xlfn.XLOOKUP(16,eii,eia)&amp;_xlfn.XLOOKUP(13,eii,eia)&amp;MID(F220,4,2)&amp;_xlfn.XLOOKUP(16,eii,eia)&amp;_xlfn.XLOOKUP(14,eii,eia)&amp;_xlfn.XLOOKUP(16,eii,eia)&amp;_xlfn.XLOOKUP(15,eii,eia)&amp;_xlfn.XLOOKUP(16,eii,eia)</f>
        <v>technology 1820;attribute MPN 'ERJ2RHD1820' constant;attribute value '182 0' constant;attribute Power '0.063 W @ 70°C' constant;attribute package '0402' constant;attribute RCWV '3.4 V' constant;attribute tolerance '±0.5 %' constant;attribute pkg_codes '1820 / 181'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0" s="5" t="str" cm="1">
        <f t="array" aca="1" ref="I220" ca="1">IF( OR( AND($A220&gt;=INDIRECT("'Panasonic ERJ Code Table'!$K" &amp; I$1),$A220&lt;=INDIRECT("'Panasonic ERJ Code Table'!$L" &amp; I$1)), AND($A220&gt;=INDIRECT("'Panasonic ERJ Code Table'!$M" &amp; I$1),$A220&lt;=INDIRECT("'Panasonic ERJ Code Table'!$N" &amp; I$1)) ),I$2&amp;_xlfn.XLOOKUP($A220,E96_raw,E96_code),"N/A")</f>
        <v>N/A</v>
      </c>
      <c r="L220" s="5" t="str" cm="1">
        <f t="array" aca="1" ref="L220" ca="1">IF( OR( AND($A220&gt;=INDIRECT("'Panasonic ERJ Code Table'!$K" &amp; L$1),$A220&lt;=INDIRECT("'Panasonic ERJ Code Table'!$L" &amp; L$1)), AND($A220&gt;=INDIRECT("'Panasonic ERJ Code Table'!$M" &amp; L$1),$A220&lt;=INDIRECT("'Panasonic ERJ Code Table'!$N" &amp; L$1)) ),L$2&amp;_xlfn.XLOOKUP($A220,E96_raw,E96_code),"N/A")</f>
        <v>ERJ3RBD1820</v>
      </c>
      <c r="O220" s="5" t="str" cm="1">
        <f t="array" aca="1" ref="O220" ca="1">IF( OR( AND($A220&gt;=INDIRECT("'Panasonic ERJ Code Table'!$K" &amp; O$1),$A220&lt;=INDIRECT("'Panasonic ERJ Code Table'!$L" &amp; O$1)), AND($A220&gt;=INDIRECT("'Panasonic ERJ Code Table'!$M" &amp; O$1),$A220&lt;=INDIRECT("'Panasonic ERJ Code Table'!$N" &amp; O$1)) ),O$2&amp;_xlfn.XLOOKUP($A220,E96_raw,E96_code),"N/A")</f>
        <v>N/A</v>
      </c>
      <c r="R220" s="5" t="str" cm="1">
        <f t="array" aca="1" ref="R220" ca="1">IF( OR( AND($A220&gt;=INDIRECT("'Panasonic ERJ Code Table'!$K" &amp; R$1),$A220&lt;=INDIRECT("'Panasonic ERJ Code Table'!$L" &amp; R$1)), AND($A220&gt;=INDIRECT("'Panasonic ERJ Code Table'!$M" &amp; R$1),$A220&lt;=INDIRECT("'Panasonic ERJ Code Table'!$N" &amp; R$1)) ),R$2&amp;_xlfn.XLOOKUP($A220,E96_raw,E96_code),"N/A")</f>
        <v>ERJ6RBD1820</v>
      </c>
      <c r="U220" s="5" t="str" cm="1">
        <f t="array" aca="1" ref="U220" ca="1">IF( OR( AND($A220&gt;=INDIRECT("'Panasonic ERJ Code Table'!$J" &amp; U$1),$A220&lt;=INDIRECT("'Panasonic ERJ Code Table'!$K" &amp; U$1)), AND($A220&gt;=INDIRECT("'Panasonic ERJ Code Table'!$L" &amp; U$1),$A220&lt;=INDIRECT("'Panasonic ERJ Code Table'!$M" &amp; U$1)) ),U$2&amp;_xlfn.XLOOKUP($A220,E96_raw,E96_code),"N/A")</f>
        <v>ERJ6RED1820</v>
      </c>
    </row>
    <row r="221" spans="1:21">
      <c r="A221" s="16">
        <v>187</v>
      </c>
      <c r="B221" s="16"/>
      <c r="C221" s="5" t="str" cm="1">
        <f t="array" aca="1" ref="C221" ca="1">IF( OR( AND($A221&gt;=INDIRECT("'Panasonic ERJ Code Table'!$K" &amp; C$1),$A221&lt;=INDIRECT("'Panasonic ERJ Code Table'!$L" &amp; C$1)), AND($A221&gt;=INDIRECT("'Panasonic ERJ Code Table'!$M" &amp; C$1),$A221&lt;=INDIRECT("'Panasonic ERJ Code Table'!$N" &amp; C$1)) ),C$2&amp;_xlfn.XLOOKUP($A221,E96_raw,E96_code),"N/A")</f>
        <v>N/A</v>
      </c>
      <c r="F221" s="5" t="str" cm="1">
        <f t="array" aca="1" ref="F221" ca="1">IF( OR( AND($A221&gt;=INDIRECT("'Panasonic ERJ Code Table'!$K" &amp; F$1),$A221&lt;=INDIRECT("'Panasonic ERJ Code Table'!$L" &amp; F$1)), AND($A221&gt;=INDIRECT("'Panasonic ERJ Code Table'!$M" &amp; F$1),$A221&lt;=INDIRECT("'Panasonic ERJ Code Table'!$N" &amp; F$1)) ),F$2&amp;_xlfn.XLOOKUP($A221,E96_raw,E96_code),"N/A")</f>
        <v>ERJ2RHD1870</v>
      </c>
      <c r="G221" s="23" t="str" cm="1">
        <f t="array" aca="1" ref="G221" ca="1">"technology "&amp;RIGHT(F221,4)&amp;";"&amp;_xlfn.XLOOKUP(2,eii,eia)&amp;F221&amp;_xlfn.XLOOKUP(16,eii,eia)&amp;_xlfn.XLOOKUP(3,eii,eia)&amp;_xlfn.XLOOKUP($A221,E96_raw,e96_std&amp;" "&amp;e96_sym)&amp;_xlfn.XLOOKUP(16,eii,eia)&amp;_xlfn.XLOOKUP(4,eii,eia)&amp;_xlfn.XLOOKUP(LEFT(F221,7),r_1,r_4)&amp;" W @ 70°C"&amp;_xlfn.XLOOKUP(16,eii,eia)&amp;_xlfn.XLOOKUP(5,eii,eia)&amp;_xlfn.XLOOKUP(MID(F221,4,3),e_code,TEXT(e_size,"0000"))&amp;_xlfn.XLOOKUP(16,eii,eia)&amp;_xlfn.XLOOKUP(6,eii,eia)&amp;ROUND(MIN(SQRT($A221*_xlfn.XLOOKUP(LEFT(F221,7),r_1,r_4)),_xlfn.XLOOKUP(LEFT(F221,7),r_1,r_7)),1)&amp;" V"&amp;_xlfn.XLOOKUP(16,eii,eia)&amp;_xlfn.XLOOKUP(8,eii,eia)&amp;_xlfn.XLOOKUP(LEFT(F221,7),r_1,r_8)&amp;_xlfn.XLOOKUP(16,eii,eia)&amp;_xlfn.XLOOKUP(9,eii,eia)&amp;_xlfn.XLOOKUP($A221,E96_raw,E96_code&amp;" / "&amp;E96_3C)&amp;_xlfn.XLOOKUP(16,eii,eia)&amp;_xlfn.XLOOKUP(10,eii,eia)&amp;_xlfn.XLOOKUP(LEFT(F221,7),r_1,r_10)&amp;_xlfn.XLOOKUP(16,eii,eia)&amp;_xlfn.XLOOKUP(11,eii,eia)&amp;_xlfn.XLOOKUP(LEFT(F221,7),r_1,r_11)&amp;_xlfn.XLOOKUP(16,eii,eia)&amp;_xlfn.XLOOKUP(12,eii,eia)&amp;_xlfn.XLOOKUP(LEFT(F221,7),r_1,r_12)&amp;" ppm/°C"&amp;_xlfn.XLOOKUP(16,eii,eia)&amp;_xlfn.XLOOKUP(13,eii,eia)&amp;MID(F221,4,2)&amp;_xlfn.XLOOKUP(16,eii,eia)&amp;_xlfn.XLOOKUP(14,eii,eia)&amp;_xlfn.XLOOKUP(16,eii,eia)&amp;_xlfn.XLOOKUP(15,eii,eia)&amp;_xlfn.XLOOKUP(16,eii,eia)</f>
        <v>technology 1870;attribute MPN 'ERJ2RHD1870' constant;attribute value '187 0' constant;attribute Power '0.063 W @ 70°C' constant;attribute package '0402' constant;attribute RCWV '3.4 V' constant;attribute tolerance '±0.5 %' constant;attribute pkg_codes '1870 / 181'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1" s="5" t="str" cm="1">
        <f t="array" aca="1" ref="I221" ca="1">IF( OR( AND($A221&gt;=INDIRECT("'Panasonic ERJ Code Table'!$K" &amp; I$1),$A221&lt;=INDIRECT("'Panasonic ERJ Code Table'!$L" &amp; I$1)), AND($A221&gt;=INDIRECT("'Panasonic ERJ Code Table'!$M" &amp; I$1),$A221&lt;=INDIRECT("'Panasonic ERJ Code Table'!$N" &amp; I$1)) ),I$2&amp;_xlfn.XLOOKUP($A221,E96_raw,E96_code),"N/A")</f>
        <v>N/A</v>
      </c>
      <c r="L221" s="5" t="str" cm="1">
        <f t="array" aca="1" ref="L221" ca="1">IF( OR( AND($A221&gt;=INDIRECT("'Panasonic ERJ Code Table'!$K" &amp; L$1),$A221&lt;=INDIRECT("'Panasonic ERJ Code Table'!$L" &amp; L$1)), AND($A221&gt;=INDIRECT("'Panasonic ERJ Code Table'!$M" &amp; L$1),$A221&lt;=INDIRECT("'Panasonic ERJ Code Table'!$N" &amp; L$1)) ),L$2&amp;_xlfn.XLOOKUP($A221,E96_raw,E96_code),"N/A")</f>
        <v>ERJ3RBD1870</v>
      </c>
      <c r="O221" s="5" t="str" cm="1">
        <f t="array" aca="1" ref="O221" ca="1">IF( OR( AND($A221&gt;=INDIRECT("'Panasonic ERJ Code Table'!$K" &amp; O$1),$A221&lt;=INDIRECT("'Panasonic ERJ Code Table'!$L" &amp; O$1)), AND($A221&gt;=INDIRECT("'Panasonic ERJ Code Table'!$M" &amp; O$1),$A221&lt;=INDIRECT("'Panasonic ERJ Code Table'!$N" &amp; O$1)) ),O$2&amp;_xlfn.XLOOKUP($A221,E96_raw,E96_code),"N/A")</f>
        <v>N/A</v>
      </c>
      <c r="R221" s="5" t="str" cm="1">
        <f t="array" aca="1" ref="R221" ca="1">IF( OR( AND($A221&gt;=INDIRECT("'Panasonic ERJ Code Table'!$K" &amp; R$1),$A221&lt;=INDIRECT("'Panasonic ERJ Code Table'!$L" &amp; R$1)), AND($A221&gt;=INDIRECT("'Panasonic ERJ Code Table'!$M" &amp; R$1),$A221&lt;=INDIRECT("'Panasonic ERJ Code Table'!$N" &amp; R$1)) ),R$2&amp;_xlfn.XLOOKUP($A221,E96_raw,E96_code),"N/A")</f>
        <v>ERJ6RBD1870</v>
      </c>
      <c r="U221" s="5" t="str" cm="1">
        <f t="array" aca="1" ref="U221" ca="1">IF( OR( AND($A221&gt;=INDIRECT("'Panasonic ERJ Code Table'!$J" &amp; U$1),$A221&lt;=INDIRECT("'Panasonic ERJ Code Table'!$K" &amp; U$1)), AND($A221&gt;=INDIRECT("'Panasonic ERJ Code Table'!$L" &amp; U$1),$A221&lt;=INDIRECT("'Panasonic ERJ Code Table'!$M" &amp; U$1)) ),U$2&amp;_xlfn.XLOOKUP($A221,E96_raw,E96_code),"N/A")</f>
        <v>ERJ6RED1870</v>
      </c>
    </row>
    <row r="222" spans="1:21">
      <c r="A222" s="16">
        <v>191</v>
      </c>
      <c r="B222" s="16"/>
      <c r="C222" s="5" t="str" cm="1">
        <f t="array" aca="1" ref="C222" ca="1">IF( OR( AND($A222&gt;=INDIRECT("'Panasonic ERJ Code Table'!$K" &amp; C$1),$A222&lt;=INDIRECT("'Panasonic ERJ Code Table'!$L" &amp; C$1)), AND($A222&gt;=INDIRECT("'Panasonic ERJ Code Table'!$M" &amp; C$1),$A222&lt;=INDIRECT("'Panasonic ERJ Code Table'!$N" &amp; C$1)) ),C$2&amp;_xlfn.XLOOKUP($A222,E96_raw,E96_code),"N/A")</f>
        <v>N/A</v>
      </c>
      <c r="F222" s="5" t="str" cm="1">
        <f t="array" aca="1" ref="F222" ca="1">IF( OR( AND($A222&gt;=INDIRECT("'Panasonic ERJ Code Table'!$K" &amp; F$1),$A222&lt;=INDIRECT("'Panasonic ERJ Code Table'!$L" &amp; F$1)), AND($A222&gt;=INDIRECT("'Panasonic ERJ Code Table'!$M" &amp; F$1),$A222&lt;=INDIRECT("'Panasonic ERJ Code Table'!$N" &amp; F$1)) ),F$2&amp;_xlfn.XLOOKUP($A222,E96_raw,E96_code),"N/A")</f>
        <v>ERJ2RHD1910</v>
      </c>
      <c r="G222" s="23" t="str" cm="1">
        <f t="array" aca="1" ref="G222" ca="1">"technology "&amp;RIGHT(F222,4)&amp;";"&amp;_xlfn.XLOOKUP(2,eii,eia)&amp;F222&amp;_xlfn.XLOOKUP(16,eii,eia)&amp;_xlfn.XLOOKUP(3,eii,eia)&amp;_xlfn.XLOOKUP($A222,E96_raw,e96_std&amp;" "&amp;e96_sym)&amp;_xlfn.XLOOKUP(16,eii,eia)&amp;_xlfn.XLOOKUP(4,eii,eia)&amp;_xlfn.XLOOKUP(LEFT(F222,7),r_1,r_4)&amp;" W @ 70°C"&amp;_xlfn.XLOOKUP(16,eii,eia)&amp;_xlfn.XLOOKUP(5,eii,eia)&amp;_xlfn.XLOOKUP(MID(F222,4,3),e_code,TEXT(e_size,"0000"))&amp;_xlfn.XLOOKUP(16,eii,eia)&amp;_xlfn.XLOOKUP(6,eii,eia)&amp;ROUND(MIN(SQRT($A222*_xlfn.XLOOKUP(LEFT(F222,7),r_1,r_4)),_xlfn.XLOOKUP(LEFT(F222,7),r_1,r_7)),1)&amp;" V"&amp;_xlfn.XLOOKUP(16,eii,eia)&amp;_xlfn.XLOOKUP(8,eii,eia)&amp;_xlfn.XLOOKUP(LEFT(F222,7),r_1,r_8)&amp;_xlfn.XLOOKUP(16,eii,eia)&amp;_xlfn.XLOOKUP(9,eii,eia)&amp;_xlfn.XLOOKUP($A222,E96_raw,E96_code&amp;" / "&amp;E96_3C)&amp;_xlfn.XLOOKUP(16,eii,eia)&amp;_xlfn.XLOOKUP(10,eii,eia)&amp;_xlfn.XLOOKUP(LEFT(F222,7),r_1,r_10)&amp;_xlfn.XLOOKUP(16,eii,eia)&amp;_xlfn.XLOOKUP(11,eii,eia)&amp;_xlfn.XLOOKUP(LEFT(F222,7),r_1,r_11)&amp;_xlfn.XLOOKUP(16,eii,eia)&amp;_xlfn.XLOOKUP(12,eii,eia)&amp;_xlfn.XLOOKUP(LEFT(F222,7),r_1,r_12)&amp;" ppm/°C"&amp;_xlfn.XLOOKUP(16,eii,eia)&amp;_xlfn.XLOOKUP(13,eii,eia)&amp;MID(F222,4,2)&amp;_xlfn.XLOOKUP(16,eii,eia)&amp;_xlfn.XLOOKUP(14,eii,eia)&amp;_xlfn.XLOOKUP(16,eii,eia)&amp;_xlfn.XLOOKUP(15,eii,eia)&amp;_xlfn.XLOOKUP(16,eii,eia)</f>
        <v>technology 1910;attribute MPN 'ERJ2RHD1910' constant;attribute value '191 0' constant;attribute Power '0.063 W @ 70°C' constant;attribute package '0402' constant;attribute RCWV '3.5 V' constant;attribute tolerance '±0.5 %' constant;attribute pkg_codes '1910 / 191'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2" s="5" t="str" cm="1">
        <f t="array" aca="1" ref="I222" ca="1">IF( OR( AND($A222&gt;=INDIRECT("'Panasonic ERJ Code Table'!$K" &amp; I$1),$A222&lt;=INDIRECT("'Panasonic ERJ Code Table'!$L" &amp; I$1)), AND($A222&gt;=INDIRECT("'Panasonic ERJ Code Table'!$M" &amp; I$1),$A222&lt;=INDIRECT("'Panasonic ERJ Code Table'!$N" &amp; I$1)) ),I$2&amp;_xlfn.XLOOKUP($A222,E96_raw,E96_code),"N/A")</f>
        <v>N/A</v>
      </c>
      <c r="L222" s="5" t="str" cm="1">
        <f t="array" aca="1" ref="L222" ca="1">IF( OR( AND($A222&gt;=INDIRECT("'Panasonic ERJ Code Table'!$K" &amp; L$1),$A222&lt;=INDIRECT("'Panasonic ERJ Code Table'!$L" &amp; L$1)), AND($A222&gt;=INDIRECT("'Panasonic ERJ Code Table'!$M" &amp; L$1),$A222&lt;=INDIRECT("'Panasonic ERJ Code Table'!$N" &amp; L$1)) ),L$2&amp;_xlfn.XLOOKUP($A222,E96_raw,E96_code),"N/A")</f>
        <v>ERJ3RBD1910</v>
      </c>
      <c r="O222" s="5" t="str" cm="1">
        <f t="array" aca="1" ref="O222" ca="1">IF( OR( AND($A222&gt;=INDIRECT("'Panasonic ERJ Code Table'!$K" &amp; O$1),$A222&lt;=INDIRECT("'Panasonic ERJ Code Table'!$L" &amp; O$1)), AND($A222&gt;=INDIRECT("'Panasonic ERJ Code Table'!$M" &amp; O$1),$A222&lt;=INDIRECT("'Panasonic ERJ Code Table'!$N" &amp; O$1)) ),O$2&amp;_xlfn.XLOOKUP($A222,E96_raw,E96_code),"N/A")</f>
        <v>N/A</v>
      </c>
      <c r="R222" s="5" t="str" cm="1">
        <f t="array" aca="1" ref="R222" ca="1">IF( OR( AND($A222&gt;=INDIRECT("'Panasonic ERJ Code Table'!$K" &amp; R$1),$A222&lt;=INDIRECT("'Panasonic ERJ Code Table'!$L" &amp; R$1)), AND($A222&gt;=INDIRECT("'Panasonic ERJ Code Table'!$M" &amp; R$1),$A222&lt;=INDIRECT("'Panasonic ERJ Code Table'!$N" &amp; R$1)) ),R$2&amp;_xlfn.XLOOKUP($A222,E96_raw,E96_code),"N/A")</f>
        <v>ERJ6RBD1910</v>
      </c>
      <c r="U222" s="5" t="str" cm="1">
        <f t="array" aca="1" ref="U222" ca="1">IF( OR( AND($A222&gt;=INDIRECT("'Panasonic ERJ Code Table'!$J" &amp; U$1),$A222&lt;=INDIRECT("'Panasonic ERJ Code Table'!$K" &amp; U$1)), AND($A222&gt;=INDIRECT("'Panasonic ERJ Code Table'!$L" &amp; U$1),$A222&lt;=INDIRECT("'Panasonic ERJ Code Table'!$M" &amp; U$1)) ),U$2&amp;_xlfn.XLOOKUP($A222,E96_raw,E96_code),"N/A")</f>
        <v>ERJ6RED1910</v>
      </c>
    </row>
    <row r="223" spans="1:21">
      <c r="A223" s="16">
        <v>196</v>
      </c>
      <c r="B223" s="16"/>
      <c r="C223" s="5" t="str" cm="1">
        <f t="array" aca="1" ref="C223" ca="1">IF( OR( AND($A223&gt;=INDIRECT("'Panasonic ERJ Code Table'!$K" &amp; C$1),$A223&lt;=INDIRECT("'Panasonic ERJ Code Table'!$L" &amp; C$1)), AND($A223&gt;=INDIRECT("'Panasonic ERJ Code Table'!$M" &amp; C$1),$A223&lt;=INDIRECT("'Panasonic ERJ Code Table'!$N" &amp; C$1)) ),C$2&amp;_xlfn.XLOOKUP($A223,E96_raw,E96_code),"N/A")</f>
        <v>N/A</v>
      </c>
      <c r="F223" s="5" t="str" cm="1">
        <f t="array" aca="1" ref="F223" ca="1">IF( OR( AND($A223&gt;=INDIRECT("'Panasonic ERJ Code Table'!$K" &amp; F$1),$A223&lt;=INDIRECT("'Panasonic ERJ Code Table'!$L" &amp; F$1)), AND($A223&gt;=INDIRECT("'Panasonic ERJ Code Table'!$M" &amp; F$1),$A223&lt;=INDIRECT("'Panasonic ERJ Code Table'!$N" &amp; F$1)) ),F$2&amp;_xlfn.XLOOKUP($A223,E96_raw,E96_code),"N/A")</f>
        <v>ERJ2RHD1960</v>
      </c>
      <c r="G223" s="23" t="str" cm="1">
        <f t="array" aca="1" ref="G223" ca="1">"technology "&amp;RIGHT(F223,4)&amp;";"&amp;_xlfn.XLOOKUP(2,eii,eia)&amp;F223&amp;_xlfn.XLOOKUP(16,eii,eia)&amp;_xlfn.XLOOKUP(3,eii,eia)&amp;_xlfn.XLOOKUP($A223,E96_raw,e96_std&amp;" "&amp;e96_sym)&amp;_xlfn.XLOOKUP(16,eii,eia)&amp;_xlfn.XLOOKUP(4,eii,eia)&amp;_xlfn.XLOOKUP(LEFT(F223,7),r_1,r_4)&amp;" W @ 70°C"&amp;_xlfn.XLOOKUP(16,eii,eia)&amp;_xlfn.XLOOKUP(5,eii,eia)&amp;_xlfn.XLOOKUP(MID(F223,4,3),e_code,TEXT(e_size,"0000"))&amp;_xlfn.XLOOKUP(16,eii,eia)&amp;_xlfn.XLOOKUP(6,eii,eia)&amp;ROUND(MIN(SQRT($A223*_xlfn.XLOOKUP(LEFT(F223,7),r_1,r_4)),_xlfn.XLOOKUP(LEFT(F223,7),r_1,r_7)),1)&amp;" V"&amp;_xlfn.XLOOKUP(16,eii,eia)&amp;_xlfn.XLOOKUP(8,eii,eia)&amp;_xlfn.XLOOKUP(LEFT(F223,7),r_1,r_8)&amp;_xlfn.XLOOKUP(16,eii,eia)&amp;_xlfn.XLOOKUP(9,eii,eia)&amp;_xlfn.XLOOKUP($A223,E96_raw,E96_code&amp;" / "&amp;E96_3C)&amp;_xlfn.XLOOKUP(16,eii,eia)&amp;_xlfn.XLOOKUP(10,eii,eia)&amp;_xlfn.XLOOKUP(LEFT(F223,7),r_1,r_10)&amp;_xlfn.XLOOKUP(16,eii,eia)&amp;_xlfn.XLOOKUP(11,eii,eia)&amp;_xlfn.XLOOKUP(LEFT(F223,7),r_1,r_11)&amp;_xlfn.XLOOKUP(16,eii,eia)&amp;_xlfn.XLOOKUP(12,eii,eia)&amp;_xlfn.XLOOKUP(LEFT(F223,7),r_1,r_12)&amp;" ppm/°C"&amp;_xlfn.XLOOKUP(16,eii,eia)&amp;_xlfn.XLOOKUP(13,eii,eia)&amp;MID(F223,4,2)&amp;_xlfn.XLOOKUP(16,eii,eia)&amp;_xlfn.XLOOKUP(14,eii,eia)&amp;_xlfn.XLOOKUP(16,eii,eia)&amp;_xlfn.XLOOKUP(15,eii,eia)&amp;_xlfn.XLOOKUP(16,eii,eia)</f>
        <v>technology 1960;attribute MPN 'ERJ2RHD1960' constant;attribute value '196 0' constant;attribute Power '0.063 W @ 70°C' constant;attribute package '0402' constant;attribute RCWV '3.5 V' constant;attribute tolerance '±0.5 %' constant;attribute pkg_codes '1960 / 191'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3" s="5" t="str" cm="1">
        <f t="array" aca="1" ref="I223" ca="1">IF( OR( AND($A223&gt;=INDIRECT("'Panasonic ERJ Code Table'!$K" &amp; I$1),$A223&lt;=INDIRECT("'Panasonic ERJ Code Table'!$L" &amp; I$1)), AND($A223&gt;=INDIRECT("'Panasonic ERJ Code Table'!$M" &amp; I$1),$A223&lt;=INDIRECT("'Panasonic ERJ Code Table'!$N" &amp; I$1)) ),I$2&amp;_xlfn.XLOOKUP($A223,E96_raw,E96_code),"N/A")</f>
        <v>N/A</v>
      </c>
      <c r="L223" s="5" t="str" cm="1">
        <f t="array" aca="1" ref="L223" ca="1">IF( OR( AND($A223&gt;=INDIRECT("'Panasonic ERJ Code Table'!$K" &amp; L$1),$A223&lt;=INDIRECT("'Panasonic ERJ Code Table'!$L" &amp; L$1)), AND($A223&gt;=INDIRECT("'Panasonic ERJ Code Table'!$M" &amp; L$1),$A223&lt;=INDIRECT("'Panasonic ERJ Code Table'!$N" &amp; L$1)) ),L$2&amp;_xlfn.XLOOKUP($A223,E96_raw,E96_code),"N/A")</f>
        <v>ERJ3RBD1960</v>
      </c>
      <c r="O223" s="5" t="str" cm="1">
        <f t="array" aca="1" ref="O223" ca="1">IF( OR( AND($A223&gt;=INDIRECT("'Panasonic ERJ Code Table'!$K" &amp; O$1),$A223&lt;=INDIRECT("'Panasonic ERJ Code Table'!$L" &amp; O$1)), AND($A223&gt;=INDIRECT("'Panasonic ERJ Code Table'!$M" &amp; O$1),$A223&lt;=INDIRECT("'Panasonic ERJ Code Table'!$N" &amp; O$1)) ),O$2&amp;_xlfn.XLOOKUP($A223,E96_raw,E96_code),"N/A")</f>
        <v>N/A</v>
      </c>
      <c r="R223" s="5" t="str" cm="1">
        <f t="array" aca="1" ref="R223" ca="1">IF( OR( AND($A223&gt;=INDIRECT("'Panasonic ERJ Code Table'!$K" &amp; R$1),$A223&lt;=INDIRECT("'Panasonic ERJ Code Table'!$L" &amp; R$1)), AND($A223&gt;=INDIRECT("'Panasonic ERJ Code Table'!$M" &amp; R$1),$A223&lt;=INDIRECT("'Panasonic ERJ Code Table'!$N" &amp; R$1)) ),R$2&amp;_xlfn.XLOOKUP($A223,E96_raw,E96_code),"N/A")</f>
        <v>ERJ6RBD1960</v>
      </c>
      <c r="U223" s="5" t="str" cm="1">
        <f t="array" aca="1" ref="U223" ca="1">IF( OR( AND($A223&gt;=INDIRECT("'Panasonic ERJ Code Table'!$J" &amp; U$1),$A223&lt;=INDIRECT("'Panasonic ERJ Code Table'!$K" &amp; U$1)), AND($A223&gt;=INDIRECT("'Panasonic ERJ Code Table'!$L" &amp; U$1),$A223&lt;=INDIRECT("'Panasonic ERJ Code Table'!$M" &amp; U$1)) ),U$2&amp;_xlfn.XLOOKUP($A223,E96_raw,E96_code),"N/A")</f>
        <v>ERJ6RED1960</v>
      </c>
    </row>
    <row r="224" spans="1:21">
      <c r="A224" s="16">
        <v>200</v>
      </c>
      <c r="B224" s="16"/>
      <c r="C224" s="5" t="str" cm="1">
        <f t="array" aca="1" ref="C224" ca="1">IF( OR( AND($A224&gt;=INDIRECT("'Panasonic ERJ Code Table'!$K" &amp; C$1),$A224&lt;=INDIRECT("'Panasonic ERJ Code Table'!$L" &amp; C$1)), AND($A224&gt;=INDIRECT("'Panasonic ERJ Code Table'!$M" &amp; C$1),$A224&lt;=INDIRECT("'Panasonic ERJ Code Table'!$N" &amp; C$1)) ),C$2&amp;_xlfn.XLOOKUP($A224,E96_raw,E96_code),"N/A")</f>
        <v>N/A</v>
      </c>
      <c r="F224" s="5" t="str" cm="1">
        <f t="array" aca="1" ref="F224" ca="1">IF( OR( AND($A224&gt;=INDIRECT("'Panasonic ERJ Code Table'!$K" &amp; F$1),$A224&lt;=INDIRECT("'Panasonic ERJ Code Table'!$L" &amp; F$1)), AND($A224&gt;=INDIRECT("'Panasonic ERJ Code Table'!$M" &amp; F$1),$A224&lt;=INDIRECT("'Panasonic ERJ Code Table'!$N" &amp; F$1)) ),F$2&amp;_xlfn.XLOOKUP($A224,E96_raw,E96_code),"N/A")</f>
        <v>ERJ2RHD2000</v>
      </c>
      <c r="G224" s="23" t="str" cm="1">
        <f t="array" aca="1" ref="G224" ca="1">"technology "&amp;RIGHT(F224,4)&amp;";"&amp;_xlfn.XLOOKUP(2,eii,eia)&amp;F224&amp;_xlfn.XLOOKUP(16,eii,eia)&amp;_xlfn.XLOOKUP(3,eii,eia)&amp;_xlfn.XLOOKUP($A224,E96_raw,e96_std&amp;" "&amp;e96_sym)&amp;_xlfn.XLOOKUP(16,eii,eia)&amp;_xlfn.XLOOKUP(4,eii,eia)&amp;_xlfn.XLOOKUP(LEFT(F224,7),r_1,r_4)&amp;" W @ 70°C"&amp;_xlfn.XLOOKUP(16,eii,eia)&amp;_xlfn.XLOOKUP(5,eii,eia)&amp;_xlfn.XLOOKUP(MID(F224,4,3),e_code,TEXT(e_size,"0000"))&amp;_xlfn.XLOOKUP(16,eii,eia)&amp;_xlfn.XLOOKUP(6,eii,eia)&amp;ROUND(MIN(SQRT($A224*_xlfn.XLOOKUP(LEFT(F224,7),r_1,r_4)),_xlfn.XLOOKUP(LEFT(F224,7),r_1,r_7)),1)&amp;" V"&amp;_xlfn.XLOOKUP(16,eii,eia)&amp;_xlfn.XLOOKUP(8,eii,eia)&amp;_xlfn.XLOOKUP(LEFT(F224,7),r_1,r_8)&amp;_xlfn.XLOOKUP(16,eii,eia)&amp;_xlfn.XLOOKUP(9,eii,eia)&amp;_xlfn.XLOOKUP($A224,E96_raw,E96_code&amp;" / "&amp;E96_3C)&amp;_xlfn.XLOOKUP(16,eii,eia)&amp;_xlfn.XLOOKUP(10,eii,eia)&amp;_xlfn.XLOOKUP(LEFT(F224,7),r_1,r_10)&amp;_xlfn.XLOOKUP(16,eii,eia)&amp;_xlfn.XLOOKUP(11,eii,eia)&amp;_xlfn.XLOOKUP(LEFT(F224,7),r_1,r_11)&amp;_xlfn.XLOOKUP(16,eii,eia)&amp;_xlfn.XLOOKUP(12,eii,eia)&amp;_xlfn.XLOOKUP(LEFT(F224,7),r_1,r_12)&amp;" ppm/°C"&amp;_xlfn.XLOOKUP(16,eii,eia)&amp;_xlfn.XLOOKUP(13,eii,eia)&amp;MID(F224,4,2)&amp;_xlfn.XLOOKUP(16,eii,eia)&amp;_xlfn.XLOOKUP(14,eii,eia)&amp;_xlfn.XLOOKUP(16,eii,eia)&amp;_xlfn.XLOOKUP(15,eii,eia)&amp;_xlfn.XLOOKUP(16,eii,eia)</f>
        <v>technology 2000;attribute MPN 'ERJ2RHD2000' constant;attribute value '200 0' constant;attribute Power '0.063 W @ 70°C' constant;attribute package '0402' constant;attribute RCWV '3.5 V' constant;attribute tolerance '±0.5 %' constant;attribute pkg_codes '2000 / 201'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4" s="5" t="str" cm="1">
        <f t="array" aca="1" ref="I224" ca="1">IF( OR( AND($A224&gt;=INDIRECT("'Panasonic ERJ Code Table'!$K" &amp; I$1),$A224&lt;=INDIRECT("'Panasonic ERJ Code Table'!$L" &amp; I$1)), AND($A224&gt;=INDIRECT("'Panasonic ERJ Code Table'!$M" &amp; I$1),$A224&lt;=INDIRECT("'Panasonic ERJ Code Table'!$N" &amp; I$1)) ),I$2&amp;_xlfn.XLOOKUP($A224,E96_raw,E96_code),"N/A")</f>
        <v>N/A</v>
      </c>
      <c r="L224" s="5" t="str" cm="1">
        <f t="array" aca="1" ref="L224" ca="1">IF( OR( AND($A224&gt;=INDIRECT("'Panasonic ERJ Code Table'!$K" &amp; L$1),$A224&lt;=INDIRECT("'Panasonic ERJ Code Table'!$L" &amp; L$1)), AND($A224&gt;=INDIRECT("'Panasonic ERJ Code Table'!$M" &amp; L$1),$A224&lt;=INDIRECT("'Panasonic ERJ Code Table'!$N" &amp; L$1)) ),L$2&amp;_xlfn.XLOOKUP($A224,E96_raw,E96_code),"N/A")</f>
        <v>ERJ3RBD2000</v>
      </c>
      <c r="O224" s="5" t="str" cm="1">
        <f t="array" aca="1" ref="O224" ca="1">IF( OR( AND($A224&gt;=INDIRECT("'Panasonic ERJ Code Table'!$K" &amp; O$1),$A224&lt;=INDIRECT("'Panasonic ERJ Code Table'!$L" &amp; O$1)), AND($A224&gt;=INDIRECT("'Panasonic ERJ Code Table'!$M" &amp; O$1),$A224&lt;=INDIRECT("'Panasonic ERJ Code Table'!$N" &amp; O$1)) ),O$2&amp;_xlfn.XLOOKUP($A224,E96_raw,E96_code),"N/A")</f>
        <v>N/A</v>
      </c>
      <c r="R224" s="5" t="str" cm="1">
        <f t="array" aca="1" ref="R224" ca="1">IF( OR( AND($A224&gt;=INDIRECT("'Panasonic ERJ Code Table'!$K" &amp; R$1),$A224&lt;=INDIRECT("'Panasonic ERJ Code Table'!$L" &amp; R$1)), AND($A224&gt;=INDIRECT("'Panasonic ERJ Code Table'!$M" &amp; R$1),$A224&lt;=INDIRECT("'Panasonic ERJ Code Table'!$N" &amp; R$1)) ),R$2&amp;_xlfn.XLOOKUP($A224,E96_raw,E96_code),"N/A")</f>
        <v>ERJ6RBD2000</v>
      </c>
      <c r="U224" s="5" t="str" cm="1">
        <f t="array" aca="1" ref="U224" ca="1">IF( OR( AND($A224&gt;=INDIRECT("'Panasonic ERJ Code Table'!$J" &amp; U$1),$A224&lt;=INDIRECT("'Panasonic ERJ Code Table'!$K" &amp; U$1)), AND($A224&gt;=INDIRECT("'Panasonic ERJ Code Table'!$L" &amp; U$1),$A224&lt;=INDIRECT("'Panasonic ERJ Code Table'!$M" &amp; U$1)) ),U$2&amp;_xlfn.XLOOKUP($A224,E96_raw,E96_code),"N/A")</f>
        <v>ERJ6RED2000</v>
      </c>
    </row>
    <row r="225" spans="1:21">
      <c r="A225" s="16">
        <v>205</v>
      </c>
      <c r="B225" s="16"/>
      <c r="C225" s="5" t="str" cm="1">
        <f t="array" aca="1" ref="C225" ca="1">IF( OR( AND($A225&gt;=INDIRECT("'Panasonic ERJ Code Table'!$K" &amp; C$1),$A225&lt;=INDIRECT("'Panasonic ERJ Code Table'!$L" &amp; C$1)), AND($A225&gt;=INDIRECT("'Panasonic ERJ Code Table'!$M" &amp; C$1),$A225&lt;=INDIRECT("'Panasonic ERJ Code Table'!$N" &amp; C$1)) ),C$2&amp;_xlfn.XLOOKUP($A225,E96_raw,E96_code),"N/A")</f>
        <v>N/A</v>
      </c>
      <c r="F225" s="5" t="str" cm="1">
        <f t="array" aca="1" ref="F225" ca="1">IF( OR( AND($A225&gt;=INDIRECT("'Panasonic ERJ Code Table'!$K" &amp; F$1),$A225&lt;=INDIRECT("'Panasonic ERJ Code Table'!$L" &amp; F$1)), AND($A225&gt;=INDIRECT("'Panasonic ERJ Code Table'!$M" &amp; F$1),$A225&lt;=INDIRECT("'Panasonic ERJ Code Table'!$N" &amp; F$1)) ),F$2&amp;_xlfn.XLOOKUP($A225,E96_raw,E96_code),"N/A")</f>
        <v>ERJ2RHD2050</v>
      </c>
      <c r="G225" s="23" t="str" cm="1">
        <f t="array" aca="1" ref="G225" ca="1">"technology "&amp;RIGHT(F225,4)&amp;";"&amp;_xlfn.XLOOKUP(2,eii,eia)&amp;F225&amp;_xlfn.XLOOKUP(16,eii,eia)&amp;_xlfn.XLOOKUP(3,eii,eia)&amp;_xlfn.XLOOKUP($A225,E96_raw,e96_std&amp;" "&amp;e96_sym)&amp;_xlfn.XLOOKUP(16,eii,eia)&amp;_xlfn.XLOOKUP(4,eii,eia)&amp;_xlfn.XLOOKUP(LEFT(F225,7),r_1,r_4)&amp;" W @ 70°C"&amp;_xlfn.XLOOKUP(16,eii,eia)&amp;_xlfn.XLOOKUP(5,eii,eia)&amp;_xlfn.XLOOKUP(MID(F225,4,3),e_code,TEXT(e_size,"0000"))&amp;_xlfn.XLOOKUP(16,eii,eia)&amp;_xlfn.XLOOKUP(6,eii,eia)&amp;ROUND(MIN(SQRT($A225*_xlfn.XLOOKUP(LEFT(F225,7),r_1,r_4)),_xlfn.XLOOKUP(LEFT(F225,7),r_1,r_7)),1)&amp;" V"&amp;_xlfn.XLOOKUP(16,eii,eia)&amp;_xlfn.XLOOKUP(8,eii,eia)&amp;_xlfn.XLOOKUP(LEFT(F225,7),r_1,r_8)&amp;_xlfn.XLOOKUP(16,eii,eia)&amp;_xlfn.XLOOKUP(9,eii,eia)&amp;_xlfn.XLOOKUP($A225,E96_raw,E96_code&amp;" / "&amp;E96_3C)&amp;_xlfn.XLOOKUP(16,eii,eia)&amp;_xlfn.XLOOKUP(10,eii,eia)&amp;_xlfn.XLOOKUP(LEFT(F225,7),r_1,r_10)&amp;_xlfn.XLOOKUP(16,eii,eia)&amp;_xlfn.XLOOKUP(11,eii,eia)&amp;_xlfn.XLOOKUP(LEFT(F225,7),r_1,r_11)&amp;_xlfn.XLOOKUP(16,eii,eia)&amp;_xlfn.XLOOKUP(12,eii,eia)&amp;_xlfn.XLOOKUP(LEFT(F225,7),r_1,r_12)&amp;" ppm/°C"&amp;_xlfn.XLOOKUP(16,eii,eia)&amp;_xlfn.XLOOKUP(13,eii,eia)&amp;MID(F225,4,2)&amp;_xlfn.XLOOKUP(16,eii,eia)&amp;_xlfn.XLOOKUP(14,eii,eia)&amp;_xlfn.XLOOKUP(16,eii,eia)&amp;_xlfn.XLOOKUP(15,eii,eia)&amp;_xlfn.XLOOKUP(16,eii,eia)</f>
        <v>technology 2050;attribute MPN 'ERJ2RHD2050' constant;attribute value '205 0' constant;attribute Power '0.063 W @ 70°C' constant;attribute package '0402' constant;attribute RCWV '3.6 V' constant;attribute tolerance '±0.5 %' constant;attribute pkg_codes '2050 / 201'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5" s="5" t="str" cm="1">
        <f t="array" aca="1" ref="I225" ca="1">IF( OR( AND($A225&gt;=INDIRECT("'Panasonic ERJ Code Table'!$K" &amp; I$1),$A225&lt;=INDIRECT("'Panasonic ERJ Code Table'!$L" &amp; I$1)), AND($A225&gt;=INDIRECT("'Panasonic ERJ Code Table'!$M" &amp; I$1),$A225&lt;=INDIRECT("'Panasonic ERJ Code Table'!$N" &amp; I$1)) ),I$2&amp;_xlfn.XLOOKUP($A225,E96_raw,E96_code),"N/A")</f>
        <v>N/A</v>
      </c>
      <c r="L225" s="5" t="str" cm="1">
        <f t="array" aca="1" ref="L225" ca="1">IF( OR( AND($A225&gt;=INDIRECT("'Panasonic ERJ Code Table'!$K" &amp; L$1),$A225&lt;=INDIRECT("'Panasonic ERJ Code Table'!$L" &amp; L$1)), AND($A225&gt;=INDIRECT("'Panasonic ERJ Code Table'!$M" &amp; L$1),$A225&lt;=INDIRECT("'Panasonic ERJ Code Table'!$N" &amp; L$1)) ),L$2&amp;_xlfn.XLOOKUP($A225,E96_raw,E96_code),"N/A")</f>
        <v>ERJ3RBD2050</v>
      </c>
      <c r="O225" s="5" t="str" cm="1">
        <f t="array" aca="1" ref="O225" ca="1">IF( OR( AND($A225&gt;=INDIRECT("'Panasonic ERJ Code Table'!$K" &amp; O$1),$A225&lt;=INDIRECT("'Panasonic ERJ Code Table'!$L" &amp; O$1)), AND($A225&gt;=INDIRECT("'Panasonic ERJ Code Table'!$M" &amp; O$1),$A225&lt;=INDIRECT("'Panasonic ERJ Code Table'!$N" &amp; O$1)) ),O$2&amp;_xlfn.XLOOKUP($A225,E96_raw,E96_code),"N/A")</f>
        <v>N/A</v>
      </c>
      <c r="R225" s="5" t="str" cm="1">
        <f t="array" aca="1" ref="R225" ca="1">IF( OR( AND($A225&gt;=INDIRECT("'Panasonic ERJ Code Table'!$K" &amp; R$1),$A225&lt;=INDIRECT("'Panasonic ERJ Code Table'!$L" &amp; R$1)), AND($A225&gt;=INDIRECT("'Panasonic ERJ Code Table'!$M" &amp; R$1),$A225&lt;=INDIRECT("'Panasonic ERJ Code Table'!$N" &amp; R$1)) ),R$2&amp;_xlfn.XLOOKUP($A225,E96_raw,E96_code),"N/A")</f>
        <v>ERJ6RBD2050</v>
      </c>
      <c r="U225" s="5" t="str" cm="1">
        <f t="array" aca="1" ref="U225" ca="1">IF( OR( AND($A225&gt;=INDIRECT("'Panasonic ERJ Code Table'!$J" &amp; U$1),$A225&lt;=INDIRECT("'Panasonic ERJ Code Table'!$K" &amp; U$1)), AND($A225&gt;=INDIRECT("'Panasonic ERJ Code Table'!$L" &amp; U$1),$A225&lt;=INDIRECT("'Panasonic ERJ Code Table'!$M" &amp; U$1)) ),U$2&amp;_xlfn.XLOOKUP($A225,E96_raw,E96_code),"N/A")</f>
        <v>ERJ6RED2050</v>
      </c>
    </row>
    <row r="226" spans="1:21">
      <c r="A226" s="16">
        <v>210</v>
      </c>
      <c r="B226" s="16"/>
      <c r="C226" s="5" t="str" cm="1">
        <f t="array" aca="1" ref="C226" ca="1">IF( OR( AND($A226&gt;=INDIRECT("'Panasonic ERJ Code Table'!$K" &amp; C$1),$A226&lt;=INDIRECT("'Panasonic ERJ Code Table'!$L" &amp; C$1)), AND($A226&gt;=INDIRECT("'Panasonic ERJ Code Table'!$M" &amp; C$1),$A226&lt;=INDIRECT("'Panasonic ERJ Code Table'!$N" &amp; C$1)) ),C$2&amp;_xlfn.XLOOKUP($A226,E96_raw,E96_code),"N/A")</f>
        <v>N/A</v>
      </c>
      <c r="F226" s="5" t="str" cm="1">
        <f t="array" aca="1" ref="F226" ca="1">IF( OR( AND($A226&gt;=INDIRECT("'Panasonic ERJ Code Table'!$K" &amp; F$1),$A226&lt;=INDIRECT("'Panasonic ERJ Code Table'!$L" &amp; F$1)), AND($A226&gt;=INDIRECT("'Panasonic ERJ Code Table'!$M" &amp; F$1),$A226&lt;=INDIRECT("'Panasonic ERJ Code Table'!$N" &amp; F$1)) ),F$2&amp;_xlfn.XLOOKUP($A226,E96_raw,E96_code),"N/A")</f>
        <v>ERJ2RHD2100</v>
      </c>
      <c r="G226" s="23" t="str" cm="1">
        <f t="array" aca="1" ref="G226" ca="1">"technology "&amp;RIGHT(F226,4)&amp;";"&amp;_xlfn.XLOOKUP(2,eii,eia)&amp;F226&amp;_xlfn.XLOOKUP(16,eii,eia)&amp;_xlfn.XLOOKUP(3,eii,eia)&amp;_xlfn.XLOOKUP($A226,E96_raw,e96_std&amp;" "&amp;e96_sym)&amp;_xlfn.XLOOKUP(16,eii,eia)&amp;_xlfn.XLOOKUP(4,eii,eia)&amp;_xlfn.XLOOKUP(LEFT(F226,7),r_1,r_4)&amp;" W @ 70°C"&amp;_xlfn.XLOOKUP(16,eii,eia)&amp;_xlfn.XLOOKUP(5,eii,eia)&amp;_xlfn.XLOOKUP(MID(F226,4,3),e_code,TEXT(e_size,"0000"))&amp;_xlfn.XLOOKUP(16,eii,eia)&amp;_xlfn.XLOOKUP(6,eii,eia)&amp;ROUND(MIN(SQRT($A226*_xlfn.XLOOKUP(LEFT(F226,7),r_1,r_4)),_xlfn.XLOOKUP(LEFT(F226,7),r_1,r_7)),1)&amp;" V"&amp;_xlfn.XLOOKUP(16,eii,eia)&amp;_xlfn.XLOOKUP(8,eii,eia)&amp;_xlfn.XLOOKUP(LEFT(F226,7),r_1,r_8)&amp;_xlfn.XLOOKUP(16,eii,eia)&amp;_xlfn.XLOOKUP(9,eii,eia)&amp;_xlfn.XLOOKUP($A226,E96_raw,E96_code&amp;" / "&amp;E96_3C)&amp;_xlfn.XLOOKUP(16,eii,eia)&amp;_xlfn.XLOOKUP(10,eii,eia)&amp;_xlfn.XLOOKUP(LEFT(F226,7),r_1,r_10)&amp;_xlfn.XLOOKUP(16,eii,eia)&amp;_xlfn.XLOOKUP(11,eii,eia)&amp;_xlfn.XLOOKUP(LEFT(F226,7),r_1,r_11)&amp;_xlfn.XLOOKUP(16,eii,eia)&amp;_xlfn.XLOOKUP(12,eii,eia)&amp;_xlfn.XLOOKUP(LEFT(F226,7),r_1,r_12)&amp;" ppm/°C"&amp;_xlfn.XLOOKUP(16,eii,eia)&amp;_xlfn.XLOOKUP(13,eii,eia)&amp;MID(F226,4,2)&amp;_xlfn.XLOOKUP(16,eii,eia)&amp;_xlfn.XLOOKUP(14,eii,eia)&amp;_xlfn.XLOOKUP(16,eii,eia)&amp;_xlfn.XLOOKUP(15,eii,eia)&amp;_xlfn.XLOOKUP(16,eii,eia)</f>
        <v>technology 2100;attribute MPN 'ERJ2RHD2100' constant;attribute value '210 0' constant;attribute Power '0.063 W @ 70°C' constant;attribute package '0402' constant;attribute RCWV '3.6 V' constant;attribute tolerance '±0.5 %' constant;attribute pkg_codes '2100 / 211'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6" s="5" t="str" cm="1">
        <f t="array" aca="1" ref="I226" ca="1">IF( OR( AND($A226&gt;=INDIRECT("'Panasonic ERJ Code Table'!$K" &amp; I$1),$A226&lt;=INDIRECT("'Panasonic ERJ Code Table'!$L" &amp; I$1)), AND($A226&gt;=INDIRECT("'Panasonic ERJ Code Table'!$M" &amp; I$1),$A226&lt;=INDIRECT("'Panasonic ERJ Code Table'!$N" &amp; I$1)) ),I$2&amp;_xlfn.XLOOKUP($A226,E96_raw,E96_code),"N/A")</f>
        <v>N/A</v>
      </c>
      <c r="L226" s="5" t="str" cm="1">
        <f t="array" aca="1" ref="L226" ca="1">IF( OR( AND($A226&gt;=INDIRECT("'Panasonic ERJ Code Table'!$K" &amp; L$1),$A226&lt;=INDIRECT("'Panasonic ERJ Code Table'!$L" &amp; L$1)), AND($A226&gt;=INDIRECT("'Panasonic ERJ Code Table'!$M" &amp; L$1),$A226&lt;=INDIRECT("'Panasonic ERJ Code Table'!$N" &amp; L$1)) ),L$2&amp;_xlfn.XLOOKUP($A226,E96_raw,E96_code),"N/A")</f>
        <v>ERJ3RBD2100</v>
      </c>
      <c r="O226" s="5" t="str" cm="1">
        <f t="array" aca="1" ref="O226" ca="1">IF( OR( AND($A226&gt;=INDIRECT("'Panasonic ERJ Code Table'!$K" &amp; O$1),$A226&lt;=INDIRECT("'Panasonic ERJ Code Table'!$L" &amp; O$1)), AND($A226&gt;=INDIRECT("'Panasonic ERJ Code Table'!$M" &amp; O$1),$A226&lt;=INDIRECT("'Panasonic ERJ Code Table'!$N" &amp; O$1)) ),O$2&amp;_xlfn.XLOOKUP($A226,E96_raw,E96_code),"N/A")</f>
        <v>N/A</v>
      </c>
      <c r="R226" s="5" t="str" cm="1">
        <f t="array" aca="1" ref="R226" ca="1">IF( OR( AND($A226&gt;=INDIRECT("'Panasonic ERJ Code Table'!$K" &amp; R$1),$A226&lt;=INDIRECT("'Panasonic ERJ Code Table'!$L" &amp; R$1)), AND($A226&gt;=INDIRECT("'Panasonic ERJ Code Table'!$M" &amp; R$1),$A226&lt;=INDIRECT("'Panasonic ERJ Code Table'!$N" &amp; R$1)) ),R$2&amp;_xlfn.XLOOKUP($A226,E96_raw,E96_code),"N/A")</f>
        <v>ERJ6RBD2100</v>
      </c>
      <c r="U226" s="5" t="str" cm="1">
        <f t="array" aca="1" ref="U226" ca="1">IF( OR( AND($A226&gt;=INDIRECT("'Panasonic ERJ Code Table'!$J" &amp; U$1),$A226&lt;=INDIRECT("'Panasonic ERJ Code Table'!$K" &amp; U$1)), AND($A226&gt;=INDIRECT("'Panasonic ERJ Code Table'!$L" &amp; U$1),$A226&lt;=INDIRECT("'Panasonic ERJ Code Table'!$M" &amp; U$1)) ),U$2&amp;_xlfn.XLOOKUP($A226,E96_raw,E96_code),"N/A")</f>
        <v>ERJ6RED2100</v>
      </c>
    </row>
    <row r="227" spans="1:21">
      <c r="A227" s="16">
        <v>215</v>
      </c>
      <c r="B227" s="16"/>
      <c r="C227" s="5" t="str" cm="1">
        <f t="array" aca="1" ref="C227" ca="1">IF( OR( AND($A227&gt;=INDIRECT("'Panasonic ERJ Code Table'!$K" &amp; C$1),$A227&lt;=INDIRECT("'Panasonic ERJ Code Table'!$L" &amp; C$1)), AND($A227&gt;=INDIRECT("'Panasonic ERJ Code Table'!$M" &amp; C$1),$A227&lt;=INDIRECT("'Panasonic ERJ Code Table'!$N" &amp; C$1)) ),C$2&amp;_xlfn.XLOOKUP($A227,E96_raw,E96_code),"N/A")</f>
        <v>N/A</v>
      </c>
      <c r="F227" s="5" t="str" cm="1">
        <f t="array" aca="1" ref="F227" ca="1">IF( OR( AND($A227&gt;=INDIRECT("'Panasonic ERJ Code Table'!$K" &amp; F$1),$A227&lt;=INDIRECT("'Panasonic ERJ Code Table'!$L" &amp; F$1)), AND($A227&gt;=INDIRECT("'Panasonic ERJ Code Table'!$M" &amp; F$1),$A227&lt;=INDIRECT("'Panasonic ERJ Code Table'!$N" &amp; F$1)) ),F$2&amp;_xlfn.XLOOKUP($A227,E96_raw,E96_code),"N/A")</f>
        <v>ERJ2RHD2150</v>
      </c>
      <c r="G227" s="23" t="str" cm="1">
        <f t="array" aca="1" ref="G227" ca="1">"technology "&amp;RIGHT(F227,4)&amp;";"&amp;_xlfn.XLOOKUP(2,eii,eia)&amp;F227&amp;_xlfn.XLOOKUP(16,eii,eia)&amp;_xlfn.XLOOKUP(3,eii,eia)&amp;_xlfn.XLOOKUP($A227,E96_raw,e96_std&amp;" "&amp;e96_sym)&amp;_xlfn.XLOOKUP(16,eii,eia)&amp;_xlfn.XLOOKUP(4,eii,eia)&amp;_xlfn.XLOOKUP(LEFT(F227,7),r_1,r_4)&amp;" W @ 70°C"&amp;_xlfn.XLOOKUP(16,eii,eia)&amp;_xlfn.XLOOKUP(5,eii,eia)&amp;_xlfn.XLOOKUP(MID(F227,4,3),e_code,TEXT(e_size,"0000"))&amp;_xlfn.XLOOKUP(16,eii,eia)&amp;_xlfn.XLOOKUP(6,eii,eia)&amp;ROUND(MIN(SQRT($A227*_xlfn.XLOOKUP(LEFT(F227,7),r_1,r_4)),_xlfn.XLOOKUP(LEFT(F227,7),r_1,r_7)),1)&amp;" V"&amp;_xlfn.XLOOKUP(16,eii,eia)&amp;_xlfn.XLOOKUP(8,eii,eia)&amp;_xlfn.XLOOKUP(LEFT(F227,7),r_1,r_8)&amp;_xlfn.XLOOKUP(16,eii,eia)&amp;_xlfn.XLOOKUP(9,eii,eia)&amp;_xlfn.XLOOKUP($A227,E96_raw,E96_code&amp;" / "&amp;E96_3C)&amp;_xlfn.XLOOKUP(16,eii,eia)&amp;_xlfn.XLOOKUP(10,eii,eia)&amp;_xlfn.XLOOKUP(LEFT(F227,7),r_1,r_10)&amp;_xlfn.XLOOKUP(16,eii,eia)&amp;_xlfn.XLOOKUP(11,eii,eia)&amp;_xlfn.XLOOKUP(LEFT(F227,7),r_1,r_11)&amp;_xlfn.XLOOKUP(16,eii,eia)&amp;_xlfn.XLOOKUP(12,eii,eia)&amp;_xlfn.XLOOKUP(LEFT(F227,7),r_1,r_12)&amp;" ppm/°C"&amp;_xlfn.XLOOKUP(16,eii,eia)&amp;_xlfn.XLOOKUP(13,eii,eia)&amp;MID(F227,4,2)&amp;_xlfn.XLOOKUP(16,eii,eia)&amp;_xlfn.XLOOKUP(14,eii,eia)&amp;_xlfn.XLOOKUP(16,eii,eia)&amp;_xlfn.XLOOKUP(15,eii,eia)&amp;_xlfn.XLOOKUP(16,eii,eia)</f>
        <v>technology 2150;attribute MPN 'ERJ2RHD2150' constant;attribute value '215 0' constant;attribute Power '0.063 W @ 70°C' constant;attribute package '0402' constant;attribute RCWV '3.7 V' constant;attribute tolerance '±0.5 %' constant;attribute pkg_codes '2150 / 211'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7" s="5" t="str" cm="1">
        <f t="array" aca="1" ref="I227" ca="1">IF( OR( AND($A227&gt;=INDIRECT("'Panasonic ERJ Code Table'!$K" &amp; I$1),$A227&lt;=INDIRECT("'Panasonic ERJ Code Table'!$L" &amp; I$1)), AND($A227&gt;=INDIRECT("'Panasonic ERJ Code Table'!$M" &amp; I$1),$A227&lt;=INDIRECT("'Panasonic ERJ Code Table'!$N" &amp; I$1)) ),I$2&amp;_xlfn.XLOOKUP($A227,E96_raw,E96_code),"N/A")</f>
        <v>N/A</v>
      </c>
      <c r="L227" s="5" t="str" cm="1">
        <f t="array" aca="1" ref="L227" ca="1">IF( OR( AND($A227&gt;=INDIRECT("'Panasonic ERJ Code Table'!$K" &amp; L$1),$A227&lt;=INDIRECT("'Panasonic ERJ Code Table'!$L" &amp; L$1)), AND($A227&gt;=INDIRECT("'Panasonic ERJ Code Table'!$M" &amp; L$1),$A227&lt;=INDIRECT("'Panasonic ERJ Code Table'!$N" &amp; L$1)) ),L$2&amp;_xlfn.XLOOKUP($A227,E96_raw,E96_code),"N/A")</f>
        <v>ERJ3RBD2150</v>
      </c>
      <c r="O227" s="5" t="str" cm="1">
        <f t="array" aca="1" ref="O227" ca="1">IF( OR( AND($A227&gt;=INDIRECT("'Panasonic ERJ Code Table'!$K" &amp; O$1),$A227&lt;=INDIRECT("'Panasonic ERJ Code Table'!$L" &amp; O$1)), AND($A227&gt;=INDIRECT("'Panasonic ERJ Code Table'!$M" &amp; O$1),$A227&lt;=INDIRECT("'Panasonic ERJ Code Table'!$N" &amp; O$1)) ),O$2&amp;_xlfn.XLOOKUP($A227,E96_raw,E96_code),"N/A")</f>
        <v>N/A</v>
      </c>
      <c r="R227" s="5" t="str" cm="1">
        <f t="array" aca="1" ref="R227" ca="1">IF( OR( AND($A227&gt;=INDIRECT("'Panasonic ERJ Code Table'!$K" &amp; R$1),$A227&lt;=INDIRECT("'Panasonic ERJ Code Table'!$L" &amp; R$1)), AND($A227&gt;=INDIRECT("'Panasonic ERJ Code Table'!$M" &amp; R$1),$A227&lt;=INDIRECT("'Panasonic ERJ Code Table'!$N" &amp; R$1)) ),R$2&amp;_xlfn.XLOOKUP($A227,E96_raw,E96_code),"N/A")</f>
        <v>ERJ6RBD2150</v>
      </c>
      <c r="U227" s="5" t="str" cm="1">
        <f t="array" aca="1" ref="U227" ca="1">IF( OR( AND($A227&gt;=INDIRECT("'Panasonic ERJ Code Table'!$J" &amp; U$1),$A227&lt;=INDIRECT("'Panasonic ERJ Code Table'!$K" &amp; U$1)), AND($A227&gt;=INDIRECT("'Panasonic ERJ Code Table'!$L" &amp; U$1),$A227&lt;=INDIRECT("'Panasonic ERJ Code Table'!$M" &amp; U$1)) ),U$2&amp;_xlfn.XLOOKUP($A227,E96_raw,E96_code),"N/A")</f>
        <v>ERJ6RED2150</v>
      </c>
    </row>
    <row r="228" spans="1:21">
      <c r="A228" s="16">
        <v>221</v>
      </c>
      <c r="B228" s="16"/>
      <c r="C228" s="5" t="str" cm="1">
        <f t="array" aca="1" ref="C228" ca="1">IF( OR( AND($A228&gt;=INDIRECT("'Panasonic ERJ Code Table'!$K" &amp; C$1),$A228&lt;=INDIRECT("'Panasonic ERJ Code Table'!$L" &amp; C$1)), AND($A228&gt;=INDIRECT("'Panasonic ERJ Code Table'!$M" &amp; C$1),$A228&lt;=INDIRECT("'Panasonic ERJ Code Table'!$N" &amp; C$1)) ),C$2&amp;_xlfn.XLOOKUP($A228,E96_raw,E96_code),"N/A")</f>
        <v>N/A</v>
      </c>
      <c r="F228" s="5" t="str" cm="1">
        <f t="array" aca="1" ref="F228" ca="1">IF( OR( AND($A228&gt;=INDIRECT("'Panasonic ERJ Code Table'!$K" &amp; F$1),$A228&lt;=INDIRECT("'Panasonic ERJ Code Table'!$L" &amp; F$1)), AND($A228&gt;=INDIRECT("'Panasonic ERJ Code Table'!$M" &amp; F$1),$A228&lt;=INDIRECT("'Panasonic ERJ Code Table'!$N" &amp; F$1)) ),F$2&amp;_xlfn.XLOOKUP($A228,E96_raw,E96_code),"N/A")</f>
        <v>ERJ2RHD2210</v>
      </c>
      <c r="G228" s="23" t="str" cm="1">
        <f t="array" aca="1" ref="G228" ca="1">"technology "&amp;RIGHT(F228,4)&amp;";"&amp;_xlfn.XLOOKUP(2,eii,eia)&amp;F228&amp;_xlfn.XLOOKUP(16,eii,eia)&amp;_xlfn.XLOOKUP(3,eii,eia)&amp;_xlfn.XLOOKUP($A228,E96_raw,e96_std&amp;" "&amp;e96_sym)&amp;_xlfn.XLOOKUP(16,eii,eia)&amp;_xlfn.XLOOKUP(4,eii,eia)&amp;_xlfn.XLOOKUP(LEFT(F228,7),r_1,r_4)&amp;" W @ 70°C"&amp;_xlfn.XLOOKUP(16,eii,eia)&amp;_xlfn.XLOOKUP(5,eii,eia)&amp;_xlfn.XLOOKUP(MID(F228,4,3),e_code,TEXT(e_size,"0000"))&amp;_xlfn.XLOOKUP(16,eii,eia)&amp;_xlfn.XLOOKUP(6,eii,eia)&amp;ROUND(MIN(SQRT($A228*_xlfn.XLOOKUP(LEFT(F228,7),r_1,r_4)),_xlfn.XLOOKUP(LEFT(F228,7),r_1,r_7)),1)&amp;" V"&amp;_xlfn.XLOOKUP(16,eii,eia)&amp;_xlfn.XLOOKUP(8,eii,eia)&amp;_xlfn.XLOOKUP(LEFT(F228,7),r_1,r_8)&amp;_xlfn.XLOOKUP(16,eii,eia)&amp;_xlfn.XLOOKUP(9,eii,eia)&amp;_xlfn.XLOOKUP($A228,E96_raw,E96_code&amp;" / "&amp;E96_3C)&amp;_xlfn.XLOOKUP(16,eii,eia)&amp;_xlfn.XLOOKUP(10,eii,eia)&amp;_xlfn.XLOOKUP(LEFT(F228,7),r_1,r_10)&amp;_xlfn.XLOOKUP(16,eii,eia)&amp;_xlfn.XLOOKUP(11,eii,eia)&amp;_xlfn.XLOOKUP(LEFT(F228,7),r_1,r_11)&amp;_xlfn.XLOOKUP(16,eii,eia)&amp;_xlfn.XLOOKUP(12,eii,eia)&amp;_xlfn.XLOOKUP(LEFT(F228,7),r_1,r_12)&amp;" ppm/°C"&amp;_xlfn.XLOOKUP(16,eii,eia)&amp;_xlfn.XLOOKUP(13,eii,eia)&amp;MID(F228,4,2)&amp;_xlfn.XLOOKUP(16,eii,eia)&amp;_xlfn.XLOOKUP(14,eii,eia)&amp;_xlfn.XLOOKUP(16,eii,eia)&amp;_xlfn.XLOOKUP(15,eii,eia)&amp;_xlfn.XLOOKUP(16,eii,eia)</f>
        <v>technology 2210;attribute MPN 'ERJ2RHD2210' constant;attribute value '221 0' constant;attribute Power '0.063 W @ 70°C' constant;attribute package '0402' constant;attribute RCWV '3.7 V' constant;attribute tolerance '±0.5 %' constant;attribute pkg_codes '2210 / 221'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8" s="5" t="str" cm="1">
        <f t="array" aca="1" ref="I228" ca="1">IF( OR( AND($A228&gt;=INDIRECT("'Panasonic ERJ Code Table'!$K" &amp; I$1),$A228&lt;=INDIRECT("'Panasonic ERJ Code Table'!$L" &amp; I$1)), AND($A228&gt;=INDIRECT("'Panasonic ERJ Code Table'!$M" &amp; I$1),$A228&lt;=INDIRECT("'Panasonic ERJ Code Table'!$N" &amp; I$1)) ),I$2&amp;_xlfn.XLOOKUP($A228,E96_raw,E96_code),"N/A")</f>
        <v>N/A</v>
      </c>
      <c r="L228" s="5" t="str" cm="1">
        <f t="array" aca="1" ref="L228" ca="1">IF( OR( AND($A228&gt;=INDIRECT("'Panasonic ERJ Code Table'!$K" &amp; L$1),$A228&lt;=INDIRECT("'Panasonic ERJ Code Table'!$L" &amp; L$1)), AND($A228&gt;=INDIRECT("'Panasonic ERJ Code Table'!$M" &amp; L$1),$A228&lt;=INDIRECT("'Panasonic ERJ Code Table'!$N" &amp; L$1)) ),L$2&amp;_xlfn.XLOOKUP($A228,E96_raw,E96_code),"N/A")</f>
        <v>ERJ3RBD2210</v>
      </c>
      <c r="O228" s="5" t="str" cm="1">
        <f t="array" aca="1" ref="O228" ca="1">IF( OR( AND($A228&gt;=INDIRECT("'Panasonic ERJ Code Table'!$K" &amp; O$1),$A228&lt;=INDIRECT("'Panasonic ERJ Code Table'!$L" &amp; O$1)), AND($A228&gt;=INDIRECT("'Panasonic ERJ Code Table'!$M" &amp; O$1),$A228&lt;=INDIRECT("'Panasonic ERJ Code Table'!$N" &amp; O$1)) ),O$2&amp;_xlfn.XLOOKUP($A228,E96_raw,E96_code),"N/A")</f>
        <v>N/A</v>
      </c>
      <c r="R228" s="5" t="str" cm="1">
        <f t="array" aca="1" ref="R228" ca="1">IF( OR( AND($A228&gt;=INDIRECT("'Panasonic ERJ Code Table'!$K" &amp; R$1),$A228&lt;=INDIRECT("'Panasonic ERJ Code Table'!$L" &amp; R$1)), AND($A228&gt;=INDIRECT("'Panasonic ERJ Code Table'!$M" &amp; R$1),$A228&lt;=INDIRECT("'Panasonic ERJ Code Table'!$N" &amp; R$1)) ),R$2&amp;_xlfn.XLOOKUP($A228,E96_raw,E96_code),"N/A")</f>
        <v>ERJ6RBD2210</v>
      </c>
      <c r="U228" s="5" t="str" cm="1">
        <f t="array" aca="1" ref="U228" ca="1">IF( OR( AND($A228&gt;=INDIRECT("'Panasonic ERJ Code Table'!$J" &amp; U$1),$A228&lt;=INDIRECT("'Panasonic ERJ Code Table'!$K" &amp; U$1)), AND($A228&gt;=INDIRECT("'Panasonic ERJ Code Table'!$L" &amp; U$1),$A228&lt;=INDIRECT("'Panasonic ERJ Code Table'!$M" &amp; U$1)) ),U$2&amp;_xlfn.XLOOKUP($A228,E96_raw,E96_code),"N/A")</f>
        <v>ERJ6RED2210</v>
      </c>
    </row>
    <row r="229" spans="1:21">
      <c r="A229" s="16">
        <v>226</v>
      </c>
      <c r="B229" s="16"/>
      <c r="C229" s="5" t="str" cm="1">
        <f t="array" aca="1" ref="C229" ca="1">IF( OR( AND($A229&gt;=INDIRECT("'Panasonic ERJ Code Table'!$K" &amp; C$1),$A229&lt;=INDIRECT("'Panasonic ERJ Code Table'!$L" &amp; C$1)), AND($A229&gt;=INDIRECT("'Panasonic ERJ Code Table'!$M" &amp; C$1),$A229&lt;=INDIRECT("'Panasonic ERJ Code Table'!$N" &amp; C$1)) ),C$2&amp;_xlfn.XLOOKUP($A229,E96_raw,E96_code),"N/A")</f>
        <v>N/A</v>
      </c>
      <c r="F229" s="5" t="str" cm="1">
        <f t="array" aca="1" ref="F229" ca="1">IF( OR( AND($A229&gt;=INDIRECT("'Panasonic ERJ Code Table'!$K" &amp; F$1),$A229&lt;=INDIRECT("'Panasonic ERJ Code Table'!$L" &amp; F$1)), AND($A229&gt;=INDIRECT("'Panasonic ERJ Code Table'!$M" &amp; F$1),$A229&lt;=INDIRECT("'Panasonic ERJ Code Table'!$N" &amp; F$1)) ),F$2&amp;_xlfn.XLOOKUP($A229,E96_raw,E96_code),"N/A")</f>
        <v>ERJ2RHD2260</v>
      </c>
      <c r="G229" s="23" t="str" cm="1">
        <f t="array" aca="1" ref="G229" ca="1">"technology "&amp;RIGHT(F229,4)&amp;";"&amp;_xlfn.XLOOKUP(2,eii,eia)&amp;F229&amp;_xlfn.XLOOKUP(16,eii,eia)&amp;_xlfn.XLOOKUP(3,eii,eia)&amp;_xlfn.XLOOKUP($A229,E96_raw,e96_std&amp;" "&amp;e96_sym)&amp;_xlfn.XLOOKUP(16,eii,eia)&amp;_xlfn.XLOOKUP(4,eii,eia)&amp;_xlfn.XLOOKUP(LEFT(F229,7),r_1,r_4)&amp;" W @ 70°C"&amp;_xlfn.XLOOKUP(16,eii,eia)&amp;_xlfn.XLOOKUP(5,eii,eia)&amp;_xlfn.XLOOKUP(MID(F229,4,3),e_code,TEXT(e_size,"0000"))&amp;_xlfn.XLOOKUP(16,eii,eia)&amp;_xlfn.XLOOKUP(6,eii,eia)&amp;ROUND(MIN(SQRT($A229*_xlfn.XLOOKUP(LEFT(F229,7),r_1,r_4)),_xlfn.XLOOKUP(LEFT(F229,7),r_1,r_7)),1)&amp;" V"&amp;_xlfn.XLOOKUP(16,eii,eia)&amp;_xlfn.XLOOKUP(8,eii,eia)&amp;_xlfn.XLOOKUP(LEFT(F229,7),r_1,r_8)&amp;_xlfn.XLOOKUP(16,eii,eia)&amp;_xlfn.XLOOKUP(9,eii,eia)&amp;_xlfn.XLOOKUP($A229,E96_raw,E96_code&amp;" / "&amp;E96_3C)&amp;_xlfn.XLOOKUP(16,eii,eia)&amp;_xlfn.XLOOKUP(10,eii,eia)&amp;_xlfn.XLOOKUP(LEFT(F229,7),r_1,r_10)&amp;_xlfn.XLOOKUP(16,eii,eia)&amp;_xlfn.XLOOKUP(11,eii,eia)&amp;_xlfn.XLOOKUP(LEFT(F229,7),r_1,r_11)&amp;_xlfn.XLOOKUP(16,eii,eia)&amp;_xlfn.XLOOKUP(12,eii,eia)&amp;_xlfn.XLOOKUP(LEFT(F229,7),r_1,r_12)&amp;" ppm/°C"&amp;_xlfn.XLOOKUP(16,eii,eia)&amp;_xlfn.XLOOKUP(13,eii,eia)&amp;MID(F229,4,2)&amp;_xlfn.XLOOKUP(16,eii,eia)&amp;_xlfn.XLOOKUP(14,eii,eia)&amp;_xlfn.XLOOKUP(16,eii,eia)&amp;_xlfn.XLOOKUP(15,eii,eia)&amp;_xlfn.XLOOKUP(16,eii,eia)</f>
        <v>technology 2260;attribute MPN 'ERJ2RHD2260' constant;attribute value '226 0' constant;attribute Power '0.063 W @ 70°C' constant;attribute package '0402' constant;attribute RCWV '3.8 V' constant;attribute tolerance '±0.5 %' constant;attribute pkg_codes '2260 / 221'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29" s="5" t="str" cm="1">
        <f t="array" aca="1" ref="I229" ca="1">IF( OR( AND($A229&gt;=INDIRECT("'Panasonic ERJ Code Table'!$K" &amp; I$1),$A229&lt;=INDIRECT("'Panasonic ERJ Code Table'!$L" &amp; I$1)), AND($A229&gt;=INDIRECT("'Panasonic ERJ Code Table'!$M" &amp; I$1),$A229&lt;=INDIRECT("'Panasonic ERJ Code Table'!$N" &amp; I$1)) ),I$2&amp;_xlfn.XLOOKUP($A229,E96_raw,E96_code),"N/A")</f>
        <v>N/A</v>
      </c>
      <c r="L229" s="5" t="str" cm="1">
        <f t="array" aca="1" ref="L229" ca="1">IF( OR( AND($A229&gt;=INDIRECT("'Panasonic ERJ Code Table'!$K" &amp; L$1),$A229&lt;=INDIRECT("'Panasonic ERJ Code Table'!$L" &amp; L$1)), AND($A229&gt;=INDIRECT("'Panasonic ERJ Code Table'!$M" &amp; L$1),$A229&lt;=INDIRECT("'Panasonic ERJ Code Table'!$N" &amp; L$1)) ),L$2&amp;_xlfn.XLOOKUP($A229,E96_raw,E96_code),"N/A")</f>
        <v>ERJ3RBD2260</v>
      </c>
      <c r="O229" s="5" t="str" cm="1">
        <f t="array" aca="1" ref="O229" ca="1">IF( OR( AND($A229&gt;=INDIRECT("'Panasonic ERJ Code Table'!$K" &amp; O$1),$A229&lt;=INDIRECT("'Panasonic ERJ Code Table'!$L" &amp; O$1)), AND($A229&gt;=INDIRECT("'Panasonic ERJ Code Table'!$M" &amp; O$1),$A229&lt;=INDIRECT("'Panasonic ERJ Code Table'!$N" &amp; O$1)) ),O$2&amp;_xlfn.XLOOKUP($A229,E96_raw,E96_code),"N/A")</f>
        <v>N/A</v>
      </c>
      <c r="R229" s="5" t="str" cm="1">
        <f t="array" aca="1" ref="R229" ca="1">IF( OR( AND($A229&gt;=INDIRECT("'Panasonic ERJ Code Table'!$K" &amp; R$1),$A229&lt;=INDIRECT("'Panasonic ERJ Code Table'!$L" &amp; R$1)), AND($A229&gt;=INDIRECT("'Panasonic ERJ Code Table'!$M" &amp; R$1),$A229&lt;=INDIRECT("'Panasonic ERJ Code Table'!$N" &amp; R$1)) ),R$2&amp;_xlfn.XLOOKUP($A229,E96_raw,E96_code),"N/A")</f>
        <v>ERJ6RBD2260</v>
      </c>
      <c r="U229" s="5" t="str" cm="1">
        <f t="array" aca="1" ref="U229" ca="1">IF( OR( AND($A229&gt;=INDIRECT("'Panasonic ERJ Code Table'!$J" &amp; U$1),$A229&lt;=INDIRECT("'Panasonic ERJ Code Table'!$K" &amp; U$1)), AND($A229&gt;=INDIRECT("'Panasonic ERJ Code Table'!$L" &amp; U$1),$A229&lt;=INDIRECT("'Panasonic ERJ Code Table'!$M" &amp; U$1)) ),U$2&amp;_xlfn.XLOOKUP($A229,E96_raw,E96_code),"N/A")</f>
        <v>ERJ6RED2260</v>
      </c>
    </row>
    <row r="230" spans="1:21">
      <c r="A230" s="16">
        <v>232</v>
      </c>
      <c r="B230" s="16"/>
      <c r="C230" s="5" t="str" cm="1">
        <f t="array" aca="1" ref="C230" ca="1">IF( OR( AND($A230&gt;=INDIRECT("'Panasonic ERJ Code Table'!$K" &amp; C$1),$A230&lt;=INDIRECT("'Panasonic ERJ Code Table'!$L" &amp; C$1)), AND($A230&gt;=INDIRECT("'Panasonic ERJ Code Table'!$M" &amp; C$1),$A230&lt;=INDIRECT("'Panasonic ERJ Code Table'!$N" &amp; C$1)) ),C$2&amp;_xlfn.XLOOKUP($A230,E96_raw,E96_code),"N/A")</f>
        <v>N/A</v>
      </c>
      <c r="F230" s="5" t="str" cm="1">
        <f t="array" aca="1" ref="F230" ca="1">IF( OR( AND($A230&gt;=INDIRECT("'Panasonic ERJ Code Table'!$K" &amp; F$1),$A230&lt;=INDIRECT("'Panasonic ERJ Code Table'!$L" &amp; F$1)), AND($A230&gt;=INDIRECT("'Panasonic ERJ Code Table'!$M" &amp; F$1),$A230&lt;=INDIRECT("'Panasonic ERJ Code Table'!$N" &amp; F$1)) ),F$2&amp;_xlfn.XLOOKUP($A230,E96_raw,E96_code),"N/A")</f>
        <v>ERJ2RHD2320</v>
      </c>
      <c r="G230" s="23" t="str" cm="1">
        <f t="array" aca="1" ref="G230" ca="1">"technology "&amp;RIGHT(F230,4)&amp;";"&amp;_xlfn.XLOOKUP(2,eii,eia)&amp;F230&amp;_xlfn.XLOOKUP(16,eii,eia)&amp;_xlfn.XLOOKUP(3,eii,eia)&amp;_xlfn.XLOOKUP($A230,E96_raw,e96_std&amp;" "&amp;e96_sym)&amp;_xlfn.XLOOKUP(16,eii,eia)&amp;_xlfn.XLOOKUP(4,eii,eia)&amp;_xlfn.XLOOKUP(LEFT(F230,7),r_1,r_4)&amp;" W @ 70°C"&amp;_xlfn.XLOOKUP(16,eii,eia)&amp;_xlfn.XLOOKUP(5,eii,eia)&amp;_xlfn.XLOOKUP(MID(F230,4,3),e_code,TEXT(e_size,"0000"))&amp;_xlfn.XLOOKUP(16,eii,eia)&amp;_xlfn.XLOOKUP(6,eii,eia)&amp;ROUND(MIN(SQRT($A230*_xlfn.XLOOKUP(LEFT(F230,7),r_1,r_4)),_xlfn.XLOOKUP(LEFT(F230,7),r_1,r_7)),1)&amp;" V"&amp;_xlfn.XLOOKUP(16,eii,eia)&amp;_xlfn.XLOOKUP(8,eii,eia)&amp;_xlfn.XLOOKUP(LEFT(F230,7),r_1,r_8)&amp;_xlfn.XLOOKUP(16,eii,eia)&amp;_xlfn.XLOOKUP(9,eii,eia)&amp;_xlfn.XLOOKUP($A230,E96_raw,E96_code&amp;" / "&amp;E96_3C)&amp;_xlfn.XLOOKUP(16,eii,eia)&amp;_xlfn.XLOOKUP(10,eii,eia)&amp;_xlfn.XLOOKUP(LEFT(F230,7),r_1,r_10)&amp;_xlfn.XLOOKUP(16,eii,eia)&amp;_xlfn.XLOOKUP(11,eii,eia)&amp;_xlfn.XLOOKUP(LEFT(F230,7),r_1,r_11)&amp;_xlfn.XLOOKUP(16,eii,eia)&amp;_xlfn.XLOOKUP(12,eii,eia)&amp;_xlfn.XLOOKUP(LEFT(F230,7),r_1,r_12)&amp;" ppm/°C"&amp;_xlfn.XLOOKUP(16,eii,eia)&amp;_xlfn.XLOOKUP(13,eii,eia)&amp;MID(F230,4,2)&amp;_xlfn.XLOOKUP(16,eii,eia)&amp;_xlfn.XLOOKUP(14,eii,eia)&amp;_xlfn.XLOOKUP(16,eii,eia)&amp;_xlfn.XLOOKUP(15,eii,eia)&amp;_xlfn.XLOOKUP(16,eii,eia)</f>
        <v>technology 2320;attribute MPN 'ERJ2RHD2320' constant;attribute value '232 0' constant;attribute Power '0.063 W @ 70°C' constant;attribute package '0402' constant;attribute RCWV '3.8 V' constant;attribute tolerance '±0.5 %' constant;attribute pkg_codes '2320 / 231'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0" s="5" t="str" cm="1">
        <f t="array" aca="1" ref="I230" ca="1">IF( OR( AND($A230&gt;=INDIRECT("'Panasonic ERJ Code Table'!$K" &amp; I$1),$A230&lt;=INDIRECT("'Panasonic ERJ Code Table'!$L" &amp; I$1)), AND($A230&gt;=INDIRECT("'Panasonic ERJ Code Table'!$M" &amp; I$1),$A230&lt;=INDIRECT("'Panasonic ERJ Code Table'!$N" &amp; I$1)) ),I$2&amp;_xlfn.XLOOKUP($A230,E96_raw,E96_code),"N/A")</f>
        <v>N/A</v>
      </c>
      <c r="L230" s="5" t="str" cm="1">
        <f t="array" aca="1" ref="L230" ca="1">IF( OR( AND($A230&gt;=INDIRECT("'Panasonic ERJ Code Table'!$K" &amp; L$1),$A230&lt;=INDIRECT("'Panasonic ERJ Code Table'!$L" &amp; L$1)), AND($A230&gt;=INDIRECT("'Panasonic ERJ Code Table'!$M" &amp; L$1),$A230&lt;=INDIRECT("'Panasonic ERJ Code Table'!$N" &amp; L$1)) ),L$2&amp;_xlfn.XLOOKUP($A230,E96_raw,E96_code),"N/A")</f>
        <v>ERJ3RBD2320</v>
      </c>
      <c r="O230" s="5" t="str" cm="1">
        <f t="array" aca="1" ref="O230" ca="1">IF( OR( AND($A230&gt;=INDIRECT("'Panasonic ERJ Code Table'!$K" &amp; O$1),$A230&lt;=INDIRECT("'Panasonic ERJ Code Table'!$L" &amp; O$1)), AND($A230&gt;=INDIRECT("'Panasonic ERJ Code Table'!$M" &amp; O$1),$A230&lt;=INDIRECT("'Panasonic ERJ Code Table'!$N" &amp; O$1)) ),O$2&amp;_xlfn.XLOOKUP($A230,E96_raw,E96_code),"N/A")</f>
        <v>N/A</v>
      </c>
      <c r="R230" s="5" t="str" cm="1">
        <f t="array" aca="1" ref="R230" ca="1">IF( OR( AND($A230&gt;=INDIRECT("'Panasonic ERJ Code Table'!$K" &amp; R$1),$A230&lt;=INDIRECT("'Panasonic ERJ Code Table'!$L" &amp; R$1)), AND($A230&gt;=INDIRECT("'Panasonic ERJ Code Table'!$M" &amp; R$1),$A230&lt;=INDIRECT("'Panasonic ERJ Code Table'!$N" &amp; R$1)) ),R$2&amp;_xlfn.XLOOKUP($A230,E96_raw,E96_code),"N/A")</f>
        <v>ERJ6RBD2320</v>
      </c>
      <c r="U230" s="5" t="str" cm="1">
        <f t="array" aca="1" ref="U230" ca="1">IF( OR( AND($A230&gt;=INDIRECT("'Panasonic ERJ Code Table'!$J" &amp; U$1),$A230&lt;=INDIRECT("'Panasonic ERJ Code Table'!$K" &amp; U$1)), AND($A230&gt;=INDIRECT("'Panasonic ERJ Code Table'!$L" &amp; U$1),$A230&lt;=INDIRECT("'Panasonic ERJ Code Table'!$M" &amp; U$1)) ),U$2&amp;_xlfn.XLOOKUP($A230,E96_raw,E96_code),"N/A")</f>
        <v>ERJ6RED2320</v>
      </c>
    </row>
    <row r="231" spans="1:21">
      <c r="A231" s="16">
        <v>237</v>
      </c>
      <c r="B231" s="16"/>
      <c r="C231" s="5" t="str" cm="1">
        <f t="array" aca="1" ref="C231" ca="1">IF( OR( AND($A231&gt;=INDIRECT("'Panasonic ERJ Code Table'!$K" &amp; C$1),$A231&lt;=INDIRECT("'Panasonic ERJ Code Table'!$L" &amp; C$1)), AND($A231&gt;=INDIRECT("'Panasonic ERJ Code Table'!$M" &amp; C$1),$A231&lt;=INDIRECT("'Panasonic ERJ Code Table'!$N" &amp; C$1)) ),C$2&amp;_xlfn.XLOOKUP($A231,E96_raw,E96_code),"N/A")</f>
        <v>N/A</v>
      </c>
      <c r="F231" s="5" t="str" cm="1">
        <f t="array" aca="1" ref="F231" ca="1">IF( OR( AND($A231&gt;=INDIRECT("'Panasonic ERJ Code Table'!$K" &amp; F$1),$A231&lt;=INDIRECT("'Panasonic ERJ Code Table'!$L" &amp; F$1)), AND($A231&gt;=INDIRECT("'Panasonic ERJ Code Table'!$M" &amp; F$1),$A231&lt;=INDIRECT("'Panasonic ERJ Code Table'!$N" &amp; F$1)) ),F$2&amp;_xlfn.XLOOKUP($A231,E96_raw,E96_code),"N/A")</f>
        <v>ERJ2RHD2370</v>
      </c>
      <c r="G231" s="23" t="str" cm="1">
        <f t="array" aca="1" ref="G231" ca="1">"technology "&amp;RIGHT(F231,4)&amp;";"&amp;_xlfn.XLOOKUP(2,eii,eia)&amp;F231&amp;_xlfn.XLOOKUP(16,eii,eia)&amp;_xlfn.XLOOKUP(3,eii,eia)&amp;_xlfn.XLOOKUP($A231,E96_raw,e96_std&amp;" "&amp;e96_sym)&amp;_xlfn.XLOOKUP(16,eii,eia)&amp;_xlfn.XLOOKUP(4,eii,eia)&amp;_xlfn.XLOOKUP(LEFT(F231,7),r_1,r_4)&amp;" W @ 70°C"&amp;_xlfn.XLOOKUP(16,eii,eia)&amp;_xlfn.XLOOKUP(5,eii,eia)&amp;_xlfn.XLOOKUP(MID(F231,4,3),e_code,TEXT(e_size,"0000"))&amp;_xlfn.XLOOKUP(16,eii,eia)&amp;_xlfn.XLOOKUP(6,eii,eia)&amp;ROUND(MIN(SQRT($A231*_xlfn.XLOOKUP(LEFT(F231,7),r_1,r_4)),_xlfn.XLOOKUP(LEFT(F231,7),r_1,r_7)),1)&amp;" V"&amp;_xlfn.XLOOKUP(16,eii,eia)&amp;_xlfn.XLOOKUP(8,eii,eia)&amp;_xlfn.XLOOKUP(LEFT(F231,7),r_1,r_8)&amp;_xlfn.XLOOKUP(16,eii,eia)&amp;_xlfn.XLOOKUP(9,eii,eia)&amp;_xlfn.XLOOKUP($A231,E96_raw,E96_code&amp;" / "&amp;E96_3C)&amp;_xlfn.XLOOKUP(16,eii,eia)&amp;_xlfn.XLOOKUP(10,eii,eia)&amp;_xlfn.XLOOKUP(LEFT(F231,7),r_1,r_10)&amp;_xlfn.XLOOKUP(16,eii,eia)&amp;_xlfn.XLOOKUP(11,eii,eia)&amp;_xlfn.XLOOKUP(LEFT(F231,7),r_1,r_11)&amp;_xlfn.XLOOKUP(16,eii,eia)&amp;_xlfn.XLOOKUP(12,eii,eia)&amp;_xlfn.XLOOKUP(LEFT(F231,7),r_1,r_12)&amp;" ppm/°C"&amp;_xlfn.XLOOKUP(16,eii,eia)&amp;_xlfn.XLOOKUP(13,eii,eia)&amp;MID(F231,4,2)&amp;_xlfn.XLOOKUP(16,eii,eia)&amp;_xlfn.XLOOKUP(14,eii,eia)&amp;_xlfn.XLOOKUP(16,eii,eia)&amp;_xlfn.XLOOKUP(15,eii,eia)&amp;_xlfn.XLOOKUP(16,eii,eia)</f>
        <v>technology 2370;attribute MPN 'ERJ2RHD2370' constant;attribute value '237 0' constant;attribute Power '0.063 W @ 70°C' constant;attribute package '0402' constant;attribute RCWV '3.9 V' constant;attribute tolerance '±0.5 %' constant;attribute pkg_codes '2370 / 231'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1" s="5" t="str" cm="1">
        <f t="array" aca="1" ref="I231" ca="1">IF( OR( AND($A231&gt;=INDIRECT("'Panasonic ERJ Code Table'!$K" &amp; I$1),$A231&lt;=INDIRECT("'Panasonic ERJ Code Table'!$L" &amp; I$1)), AND($A231&gt;=INDIRECT("'Panasonic ERJ Code Table'!$M" &amp; I$1),$A231&lt;=INDIRECT("'Panasonic ERJ Code Table'!$N" &amp; I$1)) ),I$2&amp;_xlfn.XLOOKUP($A231,E96_raw,E96_code),"N/A")</f>
        <v>N/A</v>
      </c>
      <c r="L231" s="5" t="str" cm="1">
        <f t="array" aca="1" ref="L231" ca="1">IF( OR( AND($A231&gt;=INDIRECT("'Panasonic ERJ Code Table'!$K" &amp; L$1),$A231&lt;=INDIRECT("'Panasonic ERJ Code Table'!$L" &amp; L$1)), AND($A231&gt;=INDIRECT("'Panasonic ERJ Code Table'!$M" &amp; L$1),$A231&lt;=INDIRECT("'Panasonic ERJ Code Table'!$N" &amp; L$1)) ),L$2&amp;_xlfn.XLOOKUP($A231,E96_raw,E96_code),"N/A")</f>
        <v>ERJ3RBD2370</v>
      </c>
      <c r="O231" s="5" t="str" cm="1">
        <f t="array" aca="1" ref="O231" ca="1">IF( OR( AND($A231&gt;=INDIRECT("'Panasonic ERJ Code Table'!$K" &amp; O$1),$A231&lt;=INDIRECT("'Panasonic ERJ Code Table'!$L" &amp; O$1)), AND($A231&gt;=INDIRECT("'Panasonic ERJ Code Table'!$M" &amp; O$1),$A231&lt;=INDIRECT("'Panasonic ERJ Code Table'!$N" &amp; O$1)) ),O$2&amp;_xlfn.XLOOKUP($A231,E96_raw,E96_code),"N/A")</f>
        <v>N/A</v>
      </c>
      <c r="R231" s="5" t="str" cm="1">
        <f t="array" aca="1" ref="R231" ca="1">IF( OR( AND($A231&gt;=INDIRECT("'Panasonic ERJ Code Table'!$K" &amp; R$1),$A231&lt;=INDIRECT("'Panasonic ERJ Code Table'!$L" &amp; R$1)), AND($A231&gt;=INDIRECT("'Panasonic ERJ Code Table'!$M" &amp; R$1),$A231&lt;=INDIRECT("'Panasonic ERJ Code Table'!$N" &amp; R$1)) ),R$2&amp;_xlfn.XLOOKUP($A231,E96_raw,E96_code),"N/A")</f>
        <v>ERJ6RBD2370</v>
      </c>
      <c r="U231" s="5" t="str" cm="1">
        <f t="array" aca="1" ref="U231" ca="1">IF( OR( AND($A231&gt;=INDIRECT("'Panasonic ERJ Code Table'!$J" &amp; U$1),$A231&lt;=INDIRECT("'Panasonic ERJ Code Table'!$K" &amp; U$1)), AND($A231&gt;=INDIRECT("'Panasonic ERJ Code Table'!$L" &amp; U$1),$A231&lt;=INDIRECT("'Panasonic ERJ Code Table'!$M" &amp; U$1)) ),U$2&amp;_xlfn.XLOOKUP($A231,E96_raw,E96_code),"N/A")</f>
        <v>ERJ6RED2370</v>
      </c>
    </row>
    <row r="232" spans="1:21">
      <c r="A232" s="16">
        <v>243</v>
      </c>
      <c r="B232" s="16"/>
      <c r="C232" s="5" t="str" cm="1">
        <f t="array" aca="1" ref="C232" ca="1">IF( OR( AND($A232&gt;=INDIRECT("'Panasonic ERJ Code Table'!$K" &amp; C$1),$A232&lt;=INDIRECT("'Panasonic ERJ Code Table'!$L" &amp; C$1)), AND($A232&gt;=INDIRECT("'Panasonic ERJ Code Table'!$M" &amp; C$1),$A232&lt;=INDIRECT("'Panasonic ERJ Code Table'!$N" &amp; C$1)) ),C$2&amp;_xlfn.XLOOKUP($A232,E96_raw,E96_code),"N/A")</f>
        <v>N/A</v>
      </c>
      <c r="F232" s="5" t="str" cm="1">
        <f t="array" aca="1" ref="F232" ca="1">IF( OR( AND($A232&gt;=INDIRECT("'Panasonic ERJ Code Table'!$K" &amp; F$1),$A232&lt;=INDIRECT("'Panasonic ERJ Code Table'!$L" &amp; F$1)), AND($A232&gt;=INDIRECT("'Panasonic ERJ Code Table'!$M" &amp; F$1),$A232&lt;=INDIRECT("'Panasonic ERJ Code Table'!$N" &amp; F$1)) ),F$2&amp;_xlfn.XLOOKUP($A232,E96_raw,E96_code),"N/A")</f>
        <v>ERJ2RHD2430</v>
      </c>
      <c r="G232" s="23" t="str" cm="1">
        <f t="array" aca="1" ref="G232" ca="1">"technology "&amp;RIGHT(F232,4)&amp;";"&amp;_xlfn.XLOOKUP(2,eii,eia)&amp;F232&amp;_xlfn.XLOOKUP(16,eii,eia)&amp;_xlfn.XLOOKUP(3,eii,eia)&amp;_xlfn.XLOOKUP($A232,E96_raw,e96_std&amp;" "&amp;e96_sym)&amp;_xlfn.XLOOKUP(16,eii,eia)&amp;_xlfn.XLOOKUP(4,eii,eia)&amp;_xlfn.XLOOKUP(LEFT(F232,7),r_1,r_4)&amp;" W @ 70°C"&amp;_xlfn.XLOOKUP(16,eii,eia)&amp;_xlfn.XLOOKUP(5,eii,eia)&amp;_xlfn.XLOOKUP(MID(F232,4,3),e_code,TEXT(e_size,"0000"))&amp;_xlfn.XLOOKUP(16,eii,eia)&amp;_xlfn.XLOOKUP(6,eii,eia)&amp;ROUND(MIN(SQRT($A232*_xlfn.XLOOKUP(LEFT(F232,7),r_1,r_4)),_xlfn.XLOOKUP(LEFT(F232,7),r_1,r_7)),1)&amp;" V"&amp;_xlfn.XLOOKUP(16,eii,eia)&amp;_xlfn.XLOOKUP(8,eii,eia)&amp;_xlfn.XLOOKUP(LEFT(F232,7),r_1,r_8)&amp;_xlfn.XLOOKUP(16,eii,eia)&amp;_xlfn.XLOOKUP(9,eii,eia)&amp;_xlfn.XLOOKUP($A232,E96_raw,E96_code&amp;" / "&amp;E96_3C)&amp;_xlfn.XLOOKUP(16,eii,eia)&amp;_xlfn.XLOOKUP(10,eii,eia)&amp;_xlfn.XLOOKUP(LEFT(F232,7),r_1,r_10)&amp;_xlfn.XLOOKUP(16,eii,eia)&amp;_xlfn.XLOOKUP(11,eii,eia)&amp;_xlfn.XLOOKUP(LEFT(F232,7),r_1,r_11)&amp;_xlfn.XLOOKUP(16,eii,eia)&amp;_xlfn.XLOOKUP(12,eii,eia)&amp;_xlfn.XLOOKUP(LEFT(F232,7),r_1,r_12)&amp;" ppm/°C"&amp;_xlfn.XLOOKUP(16,eii,eia)&amp;_xlfn.XLOOKUP(13,eii,eia)&amp;MID(F232,4,2)&amp;_xlfn.XLOOKUP(16,eii,eia)&amp;_xlfn.XLOOKUP(14,eii,eia)&amp;_xlfn.XLOOKUP(16,eii,eia)&amp;_xlfn.XLOOKUP(15,eii,eia)&amp;_xlfn.XLOOKUP(16,eii,eia)</f>
        <v>technology 2430;attribute MPN 'ERJ2RHD2430' constant;attribute value '243 0' constant;attribute Power '0.063 W @ 70°C' constant;attribute package '0402' constant;attribute RCWV '3.9 V' constant;attribute tolerance '±0.5 %' constant;attribute pkg_codes '2430 / 241'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2" s="5" t="str" cm="1">
        <f t="array" aca="1" ref="I232" ca="1">IF( OR( AND($A232&gt;=INDIRECT("'Panasonic ERJ Code Table'!$K" &amp; I$1),$A232&lt;=INDIRECT("'Panasonic ERJ Code Table'!$L" &amp; I$1)), AND($A232&gt;=INDIRECT("'Panasonic ERJ Code Table'!$M" &amp; I$1),$A232&lt;=INDIRECT("'Panasonic ERJ Code Table'!$N" &amp; I$1)) ),I$2&amp;_xlfn.XLOOKUP($A232,E96_raw,E96_code),"N/A")</f>
        <v>N/A</v>
      </c>
      <c r="L232" s="5" t="str" cm="1">
        <f t="array" aca="1" ref="L232" ca="1">IF( OR( AND($A232&gt;=INDIRECT("'Panasonic ERJ Code Table'!$K" &amp; L$1),$A232&lt;=INDIRECT("'Panasonic ERJ Code Table'!$L" &amp; L$1)), AND($A232&gt;=INDIRECT("'Panasonic ERJ Code Table'!$M" &amp; L$1),$A232&lt;=INDIRECT("'Panasonic ERJ Code Table'!$N" &amp; L$1)) ),L$2&amp;_xlfn.XLOOKUP($A232,E96_raw,E96_code),"N/A")</f>
        <v>ERJ3RBD2430</v>
      </c>
      <c r="O232" s="5" t="str" cm="1">
        <f t="array" aca="1" ref="O232" ca="1">IF( OR( AND($A232&gt;=INDIRECT("'Panasonic ERJ Code Table'!$K" &amp; O$1),$A232&lt;=INDIRECT("'Panasonic ERJ Code Table'!$L" &amp; O$1)), AND($A232&gt;=INDIRECT("'Panasonic ERJ Code Table'!$M" &amp; O$1),$A232&lt;=INDIRECT("'Panasonic ERJ Code Table'!$N" &amp; O$1)) ),O$2&amp;_xlfn.XLOOKUP($A232,E96_raw,E96_code),"N/A")</f>
        <v>N/A</v>
      </c>
      <c r="R232" s="5" t="str" cm="1">
        <f t="array" aca="1" ref="R232" ca="1">IF( OR( AND($A232&gt;=INDIRECT("'Panasonic ERJ Code Table'!$K" &amp; R$1),$A232&lt;=INDIRECT("'Panasonic ERJ Code Table'!$L" &amp; R$1)), AND($A232&gt;=INDIRECT("'Panasonic ERJ Code Table'!$M" &amp; R$1),$A232&lt;=INDIRECT("'Panasonic ERJ Code Table'!$N" &amp; R$1)) ),R$2&amp;_xlfn.XLOOKUP($A232,E96_raw,E96_code),"N/A")</f>
        <v>ERJ6RBD2430</v>
      </c>
      <c r="U232" s="5" t="str" cm="1">
        <f t="array" aca="1" ref="U232" ca="1">IF( OR( AND($A232&gt;=INDIRECT("'Panasonic ERJ Code Table'!$J" &amp; U$1),$A232&lt;=INDIRECT("'Panasonic ERJ Code Table'!$K" &amp; U$1)), AND($A232&gt;=INDIRECT("'Panasonic ERJ Code Table'!$L" &amp; U$1),$A232&lt;=INDIRECT("'Panasonic ERJ Code Table'!$M" &amp; U$1)) ),U$2&amp;_xlfn.XLOOKUP($A232,E96_raw,E96_code),"N/A")</f>
        <v>ERJ6RED2430</v>
      </c>
    </row>
    <row r="233" spans="1:21">
      <c r="A233" s="16">
        <v>249</v>
      </c>
      <c r="B233" s="16"/>
      <c r="C233" s="5" t="str" cm="1">
        <f t="array" aca="1" ref="C233" ca="1">IF( OR( AND($A233&gt;=INDIRECT("'Panasonic ERJ Code Table'!$K" &amp; C$1),$A233&lt;=INDIRECT("'Panasonic ERJ Code Table'!$L" &amp; C$1)), AND($A233&gt;=INDIRECT("'Panasonic ERJ Code Table'!$M" &amp; C$1),$A233&lt;=INDIRECT("'Panasonic ERJ Code Table'!$N" &amp; C$1)) ),C$2&amp;_xlfn.XLOOKUP($A233,E96_raw,E96_code),"N/A")</f>
        <v>N/A</v>
      </c>
      <c r="F233" s="5" t="str" cm="1">
        <f t="array" aca="1" ref="F233" ca="1">IF( OR( AND($A233&gt;=INDIRECT("'Panasonic ERJ Code Table'!$K" &amp; F$1),$A233&lt;=INDIRECT("'Panasonic ERJ Code Table'!$L" &amp; F$1)), AND($A233&gt;=INDIRECT("'Panasonic ERJ Code Table'!$M" &amp; F$1),$A233&lt;=INDIRECT("'Panasonic ERJ Code Table'!$N" &amp; F$1)) ),F$2&amp;_xlfn.XLOOKUP($A233,E96_raw,E96_code),"N/A")</f>
        <v>ERJ2RHD2490</v>
      </c>
      <c r="G233" s="23" t="str" cm="1">
        <f t="array" aca="1" ref="G233" ca="1">"technology "&amp;RIGHT(F233,4)&amp;";"&amp;_xlfn.XLOOKUP(2,eii,eia)&amp;F233&amp;_xlfn.XLOOKUP(16,eii,eia)&amp;_xlfn.XLOOKUP(3,eii,eia)&amp;_xlfn.XLOOKUP($A233,E96_raw,e96_std&amp;" "&amp;e96_sym)&amp;_xlfn.XLOOKUP(16,eii,eia)&amp;_xlfn.XLOOKUP(4,eii,eia)&amp;_xlfn.XLOOKUP(LEFT(F233,7),r_1,r_4)&amp;" W @ 70°C"&amp;_xlfn.XLOOKUP(16,eii,eia)&amp;_xlfn.XLOOKUP(5,eii,eia)&amp;_xlfn.XLOOKUP(MID(F233,4,3),e_code,TEXT(e_size,"0000"))&amp;_xlfn.XLOOKUP(16,eii,eia)&amp;_xlfn.XLOOKUP(6,eii,eia)&amp;ROUND(MIN(SQRT($A233*_xlfn.XLOOKUP(LEFT(F233,7),r_1,r_4)),_xlfn.XLOOKUP(LEFT(F233,7),r_1,r_7)),1)&amp;" V"&amp;_xlfn.XLOOKUP(16,eii,eia)&amp;_xlfn.XLOOKUP(8,eii,eia)&amp;_xlfn.XLOOKUP(LEFT(F233,7),r_1,r_8)&amp;_xlfn.XLOOKUP(16,eii,eia)&amp;_xlfn.XLOOKUP(9,eii,eia)&amp;_xlfn.XLOOKUP($A233,E96_raw,E96_code&amp;" / "&amp;E96_3C)&amp;_xlfn.XLOOKUP(16,eii,eia)&amp;_xlfn.XLOOKUP(10,eii,eia)&amp;_xlfn.XLOOKUP(LEFT(F233,7),r_1,r_10)&amp;_xlfn.XLOOKUP(16,eii,eia)&amp;_xlfn.XLOOKUP(11,eii,eia)&amp;_xlfn.XLOOKUP(LEFT(F233,7),r_1,r_11)&amp;_xlfn.XLOOKUP(16,eii,eia)&amp;_xlfn.XLOOKUP(12,eii,eia)&amp;_xlfn.XLOOKUP(LEFT(F233,7),r_1,r_12)&amp;" ppm/°C"&amp;_xlfn.XLOOKUP(16,eii,eia)&amp;_xlfn.XLOOKUP(13,eii,eia)&amp;MID(F233,4,2)&amp;_xlfn.XLOOKUP(16,eii,eia)&amp;_xlfn.XLOOKUP(14,eii,eia)&amp;_xlfn.XLOOKUP(16,eii,eia)&amp;_xlfn.XLOOKUP(15,eii,eia)&amp;_xlfn.XLOOKUP(16,eii,eia)</f>
        <v>technology 2490;attribute MPN 'ERJ2RHD2490' constant;attribute value '249 0' constant;attribute Power '0.063 W @ 70°C' constant;attribute package '0402' constant;attribute RCWV '4 V' constant;attribute tolerance '±0.5 %' constant;attribute pkg_codes '2490 / 241'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3" s="5" t="str" cm="1">
        <f t="array" aca="1" ref="I233" ca="1">IF( OR( AND($A233&gt;=INDIRECT("'Panasonic ERJ Code Table'!$K" &amp; I$1),$A233&lt;=INDIRECT("'Panasonic ERJ Code Table'!$L" &amp; I$1)), AND($A233&gt;=INDIRECT("'Panasonic ERJ Code Table'!$M" &amp; I$1),$A233&lt;=INDIRECT("'Panasonic ERJ Code Table'!$N" &amp; I$1)) ),I$2&amp;_xlfn.XLOOKUP($A233,E96_raw,E96_code),"N/A")</f>
        <v>N/A</v>
      </c>
      <c r="L233" s="5" t="str" cm="1">
        <f t="array" aca="1" ref="L233" ca="1">IF( OR( AND($A233&gt;=INDIRECT("'Panasonic ERJ Code Table'!$K" &amp; L$1),$A233&lt;=INDIRECT("'Panasonic ERJ Code Table'!$L" &amp; L$1)), AND($A233&gt;=INDIRECT("'Panasonic ERJ Code Table'!$M" &amp; L$1),$A233&lt;=INDIRECT("'Panasonic ERJ Code Table'!$N" &amp; L$1)) ),L$2&amp;_xlfn.XLOOKUP($A233,E96_raw,E96_code),"N/A")</f>
        <v>ERJ3RBD2490</v>
      </c>
      <c r="O233" s="5" t="str" cm="1">
        <f t="array" aca="1" ref="O233" ca="1">IF( OR( AND($A233&gt;=INDIRECT("'Panasonic ERJ Code Table'!$K" &amp; O$1),$A233&lt;=INDIRECT("'Panasonic ERJ Code Table'!$L" &amp; O$1)), AND($A233&gt;=INDIRECT("'Panasonic ERJ Code Table'!$M" &amp; O$1),$A233&lt;=INDIRECT("'Panasonic ERJ Code Table'!$N" &amp; O$1)) ),O$2&amp;_xlfn.XLOOKUP($A233,E96_raw,E96_code),"N/A")</f>
        <v>N/A</v>
      </c>
      <c r="R233" s="5" t="str" cm="1">
        <f t="array" aca="1" ref="R233" ca="1">IF( OR( AND($A233&gt;=INDIRECT("'Panasonic ERJ Code Table'!$K" &amp; R$1),$A233&lt;=INDIRECT("'Panasonic ERJ Code Table'!$L" &amp; R$1)), AND($A233&gt;=INDIRECT("'Panasonic ERJ Code Table'!$M" &amp; R$1),$A233&lt;=INDIRECT("'Panasonic ERJ Code Table'!$N" &amp; R$1)) ),R$2&amp;_xlfn.XLOOKUP($A233,E96_raw,E96_code),"N/A")</f>
        <v>ERJ6RBD2490</v>
      </c>
      <c r="U233" s="5" t="str" cm="1">
        <f t="array" aca="1" ref="U233" ca="1">IF( OR( AND($A233&gt;=INDIRECT("'Panasonic ERJ Code Table'!$J" &amp; U$1),$A233&lt;=INDIRECT("'Panasonic ERJ Code Table'!$K" &amp; U$1)), AND($A233&gt;=INDIRECT("'Panasonic ERJ Code Table'!$L" &amp; U$1),$A233&lt;=INDIRECT("'Panasonic ERJ Code Table'!$M" &amp; U$1)) ),U$2&amp;_xlfn.XLOOKUP($A233,E96_raw,E96_code),"N/A")</f>
        <v>ERJ6RED2490</v>
      </c>
    </row>
    <row r="234" spans="1:21">
      <c r="A234" s="16">
        <v>255</v>
      </c>
      <c r="B234" s="16"/>
      <c r="C234" s="5" t="str" cm="1">
        <f t="array" aca="1" ref="C234" ca="1">IF( OR( AND($A234&gt;=INDIRECT("'Panasonic ERJ Code Table'!$K" &amp; C$1),$A234&lt;=INDIRECT("'Panasonic ERJ Code Table'!$L" &amp; C$1)), AND($A234&gt;=INDIRECT("'Panasonic ERJ Code Table'!$M" &amp; C$1),$A234&lt;=INDIRECT("'Panasonic ERJ Code Table'!$N" &amp; C$1)) ),C$2&amp;_xlfn.XLOOKUP($A234,E96_raw,E96_code),"N/A")</f>
        <v>N/A</v>
      </c>
      <c r="F234" s="5" t="str" cm="1">
        <f t="array" aca="1" ref="F234" ca="1">IF( OR( AND($A234&gt;=INDIRECT("'Panasonic ERJ Code Table'!$K" &amp; F$1),$A234&lt;=INDIRECT("'Panasonic ERJ Code Table'!$L" &amp; F$1)), AND($A234&gt;=INDIRECT("'Panasonic ERJ Code Table'!$M" &amp; F$1),$A234&lt;=INDIRECT("'Panasonic ERJ Code Table'!$N" &amp; F$1)) ),F$2&amp;_xlfn.XLOOKUP($A234,E96_raw,E96_code),"N/A")</f>
        <v>ERJ2RHD2550</v>
      </c>
      <c r="G234" s="23" t="str" cm="1">
        <f t="array" aca="1" ref="G234" ca="1">"technology "&amp;RIGHT(F234,4)&amp;";"&amp;_xlfn.XLOOKUP(2,eii,eia)&amp;F234&amp;_xlfn.XLOOKUP(16,eii,eia)&amp;_xlfn.XLOOKUP(3,eii,eia)&amp;_xlfn.XLOOKUP($A234,E96_raw,e96_std&amp;" "&amp;e96_sym)&amp;_xlfn.XLOOKUP(16,eii,eia)&amp;_xlfn.XLOOKUP(4,eii,eia)&amp;_xlfn.XLOOKUP(LEFT(F234,7),r_1,r_4)&amp;" W @ 70°C"&amp;_xlfn.XLOOKUP(16,eii,eia)&amp;_xlfn.XLOOKUP(5,eii,eia)&amp;_xlfn.XLOOKUP(MID(F234,4,3),e_code,TEXT(e_size,"0000"))&amp;_xlfn.XLOOKUP(16,eii,eia)&amp;_xlfn.XLOOKUP(6,eii,eia)&amp;ROUND(MIN(SQRT($A234*_xlfn.XLOOKUP(LEFT(F234,7),r_1,r_4)),_xlfn.XLOOKUP(LEFT(F234,7),r_1,r_7)),1)&amp;" V"&amp;_xlfn.XLOOKUP(16,eii,eia)&amp;_xlfn.XLOOKUP(8,eii,eia)&amp;_xlfn.XLOOKUP(LEFT(F234,7),r_1,r_8)&amp;_xlfn.XLOOKUP(16,eii,eia)&amp;_xlfn.XLOOKUP(9,eii,eia)&amp;_xlfn.XLOOKUP($A234,E96_raw,E96_code&amp;" / "&amp;E96_3C)&amp;_xlfn.XLOOKUP(16,eii,eia)&amp;_xlfn.XLOOKUP(10,eii,eia)&amp;_xlfn.XLOOKUP(LEFT(F234,7),r_1,r_10)&amp;_xlfn.XLOOKUP(16,eii,eia)&amp;_xlfn.XLOOKUP(11,eii,eia)&amp;_xlfn.XLOOKUP(LEFT(F234,7),r_1,r_11)&amp;_xlfn.XLOOKUP(16,eii,eia)&amp;_xlfn.XLOOKUP(12,eii,eia)&amp;_xlfn.XLOOKUP(LEFT(F234,7),r_1,r_12)&amp;" ppm/°C"&amp;_xlfn.XLOOKUP(16,eii,eia)&amp;_xlfn.XLOOKUP(13,eii,eia)&amp;MID(F234,4,2)&amp;_xlfn.XLOOKUP(16,eii,eia)&amp;_xlfn.XLOOKUP(14,eii,eia)&amp;_xlfn.XLOOKUP(16,eii,eia)&amp;_xlfn.XLOOKUP(15,eii,eia)&amp;_xlfn.XLOOKUP(16,eii,eia)</f>
        <v>technology 2550;attribute MPN 'ERJ2RHD2550' constant;attribute value '255 0' constant;attribute Power '0.063 W @ 70°C' constant;attribute package '0402' constant;attribute RCWV '4 V' constant;attribute tolerance '±0.5 %' constant;attribute pkg_codes '2550 / 251'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4" s="5" t="str" cm="1">
        <f t="array" aca="1" ref="I234" ca="1">IF( OR( AND($A234&gt;=INDIRECT("'Panasonic ERJ Code Table'!$K" &amp; I$1),$A234&lt;=INDIRECT("'Panasonic ERJ Code Table'!$L" &amp; I$1)), AND($A234&gt;=INDIRECT("'Panasonic ERJ Code Table'!$M" &amp; I$1),$A234&lt;=INDIRECT("'Panasonic ERJ Code Table'!$N" &amp; I$1)) ),I$2&amp;_xlfn.XLOOKUP($A234,E96_raw,E96_code),"N/A")</f>
        <v>N/A</v>
      </c>
      <c r="L234" s="5" t="str" cm="1">
        <f t="array" aca="1" ref="L234" ca="1">IF( OR( AND($A234&gt;=INDIRECT("'Panasonic ERJ Code Table'!$K" &amp; L$1),$A234&lt;=INDIRECT("'Panasonic ERJ Code Table'!$L" &amp; L$1)), AND($A234&gt;=INDIRECT("'Panasonic ERJ Code Table'!$M" &amp; L$1),$A234&lt;=INDIRECT("'Panasonic ERJ Code Table'!$N" &amp; L$1)) ),L$2&amp;_xlfn.XLOOKUP($A234,E96_raw,E96_code),"N/A")</f>
        <v>ERJ3RBD2550</v>
      </c>
      <c r="O234" s="5" t="str" cm="1">
        <f t="array" aca="1" ref="O234" ca="1">IF( OR( AND($A234&gt;=INDIRECT("'Panasonic ERJ Code Table'!$K" &amp; O$1),$A234&lt;=INDIRECT("'Panasonic ERJ Code Table'!$L" &amp; O$1)), AND($A234&gt;=INDIRECT("'Panasonic ERJ Code Table'!$M" &amp; O$1),$A234&lt;=INDIRECT("'Panasonic ERJ Code Table'!$N" &amp; O$1)) ),O$2&amp;_xlfn.XLOOKUP($A234,E96_raw,E96_code),"N/A")</f>
        <v>N/A</v>
      </c>
      <c r="R234" s="5" t="str" cm="1">
        <f t="array" aca="1" ref="R234" ca="1">IF( OR( AND($A234&gt;=INDIRECT("'Panasonic ERJ Code Table'!$K" &amp; R$1),$A234&lt;=INDIRECT("'Panasonic ERJ Code Table'!$L" &amp; R$1)), AND($A234&gt;=INDIRECT("'Panasonic ERJ Code Table'!$M" &amp; R$1),$A234&lt;=INDIRECT("'Panasonic ERJ Code Table'!$N" &amp; R$1)) ),R$2&amp;_xlfn.XLOOKUP($A234,E96_raw,E96_code),"N/A")</f>
        <v>ERJ6RBD2550</v>
      </c>
      <c r="U234" s="5" t="str" cm="1">
        <f t="array" aca="1" ref="U234" ca="1">IF( OR( AND($A234&gt;=INDIRECT("'Panasonic ERJ Code Table'!$J" &amp; U$1),$A234&lt;=INDIRECT("'Panasonic ERJ Code Table'!$K" &amp; U$1)), AND($A234&gt;=INDIRECT("'Panasonic ERJ Code Table'!$L" &amp; U$1),$A234&lt;=INDIRECT("'Panasonic ERJ Code Table'!$M" &amp; U$1)) ),U$2&amp;_xlfn.XLOOKUP($A234,E96_raw,E96_code),"N/A")</f>
        <v>ERJ6RED2550</v>
      </c>
    </row>
    <row r="235" spans="1:21">
      <c r="A235" s="16">
        <v>261</v>
      </c>
      <c r="B235" s="16"/>
      <c r="C235" s="5" t="str" cm="1">
        <f t="array" aca="1" ref="C235" ca="1">IF( OR( AND($A235&gt;=INDIRECT("'Panasonic ERJ Code Table'!$K" &amp; C$1),$A235&lt;=INDIRECT("'Panasonic ERJ Code Table'!$L" &amp; C$1)), AND($A235&gt;=INDIRECT("'Panasonic ERJ Code Table'!$M" &amp; C$1),$A235&lt;=INDIRECT("'Panasonic ERJ Code Table'!$N" &amp; C$1)) ),C$2&amp;_xlfn.XLOOKUP($A235,E96_raw,E96_code),"N/A")</f>
        <v>N/A</v>
      </c>
      <c r="F235" s="5" t="str" cm="1">
        <f t="array" aca="1" ref="F235" ca="1">IF( OR( AND($A235&gt;=INDIRECT("'Panasonic ERJ Code Table'!$K" &amp; F$1),$A235&lt;=INDIRECT("'Panasonic ERJ Code Table'!$L" &amp; F$1)), AND($A235&gt;=INDIRECT("'Panasonic ERJ Code Table'!$M" &amp; F$1),$A235&lt;=INDIRECT("'Panasonic ERJ Code Table'!$N" &amp; F$1)) ),F$2&amp;_xlfn.XLOOKUP($A235,E96_raw,E96_code),"N/A")</f>
        <v>ERJ2RHD2610</v>
      </c>
      <c r="G235" s="23" t="str" cm="1">
        <f t="array" aca="1" ref="G235" ca="1">"technology "&amp;RIGHT(F235,4)&amp;";"&amp;_xlfn.XLOOKUP(2,eii,eia)&amp;F235&amp;_xlfn.XLOOKUP(16,eii,eia)&amp;_xlfn.XLOOKUP(3,eii,eia)&amp;_xlfn.XLOOKUP($A235,E96_raw,e96_std&amp;" "&amp;e96_sym)&amp;_xlfn.XLOOKUP(16,eii,eia)&amp;_xlfn.XLOOKUP(4,eii,eia)&amp;_xlfn.XLOOKUP(LEFT(F235,7),r_1,r_4)&amp;" W @ 70°C"&amp;_xlfn.XLOOKUP(16,eii,eia)&amp;_xlfn.XLOOKUP(5,eii,eia)&amp;_xlfn.XLOOKUP(MID(F235,4,3),e_code,TEXT(e_size,"0000"))&amp;_xlfn.XLOOKUP(16,eii,eia)&amp;_xlfn.XLOOKUP(6,eii,eia)&amp;ROUND(MIN(SQRT($A235*_xlfn.XLOOKUP(LEFT(F235,7),r_1,r_4)),_xlfn.XLOOKUP(LEFT(F235,7),r_1,r_7)),1)&amp;" V"&amp;_xlfn.XLOOKUP(16,eii,eia)&amp;_xlfn.XLOOKUP(8,eii,eia)&amp;_xlfn.XLOOKUP(LEFT(F235,7),r_1,r_8)&amp;_xlfn.XLOOKUP(16,eii,eia)&amp;_xlfn.XLOOKUP(9,eii,eia)&amp;_xlfn.XLOOKUP($A235,E96_raw,E96_code&amp;" / "&amp;E96_3C)&amp;_xlfn.XLOOKUP(16,eii,eia)&amp;_xlfn.XLOOKUP(10,eii,eia)&amp;_xlfn.XLOOKUP(LEFT(F235,7),r_1,r_10)&amp;_xlfn.XLOOKUP(16,eii,eia)&amp;_xlfn.XLOOKUP(11,eii,eia)&amp;_xlfn.XLOOKUP(LEFT(F235,7),r_1,r_11)&amp;_xlfn.XLOOKUP(16,eii,eia)&amp;_xlfn.XLOOKUP(12,eii,eia)&amp;_xlfn.XLOOKUP(LEFT(F235,7),r_1,r_12)&amp;" ppm/°C"&amp;_xlfn.XLOOKUP(16,eii,eia)&amp;_xlfn.XLOOKUP(13,eii,eia)&amp;MID(F235,4,2)&amp;_xlfn.XLOOKUP(16,eii,eia)&amp;_xlfn.XLOOKUP(14,eii,eia)&amp;_xlfn.XLOOKUP(16,eii,eia)&amp;_xlfn.XLOOKUP(15,eii,eia)&amp;_xlfn.XLOOKUP(16,eii,eia)</f>
        <v>technology 2610;attribute MPN 'ERJ2RHD2610' constant;attribute value '261 0' constant;attribute Power '0.063 W @ 70°C' constant;attribute package '0402' constant;attribute RCWV '4.1 V' constant;attribute tolerance '±0.5 %' constant;attribute pkg_codes '2610 / 261'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5" s="5" t="str" cm="1">
        <f t="array" aca="1" ref="I235" ca="1">IF( OR( AND($A235&gt;=INDIRECT("'Panasonic ERJ Code Table'!$K" &amp; I$1),$A235&lt;=INDIRECT("'Panasonic ERJ Code Table'!$L" &amp; I$1)), AND($A235&gt;=INDIRECT("'Panasonic ERJ Code Table'!$M" &amp; I$1),$A235&lt;=INDIRECT("'Panasonic ERJ Code Table'!$N" &amp; I$1)) ),I$2&amp;_xlfn.XLOOKUP($A235,E96_raw,E96_code),"N/A")</f>
        <v>N/A</v>
      </c>
      <c r="L235" s="5" t="str" cm="1">
        <f t="array" aca="1" ref="L235" ca="1">IF( OR( AND($A235&gt;=INDIRECT("'Panasonic ERJ Code Table'!$K" &amp; L$1),$A235&lt;=INDIRECT("'Panasonic ERJ Code Table'!$L" &amp; L$1)), AND($A235&gt;=INDIRECT("'Panasonic ERJ Code Table'!$M" &amp; L$1),$A235&lt;=INDIRECT("'Panasonic ERJ Code Table'!$N" &amp; L$1)) ),L$2&amp;_xlfn.XLOOKUP($A235,E96_raw,E96_code),"N/A")</f>
        <v>ERJ3RBD2610</v>
      </c>
      <c r="O235" s="5" t="str" cm="1">
        <f t="array" aca="1" ref="O235" ca="1">IF( OR( AND($A235&gt;=INDIRECT("'Panasonic ERJ Code Table'!$K" &amp; O$1),$A235&lt;=INDIRECT("'Panasonic ERJ Code Table'!$L" &amp; O$1)), AND($A235&gt;=INDIRECT("'Panasonic ERJ Code Table'!$M" &amp; O$1),$A235&lt;=INDIRECT("'Panasonic ERJ Code Table'!$N" &amp; O$1)) ),O$2&amp;_xlfn.XLOOKUP($A235,E96_raw,E96_code),"N/A")</f>
        <v>N/A</v>
      </c>
      <c r="R235" s="5" t="str" cm="1">
        <f t="array" aca="1" ref="R235" ca="1">IF( OR( AND($A235&gt;=INDIRECT("'Panasonic ERJ Code Table'!$K" &amp; R$1),$A235&lt;=INDIRECT("'Panasonic ERJ Code Table'!$L" &amp; R$1)), AND($A235&gt;=INDIRECT("'Panasonic ERJ Code Table'!$M" &amp; R$1),$A235&lt;=INDIRECT("'Panasonic ERJ Code Table'!$N" &amp; R$1)) ),R$2&amp;_xlfn.XLOOKUP($A235,E96_raw,E96_code),"N/A")</f>
        <v>ERJ6RBD2610</v>
      </c>
      <c r="U235" s="5" t="str" cm="1">
        <f t="array" aca="1" ref="U235" ca="1">IF( OR( AND($A235&gt;=INDIRECT("'Panasonic ERJ Code Table'!$J" &amp; U$1),$A235&lt;=INDIRECT("'Panasonic ERJ Code Table'!$K" &amp; U$1)), AND($A235&gt;=INDIRECT("'Panasonic ERJ Code Table'!$L" &amp; U$1),$A235&lt;=INDIRECT("'Panasonic ERJ Code Table'!$M" &amp; U$1)) ),U$2&amp;_xlfn.XLOOKUP($A235,E96_raw,E96_code),"N/A")</f>
        <v>ERJ6RED2610</v>
      </c>
    </row>
    <row r="236" spans="1:21">
      <c r="A236" s="16">
        <v>267</v>
      </c>
      <c r="B236" s="16"/>
      <c r="C236" s="5" t="str" cm="1">
        <f t="array" aca="1" ref="C236" ca="1">IF( OR( AND($A236&gt;=INDIRECT("'Panasonic ERJ Code Table'!$K" &amp; C$1),$A236&lt;=INDIRECT("'Panasonic ERJ Code Table'!$L" &amp; C$1)), AND($A236&gt;=INDIRECT("'Panasonic ERJ Code Table'!$M" &amp; C$1),$A236&lt;=INDIRECT("'Panasonic ERJ Code Table'!$N" &amp; C$1)) ),C$2&amp;_xlfn.XLOOKUP($A236,E96_raw,E96_code),"N/A")</f>
        <v>N/A</v>
      </c>
      <c r="F236" s="5" t="str" cm="1">
        <f t="array" aca="1" ref="F236" ca="1">IF( OR( AND($A236&gt;=INDIRECT("'Panasonic ERJ Code Table'!$K" &amp; F$1),$A236&lt;=INDIRECT("'Panasonic ERJ Code Table'!$L" &amp; F$1)), AND($A236&gt;=INDIRECT("'Panasonic ERJ Code Table'!$M" &amp; F$1),$A236&lt;=INDIRECT("'Panasonic ERJ Code Table'!$N" &amp; F$1)) ),F$2&amp;_xlfn.XLOOKUP($A236,E96_raw,E96_code),"N/A")</f>
        <v>ERJ2RHD2670</v>
      </c>
      <c r="G236" s="23" t="str" cm="1">
        <f t="array" aca="1" ref="G236" ca="1">"technology "&amp;RIGHT(F236,4)&amp;";"&amp;_xlfn.XLOOKUP(2,eii,eia)&amp;F236&amp;_xlfn.XLOOKUP(16,eii,eia)&amp;_xlfn.XLOOKUP(3,eii,eia)&amp;_xlfn.XLOOKUP($A236,E96_raw,e96_std&amp;" "&amp;e96_sym)&amp;_xlfn.XLOOKUP(16,eii,eia)&amp;_xlfn.XLOOKUP(4,eii,eia)&amp;_xlfn.XLOOKUP(LEFT(F236,7),r_1,r_4)&amp;" W @ 70°C"&amp;_xlfn.XLOOKUP(16,eii,eia)&amp;_xlfn.XLOOKUP(5,eii,eia)&amp;_xlfn.XLOOKUP(MID(F236,4,3),e_code,TEXT(e_size,"0000"))&amp;_xlfn.XLOOKUP(16,eii,eia)&amp;_xlfn.XLOOKUP(6,eii,eia)&amp;ROUND(MIN(SQRT($A236*_xlfn.XLOOKUP(LEFT(F236,7),r_1,r_4)),_xlfn.XLOOKUP(LEFT(F236,7),r_1,r_7)),1)&amp;" V"&amp;_xlfn.XLOOKUP(16,eii,eia)&amp;_xlfn.XLOOKUP(8,eii,eia)&amp;_xlfn.XLOOKUP(LEFT(F236,7),r_1,r_8)&amp;_xlfn.XLOOKUP(16,eii,eia)&amp;_xlfn.XLOOKUP(9,eii,eia)&amp;_xlfn.XLOOKUP($A236,E96_raw,E96_code&amp;" / "&amp;E96_3C)&amp;_xlfn.XLOOKUP(16,eii,eia)&amp;_xlfn.XLOOKUP(10,eii,eia)&amp;_xlfn.XLOOKUP(LEFT(F236,7),r_1,r_10)&amp;_xlfn.XLOOKUP(16,eii,eia)&amp;_xlfn.XLOOKUP(11,eii,eia)&amp;_xlfn.XLOOKUP(LEFT(F236,7),r_1,r_11)&amp;_xlfn.XLOOKUP(16,eii,eia)&amp;_xlfn.XLOOKUP(12,eii,eia)&amp;_xlfn.XLOOKUP(LEFT(F236,7),r_1,r_12)&amp;" ppm/°C"&amp;_xlfn.XLOOKUP(16,eii,eia)&amp;_xlfn.XLOOKUP(13,eii,eia)&amp;MID(F236,4,2)&amp;_xlfn.XLOOKUP(16,eii,eia)&amp;_xlfn.XLOOKUP(14,eii,eia)&amp;_xlfn.XLOOKUP(16,eii,eia)&amp;_xlfn.XLOOKUP(15,eii,eia)&amp;_xlfn.XLOOKUP(16,eii,eia)</f>
        <v>technology 2670;attribute MPN 'ERJ2RHD2670' constant;attribute value '267 0' constant;attribute Power '0.063 W @ 70°C' constant;attribute package '0402' constant;attribute RCWV '4.1 V' constant;attribute tolerance '±0.5 %' constant;attribute pkg_codes '2670 / 261'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6" s="5" t="str" cm="1">
        <f t="array" aca="1" ref="I236" ca="1">IF( OR( AND($A236&gt;=INDIRECT("'Panasonic ERJ Code Table'!$K" &amp; I$1),$A236&lt;=INDIRECT("'Panasonic ERJ Code Table'!$L" &amp; I$1)), AND($A236&gt;=INDIRECT("'Panasonic ERJ Code Table'!$M" &amp; I$1),$A236&lt;=INDIRECT("'Panasonic ERJ Code Table'!$N" &amp; I$1)) ),I$2&amp;_xlfn.XLOOKUP($A236,E96_raw,E96_code),"N/A")</f>
        <v>N/A</v>
      </c>
      <c r="L236" s="5" t="str" cm="1">
        <f t="array" aca="1" ref="L236" ca="1">IF( OR( AND($A236&gt;=INDIRECT("'Panasonic ERJ Code Table'!$K" &amp; L$1),$A236&lt;=INDIRECT("'Panasonic ERJ Code Table'!$L" &amp; L$1)), AND($A236&gt;=INDIRECT("'Panasonic ERJ Code Table'!$M" &amp; L$1),$A236&lt;=INDIRECT("'Panasonic ERJ Code Table'!$N" &amp; L$1)) ),L$2&amp;_xlfn.XLOOKUP($A236,E96_raw,E96_code),"N/A")</f>
        <v>ERJ3RBD2670</v>
      </c>
      <c r="O236" s="5" t="str" cm="1">
        <f t="array" aca="1" ref="O236" ca="1">IF( OR( AND($A236&gt;=INDIRECT("'Panasonic ERJ Code Table'!$K" &amp; O$1),$A236&lt;=INDIRECT("'Panasonic ERJ Code Table'!$L" &amp; O$1)), AND($A236&gt;=INDIRECT("'Panasonic ERJ Code Table'!$M" &amp; O$1),$A236&lt;=INDIRECT("'Panasonic ERJ Code Table'!$N" &amp; O$1)) ),O$2&amp;_xlfn.XLOOKUP($A236,E96_raw,E96_code),"N/A")</f>
        <v>N/A</v>
      </c>
      <c r="R236" s="5" t="str" cm="1">
        <f t="array" aca="1" ref="R236" ca="1">IF( OR( AND($A236&gt;=INDIRECT("'Panasonic ERJ Code Table'!$K" &amp; R$1),$A236&lt;=INDIRECT("'Panasonic ERJ Code Table'!$L" &amp; R$1)), AND($A236&gt;=INDIRECT("'Panasonic ERJ Code Table'!$M" &amp; R$1),$A236&lt;=INDIRECT("'Panasonic ERJ Code Table'!$N" &amp; R$1)) ),R$2&amp;_xlfn.XLOOKUP($A236,E96_raw,E96_code),"N/A")</f>
        <v>ERJ6RBD2670</v>
      </c>
      <c r="U236" s="5" t="str" cm="1">
        <f t="array" aca="1" ref="U236" ca="1">IF( OR( AND($A236&gt;=INDIRECT("'Panasonic ERJ Code Table'!$J" &amp; U$1),$A236&lt;=INDIRECT("'Panasonic ERJ Code Table'!$K" &amp; U$1)), AND($A236&gt;=INDIRECT("'Panasonic ERJ Code Table'!$L" &amp; U$1),$A236&lt;=INDIRECT("'Panasonic ERJ Code Table'!$M" &amp; U$1)) ),U$2&amp;_xlfn.XLOOKUP($A236,E96_raw,E96_code),"N/A")</f>
        <v>ERJ6RED2670</v>
      </c>
    </row>
    <row r="237" spans="1:21">
      <c r="A237" s="16">
        <v>274</v>
      </c>
      <c r="B237" s="16"/>
      <c r="C237" s="5" t="str" cm="1">
        <f t="array" aca="1" ref="C237" ca="1">IF( OR( AND($A237&gt;=INDIRECT("'Panasonic ERJ Code Table'!$K" &amp; C$1),$A237&lt;=INDIRECT("'Panasonic ERJ Code Table'!$L" &amp; C$1)), AND($A237&gt;=INDIRECT("'Panasonic ERJ Code Table'!$M" &amp; C$1),$A237&lt;=INDIRECT("'Panasonic ERJ Code Table'!$N" &amp; C$1)) ),C$2&amp;_xlfn.XLOOKUP($A237,E96_raw,E96_code),"N/A")</f>
        <v>N/A</v>
      </c>
      <c r="F237" s="5" t="str" cm="1">
        <f t="array" aca="1" ref="F237" ca="1">IF( OR( AND($A237&gt;=INDIRECT("'Panasonic ERJ Code Table'!$K" &amp; F$1),$A237&lt;=INDIRECT("'Panasonic ERJ Code Table'!$L" &amp; F$1)), AND($A237&gt;=INDIRECT("'Panasonic ERJ Code Table'!$M" &amp; F$1),$A237&lt;=INDIRECT("'Panasonic ERJ Code Table'!$N" &amp; F$1)) ),F$2&amp;_xlfn.XLOOKUP($A237,E96_raw,E96_code),"N/A")</f>
        <v>ERJ2RHD2740</v>
      </c>
      <c r="G237" s="23" t="str" cm="1">
        <f t="array" aca="1" ref="G237" ca="1">"technology "&amp;RIGHT(F237,4)&amp;";"&amp;_xlfn.XLOOKUP(2,eii,eia)&amp;F237&amp;_xlfn.XLOOKUP(16,eii,eia)&amp;_xlfn.XLOOKUP(3,eii,eia)&amp;_xlfn.XLOOKUP($A237,E96_raw,e96_std&amp;" "&amp;e96_sym)&amp;_xlfn.XLOOKUP(16,eii,eia)&amp;_xlfn.XLOOKUP(4,eii,eia)&amp;_xlfn.XLOOKUP(LEFT(F237,7),r_1,r_4)&amp;" W @ 70°C"&amp;_xlfn.XLOOKUP(16,eii,eia)&amp;_xlfn.XLOOKUP(5,eii,eia)&amp;_xlfn.XLOOKUP(MID(F237,4,3),e_code,TEXT(e_size,"0000"))&amp;_xlfn.XLOOKUP(16,eii,eia)&amp;_xlfn.XLOOKUP(6,eii,eia)&amp;ROUND(MIN(SQRT($A237*_xlfn.XLOOKUP(LEFT(F237,7),r_1,r_4)),_xlfn.XLOOKUP(LEFT(F237,7),r_1,r_7)),1)&amp;" V"&amp;_xlfn.XLOOKUP(16,eii,eia)&amp;_xlfn.XLOOKUP(8,eii,eia)&amp;_xlfn.XLOOKUP(LEFT(F237,7),r_1,r_8)&amp;_xlfn.XLOOKUP(16,eii,eia)&amp;_xlfn.XLOOKUP(9,eii,eia)&amp;_xlfn.XLOOKUP($A237,E96_raw,E96_code&amp;" / "&amp;E96_3C)&amp;_xlfn.XLOOKUP(16,eii,eia)&amp;_xlfn.XLOOKUP(10,eii,eia)&amp;_xlfn.XLOOKUP(LEFT(F237,7),r_1,r_10)&amp;_xlfn.XLOOKUP(16,eii,eia)&amp;_xlfn.XLOOKUP(11,eii,eia)&amp;_xlfn.XLOOKUP(LEFT(F237,7),r_1,r_11)&amp;_xlfn.XLOOKUP(16,eii,eia)&amp;_xlfn.XLOOKUP(12,eii,eia)&amp;_xlfn.XLOOKUP(LEFT(F237,7),r_1,r_12)&amp;" ppm/°C"&amp;_xlfn.XLOOKUP(16,eii,eia)&amp;_xlfn.XLOOKUP(13,eii,eia)&amp;MID(F237,4,2)&amp;_xlfn.XLOOKUP(16,eii,eia)&amp;_xlfn.XLOOKUP(14,eii,eia)&amp;_xlfn.XLOOKUP(16,eii,eia)&amp;_xlfn.XLOOKUP(15,eii,eia)&amp;_xlfn.XLOOKUP(16,eii,eia)</f>
        <v>technology 2740;attribute MPN 'ERJ2RHD2740' constant;attribute value '274 0' constant;attribute Power '0.063 W @ 70°C' constant;attribute package '0402' constant;attribute RCWV '4.2 V' constant;attribute tolerance '±0.5 %' constant;attribute pkg_codes '2740 / 271'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7" s="5" t="str" cm="1">
        <f t="array" aca="1" ref="I237" ca="1">IF( OR( AND($A237&gt;=INDIRECT("'Panasonic ERJ Code Table'!$K" &amp; I$1),$A237&lt;=INDIRECT("'Panasonic ERJ Code Table'!$L" &amp; I$1)), AND($A237&gt;=INDIRECT("'Panasonic ERJ Code Table'!$M" &amp; I$1),$A237&lt;=INDIRECT("'Panasonic ERJ Code Table'!$N" &amp; I$1)) ),I$2&amp;_xlfn.XLOOKUP($A237,E96_raw,E96_code),"N/A")</f>
        <v>N/A</v>
      </c>
      <c r="L237" s="5" t="str" cm="1">
        <f t="array" aca="1" ref="L237" ca="1">IF( OR( AND($A237&gt;=INDIRECT("'Panasonic ERJ Code Table'!$K" &amp; L$1),$A237&lt;=INDIRECT("'Panasonic ERJ Code Table'!$L" &amp; L$1)), AND($A237&gt;=INDIRECT("'Panasonic ERJ Code Table'!$M" &amp; L$1),$A237&lt;=INDIRECT("'Panasonic ERJ Code Table'!$N" &amp; L$1)) ),L$2&amp;_xlfn.XLOOKUP($A237,E96_raw,E96_code),"N/A")</f>
        <v>ERJ3RBD2740</v>
      </c>
      <c r="O237" s="5" t="str" cm="1">
        <f t="array" aca="1" ref="O237" ca="1">IF( OR( AND($A237&gt;=INDIRECT("'Panasonic ERJ Code Table'!$K" &amp; O$1),$A237&lt;=INDIRECT("'Panasonic ERJ Code Table'!$L" &amp; O$1)), AND($A237&gt;=INDIRECT("'Panasonic ERJ Code Table'!$M" &amp; O$1),$A237&lt;=INDIRECT("'Panasonic ERJ Code Table'!$N" &amp; O$1)) ),O$2&amp;_xlfn.XLOOKUP($A237,E96_raw,E96_code),"N/A")</f>
        <v>N/A</v>
      </c>
      <c r="R237" s="5" t="str" cm="1">
        <f t="array" aca="1" ref="R237" ca="1">IF( OR( AND($A237&gt;=INDIRECT("'Panasonic ERJ Code Table'!$K" &amp; R$1),$A237&lt;=INDIRECT("'Panasonic ERJ Code Table'!$L" &amp; R$1)), AND($A237&gt;=INDIRECT("'Panasonic ERJ Code Table'!$M" &amp; R$1),$A237&lt;=INDIRECT("'Panasonic ERJ Code Table'!$N" &amp; R$1)) ),R$2&amp;_xlfn.XLOOKUP($A237,E96_raw,E96_code),"N/A")</f>
        <v>ERJ6RBD2740</v>
      </c>
      <c r="U237" s="5" t="str" cm="1">
        <f t="array" aca="1" ref="U237" ca="1">IF( OR( AND($A237&gt;=INDIRECT("'Panasonic ERJ Code Table'!$J" &amp; U$1),$A237&lt;=INDIRECT("'Panasonic ERJ Code Table'!$K" &amp; U$1)), AND($A237&gt;=INDIRECT("'Panasonic ERJ Code Table'!$L" &amp; U$1),$A237&lt;=INDIRECT("'Panasonic ERJ Code Table'!$M" &amp; U$1)) ),U$2&amp;_xlfn.XLOOKUP($A237,E96_raw,E96_code),"N/A")</f>
        <v>ERJ6RED2740</v>
      </c>
    </row>
    <row r="238" spans="1:21">
      <c r="A238" s="16">
        <v>280</v>
      </c>
      <c r="B238" s="16"/>
      <c r="C238" s="5" t="str" cm="1">
        <f t="array" aca="1" ref="C238" ca="1">IF( OR( AND($A238&gt;=INDIRECT("'Panasonic ERJ Code Table'!$K" &amp; C$1),$A238&lt;=INDIRECT("'Panasonic ERJ Code Table'!$L" &amp; C$1)), AND($A238&gt;=INDIRECT("'Panasonic ERJ Code Table'!$M" &amp; C$1),$A238&lt;=INDIRECT("'Panasonic ERJ Code Table'!$N" &amp; C$1)) ),C$2&amp;_xlfn.XLOOKUP($A238,E96_raw,E96_code),"N/A")</f>
        <v>N/A</v>
      </c>
      <c r="F238" s="5" t="str" cm="1">
        <f t="array" aca="1" ref="F238" ca="1">IF( OR( AND($A238&gt;=INDIRECT("'Panasonic ERJ Code Table'!$K" &amp; F$1),$A238&lt;=INDIRECT("'Panasonic ERJ Code Table'!$L" &amp; F$1)), AND($A238&gt;=INDIRECT("'Panasonic ERJ Code Table'!$M" &amp; F$1),$A238&lt;=INDIRECT("'Panasonic ERJ Code Table'!$N" &amp; F$1)) ),F$2&amp;_xlfn.XLOOKUP($A238,E96_raw,E96_code),"N/A")</f>
        <v>ERJ2RHD2800</v>
      </c>
      <c r="G238" s="23" t="str" cm="1">
        <f t="array" aca="1" ref="G238" ca="1">"technology "&amp;RIGHT(F238,4)&amp;";"&amp;_xlfn.XLOOKUP(2,eii,eia)&amp;F238&amp;_xlfn.XLOOKUP(16,eii,eia)&amp;_xlfn.XLOOKUP(3,eii,eia)&amp;_xlfn.XLOOKUP($A238,E96_raw,e96_std&amp;" "&amp;e96_sym)&amp;_xlfn.XLOOKUP(16,eii,eia)&amp;_xlfn.XLOOKUP(4,eii,eia)&amp;_xlfn.XLOOKUP(LEFT(F238,7),r_1,r_4)&amp;" W @ 70°C"&amp;_xlfn.XLOOKUP(16,eii,eia)&amp;_xlfn.XLOOKUP(5,eii,eia)&amp;_xlfn.XLOOKUP(MID(F238,4,3),e_code,TEXT(e_size,"0000"))&amp;_xlfn.XLOOKUP(16,eii,eia)&amp;_xlfn.XLOOKUP(6,eii,eia)&amp;ROUND(MIN(SQRT($A238*_xlfn.XLOOKUP(LEFT(F238,7),r_1,r_4)),_xlfn.XLOOKUP(LEFT(F238,7),r_1,r_7)),1)&amp;" V"&amp;_xlfn.XLOOKUP(16,eii,eia)&amp;_xlfn.XLOOKUP(8,eii,eia)&amp;_xlfn.XLOOKUP(LEFT(F238,7),r_1,r_8)&amp;_xlfn.XLOOKUP(16,eii,eia)&amp;_xlfn.XLOOKUP(9,eii,eia)&amp;_xlfn.XLOOKUP($A238,E96_raw,E96_code&amp;" / "&amp;E96_3C)&amp;_xlfn.XLOOKUP(16,eii,eia)&amp;_xlfn.XLOOKUP(10,eii,eia)&amp;_xlfn.XLOOKUP(LEFT(F238,7),r_1,r_10)&amp;_xlfn.XLOOKUP(16,eii,eia)&amp;_xlfn.XLOOKUP(11,eii,eia)&amp;_xlfn.XLOOKUP(LEFT(F238,7),r_1,r_11)&amp;_xlfn.XLOOKUP(16,eii,eia)&amp;_xlfn.XLOOKUP(12,eii,eia)&amp;_xlfn.XLOOKUP(LEFT(F238,7),r_1,r_12)&amp;" ppm/°C"&amp;_xlfn.XLOOKUP(16,eii,eia)&amp;_xlfn.XLOOKUP(13,eii,eia)&amp;MID(F238,4,2)&amp;_xlfn.XLOOKUP(16,eii,eia)&amp;_xlfn.XLOOKUP(14,eii,eia)&amp;_xlfn.XLOOKUP(16,eii,eia)&amp;_xlfn.XLOOKUP(15,eii,eia)&amp;_xlfn.XLOOKUP(16,eii,eia)</f>
        <v>technology 2800;attribute MPN 'ERJ2RHD2800' constant;attribute value '280 0' constant;attribute Power '0.063 W @ 70°C' constant;attribute package '0402' constant;attribute RCWV '4.2 V' constant;attribute tolerance '±0.5 %' constant;attribute pkg_codes '2800 / 281'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8" s="5" t="str" cm="1">
        <f t="array" aca="1" ref="I238" ca="1">IF( OR( AND($A238&gt;=INDIRECT("'Panasonic ERJ Code Table'!$K" &amp; I$1),$A238&lt;=INDIRECT("'Panasonic ERJ Code Table'!$L" &amp; I$1)), AND($A238&gt;=INDIRECT("'Panasonic ERJ Code Table'!$M" &amp; I$1),$A238&lt;=INDIRECT("'Panasonic ERJ Code Table'!$N" &amp; I$1)) ),I$2&amp;_xlfn.XLOOKUP($A238,E96_raw,E96_code),"N/A")</f>
        <v>N/A</v>
      </c>
      <c r="L238" s="5" t="str" cm="1">
        <f t="array" aca="1" ref="L238" ca="1">IF( OR( AND($A238&gt;=INDIRECT("'Panasonic ERJ Code Table'!$K" &amp; L$1),$A238&lt;=INDIRECT("'Panasonic ERJ Code Table'!$L" &amp; L$1)), AND($A238&gt;=INDIRECT("'Panasonic ERJ Code Table'!$M" &amp; L$1),$A238&lt;=INDIRECT("'Panasonic ERJ Code Table'!$N" &amp; L$1)) ),L$2&amp;_xlfn.XLOOKUP($A238,E96_raw,E96_code),"N/A")</f>
        <v>ERJ3RBD2800</v>
      </c>
      <c r="O238" s="5" t="str" cm="1">
        <f t="array" aca="1" ref="O238" ca="1">IF( OR( AND($A238&gt;=INDIRECT("'Panasonic ERJ Code Table'!$K" &amp; O$1),$A238&lt;=INDIRECT("'Panasonic ERJ Code Table'!$L" &amp; O$1)), AND($A238&gt;=INDIRECT("'Panasonic ERJ Code Table'!$M" &amp; O$1),$A238&lt;=INDIRECT("'Panasonic ERJ Code Table'!$N" &amp; O$1)) ),O$2&amp;_xlfn.XLOOKUP($A238,E96_raw,E96_code),"N/A")</f>
        <v>N/A</v>
      </c>
      <c r="R238" s="5" t="str" cm="1">
        <f t="array" aca="1" ref="R238" ca="1">IF( OR( AND($A238&gt;=INDIRECT("'Panasonic ERJ Code Table'!$K" &amp; R$1),$A238&lt;=INDIRECT("'Panasonic ERJ Code Table'!$L" &amp; R$1)), AND($A238&gt;=INDIRECT("'Panasonic ERJ Code Table'!$M" &amp; R$1),$A238&lt;=INDIRECT("'Panasonic ERJ Code Table'!$N" &amp; R$1)) ),R$2&amp;_xlfn.XLOOKUP($A238,E96_raw,E96_code),"N/A")</f>
        <v>ERJ6RBD2800</v>
      </c>
      <c r="U238" s="5" t="str" cm="1">
        <f t="array" aca="1" ref="U238" ca="1">IF( OR( AND($A238&gt;=INDIRECT("'Panasonic ERJ Code Table'!$J" &amp; U$1),$A238&lt;=INDIRECT("'Panasonic ERJ Code Table'!$K" &amp; U$1)), AND($A238&gt;=INDIRECT("'Panasonic ERJ Code Table'!$L" &amp; U$1),$A238&lt;=INDIRECT("'Panasonic ERJ Code Table'!$M" &amp; U$1)) ),U$2&amp;_xlfn.XLOOKUP($A238,E96_raw,E96_code),"N/A")</f>
        <v>ERJ6RED2800</v>
      </c>
    </row>
    <row r="239" spans="1:21">
      <c r="A239" s="16">
        <v>287</v>
      </c>
      <c r="B239" s="16"/>
      <c r="C239" s="5" t="str" cm="1">
        <f t="array" aca="1" ref="C239" ca="1">IF( OR( AND($A239&gt;=INDIRECT("'Panasonic ERJ Code Table'!$K" &amp; C$1),$A239&lt;=INDIRECT("'Panasonic ERJ Code Table'!$L" &amp; C$1)), AND($A239&gt;=INDIRECT("'Panasonic ERJ Code Table'!$M" &amp; C$1),$A239&lt;=INDIRECT("'Panasonic ERJ Code Table'!$N" &amp; C$1)) ),C$2&amp;_xlfn.XLOOKUP($A239,E96_raw,E96_code),"N/A")</f>
        <v>N/A</v>
      </c>
      <c r="F239" s="5" t="str" cm="1">
        <f t="array" aca="1" ref="F239" ca="1">IF( OR( AND($A239&gt;=INDIRECT("'Panasonic ERJ Code Table'!$K" &amp; F$1),$A239&lt;=INDIRECT("'Panasonic ERJ Code Table'!$L" &amp; F$1)), AND($A239&gt;=INDIRECT("'Panasonic ERJ Code Table'!$M" &amp; F$1),$A239&lt;=INDIRECT("'Panasonic ERJ Code Table'!$N" &amp; F$1)) ),F$2&amp;_xlfn.XLOOKUP($A239,E96_raw,E96_code),"N/A")</f>
        <v>ERJ2RHD2870</v>
      </c>
      <c r="G239" s="23" t="str" cm="1">
        <f t="array" aca="1" ref="G239" ca="1">"technology "&amp;RIGHT(F239,4)&amp;";"&amp;_xlfn.XLOOKUP(2,eii,eia)&amp;F239&amp;_xlfn.XLOOKUP(16,eii,eia)&amp;_xlfn.XLOOKUP(3,eii,eia)&amp;_xlfn.XLOOKUP($A239,E96_raw,e96_std&amp;" "&amp;e96_sym)&amp;_xlfn.XLOOKUP(16,eii,eia)&amp;_xlfn.XLOOKUP(4,eii,eia)&amp;_xlfn.XLOOKUP(LEFT(F239,7),r_1,r_4)&amp;" W @ 70°C"&amp;_xlfn.XLOOKUP(16,eii,eia)&amp;_xlfn.XLOOKUP(5,eii,eia)&amp;_xlfn.XLOOKUP(MID(F239,4,3),e_code,TEXT(e_size,"0000"))&amp;_xlfn.XLOOKUP(16,eii,eia)&amp;_xlfn.XLOOKUP(6,eii,eia)&amp;ROUND(MIN(SQRT($A239*_xlfn.XLOOKUP(LEFT(F239,7),r_1,r_4)),_xlfn.XLOOKUP(LEFT(F239,7),r_1,r_7)),1)&amp;" V"&amp;_xlfn.XLOOKUP(16,eii,eia)&amp;_xlfn.XLOOKUP(8,eii,eia)&amp;_xlfn.XLOOKUP(LEFT(F239,7),r_1,r_8)&amp;_xlfn.XLOOKUP(16,eii,eia)&amp;_xlfn.XLOOKUP(9,eii,eia)&amp;_xlfn.XLOOKUP($A239,E96_raw,E96_code&amp;" / "&amp;E96_3C)&amp;_xlfn.XLOOKUP(16,eii,eia)&amp;_xlfn.XLOOKUP(10,eii,eia)&amp;_xlfn.XLOOKUP(LEFT(F239,7),r_1,r_10)&amp;_xlfn.XLOOKUP(16,eii,eia)&amp;_xlfn.XLOOKUP(11,eii,eia)&amp;_xlfn.XLOOKUP(LEFT(F239,7),r_1,r_11)&amp;_xlfn.XLOOKUP(16,eii,eia)&amp;_xlfn.XLOOKUP(12,eii,eia)&amp;_xlfn.XLOOKUP(LEFT(F239,7),r_1,r_12)&amp;" ppm/°C"&amp;_xlfn.XLOOKUP(16,eii,eia)&amp;_xlfn.XLOOKUP(13,eii,eia)&amp;MID(F239,4,2)&amp;_xlfn.XLOOKUP(16,eii,eia)&amp;_xlfn.XLOOKUP(14,eii,eia)&amp;_xlfn.XLOOKUP(16,eii,eia)&amp;_xlfn.XLOOKUP(15,eii,eia)&amp;_xlfn.XLOOKUP(16,eii,eia)</f>
        <v>technology 2870;attribute MPN 'ERJ2RHD2870' constant;attribute value '287 0' constant;attribute Power '0.063 W @ 70°C' constant;attribute package '0402' constant;attribute RCWV '4.3 V' constant;attribute tolerance '±0.5 %' constant;attribute pkg_codes '2870 / 281'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39" s="5" t="str" cm="1">
        <f t="array" aca="1" ref="I239" ca="1">IF( OR( AND($A239&gt;=INDIRECT("'Panasonic ERJ Code Table'!$K" &amp; I$1),$A239&lt;=INDIRECT("'Panasonic ERJ Code Table'!$L" &amp; I$1)), AND($A239&gt;=INDIRECT("'Panasonic ERJ Code Table'!$M" &amp; I$1),$A239&lt;=INDIRECT("'Panasonic ERJ Code Table'!$N" &amp; I$1)) ),I$2&amp;_xlfn.XLOOKUP($A239,E96_raw,E96_code),"N/A")</f>
        <v>N/A</v>
      </c>
      <c r="L239" s="5" t="str" cm="1">
        <f t="array" aca="1" ref="L239" ca="1">IF( OR( AND($A239&gt;=INDIRECT("'Panasonic ERJ Code Table'!$K" &amp; L$1),$A239&lt;=INDIRECT("'Panasonic ERJ Code Table'!$L" &amp; L$1)), AND($A239&gt;=INDIRECT("'Panasonic ERJ Code Table'!$M" &amp; L$1),$A239&lt;=INDIRECT("'Panasonic ERJ Code Table'!$N" &amp; L$1)) ),L$2&amp;_xlfn.XLOOKUP($A239,E96_raw,E96_code),"N/A")</f>
        <v>ERJ3RBD2870</v>
      </c>
      <c r="O239" s="5" t="str" cm="1">
        <f t="array" aca="1" ref="O239" ca="1">IF( OR( AND($A239&gt;=INDIRECT("'Panasonic ERJ Code Table'!$K" &amp; O$1),$A239&lt;=INDIRECT("'Panasonic ERJ Code Table'!$L" &amp; O$1)), AND($A239&gt;=INDIRECT("'Panasonic ERJ Code Table'!$M" &amp; O$1),$A239&lt;=INDIRECT("'Panasonic ERJ Code Table'!$N" &amp; O$1)) ),O$2&amp;_xlfn.XLOOKUP($A239,E96_raw,E96_code),"N/A")</f>
        <v>N/A</v>
      </c>
      <c r="R239" s="5" t="str" cm="1">
        <f t="array" aca="1" ref="R239" ca="1">IF( OR( AND($A239&gt;=INDIRECT("'Panasonic ERJ Code Table'!$K" &amp; R$1),$A239&lt;=INDIRECT("'Panasonic ERJ Code Table'!$L" &amp; R$1)), AND($A239&gt;=INDIRECT("'Panasonic ERJ Code Table'!$M" &amp; R$1),$A239&lt;=INDIRECT("'Panasonic ERJ Code Table'!$N" &amp; R$1)) ),R$2&amp;_xlfn.XLOOKUP($A239,E96_raw,E96_code),"N/A")</f>
        <v>ERJ6RBD2870</v>
      </c>
      <c r="U239" s="5" t="str" cm="1">
        <f t="array" aca="1" ref="U239" ca="1">IF( OR( AND($A239&gt;=INDIRECT("'Panasonic ERJ Code Table'!$J" &amp; U$1),$A239&lt;=INDIRECT("'Panasonic ERJ Code Table'!$K" &amp; U$1)), AND($A239&gt;=INDIRECT("'Panasonic ERJ Code Table'!$L" &amp; U$1),$A239&lt;=INDIRECT("'Panasonic ERJ Code Table'!$M" &amp; U$1)) ),U$2&amp;_xlfn.XLOOKUP($A239,E96_raw,E96_code),"N/A")</f>
        <v>ERJ6RED2870</v>
      </c>
    </row>
    <row r="240" spans="1:21">
      <c r="A240" s="16">
        <v>294</v>
      </c>
      <c r="B240" s="16"/>
      <c r="C240" s="5" t="str" cm="1">
        <f t="array" aca="1" ref="C240" ca="1">IF( OR( AND($A240&gt;=INDIRECT("'Panasonic ERJ Code Table'!$K" &amp; C$1),$A240&lt;=INDIRECT("'Panasonic ERJ Code Table'!$L" &amp; C$1)), AND($A240&gt;=INDIRECT("'Panasonic ERJ Code Table'!$M" &amp; C$1),$A240&lt;=INDIRECT("'Panasonic ERJ Code Table'!$N" &amp; C$1)) ),C$2&amp;_xlfn.XLOOKUP($A240,E96_raw,E96_code),"N/A")</f>
        <v>N/A</v>
      </c>
      <c r="F240" s="5" t="str" cm="1">
        <f t="array" aca="1" ref="F240" ca="1">IF( OR( AND($A240&gt;=INDIRECT("'Panasonic ERJ Code Table'!$K" &amp; F$1),$A240&lt;=INDIRECT("'Panasonic ERJ Code Table'!$L" &amp; F$1)), AND($A240&gt;=INDIRECT("'Panasonic ERJ Code Table'!$M" &amp; F$1),$A240&lt;=INDIRECT("'Panasonic ERJ Code Table'!$N" &amp; F$1)) ),F$2&amp;_xlfn.XLOOKUP($A240,E96_raw,E96_code),"N/A")</f>
        <v>ERJ2RHD2940</v>
      </c>
      <c r="G240" s="23" t="str" cm="1">
        <f t="array" aca="1" ref="G240" ca="1">"technology "&amp;RIGHT(F240,4)&amp;";"&amp;_xlfn.XLOOKUP(2,eii,eia)&amp;F240&amp;_xlfn.XLOOKUP(16,eii,eia)&amp;_xlfn.XLOOKUP(3,eii,eia)&amp;_xlfn.XLOOKUP($A240,E96_raw,e96_std&amp;" "&amp;e96_sym)&amp;_xlfn.XLOOKUP(16,eii,eia)&amp;_xlfn.XLOOKUP(4,eii,eia)&amp;_xlfn.XLOOKUP(LEFT(F240,7),r_1,r_4)&amp;" W @ 70°C"&amp;_xlfn.XLOOKUP(16,eii,eia)&amp;_xlfn.XLOOKUP(5,eii,eia)&amp;_xlfn.XLOOKUP(MID(F240,4,3),e_code,TEXT(e_size,"0000"))&amp;_xlfn.XLOOKUP(16,eii,eia)&amp;_xlfn.XLOOKUP(6,eii,eia)&amp;ROUND(MIN(SQRT($A240*_xlfn.XLOOKUP(LEFT(F240,7),r_1,r_4)),_xlfn.XLOOKUP(LEFT(F240,7),r_1,r_7)),1)&amp;" V"&amp;_xlfn.XLOOKUP(16,eii,eia)&amp;_xlfn.XLOOKUP(8,eii,eia)&amp;_xlfn.XLOOKUP(LEFT(F240,7),r_1,r_8)&amp;_xlfn.XLOOKUP(16,eii,eia)&amp;_xlfn.XLOOKUP(9,eii,eia)&amp;_xlfn.XLOOKUP($A240,E96_raw,E96_code&amp;" / "&amp;E96_3C)&amp;_xlfn.XLOOKUP(16,eii,eia)&amp;_xlfn.XLOOKUP(10,eii,eia)&amp;_xlfn.XLOOKUP(LEFT(F240,7),r_1,r_10)&amp;_xlfn.XLOOKUP(16,eii,eia)&amp;_xlfn.XLOOKUP(11,eii,eia)&amp;_xlfn.XLOOKUP(LEFT(F240,7),r_1,r_11)&amp;_xlfn.XLOOKUP(16,eii,eia)&amp;_xlfn.XLOOKUP(12,eii,eia)&amp;_xlfn.XLOOKUP(LEFT(F240,7),r_1,r_12)&amp;" ppm/°C"&amp;_xlfn.XLOOKUP(16,eii,eia)&amp;_xlfn.XLOOKUP(13,eii,eia)&amp;MID(F240,4,2)&amp;_xlfn.XLOOKUP(16,eii,eia)&amp;_xlfn.XLOOKUP(14,eii,eia)&amp;_xlfn.XLOOKUP(16,eii,eia)&amp;_xlfn.XLOOKUP(15,eii,eia)&amp;_xlfn.XLOOKUP(16,eii,eia)</f>
        <v>technology 2940;attribute MPN 'ERJ2RHD2940' constant;attribute value '294 0' constant;attribute Power '0.063 W @ 70°C' constant;attribute package '0402' constant;attribute RCWV '4.3 V' constant;attribute tolerance '±0.5 %' constant;attribute pkg_codes '2940 / 291'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0" s="5" t="str" cm="1">
        <f t="array" aca="1" ref="I240" ca="1">IF( OR( AND($A240&gt;=INDIRECT("'Panasonic ERJ Code Table'!$K" &amp; I$1),$A240&lt;=INDIRECT("'Panasonic ERJ Code Table'!$L" &amp; I$1)), AND($A240&gt;=INDIRECT("'Panasonic ERJ Code Table'!$M" &amp; I$1),$A240&lt;=INDIRECT("'Panasonic ERJ Code Table'!$N" &amp; I$1)) ),I$2&amp;_xlfn.XLOOKUP($A240,E96_raw,E96_code),"N/A")</f>
        <v>N/A</v>
      </c>
      <c r="L240" s="5" t="str" cm="1">
        <f t="array" aca="1" ref="L240" ca="1">IF( OR( AND($A240&gt;=INDIRECT("'Panasonic ERJ Code Table'!$K" &amp; L$1),$A240&lt;=INDIRECT("'Panasonic ERJ Code Table'!$L" &amp; L$1)), AND($A240&gt;=INDIRECT("'Panasonic ERJ Code Table'!$M" &amp; L$1),$A240&lt;=INDIRECT("'Panasonic ERJ Code Table'!$N" &amp; L$1)) ),L$2&amp;_xlfn.XLOOKUP($A240,E96_raw,E96_code),"N/A")</f>
        <v>ERJ3RBD2940</v>
      </c>
      <c r="O240" s="5" t="str" cm="1">
        <f t="array" aca="1" ref="O240" ca="1">IF( OR( AND($A240&gt;=INDIRECT("'Panasonic ERJ Code Table'!$K" &amp; O$1),$A240&lt;=INDIRECT("'Panasonic ERJ Code Table'!$L" &amp; O$1)), AND($A240&gt;=INDIRECT("'Panasonic ERJ Code Table'!$M" &amp; O$1),$A240&lt;=INDIRECT("'Panasonic ERJ Code Table'!$N" &amp; O$1)) ),O$2&amp;_xlfn.XLOOKUP($A240,E96_raw,E96_code),"N/A")</f>
        <v>N/A</v>
      </c>
      <c r="R240" s="5" t="str" cm="1">
        <f t="array" aca="1" ref="R240" ca="1">IF( OR( AND($A240&gt;=INDIRECT("'Panasonic ERJ Code Table'!$K" &amp; R$1),$A240&lt;=INDIRECT("'Panasonic ERJ Code Table'!$L" &amp; R$1)), AND($A240&gt;=INDIRECT("'Panasonic ERJ Code Table'!$M" &amp; R$1),$A240&lt;=INDIRECT("'Panasonic ERJ Code Table'!$N" &amp; R$1)) ),R$2&amp;_xlfn.XLOOKUP($A240,E96_raw,E96_code),"N/A")</f>
        <v>ERJ6RBD2940</v>
      </c>
      <c r="U240" s="5" t="str" cm="1">
        <f t="array" aca="1" ref="U240" ca="1">IF( OR( AND($A240&gt;=INDIRECT("'Panasonic ERJ Code Table'!$J" &amp; U$1),$A240&lt;=INDIRECT("'Panasonic ERJ Code Table'!$K" &amp; U$1)), AND($A240&gt;=INDIRECT("'Panasonic ERJ Code Table'!$L" &amp; U$1),$A240&lt;=INDIRECT("'Panasonic ERJ Code Table'!$M" &amp; U$1)) ),U$2&amp;_xlfn.XLOOKUP($A240,E96_raw,E96_code),"N/A")</f>
        <v>ERJ6RED2940</v>
      </c>
    </row>
    <row r="241" spans="1:21">
      <c r="A241" s="16">
        <v>301</v>
      </c>
      <c r="B241" s="16"/>
      <c r="C241" s="5" t="str" cm="1">
        <f t="array" aca="1" ref="C241" ca="1">IF( OR( AND($A241&gt;=INDIRECT("'Panasonic ERJ Code Table'!$K" &amp; C$1),$A241&lt;=INDIRECT("'Panasonic ERJ Code Table'!$L" &amp; C$1)), AND($A241&gt;=INDIRECT("'Panasonic ERJ Code Table'!$M" &amp; C$1),$A241&lt;=INDIRECT("'Panasonic ERJ Code Table'!$N" &amp; C$1)) ),C$2&amp;_xlfn.XLOOKUP($A241,E96_raw,E96_code),"N/A")</f>
        <v>N/A</v>
      </c>
      <c r="F241" s="5" t="str" cm="1">
        <f t="array" aca="1" ref="F241" ca="1">IF( OR( AND($A241&gt;=INDIRECT("'Panasonic ERJ Code Table'!$K" &amp; F$1),$A241&lt;=INDIRECT("'Panasonic ERJ Code Table'!$L" &amp; F$1)), AND($A241&gt;=INDIRECT("'Panasonic ERJ Code Table'!$M" &amp; F$1),$A241&lt;=INDIRECT("'Panasonic ERJ Code Table'!$N" &amp; F$1)) ),F$2&amp;_xlfn.XLOOKUP($A241,E96_raw,E96_code),"N/A")</f>
        <v>ERJ2RHD3010</v>
      </c>
      <c r="G241" s="23" t="str" cm="1">
        <f t="array" aca="1" ref="G241" ca="1">"technology "&amp;RIGHT(F241,4)&amp;";"&amp;_xlfn.XLOOKUP(2,eii,eia)&amp;F241&amp;_xlfn.XLOOKUP(16,eii,eia)&amp;_xlfn.XLOOKUP(3,eii,eia)&amp;_xlfn.XLOOKUP($A241,E96_raw,e96_std&amp;" "&amp;e96_sym)&amp;_xlfn.XLOOKUP(16,eii,eia)&amp;_xlfn.XLOOKUP(4,eii,eia)&amp;_xlfn.XLOOKUP(LEFT(F241,7),r_1,r_4)&amp;" W @ 70°C"&amp;_xlfn.XLOOKUP(16,eii,eia)&amp;_xlfn.XLOOKUP(5,eii,eia)&amp;_xlfn.XLOOKUP(MID(F241,4,3),e_code,TEXT(e_size,"0000"))&amp;_xlfn.XLOOKUP(16,eii,eia)&amp;_xlfn.XLOOKUP(6,eii,eia)&amp;ROUND(MIN(SQRT($A241*_xlfn.XLOOKUP(LEFT(F241,7),r_1,r_4)),_xlfn.XLOOKUP(LEFT(F241,7),r_1,r_7)),1)&amp;" V"&amp;_xlfn.XLOOKUP(16,eii,eia)&amp;_xlfn.XLOOKUP(8,eii,eia)&amp;_xlfn.XLOOKUP(LEFT(F241,7),r_1,r_8)&amp;_xlfn.XLOOKUP(16,eii,eia)&amp;_xlfn.XLOOKUP(9,eii,eia)&amp;_xlfn.XLOOKUP($A241,E96_raw,E96_code&amp;" / "&amp;E96_3C)&amp;_xlfn.XLOOKUP(16,eii,eia)&amp;_xlfn.XLOOKUP(10,eii,eia)&amp;_xlfn.XLOOKUP(LEFT(F241,7),r_1,r_10)&amp;_xlfn.XLOOKUP(16,eii,eia)&amp;_xlfn.XLOOKUP(11,eii,eia)&amp;_xlfn.XLOOKUP(LEFT(F241,7),r_1,r_11)&amp;_xlfn.XLOOKUP(16,eii,eia)&amp;_xlfn.XLOOKUP(12,eii,eia)&amp;_xlfn.XLOOKUP(LEFT(F241,7),r_1,r_12)&amp;" ppm/°C"&amp;_xlfn.XLOOKUP(16,eii,eia)&amp;_xlfn.XLOOKUP(13,eii,eia)&amp;MID(F241,4,2)&amp;_xlfn.XLOOKUP(16,eii,eia)&amp;_xlfn.XLOOKUP(14,eii,eia)&amp;_xlfn.XLOOKUP(16,eii,eia)&amp;_xlfn.XLOOKUP(15,eii,eia)&amp;_xlfn.XLOOKUP(16,eii,eia)</f>
        <v>technology 3010;attribute MPN 'ERJ2RHD3010' constant;attribute value '301 0' constant;attribute Power '0.063 W @ 70°C' constant;attribute package '0402' constant;attribute RCWV '4.4 V' constant;attribute tolerance '±0.5 %' constant;attribute pkg_codes '3010 / 301'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1" s="5" t="str" cm="1">
        <f t="array" aca="1" ref="I241" ca="1">IF( OR( AND($A241&gt;=INDIRECT("'Panasonic ERJ Code Table'!$K" &amp; I$1),$A241&lt;=INDIRECT("'Panasonic ERJ Code Table'!$L" &amp; I$1)), AND($A241&gt;=INDIRECT("'Panasonic ERJ Code Table'!$M" &amp; I$1),$A241&lt;=INDIRECT("'Panasonic ERJ Code Table'!$N" &amp; I$1)) ),I$2&amp;_xlfn.XLOOKUP($A241,E96_raw,E96_code),"N/A")</f>
        <v>N/A</v>
      </c>
      <c r="L241" s="5" t="str" cm="1">
        <f t="array" aca="1" ref="L241" ca="1">IF( OR( AND($A241&gt;=INDIRECT("'Panasonic ERJ Code Table'!$K" &amp; L$1),$A241&lt;=INDIRECT("'Panasonic ERJ Code Table'!$L" &amp; L$1)), AND($A241&gt;=INDIRECT("'Panasonic ERJ Code Table'!$M" &amp; L$1),$A241&lt;=INDIRECT("'Panasonic ERJ Code Table'!$N" &amp; L$1)) ),L$2&amp;_xlfn.XLOOKUP($A241,E96_raw,E96_code),"N/A")</f>
        <v>ERJ3RBD3010</v>
      </c>
      <c r="O241" s="5" t="str" cm="1">
        <f t="array" aca="1" ref="O241" ca="1">IF( OR( AND($A241&gt;=INDIRECT("'Panasonic ERJ Code Table'!$K" &amp; O$1),$A241&lt;=INDIRECT("'Panasonic ERJ Code Table'!$L" &amp; O$1)), AND($A241&gt;=INDIRECT("'Panasonic ERJ Code Table'!$M" &amp; O$1),$A241&lt;=INDIRECT("'Panasonic ERJ Code Table'!$N" &amp; O$1)) ),O$2&amp;_xlfn.XLOOKUP($A241,E96_raw,E96_code),"N/A")</f>
        <v>N/A</v>
      </c>
      <c r="R241" s="5" t="str" cm="1">
        <f t="array" aca="1" ref="R241" ca="1">IF( OR( AND($A241&gt;=INDIRECT("'Panasonic ERJ Code Table'!$K" &amp; R$1),$A241&lt;=INDIRECT("'Panasonic ERJ Code Table'!$L" &amp; R$1)), AND($A241&gt;=INDIRECT("'Panasonic ERJ Code Table'!$M" &amp; R$1),$A241&lt;=INDIRECT("'Panasonic ERJ Code Table'!$N" &amp; R$1)) ),R$2&amp;_xlfn.XLOOKUP($A241,E96_raw,E96_code),"N/A")</f>
        <v>ERJ6RBD3010</v>
      </c>
      <c r="U241" s="5" t="str" cm="1">
        <f t="array" aca="1" ref="U241" ca="1">IF( OR( AND($A241&gt;=INDIRECT("'Panasonic ERJ Code Table'!$J" &amp; U$1),$A241&lt;=INDIRECT("'Panasonic ERJ Code Table'!$K" &amp; U$1)), AND($A241&gt;=INDIRECT("'Panasonic ERJ Code Table'!$L" &amp; U$1),$A241&lt;=INDIRECT("'Panasonic ERJ Code Table'!$M" &amp; U$1)) ),U$2&amp;_xlfn.XLOOKUP($A241,E96_raw,E96_code),"N/A")</f>
        <v>ERJ6RED3010</v>
      </c>
    </row>
    <row r="242" spans="1:21">
      <c r="A242" s="16">
        <v>309</v>
      </c>
      <c r="B242" s="16"/>
      <c r="C242" s="5" t="str" cm="1">
        <f t="array" aca="1" ref="C242" ca="1">IF( OR( AND($A242&gt;=INDIRECT("'Panasonic ERJ Code Table'!$K" &amp; C$1),$A242&lt;=INDIRECT("'Panasonic ERJ Code Table'!$L" &amp; C$1)), AND($A242&gt;=INDIRECT("'Panasonic ERJ Code Table'!$M" &amp; C$1),$A242&lt;=INDIRECT("'Panasonic ERJ Code Table'!$N" &amp; C$1)) ),C$2&amp;_xlfn.XLOOKUP($A242,E96_raw,E96_code),"N/A")</f>
        <v>N/A</v>
      </c>
      <c r="F242" s="5" t="str" cm="1">
        <f t="array" aca="1" ref="F242" ca="1">IF( OR( AND($A242&gt;=INDIRECT("'Panasonic ERJ Code Table'!$K" &amp; F$1),$A242&lt;=INDIRECT("'Panasonic ERJ Code Table'!$L" &amp; F$1)), AND($A242&gt;=INDIRECT("'Panasonic ERJ Code Table'!$M" &amp; F$1),$A242&lt;=INDIRECT("'Panasonic ERJ Code Table'!$N" &amp; F$1)) ),F$2&amp;_xlfn.XLOOKUP($A242,E96_raw,E96_code),"N/A")</f>
        <v>ERJ2RHD3090</v>
      </c>
      <c r="G242" s="23" t="str" cm="1">
        <f t="array" aca="1" ref="G242" ca="1">"technology "&amp;RIGHT(F242,4)&amp;";"&amp;_xlfn.XLOOKUP(2,eii,eia)&amp;F242&amp;_xlfn.XLOOKUP(16,eii,eia)&amp;_xlfn.XLOOKUP(3,eii,eia)&amp;_xlfn.XLOOKUP($A242,E96_raw,e96_std&amp;" "&amp;e96_sym)&amp;_xlfn.XLOOKUP(16,eii,eia)&amp;_xlfn.XLOOKUP(4,eii,eia)&amp;_xlfn.XLOOKUP(LEFT(F242,7),r_1,r_4)&amp;" W @ 70°C"&amp;_xlfn.XLOOKUP(16,eii,eia)&amp;_xlfn.XLOOKUP(5,eii,eia)&amp;_xlfn.XLOOKUP(MID(F242,4,3),e_code,TEXT(e_size,"0000"))&amp;_xlfn.XLOOKUP(16,eii,eia)&amp;_xlfn.XLOOKUP(6,eii,eia)&amp;ROUND(MIN(SQRT($A242*_xlfn.XLOOKUP(LEFT(F242,7),r_1,r_4)),_xlfn.XLOOKUP(LEFT(F242,7),r_1,r_7)),1)&amp;" V"&amp;_xlfn.XLOOKUP(16,eii,eia)&amp;_xlfn.XLOOKUP(8,eii,eia)&amp;_xlfn.XLOOKUP(LEFT(F242,7),r_1,r_8)&amp;_xlfn.XLOOKUP(16,eii,eia)&amp;_xlfn.XLOOKUP(9,eii,eia)&amp;_xlfn.XLOOKUP($A242,E96_raw,E96_code&amp;" / "&amp;E96_3C)&amp;_xlfn.XLOOKUP(16,eii,eia)&amp;_xlfn.XLOOKUP(10,eii,eia)&amp;_xlfn.XLOOKUP(LEFT(F242,7),r_1,r_10)&amp;_xlfn.XLOOKUP(16,eii,eia)&amp;_xlfn.XLOOKUP(11,eii,eia)&amp;_xlfn.XLOOKUP(LEFT(F242,7),r_1,r_11)&amp;_xlfn.XLOOKUP(16,eii,eia)&amp;_xlfn.XLOOKUP(12,eii,eia)&amp;_xlfn.XLOOKUP(LEFT(F242,7),r_1,r_12)&amp;" ppm/°C"&amp;_xlfn.XLOOKUP(16,eii,eia)&amp;_xlfn.XLOOKUP(13,eii,eia)&amp;MID(F242,4,2)&amp;_xlfn.XLOOKUP(16,eii,eia)&amp;_xlfn.XLOOKUP(14,eii,eia)&amp;_xlfn.XLOOKUP(16,eii,eia)&amp;_xlfn.XLOOKUP(15,eii,eia)&amp;_xlfn.XLOOKUP(16,eii,eia)</f>
        <v>technology 3090;attribute MPN 'ERJ2RHD3090' constant;attribute value '309 0' constant;attribute Power '0.063 W @ 70°C' constant;attribute package '0402' constant;attribute RCWV '4.4 V' constant;attribute tolerance '±0.5 %' constant;attribute pkg_codes '3090 / 301'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2" s="5" t="str" cm="1">
        <f t="array" aca="1" ref="I242" ca="1">IF( OR( AND($A242&gt;=INDIRECT("'Panasonic ERJ Code Table'!$K" &amp; I$1),$A242&lt;=INDIRECT("'Panasonic ERJ Code Table'!$L" &amp; I$1)), AND($A242&gt;=INDIRECT("'Panasonic ERJ Code Table'!$M" &amp; I$1),$A242&lt;=INDIRECT("'Panasonic ERJ Code Table'!$N" &amp; I$1)) ),I$2&amp;_xlfn.XLOOKUP($A242,E96_raw,E96_code),"N/A")</f>
        <v>N/A</v>
      </c>
      <c r="L242" s="5" t="str" cm="1">
        <f t="array" aca="1" ref="L242" ca="1">IF( OR( AND($A242&gt;=INDIRECT("'Panasonic ERJ Code Table'!$K" &amp; L$1),$A242&lt;=INDIRECT("'Panasonic ERJ Code Table'!$L" &amp; L$1)), AND($A242&gt;=INDIRECT("'Panasonic ERJ Code Table'!$M" &amp; L$1),$A242&lt;=INDIRECT("'Panasonic ERJ Code Table'!$N" &amp; L$1)) ),L$2&amp;_xlfn.XLOOKUP($A242,E96_raw,E96_code),"N/A")</f>
        <v>ERJ3RBD3090</v>
      </c>
      <c r="O242" s="5" t="str" cm="1">
        <f t="array" aca="1" ref="O242" ca="1">IF( OR( AND($A242&gt;=INDIRECT("'Panasonic ERJ Code Table'!$K" &amp; O$1),$A242&lt;=INDIRECT("'Panasonic ERJ Code Table'!$L" &amp; O$1)), AND($A242&gt;=INDIRECT("'Panasonic ERJ Code Table'!$M" &amp; O$1),$A242&lt;=INDIRECT("'Panasonic ERJ Code Table'!$N" &amp; O$1)) ),O$2&amp;_xlfn.XLOOKUP($A242,E96_raw,E96_code),"N/A")</f>
        <v>N/A</v>
      </c>
      <c r="R242" s="5" t="str" cm="1">
        <f t="array" aca="1" ref="R242" ca="1">IF( OR( AND($A242&gt;=INDIRECT("'Panasonic ERJ Code Table'!$K" &amp; R$1),$A242&lt;=INDIRECT("'Panasonic ERJ Code Table'!$L" &amp; R$1)), AND($A242&gt;=INDIRECT("'Panasonic ERJ Code Table'!$M" &amp; R$1),$A242&lt;=INDIRECT("'Panasonic ERJ Code Table'!$N" &amp; R$1)) ),R$2&amp;_xlfn.XLOOKUP($A242,E96_raw,E96_code),"N/A")</f>
        <v>ERJ6RBD3090</v>
      </c>
      <c r="U242" s="5" t="str" cm="1">
        <f t="array" aca="1" ref="U242" ca="1">IF( OR( AND($A242&gt;=INDIRECT("'Panasonic ERJ Code Table'!$J" &amp; U$1),$A242&lt;=INDIRECT("'Panasonic ERJ Code Table'!$K" &amp; U$1)), AND($A242&gt;=INDIRECT("'Panasonic ERJ Code Table'!$L" &amp; U$1),$A242&lt;=INDIRECT("'Panasonic ERJ Code Table'!$M" &amp; U$1)) ),U$2&amp;_xlfn.XLOOKUP($A242,E96_raw,E96_code),"N/A")</f>
        <v>ERJ6RED3090</v>
      </c>
    </row>
    <row r="243" spans="1:21">
      <c r="A243" s="16">
        <v>316</v>
      </c>
      <c r="B243" s="16"/>
      <c r="C243" s="5" t="str" cm="1">
        <f t="array" aca="1" ref="C243" ca="1">IF( OR( AND($A243&gt;=INDIRECT("'Panasonic ERJ Code Table'!$K" &amp; C$1),$A243&lt;=INDIRECT("'Panasonic ERJ Code Table'!$L" &amp; C$1)), AND($A243&gt;=INDIRECT("'Panasonic ERJ Code Table'!$M" &amp; C$1),$A243&lt;=INDIRECT("'Panasonic ERJ Code Table'!$N" &amp; C$1)) ),C$2&amp;_xlfn.XLOOKUP($A243,E96_raw,E96_code),"N/A")</f>
        <v>N/A</v>
      </c>
      <c r="F243" s="5" t="str" cm="1">
        <f t="array" aca="1" ref="F243" ca="1">IF( OR( AND($A243&gt;=INDIRECT("'Panasonic ERJ Code Table'!$K" &amp; F$1),$A243&lt;=INDIRECT("'Panasonic ERJ Code Table'!$L" &amp; F$1)), AND($A243&gt;=INDIRECT("'Panasonic ERJ Code Table'!$M" &amp; F$1),$A243&lt;=INDIRECT("'Panasonic ERJ Code Table'!$N" &amp; F$1)) ),F$2&amp;_xlfn.XLOOKUP($A243,E96_raw,E96_code),"N/A")</f>
        <v>ERJ2RHD3160</v>
      </c>
      <c r="G243" s="23" t="str" cm="1">
        <f t="array" aca="1" ref="G243" ca="1">"technology "&amp;RIGHT(F243,4)&amp;";"&amp;_xlfn.XLOOKUP(2,eii,eia)&amp;F243&amp;_xlfn.XLOOKUP(16,eii,eia)&amp;_xlfn.XLOOKUP(3,eii,eia)&amp;_xlfn.XLOOKUP($A243,E96_raw,e96_std&amp;" "&amp;e96_sym)&amp;_xlfn.XLOOKUP(16,eii,eia)&amp;_xlfn.XLOOKUP(4,eii,eia)&amp;_xlfn.XLOOKUP(LEFT(F243,7),r_1,r_4)&amp;" W @ 70°C"&amp;_xlfn.XLOOKUP(16,eii,eia)&amp;_xlfn.XLOOKUP(5,eii,eia)&amp;_xlfn.XLOOKUP(MID(F243,4,3),e_code,TEXT(e_size,"0000"))&amp;_xlfn.XLOOKUP(16,eii,eia)&amp;_xlfn.XLOOKUP(6,eii,eia)&amp;ROUND(MIN(SQRT($A243*_xlfn.XLOOKUP(LEFT(F243,7),r_1,r_4)),_xlfn.XLOOKUP(LEFT(F243,7),r_1,r_7)),1)&amp;" V"&amp;_xlfn.XLOOKUP(16,eii,eia)&amp;_xlfn.XLOOKUP(8,eii,eia)&amp;_xlfn.XLOOKUP(LEFT(F243,7),r_1,r_8)&amp;_xlfn.XLOOKUP(16,eii,eia)&amp;_xlfn.XLOOKUP(9,eii,eia)&amp;_xlfn.XLOOKUP($A243,E96_raw,E96_code&amp;" / "&amp;E96_3C)&amp;_xlfn.XLOOKUP(16,eii,eia)&amp;_xlfn.XLOOKUP(10,eii,eia)&amp;_xlfn.XLOOKUP(LEFT(F243,7),r_1,r_10)&amp;_xlfn.XLOOKUP(16,eii,eia)&amp;_xlfn.XLOOKUP(11,eii,eia)&amp;_xlfn.XLOOKUP(LEFT(F243,7),r_1,r_11)&amp;_xlfn.XLOOKUP(16,eii,eia)&amp;_xlfn.XLOOKUP(12,eii,eia)&amp;_xlfn.XLOOKUP(LEFT(F243,7),r_1,r_12)&amp;" ppm/°C"&amp;_xlfn.XLOOKUP(16,eii,eia)&amp;_xlfn.XLOOKUP(13,eii,eia)&amp;MID(F243,4,2)&amp;_xlfn.XLOOKUP(16,eii,eia)&amp;_xlfn.XLOOKUP(14,eii,eia)&amp;_xlfn.XLOOKUP(16,eii,eia)&amp;_xlfn.XLOOKUP(15,eii,eia)&amp;_xlfn.XLOOKUP(16,eii,eia)</f>
        <v>technology 3160;attribute MPN 'ERJ2RHD3160' constant;attribute value '316 0' constant;attribute Power '0.063 W @ 70°C' constant;attribute package '0402' constant;attribute RCWV '4.5 V' constant;attribute tolerance '±0.5 %' constant;attribute pkg_codes '3160 / 311'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3" s="5" t="str" cm="1">
        <f t="array" aca="1" ref="I243" ca="1">IF( OR( AND($A243&gt;=INDIRECT("'Panasonic ERJ Code Table'!$K" &amp; I$1),$A243&lt;=INDIRECT("'Panasonic ERJ Code Table'!$L" &amp; I$1)), AND($A243&gt;=INDIRECT("'Panasonic ERJ Code Table'!$M" &amp; I$1),$A243&lt;=INDIRECT("'Panasonic ERJ Code Table'!$N" &amp; I$1)) ),I$2&amp;_xlfn.XLOOKUP($A243,E96_raw,E96_code),"N/A")</f>
        <v>N/A</v>
      </c>
      <c r="L243" s="5" t="str" cm="1">
        <f t="array" aca="1" ref="L243" ca="1">IF( OR( AND($A243&gt;=INDIRECT("'Panasonic ERJ Code Table'!$K" &amp; L$1),$A243&lt;=INDIRECT("'Panasonic ERJ Code Table'!$L" &amp; L$1)), AND($A243&gt;=INDIRECT("'Panasonic ERJ Code Table'!$M" &amp; L$1),$A243&lt;=INDIRECT("'Panasonic ERJ Code Table'!$N" &amp; L$1)) ),L$2&amp;_xlfn.XLOOKUP($A243,E96_raw,E96_code),"N/A")</f>
        <v>ERJ3RBD3160</v>
      </c>
      <c r="O243" s="5" t="str" cm="1">
        <f t="array" aca="1" ref="O243" ca="1">IF( OR( AND($A243&gt;=INDIRECT("'Panasonic ERJ Code Table'!$K" &amp; O$1),$A243&lt;=INDIRECT("'Panasonic ERJ Code Table'!$L" &amp; O$1)), AND($A243&gt;=INDIRECT("'Panasonic ERJ Code Table'!$M" &amp; O$1),$A243&lt;=INDIRECT("'Panasonic ERJ Code Table'!$N" &amp; O$1)) ),O$2&amp;_xlfn.XLOOKUP($A243,E96_raw,E96_code),"N/A")</f>
        <v>N/A</v>
      </c>
      <c r="R243" s="5" t="str" cm="1">
        <f t="array" aca="1" ref="R243" ca="1">IF( OR( AND($A243&gt;=INDIRECT("'Panasonic ERJ Code Table'!$K" &amp; R$1),$A243&lt;=INDIRECT("'Panasonic ERJ Code Table'!$L" &amp; R$1)), AND($A243&gt;=INDIRECT("'Panasonic ERJ Code Table'!$M" &amp; R$1),$A243&lt;=INDIRECT("'Panasonic ERJ Code Table'!$N" &amp; R$1)) ),R$2&amp;_xlfn.XLOOKUP($A243,E96_raw,E96_code),"N/A")</f>
        <v>ERJ6RBD3160</v>
      </c>
      <c r="U243" s="5" t="str" cm="1">
        <f t="array" aca="1" ref="U243" ca="1">IF( OR( AND($A243&gt;=INDIRECT("'Panasonic ERJ Code Table'!$J" &amp; U$1),$A243&lt;=INDIRECT("'Panasonic ERJ Code Table'!$K" &amp; U$1)), AND($A243&gt;=INDIRECT("'Panasonic ERJ Code Table'!$L" &amp; U$1),$A243&lt;=INDIRECT("'Panasonic ERJ Code Table'!$M" &amp; U$1)) ),U$2&amp;_xlfn.XLOOKUP($A243,E96_raw,E96_code),"N/A")</f>
        <v>ERJ6RED3160</v>
      </c>
    </row>
    <row r="244" spans="1:21">
      <c r="A244" s="16">
        <v>324</v>
      </c>
      <c r="B244" s="16"/>
      <c r="C244" s="5" t="str" cm="1">
        <f t="array" aca="1" ref="C244" ca="1">IF( OR( AND($A244&gt;=INDIRECT("'Panasonic ERJ Code Table'!$K" &amp; C$1),$A244&lt;=INDIRECT("'Panasonic ERJ Code Table'!$L" &amp; C$1)), AND($A244&gt;=INDIRECT("'Panasonic ERJ Code Table'!$M" &amp; C$1),$A244&lt;=INDIRECT("'Panasonic ERJ Code Table'!$N" &amp; C$1)) ),C$2&amp;_xlfn.XLOOKUP($A244,E96_raw,E96_code),"N/A")</f>
        <v>N/A</v>
      </c>
      <c r="F244" s="5" t="str" cm="1">
        <f t="array" aca="1" ref="F244" ca="1">IF( OR( AND($A244&gt;=INDIRECT("'Panasonic ERJ Code Table'!$K" &amp; F$1),$A244&lt;=INDIRECT("'Panasonic ERJ Code Table'!$L" &amp; F$1)), AND($A244&gt;=INDIRECT("'Panasonic ERJ Code Table'!$M" &amp; F$1),$A244&lt;=INDIRECT("'Panasonic ERJ Code Table'!$N" &amp; F$1)) ),F$2&amp;_xlfn.XLOOKUP($A244,E96_raw,E96_code),"N/A")</f>
        <v>ERJ2RHD3240</v>
      </c>
      <c r="G244" s="23" t="str" cm="1">
        <f t="array" aca="1" ref="G244" ca="1">"technology "&amp;RIGHT(F244,4)&amp;";"&amp;_xlfn.XLOOKUP(2,eii,eia)&amp;F244&amp;_xlfn.XLOOKUP(16,eii,eia)&amp;_xlfn.XLOOKUP(3,eii,eia)&amp;_xlfn.XLOOKUP($A244,E96_raw,e96_std&amp;" "&amp;e96_sym)&amp;_xlfn.XLOOKUP(16,eii,eia)&amp;_xlfn.XLOOKUP(4,eii,eia)&amp;_xlfn.XLOOKUP(LEFT(F244,7),r_1,r_4)&amp;" W @ 70°C"&amp;_xlfn.XLOOKUP(16,eii,eia)&amp;_xlfn.XLOOKUP(5,eii,eia)&amp;_xlfn.XLOOKUP(MID(F244,4,3),e_code,TEXT(e_size,"0000"))&amp;_xlfn.XLOOKUP(16,eii,eia)&amp;_xlfn.XLOOKUP(6,eii,eia)&amp;ROUND(MIN(SQRT($A244*_xlfn.XLOOKUP(LEFT(F244,7),r_1,r_4)),_xlfn.XLOOKUP(LEFT(F244,7),r_1,r_7)),1)&amp;" V"&amp;_xlfn.XLOOKUP(16,eii,eia)&amp;_xlfn.XLOOKUP(8,eii,eia)&amp;_xlfn.XLOOKUP(LEFT(F244,7),r_1,r_8)&amp;_xlfn.XLOOKUP(16,eii,eia)&amp;_xlfn.XLOOKUP(9,eii,eia)&amp;_xlfn.XLOOKUP($A244,E96_raw,E96_code&amp;" / "&amp;E96_3C)&amp;_xlfn.XLOOKUP(16,eii,eia)&amp;_xlfn.XLOOKUP(10,eii,eia)&amp;_xlfn.XLOOKUP(LEFT(F244,7),r_1,r_10)&amp;_xlfn.XLOOKUP(16,eii,eia)&amp;_xlfn.XLOOKUP(11,eii,eia)&amp;_xlfn.XLOOKUP(LEFT(F244,7),r_1,r_11)&amp;_xlfn.XLOOKUP(16,eii,eia)&amp;_xlfn.XLOOKUP(12,eii,eia)&amp;_xlfn.XLOOKUP(LEFT(F244,7),r_1,r_12)&amp;" ppm/°C"&amp;_xlfn.XLOOKUP(16,eii,eia)&amp;_xlfn.XLOOKUP(13,eii,eia)&amp;MID(F244,4,2)&amp;_xlfn.XLOOKUP(16,eii,eia)&amp;_xlfn.XLOOKUP(14,eii,eia)&amp;_xlfn.XLOOKUP(16,eii,eia)&amp;_xlfn.XLOOKUP(15,eii,eia)&amp;_xlfn.XLOOKUP(16,eii,eia)</f>
        <v>technology 3240;attribute MPN 'ERJ2RHD3240' constant;attribute value '324 0' constant;attribute Power '0.063 W @ 70°C' constant;attribute package '0402' constant;attribute RCWV '4.5 V' constant;attribute tolerance '±0.5 %' constant;attribute pkg_codes '3240 / 321'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4" s="5" t="str" cm="1">
        <f t="array" aca="1" ref="I244" ca="1">IF( OR( AND($A244&gt;=INDIRECT("'Panasonic ERJ Code Table'!$K" &amp; I$1),$A244&lt;=INDIRECT("'Panasonic ERJ Code Table'!$L" &amp; I$1)), AND($A244&gt;=INDIRECT("'Panasonic ERJ Code Table'!$M" &amp; I$1),$A244&lt;=INDIRECT("'Panasonic ERJ Code Table'!$N" &amp; I$1)) ),I$2&amp;_xlfn.XLOOKUP($A244,E96_raw,E96_code),"N/A")</f>
        <v>N/A</v>
      </c>
      <c r="L244" s="5" t="str" cm="1">
        <f t="array" aca="1" ref="L244" ca="1">IF( OR( AND($A244&gt;=INDIRECT("'Panasonic ERJ Code Table'!$K" &amp; L$1),$A244&lt;=INDIRECT("'Panasonic ERJ Code Table'!$L" &amp; L$1)), AND($A244&gt;=INDIRECT("'Panasonic ERJ Code Table'!$M" &amp; L$1),$A244&lt;=INDIRECT("'Panasonic ERJ Code Table'!$N" &amp; L$1)) ),L$2&amp;_xlfn.XLOOKUP($A244,E96_raw,E96_code),"N/A")</f>
        <v>ERJ3RBD3240</v>
      </c>
      <c r="O244" s="5" t="str" cm="1">
        <f t="array" aca="1" ref="O244" ca="1">IF( OR( AND($A244&gt;=INDIRECT("'Panasonic ERJ Code Table'!$K" &amp; O$1),$A244&lt;=INDIRECT("'Panasonic ERJ Code Table'!$L" &amp; O$1)), AND($A244&gt;=INDIRECT("'Panasonic ERJ Code Table'!$M" &amp; O$1),$A244&lt;=INDIRECT("'Panasonic ERJ Code Table'!$N" &amp; O$1)) ),O$2&amp;_xlfn.XLOOKUP($A244,E96_raw,E96_code),"N/A")</f>
        <v>N/A</v>
      </c>
      <c r="R244" s="5" t="str" cm="1">
        <f t="array" aca="1" ref="R244" ca="1">IF( OR( AND($A244&gt;=INDIRECT("'Panasonic ERJ Code Table'!$K" &amp; R$1),$A244&lt;=INDIRECT("'Panasonic ERJ Code Table'!$L" &amp; R$1)), AND($A244&gt;=INDIRECT("'Panasonic ERJ Code Table'!$M" &amp; R$1),$A244&lt;=INDIRECT("'Panasonic ERJ Code Table'!$N" &amp; R$1)) ),R$2&amp;_xlfn.XLOOKUP($A244,E96_raw,E96_code),"N/A")</f>
        <v>ERJ6RBD3240</v>
      </c>
      <c r="U244" s="5" t="str" cm="1">
        <f t="array" aca="1" ref="U244" ca="1">IF( OR( AND($A244&gt;=INDIRECT("'Panasonic ERJ Code Table'!$J" &amp; U$1),$A244&lt;=INDIRECT("'Panasonic ERJ Code Table'!$K" &amp; U$1)), AND($A244&gt;=INDIRECT("'Panasonic ERJ Code Table'!$L" &amp; U$1),$A244&lt;=INDIRECT("'Panasonic ERJ Code Table'!$M" &amp; U$1)) ),U$2&amp;_xlfn.XLOOKUP($A244,E96_raw,E96_code),"N/A")</f>
        <v>ERJ6RED3240</v>
      </c>
    </row>
    <row r="245" spans="1:21">
      <c r="A245" s="16">
        <v>332</v>
      </c>
      <c r="B245" s="16"/>
      <c r="C245" s="5" t="str" cm="1">
        <f t="array" aca="1" ref="C245" ca="1">IF( OR( AND($A245&gt;=INDIRECT("'Panasonic ERJ Code Table'!$K" &amp; C$1),$A245&lt;=INDIRECT("'Panasonic ERJ Code Table'!$L" &amp; C$1)), AND($A245&gt;=INDIRECT("'Panasonic ERJ Code Table'!$M" &amp; C$1),$A245&lt;=INDIRECT("'Panasonic ERJ Code Table'!$N" &amp; C$1)) ),C$2&amp;_xlfn.XLOOKUP($A245,E96_raw,E96_code),"N/A")</f>
        <v>N/A</v>
      </c>
      <c r="F245" s="5" t="str" cm="1">
        <f t="array" aca="1" ref="F245" ca="1">IF( OR( AND($A245&gt;=INDIRECT("'Panasonic ERJ Code Table'!$K" &amp; F$1),$A245&lt;=INDIRECT("'Panasonic ERJ Code Table'!$L" &amp; F$1)), AND($A245&gt;=INDIRECT("'Panasonic ERJ Code Table'!$M" &amp; F$1),$A245&lt;=INDIRECT("'Panasonic ERJ Code Table'!$N" &amp; F$1)) ),F$2&amp;_xlfn.XLOOKUP($A245,E96_raw,E96_code),"N/A")</f>
        <v>ERJ2RHD3320</v>
      </c>
      <c r="G245" s="23" t="str" cm="1">
        <f t="array" aca="1" ref="G245" ca="1">"technology "&amp;RIGHT(F245,4)&amp;";"&amp;_xlfn.XLOOKUP(2,eii,eia)&amp;F245&amp;_xlfn.XLOOKUP(16,eii,eia)&amp;_xlfn.XLOOKUP(3,eii,eia)&amp;_xlfn.XLOOKUP($A245,E96_raw,e96_std&amp;" "&amp;e96_sym)&amp;_xlfn.XLOOKUP(16,eii,eia)&amp;_xlfn.XLOOKUP(4,eii,eia)&amp;_xlfn.XLOOKUP(LEFT(F245,7),r_1,r_4)&amp;" W @ 70°C"&amp;_xlfn.XLOOKUP(16,eii,eia)&amp;_xlfn.XLOOKUP(5,eii,eia)&amp;_xlfn.XLOOKUP(MID(F245,4,3),e_code,TEXT(e_size,"0000"))&amp;_xlfn.XLOOKUP(16,eii,eia)&amp;_xlfn.XLOOKUP(6,eii,eia)&amp;ROUND(MIN(SQRT($A245*_xlfn.XLOOKUP(LEFT(F245,7),r_1,r_4)),_xlfn.XLOOKUP(LEFT(F245,7),r_1,r_7)),1)&amp;" V"&amp;_xlfn.XLOOKUP(16,eii,eia)&amp;_xlfn.XLOOKUP(8,eii,eia)&amp;_xlfn.XLOOKUP(LEFT(F245,7),r_1,r_8)&amp;_xlfn.XLOOKUP(16,eii,eia)&amp;_xlfn.XLOOKUP(9,eii,eia)&amp;_xlfn.XLOOKUP($A245,E96_raw,E96_code&amp;" / "&amp;E96_3C)&amp;_xlfn.XLOOKUP(16,eii,eia)&amp;_xlfn.XLOOKUP(10,eii,eia)&amp;_xlfn.XLOOKUP(LEFT(F245,7),r_1,r_10)&amp;_xlfn.XLOOKUP(16,eii,eia)&amp;_xlfn.XLOOKUP(11,eii,eia)&amp;_xlfn.XLOOKUP(LEFT(F245,7),r_1,r_11)&amp;_xlfn.XLOOKUP(16,eii,eia)&amp;_xlfn.XLOOKUP(12,eii,eia)&amp;_xlfn.XLOOKUP(LEFT(F245,7),r_1,r_12)&amp;" ppm/°C"&amp;_xlfn.XLOOKUP(16,eii,eia)&amp;_xlfn.XLOOKUP(13,eii,eia)&amp;MID(F245,4,2)&amp;_xlfn.XLOOKUP(16,eii,eia)&amp;_xlfn.XLOOKUP(14,eii,eia)&amp;_xlfn.XLOOKUP(16,eii,eia)&amp;_xlfn.XLOOKUP(15,eii,eia)&amp;_xlfn.XLOOKUP(16,eii,eia)</f>
        <v>technology 3320;attribute MPN 'ERJ2RHD3320' constant;attribute value '332 0' constant;attribute Power '0.063 W @ 70°C' constant;attribute package '0402' constant;attribute RCWV '4.6 V' constant;attribute tolerance '±0.5 %' constant;attribute pkg_codes '3320 / 331'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5" s="5" t="str" cm="1">
        <f t="array" aca="1" ref="I245" ca="1">IF( OR( AND($A245&gt;=INDIRECT("'Panasonic ERJ Code Table'!$K" &amp; I$1),$A245&lt;=INDIRECT("'Panasonic ERJ Code Table'!$L" &amp; I$1)), AND($A245&gt;=INDIRECT("'Panasonic ERJ Code Table'!$M" &amp; I$1),$A245&lt;=INDIRECT("'Panasonic ERJ Code Table'!$N" &amp; I$1)) ),I$2&amp;_xlfn.XLOOKUP($A245,E96_raw,E96_code),"N/A")</f>
        <v>N/A</v>
      </c>
      <c r="L245" s="5" t="str" cm="1">
        <f t="array" aca="1" ref="L245" ca="1">IF( OR( AND($A245&gt;=INDIRECT("'Panasonic ERJ Code Table'!$K" &amp; L$1),$A245&lt;=INDIRECT("'Panasonic ERJ Code Table'!$L" &amp; L$1)), AND($A245&gt;=INDIRECT("'Panasonic ERJ Code Table'!$M" &amp; L$1),$A245&lt;=INDIRECT("'Panasonic ERJ Code Table'!$N" &amp; L$1)) ),L$2&amp;_xlfn.XLOOKUP($A245,E96_raw,E96_code),"N/A")</f>
        <v>ERJ3RBD3320</v>
      </c>
      <c r="O245" s="5" t="str" cm="1">
        <f t="array" aca="1" ref="O245" ca="1">IF( OR( AND($A245&gt;=INDIRECT("'Panasonic ERJ Code Table'!$K" &amp; O$1),$A245&lt;=INDIRECT("'Panasonic ERJ Code Table'!$L" &amp; O$1)), AND($A245&gt;=INDIRECT("'Panasonic ERJ Code Table'!$M" &amp; O$1),$A245&lt;=INDIRECT("'Panasonic ERJ Code Table'!$N" &amp; O$1)) ),O$2&amp;_xlfn.XLOOKUP($A245,E96_raw,E96_code),"N/A")</f>
        <v>N/A</v>
      </c>
      <c r="R245" s="5" t="str" cm="1">
        <f t="array" aca="1" ref="R245" ca="1">IF( OR( AND($A245&gt;=INDIRECT("'Panasonic ERJ Code Table'!$K" &amp; R$1),$A245&lt;=INDIRECT("'Panasonic ERJ Code Table'!$L" &amp; R$1)), AND($A245&gt;=INDIRECT("'Panasonic ERJ Code Table'!$M" &amp; R$1),$A245&lt;=INDIRECT("'Panasonic ERJ Code Table'!$N" &amp; R$1)) ),R$2&amp;_xlfn.XLOOKUP($A245,E96_raw,E96_code),"N/A")</f>
        <v>ERJ6RBD3320</v>
      </c>
      <c r="U245" s="5" t="str" cm="1">
        <f t="array" aca="1" ref="U245" ca="1">IF( OR( AND($A245&gt;=INDIRECT("'Panasonic ERJ Code Table'!$J" &amp; U$1),$A245&lt;=INDIRECT("'Panasonic ERJ Code Table'!$K" &amp; U$1)), AND($A245&gt;=INDIRECT("'Panasonic ERJ Code Table'!$L" &amp; U$1),$A245&lt;=INDIRECT("'Panasonic ERJ Code Table'!$M" &amp; U$1)) ),U$2&amp;_xlfn.XLOOKUP($A245,E96_raw,E96_code),"N/A")</f>
        <v>ERJ6RED3320</v>
      </c>
    </row>
    <row r="246" spans="1:21">
      <c r="A246" s="16">
        <v>340</v>
      </c>
      <c r="B246" s="16"/>
      <c r="C246" s="5" t="str" cm="1">
        <f t="array" aca="1" ref="C246" ca="1">IF( OR( AND($A246&gt;=INDIRECT("'Panasonic ERJ Code Table'!$K" &amp; C$1),$A246&lt;=INDIRECT("'Panasonic ERJ Code Table'!$L" &amp; C$1)), AND($A246&gt;=INDIRECT("'Panasonic ERJ Code Table'!$M" &amp; C$1),$A246&lt;=INDIRECT("'Panasonic ERJ Code Table'!$N" &amp; C$1)) ),C$2&amp;_xlfn.XLOOKUP($A246,E96_raw,E96_code),"N/A")</f>
        <v>N/A</v>
      </c>
      <c r="F246" s="5" t="str" cm="1">
        <f t="array" aca="1" ref="F246" ca="1">IF( OR( AND($A246&gt;=INDIRECT("'Panasonic ERJ Code Table'!$K" &amp; F$1),$A246&lt;=INDIRECT("'Panasonic ERJ Code Table'!$L" &amp; F$1)), AND($A246&gt;=INDIRECT("'Panasonic ERJ Code Table'!$M" &amp; F$1),$A246&lt;=INDIRECT("'Panasonic ERJ Code Table'!$N" &amp; F$1)) ),F$2&amp;_xlfn.XLOOKUP($A246,E96_raw,E96_code),"N/A")</f>
        <v>ERJ2RHD3400</v>
      </c>
      <c r="G246" s="23" t="str" cm="1">
        <f t="array" aca="1" ref="G246" ca="1">"technology "&amp;RIGHT(F246,4)&amp;";"&amp;_xlfn.XLOOKUP(2,eii,eia)&amp;F246&amp;_xlfn.XLOOKUP(16,eii,eia)&amp;_xlfn.XLOOKUP(3,eii,eia)&amp;_xlfn.XLOOKUP($A246,E96_raw,e96_std&amp;" "&amp;e96_sym)&amp;_xlfn.XLOOKUP(16,eii,eia)&amp;_xlfn.XLOOKUP(4,eii,eia)&amp;_xlfn.XLOOKUP(LEFT(F246,7),r_1,r_4)&amp;" W @ 70°C"&amp;_xlfn.XLOOKUP(16,eii,eia)&amp;_xlfn.XLOOKUP(5,eii,eia)&amp;_xlfn.XLOOKUP(MID(F246,4,3),e_code,TEXT(e_size,"0000"))&amp;_xlfn.XLOOKUP(16,eii,eia)&amp;_xlfn.XLOOKUP(6,eii,eia)&amp;ROUND(MIN(SQRT($A246*_xlfn.XLOOKUP(LEFT(F246,7),r_1,r_4)),_xlfn.XLOOKUP(LEFT(F246,7),r_1,r_7)),1)&amp;" V"&amp;_xlfn.XLOOKUP(16,eii,eia)&amp;_xlfn.XLOOKUP(8,eii,eia)&amp;_xlfn.XLOOKUP(LEFT(F246,7),r_1,r_8)&amp;_xlfn.XLOOKUP(16,eii,eia)&amp;_xlfn.XLOOKUP(9,eii,eia)&amp;_xlfn.XLOOKUP($A246,E96_raw,E96_code&amp;" / "&amp;E96_3C)&amp;_xlfn.XLOOKUP(16,eii,eia)&amp;_xlfn.XLOOKUP(10,eii,eia)&amp;_xlfn.XLOOKUP(LEFT(F246,7),r_1,r_10)&amp;_xlfn.XLOOKUP(16,eii,eia)&amp;_xlfn.XLOOKUP(11,eii,eia)&amp;_xlfn.XLOOKUP(LEFT(F246,7),r_1,r_11)&amp;_xlfn.XLOOKUP(16,eii,eia)&amp;_xlfn.XLOOKUP(12,eii,eia)&amp;_xlfn.XLOOKUP(LEFT(F246,7),r_1,r_12)&amp;" ppm/°C"&amp;_xlfn.XLOOKUP(16,eii,eia)&amp;_xlfn.XLOOKUP(13,eii,eia)&amp;MID(F246,4,2)&amp;_xlfn.XLOOKUP(16,eii,eia)&amp;_xlfn.XLOOKUP(14,eii,eia)&amp;_xlfn.XLOOKUP(16,eii,eia)&amp;_xlfn.XLOOKUP(15,eii,eia)&amp;_xlfn.XLOOKUP(16,eii,eia)</f>
        <v>technology 3400;attribute MPN 'ERJ2RHD3400' constant;attribute value '340 0' constant;attribute Power '0.063 W @ 70°C' constant;attribute package '0402' constant;attribute RCWV '4.6 V' constant;attribute tolerance '±0.5 %' constant;attribute pkg_codes '3400 / 341'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6" s="5" t="str" cm="1">
        <f t="array" aca="1" ref="I246" ca="1">IF( OR( AND($A246&gt;=INDIRECT("'Panasonic ERJ Code Table'!$K" &amp; I$1),$A246&lt;=INDIRECT("'Panasonic ERJ Code Table'!$L" &amp; I$1)), AND($A246&gt;=INDIRECT("'Panasonic ERJ Code Table'!$M" &amp; I$1),$A246&lt;=INDIRECT("'Panasonic ERJ Code Table'!$N" &amp; I$1)) ),I$2&amp;_xlfn.XLOOKUP($A246,E96_raw,E96_code),"N/A")</f>
        <v>N/A</v>
      </c>
      <c r="L246" s="5" t="str" cm="1">
        <f t="array" aca="1" ref="L246" ca="1">IF( OR( AND($A246&gt;=INDIRECT("'Panasonic ERJ Code Table'!$K" &amp; L$1),$A246&lt;=INDIRECT("'Panasonic ERJ Code Table'!$L" &amp; L$1)), AND($A246&gt;=INDIRECT("'Panasonic ERJ Code Table'!$M" &amp; L$1),$A246&lt;=INDIRECT("'Panasonic ERJ Code Table'!$N" &amp; L$1)) ),L$2&amp;_xlfn.XLOOKUP($A246,E96_raw,E96_code),"N/A")</f>
        <v>ERJ3RBD3400</v>
      </c>
      <c r="O246" s="5" t="str" cm="1">
        <f t="array" aca="1" ref="O246" ca="1">IF( OR( AND($A246&gt;=INDIRECT("'Panasonic ERJ Code Table'!$K" &amp; O$1),$A246&lt;=INDIRECT("'Panasonic ERJ Code Table'!$L" &amp; O$1)), AND($A246&gt;=INDIRECT("'Panasonic ERJ Code Table'!$M" &amp; O$1),$A246&lt;=INDIRECT("'Panasonic ERJ Code Table'!$N" &amp; O$1)) ),O$2&amp;_xlfn.XLOOKUP($A246,E96_raw,E96_code),"N/A")</f>
        <v>N/A</v>
      </c>
      <c r="R246" s="5" t="str" cm="1">
        <f t="array" aca="1" ref="R246" ca="1">IF( OR( AND($A246&gt;=INDIRECT("'Panasonic ERJ Code Table'!$K" &amp; R$1),$A246&lt;=INDIRECT("'Panasonic ERJ Code Table'!$L" &amp; R$1)), AND($A246&gt;=INDIRECT("'Panasonic ERJ Code Table'!$M" &amp; R$1),$A246&lt;=INDIRECT("'Panasonic ERJ Code Table'!$N" &amp; R$1)) ),R$2&amp;_xlfn.XLOOKUP($A246,E96_raw,E96_code),"N/A")</f>
        <v>ERJ6RBD3400</v>
      </c>
      <c r="U246" s="5" t="str" cm="1">
        <f t="array" aca="1" ref="U246" ca="1">IF( OR( AND($A246&gt;=INDIRECT("'Panasonic ERJ Code Table'!$J" &amp; U$1),$A246&lt;=INDIRECT("'Panasonic ERJ Code Table'!$K" &amp; U$1)), AND($A246&gt;=INDIRECT("'Panasonic ERJ Code Table'!$L" &amp; U$1),$A246&lt;=INDIRECT("'Panasonic ERJ Code Table'!$M" &amp; U$1)) ),U$2&amp;_xlfn.XLOOKUP($A246,E96_raw,E96_code),"N/A")</f>
        <v>ERJ6RED3400</v>
      </c>
    </row>
    <row r="247" spans="1:21">
      <c r="A247" s="16">
        <v>348</v>
      </c>
      <c r="B247" s="16"/>
      <c r="C247" s="5" t="str" cm="1">
        <f t="array" aca="1" ref="C247" ca="1">IF( OR( AND($A247&gt;=INDIRECT("'Panasonic ERJ Code Table'!$K" &amp; C$1),$A247&lt;=INDIRECT("'Panasonic ERJ Code Table'!$L" &amp; C$1)), AND($A247&gt;=INDIRECT("'Panasonic ERJ Code Table'!$M" &amp; C$1),$A247&lt;=INDIRECT("'Panasonic ERJ Code Table'!$N" &amp; C$1)) ),C$2&amp;_xlfn.XLOOKUP($A247,E96_raw,E96_code),"N/A")</f>
        <v>N/A</v>
      </c>
      <c r="F247" s="5" t="str" cm="1">
        <f t="array" aca="1" ref="F247" ca="1">IF( OR( AND($A247&gt;=INDIRECT("'Panasonic ERJ Code Table'!$K" &amp; F$1),$A247&lt;=INDIRECT("'Panasonic ERJ Code Table'!$L" &amp; F$1)), AND($A247&gt;=INDIRECT("'Panasonic ERJ Code Table'!$M" &amp; F$1),$A247&lt;=INDIRECT("'Panasonic ERJ Code Table'!$N" &amp; F$1)) ),F$2&amp;_xlfn.XLOOKUP($A247,E96_raw,E96_code),"N/A")</f>
        <v>ERJ2RHD3480</v>
      </c>
      <c r="G247" s="23" t="str" cm="1">
        <f t="array" aca="1" ref="G247" ca="1">"technology "&amp;RIGHT(F247,4)&amp;";"&amp;_xlfn.XLOOKUP(2,eii,eia)&amp;F247&amp;_xlfn.XLOOKUP(16,eii,eia)&amp;_xlfn.XLOOKUP(3,eii,eia)&amp;_xlfn.XLOOKUP($A247,E96_raw,e96_std&amp;" "&amp;e96_sym)&amp;_xlfn.XLOOKUP(16,eii,eia)&amp;_xlfn.XLOOKUP(4,eii,eia)&amp;_xlfn.XLOOKUP(LEFT(F247,7),r_1,r_4)&amp;" W @ 70°C"&amp;_xlfn.XLOOKUP(16,eii,eia)&amp;_xlfn.XLOOKUP(5,eii,eia)&amp;_xlfn.XLOOKUP(MID(F247,4,3),e_code,TEXT(e_size,"0000"))&amp;_xlfn.XLOOKUP(16,eii,eia)&amp;_xlfn.XLOOKUP(6,eii,eia)&amp;ROUND(MIN(SQRT($A247*_xlfn.XLOOKUP(LEFT(F247,7),r_1,r_4)),_xlfn.XLOOKUP(LEFT(F247,7),r_1,r_7)),1)&amp;" V"&amp;_xlfn.XLOOKUP(16,eii,eia)&amp;_xlfn.XLOOKUP(8,eii,eia)&amp;_xlfn.XLOOKUP(LEFT(F247,7),r_1,r_8)&amp;_xlfn.XLOOKUP(16,eii,eia)&amp;_xlfn.XLOOKUP(9,eii,eia)&amp;_xlfn.XLOOKUP($A247,E96_raw,E96_code&amp;" / "&amp;E96_3C)&amp;_xlfn.XLOOKUP(16,eii,eia)&amp;_xlfn.XLOOKUP(10,eii,eia)&amp;_xlfn.XLOOKUP(LEFT(F247,7),r_1,r_10)&amp;_xlfn.XLOOKUP(16,eii,eia)&amp;_xlfn.XLOOKUP(11,eii,eia)&amp;_xlfn.XLOOKUP(LEFT(F247,7),r_1,r_11)&amp;_xlfn.XLOOKUP(16,eii,eia)&amp;_xlfn.XLOOKUP(12,eii,eia)&amp;_xlfn.XLOOKUP(LEFT(F247,7),r_1,r_12)&amp;" ppm/°C"&amp;_xlfn.XLOOKUP(16,eii,eia)&amp;_xlfn.XLOOKUP(13,eii,eia)&amp;MID(F247,4,2)&amp;_xlfn.XLOOKUP(16,eii,eia)&amp;_xlfn.XLOOKUP(14,eii,eia)&amp;_xlfn.XLOOKUP(16,eii,eia)&amp;_xlfn.XLOOKUP(15,eii,eia)&amp;_xlfn.XLOOKUP(16,eii,eia)</f>
        <v>technology 3480;attribute MPN 'ERJ2RHD3480' constant;attribute value '348 0' constant;attribute Power '0.063 W @ 70°C' constant;attribute package '0402' constant;attribute RCWV '4.7 V' constant;attribute tolerance '±0.5 %' constant;attribute pkg_codes '3480 / 341'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7" s="5" t="str" cm="1">
        <f t="array" aca="1" ref="I247" ca="1">IF( OR( AND($A247&gt;=INDIRECT("'Panasonic ERJ Code Table'!$K" &amp; I$1),$A247&lt;=INDIRECT("'Panasonic ERJ Code Table'!$L" &amp; I$1)), AND($A247&gt;=INDIRECT("'Panasonic ERJ Code Table'!$M" &amp; I$1),$A247&lt;=INDIRECT("'Panasonic ERJ Code Table'!$N" &amp; I$1)) ),I$2&amp;_xlfn.XLOOKUP($A247,E96_raw,E96_code),"N/A")</f>
        <v>N/A</v>
      </c>
      <c r="L247" s="5" t="str" cm="1">
        <f t="array" aca="1" ref="L247" ca="1">IF( OR( AND($A247&gt;=INDIRECT("'Panasonic ERJ Code Table'!$K" &amp; L$1),$A247&lt;=INDIRECT("'Panasonic ERJ Code Table'!$L" &amp; L$1)), AND($A247&gt;=INDIRECT("'Panasonic ERJ Code Table'!$M" &amp; L$1),$A247&lt;=INDIRECT("'Panasonic ERJ Code Table'!$N" &amp; L$1)) ),L$2&amp;_xlfn.XLOOKUP($A247,E96_raw,E96_code),"N/A")</f>
        <v>ERJ3RBD3480</v>
      </c>
      <c r="O247" s="5" t="str" cm="1">
        <f t="array" aca="1" ref="O247" ca="1">IF( OR( AND($A247&gt;=INDIRECT("'Panasonic ERJ Code Table'!$K" &amp; O$1),$A247&lt;=INDIRECT("'Panasonic ERJ Code Table'!$L" &amp; O$1)), AND($A247&gt;=INDIRECT("'Panasonic ERJ Code Table'!$M" &amp; O$1),$A247&lt;=INDIRECT("'Panasonic ERJ Code Table'!$N" &amp; O$1)) ),O$2&amp;_xlfn.XLOOKUP($A247,E96_raw,E96_code),"N/A")</f>
        <v>N/A</v>
      </c>
      <c r="R247" s="5" t="str" cm="1">
        <f t="array" aca="1" ref="R247" ca="1">IF( OR( AND($A247&gt;=INDIRECT("'Panasonic ERJ Code Table'!$K" &amp; R$1),$A247&lt;=INDIRECT("'Panasonic ERJ Code Table'!$L" &amp; R$1)), AND($A247&gt;=INDIRECT("'Panasonic ERJ Code Table'!$M" &amp; R$1),$A247&lt;=INDIRECT("'Panasonic ERJ Code Table'!$N" &amp; R$1)) ),R$2&amp;_xlfn.XLOOKUP($A247,E96_raw,E96_code),"N/A")</f>
        <v>ERJ6RBD3480</v>
      </c>
      <c r="U247" s="5" t="str" cm="1">
        <f t="array" aca="1" ref="U247" ca="1">IF( OR( AND($A247&gt;=INDIRECT("'Panasonic ERJ Code Table'!$J" &amp; U$1),$A247&lt;=INDIRECT("'Panasonic ERJ Code Table'!$K" &amp; U$1)), AND($A247&gt;=INDIRECT("'Panasonic ERJ Code Table'!$L" &amp; U$1),$A247&lt;=INDIRECT("'Panasonic ERJ Code Table'!$M" &amp; U$1)) ),U$2&amp;_xlfn.XLOOKUP($A247,E96_raw,E96_code),"N/A")</f>
        <v>ERJ6RED3480</v>
      </c>
    </row>
    <row r="248" spans="1:21">
      <c r="A248" s="16">
        <v>357</v>
      </c>
      <c r="B248" s="16"/>
      <c r="C248" s="5" t="str" cm="1">
        <f t="array" aca="1" ref="C248" ca="1">IF( OR( AND($A248&gt;=INDIRECT("'Panasonic ERJ Code Table'!$K" &amp; C$1),$A248&lt;=INDIRECT("'Panasonic ERJ Code Table'!$L" &amp; C$1)), AND($A248&gt;=INDIRECT("'Panasonic ERJ Code Table'!$M" &amp; C$1),$A248&lt;=INDIRECT("'Panasonic ERJ Code Table'!$N" &amp; C$1)) ),C$2&amp;_xlfn.XLOOKUP($A248,E96_raw,E96_code),"N/A")</f>
        <v>N/A</v>
      </c>
      <c r="F248" s="5" t="str" cm="1">
        <f t="array" aca="1" ref="F248" ca="1">IF( OR( AND($A248&gt;=INDIRECT("'Panasonic ERJ Code Table'!$K" &amp; F$1),$A248&lt;=INDIRECT("'Panasonic ERJ Code Table'!$L" &amp; F$1)), AND($A248&gt;=INDIRECT("'Panasonic ERJ Code Table'!$M" &amp; F$1),$A248&lt;=INDIRECT("'Panasonic ERJ Code Table'!$N" &amp; F$1)) ),F$2&amp;_xlfn.XLOOKUP($A248,E96_raw,E96_code),"N/A")</f>
        <v>ERJ2RHD3570</v>
      </c>
      <c r="G248" s="23" t="str" cm="1">
        <f t="array" aca="1" ref="G248" ca="1">"technology "&amp;RIGHT(F248,4)&amp;";"&amp;_xlfn.XLOOKUP(2,eii,eia)&amp;F248&amp;_xlfn.XLOOKUP(16,eii,eia)&amp;_xlfn.XLOOKUP(3,eii,eia)&amp;_xlfn.XLOOKUP($A248,E96_raw,e96_std&amp;" "&amp;e96_sym)&amp;_xlfn.XLOOKUP(16,eii,eia)&amp;_xlfn.XLOOKUP(4,eii,eia)&amp;_xlfn.XLOOKUP(LEFT(F248,7),r_1,r_4)&amp;" W @ 70°C"&amp;_xlfn.XLOOKUP(16,eii,eia)&amp;_xlfn.XLOOKUP(5,eii,eia)&amp;_xlfn.XLOOKUP(MID(F248,4,3),e_code,TEXT(e_size,"0000"))&amp;_xlfn.XLOOKUP(16,eii,eia)&amp;_xlfn.XLOOKUP(6,eii,eia)&amp;ROUND(MIN(SQRT($A248*_xlfn.XLOOKUP(LEFT(F248,7),r_1,r_4)),_xlfn.XLOOKUP(LEFT(F248,7),r_1,r_7)),1)&amp;" V"&amp;_xlfn.XLOOKUP(16,eii,eia)&amp;_xlfn.XLOOKUP(8,eii,eia)&amp;_xlfn.XLOOKUP(LEFT(F248,7),r_1,r_8)&amp;_xlfn.XLOOKUP(16,eii,eia)&amp;_xlfn.XLOOKUP(9,eii,eia)&amp;_xlfn.XLOOKUP($A248,E96_raw,E96_code&amp;" / "&amp;E96_3C)&amp;_xlfn.XLOOKUP(16,eii,eia)&amp;_xlfn.XLOOKUP(10,eii,eia)&amp;_xlfn.XLOOKUP(LEFT(F248,7),r_1,r_10)&amp;_xlfn.XLOOKUP(16,eii,eia)&amp;_xlfn.XLOOKUP(11,eii,eia)&amp;_xlfn.XLOOKUP(LEFT(F248,7),r_1,r_11)&amp;_xlfn.XLOOKUP(16,eii,eia)&amp;_xlfn.XLOOKUP(12,eii,eia)&amp;_xlfn.XLOOKUP(LEFT(F248,7),r_1,r_12)&amp;" ppm/°C"&amp;_xlfn.XLOOKUP(16,eii,eia)&amp;_xlfn.XLOOKUP(13,eii,eia)&amp;MID(F248,4,2)&amp;_xlfn.XLOOKUP(16,eii,eia)&amp;_xlfn.XLOOKUP(14,eii,eia)&amp;_xlfn.XLOOKUP(16,eii,eia)&amp;_xlfn.XLOOKUP(15,eii,eia)&amp;_xlfn.XLOOKUP(16,eii,eia)</f>
        <v>technology 3570;attribute MPN 'ERJ2RHD3570' constant;attribute value '357 0' constant;attribute Power '0.063 W @ 70°C' constant;attribute package '0402' constant;attribute RCWV '4.7 V' constant;attribute tolerance '±0.5 %' constant;attribute pkg_codes '3570 / 351'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8" s="5" t="str" cm="1">
        <f t="array" aca="1" ref="I248" ca="1">IF( OR( AND($A248&gt;=INDIRECT("'Panasonic ERJ Code Table'!$K" &amp; I$1),$A248&lt;=INDIRECT("'Panasonic ERJ Code Table'!$L" &amp; I$1)), AND($A248&gt;=INDIRECT("'Panasonic ERJ Code Table'!$M" &amp; I$1),$A248&lt;=INDIRECT("'Panasonic ERJ Code Table'!$N" &amp; I$1)) ),I$2&amp;_xlfn.XLOOKUP($A248,E96_raw,E96_code),"N/A")</f>
        <v>N/A</v>
      </c>
      <c r="L248" s="5" t="str" cm="1">
        <f t="array" aca="1" ref="L248" ca="1">IF( OR( AND($A248&gt;=INDIRECT("'Panasonic ERJ Code Table'!$K" &amp; L$1),$A248&lt;=INDIRECT("'Panasonic ERJ Code Table'!$L" &amp; L$1)), AND($A248&gt;=INDIRECT("'Panasonic ERJ Code Table'!$M" &amp; L$1),$A248&lt;=INDIRECT("'Panasonic ERJ Code Table'!$N" &amp; L$1)) ),L$2&amp;_xlfn.XLOOKUP($A248,E96_raw,E96_code),"N/A")</f>
        <v>ERJ3RBD3570</v>
      </c>
      <c r="O248" s="5" t="str" cm="1">
        <f t="array" aca="1" ref="O248" ca="1">IF( OR( AND($A248&gt;=INDIRECT("'Panasonic ERJ Code Table'!$K" &amp; O$1),$A248&lt;=INDIRECT("'Panasonic ERJ Code Table'!$L" &amp; O$1)), AND($A248&gt;=INDIRECT("'Panasonic ERJ Code Table'!$M" &amp; O$1),$A248&lt;=INDIRECT("'Panasonic ERJ Code Table'!$N" &amp; O$1)) ),O$2&amp;_xlfn.XLOOKUP($A248,E96_raw,E96_code),"N/A")</f>
        <v>N/A</v>
      </c>
      <c r="R248" s="5" t="str" cm="1">
        <f t="array" aca="1" ref="R248" ca="1">IF( OR( AND($A248&gt;=INDIRECT("'Panasonic ERJ Code Table'!$K" &amp; R$1),$A248&lt;=INDIRECT("'Panasonic ERJ Code Table'!$L" &amp; R$1)), AND($A248&gt;=INDIRECT("'Panasonic ERJ Code Table'!$M" &amp; R$1),$A248&lt;=INDIRECT("'Panasonic ERJ Code Table'!$N" &amp; R$1)) ),R$2&amp;_xlfn.XLOOKUP($A248,E96_raw,E96_code),"N/A")</f>
        <v>ERJ6RBD3570</v>
      </c>
      <c r="U248" s="5" t="str" cm="1">
        <f t="array" aca="1" ref="U248" ca="1">IF( OR( AND($A248&gt;=INDIRECT("'Panasonic ERJ Code Table'!$J" &amp; U$1),$A248&lt;=INDIRECT("'Panasonic ERJ Code Table'!$K" &amp; U$1)), AND($A248&gt;=INDIRECT("'Panasonic ERJ Code Table'!$L" &amp; U$1),$A248&lt;=INDIRECT("'Panasonic ERJ Code Table'!$M" &amp; U$1)) ),U$2&amp;_xlfn.XLOOKUP($A248,E96_raw,E96_code),"N/A")</f>
        <v>ERJ6RED3570</v>
      </c>
    </row>
    <row r="249" spans="1:21">
      <c r="A249" s="16">
        <v>365</v>
      </c>
      <c r="B249" s="16"/>
      <c r="C249" s="5" t="str" cm="1">
        <f t="array" aca="1" ref="C249" ca="1">IF( OR( AND($A249&gt;=INDIRECT("'Panasonic ERJ Code Table'!$K" &amp; C$1),$A249&lt;=INDIRECT("'Panasonic ERJ Code Table'!$L" &amp; C$1)), AND($A249&gt;=INDIRECT("'Panasonic ERJ Code Table'!$M" &amp; C$1),$A249&lt;=INDIRECT("'Panasonic ERJ Code Table'!$N" &amp; C$1)) ),C$2&amp;_xlfn.XLOOKUP($A249,E96_raw,E96_code),"N/A")</f>
        <v>N/A</v>
      </c>
      <c r="F249" s="5" t="str" cm="1">
        <f t="array" aca="1" ref="F249" ca="1">IF( OR( AND($A249&gt;=INDIRECT("'Panasonic ERJ Code Table'!$K" &amp; F$1),$A249&lt;=INDIRECT("'Panasonic ERJ Code Table'!$L" &amp; F$1)), AND($A249&gt;=INDIRECT("'Panasonic ERJ Code Table'!$M" &amp; F$1),$A249&lt;=INDIRECT("'Panasonic ERJ Code Table'!$N" &amp; F$1)) ),F$2&amp;_xlfn.XLOOKUP($A249,E96_raw,E96_code),"N/A")</f>
        <v>ERJ2RHD3650</v>
      </c>
      <c r="G249" s="23" t="str" cm="1">
        <f t="array" aca="1" ref="G249" ca="1">"technology "&amp;RIGHT(F249,4)&amp;";"&amp;_xlfn.XLOOKUP(2,eii,eia)&amp;F249&amp;_xlfn.XLOOKUP(16,eii,eia)&amp;_xlfn.XLOOKUP(3,eii,eia)&amp;_xlfn.XLOOKUP($A249,E96_raw,e96_std&amp;" "&amp;e96_sym)&amp;_xlfn.XLOOKUP(16,eii,eia)&amp;_xlfn.XLOOKUP(4,eii,eia)&amp;_xlfn.XLOOKUP(LEFT(F249,7),r_1,r_4)&amp;" W @ 70°C"&amp;_xlfn.XLOOKUP(16,eii,eia)&amp;_xlfn.XLOOKUP(5,eii,eia)&amp;_xlfn.XLOOKUP(MID(F249,4,3),e_code,TEXT(e_size,"0000"))&amp;_xlfn.XLOOKUP(16,eii,eia)&amp;_xlfn.XLOOKUP(6,eii,eia)&amp;ROUND(MIN(SQRT($A249*_xlfn.XLOOKUP(LEFT(F249,7),r_1,r_4)),_xlfn.XLOOKUP(LEFT(F249,7),r_1,r_7)),1)&amp;" V"&amp;_xlfn.XLOOKUP(16,eii,eia)&amp;_xlfn.XLOOKUP(8,eii,eia)&amp;_xlfn.XLOOKUP(LEFT(F249,7),r_1,r_8)&amp;_xlfn.XLOOKUP(16,eii,eia)&amp;_xlfn.XLOOKUP(9,eii,eia)&amp;_xlfn.XLOOKUP($A249,E96_raw,E96_code&amp;" / "&amp;E96_3C)&amp;_xlfn.XLOOKUP(16,eii,eia)&amp;_xlfn.XLOOKUP(10,eii,eia)&amp;_xlfn.XLOOKUP(LEFT(F249,7),r_1,r_10)&amp;_xlfn.XLOOKUP(16,eii,eia)&amp;_xlfn.XLOOKUP(11,eii,eia)&amp;_xlfn.XLOOKUP(LEFT(F249,7),r_1,r_11)&amp;_xlfn.XLOOKUP(16,eii,eia)&amp;_xlfn.XLOOKUP(12,eii,eia)&amp;_xlfn.XLOOKUP(LEFT(F249,7),r_1,r_12)&amp;" ppm/°C"&amp;_xlfn.XLOOKUP(16,eii,eia)&amp;_xlfn.XLOOKUP(13,eii,eia)&amp;MID(F249,4,2)&amp;_xlfn.XLOOKUP(16,eii,eia)&amp;_xlfn.XLOOKUP(14,eii,eia)&amp;_xlfn.XLOOKUP(16,eii,eia)&amp;_xlfn.XLOOKUP(15,eii,eia)&amp;_xlfn.XLOOKUP(16,eii,eia)</f>
        <v>technology 3650;attribute MPN 'ERJ2RHD3650' constant;attribute value '365 0' constant;attribute Power '0.063 W @ 70°C' constant;attribute package '0402' constant;attribute RCWV '4.8 V' constant;attribute tolerance '±0.5 %' constant;attribute pkg_codes '3650 / 361'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49" s="5" t="str" cm="1">
        <f t="array" aca="1" ref="I249" ca="1">IF( OR( AND($A249&gt;=INDIRECT("'Panasonic ERJ Code Table'!$K" &amp; I$1),$A249&lt;=INDIRECT("'Panasonic ERJ Code Table'!$L" &amp; I$1)), AND($A249&gt;=INDIRECT("'Panasonic ERJ Code Table'!$M" &amp; I$1),$A249&lt;=INDIRECT("'Panasonic ERJ Code Table'!$N" &amp; I$1)) ),I$2&amp;_xlfn.XLOOKUP($A249,E96_raw,E96_code),"N/A")</f>
        <v>N/A</v>
      </c>
      <c r="L249" s="5" t="str" cm="1">
        <f t="array" aca="1" ref="L249" ca="1">IF( OR( AND($A249&gt;=INDIRECT("'Panasonic ERJ Code Table'!$K" &amp; L$1),$A249&lt;=INDIRECT("'Panasonic ERJ Code Table'!$L" &amp; L$1)), AND($A249&gt;=INDIRECT("'Panasonic ERJ Code Table'!$M" &amp; L$1),$A249&lt;=INDIRECT("'Panasonic ERJ Code Table'!$N" &amp; L$1)) ),L$2&amp;_xlfn.XLOOKUP($A249,E96_raw,E96_code),"N/A")</f>
        <v>ERJ3RBD3650</v>
      </c>
      <c r="O249" s="5" t="str" cm="1">
        <f t="array" aca="1" ref="O249" ca="1">IF( OR( AND($A249&gt;=INDIRECT("'Panasonic ERJ Code Table'!$K" &amp; O$1),$A249&lt;=INDIRECT("'Panasonic ERJ Code Table'!$L" &amp; O$1)), AND($A249&gt;=INDIRECT("'Panasonic ERJ Code Table'!$M" &amp; O$1),$A249&lt;=INDIRECT("'Panasonic ERJ Code Table'!$N" &amp; O$1)) ),O$2&amp;_xlfn.XLOOKUP($A249,E96_raw,E96_code),"N/A")</f>
        <v>N/A</v>
      </c>
      <c r="R249" s="5" t="str" cm="1">
        <f t="array" aca="1" ref="R249" ca="1">IF( OR( AND($A249&gt;=INDIRECT("'Panasonic ERJ Code Table'!$K" &amp; R$1),$A249&lt;=INDIRECT("'Panasonic ERJ Code Table'!$L" &amp; R$1)), AND($A249&gt;=INDIRECT("'Panasonic ERJ Code Table'!$M" &amp; R$1),$A249&lt;=INDIRECT("'Panasonic ERJ Code Table'!$N" &amp; R$1)) ),R$2&amp;_xlfn.XLOOKUP($A249,E96_raw,E96_code),"N/A")</f>
        <v>ERJ6RBD3650</v>
      </c>
      <c r="U249" s="5" t="str" cm="1">
        <f t="array" aca="1" ref="U249" ca="1">IF( OR( AND($A249&gt;=INDIRECT("'Panasonic ERJ Code Table'!$J" &amp; U$1),$A249&lt;=INDIRECT("'Panasonic ERJ Code Table'!$K" &amp; U$1)), AND($A249&gt;=INDIRECT("'Panasonic ERJ Code Table'!$L" &amp; U$1),$A249&lt;=INDIRECT("'Panasonic ERJ Code Table'!$M" &amp; U$1)) ),U$2&amp;_xlfn.XLOOKUP($A249,E96_raw,E96_code),"N/A")</f>
        <v>ERJ6RED3650</v>
      </c>
    </row>
    <row r="250" spans="1:21">
      <c r="A250" s="16">
        <v>374</v>
      </c>
      <c r="B250" s="16"/>
      <c r="C250" s="5" t="str" cm="1">
        <f t="array" aca="1" ref="C250" ca="1">IF( OR( AND($A250&gt;=INDIRECT("'Panasonic ERJ Code Table'!$K" &amp; C$1),$A250&lt;=INDIRECT("'Panasonic ERJ Code Table'!$L" &amp; C$1)), AND($A250&gt;=INDIRECT("'Panasonic ERJ Code Table'!$M" &amp; C$1),$A250&lt;=INDIRECT("'Panasonic ERJ Code Table'!$N" &amp; C$1)) ),C$2&amp;_xlfn.XLOOKUP($A250,E96_raw,E96_code),"N/A")</f>
        <v>N/A</v>
      </c>
      <c r="F250" s="5" t="str" cm="1">
        <f t="array" aca="1" ref="F250" ca="1">IF( OR( AND($A250&gt;=INDIRECT("'Panasonic ERJ Code Table'!$K" &amp; F$1),$A250&lt;=INDIRECT("'Panasonic ERJ Code Table'!$L" &amp; F$1)), AND($A250&gt;=INDIRECT("'Panasonic ERJ Code Table'!$M" &amp; F$1),$A250&lt;=INDIRECT("'Panasonic ERJ Code Table'!$N" &amp; F$1)) ),F$2&amp;_xlfn.XLOOKUP($A250,E96_raw,E96_code),"N/A")</f>
        <v>ERJ2RHD3740</v>
      </c>
      <c r="G250" s="23" t="str" cm="1">
        <f t="array" aca="1" ref="G250" ca="1">"technology "&amp;RIGHT(F250,4)&amp;";"&amp;_xlfn.XLOOKUP(2,eii,eia)&amp;F250&amp;_xlfn.XLOOKUP(16,eii,eia)&amp;_xlfn.XLOOKUP(3,eii,eia)&amp;_xlfn.XLOOKUP($A250,E96_raw,e96_std&amp;" "&amp;e96_sym)&amp;_xlfn.XLOOKUP(16,eii,eia)&amp;_xlfn.XLOOKUP(4,eii,eia)&amp;_xlfn.XLOOKUP(LEFT(F250,7),r_1,r_4)&amp;" W @ 70°C"&amp;_xlfn.XLOOKUP(16,eii,eia)&amp;_xlfn.XLOOKUP(5,eii,eia)&amp;_xlfn.XLOOKUP(MID(F250,4,3),e_code,TEXT(e_size,"0000"))&amp;_xlfn.XLOOKUP(16,eii,eia)&amp;_xlfn.XLOOKUP(6,eii,eia)&amp;ROUND(MIN(SQRT($A250*_xlfn.XLOOKUP(LEFT(F250,7),r_1,r_4)),_xlfn.XLOOKUP(LEFT(F250,7),r_1,r_7)),1)&amp;" V"&amp;_xlfn.XLOOKUP(16,eii,eia)&amp;_xlfn.XLOOKUP(8,eii,eia)&amp;_xlfn.XLOOKUP(LEFT(F250,7),r_1,r_8)&amp;_xlfn.XLOOKUP(16,eii,eia)&amp;_xlfn.XLOOKUP(9,eii,eia)&amp;_xlfn.XLOOKUP($A250,E96_raw,E96_code&amp;" / "&amp;E96_3C)&amp;_xlfn.XLOOKUP(16,eii,eia)&amp;_xlfn.XLOOKUP(10,eii,eia)&amp;_xlfn.XLOOKUP(LEFT(F250,7),r_1,r_10)&amp;_xlfn.XLOOKUP(16,eii,eia)&amp;_xlfn.XLOOKUP(11,eii,eia)&amp;_xlfn.XLOOKUP(LEFT(F250,7),r_1,r_11)&amp;_xlfn.XLOOKUP(16,eii,eia)&amp;_xlfn.XLOOKUP(12,eii,eia)&amp;_xlfn.XLOOKUP(LEFT(F250,7),r_1,r_12)&amp;" ppm/°C"&amp;_xlfn.XLOOKUP(16,eii,eia)&amp;_xlfn.XLOOKUP(13,eii,eia)&amp;MID(F250,4,2)&amp;_xlfn.XLOOKUP(16,eii,eia)&amp;_xlfn.XLOOKUP(14,eii,eia)&amp;_xlfn.XLOOKUP(16,eii,eia)&amp;_xlfn.XLOOKUP(15,eii,eia)&amp;_xlfn.XLOOKUP(16,eii,eia)</f>
        <v>technology 3740;attribute MPN 'ERJ2RHD3740' constant;attribute value '374 0' constant;attribute Power '0.063 W @ 70°C' constant;attribute package '0402' constant;attribute RCWV '4.9 V' constant;attribute tolerance '±0.5 %' constant;attribute pkg_codes '3740 / 371'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0" s="5" t="str" cm="1">
        <f t="array" aca="1" ref="I250" ca="1">IF( OR( AND($A250&gt;=INDIRECT("'Panasonic ERJ Code Table'!$K" &amp; I$1),$A250&lt;=INDIRECT("'Panasonic ERJ Code Table'!$L" &amp; I$1)), AND($A250&gt;=INDIRECT("'Panasonic ERJ Code Table'!$M" &amp; I$1),$A250&lt;=INDIRECT("'Panasonic ERJ Code Table'!$N" &amp; I$1)) ),I$2&amp;_xlfn.XLOOKUP($A250,E96_raw,E96_code),"N/A")</f>
        <v>N/A</v>
      </c>
      <c r="L250" s="5" t="str" cm="1">
        <f t="array" aca="1" ref="L250" ca="1">IF( OR( AND($A250&gt;=INDIRECT("'Panasonic ERJ Code Table'!$K" &amp; L$1),$A250&lt;=INDIRECT("'Panasonic ERJ Code Table'!$L" &amp; L$1)), AND($A250&gt;=INDIRECT("'Panasonic ERJ Code Table'!$M" &amp; L$1),$A250&lt;=INDIRECT("'Panasonic ERJ Code Table'!$N" &amp; L$1)) ),L$2&amp;_xlfn.XLOOKUP($A250,E96_raw,E96_code),"N/A")</f>
        <v>ERJ3RBD3740</v>
      </c>
      <c r="O250" s="5" t="str" cm="1">
        <f t="array" aca="1" ref="O250" ca="1">IF( OR( AND($A250&gt;=INDIRECT("'Panasonic ERJ Code Table'!$K" &amp; O$1),$A250&lt;=INDIRECT("'Panasonic ERJ Code Table'!$L" &amp; O$1)), AND($A250&gt;=INDIRECT("'Panasonic ERJ Code Table'!$M" &amp; O$1),$A250&lt;=INDIRECT("'Panasonic ERJ Code Table'!$N" &amp; O$1)) ),O$2&amp;_xlfn.XLOOKUP($A250,E96_raw,E96_code),"N/A")</f>
        <v>N/A</v>
      </c>
      <c r="R250" s="5" t="str" cm="1">
        <f t="array" aca="1" ref="R250" ca="1">IF( OR( AND($A250&gt;=INDIRECT("'Panasonic ERJ Code Table'!$K" &amp; R$1),$A250&lt;=INDIRECT("'Panasonic ERJ Code Table'!$L" &amp; R$1)), AND($A250&gt;=INDIRECT("'Panasonic ERJ Code Table'!$M" &amp; R$1),$A250&lt;=INDIRECT("'Panasonic ERJ Code Table'!$N" &amp; R$1)) ),R$2&amp;_xlfn.XLOOKUP($A250,E96_raw,E96_code),"N/A")</f>
        <v>ERJ6RBD3740</v>
      </c>
      <c r="U250" s="5" t="str" cm="1">
        <f t="array" aca="1" ref="U250" ca="1">IF( OR( AND($A250&gt;=INDIRECT("'Panasonic ERJ Code Table'!$J" &amp; U$1),$A250&lt;=INDIRECT("'Panasonic ERJ Code Table'!$K" &amp; U$1)), AND($A250&gt;=INDIRECT("'Panasonic ERJ Code Table'!$L" &amp; U$1),$A250&lt;=INDIRECT("'Panasonic ERJ Code Table'!$M" &amp; U$1)) ),U$2&amp;_xlfn.XLOOKUP($A250,E96_raw,E96_code),"N/A")</f>
        <v>ERJ6RED3740</v>
      </c>
    </row>
    <row r="251" spans="1:21">
      <c r="A251" s="16">
        <v>383</v>
      </c>
      <c r="B251" s="16"/>
      <c r="C251" s="5" t="str" cm="1">
        <f t="array" aca="1" ref="C251" ca="1">IF( OR( AND($A251&gt;=INDIRECT("'Panasonic ERJ Code Table'!$K" &amp; C$1),$A251&lt;=INDIRECT("'Panasonic ERJ Code Table'!$L" &amp; C$1)), AND($A251&gt;=INDIRECT("'Panasonic ERJ Code Table'!$M" &amp; C$1),$A251&lt;=INDIRECT("'Panasonic ERJ Code Table'!$N" &amp; C$1)) ),C$2&amp;_xlfn.XLOOKUP($A251,E96_raw,E96_code),"N/A")</f>
        <v>N/A</v>
      </c>
      <c r="F251" s="5" t="str" cm="1">
        <f t="array" aca="1" ref="F251" ca="1">IF( OR( AND($A251&gt;=INDIRECT("'Panasonic ERJ Code Table'!$K" &amp; F$1),$A251&lt;=INDIRECT("'Panasonic ERJ Code Table'!$L" &amp; F$1)), AND($A251&gt;=INDIRECT("'Panasonic ERJ Code Table'!$M" &amp; F$1),$A251&lt;=INDIRECT("'Panasonic ERJ Code Table'!$N" &amp; F$1)) ),F$2&amp;_xlfn.XLOOKUP($A251,E96_raw,E96_code),"N/A")</f>
        <v>ERJ2RHD3830</v>
      </c>
      <c r="G251" s="23" t="str" cm="1">
        <f t="array" aca="1" ref="G251" ca="1">"technology "&amp;RIGHT(F251,4)&amp;";"&amp;_xlfn.XLOOKUP(2,eii,eia)&amp;F251&amp;_xlfn.XLOOKUP(16,eii,eia)&amp;_xlfn.XLOOKUP(3,eii,eia)&amp;_xlfn.XLOOKUP($A251,E96_raw,e96_std&amp;" "&amp;e96_sym)&amp;_xlfn.XLOOKUP(16,eii,eia)&amp;_xlfn.XLOOKUP(4,eii,eia)&amp;_xlfn.XLOOKUP(LEFT(F251,7),r_1,r_4)&amp;" W @ 70°C"&amp;_xlfn.XLOOKUP(16,eii,eia)&amp;_xlfn.XLOOKUP(5,eii,eia)&amp;_xlfn.XLOOKUP(MID(F251,4,3),e_code,TEXT(e_size,"0000"))&amp;_xlfn.XLOOKUP(16,eii,eia)&amp;_xlfn.XLOOKUP(6,eii,eia)&amp;ROUND(MIN(SQRT($A251*_xlfn.XLOOKUP(LEFT(F251,7),r_1,r_4)),_xlfn.XLOOKUP(LEFT(F251,7),r_1,r_7)),1)&amp;" V"&amp;_xlfn.XLOOKUP(16,eii,eia)&amp;_xlfn.XLOOKUP(8,eii,eia)&amp;_xlfn.XLOOKUP(LEFT(F251,7),r_1,r_8)&amp;_xlfn.XLOOKUP(16,eii,eia)&amp;_xlfn.XLOOKUP(9,eii,eia)&amp;_xlfn.XLOOKUP($A251,E96_raw,E96_code&amp;" / "&amp;E96_3C)&amp;_xlfn.XLOOKUP(16,eii,eia)&amp;_xlfn.XLOOKUP(10,eii,eia)&amp;_xlfn.XLOOKUP(LEFT(F251,7),r_1,r_10)&amp;_xlfn.XLOOKUP(16,eii,eia)&amp;_xlfn.XLOOKUP(11,eii,eia)&amp;_xlfn.XLOOKUP(LEFT(F251,7),r_1,r_11)&amp;_xlfn.XLOOKUP(16,eii,eia)&amp;_xlfn.XLOOKUP(12,eii,eia)&amp;_xlfn.XLOOKUP(LEFT(F251,7),r_1,r_12)&amp;" ppm/°C"&amp;_xlfn.XLOOKUP(16,eii,eia)&amp;_xlfn.XLOOKUP(13,eii,eia)&amp;MID(F251,4,2)&amp;_xlfn.XLOOKUP(16,eii,eia)&amp;_xlfn.XLOOKUP(14,eii,eia)&amp;_xlfn.XLOOKUP(16,eii,eia)&amp;_xlfn.XLOOKUP(15,eii,eia)&amp;_xlfn.XLOOKUP(16,eii,eia)</f>
        <v>technology 3830;attribute MPN 'ERJ2RHD3830' constant;attribute value '383 0' constant;attribute Power '0.063 W @ 70°C' constant;attribute package '0402' constant;attribute RCWV '4.9 V' constant;attribute tolerance '±0.5 %' constant;attribute pkg_codes '3830 / 381'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1" s="5" t="str" cm="1">
        <f t="array" aca="1" ref="I251" ca="1">IF( OR( AND($A251&gt;=INDIRECT("'Panasonic ERJ Code Table'!$K" &amp; I$1),$A251&lt;=INDIRECT("'Panasonic ERJ Code Table'!$L" &amp; I$1)), AND($A251&gt;=INDIRECT("'Panasonic ERJ Code Table'!$M" &amp; I$1),$A251&lt;=INDIRECT("'Panasonic ERJ Code Table'!$N" &amp; I$1)) ),I$2&amp;_xlfn.XLOOKUP($A251,E96_raw,E96_code),"N/A")</f>
        <v>N/A</v>
      </c>
      <c r="L251" s="5" t="str" cm="1">
        <f t="array" aca="1" ref="L251" ca="1">IF( OR( AND($A251&gt;=INDIRECT("'Panasonic ERJ Code Table'!$K" &amp; L$1),$A251&lt;=INDIRECT("'Panasonic ERJ Code Table'!$L" &amp; L$1)), AND($A251&gt;=INDIRECT("'Panasonic ERJ Code Table'!$M" &amp; L$1),$A251&lt;=INDIRECT("'Panasonic ERJ Code Table'!$N" &amp; L$1)) ),L$2&amp;_xlfn.XLOOKUP($A251,E96_raw,E96_code),"N/A")</f>
        <v>ERJ3RBD3830</v>
      </c>
      <c r="O251" s="5" t="str" cm="1">
        <f t="array" aca="1" ref="O251" ca="1">IF( OR( AND($A251&gt;=INDIRECT("'Panasonic ERJ Code Table'!$K" &amp; O$1),$A251&lt;=INDIRECT("'Panasonic ERJ Code Table'!$L" &amp; O$1)), AND($A251&gt;=INDIRECT("'Panasonic ERJ Code Table'!$M" &amp; O$1),$A251&lt;=INDIRECT("'Panasonic ERJ Code Table'!$N" &amp; O$1)) ),O$2&amp;_xlfn.XLOOKUP($A251,E96_raw,E96_code),"N/A")</f>
        <v>N/A</v>
      </c>
      <c r="R251" s="5" t="str" cm="1">
        <f t="array" aca="1" ref="R251" ca="1">IF( OR( AND($A251&gt;=INDIRECT("'Panasonic ERJ Code Table'!$K" &amp; R$1),$A251&lt;=INDIRECT("'Panasonic ERJ Code Table'!$L" &amp; R$1)), AND($A251&gt;=INDIRECT("'Panasonic ERJ Code Table'!$M" &amp; R$1),$A251&lt;=INDIRECT("'Panasonic ERJ Code Table'!$N" &amp; R$1)) ),R$2&amp;_xlfn.XLOOKUP($A251,E96_raw,E96_code),"N/A")</f>
        <v>ERJ6RBD3830</v>
      </c>
      <c r="U251" s="5" t="str" cm="1">
        <f t="array" aca="1" ref="U251" ca="1">IF( OR( AND($A251&gt;=INDIRECT("'Panasonic ERJ Code Table'!$J" &amp; U$1),$A251&lt;=INDIRECT("'Panasonic ERJ Code Table'!$K" &amp; U$1)), AND($A251&gt;=INDIRECT("'Panasonic ERJ Code Table'!$L" &amp; U$1),$A251&lt;=INDIRECT("'Panasonic ERJ Code Table'!$M" &amp; U$1)) ),U$2&amp;_xlfn.XLOOKUP($A251,E96_raw,E96_code),"N/A")</f>
        <v>ERJ6RED3830</v>
      </c>
    </row>
    <row r="252" spans="1:21">
      <c r="A252" s="16">
        <v>392</v>
      </c>
      <c r="B252" s="16"/>
      <c r="C252" s="5" t="str" cm="1">
        <f t="array" aca="1" ref="C252" ca="1">IF( OR( AND($A252&gt;=INDIRECT("'Panasonic ERJ Code Table'!$K" &amp; C$1),$A252&lt;=INDIRECT("'Panasonic ERJ Code Table'!$L" &amp; C$1)), AND($A252&gt;=INDIRECT("'Panasonic ERJ Code Table'!$M" &amp; C$1),$A252&lt;=INDIRECT("'Panasonic ERJ Code Table'!$N" &amp; C$1)) ),C$2&amp;_xlfn.XLOOKUP($A252,E96_raw,E96_code),"N/A")</f>
        <v>N/A</v>
      </c>
      <c r="F252" s="5" t="str" cm="1">
        <f t="array" aca="1" ref="F252" ca="1">IF( OR( AND($A252&gt;=INDIRECT("'Panasonic ERJ Code Table'!$K" &amp; F$1),$A252&lt;=INDIRECT("'Panasonic ERJ Code Table'!$L" &amp; F$1)), AND($A252&gt;=INDIRECT("'Panasonic ERJ Code Table'!$M" &amp; F$1),$A252&lt;=INDIRECT("'Panasonic ERJ Code Table'!$N" &amp; F$1)) ),F$2&amp;_xlfn.XLOOKUP($A252,E96_raw,E96_code),"N/A")</f>
        <v>ERJ2RHD3920</v>
      </c>
      <c r="G252" s="23" t="str" cm="1">
        <f t="array" aca="1" ref="G252" ca="1">"technology "&amp;RIGHT(F252,4)&amp;";"&amp;_xlfn.XLOOKUP(2,eii,eia)&amp;F252&amp;_xlfn.XLOOKUP(16,eii,eia)&amp;_xlfn.XLOOKUP(3,eii,eia)&amp;_xlfn.XLOOKUP($A252,E96_raw,e96_std&amp;" "&amp;e96_sym)&amp;_xlfn.XLOOKUP(16,eii,eia)&amp;_xlfn.XLOOKUP(4,eii,eia)&amp;_xlfn.XLOOKUP(LEFT(F252,7),r_1,r_4)&amp;" W @ 70°C"&amp;_xlfn.XLOOKUP(16,eii,eia)&amp;_xlfn.XLOOKUP(5,eii,eia)&amp;_xlfn.XLOOKUP(MID(F252,4,3),e_code,TEXT(e_size,"0000"))&amp;_xlfn.XLOOKUP(16,eii,eia)&amp;_xlfn.XLOOKUP(6,eii,eia)&amp;ROUND(MIN(SQRT($A252*_xlfn.XLOOKUP(LEFT(F252,7),r_1,r_4)),_xlfn.XLOOKUP(LEFT(F252,7),r_1,r_7)),1)&amp;" V"&amp;_xlfn.XLOOKUP(16,eii,eia)&amp;_xlfn.XLOOKUP(8,eii,eia)&amp;_xlfn.XLOOKUP(LEFT(F252,7),r_1,r_8)&amp;_xlfn.XLOOKUP(16,eii,eia)&amp;_xlfn.XLOOKUP(9,eii,eia)&amp;_xlfn.XLOOKUP($A252,E96_raw,E96_code&amp;" / "&amp;E96_3C)&amp;_xlfn.XLOOKUP(16,eii,eia)&amp;_xlfn.XLOOKUP(10,eii,eia)&amp;_xlfn.XLOOKUP(LEFT(F252,7),r_1,r_10)&amp;_xlfn.XLOOKUP(16,eii,eia)&amp;_xlfn.XLOOKUP(11,eii,eia)&amp;_xlfn.XLOOKUP(LEFT(F252,7),r_1,r_11)&amp;_xlfn.XLOOKUP(16,eii,eia)&amp;_xlfn.XLOOKUP(12,eii,eia)&amp;_xlfn.XLOOKUP(LEFT(F252,7),r_1,r_12)&amp;" ppm/°C"&amp;_xlfn.XLOOKUP(16,eii,eia)&amp;_xlfn.XLOOKUP(13,eii,eia)&amp;MID(F252,4,2)&amp;_xlfn.XLOOKUP(16,eii,eia)&amp;_xlfn.XLOOKUP(14,eii,eia)&amp;_xlfn.XLOOKUP(16,eii,eia)&amp;_xlfn.XLOOKUP(15,eii,eia)&amp;_xlfn.XLOOKUP(16,eii,eia)</f>
        <v>technology 3920;attribute MPN 'ERJ2RHD3920' constant;attribute value '392 0' constant;attribute Power '0.063 W @ 70°C' constant;attribute package '0402' constant;attribute RCWV '5 V' constant;attribute tolerance '±0.5 %' constant;attribute pkg_codes '3920 / 391'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2" s="5" t="str" cm="1">
        <f t="array" aca="1" ref="I252" ca="1">IF( OR( AND($A252&gt;=INDIRECT("'Panasonic ERJ Code Table'!$K" &amp; I$1),$A252&lt;=INDIRECT("'Panasonic ERJ Code Table'!$L" &amp; I$1)), AND($A252&gt;=INDIRECT("'Panasonic ERJ Code Table'!$M" &amp; I$1),$A252&lt;=INDIRECT("'Panasonic ERJ Code Table'!$N" &amp; I$1)) ),I$2&amp;_xlfn.XLOOKUP($A252,E96_raw,E96_code),"N/A")</f>
        <v>N/A</v>
      </c>
      <c r="L252" s="5" t="str" cm="1">
        <f t="array" aca="1" ref="L252" ca="1">IF( OR( AND($A252&gt;=INDIRECT("'Panasonic ERJ Code Table'!$K" &amp; L$1),$A252&lt;=INDIRECT("'Panasonic ERJ Code Table'!$L" &amp; L$1)), AND($A252&gt;=INDIRECT("'Panasonic ERJ Code Table'!$M" &amp; L$1),$A252&lt;=INDIRECT("'Panasonic ERJ Code Table'!$N" &amp; L$1)) ),L$2&amp;_xlfn.XLOOKUP($A252,E96_raw,E96_code),"N/A")</f>
        <v>ERJ3RBD3920</v>
      </c>
      <c r="O252" s="5" t="str" cm="1">
        <f t="array" aca="1" ref="O252" ca="1">IF( OR( AND($A252&gt;=INDIRECT("'Panasonic ERJ Code Table'!$K" &amp; O$1),$A252&lt;=INDIRECT("'Panasonic ERJ Code Table'!$L" &amp; O$1)), AND($A252&gt;=INDIRECT("'Panasonic ERJ Code Table'!$M" &amp; O$1),$A252&lt;=INDIRECT("'Panasonic ERJ Code Table'!$N" &amp; O$1)) ),O$2&amp;_xlfn.XLOOKUP($A252,E96_raw,E96_code),"N/A")</f>
        <v>N/A</v>
      </c>
      <c r="R252" s="5" t="str" cm="1">
        <f t="array" aca="1" ref="R252" ca="1">IF( OR( AND($A252&gt;=INDIRECT("'Panasonic ERJ Code Table'!$K" &amp; R$1),$A252&lt;=INDIRECT("'Panasonic ERJ Code Table'!$L" &amp; R$1)), AND($A252&gt;=INDIRECT("'Panasonic ERJ Code Table'!$M" &amp; R$1),$A252&lt;=INDIRECT("'Panasonic ERJ Code Table'!$N" &amp; R$1)) ),R$2&amp;_xlfn.XLOOKUP($A252,E96_raw,E96_code),"N/A")</f>
        <v>ERJ6RBD3920</v>
      </c>
      <c r="U252" s="5" t="str" cm="1">
        <f t="array" aca="1" ref="U252" ca="1">IF( OR( AND($A252&gt;=INDIRECT("'Panasonic ERJ Code Table'!$J" &amp; U$1),$A252&lt;=INDIRECT("'Panasonic ERJ Code Table'!$K" &amp; U$1)), AND($A252&gt;=INDIRECT("'Panasonic ERJ Code Table'!$L" &amp; U$1),$A252&lt;=INDIRECT("'Panasonic ERJ Code Table'!$M" &amp; U$1)) ),U$2&amp;_xlfn.XLOOKUP($A252,E96_raw,E96_code),"N/A")</f>
        <v>ERJ6RED3920</v>
      </c>
    </row>
    <row r="253" spans="1:21">
      <c r="A253" s="16">
        <v>401.99999999999994</v>
      </c>
      <c r="B253" s="16"/>
      <c r="C253" s="5" t="str" cm="1">
        <f t="array" aca="1" ref="C253" ca="1">IF( OR( AND($A253&gt;=INDIRECT("'Panasonic ERJ Code Table'!$K" &amp; C$1),$A253&lt;=INDIRECT("'Panasonic ERJ Code Table'!$L" &amp; C$1)), AND($A253&gt;=INDIRECT("'Panasonic ERJ Code Table'!$M" &amp; C$1),$A253&lt;=INDIRECT("'Panasonic ERJ Code Table'!$N" &amp; C$1)) ),C$2&amp;_xlfn.XLOOKUP($A253,E96_raw,E96_code),"N/A")</f>
        <v>N/A</v>
      </c>
      <c r="F253" s="5" t="str" cm="1">
        <f t="array" aca="1" ref="F253" ca="1">IF( OR( AND($A253&gt;=INDIRECT("'Panasonic ERJ Code Table'!$K" &amp; F$1),$A253&lt;=INDIRECT("'Panasonic ERJ Code Table'!$L" &amp; F$1)), AND($A253&gt;=INDIRECT("'Panasonic ERJ Code Table'!$M" &amp; F$1),$A253&lt;=INDIRECT("'Panasonic ERJ Code Table'!$N" &amp; F$1)) ),F$2&amp;_xlfn.XLOOKUP($A253,E96_raw,E96_code),"N/A")</f>
        <v>ERJ2RHD4020</v>
      </c>
      <c r="G253" s="23" t="str" cm="1">
        <f t="array" aca="1" ref="G253" ca="1">"technology "&amp;RIGHT(F253,4)&amp;";"&amp;_xlfn.XLOOKUP(2,eii,eia)&amp;F253&amp;_xlfn.XLOOKUP(16,eii,eia)&amp;_xlfn.XLOOKUP(3,eii,eia)&amp;_xlfn.XLOOKUP($A253,E96_raw,e96_std&amp;" "&amp;e96_sym)&amp;_xlfn.XLOOKUP(16,eii,eia)&amp;_xlfn.XLOOKUP(4,eii,eia)&amp;_xlfn.XLOOKUP(LEFT(F253,7),r_1,r_4)&amp;" W @ 70°C"&amp;_xlfn.XLOOKUP(16,eii,eia)&amp;_xlfn.XLOOKUP(5,eii,eia)&amp;_xlfn.XLOOKUP(MID(F253,4,3),e_code,TEXT(e_size,"0000"))&amp;_xlfn.XLOOKUP(16,eii,eia)&amp;_xlfn.XLOOKUP(6,eii,eia)&amp;ROUND(MIN(SQRT($A253*_xlfn.XLOOKUP(LEFT(F253,7),r_1,r_4)),_xlfn.XLOOKUP(LEFT(F253,7),r_1,r_7)),1)&amp;" V"&amp;_xlfn.XLOOKUP(16,eii,eia)&amp;_xlfn.XLOOKUP(8,eii,eia)&amp;_xlfn.XLOOKUP(LEFT(F253,7),r_1,r_8)&amp;_xlfn.XLOOKUP(16,eii,eia)&amp;_xlfn.XLOOKUP(9,eii,eia)&amp;_xlfn.XLOOKUP($A253,E96_raw,E96_code&amp;" / "&amp;E96_3C)&amp;_xlfn.XLOOKUP(16,eii,eia)&amp;_xlfn.XLOOKUP(10,eii,eia)&amp;_xlfn.XLOOKUP(LEFT(F253,7),r_1,r_10)&amp;_xlfn.XLOOKUP(16,eii,eia)&amp;_xlfn.XLOOKUP(11,eii,eia)&amp;_xlfn.XLOOKUP(LEFT(F253,7),r_1,r_11)&amp;_xlfn.XLOOKUP(16,eii,eia)&amp;_xlfn.XLOOKUP(12,eii,eia)&amp;_xlfn.XLOOKUP(LEFT(F253,7),r_1,r_12)&amp;" ppm/°C"&amp;_xlfn.XLOOKUP(16,eii,eia)&amp;_xlfn.XLOOKUP(13,eii,eia)&amp;MID(F253,4,2)&amp;_xlfn.XLOOKUP(16,eii,eia)&amp;_xlfn.XLOOKUP(14,eii,eia)&amp;_xlfn.XLOOKUP(16,eii,eia)&amp;_xlfn.XLOOKUP(15,eii,eia)&amp;_xlfn.XLOOKUP(16,eii,eia)</f>
        <v>technology 4020;attribute MPN 'ERJ2RHD4020' constant;attribute value '402 0' constant;attribute Power '0.063 W @ 70°C' constant;attribute package '0402' constant;attribute RCWV '5 V' constant;attribute tolerance '±0.5 %' constant;attribute pkg_codes '4020 / 401'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3" s="5" t="str" cm="1">
        <f t="array" aca="1" ref="I253" ca="1">IF( OR( AND($A253&gt;=INDIRECT("'Panasonic ERJ Code Table'!$K" &amp; I$1),$A253&lt;=INDIRECT("'Panasonic ERJ Code Table'!$L" &amp; I$1)), AND($A253&gt;=INDIRECT("'Panasonic ERJ Code Table'!$M" &amp; I$1),$A253&lt;=INDIRECT("'Panasonic ERJ Code Table'!$N" &amp; I$1)) ),I$2&amp;_xlfn.XLOOKUP($A253,E96_raw,E96_code),"N/A")</f>
        <v>N/A</v>
      </c>
      <c r="L253" s="5" t="str" cm="1">
        <f t="array" aca="1" ref="L253" ca="1">IF( OR( AND($A253&gt;=INDIRECT("'Panasonic ERJ Code Table'!$K" &amp; L$1),$A253&lt;=INDIRECT("'Panasonic ERJ Code Table'!$L" &amp; L$1)), AND($A253&gt;=INDIRECT("'Panasonic ERJ Code Table'!$M" &amp; L$1),$A253&lt;=INDIRECT("'Panasonic ERJ Code Table'!$N" &amp; L$1)) ),L$2&amp;_xlfn.XLOOKUP($A253,E96_raw,E96_code),"N/A")</f>
        <v>ERJ3RBD4020</v>
      </c>
      <c r="O253" s="5" t="str" cm="1">
        <f t="array" aca="1" ref="O253" ca="1">IF( OR( AND($A253&gt;=INDIRECT("'Panasonic ERJ Code Table'!$K" &amp; O$1),$A253&lt;=INDIRECT("'Panasonic ERJ Code Table'!$L" &amp; O$1)), AND($A253&gt;=INDIRECT("'Panasonic ERJ Code Table'!$M" &amp; O$1),$A253&lt;=INDIRECT("'Panasonic ERJ Code Table'!$N" &amp; O$1)) ),O$2&amp;_xlfn.XLOOKUP($A253,E96_raw,E96_code),"N/A")</f>
        <v>N/A</v>
      </c>
      <c r="R253" s="5" t="str" cm="1">
        <f t="array" aca="1" ref="R253" ca="1">IF( OR( AND($A253&gt;=INDIRECT("'Panasonic ERJ Code Table'!$K" &amp; R$1),$A253&lt;=INDIRECT("'Panasonic ERJ Code Table'!$L" &amp; R$1)), AND($A253&gt;=INDIRECT("'Panasonic ERJ Code Table'!$M" &amp; R$1),$A253&lt;=INDIRECT("'Panasonic ERJ Code Table'!$N" &amp; R$1)) ),R$2&amp;_xlfn.XLOOKUP($A253,E96_raw,E96_code),"N/A")</f>
        <v>ERJ6RBD4020</v>
      </c>
      <c r="U253" s="5" t="str" cm="1">
        <f t="array" aca="1" ref="U253" ca="1">IF( OR( AND($A253&gt;=INDIRECT("'Panasonic ERJ Code Table'!$J" &amp; U$1),$A253&lt;=INDIRECT("'Panasonic ERJ Code Table'!$K" &amp; U$1)), AND($A253&gt;=INDIRECT("'Panasonic ERJ Code Table'!$L" &amp; U$1),$A253&lt;=INDIRECT("'Panasonic ERJ Code Table'!$M" &amp; U$1)) ),U$2&amp;_xlfn.XLOOKUP($A253,E96_raw,E96_code),"N/A")</f>
        <v>ERJ6RED4020</v>
      </c>
    </row>
    <row r="254" spans="1:21">
      <c r="A254" s="16">
        <v>412</v>
      </c>
      <c r="B254" s="16"/>
      <c r="C254" s="5" t="str" cm="1">
        <f t="array" aca="1" ref="C254" ca="1">IF( OR( AND($A254&gt;=INDIRECT("'Panasonic ERJ Code Table'!$K" &amp; C$1),$A254&lt;=INDIRECT("'Panasonic ERJ Code Table'!$L" &amp; C$1)), AND($A254&gt;=INDIRECT("'Panasonic ERJ Code Table'!$M" &amp; C$1),$A254&lt;=INDIRECT("'Panasonic ERJ Code Table'!$N" &amp; C$1)) ),C$2&amp;_xlfn.XLOOKUP($A254,E96_raw,E96_code),"N/A")</f>
        <v>N/A</v>
      </c>
      <c r="F254" s="5" t="str" cm="1">
        <f t="array" aca="1" ref="F254" ca="1">IF( OR( AND($A254&gt;=INDIRECT("'Panasonic ERJ Code Table'!$K" &amp; F$1),$A254&lt;=INDIRECT("'Panasonic ERJ Code Table'!$L" &amp; F$1)), AND($A254&gt;=INDIRECT("'Panasonic ERJ Code Table'!$M" &amp; F$1),$A254&lt;=INDIRECT("'Panasonic ERJ Code Table'!$N" &amp; F$1)) ),F$2&amp;_xlfn.XLOOKUP($A254,E96_raw,E96_code),"N/A")</f>
        <v>ERJ2RHD4120</v>
      </c>
      <c r="G254" s="23" t="str" cm="1">
        <f t="array" aca="1" ref="G254" ca="1">"technology "&amp;RIGHT(F254,4)&amp;";"&amp;_xlfn.XLOOKUP(2,eii,eia)&amp;F254&amp;_xlfn.XLOOKUP(16,eii,eia)&amp;_xlfn.XLOOKUP(3,eii,eia)&amp;_xlfn.XLOOKUP($A254,E96_raw,e96_std&amp;" "&amp;e96_sym)&amp;_xlfn.XLOOKUP(16,eii,eia)&amp;_xlfn.XLOOKUP(4,eii,eia)&amp;_xlfn.XLOOKUP(LEFT(F254,7),r_1,r_4)&amp;" W @ 70°C"&amp;_xlfn.XLOOKUP(16,eii,eia)&amp;_xlfn.XLOOKUP(5,eii,eia)&amp;_xlfn.XLOOKUP(MID(F254,4,3),e_code,TEXT(e_size,"0000"))&amp;_xlfn.XLOOKUP(16,eii,eia)&amp;_xlfn.XLOOKUP(6,eii,eia)&amp;ROUND(MIN(SQRT($A254*_xlfn.XLOOKUP(LEFT(F254,7),r_1,r_4)),_xlfn.XLOOKUP(LEFT(F254,7),r_1,r_7)),1)&amp;" V"&amp;_xlfn.XLOOKUP(16,eii,eia)&amp;_xlfn.XLOOKUP(8,eii,eia)&amp;_xlfn.XLOOKUP(LEFT(F254,7),r_1,r_8)&amp;_xlfn.XLOOKUP(16,eii,eia)&amp;_xlfn.XLOOKUP(9,eii,eia)&amp;_xlfn.XLOOKUP($A254,E96_raw,E96_code&amp;" / "&amp;E96_3C)&amp;_xlfn.XLOOKUP(16,eii,eia)&amp;_xlfn.XLOOKUP(10,eii,eia)&amp;_xlfn.XLOOKUP(LEFT(F254,7),r_1,r_10)&amp;_xlfn.XLOOKUP(16,eii,eia)&amp;_xlfn.XLOOKUP(11,eii,eia)&amp;_xlfn.XLOOKUP(LEFT(F254,7),r_1,r_11)&amp;_xlfn.XLOOKUP(16,eii,eia)&amp;_xlfn.XLOOKUP(12,eii,eia)&amp;_xlfn.XLOOKUP(LEFT(F254,7),r_1,r_12)&amp;" ppm/°C"&amp;_xlfn.XLOOKUP(16,eii,eia)&amp;_xlfn.XLOOKUP(13,eii,eia)&amp;MID(F254,4,2)&amp;_xlfn.XLOOKUP(16,eii,eia)&amp;_xlfn.XLOOKUP(14,eii,eia)&amp;_xlfn.XLOOKUP(16,eii,eia)&amp;_xlfn.XLOOKUP(15,eii,eia)&amp;_xlfn.XLOOKUP(16,eii,eia)</f>
        <v>technology 4120;attribute MPN 'ERJ2RHD4120' constant;attribute value '412 0' constant;attribute Power '0.063 W @ 70°C' constant;attribute package '0402' constant;attribute RCWV '5.1 V' constant;attribute tolerance '±0.5 %' constant;attribute pkg_codes '4120 / 411'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4" s="5" t="str" cm="1">
        <f t="array" aca="1" ref="I254" ca="1">IF( OR( AND($A254&gt;=INDIRECT("'Panasonic ERJ Code Table'!$K" &amp; I$1),$A254&lt;=INDIRECT("'Panasonic ERJ Code Table'!$L" &amp; I$1)), AND($A254&gt;=INDIRECT("'Panasonic ERJ Code Table'!$M" &amp; I$1),$A254&lt;=INDIRECT("'Panasonic ERJ Code Table'!$N" &amp; I$1)) ),I$2&amp;_xlfn.XLOOKUP($A254,E96_raw,E96_code),"N/A")</f>
        <v>N/A</v>
      </c>
      <c r="L254" s="5" t="str" cm="1">
        <f t="array" aca="1" ref="L254" ca="1">IF( OR( AND($A254&gt;=INDIRECT("'Panasonic ERJ Code Table'!$K" &amp; L$1),$A254&lt;=INDIRECT("'Panasonic ERJ Code Table'!$L" &amp; L$1)), AND($A254&gt;=INDIRECT("'Panasonic ERJ Code Table'!$M" &amp; L$1),$A254&lt;=INDIRECT("'Panasonic ERJ Code Table'!$N" &amp; L$1)) ),L$2&amp;_xlfn.XLOOKUP($A254,E96_raw,E96_code),"N/A")</f>
        <v>ERJ3RBD4120</v>
      </c>
      <c r="O254" s="5" t="str" cm="1">
        <f t="array" aca="1" ref="O254" ca="1">IF( OR( AND($A254&gt;=INDIRECT("'Panasonic ERJ Code Table'!$K" &amp; O$1),$A254&lt;=INDIRECT("'Panasonic ERJ Code Table'!$L" &amp; O$1)), AND($A254&gt;=INDIRECT("'Panasonic ERJ Code Table'!$M" &amp; O$1),$A254&lt;=INDIRECT("'Panasonic ERJ Code Table'!$N" &amp; O$1)) ),O$2&amp;_xlfn.XLOOKUP($A254,E96_raw,E96_code),"N/A")</f>
        <v>N/A</v>
      </c>
      <c r="R254" s="5" t="str" cm="1">
        <f t="array" aca="1" ref="R254" ca="1">IF( OR( AND($A254&gt;=INDIRECT("'Panasonic ERJ Code Table'!$K" &amp; R$1),$A254&lt;=INDIRECT("'Panasonic ERJ Code Table'!$L" &amp; R$1)), AND($A254&gt;=INDIRECT("'Panasonic ERJ Code Table'!$M" &amp; R$1),$A254&lt;=INDIRECT("'Panasonic ERJ Code Table'!$N" &amp; R$1)) ),R$2&amp;_xlfn.XLOOKUP($A254,E96_raw,E96_code),"N/A")</f>
        <v>ERJ6RBD4120</v>
      </c>
      <c r="U254" s="5" t="str" cm="1">
        <f t="array" aca="1" ref="U254" ca="1">IF( OR( AND($A254&gt;=INDIRECT("'Panasonic ERJ Code Table'!$J" &amp; U$1),$A254&lt;=INDIRECT("'Panasonic ERJ Code Table'!$K" &amp; U$1)), AND($A254&gt;=INDIRECT("'Panasonic ERJ Code Table'!$L" &amp; U$1),$A254&lt;=INDIRECT("'Panasonic ERJ Code Table'!$M" &amp; U$1)) ),U$2&amp;_xlfn.XLOOKUP($A254,E96_raw,E96_code),"N/A")</f>
        <v>ERJ6RED4120</v>
      </c>
    </row>
    <row r="255" spans="1:21">
      <c r="A255" s="16">
        <v>422</v>
      </c>
      <c r="B255" s="16"/>
      <c r="C255" s="5" t="str" cm="1">
        <f t="array" aca="1" ref="C255" ca="1">IF( OR( AND($A255&gt;=INDIRECT("'Panasonic ERJ Code Table'!$K" &amp; C$1),$A255&lt;=INDIRECT("'Panasonic ERJ Code Table'!$L" &amp; C$1)), AND($A255&gt;=INDIRECT("'Panasonic ERJ Code Table'!$M" &amp; C$1),$A255&lt;=INDIRECT("'Panasonic ERJ Code Table'!$N" &amp; C$1)) ),C$2&amp;_xlfn.XLOOKUP($A255,E96_raw,E96_code),"N/A")</f>
        <v>N/A</v>
      </c>
      <c r="F255" s="5" t="str" cm="1">
        <f t="array" aca="1" ref="F255" ca="1">IF( OR( AND($A255&gt;=INDIRECT("'Panasonic ERJ Code Table'!$K" &amp; F$1),$A255&lt;=INDIRECT("'Panasonic ERJ Code Table'!$L" &amp; F$1)), AND($A255&gt;=INDIRECT("'Panasonic ERJ Code Table'!$M" &amp; F$1),$A255&lt;=INDIRECT("'Panasonic ERJ Code Table'!$N" &amp; F$1)) ),F$2&amp;_xlfn.XLOOKUP($A255,E96_raw,E96_code),"N/A")</f>
        <v>ERJ2RHD4220</v>
      </c>
      <c r="G255" s="23" t="str" cm="1">
        <f t="array" aca="1" ref="G255" ca="1">"technology "&amp;RIGHT(F255,4)&amp;";"&amp;_xlfn.XLOOKUP(2,eii,eia)&amp;F255&amp;_xlfn.XLOOKUP(16,eii,eia)&amp;_xlfn.XLOOKUP(3,eii,eia)&amp;_xlfn.XLOOKUP($A255,E96_raw,e96_std&amp;" "&amp;e96_sym)&amp;_xlfn.XLOOKUP(16,eii,eia)&amp;_xlfn.XLOOKUP(4,eii,eia)&amp;_xlfn.XLOOKUP(LEFT(F255,7),r_1,r_4)&amp;" W @ 70°C"&amp;_xlfn.XLOOKUP(16,eii,eia)&amp;_xlfn.XLOOKUP(5,eii,eia)&amp;_xlfn.XLOOKUP(MID(F255,4,3),e_code,TEXT(e_size,"0000"))&amp;_xlfn.XLOOKUP(16,eii,eia)&amp;_xlfn.XLOOKUP(6,eii,eia)&amp;ROUND(MIN(SQRT($A255*_xlfn.XLOOKUP(LEFT(F255,7),r_1,r_4)),_xlfn.XLOOKUP(LEFT(F255,7),r_1,r_7)),1)&amp;" V"&amp;_xlfn.XLOOKUP(16,eii,eia)&amp;_xlfn.XLOOKUP(8,eii,eia)&amp;_xlfn.XLOOKUP(LEFT(F255,7),r_1,r_8)&amp;_xlfn.XLOOKUP(16,eii,eia)&amp;_xlfn.XLOOKUP(9,eii,eia)&amp;_xlfn.XLOOKUP($A255,E96_raw,E96_code&amp;" / "&amp;E96_3C)&amp;_xlfn.XLOOKUP(16,eii,eia)&amp;_xlfn.XLOOKUP(10,eii,eia)&amp;_xlfn.XLOOKUP(LEFT(F255,7),r_1,r_10)&amp;_xlfn.XLOOKUP(16,eii,eia)&amp;_xlfn.XLOOKUP(11,eii,eia)&amp;_xlfn.XLOOKUP(LEFT(F255,7),r_1,r_11)&amp;_xlfn.XLOOKUP(16,eii,eia)&amp;_xlfn.XLOOKUP(12,eii,eia)&amp;_xlfn.XLOOKUP(LEFT(F255,7),r_1,r_12)&amp;" ppm/°C"&amp;_xlfn.XLOOKUP(16,eii,eia)&amp;_xlfn.XLOOKUP(13,eii,eia)&amp;MID(F255,4,2)&amp;_xlfn.XLOOKUP(16,eii,eia)&amp;_xlfn.XLOOKUP(14,eii,eia)&amp;_xlfn.XLOOKUP(16,eii,eia)&amp;_xlfn.XLOOKUP(15,eii,eia)&amp;_xlfn.XLOOKUP(16,eii,eia)</f>
        <v>technology 4220;attribute MPN 'ERJ2RHD4220' constant;attribute value '422 0' constant;attribute Power '0.063 W @ 70°C' constant;attribute package '0402' constant;attribute RCWV '5.2 V' constant;attribute tolerance '±0.5 %' constant;attribute pkg_codes '4220 / 421'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5" s="5" t="str" cm="1">
        <f t="array" aca="1" ref="I255" ca="1">IF( OR( AND($A255&gt;=INDIRECT("'Panasonic ERJ Code Table'!$K" &amp; I$1),$A255&lt;=INDIRECT("'Panasonic ERJ Code Table'!$L" &amp; I$1)), AND($A255&gt;=INDIRECT("'Panasonic ERJ Code Table'!$M" &amp; I$1),$A255&lt;=INDIRECT("'Panasonic ERJ Code Table'!$N" &amp; I$1)) ),I$2&amp;_xlfn.XLOOKUP($A255,E96_raw,E96_code),"N/A")</f>
        <v>N/A</v>
      </c>
      <c r="L255" s="5" t="str" cm="1">
        <f t="array" aca="1" ref="L255" ca="1">IF( OR( AND($A255&gt;=INDIRECT("'Panasonic ERJ Code Table'!$K" &amp; L$1),$A255&lt;=INDIRECT("'Panasonic ERJ Code Table'!$L" &amp; L$1)), AND($A255&gt;=INDIRECT("'Panasonic ERJ Code Table'!$M" &amp; L$1),$A255&lt;=INDIRECT("'Panasonic ERJ Code Table'!$N" &amp; L$1)) ),L$2&amp;_xlfn.XLOOKUP($A255,E96_raw,E96_code),"N/A")</f>
        <v>ERJ3RBD4220</v>
      </c>
      <c r="O255" s="5" t="str" cm="1">
        <f t="array" aca="1" ref="O255" ca="1">IF( OR( AND($A255&gt;=INDIRECT("'Panasonic ERJ Code Table'!$K" &amp; O$1),$A255&lt;=INDIRECT("'Panasonic ERJ Code Table'!$L" &amp; O$1)), AND($A255&gt;=INDIRECT("'Panasonic ERJ Code Table'!$M" &amp; O$1),$A255&lt;=INDIRECT("'Panasonic ERJ Code Table'!$N" &amp; O$1)) ),O$2&amp;_xlfn.XLOOKUP($A255,E96_raw,E96_code),"N/A")</f>
        <v>N/A</v>
      </c>
      <c r="R255" s="5" t="str" cm="1">
        <f t="array" aca="1" ref="R255" ca="1">IF( OR( AND($A255&gt;=INDIRECT("'Panasonic ERJ Code Table'!$K" &amp; R$1),$A255&lt;=INDIRECT("'Panasonic ERJ Code Table'!$L" &amp; R$1)), AND($A255&gt;=INDIRECT("'Panasonic ERJ Code Table'!$M" &amp; R$1),$A255&lt;=INDIRECT("'Panasonic ERJ Code Table'!$N" &amp; R$1)) ),R$2&amp;_xlfn.XLOOKUP($A255,E96_raw,E96_code),"N/A")</f>
        <v>ERJ6RBD4220</v>
      </c>
      <c r="U255" s="5" t="str" cm="1">
        <f t="array" aca="1" ref="U255" ca="1">IF( OR( AND($A255&gt;=INDIRECT("'Panasonic ERJ Code Table'!$J" &amp; U$1),$A255&lt;=INDIRECT("'Panasonic ERJ Code Table'!$K" &amp; U$1)), AND($A255&gt;=INDIRECT("'Panasonic ERJ Code Table'!$L" &amp; U$1),$A255&lt;=INDIRECT("'Panasonic ERJ Code Table'!$M" &amp; U$1)) ),U$2&amp;_xlfn.XLOOKUP($A255,E96_raw,E96_code),"N/A")</f>
        <v>ERJ6RED4220</v>
      </c>
    </row>
    <row r="256" spans="1:21">
      <c r="A256" s="16">
        <v>432</v>
      </c>
      <c r="B256" s="16"/>
      <c r="C256" s="5" t="str" cm="1">
        <f t="array" aca="1" ref="C256" ca="1">IF( OR( AND($A256&gt;=INDIRECT("'Panasonic ERJ Code Table'!$K" &amp; C$1),$A256&lt;=INDIRECT("'Panasonic ERJ Code Table'!$L" &amp; C$1)), AND($A256&gt;=INDIRECT("'Panasonic ERJ Code Table'!$M" &amp; C$1),$A256&lt;=INDIRECT("'Panasonic ERJ Code Table'!$N" &amp; C$1)) ),C$2&amp;_xlfn.XLOOKUP($A256,E96_raw,E96_code),"N/A")</f>
        <v>N/A</v>
      </c>
      <c r="F256" s="5" t="str" cm="1">
        <f t="array" aca="1" ref="F256" ca="1">IF( OR( AND($A256&gt;=INDIRECT("'Panasonic ERJ Code Table'!$K" &amp; F$1),$A256&lt;=INDIRECT("'Panasonic ERJ Code Table'!$L" &amp; F$1)), AND($A256&gt;=INDIRECT("'Panasonic ERJ Code Table'!$M" &amp; F$1),$A256&lt;=INDIRECT("'Panasonic ERJ Code Table'!$N" &amp; F$1)) ),F$2&amp;_xlfn.XLOOKUP($A256,E96_raw,E96_code),"N/A")</f>
        <v>ERJ2RHD4320</v>
      </c>
      <c r="G256" s="23" t="str" cm="1">
        <f t="array" aca="1" ref="G256" ca="1">"technology "&amp;RIGHT(F256,4)&amp;";"&amp;_xlfn.XLOOKUP(2,eii,eia)&amp;F256&amp;_xlfn.XLOOKUP(16,eii,eia)&amp;_xlfn.XLOOKUP(3,eii,eia)&amp;_xlfn.XLOOKUP($A256,E96_raw,e96_std&amp;" "&amp;e96_sym)&amp;_xlfn.XLOOKUP(16,eii,eia)&amp;_xlfn.XLOOKUP(4,eii,eia)&amp;_xlfn.XLOOKUP(LEFT(F256,7),r_1,r_4)&amp;" W @ 70°C"&amp;_xlfn.XLOOKUP(16,eii,eia)&amp;_xlfn.XLOOKUP(5,eii,eia)&amp;_xlfn.XLOOKUP(MID(F256,4,3),e_code,TEXT(e_size,"0000"))&amp;_xlfn.XLOOKUP(16,eii,eia)&amp;_xlfn.XLOOKUP(6,eii,eia)&amp;ROUND(MIN(SQRT($A256*_xlfn.XLOOKUP(LEFT(F256,7),r_1,r_4)),_xlfn.XLOOKUP(LEFT(F256,7),r_1,r_7)),1)&amp;" V"&amp;_xlfn.XLOOKUP(16,eii,eia)&amp;_xlfn.XLOOKUP(8,eii,eia)&amp;_xlfn.XLOOKUP(LEFT(F256,7),r_1,r_8)&amp;_xlfn.XLOOKUP(16,eii,eia)&amp;_xlfn.XLOOKUP(9,eii,eia)&amp;_xlfn.XLOOKUP($A256,E96_raw,E96_code&amp;" / "&amp;E96_3C)&amp;_xlfn.XLOOKUP(16,eii,eia)&amp;_xlfn.XLOOKUP(10,eii,eia)&amp;_xlfn.XLOOKUP(LEFT(F256,7),r_1,r_10)&amp;_xlfn.XLOOKUP(16,eii,eia)&amp;_xlfn.XLOOKUP(11,eii,eia)&amp;_xlfn.XLOOKUP(LEFT(F256,7),r_1,r_11)&amp;_xlfn.XLOOKUP(16,eii,eia)&amp;_xlfn.XLOOKUP(12,eii,eia)&amp;_xlfn.XLOOKUP(LEFT(F256,7),r_1,r_12)&amp;" ppm/°C"&amp;_xlfn.XLOOKUP(16,eii,eia)&amp;_xlfn.XLOOKUP(13,eii,eia)&amp;MID(F256,4,2)&amp;_xlfn.XLOOKUP(16,eii,eia)&amp;_xlfn.XLOOKUP(14,eii,eia)&amp;_xlfn.XLOOKUP(16,eii,eia)&amp;_xlfn.XLOOKUP(15,eii,eia)&amp;_xlfn.XLOOKUP(16,eii,eia)</f>
        <v>technology 4320;attribute MPN 'ERJ2RHD4320' constant;attribute value '432 0' constant;attribute Power '0.063 W @ 70°C' constant;attribute package '0402' constant;attribute RCWV '5.2 V' constant;attribute tolerance '±0.5 %' constant;attribute pkg_codes '4320 / 431'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6" s="5" t="str" cm="1">
        <f t="array" aca="1" ref="I256" ca="1">IF( OR( AND($A256&gt;=INDIRECT("'Panasonic ERJ Code Table'!$K" &amp; I$1),$A256&lt;=INDIRECT("'Panasonic ERJ Code Table'!$L" &amp; I$1)), AND($A256&gt;=INDIRECT("'Panasonic ERJ Code Table'!$M" &amp; I$1),$A256&lt;=INDIRECT("'Panasonic ERJ Code Table'!$N" &amp; I$1)) ),I$2&amp;_xlfn.XLOOKUP($A256,E96_raw,E96_code),"N/A")</f>
        <v>N/A</v>
      </c>
      <c r="L256" s="5" t="str" cm="1">
        <f t="array" aca="1" ref="L256" ca="1">IF( OR( AND($A256&gt;=INDIRECT("'Panasonic ERJ Code Table'!$K" &amp; L$1),$A256&lt;=INDIRECT("'Panasonic ERJ Code Table'!$L" &amp; L$1)), AND($A256&gt;=INDIRECT("'Panasonic ERJ Code Table'!$M" &amp; L$1),$A256&lt;=INDIRECT("'Panasonic ERJ Code Table'!$N" &amp; L$1)) ),L$2&amp;_xlfn.XLOOKUP($A256,E96_raw,E96_code),"N/A")</f>
        <v>ERJ3RBD4320</v>
      </c>
      <c r="O256" s="5" t="str" cm="1">
        <f t="array" aca="1" ref="O256" ca="1">IF( OR( AND($A256&gt;=INDIRECT("'Panasonic ERJ Code Table'!$K" &amp; O$1),$A256&lt;=INDIRECT("'Panasonic ERJ Code Table'!$L" &amp; O$1)), AND($A256&gt;=INDIRECT("'Panasonic ERJ Code Table'!$M" &amp; O$1),$A256&lt;=INDIRECT("'Panasonic ERJ Code Table'!$N" &amp; O$1)) ),O$2&amp;_xlfn.XLOOKUP($A256,E96_raw,E96_code),"N/A")</f>
        <v>N/A</v>
      </c>
      <c r="R256" s="5" t="str" cm="1">
        <f t="array" aca="1" ref="R256" ca="1">IF( OR( AND($A256&gt;=INDIRECT("'Panasonic ERJ Code Table'!$K" &amp; R$1),$A256&lt;=INDIRECT("'Panasonic ERJ Code Table'!$L" &amp; R$1)), AND($A256&gt;=INDIRECT("'Panasonic ERJ Code Table'!$M" &amp; R$1),$A256&lt;=INDIRECT("'Panasonic ERJ Code Table'!$N" &amp; R$1)) ),R$2&amp;_xlfn.XLOOKUP($A256,E96_raw,E96_code),"N/A")</f>
        <v>ERJ6RBD4320</v>
      </c>
      <c r="U256" s="5" t="str" cm="1">
        <f t="array" aca="1" ref="U256" ca="1">IF( OR( AND($A256&gt;=INDIRECT("'Panasonic ERJ Code Table'!$J" &amp; U$1),$A256&lt;=INDIRECT("'Panasonic ERJ Code Table'!$K" &amp; U$1)), AND($A256&gt;=INDIRECT("'Panasonic ERJ Code Table'!$L" &amp; U$1),$A256&lt;=INDIRECT("'Panasonic ERJ Code Table'!$M" &amp; U$1)) ),U$2&amp;_xlfn.XLOOKUP($A256,E96_raw,E96_code),"N/A")</f>
        <v>ERJ6RED4320</v>
      </c>
    </row>
    <row r="257" spans="1:21">
      <c r="A257" s="16">
        <v>442</v>
      </c>
      <c r="B257" s="16"/>
      <c r="C257" s="5" t="str" cm="1">
        <f t="array" aca="1" ref="C257" ca="1">IF( OR( AND($A257&gt;=INDIRECT("'Panasonic ERJ Code Table'!$K" &amp; C$1),$A257&lt;=INDIRECT("'Panasonic ERJ Code Table'!$L" &amp; C$1)), AND($A257&gt;=INDIRECT("'Panasonic ERJ Code Table'!$M" &amp; C$1),$A257&lt;=INDIRECT("'Panasonic ERJ Code Table'!$N" &amp; C$1)) ),C$2&amp;_xlfn.XLOOKUP($A257,E96_raw,E96_code),"N/A")</f>
        <v>N/A</v>
      </c>
      <c r="F257" s="5" t="str" cm="1">
        <f t="array" aca="1" ref="F257" ca="1">IF( OR( AND($A257&gt;=INDIRECT("'Panasonic ERJ Code Table'!$K" &amp; F$1),$A257&lt;=INDIRECT("'Panasonic ERJ Code Table'!$L" &amp; F$1)), AND($A257&gt;=INDIRECT("'Panasonic ERJ Code Table'!$M" &amp; F$1),$A257&lt;=INDIRECT("'Panasonic ERJ Code Table'!$N" &amp; F$1)) ),F$2&amp;_xlfn.XLOOKUP($A257,E96_raw,E96_code),"N/A")</f>
        <v>ERJ2RHD4420</v>
      </c>
      <c r="G257" s="23" t="str" cm="1">
        <f t="array" aca="1" ref="G257" ca="1">"technology "&amp;RIGHT(F257,4)&amp;";"&amp;_xlfn.XLOOKUP(2,eii,eia)&amp;F257&amp;_xlfn.XLOOKUP(16,eii,eia)&amp;_xlfn.XLOOKUP(3,eii,eia)&amp;_xlfn.XLOOKUP($A257,E96_raw,e96_std&amp;" "&amp;e96_sym)&amp;_xlfn.XLOOKUP(16,eii,eia)&amp;_xlfn.XLOOKUP(4,eii,eia)&amp;_xlfn.XLOOKUP(LEFT(F257,7),r_1,r_4)&amp;" W @ 70°C"&amp;_xlfn.XLOOKUP(16,eii,eia)&amp;_xlfn.XLOOKUP(5,eii,eia)&amp;_xlfn.XLOOKUP(MID(F257,4,3),e_code,TEXT(e_size,"0000"))&amp;_xlfn.XLOOKUP(16,eii,eia)&amp;_xlfn.XLOOKUP(6,eii,eia)&amp;ROUND(MIN(SQRT($A257*_xlfn.XLOOKUP(LEFT(F257,7),r_1,r_4)),_xlfn.XLOOKUP(LEFT(F257,7),r_1,r_7)),1)&amp;" V"&amp;_xlfn.XLOOKUP(16,eii,eia)&amp;_xlfn.XLOOKUP(8,eii,eia)&amp;_xlfn.XLOOKUP(LEFT(F257,7),r_1,r_8)&amp;_xlfn.XLOOKUP(16,eii,eia)&amp;_xlfn.XLOOKUP(9,eii,eia)&amp;_xlfn.XLOOKUP($A257,E96_raw,E96_code&amp;" / "&amp;E96_3C)&amp;_xlfn.XLOOKUP(16,eii,eia)&amp;_xlfn.XLOOKUP(10,eii,eia)&amp;_xlfn.XLOOKUP(LEFT(F257,7),r_1,r_10)&amp;_xlfn.XLOOKUP(16,eii,eia)&amp;_xlfn.XLOOKUP(11,eii,eia)&amp;_xlfn.XLOOKUP(LEFT(F257,7),r_1,r_11)&amp;_xlfn.XLOOKUP(16,eii,eia)&amp;_xlfn.XLOOKUP(12,eii,eia)&amp;_xlfn.XLOOKUP(LEFT(F257,7),r_1,r_12)&amp;" ppm/°C"&amp;_xlfn.XLOOKUP(16,eii,eia)&amp;_xlfn.XLOOKUP(13,eii,eia)&amp;MID(F257,4,2)&amp;_xlfn.XLOOKUP(16,eii,eia)&amp;_xlfn.XLOOKUP(14,eii,eia)&amp;_xlfn.XLOOKUP(16,eii,eia)&amp;_xlfn.XLOOKUP(15,eii,eia)&amp;_xlfn.XLOOKUP(16,eii,eia)</f>
        <v>technology 4420;attribute MPN 'ERJ2RHD4420' constant;attribute value '442 0' constant;attribute Power '0.063 W @ 70°C' constant;attribute package '0402' constant;attribute RCWV '5.3 V' constant;attribute tolerance '±0.5 %' constant;attribute pkg_codes '4420 / 441'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7" s="5" t="str" cm="1">
        <f t="array" aca="1" ref="I257" ca="1">IF( OR( AND($A257&gt;=INDIRECT("'Panasonic ERJ Code Table'!$K" &amp; I$1),$A257&lt;=INDIRECT("'Panasonic ERJ Code Table'!$L" &amp; I$1)), AND($A257&gt;=INDIRECT("'Panasonic ERJ Code Table'!$M" &amp; I$1),$A257&lt;=INDIRECT("'Panasonic ERJ Code Table'!$N" &amp; I$1)) ),I$2&amp;_xlfn.XLOOKUP($A257,E96_raw,E96_code),"N/A")</f>
        <v>N/A</v>
      </c>
      <c r="L257" s="5" t="str" cm="1">
        <f t="array" aca="1" ref="L257" ca="1">IF( OR( AND($A257&gt;=INDIRECT("'Panasonic ERJ Code Table'!$K" &amp; L$1),$A257&lt;=INDIRECT("'Panasonic ERJ Code Table'!$L" &amp; L$1)), AND($A257&gt;=INDIRECT("'Panasonic ERJ Code Table'!$M" &amp; L$1),$A257&lt;=INDIRECT("'Panasonic ERJ Code Table'!$N" &amp; L$1)) ),L$2&amp;_xlfn.XLOOKUP($A257,E96_raw,E96_code),"N/A")</f>
        <v>ERJ3RBD4420</v>
      </c>
      <c r="O257" s="5" t="str" cm="1">
        <f t="array" aca="1" ref="O257" ca="1">IF( OR( AND($A257&gt;=INDIRECT("'Panasonic ERJ Code Table'!$K" &amp; O$1),$A257&lt;=INDIRECT("'Panasonic ERJ Code Table'!$L" &amp; O$1)), AND($A257&gt;=INDIRECT("'Panasonic ERJ Code Table'!$M" &amp; O$1),$A257&lt;=INDIRECT("'Panasonic ERJ Code Table'!$N" &amp; O$1)) ),O$2&amp;_xlfn.XLOOKUP($A257,E96_raw,E96_code),"N/A")</f>
        <v>N/A</v>
      </c>
      <c r="R257" s="5" t="str" cm="1">
        <f t="array" aca="1" ref="R257" ca="1">IF( OR( AND($A257&gt;=INDIRECT("'Panasonic ERJ Code Table'!$K" &amp; R$1),$A257&lt;=INDIRECT("'Panasonic ERJ Code Table'!$L" &amp; R$1)), AND($A257&gt;=INDIRECT("'Panasonic ERJ Code Table'!$M" &amp; R$1),$A257&lt;=INDIRECT("'Panasonic ERJ Code Table'!$N" &amp; R$1)) ),R$2&amp;_xlfn.XLOOKUP($A257,E96_raw,E96_code),"N/A")</f>
        <v>ERJ6RBD4420</v>
      </c>
      <c r="U257" s="5" t="str" cm="1">
        <f t="array" aca="1" ref="U257" ca="1">IF( OR( AND($A257&gt;=INDIRECT("'Panasonic ERJ Code Table'!$J" &amp; U$1),$A257&lt;=INDIRECT("'Panasonic ERJ Code Table'!$K" &amp; U$1)), AND($A257&gt;=INDIRECT("'Panasonic ERJ Code Table'!$L" &amp; U$1),$A257&lt;=INDIRECT("'Panasonic ERJ Code Table'!$M" &amp; U$1)) ),U$2&amp;_xlfn.XLOOKUP($A257,E96_raw,E96_code),"N/A")</f>
        <v>ERJ6RED4420</v>
      </c>
    </row>
    <row r="258" spans="1:21">
      <c r="A258" s="16">
        <v>453</v>
      </c>
      <c r="B258" s="16"/>
      <c r="C258" s="5" t="str" cm="1">
        <f t="array" aca="1" ref="C258" ca="1">IF( OR( AND($A258&gt;=INDIRECT("'Panasonic ERJ Code Table'!$K" &amp; C$1),$A258&lt;=INDIRECT("'Panasonic ERJ Code Table'!$L" &amp; C$1)), AND($A258&gt;=INDIRECT("'Panasonic ERJ Code Table'!$M" &amp; C$1),$A258&lt;=INDIRECT("'Panasonic ERJ Code Table'!$N" &amp; C$1)) ),C$2&amp;_xlfn.XLOOKUP($A258,E96_raw,E96_code),"N/A")</f>
        <v>N/A</v>
      </c>
      <c r="F258" s="5" t="str" cm="1">
        <f t="array" aca="1" ref="F258" ca="1">IF( OR( AND($A258&gt;=INDIRECT("'Panasonic ERJ Code Table'!$K" &amp; F$1),$A258&lt;=INDIRECT("'Panasonic ERJ Code Table'!$L" &amp; F$1)), AND($A258&gt;=INDIRECT("'Panasonic ERJ Code Table'!$M" &amp; F$1),$A258&lt;=INDIRECT("'Panasonic ERJ Code Table'!$N" &amp; F$1)) ),F$2&amp;_xlfn.XLOOKUP($A258,E96_raw,E96_code),"N/A")</f>
        <v>ERJ2RHD4530</v>
      </c>
      <c r="G258" s="23" t="str" cm="1">
        <f t="array" aca="1" ref="G258" ca="1">"technology "&amp;RIGHT(F258,4)&amp;";"&amp;_xlfn.XLOOKUP(2,eii,eia)&amp;F258&amp;_xlfn.XLOOKUP(16,eii,eia)&amp;_xlfn.XLOOKUP(3,eii,eia)&amp;_xlfn.XLOOKUP($A258,E96_raw,e96_std&amp;" "&amp;e96_sym)&amp;_xlfn.XLOOKUP(16,eii,eia)&amp;_xlfn.XLOOKUP(4,eii,eia)&amp;_xlfn.XLOOKUP(LEFT(F258,7),r_1,r_4)&amp;" W @ 70°C"&amp;_xlfn.XLOOKUP(16,eii,eia)&amp;_xlfn.XLOOKUP(5,eii,eia)&amp;_xlfn.XLOOKUP(MID(F258,4,3),e_code,TEXT(e_size,"0000"))&amp;_xlfn.XLOOKUP(16,eii,eia)&amp;_xlfn.XLOOKUP(6,eii,eia)&amp;ROUND(MIN(SQRT($A258*_xlfn.XLOOKUP(LEFT(F258,7),r_1,r_4)),_xlfn.XLOOKUP(LEFT(F258,7),r_1,r_7)),1)&amp;" V"&amp;_xlfn.XLOOKUP(16,eii,eia)&amp;_xlfn.XLOOKUP(8,eii,eia)&amp;_xlfn.XLOOKUP(LEFT(F258,7),r_1,r_8)&amp;_xlfn.XLOOKUP(16,eii,eia)&amp;_xlfn.XLOOKUP(9,eii,eia)&amp;_xlfn.XLOOKUP($A258,E96_raw,E96_code&amp;" / "&amp;E96_3C)&amp;_xlfn.XLOOKUP(16,eii,eia)&amp;_xlfn.XLOOKUP(10,eii,eia)&amp;_xlfn.XLOOKUP(LEFT(F258,7),r_1,r_10)&amp;_xlfn.XLOOKUP(16,eii,eia)&amp;_xlfn.XLOOKUP(11,eii,eia)&amp;_xlfn.XLOOKUP(LEFT(F258,7),r_1,r_11)&amp;_xlfn.XLOOKUP(16,eii,eia)&amp;_xlfn.XLOOKUP(12,eii,eia)&amp;_xlfn.XLOOKUP(LEFT(F258,7),r_1,r_12)&amp;" ppm/°C"&amp;_xlfn.XLOOKUP(16,eii,eia)&amp;_xlfn.XLOOKUP(13,eii,eia)&amp;MID(F258,4,2)&amp;_xlfn.XLOOKUP(16,eii,eia)&amp;_xlfn.XLOOKUP(14,eii,eia)&amp;_xlfn.XLOOKUP(16,eii,eia)&amp;_xlfn.XLOOKUP(15,eii,eia)&amp;_xlfn.XLOOKUP(16,eii,eia)</f>
        <v>technology 4530;attribute MPN 'ERJ2RHD4530' constant;attribute value '453 0' constant;attribute Power '0.063 W @ 70°C' constant;attribute package '0402' constant;attribute RCWV '5.3 V' constant;attribute tolerance '±0.5 %' constant;attribute pkg_codes '4530 / 451'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8" s="5" t="str" cm="1">
        <f t="array" aca="1" ref="I258" ca="1">IF( OR( AND($A258&gt;=INDIRECT("'Panasonic ERJ Code Table'!$K" &amp; I$1),$A258&lt;=INDIRECT("'Panasonic ERJ Code Table'!$L" &amp; I$1)), AND($A258&gt;=INDIRECT("'Panasonic ERJ Code Table'!$M" &amp; I$1),$A258&lt;=INDIRECT("'Panasonic ERJ Code Table'!$N" &amp; I$1)) ),I$2&amp;_xlfn.XLOOKUP($A258,E96_raw,E96_code),"N/A")</f>
        <v>N/A</v>
      </c>
      <c r="L258" s="5" t="str" cm="1">
        <f t="array" aca="1" ref="L258" ca="1">IF( OR( AND($A258&gt;=INDIRECT("'Panasonic ERJ Code Table'!$K" &amp; L$1),$A258&lt;=INDIRECT("'Panasonic ERJ Code Table'!$L" &amp; L$1)), AND($A258&gt;=INDIRECT("'Panasonic ERJ Code Table'!$M" &amp; L$1),$A258&lt;=INDIRECT("'Panasonic ERJ Code Table'!$N" &amp; L$1)) ),L$2&amp;_xlfn.XLOOKUP($A258,E96_raw,E96_code),"N/A")</f>
        <v>ERJ3RBD4530</v>
      </c>
      <c r="O258" s="5" t="str" cm="1">
        <f t="array" aca="1" ref="O258" ca="1">IF( OR( AND($A258&gt;=INDIRECT("'Panasonic ERJ Code Table'!$K" &amp; O$1),$A258&lt;=INDIRECT("'Panasonic ERJ Code Table'!$L" &amp; O$1)), AND($A258&gt;=INDIRECT("'Panasonic ERJ Code Table'!$M" &amp; O$1),$A258&lt;=INDIRECT("'Panasonic ERJ Code Table'!$N" &amp; O$1)) ),O$2&amp;_xlfn.XLOOKUP($A258,E96_raw,E96_code),"N/A")</f>
        <v>N/A</v>
      </c>
      <c r="R258" s="5" t="str" cm="1">
        <f t="array" aca="1" ref="R258" ca="1">IF( OR( AND($A258&gt;=INDIRECT("'Panasonic ERJ Code Table'!$K" &amp; R$1),$A258&lt;=INDIRECT("'Panasonic ERJ Code Table'!$L" &amp; R$1)), AND($A258&gt;=INDIRECT("'Panasonic ERJ Code Table'!$M" &amp; R$1),$A258&lt;=INDIRECT("'Panasonic ERJ Code Table'!$N" &amp; R$1)) ),R$2&amp;_xlfn.XLOOKUP($A258,E96_raw,E96_code),"N/A")</f>
        <v>ERJ6RBD4530</v>
      </c>
      <c r="U258" s="5" t="str" cm="1">
        <f t="array" aca="1" ref="U258" ca="1">IF( OR( AND($A258&gt;=INDIRECT("'Panasonic ERJ Code Table'!$J" &amp; U$1),$A258&lt;=INDIRECT("'Panasonic ERJ Code Table'!$K" &amp; U$1)), AND($A258&gt;=INDIRECT("'Panasonic ERJ Code Table'!$L" &amp; U$1),$A258&lt;=INDIRECT("'Panasonic ERJ Code Table'!$M" &amp; U$1)) ),U$2&amp;_xlfn.XLOOKUP($A258,E96_raw,E96_code),"N/A")</f>
        <v>ERJ6RED4530</v>
      </c>
    </row>
    <row r="259" spans="1:21">
      <c r="A259" s="16">
        <v>464</v>
      </c>
      <c r="B259" s="16"/>
      <c r="C259" s="5" t="str" cm="1">
        <f t="array" aca="1" ref="C259" ca="1">IF( OR( AND($A259&gt;=INDIRECT("'Panasonic ERJ Code Table'!$K" &amp; C$1),$A259&lt;=INDIRECT("'Panasonic ERJ Code Table'!$L" &amp; C$1)), AND($A259&gt;=INDIRECT("'Panasonic ERJ Code Table'!$M" &amp; C$1),$A259&lt;=INDIRECT("'Panasonic ERJ Code Table'!$N" &amp; C$1)) ),C$2&amp;_xlfn.XLOOKUP($A259,E96_raw,E96_code),"N/A")</f>
        <v>N/A</v>
      </c>
      <c r="F259" s="5" t="str" cm="1">
        <f t="array" aca="1" ref="F259" ca="1">IF( OR( AND($A259&gt;=INDIRECT("'Panasonic ERJ Code Table'!$K" &amp; F$1),$A259&lt;=INDIRECT("'Panasonic ERJ Code Table'!$L" &amp; F$1)), AND($A259&gt;=INDIRECT("'Panasonic ERJ Code Table'!$M" &amp; F$1),$A259&lt;=INDIRECT("'Panasonic ERJ Code Table'!$N" &amp; F$1)) ),F$2&amp;_xlfn.XLOOKUP($A259,E96_raw,E96_code),"N/A")</f>
        <v>ERJ2RHD4640</v>
      </c>
      <c r="G259" s="23" t="str" cm="1">
        <f t="array" aca="1" ref="G259" ca="1">"technology "&amp;RIGHT(F259,4)&amp;";"&amp;_xlfn.XLOOKUP(2,eii,eia)&amp;F259&amp;_xlfn.XLOOKUP(16,eii,eia)&amp;_xlfn.XLOOKUP(3,eii,eia)&amp;_xlfn.XLOOKUP($A259,E96_raw,e96_std&amp;" "&amp;e96_sym)&amp;_xlfn.XLOOKUP(16,eii,eia)&amp;_xlfn.XLOOKUP(4,eii,eia)&amp;_xlfn.XLOOKUP(LEFT(F259,7),r_1,r_4)&amp;" W @ 70°C"&amp;_xlfn.XLOOKUP(16,eii,eia)&amp;_xlfn.XLOOKUP(5,eii,eia)&amp;_xlfn.XLOOKUP(MID(F259,4,3),e_code,TEXT(e_size,"0000"))&amp;_xlfn.XLOOKUP(16,eii,eia)&amp;_xlfn.XLOOKUP(6,eii,eia)&amp;ROUND(MIN(SQRT($A259*_xlfn.XLOOKUP(LEFT(F259,7),r_1,r_4)),_xlfn.XLOOKUP(LEFT(F259,7),r_1,r_7)),1)&amp;" V"&amp;_xlfn.XLOOKUP(16,eii,eia)&amp;_xlfn.XLOOKUP(8,eii,eia)&amp;_xlfn.XLOOKUP(LEFT(F259,7),r_1,r_8)&amp;_xlfn.XLOOKUP(16,eii,eia)&amp;_xlfn.XLOOKUP(9,eii,eia)&amp;_xlfn.XLOOKUP($A259,E96_raw,E96_code&amp;" / "&amp;E96_3C)&amp;_xlfn.XLOOKUP(16,eii,eia)&amp;_xlfn.XLOOKUP(10,eii,eia)&amp;_xlfn.XLOOKUP(LEFT(F259,7),r_1,r_10)&amp;_xlfn.XLOOKUP(16,eii,eia)&amp;_xlfn.XLOOKUP(11,eii,eia)&amp;_xlfn.XLOOKUP(LEFT(F259,7),r_1,r_11)&amp;_xlfn.XLOOKUP(16,eii,eia)&amp;_xlfn.XLOOKUP(12,eii,eia)&amp;_xlfn.XLOOKUP(LEFT(F259,7),r_1,r_12)&amp;" ppm/°C"&amp;_xlfn.XLOOKUP(16,eii,eia)&amp;_xlfn.XLOOKUP(13,eii,eia)&amp;MID(F259,4,2)&amp;_xlfn.XLOOKUP(16,eii,eia)&amp;_xlfn.XLOOKUP(14,eii,eia)&amp;_xlfn.XLOOKUP(16,eii,eia)&amp;_xlfn.XLOOKUP(15,eii,eia)&amp;_xlfn.XLOOKUP(16,eii,eia)</f>
        <v>technology 4640;attribute MPN 'ERJ2RHD4640' constant;attribute value '464 0' constant;attribute Power '0.063 W @ 70°C' constant;attribute package '0402' constant;attribute RCWV '5.4 V' constant;attribute tolerance '±0.5 %' constant;attribute pkg_codes '4640 / 461'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59" s="5" t="str" cm="1">
        <f t="array" aca="1" ref="I259" ca="1">IF( OR( AND($A259&gt;=INDIRECT("'Panasonic ERJ Code Table'!$K" &amp; I$1),$A259&lt;=INDIRECT("'Panasonic ERJ Code Table'!$L" &amp; I$1)), AND($A259&gt;=INDIRECT("'Panasonic ERJ Code Table'!$M" &amp; I$1),$A259&lt;=INDIRECT("'Panasonic ERJ Code Table'!$N" &amp; I$1)) ),I$2&amp;_xlfn.XLOOKUP($A259,E96_raw,E96_code),"N/A")</f>
        <v>N/A</v>
      </c>
      <c r="L259" s="5" t="str" cm="1">
        <f t="array" aca="1" ref="L259" ca="1">IF( OR( AND($A259&gt;=INDIRECT("'Panasonic ERJ Code Table'!$K" &amp; L$1),$A259&lt;=INDIRECT("'Panasonic ERJ Code Table'!$L" &amp; L$1)), AND($A259&gt;=INDIRECT("'Panasonic ERJ Code Table'!$M" &amp; L$1),$A259&lt;=INDIRECT("'Panasonic ERJ Code Table'!$N" &amp; L$1)) ),L$2&amp;_xlfn.XLOOKUP($A259,E96_raw,E96_code),"N/A")</f>
        <v>ERJ3RBD4640</v>
      </c>
      <c r="O259" s="5" t="str" cm="1">
        <f t="array" aca="1" ref="O259" ca="1">IF( OR( AND($A259&gt;=INDIRECT("'Panasonic ERJ Code Table'!$K" &amp; O$1),$A259&lt;=INDIRECT("'Panasonic ERJ Code Table'!$L" &amp; O$1)), AND($A259&gt;=INDIRECT("'Panasonic ERJ Code Table'!$M" &amp; O$1),$A259&lt;=INDIRECT("'Panasonic ERJ Code Table'!$N" &amp; O$1)) ),O$2&amp;_xlfn.XLOOKUP($A259,E96_raw,E96_code),"N/A")</f>
        <v>N/A</v>
      </c>
      <c r="R259" s="5" t="str" cm="1">
        <f t="array" aca="1" ref="R259" ca="1">IF( OR( AND($A259&gt;=INDIRECT("'Panasonic ERJ Code Table'!$K" &amp; R$1),$A259&lt;=INDIRECT("'Panasonic ERJ Code Table'!$L" &amp; R$1)), AND($A259&gt;=INDIRECT("'Panasonic ERJ Code Table'!$M" &amp; R$1),$A259&lt;=INDIRECT("'Panasonic ERJ Code Table'!$N" &amp; R$1)) ),R$2&amp;_xlfn.XLOOKUP($A259,E96_raw,E96_code),"N/A")</f>
        <v>ERJ6RBD4640</v>
      </c>
      <c r="U259" s="5" t="str" cm="1">
        <f t="array" aca="1" ref="U259" ca="1">IF( OR( AND($A259&gt;=INDIRECT("'Panasonic ERJ Code Table'!$J" &amp; U$1),$A259&lt;=INDIRECT("'Panasonic ERJ Code Table'!$K" &amp; U$1)), AND($A259&gt;=INDIRECT("'Panasonic ERJ Code Table'!$L" &amp; U$1),$A259&lt;=INDIRECT("'Panasonic ERJ Code Table'!$M" &amp; U$1)) ),U$2&amp;_xlfn.XLOOKUP($A259,E96_raw,E96_code),"N/A")</f>
        <v>ERJ6RED4640</v>
      </c>
    </row>
    <row r="260" spans="1:21">
      <c r="A260" s="16">
        <v>475</v>
      </c>
      <c r="B260" s="16"/>
      <c r="C260" s="5" t="str" cm="1">
        <f t="array" aca="1" ref="C260" ca="1">IF( OR( AND($A260&gt;=INDIRECT("'Panasonic ERJ Code Table'!$K" &amp; C$1),$A260&lt;=INDIRECT("'Panasonic ERJ Code Table'!$L" &amp; C$1)), AND($A260&gt;=INDIRECT("'Panasonic ERJ Code Table'!$M" &amp; C$1),$A260&lt;=INDIRECT("'Panasonic ERJ Code Table'!$N" &amp; C$1)) ),C$2&amp;_xlfn.XLOOKUP($A260,E96_raw,E96_code),"N/A")</f>
        <v>N/A</v>
      </c>
      <c r="F260" s="5" t="str" cm="1">
        <f t="array" aca="1" ref="F260" ca="1">IF( OR( AND($A260&gt;=INDIRECT("'Panasonic ERJ Code Table'!$K" &amp; F$1),$A260&lt;=INDIRECT("'Panasonic ERJ Code Table'!$L" &amp; F$1)), AND($A260&gt;=INDIRECT("'Panasonic ERJ Code Table'!$M" &amp; F$1),$A260&lt;=INDIRECT("'Panasonic ERJ Code Table'!$N" &amp; F$1)) ),F$2&amp;_xlfn.XLOOKUP($A260,E96_raw,E96_code),"N/A")</f>
        <v>ERJ2RHD4750</v>
      </c>
      <c r="G260" s="23" t="str" cm="1">
        <f t="array" aca="1" ref="G260" ca="1">"technology "&amp;RIGHT(F260,4)&amp;";"&amp;_xlfn.XLOOKUP(2,eii,eia)&amp;F260&amp;_xlfn.XLOOKUP(16,eii,eia)&amp;_xlfn.XLOOKUP(3,eii,eia)&amp;_xlfn.XLOOKUP($A260,E96_raw,e96_std&amp;" "&amp;e96_sym)&amp;_xlfn.XLOOKUP(16,eii,eia)&amp;_xlfn.XLOOKUP(4,eii,eia)&amp;_xlfn.XLOOKUP(LEFT(F260,7),r_1,r_4)&amp;" W @ 70°C"&amp;_xlfn.XLOOKUP(16,eii,eia)&amp;_xlfn.XLOOKUP(5,eii,eia)&amp;_xlfn.XLOOKUP(MID(F260,4,3),e_code,TEXT(e_size,"0000"))&amp;_xlfn.XLOOKUP(16,eii,eia)&amp;_xlfn.XLOOKUP(6,eii,eia)&amp;ROUND(MIN(SQRT($A260*_xlfn.XLOOKUP(LEFT(F260,7),r_1,r_4)),_xlfn.XLOOKUP(LEFT(F260,7),r_1,r_7)),1)&amp;" V"&amp;_xlfn.XLOOKUP(16,eii,eia)&amp;_xlfn.XLOOKUP(8,eii,eia)&amp;_xlfn.XLOOKUP(LEFT(F260,7),r_1,r_8)&amp;_xlfn.XLOOKUP(16,eii,eia)&amp;_xlfn.XLOOKUP(9,eii,eia)&amp;_xlfn.XLOOKUP($A260,E96_raw,E96_code&amp;" / "&amp;E96_3C)&amp;_xlfn.XLOOKUP(16,eii,eia)&amp;_xlfn.XLOOKUP(10,eii,eia)&amp;_xlfn.XLOOKUP(LEFT(F260,7),r_1,r_10)&amp;_xlfn.XLOOKUP(16,eii,eia)&amp;_xlfn.XLOOKUP(11,eii,eia)&amp;_xlfn.XLOOKUP(LEFT(F260,7),r_1,r_11)&amp;_xlfn.XLOOKUP(16,eii,eia)&amp;_xlfn.XLOOKUP(12,eii,eia)&amp;_xlfn.XLOOKUP(LEFT(F260,7),r_1,r_12)&amp;" ppm/°C"&amp;_xlfn.XLOOKUP(16,eii,eia)&amp;_xlfn.XLOOKUP(13,eii,eia)&amp;MID(F260,4,2)&amp;_xlfn.XLOOKUP(16,eii,eia)&amp;_xlfn.XLOOKUP(14,eii,eia)&amp;_xlfn.XLOOKUP(16,eii,eia)&amp;_xlfn.XLOOKUP(15,eii,eia)&amp;_xlfn.XLOOKUP(16,eii,eia)</f>
        <v>technology 4750;attribute MPN 'ERJ2RHD4750' constant;attribute value '475 0' constant;attribute Power '0.063 W @ 70°C' constant;attribute package '0402' constant;attribute RCWV '5.5 V' constant;attribute tolerance '±0.5 %' constant;attribute pkg_codes '4750 / 471'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0" s="5" t="str" cm="1">
        <f t="array" aca="1" ref="I260" ca="1">IF( OR( AND($A260&gt;=INDIRECT("'Panasonic ERJ Code Table'!$K" &amp; I$1),$A260&lt;=INDIRECT("'Panasonic ERJ Code Table'!$L" &amp; I$1)), AND($A260&gt;=INDIRECT("'Panasonic ERJ Code Table'!$M" &amp; I$1),$A260&lt;=INDIRECT("'Panasonic ERJ Code Table'!$N" &amp; I$1)) ),I$2&amp;_xlfn.XLOOKUP($A260,E96_raw,E96_code),"N/A")</f>
        <v>N/A</v>
      </c>
      <c r="L260" s="5" t="str" cm="1">
        <f t="array" aca="1" ref="L260" ca="1">IF( OR( AND($A260&gt;=INDIRECT("'Panasonic ERJ Code Table'!$K" &amp; L$1),$A260&lt;=INDIRECT("'Panasonic ERJ Code Table'!$L" &amp; L$1)), AND($A260&gt;=INDIRECT("'Panasonic ERJ Code Table'!$M" &amp; L$1),$A260&lt;=INDIRECT("'Panasonic ERJ Code Table'!$N" &amp; L$1)) ),L$2&amp;_xlfn.XLOOKUP($A260,E96_raw,E96_code),"N/A")</f>
        <v>ERJ3RBD4750</v>
      </c>
      <c r="O260" s="5" t="str" cm="1">
        <f t="array" aca="1" ref="O260" ca="1">IF( OR( AND($A260&gt;=INDIRECT("'Panasonic ERJ Code Table'!$K" &amp; O$1),$A260&lt;=INDIRECT("'Panasonic ERJ Code Table'!$L" &amp; O$1)), AND($A260&gt;=INDIRECT("'Panasonic ERJ Code Table'!$M" &amp; O$1),$A260&lt;=INDIRECT("'Panasonic ERJ Code Table'!$N" &amp; O$1)) ),O$2&amp;_xlfn.XLOOKUP($A260,E96_raw,E96_code),"N/A")</f>
        <v>N/A</v>
      </c>
      <c r="R260" s="5" t="str" cm="1">
        <f t="array" aca="1" ref="R260" ca="1">IF( OR( AND($A260&gt;=INDIRECT("'Panasonic ERJ Code Table'!$K" &amp; R$1),$A260&lt;=INDIRECT("'Panasonic ERJ Code Table'!$L" &amp; R$1)), AND($A260&gt;=INDIRECT("'Panasonic ERJ Code Table'!$M" &amp; R$1),$A260&lt;=INDIRECT("'Panasonic ERJ Code Table'!$N" &amp; R$1)) ),R$2&amp;_xlfn.XLOOKUP($A260,E96_raw,E96_code),"N/A")</f>
        <v>ERJ6RBD4750</v>
      </c>
      <c r="U260" s="5" t="str" cm="1">
        <f t="array" aca="1" ref="U260" ca="1">IF( OR( AND($A260&gt;=INDIRECT("'Panasonic ERJ Code Table'!$J" &amp; U$1),$A260&lt;=INDIRECT("'Panasonic ERJ Code Table'!$K" &amp; U$1)), AND($A260&gt;=INDIRECT("'Panasonic ERJ Code Table'!$L" &amp; U$1),$A260&lt;=INDIRECT("'Panasonic ERJ Code Table'!$M" &amp; U$1)) ),U$2&amp;_xlfn.XLOOKUP($A260,E96_raw,E96_code),"N/A")</f>
        <v>ERJ6RED4750</v>
      </c>
    </row>
    <row r="261" spans="1:21">
      <c r="A261" s="16">
        <v>487</v>
      </c>
      <c r="B261" s="16"/>
      <c r="C261" s="5" t="str" cm="1">
        <f t="array" aca="1" ref="C261" ca="1">IF( OR( AND($A261&gt;=INDIRECT("'Panasonic ERJ Code Table'!$K" &amp; C$1),$A261&lt;=INDIRECT("'Panasonic ERJ Code Table'!$L" &amp; C$1)), AND($A261&gt;=INDIRECT("'Panasonic ERJ Code Table'!$M" &amp; C$1),$A261&lt;=INDIRECT("'Panasonic ERJ Code Table'!$N" &amp; C$1)) ),C$2&amp;_xlfn.XLOOKUP($A261,E96_raw,E96_code),"N/A")</f>
        <v>N/A</v>
      </c>
      <c r="F261" s="5" t="str" cm="1">
        <f t="array" aca="1" ref="F261" ca="1">IF( OR( AND($A261&gt;=INDIRECT("'Panasonic ERJ Code Table'!$K" &amp; F$1),$A261&lt;=INDIRECT("'Panasonic ERJ Code Table'!$L" &amp; F$1)), AND($A261&gt;=INDIRECT("'Panasonic ERJ Code Table'!$M" &amp; F$1),$A261&lt;=INDIRECT("'Panasonic ERJ Code Table'!$N" &amp; F$1)) ),F$2&amp;_xlfn.XLOOKUP($A261,E96_raw,E96_code),"N/A")</f>
        <v>ERJ2RHD4870</v>
      </c>
      <c r="G261" s="23" t="str" cm="1">
        <f t="array" aca="1" ref="G261" ca="1">"technology "&amp;RIGHT(F261,4)&amp;";"&amp;_xlfn.XLOOKUP(2,eii,eia)&amp;F261&amp;_xlfn.XLOOKUP(16,eii,eia)&amp;_xlfn.XLOOKUP(3,eii,eia)&amp;_xlfn.XLOOKUP($A261,E96_raw,e96_std&amp;" "&amp;e96_sym)&amp;_xlfn.XLOOKUP(16,eii,eia)&amp;_xlfn.XLOOKUP(4,eii,eia)&amp;_xlfn.XLOOKUP(LEFT(F261,7),r_1,r_4)&amp;" W @ 70°C"&amp;_xlfn.XLOOKUP(16,eii,eia)&amp;_xlfn.XLOOKUP(5,eii,eia)&amp;_xlfn.XLOOKUP(MID(F261,4,3),e_code,TEXT(e_size,"0000"))&amp;_xlfn.XLOOKUP(16,eii,eia)&amp;_xlfn.XLOOKUP(6,eii,eia)&amp;ROUND(MIN(SQRT($A261*_xlfn.XLOOKUP(LEFT(F261,7),r_1,r_4)),_xlfn.XLOOKUP(LEFT(F261,7),r_1,r_7)),1)&amp;" V"&amp;_xlfn.XLOOKUP(16,eii,eia)&amp;_xlfn.XLOOKUP(8,eii,eia)&amp;_xlfn.XLOOKUP(LEFT(F261,7),r_1,r_8)&amp;_xlfn.XLOOKUP(16,eii,eia)&amp;_xlfn.XLOOKUP(9,eii,eia)&amp;_xlfn.XLOOKUP($A261,E96_raw,E96_code&amp;" / "&amp;E96_3C)&amp;_xlfn.XLOOKUP(16,eii,eia)&amp;_xlfn.XLOOKUP(10,eii,eia)&amp;_xlfn.XLOOKUP(LEFT(F261,7),r_1,r_10)&amp;_xlfn.XLOOKUP(16,eii,eia)&amp;_xlfn.XLOOKUP(11,eii,eia)&amp;_xlfn.XLOOKUP(LEFT(F261,7),r_1,r_11)&amp;_xlfn.XLOOKUP(16,eii,eia)&amp;_xlfn.XLOOKUP(12,eii,eia)&amp;_xlfn.XLOOKUP(LEFT(F261,7),r_1,r_12)&amp;" ppm/°C"&amp;_xlfn.XLOOKUP(16,eii,eia)&amp;_xlfn.XLOOKUP(13,eii,eia)&amp;MID(F261,4,2)&amp;_xlfn.XLOOKUP(16,eii,eia)&amp;_xlfn.XLOOKUP(14,eii,eia)&amp;_xlfn.XLOOKUP(16,eii,eia)&amp;_xlfn.XLOOKUP(15,eii,eia)&amp;_xlfn.XLOOKUP(16,eii,eia)</f>
        <v>technology 4870;attribute MPN 'ERJ2RHD4870' constant;attribute value '487 0' constant;attribute Power '0.063 W @ 70°C' constant;attribute package '0402' constant;attribute RCWV '5.5 V' constant;attribute tolerance '±0.5 %' constant;attribute pkg_codes '4870 / 481'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1" s="5" t="str" cm="1">
        <f t="array" aca="1" ref="I261" ca="1">IF( OR( AND($A261&gt;=INDIRECT("'Panasonic ERJ Code Table'!$K" &amp; I$1),$A261&lt;=INDIRECT("'Panasonic ERJ Code Table'!$L" &amp; I$1)), AND($A261&gt;=INDIRECT("'Panasonic ERJ Code Table'!$M" &amp; I$1),$A261&lt;=INDIRECT("'Panasonic ERJ Code Table'!$N" &amp; I$1)) ),I$2&amp;_xlfn.XLOOKUP($A261,E96_raw,E96_code),"N/A")</f>
        <v>N/A</v>
      </c>
      <c r="L261" s="5" t="str" cm="1">
        <f t="array" aca="1" ref="L261" ca="1">IF( OR( AND($A261&gt;=INDIRECT("'Panasonic ERJ Code Table'!$K" &amp; L$1),$A261&lt;=INDIRECT("'Panasonic ERJ Code Table'!$L" &amp; L$1)), AND($A261&gt;=INDIRECT("'Panasonic ERJ Code Table'!$M" &amp; L$1),$A261&lt;=INDIRECT("'Panasonic ERJ Code Table'!$N" &amp; L$1)) ),L$2&amp;_xlfn.XLOOKUP($A261,E96_raw,E96_code),"N/A")</f>
        <v>ERJ3RBD4870</v>
      </c>
      <c r="O261" s="5" t="str" cm="1">
        <f t="array" aca="1" ref="O261" ca="1">IF( OR( AND($A261&gt;=INDIRECT("'Panasonic ERJ Code Table'!$K" &amp; O$1),$A261&lt;=INDIRECT("'Panasonic ERJ Code Table'!$L" &amp; O$1)), AND($A261&gt;=INDIRECT("'Panasonic ERJ Code Table'!$M" &amp; O$1),$A261&lt;=INDIRECT("'Panasonic ERJ Code Table'!$N" &amp; O$1)) ),O$2&amp;_xlfn.XLOOKUP($A261,E96_raw,E96_code),"N/A")</f>
        <v>N/A</v>
      </c>
      <c r="R261" s="5" t="str" cm="1">
        <f t="array" aca="1" ref="R261" ca="1">IF( OR( AND($A261&gt;=INDIRECT("'Panasonic ERJ Code Table'!$K" &amp; R$1),$A261&lt;=INDIRECT("'Panasonic ERJ Code Table'!$L" &amp; R$1)), AND($A261&gt;=INDIRECT("'Panasonic ERJ Code Table'!$M" &amp; R$1),$A261&lt;=INDIRECT("'Panasonic ERJ Code Table'!$N" &amp; R$1)) ),R$2&amp;_xlfn.XLOOKUP($A261,E96_raw,E96_code),"N/A")</f>
        <v>ERJ6RBD4870</v>
      </c>
      <c r="U261" s="5" t="str" cm="1">
        <f t="array" aca="1" ref="U261" ca="1">IF( OR( AND($A261&gt;=INDIRECT("'Panasonic ERJ Code Table'!$J" &amp; U$1),$A261&lt;=INDIRECT("'Panasonic ERJ Code Table'!$K" &amp; U$1)), AND($A261&gt;=INDIRECT("'Panasonic ERJ Code Table'!$L" &amp; U$1),$A261&lt;=INDIRECT("'Panasonic ERJ Code Table'!$M" &amp; U$1)) ),U$2&amp;_xlfn.XLOOKUP($A261,E96_raw,E96_code),"N/A")</f>
        <v>ERJ6RED4870</v>
      </c>
    </row>
    <row r="262" spans="1:21">
      <c r="A262" s="16">
        <v>499</v>
      </c>
      <c r="B262" s="16"/>
      <c r="C262" s="5" t="str" cm="1">
        <f t="array" aca="1" ref="C262" ca="1">IF( OR( AND($A262&gt;=INDIRECT("'Panasonic ERJ Code Table'!$K" &amp; C$1),$A262&lt;=INDIRECT("'Panasonic ERJ Code Table'!$L" &amp; C$1)), AND($A262&gt;=INDIRECT("'Panasonic ERJ Code Table'!$M" &amp; C$1),$A262&lt;=INDIRECT("'Panasonic ERJ Code Table'!$N" &amp; C$1)) ),C$2&amp;_xlfn.XLOOKUP($A262,E96_raw,E96_code),"N/A")</f>
        <v>N/A</v>
      </c>
      <c r="F262" s="5" t="str" cm="1">
        <f t="array" aca="1" ref="F262" ca="1">IF( OR( AND($A262&gt;=INDIRECT("'Panasonic ERJ Code Table'!$K" &amp; F$1),$A262&lt;=INDIRECT("'Panasonic ERJ Code Table'!$L" &amp; F$1)), AND($A262&gt;=INDIRECT("'Panasonic ERJ Code Table'!$M" &amp; F$1),$A262&lt;=INDIRECT("'Panasonic ERJ Code Table'!$N" &amp; F$1)) ),F$2&amp;_xlfn.XLOOKUP($A262,E96_raw,E96_code),"N/A")</f>
        <v>ERJ2RHD4990</v>
      </c>
      <c r="G262" s="23" t="str" cm="1">
        <f t="array" aca="1" ref="G262" ca="1">"technology "&amp;RIGHT(F262,4)&amp;";"&amp;_xlfn.XLOOKUP(2,eii,eia)&amp;F262&amp;_xlfn.XLOOKUP(16,eii,eia)&amp;_xlfn.XLOOKUP(3,eii,eia)&amp;_xlfn.XLOOKUP($A262,E96_raw,e96_std&amp;" "&amp;e96_sym)&amp;_xlfn.XLOOKUP(16,eii,eia)&amp;_xlfn.XLOOKUP(4,eii,eia)&amp;_xlfn.XLOOKUP(LEFT(F262,7),r_1,r_4)&amp;" W @ 70°C"&amp;_xlfn.XLOOKUP(16,eii,eia)&amp;_xlfn.XLOOKUP(5,eii,eia)&amp;_xlfn.XLOOKUP(MID(F262,4,3),e_code,TEXT(e_size,"0000"))&amp;_xlfn.XLOOKUP(16,eii,eia)&amp;_xlfn.XLOOKUP(6,eii,eia)&amp;ROUND(MIN(SQRT($A262*_xlfn.XLOOKUP(LEFT(F262,7),r_1,r_4)),_xlfn.XLOOKUP(LEFT(F262,7),r_1,r_7)),1)&amp;" V"&amp;_xlfn.XLOOKUP(16,eii,eia)&amp;_xlfn.XLOOKUP(8,eii,eia)&amp;_xlfn.XLOOKUP(LEFT(F262,7),r_1,r_8)&amp;_xlfn.XLOOKUP(16,eii,eia)&amp;_xlfn.XLOOKUP(9,eii,eia)&amp;_xlfn.XLOOKUP($A262,E96_raw,E96_code&amp;" / "&amp;E96_3C)&amp;_xlfn.XLOOKUP(16,eii,eia)&amp;_xlfn.XLOOKUP(10,eii,eia)&amp;_xlfn.XLOOKUP(LEFT(F262,7),r_1,r_10)&amp;_xlfn.XLOOKUP(16,eii,eia)&amp;_xlfn.XLOOKUP(11,eii,eia)&amp;_xlfn.XLOOKUP(LEFT(F262,7),r_1,r_11)&amp;_xlfn.XLOOKUP(16,eii,eia)&amp;_xlfn.XLOOKUP(12,eii,eia)&amp;_xlfn.XLOOKUP(LEFT(F262,7),r_1,r_12)&amp;" ppm/°C"&amp;_xlfn.XLOOKUP(16,eii,eia)&amp;_xlfn.XLOOKUP(13,eii,eia)&amp;MID(F262,4,2)&amp;_xlfn.XLOOKUP(16,eii,eia)&amp;_xlfn.XLOOKUP(14,eii,eia)&amp;_xlfn.XLOOKUP(16,eii,eia)&amp;_xlfn.XLOOKUP(15,eii,eia)&amp;_xlfn.XLOOKUP(16,eii,eia)</f>
        <v>technology 4990;attribute MPN 'ERJ2RHD4990' constant;attribute value '499 0' constant;attribute Power '0.063 W @ 70°C' constant;attribute package '0402' constant;attribute RCWV '5.6 V' constant;attribute tolerance '±0.5 %' constant;attribute pkg_codes '4990 / 491'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2" s="5" t="str" cm="1">
        <f t="array" aca="1" ref="I262" ca="1">IF( OR( AND($A262&gt;=INDIRECT("'Panasonic ERJ Code Table'!$K" &amp; I$1),$A262&lt;=INDIRECT("'Panasonic ERJ Code Table'!$L" &amp; I$1)), AND($A262&gt;=INDIRECT("'Panasonic ERJ Code Table'!$M" &amp; I$1),$A262&lt;=INDIRECT("'Panasonic ERJ Code Table'!$N" &amp; I$1)) ),I$2&amp;_xlfn.XLOOKUP($A262,E96_raw,E96_code),"N/A")</f>
        <v>N/A</v>
      </c>
      <c r="L262" s="5" t="str" cm="1">
        <f t="array" aca="1" ref="L262" ca="1">IF( OR( AND($A262&gt;=INDIRECT("'Panasonic ERJ Code Table'!$K" &amp; L$1),$A262&lt;=INDIRECT("'Panasonic ERJ Code Table'!$L" &amp; L$1)), AND($A262&gt;=INDIRECT("'Panasonic ERJ Code Table'!$M" &amp; L$1),$A262&lt;=INDIRECT("'Panasonic ERJ Code Table'!$N" &amp; L$1)) ),L$2&amp;_xlfn.XLOOKUP($A262,E96_raw,E96_code),"N/A")</f>
        <v>ERJ3RBD4990</v>
      </c>
      <c r="O262" s="5" t="str" cm="1">
        <f t="array" aca="1" ref="O262" ca="1">IF( OR( AND($A262&gt;=INDIRECT("'Panasonic ERJ Code Table'!$K" &amp; O$1),$A262&lt;=INDIRECT("'Panasonic ERJ Code Table'!$L" &amp; O$1)), AND($A262&gt;=INDIRECT("'Panasonic ERJ Code Table'!$M" &amp; O$1),$A262&lt;=INDIRECT("'Panasonic ERJ Code Table'!$N" &amp; O$1)) ),O$2&amp;_xlfn.XLOOKUP($A262,E96_raw,E96_code),"N/A")</f>
        <v>N/A</v>
      </c>
      <c r="R262" s="5" t="str" cm="1">
        <f t="array" aca="1" ref="R262" ca="1">IF( OR( AND($A262&gt;=INDIRECT("'Panasonic ERJ Code Table'!$K" &amp; R$1),$A262&lt;=INDIRECT("'Panasonic ERJ Code Table'!$L" &amp; R$1)), AND($A262&gt;=INDIRECT("'Panasonic ERJ Code Table'!$M" &amp; R$1),$A262&lt;=INDIRECT("'Panasonic ERJ Code Table'!$N" &amp; R$1)) ),R$2&amp;_xlfn.XLOOKUP($A262,E96_raw,E96_code),"N/A")</f>
        <v>ERJ6RBD4990</v>
      </c>
      <c r="U262" s="5" t="str" cm="1">
        <f t="array" aca="1" ref="U262" ca="1">IF( OR( AND($A262&gt;=INDIRECT("'Panasonic ERJ Code Table'!$J" &amp; U$1),$A262&lt;=INDIRECT("'Panasonic ERJ Code Table'!$K" &amp; U$1)), AND($A262&gt;=INDIRECT("'Panasonic ERJ Code Table'!$L" &amp; U$1),$A262&lt;=INDIRECT("'Panasonic ERJ Code Table'!$M" &amp; U$1)) ),U$2&amp;_xlfn.XLOOKUP($A262,E96_raw,E96_code),"N/A")</f>
        <v>ERJ6RED4990</v>
      </c>
    </row>
    <row r="263" spans="1:21">
      <c r="A263" s="16">
        <v>511</v>
      </c>
      <c r="B263" s="16"/>
      <c r="C263" s="5" t="str" cm="1">
        <f t="array" aca="1" ref="C263" ca="1">IF( OR( AND($A263&gt;=INDIRECT("'Panasonic ERJ Code Table'!$K" &amp; C$1),$A263&lt;=INDIRECT("'Panasonic ERJ Code Table'!$L" &amp; C$1)), AND($A263&gt;=INDIRECT("'Panasonic ERJ Code Table'!$M" &amp; C$1),$A263&lt;=INDIRECT("'Panasonic ERJ Code Table'!$N" &amp; C$1)) ),C$2&amp;_xlfn.XLOOKUP($A263,E96_raw,E96_code),"N/A")</f>
        <v>N/A</v>
      </c>
      <c r="F263" s="5" t="str" cm="1">
        <f t="array" aca="1" ref="F263" ca="1">IF( OR( AND($A263&gt;=INDIRECT("'Panasonic ERJ Code Table'!$K" &amp; F$1),$A263&lt;=INDIRECT("'Panasonic ERJ Code Table'!$L" &amp; F$1)), AND($A263&gt;=INDIRECT("'Panasonic ERJ Code Table'!$M" &amp; F$1),$A263&lt;=INDIRECT("'Panasonic ERJ Code Table'!$N" &amp; F$1)) ),F$2&amp;_xlfn.XLOOKUP($A263,E96_raw,E96_code),"N/A")</f>
        <v>ERJ2RHD5110</v>
      </c>
      <c r="G263" s="23" t="str" cm="1">
        <f t="array" aca="1" ref="G263" ca="1">"technology "&amp;RIGHT(F263,4)&amp;";"&amp;_xlfn.XLOOKUP(2,eii,eia)&amp;F263&amp;_xlfn.XLOOKUP(16,eii,eia)&amp;_xlfn.XLOOKUP(3,eii,eia)&amp;_xlfn.XLOOKUP($A263,E96_raw,e96_std&amp;" "&amp;e96_sym)&amp;_xlfn.XLOOKUP(16,eii,eia)&amp;_xlfn.XLOOKUP(4,eii,eia)&amp;_xlfn.XLOOKUP(LEFT(F263,7),r_1,r_4)&amp;" W @ 70°C"&amp;_xlfn.XLOOKUP(16,eii,eia)&amp;_xlfn.XLOOKUP(5,eii,eia)&amp;_xlfn.XLOOKUP(MID(F263,4,3),e_code,TEXT(e_size,"0000"))&amp;_xlfn.XLOOKUP(16,eii,eia)&amp;_xlfn.XLOOKUP(6,eii,eia)&amp;ROUND(MIN(SQRT($A263*_xlfn.XLOOKUP(LEFT(F263,7),r_1,r_4)),_xlfn.XLOOKUP(LEFT(F263,7),r_1,r_7)),1)&amp;" V"&amp;_xlfn.XLOOKUP(16,eii,eia)&amp;_xlfn.XLOOKUP(8,eii,eia)&amp;_xlfn.XLOOKUP(LEFT(F263,7),r_1,r_8)&amp;_xlfn.XLOOKUP(16,eii,eia)&amp;_xlfn.XLOOKUP(9,eii,eia)&amp;_xlfn.XLOOKUP($A263,E96_raw,E96_code&amp;" / "&amp;E96_3C)&amp;_xlfn.XLOOKUP(16,eii,eia)&amp;_xlfn.XLOOKUP(10,eii,eia)&amp;_xlfn.XLOOKUP(LEFT(F263,7),r_1,r_10)&amp;_xlfn.XLOOKUP(16,eii,eia)&amp;_xlfn.XLOOKUP(11,eii,eia)&amp;_xlfn.XLOOKUP(LEFT(F263,7),r_1,r_11)&amp;_xlfn.XLOOKUP(16,eii,eia)&amp;_xlfn.XLOOKUP(12,eii,eia)&amp;_xlfn.XLOOKUP(LEFT(F263,7),r_1,r_12)&amp;" ppm/°C"&amp;_xlfn.XLOOKUP(16,eii,eia)&amp;_xlfn.XLOOKUP(13,eii,eia)&amp;MID(F263,4,2)&amp;_xlfn.XLOOKUP(16,eii,eia)&amp;_xlfn.XLOOKUP(14,eii,eia)&amp;_xlfn.XLOOKUP(16,eii,eia)&amp;_xlfn.XLOOKUP(15,eii,eia)&amp;_xlfn.XLOOKUP(16,eii,eia)</f>
        <v>technology 5110;attribute MPN 'ERJ2RHD5110' constant;attribute value '511 0' constant;attribute Power '0.063 W @ 70°C' constant;attribute package '0402' constant;attribute RCWV '5.7 V' constant;attribute tolerance '±0.5 %' constant;attribute pkg_codes '5110 / 511'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3" s="5" t="str" cm="1">
        <f t="array" aca="1" ref="I263" ca="1">IF( OR( AND($A263&gt;=INDIRECT("'Panasonic ERJ Code Table'!$K" &amp; I$1),$A263&lt;=INDIRECT("'Panasonic ERJ Code Table'!$L" &amp; I$1)), AND($A263&gt;=INDIRECT("'Panasonic ERJ Code Table'!$M" &amp; I$1),$A263&lt;=INDIRECT("'Panasonic ERJ Code Table'!$N" &amp; I$1)) ),I$2&amp;_xlfn.XLOOKUP($A263,E96_raw,E96_code),"N/A")</f>
        <v>N/A</v>
      </c>
      <c r="L263" s="5" t="str" cm="1">
        <f t="array" aca="1" ref="L263" ca="1">IF( OR( AND($A263&gt;=INDIRECT("'Panasonic ERJ Code Table'!$K" &amp; L$1),$A263&lt;=INDIRECT("'Panasonic ERJ Code Table'!$L" &amp; L$1)), AND($A263&gt;=INDIRECT("'Panasonic ERJ Code Table'!$M" &amp; L$1),$A263&lt;=INDIRECT("'Panasonic ERJ Code Table'!$N" &amp; L$1)) ),L$2&amp;_xlfn.XLOOKUP($A263,E96_raw,E96_code),"N/A")</f>
        <v>ERJ3RBD5110</v>
      </c>
      <c r="O263" s="5" t="str" cm="1">
        <f t="array" aca="1" ref="O263" ca="1">IF( OR( AND($A263&gt;=INDIRECT("'Panasonic ERJ Code Table'!$K" &amp; O$1),$A263&lt;=INDIRECT("'Panasonic ERJ Code Table'!$L" &amp; O$1)), AND($A263&gt;=INDIRECT("'Panasonic ERJ Code Table'!$M" &amp; O$1),$A263&lt;=INDIRECT("'Panasonic ERJ Code Table'!$N" &amp; O$1)) ),O$2&amp;_xlfn.XLOOKUP($A263,E96_raw,E96_code),"N/A")</f>
        <v>N/A</v>
      </c>
      <c r="R263" s="5" t="str" cm="1">
        <f t="array" aca="1" ref="R263" ca="1">IF( OR( AND($A263&gt;=INDIRECT("'Panasonic ERJ Code Table'!$K" &amp; R$1),$A263&lt;=INDIRECT("'Panasonic ERJ Code Table'!$L" &amp; R$1)), AND($A263&gt;=INDIRECT("'Panasonic ERJ Code Table'!$M" &amp; R$1),$A263&lt;=INDIRECT("'Panasonic ERJ Code Table'!$N" &amp; R$1)) ),R$2&amp;_xlfn.XLOOKUP($A263,E96_raw,E96_code),"N/A")</f>
        <v>ERJ6RBD5110</v>
      </c>
      <c r="U263" s="5" t="str" cm="1">
        <f t="array" aca="1" ref="U263" ca="1">IF( OR( AND($A263&gt;=INDIRECT("'Panasonic ERJ Code Table'!$J" &amp; U$1),$A263&lt;=INDIRECT("'Panasonic ERJ Code Table'!$K" &amp; U$1)), AND($A263&gt;=INDIRECT("'Panasonic ERJ Code Table'!$L" &amp; U$1),$A263&lt;=INDIRECT("'Panasonic ERJ Code Table'!$M" &amp; U$1)) ),U$2&amp;_xlfn.XLOOKUP($A263,E96_raw,E96_code),"N/A")</f>
        <v>ERJ6RED5110</v>
      </c>
    </row>
    <row r="264" spans="1:21">
      <c r="A264" s="16">
        <v>523</v>
      </c>
      <c r="B264" s="16"/>
      <c r="C264" s="5" t="str" cm="1">
        <f t="array" aca="1" ref="C264" ca="1">IF( OR( AND($A264&gt;=INDIRECT("'Panasonic ERJ Code Table'!$K" &amp; C$1),$A264&lt;=INDIRECT("'Panasonic ERJ Code Table'!$L" &amp; C$1)), AND($A264&gt;=INDIRECT("'Panasonic ERJ Code Table'!$M" &amp; C$1),$A264&lt;=INDIRECT("'Panasonic ERJ Code Table'!$N" &amp; C$1)) ),C$2&amp;_xlfn.XLOOKUP($A264,E96_raw,E96_code),"N/A")</f>
        <v>N/A</v>
      </c>
      <c r="F264" s="5" t="str" cm="1">
        <f t="array" aca="1" ref="F264" ca="1">IF( OR( AND($A264&gt;=INDIRECT("'Panasonic ERJ Code Table'!$K" &amp; F$1),$A264&lt;=INDIRECT("'Panasonic ERJ Code Table'!$L" &amp; F$1)), AND($A264&gt;=INDIRECT("'Panasonic ERJ Code Table'!$M" &amp; F$1),$A264&lt;=INDIRECT("'Panasonic ERJ Code Table'!$N" &amp; F$1)) ),F$2&amp;_xlfn.XLOOKUP($A264,E96_raw,E96_code),"N/A")</f>
        <v>ERJ2RHD5230</v>
      </c>
      <c r="G264" s="23" t="str" cm="1">
        <f t="array" aca="1" ref="G264" ca="1">"technology "&amp;RIGHT(F264,4)&amp;";"&amp;_xlfn.XLOOKUP(2,eii,eia)&amp;F264&amp;_xlfn.XLOOKUP(16,eii,eia)&amp;_xlfn.XLOOKUP(3,eii,eia)&amp;_xlfn.XLOOKUP($A264,E96_raw,e96_std&amp;" "&amp;e96_sym)&amp;_xlfn.XLOOKUP(16,eii,eia)&amp;_xlfn.XLOOKUP(4,eii,eia)&amp;_xlfn.XLOOKUP(LEFT(F264,7),r_1,r_4)&amp;" W @ 70°C"&amp;_xlfn.XLOOKUP(16,eii,eia)&amp;_xlfn.XLOOKUP(5,eii,eia)&amp;_xlfn.XLOOKUP(MID(F264,4,3),e_code,TEXT(e_size,"0000"))&amp;_xlfn.XLOOKUP(16,eii,eia)&amp;_xlfn.XLOOKUP(6,eii,eia)&amp;ROUND(MIN(SQRT($A264*_xlfn.XLOOKUP(LEFT(F264,7),r_1,r_4)),_xlfn.XLOOKUP(LEFT(F264,7),r_1,r_7)),1)&amp;" V"&amp;_xlfn.XLOOKUP(16,eii,eia)&amp;_xlfn.XLOOKUP(8,eii,eia)&amp;_xlfn.XLOOKUP(LEFT(F264,7),r_1,r_8)&amp;_xlfn.XLOOKUP(16,eii,eia)&amp;_xlfn.XLOOKUP(9,eii,eia)&amp;_xlfn.XLOOKUP($A264,E96_raw,E96_code&amp;" / "&amp;E96_3C)&amp;_xlfn.XLOOKUP(16,eii,eia)&amp;_xlfn.XLOOKUP(10,eii,eia)&amp;_xlfn.XLOOKUP(LEFT(F264,7),r_1,r_10)&amp;_xlfn.XLOOKUP(16,eii,eia)&amp;_xlfn.XLOOKUP(11,eii,eia)&amp;_xlfn.XLOOKUP(LEFT(F264,7),r_1,r_11)&amp;_xlfn.XLOOKUP(16,eii,eia)&amp;_xlfn.XLOOKUP(12,eii,eia)&amp;_xlfn.XLOOKUP(LEFT(F264,7),r_1,r_12)&amp;" ppm/°C"&amp;_xlfn.XLOOKUP(16,eii,eia)&amp;_xlfn.XLOOKUP(13,eii,eia)&amp;MID(F264,4,2)&amp;_xlfn.XLOOKUP(16,eii,eia)&amp;_xlfn.XLOOKUP(14,eii,eia)&amp;_xlfn.XLOOKUP(16,eii,eia)&amp;_xlfn.XLOOKUP(15,eii,eia)&amp;_xlfn.XLOOKUP(16,eii,eia)</f>
        <v>technology 5230;attribute MPN 'ERJ2RHD5230' constant;attribute value '523 0' constant;attribute Power '0.063 W @ 70°C' constant;attribute package '0402' constant;attribute RCWV '5.7 V' constant;attribute tolerance '±0.5 %' constant;attribute pkg_codes '5230 / 521'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4" s="5" t="str" cm="1">
        <f t="array" aca="1" ref="I264" ca="1">IF( OR( AND($A264&gt;=INDIRECT("'Panasonic ERJ Code Table'!$K" &amp; I$1),$A264&lt;=INDIRECT("'Panasonic ERJ Code Table'!$L" &amp; I$1)), AND($A264&gt;=INDIRECT("'Panasonic ERJ Code Table'!$M" &amp; I$1),$A264&lt;=INDIRECT("'Panasonic ERJ Code Table'!$N" &amp; I$1)) ),I$2&amp;_xlfn.XLOOKUP($A264,E96_raw,E96_code),"N/A")</f>
        <v>N/A</v>
      </c>
      <c r="L264" s="5" t="str" cm="1">
        <f t="array" aca="1" ref="L264" ca="1">IF( OR( AND($A264&gt;=INDIRECT("'Panasonic ERJ Code Table'!$K" &amp; L$1),$A264&lt;=INDIRECT("'Panasonic ERJ Code Table'!$L" &amp; L$1)), AND($A264&gt;=INDIRECT("'Panasonic ERJ Code Table'!$M" &amp; L$1),$A264&lt;=INDIRECT("'Panasonic ERJ Code Table'!$N" &amp; L$1)) ),L$2&amp;_xlfn.XLOOKUP($A264,E96_raw,E96_code),"N/A")</f>
        <v>ERJ3RBD5230</v>
      </c>
      <c r="O264" s="5" t="str" cm="1">
        <f t="array" aca="1" ref="O264" ca="1">IF( OR( AND($A264&gt;=INDIRECT("'Panasonic ERJ Code Table'!$K" &amp; O$1),$A264&lt;=INDIRECT("'Panasonic ERJ Code Table'!$L" &amp; O$1)), AND($A264&gt;=INDIRECT("'Panasonic ERJ Code Table'!$M" &amp; O$1),$A264&lt;=INDIRECT("'Panasonic ERJ Code Table'!$N" &amp; O$1)) ),O$2&amp;_xlfn.XLOOKUP($A264,E96_raw,E96_code),"N/A")</f>
        <v>N/A</v>
      </c>
      <c r="R264" s="5" t="str" cm="1">
        <f t="array" aca="1" ref="R264" ca="1">IF( OR( AND($A264&gt;=INDIRECT("'Panasonic ERJ Code Table'!$K" &amp; R$1),$A264&lt;=INDIRECT("'Panasonic ERJ Code Table'!$L" &amp; R$1)), AND($A264&gt;=INDIRECT("'Panasonic ERJ Code Table'!$M" &amp; R$1),$A264&lt;=INDIRECT("'Panasonic ERJ Code Table'!$N" &amp; R$1)) ),R$2&amp;_xlfn.XLOOKUP($A264,E96_raw,E96_code),"N/A")</f>
        <v>ERJ6RBD5230</v>
      </c>
      <c r="U264" s="5" t="str" cm="1">
        <f t="array" aca="1" ref="U264" ca="1">IF( OR( AND($A264&gt;=INDIRECT("'Panasonic ERJ Code Table'!$J" &amp; U$1),$A264&lt;=INDIRECT("'Panasonic ERJ Code Table'!$K" &amp; U$1)), AND($A264&gt;=INDIRECT("'Panasonic ERJ Code Table'!$L" &amp; U$1),$A264&lt;=INDIRECT("'Panasonic ERJ Code Table'!$M" &amp; U$1)) ),U$2&amp;_xlfn.XLOOKUP($A264,E96_raw,E96_code),"N/A")</f>
        <v>ERJ6RED5230</v>
      </c>
    </row>
    <row r="265" spans="1:21">
      <c r="A265" s="16">
        <v>536</v>
      </c>
      <c r="B265" s="16"/>
      <c r="C265" s="5" t="str" cm="1">
        <f t="array" aca="1" ref="C265" ca="1">IF( OR( AND($A265&gt;=INDIRECT("'Panasonic ERJ Code Table'!$K" &amp; C$1),$A265&lt;=INDIRECT("'Panasonic ERJ Code Table'!$L" &amp; C$1)), AND($A265&gt;=INDIRECT("'Panasonic ERJ Code Table'!$M" &amp; C$1),$A265&lt;=INDIRECT("'Panasonic ERJ Code Table'!$N" &amp; C$1)) ),C$2&amp;_xlfn.XLOOKUP($A265,E96_raw,E96_code),"N/A")</f>
        <v>N/A</v>
      </c>
      <c r="F265" s="5" t="str" cm="1">
        <f t="array" aca="1" ref="F265" ca="1">IF( OR( AND($A265&gt;=INDIRECT("'Panasonic ERJ Code Table'!$K" &amp; F$1),$A265&lt;=INDIRECT("'Panasonic ERJ Code Table'!$L" &amp; F$1)), AND($A265&gt;=INDIRECT("'Panasonic ERJ Code Table'!$M" &amp; F$1),$A265&lt;=INDIRECT("'Panasonic ERJ Code Table'!$N" &amp; F$1)) ),F$2&amp;_xlfn.XLOOKUP($A265,E96_raw,E96_code),"N/A")</f>
        <v>ERJ2RHD5360</v>
      </c>
      <c r="G265" s="23" t="str" cm="1">
        <f t="array" aca="1" ref="G265" ca="1">"technology "&amp;RIGHT(F265,4)&amp;";"&amp;_xlfn.XLOOKUP(2,eii,eia)&amp;F265&amp;_xlfn.XLOOKUP(16,eii,eia)&amp;_xlfn.XLOOKUP(3,eii,eia)&amp;_xlfn.XLOOKUP($A265,E96_raw,e96_std&amp;" "&amp;e96_sym)&amp;_xlfn.XLOOKUP(16,eii,eia)&amp;_xlfn.XLOOKUP(4,eii,eia)&amp;_xlfn.XLOOKUP(LEFT(F265,7),r_1,r_4)&amp;" W @ 70°C"&amp;_xlfn.XLOOKUP(16,eii,eia)&amp;_xlfn.XLOOKUP(5,eii,eia)&amp;_xlfn.XLOOKUP(MID(F265,4,3),e_code,TEXT(e_size,"0000"))&amp;_xlfn.XLOOKUP(16,eii,eia)&amp;_xlfn.XLOOKUP(6,eii,eia)&amp;ROUND(MIN(SQRT($A265*_xlfn.XLOOKUP(LEFT(F265,7),r_1,r_4)),_xlfn.XLOOKUP(LEFT(F265,7),r_1,r_7)),1)&amp;" V"&amp;_xlfn.XLOOKUP(16,eii,eia)&amp;_xlfn.XLOOKUP(8,eii,eia)&amp;_xlfn.XLOOKUP(LEFT(F265,7),r_1,r_8)&amp;_xlfn.XLOOKUP(16,eii,eia)&amp;_xlfn.XLOOKUP(9,eii,eia)&amp;_xlfn.XLOOKUP($A265,E96_raw,E96_code&amp;" / "&amp;E96_3C)&amp;_xlfn.XLOOKUP(16,eii,eia)&amp;_xlfn.XLOOKUP(10,eii,eia)&amp;_xlfn.XLOOKUP(LEFT(F265,7),r_1,r_10)&amp;_xlfn.XLOOKUP(16,eii,eia)&amp;_xlfn.XLOOKUP(11,eii,eia)&amp;_xlfn.XLOOKUP(LEFT(F265,7),r_1,r_11)&amp;_xlfn.XLOOKUP(16,eii,eia)&amp;_xlfn.XLOOKUP(12,eii,eia)&amp;_xlfn.XLOOKUP(LEFT(F265,7),r_1,r_12)&amp;" ppm/°C"&amp;_xlfn.XLOOKUP(16,eii,eia)&amp;_xlfn.XLOOKUP(13,eii,eia)&amp;MID(F265,4,2)&amp;_xlfn.XLOOKUP(16,eii,eia)&amp;_xlfn.XLOOKUP(14,eii,eia)&amp;_xlfn.XLOOKUP(16,eii,eia)&amp;_xlfn.XLOOKUP(15,eii,eia)&amp;_xlfn.XLOOKUP(16,eii,eia)</f>
        <v>technology 5360;attribute MPN 'ERJ2RHD5360' constant;attribute value '536 0' constant;attribute Power '0.063 W @ 70°C' constant;attribute package '0402' constant;attribute RCWV '5.8 V' constant;attribute tolerance '±0.5 %' constant;attribute pkg_codes '5360 / 531'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5" s="5" t="str" cm="1">
        <f t="array" aca="1" ref="I265" ca="1">IF( OR( AND($A265&gt;=INDIRECT("'Panasonic ERJ Code Table'!$K" &amp; I$1),$A265&lt;=INDIRECT("'Panasonic ERJ Code Table'!$L" &amp; I$1)), AND($A265&gt;=INDIRECT("'Panasonic ERJ Code Table'!$M" &amp; I$1),$A265&lt;=INDIRECT("'Panasonic ERJ Code Table'!$N" &amp; I$1)) ),I$2&amp;_xlfn.XLOOKUP($A265,E96_raw,E96_code),"N/A")</f>
        <v>N/A</v>
      </c>
      <c r="L265" s="5" t="str" cm="1">
        <f t="array" aca="1" ref="L265" ca="1">IF( OR( AND($A265&gt;=INDIRECT("'Panasonic ERJ Code Table'!$K" &amp; L$1),$A265&lt;=INDIRECT("'Panasonic ERJ Code Table'!$L" &amp; L$1)), AND($A265&gt;=INDIRECT("'Panasonic ERJ Code Table'!$M" &amp; L$1),$A265&lt;=INDIRECT("'Panasonic ERJ Code Table'!$N" &amp; L$1)) ),L$2&amp;_xlfn.XLOOKUP($A265,E96_raw,E96_code),"N/A")</f>
        <v>ERJ3RBD5360</v>
      </c>
      <c r="O265" s="5" t="str" cm="1">
        <f t="array" aca="1" ref="O265" ca="1">IF( OR( AND($A265&gt;=INDIRECT("'Panasonic ERJ Code Table'!$K" &amp; O$1),$A265&lt;=INDIRECT("'Panasonic ERJ Code Table'!$L" &amp; O$1)), AND($A265&gt;=INDIRECT("'Panasonic ERJ Code Table'!$M" &amp; O$1),$A265&lt;=INDIRECT("'Panasonic ERJ Code Table'!$N" &amp; O$1)) ),O$2&amp;_xlfn.XLOOKUP($A265,E96_raw,E96_code),"N/A")</f>
        <v>N/A</v>
      </c>
      <c r="R265" s="5" t="str" cm="1">
        <f t="array" aca="1" ref="R265" ca="1">IF( OR( AND($A265&gt;=INDIRECT("'Panasonic ERJ Code Table'!$K" &amp; R$1),$A265&lt;=INDIRECT("'Panasonic ERJ Code Table'!$L" &amp; R$1)), AND($A265&gt;=INDIRECT("'Panasonic ERJ Code Table'!$M" &amp; R$1),$A265&lt;=INDIRECT("'Panasonic ERJ Code Table'!$N" &amp; R$1)) ),R$2&amp;_xlfn.XLOOKUP($A265,E96_raw,E96_code),"N/A")</f>
        <v>ERJ6RBD5360</v>
      </c>
      <c r="U265" s="5" t="str" cm="1">
        <f t="array" aca="1" ref="U265" ca="1">IF( OR( AND($A265&gt;=INDIRECT("'Panasonic ERJ Code Table'!$J" &amp; U$1),$A265&lt;=INDIRECT("'Panasonic ERJ Code Table'!$K" &amp; U$1)), AND($A265&gt;=INDIRECT("'Panasonic ERJ Code Table'!$L" &amp; U$1),$A265&lt;=INDIRECT("'Panasonic ERJ Code Table'!$M" &amp; U$1)) ),U$2&amp;_xlfn.XLOOKUP($A265,E96_raw,E96_code),"N/A")</f>
        <v>ERJ6RED5360</v>
      </c>
    </row>
    <row r="266" spans="1:21">
      <c r="A266" s="16">
        <v>549</v>
      </c>
      <c r="B266" s="16"/>
      <c r="C266" s="5" t="str" cm="1">
        <f t="array" aca="1" ref="C266" ca="1">IF( OR( AND($A266&gt;=INDIRECT("'Panasonic ERJ Code Table'!$K" &amp; C$1),$A266&lt;=INDIRECT("'Panasonic ERJ Code Table'!$L" &amp; C$1)), AND($A266&gt;=INDIRECT("'Panasonic ERJ Code Table'!$M" &amp; C$1),$A266&lt;=INDIRECT("'Panasonic ERJ Code Table'!$N" &amp; C$1)) ),C$2&amp;_xlfn.XLOOKUP($A266,E96_raw,E96_code),"N/A")</f>
        <v>N/A</v>
      </c>
      <c r="F266" s="5" t="str" cm="1">
        <f t="array" aca="1" ref="F266" ca="1">IF( OR( AND($A266&gt;=INDIRECT("'Panasonic ERJ Code Table'!$K" &amp; F$1),$A266&lt;=INDIRECT("'Panasonic ERJ Code Table'!$L" &amp; F$1)), AND($A266&gt;=INDIRECT("'Panasonic ERJ Code Table'!$M" &amp; F$1),$A266&lt;=INDIRECT("'Panasonic ERJ Code Table'!$N" &amp; F$1)) ),F$2&amp;_xlfn.XLOOKUP($A266,E96_raw,E96_code),"N/A")</f>
        <v>ERJ2RHD5490</v>
      </c>
      <c r="G266" s="23" t="str" cm="1">
        <f t="array" aca="1" ref="G266" ca="1">"technology "&amp;RIGHT(F266,4)&amp;";"&amp;_xlfn.XLOOKUP(2,eii,eia)&amp;F266&amp;_xlfn.XLOOKUP(16,eii,eia)&amp;_xlfn.XLOOKUP(3,eii,eia)&amp;_xlfn.XLOOKUP($A266,E96_raw,e96_std&amp;" "&amp;e96_sym)&amp;_xlfn.XLOOKUP(16,eii,eia)&amp;_xlfn.XLOOKUP(4,eii,eia)&amp;_xlfn.XLOOKUP(LEFT(F266,7),r_1,r_4)&amp;" W @ 70°C"&amp;_xlfn.XLOOKUP(16,eii,eia)&amp;_xlfn.XLOOKUP(5,eii,eia)&amp;_xlfn.XLOOKUP(MID(F266,4,3),e_code,TEXT(e_size,"0000"))&amp;_xlfn.XLOOKUP(16,eii,eia)&amp;_xlfn.XLOOKUP(6,eii,eia)&amp;ROUND(MIN(SQRT($A266*_xlfn.XLOOKUP(LEFT(F266,7),r_1,r_4)),_xlfn.XLOOKUP(LEFT(F266,7),r_1,r_7)),1)&amp;" V"&amp;_xlfn.XLOOKUP(16,eii,eia)&amp;_xlfn.XLOOKUP(8,eii,eia)&amp;_xlfn.XLOOKUP(LEFT(F266,7),r_1,r_8)&amp;_xlfn.XLOOKUP(16,eii,eia)&amp;_xlfn.XLOOKUP(9,eii,eia)&amp;_xlfn.XLOOKUP($A266,E96_raw,E96_code&amp;" / "&amp;E96_3C)&amp;_xlfn.XLOOKUP(16,eii,eia)&amp;_xlfn.XLOOKUP(10,eii,eia)&amp;_xlfn.XLOOKUP(LEFT(F266,7),r_1,r_10)&amp;_xlfn.XLOOKUP(16,eii,eia)&amp;_xlfn.XLOOKUP(11,eii,eia)&amp;_xlfn.XLOOKUP(LEFT(F266,7),r_1,r_11)&amp;_xlfn.XLOOKUP(16,eii,eia)&amp;_xlfn.XLOOKUP(12,eii,eia)&amp;_xlfn.XLOOKUP(LEFT(F266,7),r_1,r_12)&amp;" ppm/°C"&amp;_xlfn.XLOOKUP(16,eii,eia)&amp;_xlfn.XLOOKUP(13,eii,eia)&amp;MID(F266,4,2)&amp;_xlfn.XLOOKUP(16,eii,eia)&amp;_xlfn.XLOOKUP(14,eii,eia)&amp;_xlfn.XLOOKUP(16,eii,eia)&amp;_xlfn.XLOOKUP(15,eii,eia)&amp;_xlfn.XLOOKUP(16,eii,eia)</f>
        <v>technology 5490;attribute MPN 'ERJ2RHD5490' constant;attribute value '549 0' constant;attribute Power '0.063 W @ 70°C' constant;attribute package '0402' constant;attribute RCWV '5.9 V' constant;attribute tolerance '±0.5 %' constant;attribute pkg_codes '5490 / 541'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6" s="5" t="str" cm="1">
        <f t="array" aca="1" ref="I266" ca="1">IF( OR( AND($A266&gt;=INDIRECT("'Panasonic ERJ Code Table'!$K" &amp; I$1),$A266&lt;=INDIRECT("'Panasonic ERJ Code Table'!$L" &amp; I$1)), AND($A266&gt;=INDIRECT("'Panasonic ERJ Code Table'!$M" &amp; I$1),$A266&lt;=INDIRECT("'Panasonic ERJ Code Table'!$N" &amp; I$1)) ),I$2&amp;_xlfn.XLOOKUP($A266,E96_raw,E96_code),"N/A")</f>
        <v>N/A</v>
      </c>
      <c r="L266" s="5" t="str" cm="1">
        <f t="array" aca="1" ref="L266" ca="1">IF( OR( AND($A266&gt;=INDIRECT("'Panasonic ERJ Code Table'!$K" &amp; L$1),$A266&lt;=INDIRECT("'Panasonic ERJ Code Table'!$L" &amp; L$1)), AND($A266&gt;=INDIRECT("'Panasonic ERJ Code Table'!$M" &amp; L$1),$A266&lt;=INDIRECT("'Panasonic ERJ Code Table'!$N" &amp; L$1)) ),L$2&amp;_xlfn.XLOOKUP($A266,E96_raw,E96_code),"N/A")</f>
        <v>ERJ3RBD5490</v>
      </c>
      <c r="O266" s="5" t="str" cm="1">
        <f t="array" aca="1" ref="O266" ca="1">IF( OR( AND($A266&gt;=INDIRECT("'Panasonic ERJ Code Table'!$K" &amp; O$1),$A266&lt;=INDIRECT("'Panasonic ERJ Code Table'!$L" &amp; O$1)), AND($A266&gt;=INDIRECT("'Panasonic ERJ Code Table'!$M" &amp; O$1),$A266&lt;=INDIRECT("'Panasonic ERJ Code Table'!$N" &amp; O$1)) ),O$2&amp;_xlfn.XLOOKUP($A266,E96_raw,E96_code),"N/A")</f>
        <v>N/A</v>
      </c>
      <c r="R266" s="5" t="str" cm="1">
        <f t="array" aca="1" ref="R266" ca="1">IF( OR( AND($A266&gt;=INDIRECT("'Panasonic ERJ Code Table'!$K" &amp; R$1),$A266&lt;=INDIRECT("'Panasonic ERJ Code Table'!$L" &amp; R$1)), AND($A266&gt;=INDIRECT("'Panasonic ERJ Code Table'!$M" &amp; R$1),$A266&lt;=INDIRECT("'Panasonic ERJ Code Table'!$N" &amp; R$1)) ),R$2&amp;_xlfn.XLOOKUP($A266,E96_raw,E96_code),"N/A")</f>
        <v>ERJ6RBD5490</v>
      </c>
      <c r="U266" s="5" t="str" cm="1">
        <f t="array" aca="1" ref="U266" ca="1">IF( OR( AND($A266&gt;=INDIRECT("'Panasonic ERJ Code Table'!$J" &amp; U$1),$A266&lt;=INDIRECT("'Panasonic ERJ Code Table'!$K" &amp; U$1)), AND($A266&gt;=INDIRECT("'Panasonic ERJ Code Table'!$L" &amp; U$1),$A266&lt;=INDIRECT("'Panasonic ERJ Code Table'!$M" &amp; U$1)) ),U$2&amp;_xlfn.XLOOKUP($A266,E96_raw,E96_code),"N/A")</f>
        <v>ERJ6RED5490</v>
      </c>
    </row>
    <row r="267" spans="1:21">
      <c r="A267" s="16">
        <v>562</v>
      </c>
      <c r="B267" s="16"/>
      <c r="C267" s="5" t="str" cm="1">
        <f t="array" aca="1" ref="C267" ca="1">IF( OR( AND($A267&gt;=INDIRECT("'Panasonic ERJ Code Table'!$K" &amp; C$1),$A267&lt;=INDIRECT("'Panasonic ERJ Code Table'!$L" &amp; C$1)), AND($A267&gt;=INDIRECT("'Panasonic ERJ Code Table'!$M" &amp; C$1),$A267&lt;=INDIRECT("'Panasonic ERJ Code Table'!$N" &amp; C$1)) ),C$2&amp;_xlfn.XLOOKUP($A267,E96_raw,E96_code),"N/A")</f>
        <v>N/A</v>
      </c>
      <c r="F267" s="5" t="str" cm="1">
        <f t="array" aca="1" ref="F267" ca="1">IF( OR( AND($A267&gt;=INDIRECT("'Panasonic ERJ Code Table'!$K" &amp; F$1),$A267&lt;=INDIRECT("'Panasonic ERJ Code Table'!$L" &amp; F$1)), AND($A267&gt;=INDIRECT("'Panasonic ERJ Code Table'!$M" &amp; F$1),$A267&lt;=INDIRECT("'Panasonic ERJ Code Table'!$N" &amp; F$1)) ),F$2&amp;_xlfn.XLOOKUP($A267,E96_raw,E96_code),"N/A")</f>
        <v>ERJ2RHD5620</v>
      </c>
      <c r="G267" s="23" t="str" cm="1">
        <f t="array" aca="1" ref="G267" ca="1">"technology "&amp;RIGHT(F267,4)&amp;";"&amp;_xlfn.XLOOKUP(2,eii,eia)&amp;F267&amp;_xlfn.XLOOKUP(16,eii,eia)&amp;_xlfn.XLOOKUP(3,eii,eia)&amp;_xlfn.XLOOKUP($A267,E96_raw,e96_std&amp;" "&amp;e96_sym)&amp;_xlfn.XLOOKUP(16,eii,eia)&amp;_xlfn.XLOOKUP(4,eii,eia)&amp;_xlfn.XLOOKUP(LEFT(F267,7),r_1,r_4)&amp;" W @ 70°C"&amp;_xlfn.XLOOKUP(16,eii,eia)&amp;_xlfn.XLOOKUP(5,eii,eia)&amp;_xlfn.XLOOKUP(MID(F267,4,3),e_code,TEXT(e_size,"0000"))&amp;_xlfn.XLOOKUP(16,eii,eia)&amp;_xlfn.XLOOKUP(6,eii,eia)&amp;ROUND(MIN(SQRT($A267*_xlfn.XLOOKUP(LEFT(F267,7),r_1,r_4)),_xlfn.XLOOKUP(LEFT(F267,7),r_1,r_7)),1)&amp;" V"&amp;_xlfn.XLOOKUP(16,eii,eia)&amp;_xlfn.XLOOKUP(8,eii,eia)&amp;_xlfn.XLOOKUP(LEFT(F267,7),r_1,r_8)&amp;_xlfn.XLOOKUP(16,eii,eia)&amp;_xlfn.XLOOKUP(9,eii,eia)&amp;_xlfn.XLOOKUP($A267,E96_raw,E96_code&amp;" / "&amp;E96_3C)&amp;_xlfn.XLOOKUP(16,eii,eia)&amp;_xlfn.XLOOKUP(10,eii,eia)&amp;_xlfn.XLOOKUP(LEFT(F267,7),r_1,r_10)&amp;_xlfn.XLOOKUP(16,eii,eia)&amp;_xlfn.XLOOKUP(11,eii,eia)&amp;_xlfn.XLOOKUP(LEFT(F267,7),r_1,r_11)&amp;_xlfn.XLOOKUP(16,eii,eia)&amp;_xlfn.XLOOKUP(12,eii,eia)&amp;_xlfn.XLOOKUP(LEFT(F267,7),r_1,r_12)&amp;" ppm/°C"&amp;_xlfn.XLOOKUP(16,eii,eia)&amp;_xlfn.XLOOKUP(13,eii,eia)&amp;MID(F267,4,2)&amp;_xlfn.XLOOKUP(16,eii,eia)&amp;_xlfn.XLOOKUP(14,eii,eia)&amp;_xlfn.XLOOKUP(16,eii,eia)&amp;_xlfn.XLOOKUP(15,eii,eia)&amp;_xlfn.XLOOKUP(16,eii,eia)</f>
        <v>technology 5620;attribute MPN 'ERJ2RHD5620' constant;attribute value '562 0' constant;attribute Power '0.063 W @ 70°C' constant;attribute package '0402' constant;attribute RCWV '6 V' constant;attribute tolerance '±0.5 %' constant;attribute pkg_codes '5620 / 561'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7" s="5" t="str" cm="1">
        <f t="array" aca="1" ref="I267" ca="1">IF( OR( AND($A267&gt;=INDIRECT("'Panasonic ERJ Code Table'!$K" &amp; I$1),$A267&lt;=INDIRECT("'Panasonic ERJ Code Table'!$L" &amp; I$1)), AND($A267&gt;=INDIRECT("'Panasonic ERJ Code Table'!$M" &amp; I$1),$A267&lt;=INDIRECT("'Panasonic ERJ Code Table'!$N" &amp; I$1)) ),I$2&amp;_xlfn.XLOOKUP($A267,E96_raw,E96_code),"N/A")</f>
        <v>N/A</v>
      </c>
      <c r="L267" s="5" t="str" cm="1">
        <f t="array" aca="1" ref="L267" ca="1">IF( OR( AND($A267&gt;=INDIRECT("'Panasonic ERJ Code Table'!$K" &amp; L$1),$A267&lt;=INDIRECT("'Panasonic ERJ Code Table'!$L" &amp; L$1)), AND($A267&gt;=INDIRECT("'Panasonic ERJ Code Table'!$M" &amp; L$1),$A267&lt;=INDIRECT("'Panasonic ERJ Code Table'!$N" &amp; L$1)) ),L$2&amp;_xlfn.XLOOKUP($A267,E96_raw,E96_code),"N/A")</f>
        <v>ERJ3RBD5620</v>
      </c>
      <c r="O267" s="5" t="str" cm="1">
        <f t="array" aca="1" ref="O267" ca="1">IF( OR( AND($A267&gt;=INDIRECT("'Panasonic ERJ Code Table'!$K" &amp; O$1),$A267&lt;=INDIRECT("'Panasonic ERJ Code Table'!$L" &amp; O$1)), AND($A267&gt;=INDIRECT("'Panasonic ERJ Code Table'!$M" &amp; O$1),$A267&lt;=INDIRECT("'Panasonic ERJ Code Table'!$N" &amp; O$1)) ),O$2&amp;_xlfn.XLOOKUP($A267,E96_raw,E96_code),"N/A")</f>
        <v>N/A</v>
      </c>
      <c r="R267" s="5" t="str" cm="1">
        <f t="array" aca="1" ref="R267" ca="1">IF( OR( AND($A267&gt;=INDIRECT("'Panasonic ERJ Code Table'!$K" &amp; R$1),$A267&lt;=INDIRECT("'Panasonic ERJ Code Table'!$L" &amp; R$1)), AND($A267&gt;=INDIRECT("'Panasonic ERJ Code Table'!$M" &amp; R$1),$A267&lt;=INDIRECT("'Panasonic ERJ Code Table'!$N" &amp; R$1)) ),R$2&amp;_xlfn.XLOOKUP($A267,E96_raw,E96_code),"N/A")</f>
        <v>ERJ6RBD5620</v>
      </c>
      <c r="U267" s="5" t="str" cm="1">
        <f t="array" aca="1" ref="U267" ca="1">IF( OR( AND($A267&gt;=INDIRECT("'Panasonic ERJ Code Table'!$J" &amp; U$1),$A267&lt;=INDIRECT("'Panasonic ERJ Code Table'!$K" &amp; U$1)), AND($A267&gt;=INDIRECT("'Panasonic ERJ Code Table'!$L" &amp; U$1),$A267&lt;=INDIRECT("'Panasonic ERJ Code Table'!$M" &amp; U$1)) ),U$2&amp;_xlfn.XLOOKUP($A267,E96_raw,E96_code),"N/A")</f>
        <v>ERJ6RED5620</v>
      </c>
    </row>
    <row r="268" spans="1:21">
      <c r="A268" s="16">
        <v>576</v>
      </c>
      <c r="B268" s="16"/>
      <c r="C268" s="5" t="str" cm="1">
        <f t="array" aca="1" ref="C268" ca="1">IF( OR( AND($A268&gt;=INDIRECT("'Panasonic ERJ Code Table'!$K" &amp; C$1),$A268&lt;=INDIRECT("'Panasonic ERJ Code Table'!$L" &amp; C$1)), AND($A268&gt;=INDIRECT("'Panasonic ERJ Code Table'!$M" &amp; C$1),$A268&lt;=INDIRECT("'Panasonic ERJ Code Table'!$N" &amp; C$1)) ),C$2&amp;_xlfn.XLOOKUP($A268,E96_raw,E96_code),"N/A")</f>
        <v>N/A</v>
      </c>
      <c r="F268" s="5" t="str" cm="1">
        <f t="array" aca="1" ref="F268" ca="1">IF( OR( AND($A268&gt;=INDIRECT("'Panasonic ERJ Code Table'!$K" &amp; F$1),$A268&lt;=INDIRECT("'Panasonic ERJ Code Table'!$L" &amp; F$1)), AND($A268&gt;=INDIRECT("'Panasonic ERJ Code Table'!$M" &amp; F$1),$A268&lt;=INDIRECT("'Panasonic ERJ Code Table'!$N" &amp; F$1)) ),F$2&amp;_xlfn.XLOOKUP($A268,E96_raw,E96_code),"N/A")</f>
        <v>ERJ2RHD5760</v>
      </c>
      <c r="G268" s="23" t="str" cm="1">
        <f t="array" aca="1" ref="G268" ca="1">"technology "&amp;RIGHT(F268,4)&amp;";"&amp;_xlfn.XLOOKUP(2,eii,eia)&amp;F268&amp;_xlfn.XLOOKUP(16,eii,eia)&amp;_xlfn.XLOOKUP(3,eii,eia)&amp;_xlfn.XLOOKUP($A268,E96_raw,e96_std&amp;" "&amp;e96_sym)&amp;_xlfn.XLOOKUP(16,eii,eia)&amp;_xlfn.XLOOKUP(4,eii,eia)&amp;_xlfn.XLOOKUP(LEFT(F268,7),r_1,r_4)&amp;" W @ 70°C"&amp;_xlfn.XLOOKUP(16,eii,eia)&amp;_xlfn.XLOOKUP(5,eii,eia)&amp;_xlfn.XLOOKUP(MID(F268,4,3),e_code,TEXT(e_size,"0000"))&amp;_xlfn.XLOOKUP(16,eii,eia)&amp;_xlfn.XLOOKUP(6,eii,eia)&amp;ROUND(MIN(SQRT($A268*_xlfn.XLOOKUP(LEFT(F268,7),r_1,r_4)),_xlfn.XLOOKUP(LEFT(F268,7),r_1,r_7)),1)&amp;" V"&amp;_xlfn.XLOOKUP(16,eii,eia)&amp;_xlfn.XLOOKUP(8,eii,eia)&amp;_xlfn.XLOOKUP(LEFT(F268,7),r_1,r_8)&amp;_xlfn.XLOOKUP(16,eii,eia)&amp;_xlfn.XLOOKUP(9,eii,eia)&amp;_xlfn.XLOOKUP($A268,E96_raw,E96_code&amp;" / "&amp;E96_3C)&amp;_xlfn.XLOOKUP(16,eii,eia)&amp;_xlfn.XLOOKUP(10,eii,eia)&amp;_xlfn.XLOOKUP(LEFT(F268,7),r_1,r_10)&amp;_xlfn.XLOOKUP(16,eii,eia)&amp;_xlfn.XLOOKUP(11,eii,eia)&amp;_xlfn.XLOOKUP(LEFT(F268,7),r_1,r_11)&amp;_xlfn.XLOOKUP(16,eii,eia)&amp;_xlfn.XLOOKUP(12,eii,eia)&amp;_xlfn.XLOOKUP(LEFT(F268,7),r_1,r_12)&amp;" ppm/°C"&amp;_xlfn.XLOOKUP(16,eii,eia)&amp;_xlfn.XLOOKUP(13,eii,eia)&amp;MID(F268,4,2)&amp;_xlfn.XLOOKUP(16,eii,eia)&amp;_xlfn.XLOOKUP(14,eii,eia)&amp;_xlfn.XLOOKUP(16,eii,eia)&amp;_xlfn.XLOOKUP(15,eii,eia)&amp;_xlfn.XLOOKUP(16,eii,eia)</f>
        <v>technology 5760;attribute MPN 'ERJ2RHD5760' constant;attribute value '576 0' constant;attribute Power '0.063 W @ 70°C' constant;attribute package '0402' constant;attribute RCWV '6 V' constant;attribute tolerance '±0.5 %' constant;attribute pkg_codes '5760 / 571'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8" s="5" t="str" cm="1">
        <f t="array" aca="1" ref="I268" ca="1">IF( OR( AND($A268&gt;=INDIRECT("'Panasonic ERJ Code Table'!$K" &amp; I$1),$A268&lt;=INDIRECT("'Panasonic ERJ Code Table'!$L" &amp; I$1)), AND($A268&gt;=INDIRECT("'Panasonic ERJ Code Table'!$M" &amp; I$1),$A268&lt;=INDIRECT("'Panasonic ERJ Code Table'!$N" &amp; I$1)) ),I$2&amp;_xlfn.XLOOKUP($A268,E96_raw,E96_code),"N/A")</f>
        <v>N/A</v>
      </c>
      <c r="L268" s="5" t="str" cm="1">
        <f t="array" aca="1" ref="L268" ca="1">IF( OR( AND($A268&gt;=INDIRECT("'Panasonic ERJ Code Table'!$K" &amp; L$1),$A268&lt;=INDIRECT("'Panasonic ERJ Code Table'!$L" &amp; L$1)), AND($A268&gt;=INDIRECT("'Panasonic ERJ Code Table'!$M" &amp; L$1),$A268&lt;=INDIRECT("'Panasonic ERJ Code Table'!$N" &amp; L$1)) ),L$2&amp;_xlfn.XLOOKUP($A268,E96_raw,E96_code),"N/A")</f>
        <v>ERJ3RBD5760</v>
      </c>
      <c r="O268" s="5" t="str" cm="1">
        <f t="array" aca="1" ref="O268" ca="1">IF( OR( AND($A268&gt;=INDIRECT("'Panasonic ERJ Code Table'!$K" &amp; O$1),$A268&lt;=INDIRECT("'Panasonic ERJ Code Table'!$L" &amp; O$1)), AND($A268&gt;=INDIRECT("'Panasonic ERJ Code Table'!$M" &amp; O$1),$A268&lt;=INDIRECT("'Panasonic ERJ Code Table'!$N" &amp; O$1)) ),O$2&amp;_xlfn.XLOOKUP($A268,E96_raw,E96_code),"N/A")</f>
        <v>N/A</v>
      </c>
      <c r="R268" s="5" t="str" cm="1">
        <f t="array" aca="1" ref="R268" ca="1">IF( OR( AND($A268&gt;=INDIRECT("'Panasonic ERJ Code Table'!$K" &amp; R$1),$A268&lt;=INDIRECT("'Panasonic ERJ Code Table'!$L" &amp; R$1)), AND($A268&gt;=INDIRECT("'Panasonic ERJ Code Table'!$M" &amp; R$1),$A268&lt;=INDIRECT("'Panasonic ERJ Code Table'!$N" &amp; R$1)) ),R$2&amp;_xlfn.XLOOKUP($A268,E96_raw,E96_code),"N/A")</f>
        <v>ERJ6RBD5760</v>
      </c>
      <c r="U268" s="5" t="str" cm="1">
        <f t="array" aca="1" ref="U268" ca="1">IF( OR( AND($A268&gt;=INDIRECT("'Panasonic ERJ Code Table'!$J" &amp; U$1),$A268&lt;=INDIRECT("'Panasonic ERJ Code Table'!$K" &amp; U$1)), AND($A268&gt;=INDIRECT("'Panasonic ERJ Code Table'!$L" &amp; U$1),$A268&lt;=INDIRECT("'Panasonic ERJ Code Table'!$M" &amp; U$1)) ),U$2&amp;_xlfn.XLOOKUP($A268,E96_raw,E96_code),"N/A")</f>
        <v>ERJ6RED5760</v>
      </c>
    </row>
    <row r="269" spans="1:21">
      <c r="A269" s="16">
        <v>590</v>
      </c>
      <c r="B269" s="16"/>
      <c r="C269" s="5" t="str" cm="1">
        <f t="array" aca="1" ref="C269" ca="1">IF( OR( AND($A269&gt;=INDIRECT("'Panasonic ERJ Code Table'!$K" &amp; C$1),$A269&lt;=INDIRECT("'Panasonic ERJ Code Table'!$L" &amp; C$1)), AND($A269&gt;=INDIRECT("'Panasonic ERJ Code Table'!$M" &amp; C$1),$A269&lt;=INDIRECT("'Panasonic ERJ Code Table'!$N" &amp; C$1)) ),C$2&amp;_xlfn.XLOOKUP($A269,E96_raw,E96_code),"N/A")</f>
        <v>N/A</v>
      </c>
      <c r="F269" s="5" t="str" cm="1">
        <f t="array" aca="1" ref="F269" ca="1">IF( OR( AND($A269&gt;=INDIRECT("'Panasonic ERJ Code Table'!$K" &amp; F$1),$A269&lt;=INDIRECT("'Panasonic ERJ Code Table'!$L" &amp; F$1)), AND($A269&gt;=INDIRECT("'Panasonic ERJ Code Table'!$M" &amp; F$1),$A269&lt;=INDIRECT("'Panasonic ERJ Code Table'!$N" &amp; F$1)) ),F$2&amp;_xlfn.XLOOKUP($A269,E96_raw,E96_code),"N/A")</f>
        <v>ERJ2RHD5900</v>
      </c>
      <c r="G269" s="23" t="str" cm="1">
        <f t="array" aca="1" ref="G269" ca="1">"technology "&amp;RIGHT(F269,4)&amp;";"&amp;_xlfn.XLOOKUP(2,eii,eia)&amp;F269&amp;_xlfn.XLOOKUP(16,eii,eia)&amp;_xlfn.XLOOKUP(3,eii,eia)&amp;_xlfn.XLOOKUP($A269,E96_raw,e96_std&amp;" "&amp;e96_sym)&amp;_xlfn.XLOOKUP(16,eii,eia)&amp;_xlfn.XLOOKUP(4,eii,eia)&amp;_xlfn.XLOOKUP(LEFT(F269,7),r_1,r_4)&amp;" W @ 70°C"&amp;_xlfn.XLOOKUP(16,eii,eia)&amp;_xlfn.XLOOKUP(5,eii,eia)&amp;_xlfn.XLOOKUP(MID(F269,4,3),e_code,TEXT(e_size,"0000"))&amp;_xlfn.XLOOKUP(16,eii,eia)&amp;_xlfn.XLOOKUP(6,eii,eia)&amp;ROUND(MIN(SQRT($A269*_xlfn.XLOOKUP(LEFT(F269,7),r_1,r_4)),_xlfn.XLOOKUP(LEFT(F269,7),r_1,r_7)),1)&amp;" V"&amp;_xlfn.XLOOKUP(16,eii,eia)&amp;_xlfn.XLOOKUP(8,eii,eia)&amp;_xlfn.XLOOKUP(LEFT(F269,7),r_1,r_8)&amp;_xlfn.XLOOKUP(16,eii,eia)&amp;_xlfn.XLOOKUP(9,eii,eia)&amp;_xlfn.XLOOKUP($A269,E96_raw,E96_code&amp;" / "&amp;E96_3C)&amp;_xlfn.XLOOKUP(16,eii,eia)&amp;_xlfn.XLOOKUP(10,eii,eia)&amp;_xlfn.XLOOKUP(LEFT(F269,7),r_1,r_10)&amp;_xlfn.XLOOKUP(16,eii,eia)&amp;_xlfn.XLOOKUP(11,eii,eia)&amp;_xlfn.XLOOKUP(LEFT(F269,7),r_1,r_11)&amp;_xlfn.XLOOKUP(16,eii,eia)&amp;_xlfn.XLOOKUP(12,eii,eia)&amp;_xlfn.XLOOKUP(LEFT(F269,7),r_1,r_12)&amp;" ppm/°C"&amp;_xlfn.XLOOKUP(16,eii,eia)&amp;_xlfn.XLOOKUP(13,eii,eia)&amp;MID(F269,4,2)&amp;_xlfn.XLOOKUP(16,eii,eia)&amp;_xlfn.XLOOKUP(14,eii,eia)&amp;_xlfn.XLOOKUP(16,eii,eia)&amp;_xlfn.XLOOKUP(15,eii,eia)&amp;_xlfn.XLOOKUP(16,eii,eia)</f>
        <v>technology 5900;attribute MPN 'ERJ2RHD5900' constant;attribute value '590 0' constant;attribute Power '0.063 W @ 70°C' constant;attribute package '0402' constant;attribute RCWV '6.1 V' constant;attribute tolerance '±0.5 %' constant;attribute pkg_codes '5900 / 591'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69" s="5" t="str" cm="1">
        <f t="array" aca="1" ref="I269" ca="1">IF( OR( AND($A269&gt;=INDIRECT("'Panasonic ERJ Code Table'!$K" &amp; I$1),$A269&lt;=INDIRECT("'Panasonic ERJ Code Table'!$L" &amp; I$1)), AND($A269&gt;=INDIRECT("'Panasonic ERJ Code Table'!$M" &amp; I$1),$A269&lt;=INDIRECT("'Panasonic ERJ Code Table'!$N" &amp; I$1)) ),I$2&amp;_xlfn.XLOOKUP($A269,E96_raw,E96_code),"N/A")</f>
        <v>N/A</v>
      </c>
      <c r="L269" s="5" t="str" cm="1">
        <f t="array" aca="1" ref="L269" ca="1">IF( OR( AND($A269&gt;=INDIRECT("'Panasonic ERJ Code Table'!$K" &amp; L$1),$A269&lt;=INDIRECT("'Panasonic ERJ Code Table'!$L" &amp; L$1)), AND($A269&gt;=INDIRECT("'Panasonic ERJ Code Table'!$M" &amp; L$1),$A269&lt;=INDIRECT("'Panasonic ERJ Code Table'!$N" &amp; L$1)) ),L$2&amp;_xlfn.XLOOKUP($A269,E96_raw,E96_code),"N/A")</f>
        <v>ERJ3RBD5900</v>
      </c>
      <c r="O269" s="5" t="str" cm="1">
        <f t="array" aca="1" ref="O269" ca="1">IF( OR( AND($A269&gt;=INDIRECT("'Panasonic ERJ Code Table'!$K" &amp; O$1),$A269&lt;=INDIRECT("'Panasonic ERJ Code Table'!$L" &amp; O$1)), AND($A269&gt;=INDIRECT("'Panasonic ERJ Code Table'!$M" &amp; O$1),$A269&lt;=INDIRECT("'Panasonic ERJ Code Table'!$N" &amp; O$1)) ),O$2&amp;_xlfn.XLOOKUP($A269,E96_raw,E96_code),"N/A")</f>
        <v>N/A</v>
      </c>
      <c r="R269" s="5" t="str" cm="1">
        <f t="array" aca="1" ref="R269" ca="1">IF( OR( AND($A269&gt;=INDIRECT("'Panasonic ERJ Code Table'!$K" &amp; R$1),$A269&lt;=INDIRECT("'Panasonic ERJ Code Table'!$L" &amp; R$1)), AND($A269&gt;=INDIRECT("'Panasonic ERJ Code Table'!$M" &amp; R$1),$A269&lt;=INDIRECT("'Panasonic ERJ Code Table'!$N" &amp; R$1)) ),R$2&amp;_xlfn.XLOOKUP($A269,E96_raw,E96_code),"N/A")</f>
        <v>ERJ6RBD5900</v>
      </c>
      <c r="U269" s="5" t="str" cm="1">
        <f t="array" aca="1" ref="U269" ca="1">IF( OR( AND($A269&gt;=INDIRECT("'Panasonic ERJ Code Table'!$J" &amp; U$1),$A269&lt;=INDIRECT("'Panasonic ERJ Code Table'!$K" &amp; U$1)), AND($A269&gt;=INDIRECT("'Panasonic ERJ Code Table'!$L" &amp; U$1),$A269&lt;=INDIRECT("'Panasonic ERJ Code Table'!$M" &amp; U$1)) ),U$2&amp;_xlfn.XLOOKUP($A269,E96_raw,E96_code),"N/A")</f>
        <v>ERJ6RED5900</v>
      </c>
    </row>
    <row r="270" spans="1:21">
      <c r="A270" s="16">
        <v>604</v>
      </c>
      <c r="B270" s="16"/>
      <c r="C270" s="5" t="str" cm="1">
        <f t="array" aca="1" ref="C270" ca="1">IF( OR( AND($A270&gt;=INDIRECT("'Panasonic ERJ Code Table'!$K" &amp; C$1),$A270&lt;=INDIRECT("'Panasonic ERJ Code Table'!$L" &amp; C$1)), AND($A270&gt;=INDIRECT("'Panasonic ERJ Code Table'!$M" &amp; C$1),$A270&lt;=INDIRECT("'Panasonic ERJ Code Table'!$N" &amp; C$1)) ),C$2&amp;_xlfn.XLOOKUP($A270,E96_raw,E96_code),"N/A")</f>
        <v>N/A</v>
      </c>
      <c r="F270" s="5" t="str" cm="1">
        <f t="array" aca="1" ref="F270" ca="1">IF( OR( AND($A270&gt;=INDIRECT("'Panasonic ERJ Code Table'!$K" &amp; F$1),$A270&lt;=INDIRECT("'Panasonic ERJ Code Table'!$L" &amp; F$1)), AND($A270&gt;=INDIRECT("'Panasonic ERJ Code Table'!$M" &amp; F$1),$A270&lt;=INDIRECT("'Panasonic ERJ Code Table'!$N" &amp; F$1)) ),F$2&amp;_xlfn.XLOOKUP($A270,E96_raw,E96_code),"N/A")</f>
        <v>ERJ2RHD6040</v>
      </c>
      <c r="G270" s="23" t="str" cm="1">
        <f t="array" aca="1" ref="G270" ca="1">"technology "&amp;RIGHT(F270,4)&amp;";"&amp;_xlfn.XLOOKUP(2,eii,eia)&amp;F270&amp;_xlfn.XLOOKUP(16,eii,eia)&amp;_xlfn.XLOOKUP(3,eii,eia)&amp;_xlfn.XLOOKUP($A270,E96_raw,e96_std&amp;" "&amp;e96_sym)&amp;_xlfn.XLOOKUP(16,eii,eia)&amp;_xlfn.XLOOKUP(4,eii,eia)&amp;_xlfn.XLOOKUP(LEFT(F270,7),r_1,r_4)&amp;" W @ 70°C"&amp;_xlfn.XLOOKUP(16,eii,eia)&amp;_xlfn.XLOOKUP(5,eii,eia)&amp;_xlfn.XLOOKUP(MID(F270,4,3),e_code,TEXT(e_size,"0000"))&amp;_xlfn.XLOOKUP(16,eii,eia)&amp;_xlfn.XLOOKUP(6,eii,eia)&amp;ROUND(MIN(SQRT($A270*_xlfn.XLOOKUP(LEFT(F270,7),r_1,r_4)),_xlfn.XLOOKUP(LEFT(F270,7),r_1,r_7)),1)&amp;" V"&amp;_xlfn.XLOOKUP(16,eii,eia)&amp;_xlfn.XLOOKUP(8,eii,eia)&amp;_xlfn.XLOOKUP(LEFT(F270,7),r_1,r_8)&amp;_xlfn.XLOOKUP(16,eii,eia)&amp;_xlfn.XLOOKUP(9,eii,eia)&amp;_xlfn.XLOOKUP($A270,E96_raw,E96_code&amp;" / "&amp;E96_3C)&amp;_xlfn.XLOOKUP(16,eii,eia)&amp;_xlfn.XLOOKUP(10,eii,eia)&amp;_xlfn.XLOOKUP(LEFT(F270,7),r_1,r_10)&amp;_xlfn.XLOOKUP(16,eii,eia)&amp;_xlfn.XLOOKUP(11,eii,eia)&amp;_xlfn.XLOOKUP(LEFT(F270,7),r_1,r_11)&amp;_xlfn.XLOOKUP(16,eii,eia)&amp;_xlfn.XLOOKUP(12,eii,eia)&amp;_xlfn.XLOOKUP(LEFT(F270,7),r_1,r_12)&amp;" ppm/°C"&amp;_xlfn.XLOOKUP(16,eii,eia)&amp;_xlfn.XLOOKUP(13,eii,eia)&amp;MID(F270,4,2)&amp;_xlfn.XLOOKUP(16,eii,eia)&amp;_xlfn.XLOOKUP(14,eii,eia)&amp;_xlfn.XLOOKUP(16,eii,eia)&amp;_xlfn.XLOOKUP(15,eii,eia)&amp;_xlfn.XLOOKUP(16,eii,eia)</f>
        <v>technology 6040;attribute MPN 'ERJ2RHD6040' constant;attribute value '604 0' constant;attribute Power '0.063 W @ 70°C' constant;attribute package '0402' constant;attribute RCWV '6.2 V' constant;attribute tolerance '±0.5 %' constant;attribute pkg_codes '6040 / 601'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0" s="5" t="str" cm="1">
        <f t="array" aca="1" ref="I270" ca="1">IF( OR( AND($A270&gt;=INDIRECT("'Panasonic ERJ Code Table'!$K" &amp; I$1),$A270&lt;=INDIRECT("'Panasonic ERJ Code Table'!$L" &amp; I$1)), AND($A270&gt;=INDIRECT("'Panasonic ERJ Code Table'!$M" &amp; I$1),$A270&lt;=INDIRECT("'Panasonic ERJ Code Table'!$N" &amp; I$1)) ),I$2&amp;_xlfn.XLOOKUP($A270,E96_raw,E96_code),"N/A")</f>
        <v>N/A</v>
      </c>
      <c r="L270" s="5" t="str" cm="1">
        <f t="array" aca="1" ref="L270" ca="1">IF( OR( AND($A270&gt;=INDIRECT("'Panasonic ERJ Code Table'!$K" &amp; L$1),$A270&lt;=INDIRECT("'Panasonic ERJ Code Table'!$L" &amp; L$1)), AND($A270&gt;=INDIRECT("'Panasonic ERJ Code Table'!$M" &amp; L$1),$A270&lt;=INDIRECT("'Panasonic ERJ Code Table'!$N" &amp; L$1)) ),L$2&amp;_xlfn.XLOOKUP($A270,E96_raw,E96_code),"N/A")</f>
        <v>ERJ3RBD6040</v>
      </c>
      <c r="O270" s="5" t="str" cm="1">
        <f t="array" aca="1" ref="O270" ca="1">IF( OR( AND($A270&gt;=INDIRECT("'Panasonic ERJ Code Table'!$K" &amp; O$1),$A270&lt;=INDIRECT("'Panasonic ERJ Code Table'!$L" &amp; O$1)), AND($A270&gt;=INDIRECT("'Panasonic ERJ Code Table'!$M" &amp; O$1),$A270&lt;=INDIRECT("'Panasonic ERJ Code Table'!$N" &amp; O$1)) ),O$2&amp;_xlfn.XLOOKUP($A270,E96_raw,E96_code),"N/A")</f>
        <v>N/A</v>
      </c>
      <c r="R270" s="5" t="str" cm="1">
        <f t="array" aca="1" ref="R270" ca="1">IF( OR( AND($A270&gt;=INDIRECT("'Panasonic ERJ Code Table'!$K" &amp; R$1),$A270&lt;=INDIRECT("'Panasonic ERJ Code Table'!$L" &amp; R$1)), AND($A270&gt;=INDIRECT("'Panasonic ERJ Code Table'!$M" &amp; R$1),$A270&lt;=INDIRECT("'Panasonic ERJ Code Table'!$N" &amp; R$1)) ),R$2&amp;_xlfn.XLOOKUP($A270,E96_raw,E96_code),"N/A")</f>
        <v>ERJ6RBD6040</v>
      </c>
      <c r="U270" s="5" t="str" cm="1">
        <f t="array" aca="1" ref="U270" ca="1">IF( OR( AND($A270&gt;=INDIRECT("'Panasonic ERJ Code Table'!$J" &amp; U$1),$A270&lt;=INDIRECT("'Panasonic ERJ Code Table'!$K" &amp; U$1)), AND($A270&gt;=INDIRECT("'Panasonic ERJ Code Table'!$L" &amp; U$1),$A270&lt;=INDIRECT("'Panasonic ERJ Code Table'!$M" &amp; U$1)) ),U$2&amp;_xlfn.XLOOKUP($A270,E96_raw,E96_code),"N/A")</f>
        <v>ERJ6RED6040</v>
      </c>
    </row>
    <row r="271" spans="1:21">
      <c r="A271" s="16">
        <v>619</v>
      </c>
      <c r="B271" s="16"/>
      <c r="C271" s="5" t="str" cm="1">
        <f t="array" aca="1" ref="C271" ca="1">IF( OR( AND($A271&gt;=INDIRECT("'Panasonic ERJ Code Table'!$K" &amp; C$1),$A271&lt;=INDIRECT("'Panasonic ERJ Code Table'!$L" &amp; C$1)), AND($A271&gt;=INDIRECT("'Panasonic ERJ Code Table'!$M" &amp; C$1),$A271&lt;=INDIRECT("'Panasonic ERJ Code Table'!$N" &amp; C$1)) ),C$2&amp;_xlfn.XLOOKUP($A271,E96_raw,E96_code),"N/A")</f>
        <v>N/A</v>
      </c>
      <c r="F271" s="5" t="str" cm="1">
        <f t="array" aca="1" ref="F271" ca="1">IF( OR( AND($A271&gt;=INDIRECT("'Panasonic ERJ Code Table'!$K" &amp; F$1),$A271&lt;=INDIRECT("'Panasonic ERJ Code Table'!$L" &amp; F$1)), AND($A271&gt;=INDIRECT("'Panasonic ERJ Code Table'!$M" &amp; F$1),$A271&lt;=INDIRECT("'Panasonic ERJ Code Table'!$N" &amp; F$1)) ),F$2&amp;_xlfn.XLOOKUP($A271,E96_raw,E96_code),"N/A")</f>
        <v>ERJ2RHD6190</v>
      </c>
      <c r="G271" s="23" t="str" cm="1">
        <f t="array" aca="1" ref="G271" ca="1">"technology "&amp;RIGHT(F271,4)&amp;";"&amp;_xlfn.XLOOKUP(2,eii,eia)&amp;F271&amp;_xlfn.XLOOKUP(16,eii,eia)&amp;_xlfn.XLOOKUP(3,eii,eia)&amp;_xlfn.XLOOKUP($A271,E96_raw,e96_std&amp;" "&amp;e96_sym)&amp;_xlfn.XLOOKUP(16,eii,eia)&amp;_xlfn.XLOOKUP(4,eii,eia)&amp;_xlfn.XLOOKUP(LEFT(F271,7),r_1,r_4)&amp;" W @ 70°C"&amp;_xlfn.XLOOKUP(16,eii,eia)&amp;_xlfn.XLOOKUP(5,eii,eia)&amp;_xlfn.XLOOKUP(MID(F271,4,3),e_code,TEXT(e_size,"0000"))&amp;_xlfn.XLOOKUP(16,eii,eia)&amp;_xlfn.XLOOKUP(6,eii,eia)&amp;ROUND(MIN(SQRT($A271*_xlfn.XLOOKUP(LEFT(F271,7),r_1,r_4)),_xlfn.XLOOKUP(LEFT(F271,7),r_1,r_7)),1)&amp;" V"&amp;_xlfn.XLOOKUP(16,eii,eia)&amp;_xlfn.XLOOKUP(8,eii,eia)&amp;_xlfn.XLOOKUP(LEFT(F271,7),r_1,r_8)&amp;_xlfn.XLOOKUP(16,eii,eia)&amp;_xlfn.XLOOKUP(9,eii,eia)&amp;_xlfn.XLOOKUP($A271,E96_raw,E96_code&amp;" / "&amp;E96_3C)&amp;_xlfn.XLOOKUP(16,eii,eia)&amp;_xlfn.XLOOKUP(10,eii,eia)&amp;_xlfn.XLOOKUP(LEFT(F271,7),r_1,r_10)&amp;_xlfn.XLOOKUP(16,eii,eia)&amp;_xlfn.XLOOKUP(11,eii,eia)&amp;_xlfn.XLOOKUP(LEFT(F271,7),r_1,r_11)&amp;_xlfn.XLOOKUP(16,eii,eia)&amp;_xlfn.XLOOKUP(12,eii,eia)&amp;_xlfn.XLOOKUP(LEFT(F271,7),r_1,r_12)&amp;" ppm/°C"&amp;_xlfn.XLOOKUP(16,eii,eia)&amp;_xlfn.XLOOKUP(13,eii,eia)&amp;MID(F271,4,2)&amp;_xlfn.XLOOKUP(16,eii,eia)&amp;_xlfn.XLOOKUP(14,eii,eia)&amp;_xlfn.XLOOKUP(16,eii,eia)&amp;_xlfn.XLOOKUP(15,eii,eia)&amp;_xlfn.XLOOKUP(16,eii,eia)</f>
        <v>technology 6190;attribute MPN 'ERJ2RHD6190' constant;attribute value '619 0' constant;attribute Power '0.063 W @ 70°C' constant;attribute package '0402' constant;attribute RCWV '6.2 V' constant;attribute tolerance '±0.5 %' constant;attribute pkg_codes '6190 / 611'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1" s="5" t="str" cm="1">
        <f t="array" aca="1" ref="I271" ca="1">IF( OR( AND($A271&gt;=INDIRECT("'Panasonic ERJ Code Table'!$K" &amp; I$1),$A271&lt;=INDIRECT("'Panasonic ERJ Code Table'!$L" &amp; I$1)), AND($A271&gt;=INDIRECT("'Panasonic ERJ Code Table'!$M" &amp; I$1),$A271&lt;=INDIRECT("'Panasonic ERJ Code Table'!$N" &amp; I$1)) ),I$2&amp;_xlfn.XLOOKUP($A271,E96_raw,E96_code),"N/A")</f>
        <v>N/A</v>
      </c>
      <c r="L271" s="5" t="str" cm="1">
        <f t="array" aca="1" ref="L271" ca="1">IF( OR( AND($A271&gt;=INDIRECT("'Panasonic ERJ Code Table'!$K" &amp; L$1),$A271&lt;=INDIRECT("'Panasonic ERJ Code Table'!$L" &amp; L$1)), AND($A271&gt;=INDIRECT("'Panasonic ERJ Code Table'!$M" &amp; L$1),$A271&lt;=INDIRECT("'Panasonic ERJ Code Table'!$N" &amp; L$1)) ),L$2&amp;_xlfn.XLOOKUP($A271,E96_raw,E96_code),"N/A")</f>
        <v>ERJ3RBD6190</v>
      </c>
      <c r="O271" s="5" t="str" cm="1">
        <f t="array" aca="1" ref="O271" ca="1">IF( OR( AND($A271&gt;=INDIRECT("'Panasonic ERJ Code Table'!$K" &amp; O$1),$A271&lt;=INDIRECT("'Panasonic ERJ Code Table'!$L" &amp; O$1)), AND($A271&gt;=INDIRECT("'Panasonic ERJ Code Table'!$M" &amp; O$1),$A271&lt;=INDIRECT("'Panasonic ERJ Code Table'!$N" &amp; O$1)) ),O$2&amp;_xlfn.XLOOKUP($A271,E96_raw,E96_code),"N/A")</f>
        <v>N/A</v>
      </c>
      <c r="R271" s="5" t="str" cm="1">
        <f t="array" aca="1" ref="R271" ca="1">IF( OR( AND($A271&gt;=INDIRECT("'Panasonic ERJ Code Table'!$K" &amp; R$1),$A271&lt;=INDIRECT("'Panasonic ERJ Code Table'!$L" &amp; R$1)), AND($A271&gt;=INDIRECT("'Panasonic ERJ Code Table'!$M" &amp; R$1),$A271&lt;=INDIRECT("'Panasonic ERJ Code Table'!$N" &amp; R$1)) ),R$2&amp;_xlfn.XLOOKUP($A271,E96_raw,E96_code),"N/A")</f>
        <v>ERJ6RBD6190</v>
      </c>
      <c r="U271" s="5" t="str" cm="1">
        <f t="array" aca="1" ref="U271" ca="1">IF( OR( AND($A271&gt;=INDIRECT("'Panasonic ERJ Code Table'!$J" &amp; U$1),$A271&lt;=INDIRECT("'Panasonic ERJ Code Table'!$K" &amp; U$1)), AND($A271&gt;=INDIRECT("'Panasonic ERJ Code Table'!$L" &amp; U$1),$A271&lt;=INDIRECT("'Panasonic ERJ Code Table'!$M" &amp; U$1)) ),U$2&amp;_xlfn.XLOOKUP($A271,E96_raw,E96_code),"N/A")</f>
        <v>ERJ6RED6190</v>
      </c>
    </row>
    <row r="272" spans="1:21">
      <c r="A272" s="16">
        <v>634</v>
      </c>
      <c r="B272" s="16"/>
      <c r="C272" s="5" t="str" cm="1">
        <f t="array" aca="1" ref="C272" ca="1">IF( OR( AND($A272&gt;=INDIRECT("'Panasonic ERJ Code Table'!$K" &amp; C$1),$A272&lt;=INDIRECT("'Panasonic ERJ Code Table'!$L" &amp; C$1)), AND($A272&gt;=INDIRECT("'Panasonic ERJ Code Table'!$M" &amp; C$1),$A272&lt;=INDIRECT("'Panasonic ERJ Code Table'!$N" &amp; C$1)) ),C$2&amp;_xlfn.XLOOKUP($A272,E96_raw,E96_code),"N/A")</f>
        <v>N/A</v>
      </c>
      <c r="F272" s="5" t="str" cm="1">
        <f t="array" aca="1" ref="F272" ca="1">IF( OR( AND($A272&gt;=INDIRECT("'Panasonic ERJ Code Table'!$K" &amp; F$1),$A272&lt;=INDIRECT("'Panasonic ERJ Code Table'!$L" &amp; F$1)), AND($A272&gt;=INDIRECT("'Panasonic ERJ Code Table'!$M" &amp; F$1),$A272&lt;=INDIRECT("'Panasonic ERJ Code Table'!$N" &amp; F$1)) ),F$2&amp;_xlfn.XLOOKUP($A272,E96_raw,E96_code),"N/A")</f>
        <v>ERJ2RHD6340</v>
      </c>
      <c r="G272" s="23" t="str" cm="1">
        <f t="array" aca="1" ref="G272" ca="1">"technology "&amp;RIGHT(F272,4)&amp;";"&amp;_xlfn.XLOOKUP(2,eii,eia)&amp;F272&amp;_xlfn.XLOOKUP(16,eii,eia)&amp;_xlfn.XLOOKUP(3,eii,eia)&amp;_xlfn.XLOOKUP($A272,E96_raw,e96_std&amp;" "&amp;e96_sym)&amp;_xlfn.XLOOKUP(16,eii,eia)&amp;_xlfn.XLOOKUP(4,eii,eia)&amp;_xlfn.XLOOKUP(LEFT(F272,7),r_1,r_4)&amp;" W @ 70°C"&amp;_xlfn.XLOOKUP(16,eii,eia)&amp;_xlfn.XLOOKUP(5,eii,eia)&amp;_xlfn.XLOOKUP(MID(F272,4,3),e_code,TEXT(e_size,"0000"))&amp;_xlfn.XLOOKUP(16,eii,eia)&amp;_xlfn.XLOOKUP(6,eii,eia)&amp;ROUND(MIN(SQRT($A272*_xlfn.XLOOKUP(LEFT(F272,7),r_1,r_4)),_xlfn.XLOOKUP(LEFT(F272,7),r_1,r_7)),1)&amp;" V"&amp;_xlfn.XLOOKUP(16,eii,eia)&amp;_xlfn.XLOOKUP(8,eii,eia)&amp;_xlfn.XLOOKUP(LEFT(F272,7),r_1,r_8)&amp;_xlfn.XLOOKUP(16,eii,eia)&amp;_xlfn.XLOOKUP(9,eii,eia)&amp;_xlfn.XLOOKUP($A272,E96_raw,E96_code&amp;" / "&amp;E96_3C)&amp;_xlfn.XLOOKUP(16,eii,eia)&amp;_xlfn.XLOOKUP(10,eii,eia)&amp;_xlfn.XLOOKUP(LEFT(F272,7),r_1,r_10)&amp;_xlfn.XLOOKUP(16,eii,eia)&amp;_xlfn.XLOOKUP(11,eii,eia)&amp;_xlfn.XLOOKUP(LEFT(F272,7),r_1,r_11)&amp;_xlfn.XLOOKUP(16,eii,eia)&amp;_xlfn.XLOOKUP(12,eii,eia)&amp;_xlfn.XLOOKUP(LEFT(F272,7),r_1,r_12)&amp;" ppm/°C"&amp;_xlfn.XLOOKUP(16,eii,eia)&amp;_xlfn.XLOOKUP(13,eii,eia)&amp;MID(F272,4,2)&amp;_xlfn.XLOOKUP(16,eii,eia)&amp;_xlfn.XLOOKUP(14,eii,eia)&amp;_xlfn.XLOOKUP(16,eii,eia)&amp;_xlfn.XLOOKUP(15,eii,eia)&amp;_xlfn.XLOOKUP(16,eii,eia)</f>
        <v>technology 6340;attribute MPN 'ERJ2RHD6340' constant;attribute value '634 0' constant;attribute Power '0.063 W @ 70°C' constant;attribute package '0402' constant;attribute RCWV '6.3 V' constant;attribute tolerance '±0.5 %' constant;attribute pkg_codes '6340 / 631'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2" s="5" t="str" cm="1">
        <f t="array" aca="1" ref="I272" ca="1">IF( OR( AND($A272&gt;=INDIRECT("'Panasonic ERJ Code Table'!$K" &amp; I$1),$A272&lt;=INDIRECT("'Panasonic ERJ Code Table'!$L" &amp; I$1)), AND($A272&gt;=INDIRECT("'Panasonic ERJ Code Table'!$M" &amp; I$1),$A272&lt;=INDIRECT("'Panasonic ERJ Code Table'!$N" &amp; I$1)) ),I$2&amp;_xlfn.XLOOKUP($A272,E96_raw,E96_code),"N/A")</f>
        <v>N/A</v>
      </c>
      <c r="L272" s="5" t="str" cm="1">
        <f t="array" aca="1" ref="L272" ca="1">IF( OR( AND($A272&gt;=INDIRECT("'Panasonic ERJ Code Table'!$K" &amp; L$1),$A272&lt;=INDIRECT("'Panasonic ERJ Code Table'!$L" &amp; L$1)), AND($A272&gt;=INDIRECT("'Panasonic ERJ Code Table'!$M" &amp; L$1),$A272&lt;=INDIRECT("'Panasonic ERJ Code Table'!$N" &amp; L$1)) ),L$2&amp;_xlfn.XLOOKUP($A272,E96_raw,E96_code),"N/A")</f>
        <v>ERJ3RBD6340</v>
      </c>
      <c r="O272" s="5" t="str" cm="1">
        <f t="array" aca="1" ref="O272" ca="1">IF( OR( AND($A272&gt;=INDIRECT("'Panasonic ERJ Code Table'!$K" &amp; O$1),$A272&lt;=INDIRECT("'Panasonic ERJ Code Table'!$L" &amp; O$1)), AND($A272&gt;=INDIRECT("'Panasonic ERJ Code Table'!$M" &amp; O$1),$A272&lt;=INDIRECT("'Panasonic ERJ Code Table'!$N" &amp; O$1)) ),O$2&amp;_xlfn.XLOOKUP($A272,E96_raw,E96_code),"N/A")</f>
        <v>N/A</v>
      </c>
      <c r="R272" s="5" t="str" cm="1">
        <f t="array" aca="1" ref="R272" ca="1">IF( OR( AND($A272&gt;=INDIRECT("'Panasonic ERJ Code Table'!$K" &amp; R$1),$A272&lt;=INDIRECT("'Panasonic ERJ Code Table'!$L" &amp; R$1)), AND($A272&gt;=INDIRECT("'Panasonic ERJ Code Table'!$M" &amp; R$1),$A272&lt;=INDIRECT("'Panasonic ERJ Code Table'!$N" &amp; R$1)) ),R$2&amp;_xlfn.XLOOKUP($A272,E96_raw,E96_code),"N/A")</f>
        <v>ERJ6RBD6340</v>
      </c>
      <c r="U272" s="5" t="str" cm="1">
        <f t="array" aca="1" ref="U272" ca="1">IF( OR( AND($A272&gt;=INDIRECT("'Panasonic ERJ Code Table'!$J" &amp; U$1),$A272&lt;=INDIRECT("'Panasonic ERJ Code Table'!$K" &amp; U$1)), AND($A272&gt;=INDIRECT("'Panasonic ERJ Code Table'!$L" &amp; U$1),$A272&lt;=INDIRECT("'Panasonic ERJ Code Table'!$M" &amp; U$1)) ),U$2&amp;_xlfn.XLOOKUP($A272,E96_raw,E96_code),"N/A")</f>
        <v>ERJ6RED6340</v>
      </c>
    </row>
    <row r="273" spans="1:21">
      <c r="A273" s="16">
        <v>649</v>
      </c>
      <c r="B273" s="16"/>
      <c r="C273" s="5" t="str" cm="1">
        <f t="array" aca="1" ref="C273" ca="1">IF( OR( AND($A273&gt;=INDIRECT("'Panasonic ERJ Code Table'!$K" &amp; C$1),$A273&lt;=INDIRECT("'Panasonic ERJ Code Table'!$L" &amp; C$1)), AND($A273&gt;=INDIRECT("'Panasonic ERJ Code Table'!$M" &amp; C$1),$A273&lt;=INDIRECT("'Panasonic ERJ Code Table'!$N" &amp; C$1)) ),C$2&amp;_xlfn.XLOOKUP($A273,E96_raw,E96_code),"N/A")</f>
        <v>N/A</v>
      </c>
      <c r="F273" s="5" t="str" cm="1">
        <f t="array" aca="1" ref="F273" ca="1">IF( OR( AND($A273&gt;=INDIRECT("'Panasonic ERJ Code Table'!$K" &amp; F$1),$A273&lt;=INDIRECT("'Panasonic ERJ Code Table'!$L" &amp; F$1)), AND($A273&gt;=INDIRECT("'Panasonic ERJ Code Table'!$M" &amp; F$1),$A273&lt;=INDIRECT("'Panasonic ERJ Code Table'!$N" &amp; F$1)) ),F$2&amp;_xlfn.XLOOKUP($A273,E96_raw,E96_code),"N/A")</f>
        <v>ERJ2RHD6490</v>
      </c>
      <c r="G273" s="23" t="str" cm="1">
        <f t="array" aca="1" ref="G273" ca="1">"technology "&amp;RIGHT(F273,4)&amp;";"&amp;_xlfn.XLOOKUP(2,eii,eia)&amp;F273&amp;_xlfn.XLOOKUP(16,eii,eia)&amp;_xlfn.XLOOKUP(3,eii,eia)&amp;_xlfn.XLOOKUP($A273,E96_raw,e96_std&amp;" "&amp;e96_sym)&amp;_xlfn.XLOOKUP(16,eii,eia)&amp;_xlfn.XLOOKUP(4,eii,eia)&amp;_xlfn.XLOOKUP(LEFT(F273,7),r_1,r_4)&amp;" W @ 70°C"&amp;_xlfn.XLOOKUP(16,eii,eia)&amp;_xlfn.XLOOKUP(5,eii,eia)&amp;_xlfn.XLOOKUP(MID(F273,4,3),e_code,TEXT(e_size,"0000"))&amp;_xlfn.XLOOKUP(16,eii,eia)&amp;_xlfn.XLOOKUP(6,eii,eia)&amp;ROUND(MIN(SQRT($A273*_xlfn.XLOOKUP(LEFT(F273,7),r_1,r_4)),_xlfn.XLOOKUP(LEFT(F273,7),r_1,r_7)),1)&amp;" V"&amp;_xlfn.XLOOKUP(16,eii,eia)&amp;_xlfn.XLOOKUP(8,eii,eia)&amp;_xlfn.XLOOKUP(LEFT(F273,7),r_1,r_8)&amp;_xlfn.XLOOKUP(16,eii,eia)&amp;_xlfn.XLOOKUP(9,eii,eia)&amp;_xlfn.XLOOKUP($A273,E96_raw,E96_code&amp;" / "&amp;E96_3C)&amp;_xlfn.XLOOKUP(16,eii,eia)&amp;_xlfn.XLOOKUP(10,eii,eia)&amp;_xlfn.XLOOKUP(LEFT(F273,7),r_1,r_10)&amp;_xlfn.XLOOKUP(16,eii,eia)&amp;_xlfn.XLOOKUP(11,eii,eia)&amp;_xlfn.XLOOKUP(LEFT(F273,7),r_1,r_11)&amp;_xlfn.XLOOKUP(16,eii,eia)&amp;_xlfn.XLOOKUP(12,eii,eia)&amp;_xlfn.XLOOKUP(LEFT(F273,7),r_1,r_12)&amp;" ppm/°C"&amp;_xlfn.XLOOKUP(16,eii,eia)&amp;_xlfn.XLOOKUP(13,eii,eia)&amp;MID(F273,4,2)&amp;_xlfn.XLOOKUP(16,eii,eia)&amp;_xlfn.XLOOKUP(14,eii,eia)&amp;_xlfn.XLOOKUP(16,eii,eia)&amp;_xlfn.XLOOKUP(15,eii,eia)&amp;_xlfn.XLOOKUP(16,eii,eia)</f>
        <v>technology 6490;attribute MPN 'ERJ2RHD6490' constant;attribute value '649 0' constant;attribute Power '0.063 W @ 70°C' constant;attribute package '0402' constant;attribute RCWV '6.4 V' constant;attribute tolerance '±0.5 %' constant;attribute pkg_codes '6490 / 641'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3" s="5" t="str" cm="1">
        <f t="array" aca="1" ref="I273" ca="1">IF( OR( AND($A273&gt;=INDIRECT("'Panasonic ERJ Code Table'!$K" &amp; I$1),$A273&lt;=INDIRECT("'Panasonic ERJ Code Table'!$L" &amp; I$1)), AND($A273&gt;=INDIRECT("'Panasonic ERJ Code Table'!$M" &amp; I$1),$A273&lt;=INDIRECT("'Panasonic ERJ Code Table'!$N" &amp; I$1)) ),I$2&amp;_xlfn.XLOOKUP($A273,E96_raw,E96_code),"N/A")</f>
        <v>N/A</v>
      </c>
      <c r="L273" s="5" t="str" cm="1">
        <f t="array" aca="1" ref="L273" ca="1">IF( OR( AND($A273&gt;=INDIRECT("'Panasonic ERJ Code Table'!$K" &amp; L$1),$A273&lt;=INDIRECT("'Panasonic ERJ Code Table'!$L" &amp; L$1)), AND($A273&gt;=INDIRECT("'Panasonic ERJ Code Table'!$M" &amp; L$1),$A273&lt;=INDIRECT("'Panasonic ERJ Code Table'!$N" &amp; L$1)) ),L$2&amp;_xlfn.XLOOKUP($A273,E96_raw,E96_code),"N/A")</f>
        <v>ERJ3RBD6490</v>
      </c>
      <c r="O273" s="5" t="str" cm="1">
        <f t="array" aca="1" ref="O273" ca="1">IF( OR( AND($A273&gt;=INDIRECT("'Panasonic ERJ Code Table'!$K" &amp; O$1),$A273&lt;=INDIRECT("'Panasonic ERJ Code Table'!$L" &amp; O$1)), AND($A273&gt;=INDIRECT("'Panasonic ERJ Code Table'!$M" &amp; O$1),$A273&lt;=INDIRECT("'Panasonic ERJ Code Table'!$N" &amp; O$1)) ),O$2&amp;_xlfn.XLOOKUP($A273,E96_raw,E96_code),"N/A")</f>
        <v>N/A</v>
      </c>
      <c r="R273" s="5" t="str" cm="1">
        <f t="array" aca="1" ref="R273" ca="1">IF( OR( AND($A273&gt;=INDIRECT("'Panasonic ERJ Code Table'!$K" &amp; R$1),$A273&lt;=INDIRECT("'Panasonic ERJ Code Table'!$L" &amp; R$1)), AND($A273&gt;=INDIRECT("'Panasonic ERJ Code Table'!$M" &amp; R$1),$A273&lt;=INDIRECT("'Panasonic ERJ Code Table'!$N" &amp; R$1)) ),R$2&amp;_xlfn.XLOOKUP($A273,E96_raw,E96_code),"N/A")</f>
        <v>ERJ6RBD6490</v>
      </c>
      <c r="U273" s="5" t="str" cm="1">
        <f t="array" aca="1" ref="U273" ca="1">IF( OR( AND($A273&gt;=INDIRECT("'Panasonic ERJ Code Table'!$J" &amp; U$1),$A273&lt;=INDIRECT("'Panasonic ERJ Code Table'!$K" &amp; U$1)), AND($A273&gt;=INDIRECT("'Panasonic ERJ Code Table'!$L" &amp; U$1),$A273&lt;=INDIRECT("'Panasonic ERJ Code Table'!$M" &amp; U$1)) ),U$2&amp;_xlfn.XLOOKUP($A273,E96_raw,E96_code),"N/A")</f>
        <v>ERJ6RED6490</v>
      </c>
    </row>
    <row r="274" spans="1:21">
      <c r="A274" s="16">
        <v>665</v>
      </c>
      <c r="B274" s="16"/>
      <c r="C274" s="5" t="str" cm="1">
        <f t="array" aca="1" ref="C274" ca="1">IF( OR( AND($A274&gt;=INDIRECT("'Panasonic ERJ Code Table'!$K" &amp; C$1),$A274&lt;=INDIRECT("'Panasonic ERJ Code Table'!$L" &amp; C$1)), AND($A274&gt;=INDIRECT("'Panasonic ERJ Code Table'!$M" &amp; C$1),$A274&lt;=INDIRECT("'Panasonic ERJ Code Table'!$N" &amp; C$1)) ),C$2&amp;_xlfn.XLOOKUP($A274,E96_raw,E96_code),"N/A")</f>
        <v>N/A</v>
      </c>
      <c r="F274" s="5" t="str" cm="1">
        <f t="array" aca="1" ref="F274" ca="1">IF( OR( AND($A274&gt;=INDIRECT("'Panasonic ERJ Code Table'!$K" &amp; F$1),$A274&lt;=INDIRECT("'Panasonic ERJ Code Table'!$L" &amp; F$1)), AND($A274&gt;=INDIRECT("'Panasonic ERJ Code Table'!$M" &amp; F$1),$A274&lt;=INDIRECT("'Panasonic ERJ Code Table'!$N" &amp; F$1)) ),F$2&amp;_xlfn.XLOOKUP($A274,E96_raw,E96_code),"N/A")</f>
        <v>ERJ2RHD6650</v>
      </c>
      <c r="G274" s="23" t="str" cm="1">
        <f t="array" aca="1" ref="G274" ca="1">"technology "&amp;RIGHT(F274,4)&amp;";"&amp;_xlfn.XLOOKUP(2,eii,eia)&amp;F274&amp;_xlfn.XLOOKUP(16,eii,eia)&amp;_xlfn.XLOOKUP(3,eii,eia)&amp;_xlfn.XLOOKUP($A274,E96_raw,e96_std&amp;" "&amp;e96_sym)&amp;_xlfn.XLOOKUP(16,eii,eia)&amp;_xlfn.XLOOKUP(4,eii,eia)&amp;_xlfn.XLOOKUP(LEFT(F274,7),r_1,r_4)&amp;" W @ 70°C"&amp;_xlfn.XLOOKUP(16,eii,eia)&amp;_xlfn.XLOOKUP(5,eii,eia)&amp;_xlfn.XLOOKUP(MID(F274,4,3),e_code,TEXT(e_size,"0000"))&amp;_xlfn.XLOOKUP(16,eii,eia)&amp;_xlfn.XLOOKUP(6,eii,eia)&amp;ROUND(MIN(SQRT($A274*_xlfn.XLOOKUP(LEFT(F274,7),r_1,r_4)),_xlfn.XLOOKUP(LEFT(F274,7),r_1,r_7)),1)&amp;" V"&amp;_xlfn.XLOOKUP(16,eii,eia)&amp;_xlfn.XLOOKUP(8,eii,eia)&amp;_xlfn.XLOOKUP(LEFT(F274,7),r_1,r_8)&amp;_xlfn.XLOOKUP(16,eii,eia)&amp;_xlfn.XLOOKUP(9,eii,eia)&amp;_xlfn.XLOOKUP($A274,E96_raw,E96_code&amp;" / "&amp;E96_3C)&amp;_xlfn.XLOOKUP(16,eii,eia)&amp;_xlfn.XLOOKUP(10,eii,eia)&amp;_xlfn.XLOOKUP(LEFT(F274,7),r_1,r_10)&amp;_xlfn.XLOOKUP(16,eii,eia)&amp;_xlfn.XLOOKUP(11,eii,eia)&amp;_xlfn.XLOOKUP(LEFT(F274,7),r_1,r_11)&amp;_xlfn.XLOOKUP(16,eii,eia)&amp;_xlfn.XLOOKUP(12,eii,eia)&amp;_xlfn.XLOOKUP(LEFT(F274,7),r_1,r_12)&amp;" ppm/°C"&amp;_xlfn.XLOOKUP(16,eii,eia)&amp;_xlfn.XLOOKUP(13,eii,eia)&amp;MID(F274,4,2)&amp;_xlfn.XLOOKUP(16,eii,eia)&amp;_xlfn.XLOOKUP(14,eii,eia)&amp;_xlfn.XLOOKUP(16,eii,eia)&amp;_xlfn.XLOOKUP(15,eii,eia)&amp;_xlfn.XLOOKUP(16,eii,eia)</f>
        <v>technology 6650;attribute MPN 'ERJ2RHD6650' constant;attribute value '665 0' constant;attribute Power '0.063 W @ 70°C' constant;attribute package '0402' constant;attribute RCWV '6.5 V' constant;attribute tolerance '±0.5 %' constant;attribute pkg_codes '6650 / 661'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4" s="5" t="str" cm="1">
        <f t="array" aca="1" ref="I274" ca="1">IF( OR( AND($A274&gt;=INDIRECT("'Panasonic ERJ Code Table'!$K" &amp; I$1),$A274&lt;=INDIRECT("'Panasonic ERJ Code Table'!$L" &amp; I$1)), AND($A274&gt;=INDIRECT("'Panasonic ERJ Code Table'!$M" &amp; I$1),$A274&lt;=INDIRECT("'Panasonic ERJ Code Table'!$N" &amp; I$1)) ),I$2&amp;_xlfn.XLOOKUP($A274,E96_raw,E96_code),"N/A")</f>
        <v>N/A</v>
      </c>
      <c r="L274" s="5" t="str" cm="1">
        <f t="array" aca="1" ref="L274" ca="1">IF( OR( AND($A274&gt;=INDIRECT("'Panasonic ERJ Code Table'!$K" &amp; L$1),$A274&lt;=INDIRECT("'Panasonic ERJ Code Table'!$L" &amp; L$1)), AND($A274&gt;=INDIRECT("'Panasonic ERJ Code Table'!$M" &amp; L$1),$A274&lt;=INDIRECT("'Panasonic ERJ Code Table'!$N" &amp; L$1)) ),L$2&amp;_xlfn.XLOOKUP($A274,E96_raw,E96_code),"N/A")</f>
        <v>ERJ3RBD6650</v>
      </c>
      <c r="O274" s="5" t="str" cm="1">
        <f t="array" aca="1" ref="O274" ca="1">IF( OR( AND($A274&gt;=INDIRECT("'Panasonic ERJ Code Table'!$K" &amp; O$1),$A274&lt;=INDIRECT("'Panasonic ERJ Code Table'!$L" &amp; O$1)), AND($A274&gt;=INDIRECT("'Panasonic ERJ Code Table'!$M" &amp; O$1),$A274&lt;=INDIRECT("'Panasonic ERJ Code Table'!$N" &amp; O$1)) ),O$2&amp;_xlfn.XLOOKUP($A274,E96_raw,E96_code),"N/A")</f>
        <v>N/A</v>
      </c>
      <c r="R274" s="5" t="str" cm="1">
        <f t="array" aca="1" ref="R274" ca="1">IF( OR( AND($A274&gt;=INDIRECT("'Panasonic ERJ Code Table'!$K" &amp; R$1),$A274&lt;=INDIRECT("'Panasonic ERJ Code Table'!$L" &amp; R$1)), AND($A274&gt;=INDIRECT("'Panasonic ERJ Code Table'!$M" &amp; R$1),$A274&lt;=INDIRECT("'Panasonic ERJ Code Table'!$N" &amp; R$1)) ),R$2&amp;_xlfn.XLOOKUP($A274,E96_raw,E96_code),"N/A")</f>
        <v>ERJ6RBD6650</v>
      </c>
      <c r="U274" s="5" t="str" cm="1">
        <f t="array" aca="1" ref="U274" ca="1">IF( OR( AND($A274&gt;=INDIRECT("'Panasonic ERJ Code Table'!$J" &amp; U$1),$A274&lt;=INDIRECT("'Panasonic ERJ Code Table'!$K" &amp; U$1)), AND($A274&gt;=INDIRECT("'Panasonic ERJ Code Table'!$L" &amp; U$1),$A274&lt;=INDIRECT("'Panasonic ERJ Code Table'!$M" &amp; U$1)) ),U$2&amp;_xlfn.XLOOKUP($A274,E96_raw,E96_code),"N/A")</f>
        <v>ERJ6RED6650</v>
      </c>
    </row>
    <row r="275" spans="1:21">
      <c r="A275" s="16">
        <v>681</v>
      </c>
      <c r="B275" s="16"/>
      <c r="C275" s="5" t="str" cm="1">
        <f t="array" aca="1" ref="C275" ca="1">IF( OR( AND($A275&gt;=INDIRECT("'Panasonic ERJ Code Table'!$K" &amp; C$1),$A275&lt;=INDIRECT("'Panasonic ERJ Code Table'!$L" &amp; C$1)), AND($A275&gt;=INDIRECT("'Panasonic ERJ Code Table'!$M" &amp; C$1),$A275&lt;=INDIRECT("'Panasonic ERJ Code Table'!$N" &amp; C$1)) ),C$2&amp;_xlfn.XLOOKUP($A275,E96_raw,E96_code),"N/A")</f>
        <v>N/A</v>
      </c>
      <c r="F275" s="5" t="str" cm="1">
        <f t="array" aca="1" ref="F275" ca="1">IF( OR( AND($A275&gt;=INDIRECT("'Panasonic ERJ Code Table'!$K" &amp; F$1),$A275&lt;=INDIRECT("'Panasonic ERJ Code Table'!$L" &amp; F$1)), AND($A275&gt;=INDIRECT("'Panasonic ERJ Code Table'!$M" &amp; F$1),$A275&lt;=INDIRECT("'Panasonic ERJ Code Table'!$N" &amp; F$1)) ),F$2&amp;_xlfn.XLOOKUP($A275,E96_raw,E96_code),"N/A")</f>
        <v>ERJ2RHD6810</v>
      </c>
      <c r="G275" s="23" t="str" cm="1">
        <f t="array" aca="1" ref="G275" ca="1">"technology "&amp;RIGHT(F275,4)&amp;";"&amp;_xlfn.XLOOKUP(2,eii,eia)&amp;F275&amp;_xlfn.XLOOKUP(16,eii,eia)&amp;_xlfn.XLOOKUP(3,eii,eia)&amp;_xlfn.XLOOKUP($A275,E96_raw,e96_std&amp;" "&amp;e96_sym)&amp;_xlfn.XLOOKUP(16,eii,eia)&amp;_xlfn.XLOOKUP(4,eii,eia)&amp;_xlfn.XLOOKUP(LEFT(F275,7),r_1,r_4)&amp;" W @ 70°C"&amp;_xlfn.XLOOKUP(16,eii,eia)&amp;_xlfn.XLOOKUP(5,eii,eia)&amp;_xlfn.XLOOKUP(MID(F275,4,3),e_code,TEXT(e_size,"0000"))&amp;_xlfn.XLOOKUP(16,eii,eia)&amp;_xlfn.XLOOKUP(6,eii,eia)&amp;ROUND(MIN(SQRT($A275*_xlfn.XLOOKUP(LEFT(F275,7),r_1,r_4)),_xlfn.XLOOKUP(LEFT(F275,7),r_1,r_7)),1)&amp;" V"&amp;_xlfn.XLOOKUP(16,eii,eia)&amp;_xlfn.XLOOKUP(8,eii,eia)&amp;_xlfn.XLOOKUP(LEFT(F275,7),r_1,r_8)&amp;_xlfn.XLOOKUP(16,eii,eia)&amp;_xlfn.XLOOKUP(9,eii,eia)&amp;_xlfn.XLOOKUP($A275,E96_raw,E96_code&amp;" / "&amp;E96_3C)&amp;_xlfn.XLOOKUP(16,eii,eia)&amp;_xlfn.XLOOKUP(10,eii,eia)&amp;_xlfn.XLOOKUP(LEFT(F275,7),r_1,r_10)&amp;_xlfn.XLOOKUP(16,eii,eia)&amp;_xlfn.XLOOKUP(11,eii,eia)&amp;_xlfn.XLOOKUP(LEFT(F275,7),r_1,r_11)&amp;_xlfn.XLOOKUP(16,eii,eia)&amp;_xlfn.XLOOKUP(12,eii,eia)&amp;_xlfn.XLOOKUP(LEFT(F275,7),r_1,r_12)&amp;" ppm/°C"&amp;_xlfn.XLOOKUP(16,eii,eia)&amp;_xlfn.XLOOKUP(13,eii,eia)&amp;MID(F275,4,2)&amp;_xlfn.XLOOKUP(16,eii,eia)&amp;_xlfn.XLOOKUP(14,eii,eia)&amp;_xlfn.XLOOKUP(16,eii,eia)&amp;_xlfn.XLOOKUP(15,eii,eia)&amp;_xlfn.XLOOKUP(16,eii,eia)</f>
        <v>technology 6810;attribute MPN 'ERJ2RHD6810' constant;attribute value '681 0' constant;attribute Power '0.063 W @ 70°C' constant;attribute package '0402' constant;attribute RCWV '6.6 V' constant;attribute tolerance '±0.5 %' constant;attribute pkg_codes '6810 / 681'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5" s="5" t="str" cm="1">
        <f t="array" aca="1" ref="I275" ca="1">IF( OR( AND($A275&gt;=INDIRECT("'Panasonic ERJ Code Table'!$K" &amp; I$1),$A275&lt;=INDIRECT("'Panasonic ERJ Code Table'!$L" &amp; I$1)), AND($A275&gt;=INDIRECT("'Panasonic ERJ Code Table'!$M" &amp; I$1),$A275&lt;=INDIRECT("'Panasonic ERJ Code Table'!$N" &amp; I$1)) ),I$2&amp;_xlfn.XLOOKUP($A275,E96_raw,E96_code),"N/A")</f>
        <v>N/A</v>
      </c>
      <c r="L275" s="5" t="str" cm="1">
        <f t="array" aca="1" ref="L275" ca="1">IF( OR( AND($A275&gt;=INDIRECT("'Panasonic ERJ Code Table'!$K" &amp; L$1),$A275&lt;=INDIRECT("'Panasonic ERJ Code Table'!$L" &amp; L$1)), AND($A275&gt;=INDIRECT("'Panasonic ERJ Code Table'!$M" &amp; L$1),$A275&lt;=INDIRECT("'Panasonic ERJ Code Table'!$N" &amp; L$1)) ),L$2&amp;_xlfn.XLOOKUP($A275,E96_raw,E96_code),"N/A")</f>
        <v>ERJ3RBD6810</v>
      </c>
      <c r="O275" s="5" t="str" cm="1">
        <f t="array" aca="1" ref="O275" ca="1">IF( OR( AND($A275&gt;=INDIRECT("'Panasonic ERJ Code Table'!$K" &amp; O$1),$A275&lt;=INDIRECT("'Panasonic ERJ Code Table'!$L" &amp; O$1)), AND($A275&gt;=INDIRECT("'Panasonic ERJ Code Table'!$M" &amp; O$1),$A275&lt;=INDIRECT("'Panasonic ERJ Code Table'!$N" &amp; O$1)) ),O$2&amp;_xlfn.XLOOKUP($A275,E96_raw,E96_code),"N/A")</f>
        <v>N/A</v>
      </c>
      <c r="R275" s="5" t="str" cm="1">
        <f t="array" aca="1" ref="R275" ca="1">IF( OR( AND($A275&gt;=INDIRECT("'Panasonic ERJ Code Table'!$K" &amp; R$1),$A275&lt;=INDIRECT("'Panasonic ERJ Code Table'!$L" &amp; R$1)), AND($A275&gt;=INDIRECT("'Panasonic ERJ Code Table'!$M" &amp; R$1),$A275&lt;=INDIRECT("'Panasonic ERJ Code Table'!$N" &amp; R$1)) ),R$2&amp;_xlfn.XLOOKUP($A275,E96_raw,E96_code),"N/A")</f>
        <v>ERJ6RBD6810</v>
      </c>
      <c r="U275" s="5" t="str" cm="1">
        <f t="array" aca="1" ref="U275" ca="1">IF( OR( AND($A275&gt;=INDIRECT("'Panasonic ERJ Code Table'!$J" &amp; U$1),$A275&lt;=INDIRECT("'Panasonic ERJ Code Table'!$K" &amp; U$1)), AND($A275&gt;=INDIRECT("'Panasonic ERJ Code Table'!$L" &amp; U$1),$A275&lt;=INDIRECT("'Panasonic ERJ Code Table'!$M" &amp; U$1)) ),U$2&amp;_xlfn.XLOOKUP($A275,E96_raw,E96_code),"N/A")</f>
        <v>ERJ6RED6810</v>
      </c>
    </row>
    <row r="276" spans="1:21">
      <c r="A276" s="16">
        <v>698</v>
      </c>
      <c r="B276" s="16"/>
      <c r="C276" s="5" t="str" cm="1">
        <f t="array" aca="1" ref="C276" ca="1">IF( OR( AND($A276&gt;=INDIRECT("'Panasonic ERJ Code Table'!$K" &amp; C$1),$A276&lt;=INDIRECT("'Panasonic ERJ Code Table'!$L" &amp; C$1)), AND($A276&gt;=INDIRECT("'Panasonic ERJ Code Table'!$M" &amp; C$1),$A276&lt;=INDIRECT("'Panasonic ERJ Code Table'!$N" &amp; C$1)) ),C$2&amp;_xlfn.XLOOKUP($A276,E96_raw,E96_code),"N/A")</f>
        <v>N/A</v>
      </c>
      <c r="F276" s="5" t="str" cm="1">
        <f t="array" aca="1" ref="F276" ca="1">IF( OR( AND($A276&gt;=INDIRECT("'Panasonic ERJ Code Table'!$K" &amp; F$1),$A276&lt;=INDIRECT("'Panasonic ERJ Code Table'!$L" &amp; F$1)), AND($A276&gt;=INDIRECT("'Panasonic ERJ Code Table'!$M" &amp; F$1),$A276&lt;=INDIRECT("'Panasonic ERJ Code Table'!$N" &amp; F$1)) ),F$2&amp;_xlfn.XLOOKUP($A276,E96_raw,E96_code),"N/A")</f>
        <v>ERJ2RHD6980</v>
      </c>
      <c r="G276" s="23" t="str" cm="1">
        <f t="array" aca="1" ref="G276" ca="1">"technology "&amp;RIGHT(F276,4)&amp;";"&amp;_xlfn.XLOOKUP(2,eii,eia)&amp;F276&amp;_xlfn.XLOOKUP(16,eii,eia)&amp;_xlfn.XLOOKUP(3,eii,eia)&amp;_xlfn.XLOOKUP($A276,E96_raw,e96_std&amp;" "&amp;e96_sym)&amp;_xlfn.XLOOKUP(16,eii,eia)&amp;_xlfn.XLOOKUP(4,eii,eia)&amp;_xlfn.XLOOKUP(LEFT(F276,7),r_1,r_4)&amp;" W @ 70°C"&amp;_xlfn.XLOOKUP(16,eii,eia)&amp;_xlfn.XLOOKUP(5,eii,eia)&amp;_xlfn.XLOOKUP(MID(F276,4,3),e_code,TEXT(e_size,"0000"))&amp;_xlfn.XLOOKUP(16,eii,eia)&amp;_xlfn.XLOOKUP(6,eii,eia)&amp;ROUND(MIN(SQRT($A276*_xlfn.XLOOKUP(LEFT(F276,7),r_1,r_4)),_xlfn.XLOOKUP(LEFT(F276,7),r_1,r_7)),1)&amp;" V"&amp;_xlfn.XLOOKUP(16,eii,eia)&amp;_xlfn.XLOOKUP(8,eii,eia)&amp;_xlfn.XLOOKUP(LEFT(F276,7),r_1,r_8)&amp;_xlfn.XLOOKUP(16,eii,eia)&amp;_xlfn.XLOOKUP(9,eii,eia)&amp;_xlfn.XLOOKUP($A276,E96_raw,E96_code&amp;" / "&amp;E96_3C)&amp;_xlfn.XLOOKUP(16,eii,eia)&amp;_xlfn.XLOOKUP(10,eii,eia)&amp;_xlfn.XLOOKUP(LEFT(F276,7),r_1,r_10)&amp;_xlfn.XLOOKUP(16,eii,eia)&amp;_xlfn.XLOOKUP(11,eii,eia)&amp;_xlfn.XLOOKUP(LEFT(F276,7),r_1,r_11)&amp;_xlfn.XLOOKUP(16,eii,eia)&amp;_xlfn.XLOOKUP(12,eii,eia)&amp;_xlfn.XLOOKUP(LEFT(F276,7),r_1,r_12)&amp;" ppm/°C"&amp;_xlfn.XLOOKUP(16,eii,eia)&amp;_xlfn.XLOOKUP(13,eii,eia)&amp;MID(F276,4,2)&amp;_xlfn.XLOOKUP(16,eii,eia)&amp;_xlfn.XLOOKUP(14,eii,eia)&amp;_xlfn.XLOOKUP(16,eii,eia)&amp;_xlfn.XLOOKUP(15,eii,eia)&amp;_xlfn.XLOOKUP(16,eii,eia)</f>
        <v>technology 6980;attribute MPN 'ERJ2RHD6980' constant;attribute value '698 0' constant;attribute Power '0.063 W @ 70°C' constant;attribute package '0402' constant;attribute RCWV '6.6 V' constant;attribute tolerance '±0.5 %' constant;attribute pkg_codes '6980 / 691'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6" s="5" t="str" cm="1">
        <f t="array" aca="1" ref="I276" ca="1">IF( OR( AND($A276&gt;=INDIRECT("'Panasonic ERJ Code Table'!$K" &amp; I$1),$A276&lt;=INDIRECT("'Panasonic ERJ Code Table'!$L" &amp; I$1)), AND($A276&gt;=INDIRECT("'Panasonic ERJ Code Table'!$M" &amp; I$1),$A276&lt;=INDIRECT("'Panasonic ERJ Code Table'!$N" &amp; I$1)) ),I$2&amp;_xlfn.XLOOKUP($A276,E96_raw,E96_code),"N/A")</f>
        <v>N/A</v>
      </c>
      <c r="L276" s="5" t="str" cm="1">
        <f t="array" aca="1" ref="L276" ca="1">IF( OR( AND($A276&gt;=INDIRECT("'Panasonic ERJ Code Table'!$K" &amp; L$1),$A276&lt;=INDIRECT("'Panasonic ERJ Code Table'!$L" &amp; L$1)), AND($A276&gt;=INDIRECT("'Panasonic ERJ Code Table'!$M" &amp; L$1),$A276&lt;=INDIRECT("'Panasonic ERJ Code Table'!$N" &amp; L$1)) ),L$2&amp;_xlfn.XLOOKUP($A276,E96_raw,E96_code),"N/A")</f>
        <v>ERJ3RBD6980</v>
      </c>
      <c r="O276" s="5" t="str" cm="1">
        <f t="array" aca="1" ref="O276" ca="1">IF( OR( AND($A276&gt;=INDIRECT("'Panasonic ERJ Code Table'!$K" &amp; O$1),$A276&lt;=INDIRECT("'Panasonic ERJ Code Table'!$L" &amp; O$1)), AND($A276&gt;=INDIRECT("'Panasonic ERJ Code Table'!$M" &amp; O$1),$A276&lt;=INDIRECT("'Panasonic ERJ Code Table'!$N" &amp; O$1)) ),O$2&amp;_xlfn.XLOOKUP($A276,E96_raw,E96_code),"N/A")</f>
        <v>N/A</v>
      </c>
      <c r="R276" s="5" t="str" cm="1">
        <f t="array" aca="1" ref="R276" ca="1">IF( OR( AND($A276&gt;=INDIRECT("'Panasonic ERJ Code Table'!$K" &amp; R$1),$A276&lt;=INDIRECT("'Panasonic ERJ Code Table'!$L" &amp; R$1)), AND($A276&gt;=INDIRECT("'Panasonic ERJ Code Table'!$M" &amp; R$1),$A276&lt;=INDIRECT("'Panasonic ERJ Code Table'!$N" &amp; R$1)) ),R$2&amp;_xlfn.XLOOKUP($A276,E96_raw,E96_code),"N/A")</f>
        <v>ERJ6RBD6980</v>
      </c>
      <c r="U276" s="5" t="str" cm="1">
        <f t="array" aca="1" ref="U276" ca="1">IF( OR( AND($A276&gt;=INDIRECT("'Panasonic ERJ Code Table'!$J" &amp; U$1),$A276&lt;=INDIRECT("'Panasonic ERJ Code Table'!$K" &amp; U$1)), AND($A276&gt;=INDIRECT("'Panasonic ERJ Code Table'!$L" &amp; U$1),$A276&lt;=INDIRECT("'Panasonic ERJ Code Table'!$M" &amp; U$1)) ),U$2&amp;_xlfn.XLOOKUP($A276,E96_raw,E96_code),"N/A")</f>
        <v>ERJ6RED6980</v>
      </c>
    </row>
    <row r="277" spans="1:21">
      <c r="A277" s="16">
        <v>715</v>
      </c>
      <c r="B277" s="16"/>
      <c r="C277" s="5" t="str" cm="1">
        <f t="array" aca="1" ref="C277" ca="1">IF( OR( AND($A277&gt;=INDIRECT("'Panasonic ERJ Code Table'!$K" &amp; C$1),$A277&lt;=INDIRECT("'Panasonic ERJ Code Table'!$L" &amp; C$1)), AND($A277&gt;=INDIRECT("'Panasonic ERJ Code Table'!$M" &amp; C$1),$A277&lt;=INDIRECT("'Panasonic ERJ Code Table'!$N" &amp; C$1)) ),C$2&amp;_xlfn.XLOOKUP($A277,E96_raw,E96_code),"N/A")</f>
        <v>N/A</v>
      </c>
      <c r="F277" s="5" t="str" cm="1">
        <f t="array" aca="1" ref="F277" ca="1">IF( OR( AND($A277&gt;=INDIRECT("'Panasonic ERJ Code Table'!$K" &amp; F$1),$A277&lt;=INDIRECT("'Panasonic ERJ Code Table'!$L" &amp; F$1)), AND($A277&gt;=INDIRECT("'Panasonic ERJ Code Table'!$M" &amp; F$1),$A277&lt;=INDIRECT("'Panasonic ERJ Code Table'!$N" &amp; F$1)) ),F$2&amp;_xlfn.XLOOKUP($A277,E96_raw,E96_code),"N/A")</f>
        <v>ERJ2RHD7150</v>
      </c>
      <c r="G277" s="23" t="str" cm="1">
        <f t="array" aca="1" ref="G277" ca="1">"technology "&amp;RIGHT(F277,4)&amp;";"&amp;_xlfn.XLOOKUP(2,eii,eia)&amp;F277&amp;_xlfn.XLOOKUP(16,eii,eia)&amp;_xlfn.XLOOKUP(3,eii,eia)&amp;_xlfn.XLOOKUP($A277,E96_raw,e96_std&amp;" "&amp;e96_sym)&amp;_xlfn.XLOOKUP(16,eii,eia)&amp;_xlfn.XLOOKUP(4,eii,eia)&amp;_xlfn.XLOOKUP(LEFT(F277,7),r_1,r_4)&amp;" W @ 70°C"&amp;_xlfn.XLOOKUP(16,eii,eia)&amp;_xlfn.XLOOKUP(5,eii,eia)&amp;_xlfn.XLOOKUP(MID(F277,4,3),e_code,TEXT(e_size,"0000"))&amp;_xlfn.XLOOKUP(16,eii,eia)&amp;_xlfn.XLOOKUP(6,eii,eia)&amp;ROUND(MIN(SQRT($A277*_xlfn.XLOOKUP(LEFT(F277,7),r_1,r_4)),_xlfn.XLOOKUP(LEFT(F277,7),r_1,r_7)),1)&amp;" V"&amp;_xlfn.XLOOKUP(16,eii,eia)&amp;_xlfn.XLOOKUP(8,eii,eia)&amp;_xlfn.XLOOKUP(LEFT(F277,7),r_1,r_8)&amp;_xlfn.XLOOKUP(16,eii,eia)&amp;_xlfn.XLOOKUP(9,eii,eia)&amp;_xlfn.XLOOKUP($A277,E96_raw,E96_code&amp;" / "&amp;E96_3C)&amp;_xlfn.XLOOKUP(16,eii,eia)&amp;_xlfn.XLOOKUP(10,eii,eia)&amp;_xlfn.XLOOKUP(LEFT(F277,7),r_1,r_10)&amp;_xlfn.XLOOKUP(16,eii,eia)&amp;_xlfn.XLOOKUP(11,eii,eia)&amp;_xlfn.XLOOKUP(LEFT(F277,7),r_1,r_11)&amp;_xlfn.XLOOKUP(16,eii,eia)&amp;_xlfn.XLOOKUP(12,eii,eia)&amp;_xlfn.XLOOKUP(LEFT(F277,7),r_1,r_12)&amp;" ppm/°C"&amp;_xlfn.XLOOKUP(16,eii,eia)&amp;_xlfn.XLOOKUP(13,eii,eia)&amp;MID(F277,4,2)&amp;_xlfn.XLOOKUP(16,eii,eia)&amp;_xlfn.XLOOKUP(14,eii,eia)&amp;_xlfn.XLOOKUP(16,eii,eia)&amp;_xlfn.XLOOKUP(15,eii,eia)&amp;_xlfn.XLOOKUP(16,eii,eia)</f>
        <v>technology 7150;attribute MPN 'ERJ2RHD7150' constant;attribute value '715 0' constant;attribute Power '0.063 W @ 70°C' constant;attribute package '0402' constant;attribute RCWV '6.7 V' constant;attribute tolerance '±0.5 %' constant;attribute pkg_codes '7150 / 711'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7" s="5" t="str" cm="1">
        <f t="array" aca="1" ref="I277" ca="1">IF( OR( AND($A277&gt;=INDIRECT("'Panasonic ERJ Code Table'!$K" &amp; I$1),$A277&lt;=INDIRECT("'Panasonic ERJ Code Table'!$L" &amp; I$1)), AND($A277&gt;=INDIRECT("'Panasonic ERJ Code Table'!$M" &amp; I$1),$A277&lt;=INDIRECT("'Panasonic ERJ Code Table'!$N" &amp; I$1)) ),I$2&amp;_xlfn.XLOOKUP($A277,E96_raw,E96_code),"N/A")</f>
        <v>N/A</v>
      </c>
      <c r="L277" s="5" t="str" cm="1">
        <f t="array" aca="1" ref="L277" ca="1">IF( OR( AND($A277&gt;=INDIRECT("'Panasonic ERJ Code Table'!$K" &amp; L$1),$A277&lt;=INDIRECT("'Panasonic ERJ Code Table'!$L" &amp; L$1)), AND($A277&gt;=INDIRECT("'Panasonic ERJ Code Table'!$M" &amp; L$1),$A277&lt;=INDIRECT("'Panasonic ERJ Code Table'!$N" &amp; L$1)) ),L$2&amp;_xlfn.XLOOKUP($A277,E96_raw,E96_code),"N/A")</f>
        <v>ERJ3RBD7150</v>
      </c>
      <c r="O277" s="5" t="str" cm="1">
        <f t="array" aca="1" ref="O277" ca="1">IF( OR( AND($A277&gt;=INDIRECT("'Panasonic ERJ Code Table'!$K" &amp; O$1),$A277&lt;=INDIRECT("'Panasonic ERJ Code Table'!$L" &amp; O$1)), AND($A277&gt;=INDIRECT("'Panasonic ERJ Code Table'!$M" &amp; O$1),$A277&lt;=INDIRECT("'Panasonic ERJ Code Table'!$N" &amp; O$1)) ),O$2&amp;_xlfn.XLOOKUP($A277,E96_raw,E96_code),"N/A")</f>
        <v>N/A</v>
      </c>
      <c r="R277" s="5" t="str" cm="1">
        <f t="array" aca="1" ref="R277" ca="1">IF( OR( AND($A277&gt;=INDIRECT("'Panasonic ERJ Code Table'!$K" &amp; R$1),$A277&lt;=INDIRECT("'Panasonic ERJ Code Table'!$L" &amp; R$1)), AND($A277&gt;=INDIRECT("'Panasonic ERJ Code Table'!$M" &amp; R$1),$A277&lt;=INDIRECT("'Panasonic ERJ Code Table'!$N" &amp; R$1)) ),R$2&amp;_xlfn.XLOOKUP($A277,E96_raw,E96_code),"N/A")</f>
        <v>ERJ6RBD7150</v>
      </c>
      <c r="U277" s="5" t="str" cm="1">
        <f t="array" aca="1" ref="U277" ca="1">IF( OR( AND($A277&gt;=INDIRECT("'Panasonic ERJ Code Table'!$J" &amp; U$1),$A277&lt;=INDIRECT("'Panasonic ERJ Code Table'!$K" &amp; U$1)), AND($A277&gt;=INDIRECT("'Panasonic ERJ Code Table'!$L" &amp; U$1),$A277&lt;=INDIRECT("'Panasonic ERJ Code Table'!$M" &amp; U$1)) ),U$2&amp;_xlfn.XLOOKUP($A277,E96_raw,E96_code),"N/A")</f>
        <v>ERJ6RED7150</v>
      </c>
    </row>
    <row r="278" spans="1:21">
      <c r="A278" s="16">
        <v>732</v>
      </c>
      <c r="B278" s="16"/>
      <c r="C278" s="5" t="str" cm="1">
        <f t="array" aca="1" ref="C278" ca="1">IF( OR( AND($A278&gt;=INDIRECT("'Panasonic ERJ Code Table'!$K" &amp; C$1),$A278&lt;=INDIRECT("'Panasonic ERJ Code Table'!$L" &amp; C$1)), AND($A278&gt;=INDIRECT("'Panasonic ERJ Code Table'!$M" &amp; C$1),$A278&lt;=INDIRECT("'Panasonic ERJ Code Table'!$N" &amp; C$1)) ),C$2&amp;_xlfn.XLOOKUP($A278,E96_raw,E96_code),"N/A")</f>
        <v>N/A</v>
      </c>
      <c r="F278" s="5" t="str" cm="1">
        <f t="array" aca="1" ref="F278" ca="1">IF( OR( AND($A278&gt;=INDIRECT("'Panasonic ERJ Code Table'!$K" &amp; F$1),$A278&lt;=INDIRECT("'Panasonic ERJ Code Table'!$L" &amp; F$1)), AND($A278&gt;=INDIRECT("'Panasonic ERJ Code Table'!$M" &amp; F$1),$A278&lt;=INDIRECT("'Panasonic ERJ Code Table'!$N" &amp; F$1)) ),F$2&amp;_xlfn.XLOOKUP($A278,E96_raw,E96_code),"N/A")</f>
        <v>ERJ2RHD7320</v>
      </c>
      <c r="G278" s="23" t="str" cm="1">
        <f t="array" aca="1" ref="G278" ca="1">"technology "&amp;RIGHT(F278,4)&amp;";"&amp;_xlfn.XLOOKUP(2,eii,eia)&amp;F278&amp;_xlfn.XLOOKUP(16,eii,eia)&amp;_xlfn.XLOOKUP(3,eii,eia)&amp;_xlfn.XLOOKUP($A278,E96_raw,e96_std&amp;" "&amp;e96_sym)&amp;_xlfn.XLOOKUP(16,eii,eia)&amp;_xlfn.XLOOKUP(4,eii,eia)&amp;_xlfn.XLOOKUP(LEFT(F278,7),r_1,r_4)&amp;" W @ 70°C"&amp;_xlfn.XLOOKUP(16,eii,eia)&amp;_xlfn.XLOOKUP(5,eii,eia)&amp;_xlfn.XLOOKUP(MID(F278,4,3),e_code,TEXT(e_size,"0000"))&amp;_xlfn.XLOOKUP(16,eii,eia)&amp;_xlfn.XLOOKUP(6,eii,eia)&amp;ROUND(MIN(SQRT($A278*_xlfn.XLOOKUP(LEFT(F278,7),r_1,r_4)),_xlfn.XLOOKUP(LEFT(F278,7),r_1,r_7)),1)&amp;" V"&amp;_xlfn.XLOOKUP(16,eii,eia)&amp;_xlfn.XLOOKUP(8,eii,eia)&amp;_xlfn.XLOOKUP(LEFT(F278,7),r_1,r_8)&amp;_xlfn.XLOOKUP(16,eii,eia)&amp;_xlfn.XLOOKUP(9,eii,eia)&amp;_xlfn.XLOOKUP($A278,E96_raw,E96_code&amp;" / "&amp;E96_3C)&amp;_xlfn.XLOOKUP(16,eii,eia)&amp;_xlfn.XLOOKUP(10,eii,eia)&amp;_xlfn.XLOOKUP(LEFT(F278,7),r_1,r_10)&amp;_xlfn.XLOOKUP(16,eii,eia)&amp;_xlfn.XLOOKUP(11,eii,eia)&amp;_xlfn.XLOOKUP(LEFT(F278,7),r_1,r_11)&amp;_xlfn.XLOOKUP(16,eii,eia)&amp;_xlfn.XLOOKUP(12,eii,eia)&amp;_xlfn.XLOOKUP(LEFT(F278,7),r_1,r_12)&amp;" ppm/°C"&amp;_xlfn.XLOOKUP(16,eii,eia)&amp;_xlfn.XLOOKUP(13,eii,eia)&amp;MID(F278,4,2)&amp;_xlfn.XLOOKUP(16,eii,eia)&amp;_xlfn.XLOOKUP(14,eii,eia)&amp;_xlfn.XLOOKUP(16,eii,eia)&amp;_xlfn.XLOOKUP(15,eii,eia)&amp;_xlfn.XLOOKUP(16,eii,eia)</f>
        <v>technology 7320;attribute MPN 'ERJ2RHD7320' constant;attribute value '732 0' constant;attribute Power '0.063 W @ 70°C' constant;attribute package '0402' constant;attribute RCWV '6.8 V' constant;attribute tolerance '±0.5 %' constant;attribute pkg_codes '7320 / 731'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8" s="5" t="str" cm="1">
        <f t="array" aca="1" ref="I278" ca="1">IF( OR( AND($A278&gt;=INDIRECT("'Panasonic ERJ Code Table'!$K" &amp; I$1),$A278&lt;=INDIRECT("'Panasonic ERJ Code Table'!$L" &amp; I$1)), AND($A278&gt;=INDIRECT("'Panasonic ERJ Code Table'!$M" &amp; I$1),$A278&lt;=INDIRECT("'Panasonic ERJ Code Table'!$N" &amp; I$1)) ),I$2&amp;_xlfn.XLOOKUP($A278,E96_raw,E96_code),"N/A")</f>
        <v>N/A</v>
      </c>
      <c r="L278" s="5" t="str" cm="1">
        <f t="array" aca="1" ref="L278" ca="1">IF( OR( AND($A278&gt;=INDIRECT("'Panasonic ERJ Code Table'!$K" &amp; L$1),$A278&lt;=INDIRECT("'Panasonic ERJ Code Table'!$L" &amp; L$1)), AND($A278&gt;=INDIRECT("'Panasonic ERJ Code Table'!$M" &amp; L$1),$A278&lt;=INDIRECT("'Panasonic ERJ Code Table'!$N" &amp; L$1)) ),L$2&amp;_xlfn.XLOOKUP($A278,E96_raw,E96_code),"N/A")</f>
        <v>ERJ3RBD7320</v>
      </c>
      <c r="O278" s="5" t="str" cm="1">
        <f t="array" aca="1" ref="O278" ca="1">IF( OR( AND($A278&gt;=INDIRECT("'Panasonic ERJ Code Table'!$K" &amp; O$1),$A278&lt;=INDIRECT("'Panasonic ERJ Code Table'!$L" &amp; O$1)), AND($A278&gt;=INDIRECT("'Panasonic ERJ Code Table'!$M" &amp; O$1),$A278&lt;=INDIRECT("'Panasonic ERJ Code Table'!$N" &amp; O$1)) ),O$2&amp;_xlfn.XLOOKUP($A278,E96_raw,E96_code),"N/A")</f>
        <v>N/A</v>
      </c>
      <c r="R278" s="5" t="str" cm="1">
        <f t="array" aca="1" ref="R278" ca="1">IF( OR( AND($A278&gt;=INDIRECT("'Panasonic ERJ Code Table'!$K" &amp; R$1),$A278&lt;=INDIRECT("'Panasonic ERJ Code Table'!$L" &amp; R$1)), AND($A278&gt;=INDIRECT("'Panasonic ERJ Code Table'!$M" &amp; R$1),$A278&lt;=INDIRECT("'Panasonic ERJ Code Table'!$N" &amp; R$1)) ),R$2&amp;_xlfn.XLOOKUP($A278,E96_raw,E96_code),"N/A")</f>
        <v>ERJ6RBD7320</v>
      </c>
      <c r="U278" s="5" t="str" cm="1">
        <f t="array" aca="1" ref="U278" ca="1">IF( OR( AND($A278&gt;=INDIRECT("'Panasonic ERJ Code Table'!$J" &amp; U$1),$A278&lt;=INDIRECT("'Panasonic ERJ Code Table'!$K" &amp; U$1)), AND($A278&gt;=INDIRECT("'Panasonic ERJ Code Table'!$L" &amp; U$1),$A278&lt;=INDIRECT("'Panasonic ERJ Code Table'!$M" &amp; U$1)) ),U$2&amp;_xlfn.XLOOKUP($A278,E96_raw,E96_code),"N/A")</f>
        <v>ERJ6RED7320</v>
      </c>
    </row>
    <row r="279" spans="1:21">
      <c r="A279" s="16">
        <v>750</v>
      </c>
      <c r="B279" s="16"/>
      <c r="C279" s="5" t="str" cm="1">
        <f t="array" aca="1" ref="C279" ca="1">IF( OR( AND($A279&gt;=INDIRECT("'Panasonic ERJ Code Table'!$K" &amp; C$1),$A279&lt;=INDIRECT("'Panasonic ERJ Code Table'!$L" &amp; C$1)), AND($A279&gt;=INDIRECT("'Panasonic ERJ Code Table'!$M" &amp; C$1),$A279&lt;=INDIRECT("'Panasonic ERJ Code Table'!$N" &amp; C$1)) ),C$2&amp;_xlfn.XLOOKUP($A279,E96_raw,E96_code),"N/A")</f>
        <v>N/A</v>
      </c>
      <c r="F279" s="5" t="str" cm="1">
        <f t="array" aca="1" ref="F279" ca="1">IF( OR( AND($A279&gt;=INDIRECT("'Panasonic ERJ Code Table'!$K" &amp; F$1),$A279&lt;=INDIRECT("'Panasonic ERJ Code Table'!$L" &amp; F$1)), AND($A279&gt;=INDIRECT("'Panasonic ERJ Code Table'!$M" &amp; F$1),$A279&lt;=INDIRECT("'Panasonic ERJ Code Table'!$N" &amp; F$1)) ),F$2&amp;_xlfn.XLOOKUP($A279,E96_raw,E96_code),"N/A")</f>
        <v>ERJ2RHD7500</v>
      </c>
      <c r="G279" s="23" t="str" cm="1">
        <f t="array" aca="1" ref="G279" ca="1">"technology "&amp;RIGHT(F279,4)&amp;";"&amp;_xlfn.XLOOKUP(2,eii,eia)&amp;F279&amp;_xlfn.XLOOKUP(16,eii,eia)&amp;_xlfn.XLOOKUP(3,eii,eia)&amp;_xlfn.XLOOKUP($A279,E96_raw,e96_std&amp;" "&amp;e96_sym)&amp;_xlfn.XLOOKUP(16,eii,eia)&amp;_xlfn.XLOOKUP(4,eii,eia)&amp;_xlfn.XLOOKUP(LEFT(F279,7),r_1,r_4)&amp;" W @ 70°C"&amp;_xlfn.XLOOKUP(16,eii,eia)&amp;_xlfn.XLOOKUP(5,eii,eia)&amp;_xlfn.XLOOKUP(MID(F279,4,3),e_code,TEXT(e_size,"0000"))&amp;_xlfn.XLOOKUP(16,eii,eia)&amp;_xlfn.XLOOKUP(6,eii,eia)&amp;ROUND(MIN(SQRT($A279*_xlfn.XLOOKUP(LEFT(F279,7),r_1,r_4)),_xlfn.XLOOKUP(LEFT(F279,7),r_1,r_7)),1)&amp;" V"&amp;_xlfn.XLOOKUP(16,eii,eia)&amp;_xlfn.XLOOKUP(8,eii,eia)&amp;_xlfn.XLOOKUP(LEFT(F279,7),r_1,r_8)&amp;_xlfn.XLOOKUP(16,eii,eia)&amp;_xlfn.XLOOKUP(9,eii,eia)&amp;_xlfn.XLOOKUP($A279,E96_raw,E96_code&amp;" / "&amp;E96_3C)&amp;_xlfn.XLOOKUP(16,eii,eia)&amp;_xlfn.XLOOKUP(10,eii,eia)&amp;_xlfn.XLOOKUP(LEFT(F279,7),r_1,r_10)&amp;_xlfn.XLOOKUP(16,eii,eia)&amp;_xlfn.XLOOKUP(11,eii,eia)&amp;_xlfn.XLOOKUP(LEFT(F279,7),r_1,r_11)&amp;_xlfn.XLOOKUP(16,eii,eia)&amp;_xlfn.XLOOKUP(12,eii,eia)&amp;_xlfn.XLOOKUP(LEFT(F279,7),r_1,r_12)&amp;" ppm/°C"&amp;_xlfn.XLOOKUP(16,eii,eia)&amp;_xlfn.XLOOKUP(13,eii,eia)&amp;MID(F279,4,2)&amp;_xlfn.XLOOKUP(16,eii,eia)&amp;_xlfn.XLOOKUP(14,eii,eia)&amp;_xlfn.XLOOKUP(16,eii,eia)&amp;_xlfn.XLOOKUP(15,eii,eia)&amp;_xlfn.XLOOKUP(16,eii,eia)</f>
        <v>technology 7500;attribute MPN 'ERJ2RHD7500' constant;attribute value '750 0' constant;attribute Power '0.063 W @ 70°C' constant;attribute package '0402' constant;attribute RCWV '6.9 V' constant;attribute tolerance '±0.5 %' constant;attribute pkg_codes '7500 / 751'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79" s="5" t="str" cm="1">
        <f t="array" aca="1" ref="I279" ca="1">IF( OR( AND($A279&gt;=INDIRECT("'Panasonic ERJ Code Table'!$K" &amp; I$1),$A279&lt;=INDIRECT("'Panasonic ERJ Code Table'!$L" &amp; I$1)), AND($A279&gt;=INDIRECT("'Panasonic ERJ Code Table'!$M" &amp; I$1),$A279&lt;=INDIRECT("'Panasonic ERJ Code Table'!$N" &amp; I$1)) ),I$2&amp;_xlfn.XLOOKUP($A279,E96_raw,E96_code),"N/A")</f>
        <v>N/A</v>
      </c>
      <c r="L279" s="5" t="str" cm="1">
        <f t="array" aca="1" ref="L279" ca="1">IF( OR( AND($A279&gt;=INDIRECT("'Panasonic ERJ Code Table'!$K" &amp; L$1),$A279&lt;=INDIRECT("'Panasonic ERJ Code Table'!$L" &amp; L$1)), AND($A279&gt;=INDIRECT("'Panasonic ERJ Code Table'!$M" &amp; L$1),$A279&lt;=INDIRECT("'Panasonic ERJ Code Table'!$N" &amp; L$1)) ),L$2&amp;_xlfn.XLOOKUP($A279,E96_raw,E96_code),"N/A")</f>
        <v>ERJ3RBD7500</v>
      </c>
      <c r="O279" s="5" t="str" cm="1">
        <f t="array" aca="1" ref="O279" ca="1">IF( OR( AND($A279&gt;=INDIRECT("'Panasonic ERJ Code Table'!$K" &amp; O$1),$A279&lt;=INDIRECT("'Panasonic ERJ Code Table'!$L" &amp; O$1)), AND($A279&gt;=INDIRECT("'Panasonic ERJ Code Table'!$M" &amp; O$1),$A279&lt;=INDIRECT("'Panasonic ERJ Code Table'!$N" &amp; O$1)) ),O$2&amp;_xlfn.XLOOKUP($A279,E96_raw,E96_code),"N/A")</f>
        <v>N/A</v>
      </c>
      <c r="R279" s="5" t="str" cm="1">
        <f t="array" aca="1" ref="R279" ca="1">IF( OR( AND($A279&gt;=INDIRECT("'Panasonic ERJ Code Table'!$K" &amp; R$1),$A279&lt;=INDIRECT("'Panasonic ERJ Code Table'!$L" &amp; R$1)), AND($A279&gt;=INDIRECT("'Panasonic ERJ Code Table'!$M" &amp; R$1),$A279&lt;=INDIRECT("'Panasonic ERJ Code Table'!$N" &amp; R$1)) ),R$2&amp;_xlfn.XLOOKUP($A279,E96_raw,E96_code),"N/A")</f>
        <v>ERJ6RBD7500</v>
      </c>
      <c r="U279" s="5" t="str" cm="1">
        <f t="array" aca="1" ref="U279" ca="1">IF( OR( AND($A279&gt;=INDIRECT("'Panasonic ERJ Code Table'!$J" &amp; U$1),$A279&lt;=INDIRECT("'Panasonic ERJ Code Table'!$K" &amp; U$1)), AND($A279&gt;=INDIRECT("'Panasonic ERJ Code Table'!$L" &amp; U$1),$A279&lt;=INDIRECT("'Panasonic ERJ Code Table'!$M" &amp; U$1)) ),U$2&amp;_xlfn.XLOOKUP($A279,E96_raw,E96_code),"N/A")</f>
        <v>ERJ6RED7500</v>
      </c>
    </row>
    <row r="280" spans="1:21">
      <c r="A280" s="16">
        <v>768</v>
      </c>
      <c r="B280" s="16"/>
      <c r="C280" s="5" t="str" cm="1">
        <f t="array" aca="1" ref="C280" ca="1">IF( OR( AND($A280&gt;=INDIRECT("'Panasonic ERJ Code Table'!$K" &amp; C$1),$A280&lt;=INDIRECT("'Panasonic ERJ Code Table'!$L" &amp; C$1)), AND($A280&gt;=INDIRECT("'Panasonic ERJ Code Table'!$M" &amp; C$1),$A280&lt;=INDIRECT("'Panasonic ERJ Code Table'!$N" &amp; C$1)) ),C$2&amp;_xlfn.XLOOKUP($A280,E96_raw,E96_code),"N/A")</f>
        <v>N/A</v>
      </c>
      <c r="F280" s="5" t="str" cm="1">
        <f t="array" aca="1" ref="F280" ca="1">IF( OR( AND($A280&gt;=INDIRECT("'Panasonic ERJ Code Table'!$K" &amp; F$1),$A280&lt;=INDIRECT("'Panasonic ERJ Code Table'!$L" &amp; F$1)), AND($A280&gt;=INDIRECT("'Panasonic ERJ Code Table'!$M" &amp; F$1),$A280&lt;=INDIRECT("'Panasonic ERJ Code Table'!$N" &amp; F$1)) ),F$2&amp;_xlfn.XLOOKUP($A280,E96_raw,E96_code),"N/A")</f>
        <v>ERJ2RHD7680</v>
      </c>
      <c r="G280" s="23" t="str" cm="1">
        <f t="array" aca="1" ref="G280" ca="1">"technology "&amp;RIGHT(F280,4)&amp;";"&amp;_xlfn.XLOOKUP(2,eii,eia)&amp;F280&amp;_xlfn.XLOOKUP(16,eii,eia)&amp;_xlfn.XLOOKUP(3,eii,eia)&amp;_xlfn.XLOOKUP($A280,E96_raw,e96_std&amp;" "&amp;e96_sym)&amp;_xlfn.XLOOKUP(16,eii,eia)&amp;_xlfn.XLOOKUP(4,eii,eia)&amp;_xlfn.XLOOKUP(LEFT(F280,7),r_1,r_4)&amp;" W @ 70°C"&amp;_xlfn.XLOOKUP(16,eii,eia)&amp;_xlfn.XLOOKUP(5,eii,eia)&amp;_xlfn.XLOOKUP(MID(F280,4,3),e_code,TEXT(e_size,"0000"))&amp;_xlfn.XLOOKUP(16,eii,eia)&amp;_xlfn.XLOOKUP(6,eii,eia)&amp;ROUND(MIN(SQRT($A280*_xlfn.XLOOKUP(LEFT(F280,7),r_1,r_4)),_xlfn.XLOOKUP(LEFT(F280,7),r_1,r_7)),1)&amp;" V"&amp;_xlfn.XLOOKUP(16,eii,eia)&amp;_xlfn.XLOOKUP(8,eii,eia)&amp;_xlfn.XLOOKUP(LEFT(F280,7),r_1,r_8)&amp;_xlfn.XLOOKUP(16,eii,eia)&amp;_xlfn.XLOOKUP(9,eii,eia)&amp;_xlfn.XLOOKUP($A280,E96_raw,E96_code&amp;" / "&amp;E96_3C)&amp;_xlfn.XLOOKUP(16,eii,eia)&amp;_xlfn.XLOOKUP(10,eii,eia)&amp;_xlfn.XLOOKUP(LEFT(F280,7),r_1,r_10)&amp;_xlfn.XLOOKUP(16,eii,eia)&amp;_xlfn.XLOOKUP(11,eii,eia)&amp;_xlfn.XLOOKUP(LEFT(F280,7),r_1,r_11)&amp;_xlfn.XLOOKUP(16,eii,eia)&amp;_xlfn.XLOOKUP(12,eii,eia)&amp;_xlfn.XLOOKUP(LEFT(F280,7),r_1,r_12)&amp;" ppm/°C"&amp;_xlfn.XLOOKUP(16,eii,eia)&amp;_xlfn.XLOOKUP(13,eii,eia)&amp;MID(F280,4,2)&amp;_xlfn.XLOOKUP(16,eii,eia)&amp;_xlfn.XLOOKUP(14,eii,eia)&amp;_xlfn.XLOOKUP(16,eii,eia)&amp;_xlfn.XLOOKUP(15,eii,eia)&amp;_xlfn.XLOOKUP(16,eii,eia)</f>
        <v>technology 7680;attribute MPN 'ERJ2RHD7680' constant;attribute value '768 0' constant;attribute Power '0.063 W @ 70°C' constant;attribute package '0402' constant;attribute RCWV '7 V' constant;attribute tolerance '±0.5 %' constant;attribute pkg_codes '7680 / 761'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0" s="5" t="str" cm="1">
        <f t="array" aca="1" ref="I280" ca="1">IF( OR( AND($A280&gt;=INDIRECT("'Panasonic ERJ Code Table'!$K" &amp; I$1),$A280&lt;=INDIRECT("'Panasonic ERJ Code Table'!$L" &amp; I$1)), AND($A280&gt;=INDIRECT("'Panasonic ERJ Code Table'!$M" &amp; I$1),$A280&lt;=INDIRECT("'Panasonic ERJ Code Table'!$N" &amp; I$1)) ),I$2&amp;_xlfn.XLOOKUP($A280,E96_raw,E96_code),"N/A")</f>
        <v>N/A</v>
      </c>
      <c r="L280" s="5" t="str" cm="1">
        <f t="array" aca="1" ref="L280" ca="1">IF( OR( AND($A280&gt;=INDIRECT("'Panasonic ERJ Code Table'!$K" &amp; L$1),$A280&lt;=INDIRECT("'Panasonic ERJ Code Table'!$L" &amp; L$1)), AND($A280&gt;=INDIRECT("'Panasonic ERJ Code Table'!$M" &amp; L$1),$A280&lt;=INDIRECT("'Panasonic ERJ Code Table'!$N" &amp; L$1)) ),L$2&amp;_xlfn.XLOOKUP($A280,E96_raw,E96_code),"N/A")</f>
        <v>ERJ3RBD7680</v>
      </c>
      <c r="O280" s="5" t="str" cm="1">
        <f t="array" aca="1" ref="O280" ca="1">IF( OR( AND($A280&gt;=INDIRECT("'Panasonic ERJ Code Table'!$K" &amp; O$1),$A280&lt;=INDIRECT("'Panasonic ERJ Code Table'!$L" &amp; O$1)), AND($A280&gt;=INDIRECT("'Panasonic ERJ Code Table'!$M" &amp; O$1),$A280&lt;=INDIRECT("'Panasonic ERJ Code Table'!$N" &amp; O$1)) ),O$2&amp;_xlfn.XLOOKUP($A280,E96_raw,E96_code),"N/A")</f>
        <v>N/A</v>
      </c>
      <c r="R280" s="5" t="str" cm="1">
        <f t="array" aca="1" ref="R280" ca="1">IF( OR( AND($A280&gt;=INDIRECT("'Panasonic ERJ Code Table'!$K" &amp; R$1),$A280&lt;=INDIRECT("'Panasonic ERJ Code Table'!$L" &amp; R$1)), AND($A280&gt;=INDIRECT("'Panasonic ERJ Code Table'!$M" &amp; R$1),$A280&lt;=INDIRECT("'Panasonic ERJ Code Table'!$N" &amp; R$1)) ),R$2&amp;_xlfn.XLOOKUP($A280,E96_raw,E96_code),"N/A")</f>
        <v>ERJ6RBD7680</v>
      </c>
      <c r="U280" s="5" t="str" cm="1">
        <f t="array" aca="1" ref="U280" ca="1">IF( OR( AND($A280&gt;=INDIRECT("'Panasonic ERJ Code Table'!$J" &amp; U$1),$A280&lt;=INDIRECT("'Panasonic ERJ Code Table'!$K" &amp; U$1)), AND($A280&gt;=INDIRECT("'Panasonic ERJ Code Table'!$L" &amp; U$1),$A280&lt;=INDIRECT("'Panasonic ERJ Code Table'!$M" &amp; U$1)) ),U$2&amp;_xlfn.XLOOKUP($A280,E96_raw,E96_code),"N/A")</f>
        <v>ERJ6RED7680</v>
      </c>
    </row>
    <row r="281" spans="1:21">
      <c r="A281" s="16">
        <v>787</v>
      </c>
      <c r="B281" s="16"/>
      <c r="C281" s="5" t="str" cm="1">
        <f t="array" aca="1" ref="C281" ca="1">IF( OR( AND($A281&gt;=INDIRECT("'Panasonic ERJ Code Table'!$K" &amp; C$1),$A281&lt;=INDIRECT("'Panasonic ERJ Code Table'!$L" &amp; C$1)), AND($A281&gt;=INDIRECT("'Panasonic ERJ Code Table'!$M" &amp; C$1),$A281&lt;=INDIRECT("'Panasonic ERJ Code Table'!$N" &amp; C$1)) ),C$2&amp;_xlfn.XLOOKUP($A281,E96_raw,E96_code),"N/A")</f>
        <v>N/A</v>
      </c>
      <c r="F281" s="5" t="str" cm="1">
        <f t="array" aca="1" ref="F281" ca="1">IF( OR( AND($A281&gt;=INDIRECT("'Panasonic ERJ Code Table'!$K" &amp; F$1),$A281&lt;=INDIRECT("'Panasonic ERJ Code Table'!$L" &amp; F$1)), AND($A281&gt;=INDIRECT("'Panasonic ERJ Code Table'!$M" &amp; F$1),$A281&lt;=INDIRECT("'Panasonic ERJ Code Table'!$N" &amp; F$1)) ),F$2&amp;_xlfn.XLOOKUP($A281,E96_raw,E96_code),"N/A")</f>
        <v>ERJ2RHD7870</v>
      </c>
      <c r="G281" s="23" t="str" cm="1">
        <f t="array" aca="1" ref="G281" ca="1">"technology "&amp;RIGHT(F281,4)&amp;";"&amp;_xlfn.XLOOKUP(2,eii,eia)&amp;F281&amp;_xlfn.XLOOKUP(16,eii,eia)&amp;_xlfn.XLOOKUP(3,eii,eia)&amp;_xlfn.XLOOKUP($A281,E96_raw,e96_std&amp;" "&amp;e96_sym)&amp;_xlfn.XLOOKUP(16,eii,eia)&amp;_xlfn.XLOOKUP(4,eii,eia)&amp;_xlfn.XLOOKUP(LEFT(F281,7),r_1,r_4)&amp;" W @ 70°C"&amp;_xlfn.XLOOKUP(16,eii,eia)&amp;_xlfn.XLOOKUP(5,eii,eia)&amp;_xlfn.XLOOKUP(MID(F281,4,3),e_code,TEXT(e_size,"0000"))&amp;_xlfn.XLOOKUP(16,eii,eia)&amp;_xlfn.XLOOKUP(6,eii,eia)&amp;ROUND(MIN(SQRT($A281*_xlfn.XLOOKUP(LEFT(F281,7),r_1,r_4)),_xlfn.XLOOKUP(LEFT(F281,7),r_1,r_7)),1)&amp;" V"&amp;_xlfn.XLOOKUP(16,eii,eia)&amp;_xlfn.XLOOKUP(8,eii,eia)&amp;_xlfn.XLOOKUP(LEFT(F281,7),r_1,r_8)&amp;_xlfn.XLOOKUP(16,eii,eia)&amp;_xlfn.XLOOKUP(9,eii,eia)&amp;_xlfn.XLOOKUP($A281,E96_raw,E96_code&amp;" / "&amp;E96_3C)&amp;_xlfn.XLOOKUP(16,eii,eia)&amp;_xlfn.XLOOKUP(10,eii,eia)&amp;_xlfn.XLOOKUP(LEFT(F281,7),r_1,r_10)&amp;_xlfn.XLOOKUP(16,eii,eia)&amp;_xlfn.XLOOKUP(11,eii,eia)&amp;_xlfn.XLOOKUP(LEFT(F281,7),r_1,r_11)&amp;_xlfn.XLOOKUP(16,eii,eia)&amp;_xlfn.XLOOKUP(12,eii,eia)&amp;_xlfn.XLOOKUP(LEFT(F281,7),r_1,r_12)&amp;" ppm/°C"&amp;_xlfn.XLOOKUP(16,eii,eia)&amp;_xlfn.XLOOKUP(13,eii,eia)&amp;MID(F281,4,2)&amp;_xlfn.XLOOKUP(16,eii,eia)&amp;_xlfn.XLOOKUP(14,eii,eia)&amp;_xlfn.XLOOKUP(16,eii,eia)&amp;_xlfn.XLOOKUP(15,eii,eia)&amp;_xlfn.XLOOKUP(16,eii,eia)</f>
        <v>technology 7870;attribute MPN 'ERJ2RHD7870' constant;attribute value '787 0' constant;attribute Power '0.063 W @ 70°C' constant;attribute package '0402' constant;attribute RCWV '7 V' constant;attribute tolerance '±0.5 %' constant;attribute pkg_codes '7870 / 781'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1" s="5" t="str" cm="1">
        <f t="array" aca="1" ref="I281" ca="1">IF( OR( AND($A281&gt;=INDIRECT("'Panasonic ERJ Code Table'!$K" &amp; I$1),$A281&lt;=INDIRECT("'Panasonic ERJ Code Table'!$L" &amp; I$1)), AND($A281&gt;=INDIRECT("'Panasonic ERJ Code Table'!$M" &amp; I$1),$A281&lt;=INDIRECT("'Panasonic ERJ Code Table'!$N" &amp; I$1)) ),I$2&amp;_xlfn.XLOOKUP($A281,E96_raw,E96_code),"N/A")</f>
        <v>N/A</v>
      </c>
      <c r="L281" s="5" t="str" cm="1">
        <f t="array" aca="1" ref="L281" ca="1">IF( OR( AND($A281&gt;=INDIRECT("'Panasonic ERJ Code Table'!$K" &amp; L$1),$A281&lt;=INDIRECT("'Panasonic ERJ Code Table'!$L" &amp; L$1)), AND($A281&gt;=INDIRECT("'Panasonic ERJ Code Table'!$M" &amp; L$1),$A281&lt;=INDIRECT("'Panasonic ERJ Code Table'!$N" &amp; L$1)) ),L$2&amp;_xlfn.XLOOKUP($A281,E96_raw,E96_code),"N/A")</f>
        <v>ERJ3RBD7870</v>
      </c>
      <c r="O281" s="5" t="str" cm="1">
        <f t="array" aca="1" ref="O281" ca="1">IF( OR( AND($A281&gt;=INDIRECT("'Panasonic ERJ Code Table'!$K" &amp; O$1),$A281&lt;=INDIRECT("'Panasonic ERJ Code Table'!$L" &amp; O$1)), AND($A281&gt;=INDIRECT("'Panasonic ERJ Code Table'!$M" &amp; O$1),$A281&lt;=INDIRECT("'Panasonic ERJ Code Table'!$N" &amp; O$1)) ),O$2&amp;_xlfn.XLOOKUP($A281,E96_raw,E96_code),"N/A")</f>
        <v>N/A</v>
      </c>
      <c r="R281" s="5" t="str" cm="1">
        <f t="array" aca="1" ref="R281" ca="1">IF( OR( AND($A281&gt;=INDIRECT("'Panasonic ERJ Code Table'!$K" &amp; R$1),$A281&lt;=INDIRECT("'Panasonic ERJ Code Table'!$L" &amp; R$1)), AND($A281&gt;=INDIRECT("'Panasonic ERJ Code Table'!$M" &amp; R$1),$A281&lt;=INDIRECT("'Panasonic ERJ Code Table'!$N" &amp; R$1)) ),R$2&amp;_xlfn.XLOOKUP($A281,E96_raw,E96_code),"N/A")</f>
        <v>ERJ6RBD7870</v>
      </c>
      <c r="U281" s="5" t="str" cm="1">
        <f t="array" aca="1" ref="U281" ca="1">IF( OR( AND($A281&gt;=INDIRECT("'Panasonic ERJ Code Table'!$J" &amp; U$1),$A281&lt;=INDIRECT("'Panasonic ERJ Code Table'!$K" &amp; U$1)), AND($A281&gt;=INDIRECT("'Panasonic ERJ Code Table'!$L" &amp; U$1),$A281&lt;=INDIRECT("'Panasonic ERJ Code Table'!$M" &amp; U$1)) ),U$2&amp;_xlfn.XLOOKUP($A281,E96_raw,E96_code),"N/A")</f>
        <v>ERJ6RED7870</v>
      </c>
    </row>
    <row r="282" spans="1:21">
      <c r="A282" s="16">
        <v>806.00000000000011</v>
      </c>
      <c r="B282" s="16"/>
      <c r="C282" s="5" t="str" cm="1">
        <f t="array" aca="1" ref="C282" ca="1">IF( OR( AND($A282&gt;=INDIRECT("'Panasonic ERJ Code Table'!$K" &amp; C$1),$A282&lt;=INDIRECT("'Panasonic ERJ Code Table'!$L" &amp; C$1)), AND($A282&gt;=INDIRECT("'Panasonic ERJ Code Table'!$M" &amp; C$1),$A282&lt;=INDIRECT("'Panasonic ERJ Code Table'!$N" &amp; C$1)) ),C$2&amp;_xlfn.XLOOKUP($A282,E96_raw,E96_code),"N/A")</f>
        <v>N/A</v>
      </c>
      <c r="F282" s="5" t="str" cm="1">
        <f t="array" aca="1" ref="F282" ca="1">IF( OR( AND($A282&gt;=INDIRECT("'Panasonic ERJ Code Table'!$K" &amp; F$1),$A282&lt;=INDIRECT("'Panasonic ERJ Code Table'!$L" &amp; F$1)), AND($A282&gt;=INDIRECT("'Panasonic ERJ Code Table'!$M" &amp; F$1),$A282&lt;=INDIRECT("'Panasonic ERJ Code Table'!$N" &amp; F$1)) ),F$2&amp;_xlfn.XLOOKUP($A282,E96_raw,E96_code),"N/A")</f>
        <v>ERJ2RHD8060</v>
      </c>
      <c r="G282" s="23" t="str" cm="1">
        <f t="array" aca="1" ref="G282" ca="1">"technology "&amp;RIGHT(F282,4)&amp;";"&amp;_xlfn.XLOOKUP(2,eii,eia)&amp;F282&amp;_xlfn.XLOOKUP(16,eii,eia)&amp;_xlfn.XLOOKUP(3,eii,eia)&amp;_xlfn.XLOOKUP($A282,E96_raw,e96_std&amp;" "&amp;e96_sym)&amp;_xlfn.XLOOKUP(16,eii,eia)&amp;_xlfn.XLOOKUP(4,eii,eia)&amp;_xlfn.XLOOKUP(LEFT(F282,7),r_1,r_4)&amp;" W @ 70°C"&amp;_xlfn.XLOOKUP(16,eii,eia)&amp;_xlfn.XLOOKUP(5,eii,eia)&amp;_xlfn.XLOOKUP(MID(F282,4,3),e_code,TEXT(e_size,"0000"))&amp;_xlfn.XLOOKUP(16,eii,eia)&amp;_xlfn.XLOOKUP(6,eii,eia)&amp;ROUND(MIN(SQRT($A282*_xlfn.XLOOKUP(LEFT(F282,7),r_1,r_4)),_xlfn.XLOOKUP(LEFT(F282,7),r_1,r_7)),1)&amp;" V"&amp;_xlfn.XLOOKUP(16,eii,eia)&amp;_xlfn.XLOOKUP(8,eii,eia)&amp;_xlfn.XLOOKUP(LEFT(F282,7),r_1,r_8)&amp;_xlfn.XLOOKUP(16,eii,eia)&amp;_xlfn.XLOOKUP(9,eii,eia)&amp;_xlfn.XLOOKUP($A282,E96_raw,E96_code&amp;" / "&amp;E96_3C)&amp;_xlfn.XLOOKUP(16,eii,eia)&amp;_xlfn.XLOOKUP(10,eii,eia)&amp;_xlfn.XLOOKUP(LEFT(F282,7),r_1,r_10)&amp;_xlfn.XLOOKUP(16,eii,eia)&amp;_xlfn.XLOOKUP(11,eii,eia)&amp;_xlfn.XLOOKUP(LEFT(F282,7),r_1,r_11)&amp;_xlfn.XLOOKUP(16,eii,eia)&amp;_xlfn.XLOOKUP(12,eii,eia)&amp;_xlfn.XLOOKUP(LEFT(F282,7),r_1,r_12)&amp;" ppm/°C"&amp;_xlfn.XLOOKUP(16,eii,eia)&amp;_xlfn.XLOOKUP(13,eii,eia)&amp;MID(F282,4,2)&amp;_xlfn.XLOOKUP(16,eii,eia)&amp;_xlfn.XLOOKUP(14,eii,eia)&amp;_xlfn.XLOOKUP(16,eii,eia)&amp;_xlfn.XLOOKUP(15,eii,eia)&amp;_xlfn.XLOOKUP(16,eii,eia)</f>
        <v>technology 8060;attribute MPN 'ERJ2RHD8060' constant;attribute value '806 0' constant;attribute Power '0.063 W @ 70°C' constant;attribute package '0402' constant;attribute RCWV '7.1 V' constant;attribute tolerance '±0.5 %' constant;attribute pkg_codes '8060 / 801'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2" s="5" t="str" cm="1">
        <f t="array" aca="1" ref="I282" ca="1">IF( OR( AND($A282&gt;=INDIRECT("'Panasonic ERJ Code Table'!$K" &amp; I$1),$A282&lt;=INDIRECT("'Panasonic ERJ Code Table'!$L" &amp; I$1)), AND($A282&gt;=INDIRECT("'Panasonic ERJ Code Table'!$M" &amp; I$1),$A282&lt;=INDIRECT("'Panasonic ERJ Code Table'!$N" &amp; I$1)) ),I$2&amp;_xlfn.XLOOKUP($A282,E96_raw,E96_code),"N/A")</f>
        <v>N/A</v>
      </c>
      <c r="L282" s="5" t="str" cm="1">
        <f t="array" aca="1" ref="L282" ca="1">IF( OR( AND($A282&gt;=INDIRECT("'Panasonic ERJ Code Table'!$K" &amp; L$1),$A282&lt;=INDIRECT("'Panasonic ERJ Code Table'!$L" &amp; L$1)), AND($A282&gt;=INDIRECT("'Panasonic ERJ Code Table'!$M" &amp; L$1),$A282&lt;=INDIRECT("'Panasonic ERJ Code Table'!$N" &amp; L$1)) ),L$2&amp;_xlfn.XLOOKUP($A282,E96_raw,E96_code),"N/A")</f>
        <v>ERJ3RBD8060</v>
      </c>
      <c r="O282" s="5" t="str" cm="1">
        <f t="array" aca="1" ref="O282" ca="1">IF( OR( AND($A282&gt;=INDIRECT("'Panasonic ERJ Code Table'!$K" &amp; O$1),$A282&lt;=INDIRECT("'Panasonic ERJ Code Table'!$L" &amp; O$1)), AND($A282&gt;=INDIRECT("'Panasonic ERJ Code Table'!$M" &amp; O$1),$A282&lt;=INDIRECT("'Panasonic ERJ Code Table'!$N" &amp; O$1)) ),O$2&amp;_xlfn.XLOOKUP($A282,E96_raw,E96_code),"N/A")</f>
        <v>N/A</v>
      </c>
      <c r="R282" s="5" t="str" cm="1">
        <f t="array" aca="1" ref="R282" ca="1">IF( OR( AND($A282&gt;=INDIRECT("'Panasonic ERJ Code Table'!$K" &amp; R$1),$A282&lt;=INDIRECT("'Panasonic ERJ Code Table'!$L" &amp; R$1)), AND($A282&gt;=INDIRECT("'Panasonic ERJ Code Table'!$M" &amp; R$1),$A282&lt;=INDIRECT("'Panasonic ERJ Code Table'!$N" &amp; R$1)) ),R$2&amp;_xlfn.XLOOKUP($A282,E96_raw,E96_code),"N/A")</f>
        <v>ERJ6RBD8060</v>
      </c>
      <c r="U282" s="5" t="str" cm="1">
        <f t="array" aca="1" ref="U282" ca="1">IF( OR( AND($A282&gt;=INDIRECT("'Panasonic ERJ Code Table'!$J" &amp; U$1),$A282&lt;=INDIRECT("'Panasonic ERJ Code Table'!$K" &amp; U$1)), AND($A282&gt;=INDIRECT("'Panasonic ERJ Code Table'!$L" &amp; U$1),$A282&lt;=INDIRECT("'Panasonic ERJ Code Table'!$M" &amp; U$1)) ),U$2&amp;_xlfn.XLOOKUP($A282,E96_raw,E96_code),"N/A")</f>
        <v>ERJ6RED8060</v>
      </c>
    </row>
    <row r="283" spans="1:21">
      <c r="A283" s="16">
        <v>825</v>
      </c>
      <c r="B283" s="16"/>
      <c r="C283" s="5" t="str" cm="1">
        <f t="array" aca="1" ref="C283" ca="1">IF( OR( AND($A283&gt;=INDIRECT("'Panasonic ERJ Code Table'!$K" &amp; C$1),$A283&lt;=INDIRECT("'Panasonic ERJ Code Table'!$L" &amp; C$1)), AND($A283&gt;=INDIRECT("'Panasonic ERJ Code Table'!$M" &amp; C$1),$A283&lt;=INDIRECT("'Panasonic ERJ Code Table'!$N" &amp; C$1)) ),C$2&amp;_xlfn.XLOOKUP($A283,E96_raw,E96_code),"N/A")</f>
        <v>N/A</v>
      </c>
      <c r="F283" s="5" t="str" cm="1">
        <f t="array" aca="1" ref="F283" ca="1">IF( OR( AND($A283&gt;=INDIRECT("'Panasonic ERJ Code Table'!$K" &amp; F$1),$A283&lt;=INDIRECT("'Panasonic ERJ Code Table'!$L" &amp; F$1)), AND($A283&gt;=INDIRECT("'Panasonic ERJ Code Table'!$M" &amp; F$1),$A283&lt;=INDIRECT("'Panasonic ERJ Code Table'!$N" &amp; F$1)) ),F$2&amp;_xlfn.XLOOKUP($A283,E96_raw,E96_code),"N/A")</f>
        <v>ERJ2RHD8250</v>
      </c>
      <c r="G283" s="23" t="str" cm="1">
        <f t="array" aca="1" ref="G283" ca="1">"technology "&amp;RIGHT(F283,4)&amp;";"&amp;_xlfn.XLOOKUP(2,eii,eia)&amp;F283&amp;_xlfn.XLOOKUP(16,eii,eia)&amp;_xlfn.XLOOKUP(3,eii,eia)&amp;_xlfn.XLOOKUP($A283,E96_raw,e96_std&amp;" "&amp;e96_sym)&amp;_xlfn.XLOOKUP(16,eii,eia)&amp;_xlfn.XLOOKUP(4,eii,eia)&amp;_xlfn.XLOOKUP(LEFT(F283,7),r_1,r_4)&amp;" W @ 70°C"&amp;_xlfn.XLOOKUP(16,eii,eia)&amp;_xlfn.XLOOKUP(5,eii,eia)&amp;_xlfn.XLOOKUP(MID(F283,4,3),e_code,TEXT(e_size,"0000"))&amp;_xlfn.XLOOKUP(16,eii,eia)&amp;_xlfn.XLOOKUP(6,eii,eia)&amp;ROUND(MIN(SQRT($A283*_xlfn.XLOOKUP(LEFT(F283,7),r_1,r_4)),_xlfn.XLOOKUP(LEFT(F283,7),r_1,r_7)),1)&amp;" V"&amp;_xlfn.XLOOKUP(16,eii,eia)&amp;_xlfn.XLOOKUP(8,eii,eia)&amp;_xlfn.XLOOKUP(LEFT(F283,7),r_1,r_8)&amp;_xlfn.XLOOKUP(16,eii,eia)&amp;_xlfn.XLOOKUP(9,eii,eia)&amp;_xlfn.XLOOKUP($A283,E96_raw,E96_code&amp;" / "&amp;E96_3C)&amp;_xlfn.XLOOKUP(16,eii,eia)&amp;_xlfn.XLOOKUP(10,eii,eia)&amp;_xlfn.XLOOKUP(LEFT(F283,7),r_1,r_10)&amp;_xlfn.XLOOKUP(16,eii,eia)&amp;_xlfn.XLOOKUP(11,eii,eia)&amp;_xlfn.XLOOKUP(LEFT(F283,7),r_1,r_11)&amp;_xlfn.XLOOKUP(16,eii,eia)&amp;_xlfn.XLOOKUP(12,eii,eia)&amp;_xlfn.XLOOKUP(LEFT(F283,7),r_1,r_12)&amp;" ppm/°C"&amp;_xlfn.XLOOKUP(16,eii,eia)&amp;_xlfn.XLOOKUP(13,eii,eia)&amp;MID(F283,4,2)&amp;_xlfn.XLOOKUP(16,eii,eia)&amp;_xlfn.XLOOKUP(14,eii,eia)&amp;_xlfn.XLOOKUP(16,eii,eia)&amp;_xlfn.XLOOKUP(15,eii,eia)&amp;_xlfn.XLOOKUP(16,eii,eia)</f>
        <v>technology 8250;attribute MPN 'ERJ2RHD8250' constant;attribute value '825 0' constant;attribute Power '0.063 W @ 70°C' constant;attribute package '0402' constant;attribute RCWV '7.2 V' constant;attribute tolerance '±0.5 %' constant;attribute pkg_codes '8250 / 821'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3" s="5" t="str" cm="1">
        <f t="array" aca="1" ref="I283" ca="1">IF( OR( AND($A283&gt;=INDIRECT("'Panasonic ERJ Code Table'!$K" &amp; I$1),$A283&lt;=INDIRECT("'Panasonic ERJ Code Table'!$L" &amp; I$1)), AND($A283&gt;=INDIRECT("'Panasonic ERJ Code Table'!$M" &amp; I$1),$A283&lt;=INDIRECT("'Panasonic ERJ Code Table'!$N" &amp; I$1)) ),I$2&amp;_xlfn.XLOOKUP($A283,E96_raw,E96_code),"N/A")</f>
        <v>N/A</v>
      </c>
      <c r="L283" s="5" t="str" cm="1">
        <f t="array" aca="1" ref="L283" ca="1">IF( OR( AND($A283&gt;=INDIRECT("'Panasonic ERJ Code Table'!$K" &amp; L$1),$A283&lt;=INDIRECT("'Panasonic ERJ Code Table'!$L" &amp; L$1)), AND($A283&gt;=INDIRECT("'Panasonic ERJ Code Table'!$M" &amp; L$1),$A283&lt;=INDIRECT("'Panasonic ERJ Code Table'!$N" &amp; L$1)) ),L$2&amp;_xlfn.XLOOKUP($A283,E96_raw,E96_code),"N/A")</f>
        <v>ERJ3RBD8250</v>
      </c>
      <c r="O283" s="5" t="str" cm="1">
        <f t="array" aca="1" ref="O283" ca="1">IF( OR( AND($A283&gt;=INDIRECT("'Panasonic ERJ Code Table'!$K" &amp; O$1),$A283&lt;=INDIRECT("'Panasonic ERJ Code Table'!$L" &amp; O$1)), AND($A283&gt;=INDIRECT("'Panasonic ERJ Code Table'!$M" &amp; O$1),$A283&lt;=INDIRECT("'Panasonic ERJ Code Table'!$N" &amp; O$1)) ),O$2&amp;_xlfn.XLOOKUP($A283,E96_raw,E96_code),"N/A")</f>
        <v>N/A</v>
      </c>
      <c r="R283" s="5" t="str" cm="1">
        <f t="array" aca="1" ref="R283" ca="1">IF( OR( AND($A283&gt;=INDIRECT("'Panasonic ERJ Code Table'!$K" &amp; R$1),$A283&lt;=INDIRECT("'Panasonic ERJ Code Table'!$L" &amp; R$1)), AND($A283&gt;=INDIRECT("'Panasonic ERJ Code Table'!$M" &amp; R$1),$A283&lt;=INDIRECT("'Panasonic ERJ Code Table'!$N" &amp; R$1)) ),R$2&amp;_xlfn.XLOOKUP($A283,E96_raw,E96_code),"N/A")</f>
        <v>ERJ6RBD8250</v>
      </c>
      <c r="U283" s="5" t="str" cm="1">
        <f t="array" aca="1" ref="U283" ca="1">IF( OR( AND($A283&gt;=INDIRECT("'Panasonic ERJ Code Table'!$J" &amp; U$1),$A283&lt;=INDIRECT("'Panasonic ERJ Code Table'!$K" &amp; U$1)), AND($A283&gt;=INDIRECT("'Panasonic ERJ Code Table'!$L" &amp; U$1),$A283&lt;=INDIRECT("'Panasonic ERJ Code Table'!$M" &amp; U$1)) ),U$2&amp;_xlfn.XLOOKUP($A283,E96_raw,E96_code),"N/A")</f>
        <v>ERJ6RED8250</v>
      </c>
    </row>
    <row r="284" spans="1:21">
      <c r="A284" s="16">
        <v>845</v>
      </c>
      <c r="B284" s="16"/>
      <c r="C284" s="5" t="str" cm="1">
        <f t="array" aca="1" ref="C284" ca="1">IF( OR( AND($A284&gt;=INDIRECT("'Panasonic ERJ Code Table'!$K" &amp; C$1),$A284&lt;=INDIRECT("'Panasonic ERJ Code Table'!$L" &amp; C$1)), AND($A284&gt;=INDIRECT("'Panasonic ERJ Code Table'!$M" &amp; C$1),$A284&lt;=INDIRECT("'Panasonic ERJ Code Table'!$N" &amp; C$1)) ),C$2&amp;_xlfn.XLOOKUP($A284,E96_raw,E96_code),"N/A")</f>
        <v>N/A</v>
      </c>
      <c r="F284" s="5" t="str" cm="1">
        <f t="array" aca="1" ref="F284" ca="1">IF( OR( AND($A284&gt;=INDIRECT("'Panasonic ERJ Code Table'!$K" &amp; F$1),$A284&lt;=INDIRECT("'Panasonic ERJ Code Table'!$L" &amp; F$1)), AND($A284&gt;=INDIRECT("'Panasonic ERJ Code Table'!$M" &amp; F$1),$A284&lt;=INDIRECT("'Panasonic ERJ Code Table'!$N" &amp; F$1)) ),F$2&amp;_xlfn.XLOOKUP($A284,E96_raw,E96_code),"N/A")</f>
        <v>ERJ2RHD8450</v>
      </c>
      <c r="G284" s="23" t="str" cm="1">
        <f t="array" aca="1" ref="G284" ca="1">"technology "&amp;RIGHT(F284,4)&amp;";"&amp;_xlfn.XLOOKUP(2,eii,eia)&amp;F284&amp;_xlfn.XLOOKUP(16,eii,eia)&amp;_xlfn.XLOOKUP(3,eii,eia)&amp;_xlfn.XLOOKUP($A284,E96_raw,e96_std&amp;" "&amp;e96_sym)&amp;_xlfn.XLOOKUP(16,eii,eia)&amp;_xlfn.XLOOKUP(4,eii,eia)&amp;_xlfn.XLOOKUP(LEFT(F284,7),r_1,r_4)&amp;" W @ 70°C"&amp;_xlfn.XLOOKUP(16,eii,eia)&amp;_xlfn.XLOOKUP(5,eii,eia)&amp;_xlfn.XLOOKUP(MID(F284,4,3),e_code,TEXT(e_size,"0000"))&amp;_xlfn.XLOOKUP(16,eii,eia)&amp;_xlfn.XLOOKUP(6,eii,eia)&amp;ROUND(MIN(SQRT($A284*_xlfn.XLOOKUP(LEFT(F284,7),r_1,r_4)),_xlfn.XLOOKUP(LEFT(F284,7),r_1,r_7)),1)&amp;" V"&amp;_xlfn.XLOOKUP(16,eii,eia)&amp;_xlfn.XLOOKUP(8,eii,eia)&amp;_xlfn.XLOOKUP(LEFT(F284,7),r_1,r_8)&amp;_xlfn.XLOOKUP(16,eii,eia)&amp;_xlfn.XLOOKUP(9,eii,eia)&amp;_xlfn.XLOOKUP($A284,E96_raw,E96_code&amp;" / "&amp;E96_3C)&amp;_xlfn.XLOOKUP(16,eii,eia)&amp;_xlfn.XLOOKUP(10,eii,eia)&amp;_xlfn.XLOOKUP(LEFT(F284,7),r_1,r_10)&amp;_xlfn.XLOOKUP(16,eii,eia)&amp;_xlfn.XLOOKUP(11,eii,eia)&amp;_xlfn.XLOOKUP(LEFT(F284,7),r_1,r_11)&amp;_xlfn.XLOOKUP(16,eii,eia)&amp;_xlfn.XLOOKUP(12,eii,eia)&amp;_xlfn.XLOOKUP(LEFT(F284,7),r_1,r_12)&amp;" ppm/°C"&amp;_xlfn.XLOOKUP(16,eii,eia)&amp;_xlfn.XLOOKUP(13,eii,eia)&amp;MID(F284,4,2)&amp;_xlfn.XLOOKUP(16,eii,eia)&amp;_xlfn.XLOOKUP(14,eii,eia)&amp;_xlfn.XLOOKUP(16,eii,eia)&amp;_xlfn.XLOOKUP(15,eii,eia)&amp;_xlfn.XLOOKUP(16,eii,eia)</f>
        <v>technology 8450;attribute MPN 'ERJ2RHD8450' constant;attribute value '845 0' constant;attribute Power '0.063 W @ 70°C' constant;attribute package '0402' constant;attribute RCWV '7.3 V' constant;attribute tolerance '±0.5 %' constant;attribute pkg_codes '8450 / 841'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4" s="5" t="str" cm="1">
        <f t="array" aca="1" ref="I284" ca="1">IF( OR( AND($A284&gt;=INDIRECT("'Panasonic ERJ Code Table'!$K" &amp; I$1),$A284&lt;=INDIRECT("'Panasonic ERJ Code Table'!$L" &amp; I$1)), AND($A284&gt;=INDIRECT("'Panasonic ERJ Code Table'!$M" &amp; I$1),$A284&lt;=INDIRECT("'Panasonic ERJ Code Table'!$N" &amp; I$1)) ),I$2&amp;_xlfn.XLOOKUP($A284,E96_raw,E96_code),"N/A")</f>
        <v>N/A</v>
      </c>
      <c r="L284" s="5" t="str" cm="1">
        <f t="array" aca="1" ref="L284" ca="1">IF( OR( AND($A284&gt;=INDIRECT("'Panasonic ERJ Code Table'!$K" &amp; L$1),$A284&lt;=INDIRECT("'Panasonic ERJ Code Table'!$L" &amp; L$1)), AND($A284&gt;=INDIRECT("'Panasonic ERJ Code Table'!$M" &amp; L$1),$A284&lt;=INDIRECT("'Panasonic ERJ Code Table'!$N" &amp; L$1)) ),L$2&amp;_xlfn.XLOOKUP($A284,E96_raw,E96_code),"N/A")</f>
        <v>ERJ3RBD8450</v>
      </c>
      <c r="O284" s="5" t="str" cm="1">
        <f t="array" aca="1" ref="O284" ca="1">IF( OR( AND($A284&gt;=INDIRECT("'Panasonic ERJ Code Table'!$K" &amp; O$1),$A284&lt;=INDIRECT("'Panasonic ERJ Code Table'!$L" &amp; O$1)), AND($A284&gt;=INDIRECT("'Panasonic ERJ Code Table'!$M" &amp; O$1),$A284&lt;=INDIRECT("'Panasonic ERJ Code Table'!$N" &amp; O$1)) ),O$2&amp;_xlfn.XLOOKUP($A284,E96_raw,E96_code),"N/A")</f>
        <v>N/A</v>
      </c>
      <c r="R284" s="5" t="str" cm="1">
        <f t="array" aca="1" ref="R284" ca="1">IF( OR( AND($A284&gt;=INDIRECT("'Panasonic ERJ Code Table'!$K" &amp; R$1),$A284&lt;=INDIRECT("'Panasonic ERJ Code Table'!$L" &amp; R$1)), AND($A284&gt;=INDIRECT("'Panasonic ERJ Code Table'!$M" &amp; R$1),$A284&lt;=INDIRECT("'Panasonic ERJ Code Table'!$N" &amp; R$1)) ),R$2&amp;_xlfn.XLOOKUP($A284,E96_raw,E96_code),"N/A")</f>
        <v>ERJ6RBD8450</v>
      </c>
      <c r="U284" s="5" t="str" cm="1">
        <f t="array" aca="1" ref="U284" ca="1">IF( OR( AND($A284&gt;=INDIRECT("'Panasonic ERJ Code Table'!$J" &amp; U$1),$A284&lt;=INDIRECT("'Panasonic ERJ Code Table'!$K" &amp; U$1)), AND($A284&gt;=INDIRECT("'Panasonic ERJ Code Table'!$L" &amp; U$1),$A284&lt;=INDIRECT("'Panasonic ERJ Code Table'!$M" &amp; U$1)) ),U$2&amp;_xlfn.XLOOKUP($A284,E96_raw,E96_code),"N/A")</f>
        <v>ERJ6RED8450</v>
      </c>
    </row>
    <row r="285" spans="1:21">
      <c r="A285" s="16">
        <v>866</v>
      </c>
      <c r="B285" s="16"/>
      <c r="C285" s="5" t="str" cm="1">
        <f t="array" aca="1" ref="C285" ca="1">IF( OR( AND($A285&gt;=INDIRECT("'Panasonic ERJ Code Table'!$K" &amp; C$1),$A285&lt;=INDIRECT("'Panasonic ERJ Code Table'!$L" &amp; C$1)), AND($A285&gt;=INDIRECT("'Panasonic ERJ Code Table'!$M" &amp; C$1),$A285&lt;=INDIRECT("'Panasonic ERJ Code Table'!$N" &amp; C$1)) ),C$2&amp;_xlfn.XLOOKUP($A285,E96_raw,E96_code),"N/A")</f>
        <v>N/A</v>
      </c>
      <c r="F285" s="5" t="str" cm="1">
        <f t="array" aca="1" ref="F285" ca="1">IF( OR( AND($A285&gt;=INDIRECT("'Panasonic ERJ Code Table'!$K" &amp; F$1),$A285&lt;=INDIRECT("'Panasonic ERJ Code Table'!$L" &amp; F$1)), AND($A285&gt;=INDIRECT("'Panasonic ERJ Code Table'!$M" &amp; F$1),$A285&lt;=INDIRECT("'Panasonic ERJ Code Table'!$N" &amp; F$1)) ),F$2&amp;_xlfn.XLOOKUP($A285,E96_raw,E96_code),"N/A")</f>
        <v>ERJ2RHD8660</v>
      </c>
      <c r="G285" s="23" t="str" cm="1">
        <f t="array" aca="1" ref="G285" ca="1">"technology "&amp;RIGHT(F285,4)&amp;";"&amp;_xlfn.XLOOKUP(2,eii,eia)&amp;F285&amp;_xlfn.XLOOKUP(16,eii,eia)&amp;_xlfn.XLOOKUP(3,eii,eia)&amp;_xlfn.XLOOKUP($A285,E96_raw,e96_std&amp;" "&amp;e96_sym)&amp;_xlfn.XLOOKUP(16,eii,eia)&amp;_xlfn.XLOOKUP(4,eii,eia)&amp;_xlfn.XLOOKUP(LEFT(F285,7),r_1,r_4)&amp;" W @ 70°C"&amp;_xlfn.XLOOKUP(16,eii,eia)&amp;_xlfn.XLOOKUP(5,eii,eia)&amp;_xlfn.XLOOKUP(MID(F285,4,3),e_code,TEXT(e_size,"0000"))&amp;_xlfn.XLOOKUP(16,eii,eia)&amp;_xlfn.XLOOKUP(6,eii,eia)&amp;ROUND(MIN(SQRT($A285*_xlfn.XLOOKUP(LEFT(F285,7),r_1,r_4)),_xlfn.XLOOKUP(LEFT(F285,7),r_1,r_7)),1)&amp;" V"&amp;_xlfn.XLOOKUP(16,eii,eia)&amp;_xlfn.XLOOKUP(8,eii,eia)&amp;_xlfn.XLOOKUP(LEFT(F285,7),r_1,r_8)&amp;_xlfn.XLOOKUP(16,eii,eia)&amp;_xlfn.XLOOKUP(9,eii,eia)&amp;_xlfn.XLOOKUP($A285,E96_raw,E96_code&amp;" / "&amp;E96_3C)&amp;_xlfn.XLOOKUP(16,eii,eia)&amp;_xlfn.XLOOKUP(10,eii,eia)&amp;_xlfn.XLOOKUP(LEFT(F285,7),r_1,r_10)&amp;_xlfn.XLOOKUP(16,eii,eia)&amp;_xlfn.XLOOKUP(11,eii,eia)&amp;_xlfn.XLOOKUP(LEFT(F285,7),r_1,r_11)&amp;_xlfn.XLOOKUP(16,eii,eia)&amp;_xlfn.XLOOKUP(12,eii,eia)&amp;_xlfn.XLOOKUP(LEFT(F285,7),r_1,r_12)&amp;" ppm/°C"&amp;_xlfn.XLOOKUP(16,eii,eia)&amp;_xlfn.XLOOKUP(13,eii,eia)&amp;MID(F285,4,2)&amp;_xlfn.XLOOKUP(16,eii,eia)&amp;_xlfn.XLOOKUP(14,eii,eia)&amp;_xlfn.XLOOKUP(16,eii,eia)&amp;_xlfn.XLOOKUP(15,eii,eia)&amp;_xlfn.XLOOKUP(16,eii,eia)</f>
        <v>technology 8660;attribute MPN 'ERJ2RHD8660' constant;attribute value '866 0' constant;attribute Power '0.063 W @ 70°C' constant;attribute package '0402' constant;attribute RCWV '7.4 V' constant;attribute tolerance '±0.5 %' constant;attribute pkg_codes '8660 / 861'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5" s="5" t="str" cm="1">
        <f t="array" aca="1" ref="I285" ca="1">IF( OR( AND($A285&gt;=INDIRECT("'Panasonic ERJ Code Table'!$K" &amp; I$1),$A285&lt;=INDIRECT("'Panasonic ERJ Code Table'!$L" &amp; I$1)), AND($A285&gt;=INDIRECT("'Panasonic ERJ Code Table'!$M" &amp; I$1),$A285&lt;=INDIRECT("'Panasonic ERJ Code Table'!$N" &amp; I$1)) ),I$2&amp;_xlfn.XLOOKUP($A285,E96_raw,E96_code),"N/A")</f>
        <v>N/A</v>
      </c>
      <c r="L285" s="5" t="str" cm="1">
        <f t="array" aca="1" ref="L285" ca="1">IF( OR( AND($A285&gt;=INDIRECT("'Panasonic ERJ Code Table'!$K" &amp; L$1),$A285&lt;=INDIRECT("'Panasonic ERJ Code Table'!$L" &amp; L$1)), AND($A285&gt;=INDIRECT("'Panasonic ERJ Code Table'!$M" &amp; L$1),$A285&lt;=INDIRECT("'Panasonic ERJ Code Table'!$N" &amp; L$1)) ),L$2&amp;_xlfn.XLOOKUP($A285,E96_raw,E96_code),"N/A")</f>
        <v>ERJ3RBD8660</v>
      </c>
      <c r="O285" s="5" t="str" cm="1">
        <f t="array" aca="1" ref="O285" ca="1">IF( OR( AND($A285&gt;=INDIRECT("'Panasonic ERJ Code Table'!$K" &amp; O$1),$A285&lt;=INDIRECT("'Panasonic ERJ Code Table'!$L" &amp; O$1)), AND($A285&gt;=INDIRECT("'Panasonic ERJ Code Table'!$M" &amp; O$1),$A285&lt;=INDIRECT("'Panasonic ERJ Code Table'!$N" &amp; O$1)) ),O$2&amp;_xlfn.XLOOKUP($A285,E96_raw,E96_code),"N/A")</f>
        <v>N/A</v>
      </c>
      <c r="R285" s="5" t="str" cm="1">
        <f t="array" aca="1" ref="R285" ca="1">IF( OR( AND($A285&gt;=INDIRECT("'Panasonic ERJ Code Table'!$K" &amp; R$1),$A285&lt;=INDIRECT("'Panasonic ERJ Code Table'!$L" &amp; R$1)), AND($A285&gt;=INDIRECT("'Panasonic ERJ Code Table'!$M" &amp; R$1),$A285&lt;=INDIRECT("'Panasonic ERJ Code Table'!$N" &amp; R$1)) ),R$2&amp;_xlfn.XLOOKUP($A285,E96_raw,E96_code),"N/A")</f>
        <v>ERJ6RBD8660</v>
      </c>
      <c r="U285" s="5" t="str" cm="1">
        <f t="array" aca="1" ref="U285" ca="1">IF( OR( AND($A285&gt;=INDIRECT("'Panasonic ERJ Code Table'!$J" &amp; U$1),$A285&lt;=INDIRECT("'Panasonic ERJ Code Table'!$K" &amp; U$1)), AND($A285&gt;=INDIRECT("'Panasonic ERJ Code Table'!$L" &amp; U$1),$A285&lt;=INDIRECT("'Panasonic ERJ Code Table'!$M" &amp; U$1)) ),U$2&amp;_xlfn.XLOOKUP($A285,E96_raw,E96_code),"N/A")</f>
        <v>ERJ6RED8660</v>
      </c>
    </row>
    <row r="286" spans="1:21">
      <c r="A286" s="16">
        <v>887</v>
      </c>
      <c r="B286" s="16"/>
      <c r="C286" s="5" t="str" cm="1">
        <f t="array" aca="1" ref="C286" ca="1">IF( OR( AND($A286&gt;=INDIRECT("'Panasonic ERJ Code Table'!$K" &amp; C$1),$A286&lt;=INDIRECT("'Panasonic ERJ Code Table'!$L" &amp; C$1)), AND($A286&gt;=INDIRECT("'Panasonic ERJ Code Table'!$M" &amp; C$1),$A286&lt;=INDIRECT("'Panasonic ERJ Code Table'!$N" &amp; C$1)) ),C$2&amp;_xlfn.XLOOKUP($A286,E96_raw,E96_code),"N/A")</f>
        <v>N/A</v>
      </c>
      <c r="F286" s="5" t="str" cm="1">
        <f t="array" aca="1" ref="F286" ca="1">IF( OR( AND($A286&gt;=INDIRECT("'Panasonic ERJ Code Table'!$K" &amp; F$1),$A286&lt;=INDIRECT("'Panasonic ERJ Code Table'!$L" &amp; F$1)), AND($A286&gt;=INDIRECT("'Panasonic ERJ Code Table'!$M" &amp; F$1),$A286&lt;=INDIRECT("'Panasonic ERJ Code Table'!$N" &amp; F$1)) ),F$2&amp;_xlfn.XLOOKUP($A286,E96_raw,E96_code),"N/A")</f>
        <v>ERJ2RHD8870</v>
      </c>
      <c r="G286" s="23" t="str" cm="1">
        <f t="array" aca="1" ref="G286" ca="1">"technology "&amp;RIGHT(F286,4)&amp;";"&amp;_xlfn.XLOOKUP(2,eii,eia)&amp;F286&amp;_xlfn.XLOOKUP(16,eii,eia)&amp;_xlfn.XLOOKUP(3,eii,eia)&amp;_xlfn.XLOOKUP($A286,E96_raw,e96_std&amp;" "&amp;e96_sym)&amp;_xlfn.XLOOKUP(16,eii,eia)&amp;_xlfn.XLOOKUP(4,eii,eia)&amp;_xlfn.XLOOKUP(LEFT(F286,7),r_1,r_4)&amp;" W @ 70°C"&amp;_xlfn.XLOOKUP(16,eii,eia)&amp;_xlfn.XLOOKUP(5,eii,eia)&amp;_xlfn.XLOOKUP(MID(F286,4,3),e_code,TEXT(e_size,"0000"))&amp;_xlfn.XLOOKUP(16,eii,eia)&amp;_xlfn.XLOOKUP(6,eii,eia)&amp;ROUND(MIN(SQRT($A286*_xlfn.XLOOKUP(LEFT(F286,7),r_1,r_4)),_xlfn.XLOOKUP(LEFT(F286,7),r_1,r_7)),1)&amp;" V"&amp;_xlfn.XLOOKUP(16,eii,eia)&amp;_xlfn.XLOOKUP(8,eii,eia)&amp;_xlfn.XLOOKUP(LEFT(F286,7),r_1,r_8)&amp;_xlfn.XLOOKUP(16,eii,eia)&amp;_xlfn.XLOOKUP(9,eii,eia)&amp;_xlfn.XLOOKUP($A286,E96_raw,E96_code&amp;" / "&amp;E96_3C)&amp;_xlfn.XLOOKUP(16,eii,eia)&amp;_xlfn.XLOOKUP(10,eii,eia)&amp;_xlfn.XLOOKUP(LEFT(F286,7),r_1,r_10)&amp;_xlfn.XLOOKUP(16,eii,eia)&amp;_xlfn.XLOOKUP(11,eii,eia)&amp;_xlfn.XLOOKUP(LEFT(F286,7),r_1,r_11)&amp;_xlfn.XLOOKUP(16,eii,eia)&amp;_xlfn.XLOOKUP(12,eii,eia)&amp;_xlfn.XLOOKUP(LEFT(F286,7),r_1,r_12)&amp;" ppm/°C"&amp;_xlfn.XLOOKUP(16,eii,eia)&amp;_xlfn.XLOOKUP(13,eii,eia)&amp;MID(F286,4,2)&amp;_xlfn.XLOOKUP(16,eii,eia)&amp;_xlfn.XLOOKUP(14,eii,eia)&amp;_xlfn.XLOOKUP(16,eii,eia)&amp;_xlfn.XLOOKUP(15,eii,eia)&amp;_xlfn.XLOOKUP(16,eii,eia)</f>
        <v>technology 8870;attribute MPN 'ERJ2RHD8870' constant;attribute value '887 0' constant;attribute Power '0.063 W @ 70°C' constant;attribute package '0402' constant;attribute RCWV '7.5 V' constant;attribute tolerance '±0.5 %' constant;attribute pkg_codes '8870 / 881'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6" s="5" t="str" cm="1">
        <f t="array" aca="1" ref="I286" ca="1">IF( OR( AND($A286&gt;=INDIRECT("'Panasonic ERJ Code Table'!$K" &amp; I$1),$A286&lt;=INDIRECT("'Panasonic ERJ Code Table'!$L" &amp; I$1)), AND($A286&gt;=INDIRECT("'Panasonic ERJ Code Table'!$M" &amp; I$1),$A286&lt;=INDIRECT("'Panasonic ERJ Code Table'!$N" &amp; I$1)) ),I$2&amp;_xlfn.XLOOKUP($A286,E96_raw,E96_code),"N/A")</f>
        <v>N/A</v>
      </c>
      <c r="L286" s="5" t="str" cm="1">
        <f t="array" aca="1" ref="L286" ca="1">IF( OR( AND($A286&gt;=INDIRECT("'Panasonic ERJ Code Table'!$K" &amp; L$1),$A286&lt;=INDIRECT("'Panasonic ERJ Code Table'!$L" &amp; L$1)), AND($A286&gt;=INDIRECT("'Panasonic ERJ Code Table'!$M" &amp; L$1),$A286&lt;=INDIRECT("'Panasonic ERJ Code Table'!$N" &amp; L$1)) ),L$2&amp;_xlfn.XLOOKUP($A286,E96_raw,E96_code),"N/A")</f>
        <v>ERJ3RBD8870</v>
      </c>
      <c r="O286" s="5" t="str" cm="1">
        <f t="array" aca="1" ref="O286" ca="1">IF( OR( AND($A286&gt;=INDIRECT("'Panasonic ERJ Code Table'!$K" &amp; O$1),$A286&lt;=INDIRECT("'Panasonic ERJ Code Table'!$L" &amp; O$1)), AND($A286&gt;=INDIRECT("'Panasonic ERJ Code Table'!$M" &amp; O$1),$A286&lt;=INDIRECT("'Panasonic ERJ Code Table'!$N" &amp; O$1)) ),O$2&amp;_xlfn.XLOOKUP($A286,E96_raw,E96_code),"N/A")</f>
        <v>N/A</v>
      </c>
      <c r="R286" s="5" t="str" cm="1">
        <f t="array" aca="1" ref="R286" ca="1">IF( OR( AND($A286&gt;=INDIRECT("'Panasonic ERJ Code Table'!$K" &amp; R$1),$A286&lt;=INDIRECT("'Panasonic ERJ Code Table'!$L" &amp; R$1)), AND($A286&gt;=INDIRECT("'Panasonic ERJ Code Table'!$M" &amp; R$1),$A286&lt;=INDIRECT("'Panasonic ERJ Code Table'!$N" &amp; R$1)) ),R$2&amp;_xlfn.XLOOKUP($A286,E96_raw,E96_code),"N/A")</f>
        <v>ERJ6RBD8870</v>
      </c>
      <c r="U286" s="5" t="str" cm="1">
        <f t="array" aca="1" ref="U286" ca="1">IF( OR( AND($A286&gt;=INDIRECT("'Panasonic ERJ Code Table'!$J" &amp; U$1),$A286&lt;=INDIRECT("'Panasonic ERJ Code Table'!$K" &amp; U$1)), AND($A286&gt;=INDIRECT("'Panasonic ERJ Code Table'!$L" &amp; U$1),$A286&lt;=INDIRECT("'Panasonic ERJ Code Table'!$M" &amp; U$1)) ),U$2&amp;_xlfn.XLOOKUP($A286,E96_raw,E96_code),"N/A")</f>
        <v>ERJ6RED8870</v>
      </c>
    </row>
    <row r="287" spans="1:21">
      <c r="A287" s="16">
        <v>909</v>
      </c>
      <c r="B287" s="16"/>
      <c r="C287" s="5" t="str" cm="1">
        <f t="array" aca="1" ref="C287" ca="1">IF( OR( AND($A287&gt;=INDIRECT("'Panasonic ERJ Code Table'!$K" &amp; C$1),$A287&lt;=INDIRECT("'Panasonic ERJ Code Table'!$L" &amp; C$1)), AND($A287&gt;=INDIRECT("'Panasonic ERJ Code Table'!$M" &amp; C$1),$A287&lt;=INDIRECT("'Panasonic ERJ Code Table'!$N" &amp; C$1)) ),C$2&amp;_xlfn.XLOOKUP($A287,E96_raw,E96_code),"N/A")</f>
        <v>N/A</v>
      </c>
      <c r="F287" s="5" t="str" cm="1">
        <f t="array" aca="1" ref="F287" ca="1">IF( OR( AND($A287&gt;=INDIRECT("'Panasonic ERJ Code Table'!$K" &amp; F$1),$A287&lt;=INDIRECT("'Panasonic ERJ Code Table'!$L" &amp; F$1)), AND($A287&gt;=INDIRECT("'Panasonic ERJ Code Table'!$M" &amp; F$1),$A287&lt;=INDIRECT("'Panasonic ERJ Code Table'!$N" &amp; F$1)) ),F$2&amp;_xlfn.XLOOKUP($A287,E96_raw,E96_code),"N/A")</f>
        <v>ERJ2RHD9090</v>
      </c>
      <c r="G287" s="23" t="str" cm="1">
        <f t="array" aca="1" ref="G287" ca="1">"technology "&amp;RIGHT(F287,4)&amp;";"&amp;_xlfn.XLOOKUP(2,eii,eia)&amp;F287&amp;_xlfn.XLOOKUP(16,eii,eia)&amp;_xlfn.XLOOKUP(3,eii,eia)&amp;_xlfn.XLOOKUP($A287,E96_raw,e96_std&amp;" "&amp;e96_sym)&amp;_xlfn.XLOOKUP(16,eii,eia)&amp;_xlfn.XLOOKUP(4,eii,eia)&amp;_xlfn.XLOOKUP(LEFT(F287,7),r_1,r_4)&amp;" W @ 70°C"&amp;_xlfn.XLOOKUP(16,eii,eia)&amp;_xlfn.XLOOKUP(5,eii,eia)&amp;_xlfn.XLOOKUP(MID(F287,4,3),e_code,TEXT(e_size,"0000"))&amp;_xlfn.XLOOKUP(16,eii,eia)&amp;_xlfn.XLOOKUP(6,eii,eia)&amp;ROUND(MIN(SQRT($A287*_xlfn.XLOOKUP(LEFT(F287,7),r_1,r_4)),_xlfn.XLOOKUP(LEFT(F287,7),r_1,r_7)),1)&amp;" V"&amp;_xlfn.XLOOKUP(16,eii,eia)&amp;_xlfn.XLOOKUP(8,eii,eia)&amp;_xlfn.XLOOKUP(LEFT(F287,7),r_1,r_8)&amp;_xlfn.XLOOKUP(16,eii,eia)&amp;_xlfn.XLOOKUP(9,eii,eia)&amp;_xlfn.XLOOKUP($A287,E96_raw,E96_code&amp;" / "&amp;E96_3C)&amp;_xlfn.XLOOKUP(16,eii,eia)&amp;_xlfn.XLOOKUP(10,eii,eia)&amp;_xlfn.XLOOKUP(LEFT(F287,7),r_1,r_10)&amp;_xlfn.XLOOKUP(16,eii,eia)&amp;_xlfn.XLOOKUP(11,eii,eia)&amp;_xlfn.XLOOKUP(LEFT(F287,7),r_1,r_11)&amp;_xlfn.XLOOKUP(16,eii,eia)&amp;_xlfn.XLOOKUP(12,eii,eia)&amp;_xlfn.XLOOKUP(LEFT(F287,7),r_1,r_12)&amp;" ppm/°C"&amp;_xlfn.XLOOKUP(16,eii,eia)&amp;_xlfn.XLOOKUP(13,eii,eia)&amp;MID(F287,4,2)&amp;_xlfn.XLOOKUP(16,eii,eia)&amp;_xlfn.XLOOKUP(14,eii,eia)&amp;_xlfn.XLOOKUP(16,eii,eia)&amp;_xlfn.XLOOKUP(15,eii,eia)&amp;_xlfn.XLOOKUP(16,eii,eia)</f>
        <v>technology 9090;attribute MPN 'ERJ2RHD9090' constant;attribute value '909 0' constant;attribute Power '0.063 W @ 70°C' constant;attribute package '0402' constant;attribute RCWV '7.6 V' constant;attribute tolerance '±0.5 %' constant;attribute pkg_codes '9090 / 901'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7" s="5" t="str" cm="1">
        <f t="array" aca="1" ref="I287" ca="1">IF( OR( AND($A287&gt;=INDIRECT("'Panasonic ERJ Code Table'!$K" &amp; I$1),$A287&lt;=INDIRECT("'Panasonic ERJ Code Table'!$L" &amp; I$1)), AND($A287&gt;=INDIRECT("'Panasonic ERJ Code Table'!$M" &amp; I$1),$A287&lt;=INDIRECT("'Panasonic ERJ Code Table'!$N" &amp; I$1)) ),I$2&amp;_xlfn.XLOOKUP($A287,E96_raw,E96_code),"N/A")</f>
        <v>N/A</v>
      </c>
      <c r="L287" s="5" t="str" cm="1">
        <f t="array" aca="1" ref="L287" ca="1">IF( OR( AND($A287&gt;=INDIRECT("'Panasonic ERJ Code Table'!$K" &amp; L$1),$A287&lt;=INDIRECT("'Panasonic ERJ Code Table'!$L" &amp; L$1)), AND($A287&gt;=INDIRECT("'Panasonic ERJ Code Table'!$M" &amp; L$1),$A287&lt;=INDIRECT("'Panasonic ERJ Code Table'!$N" &amp; L$1)) ),L$2&amp;_xlfn.XLOOKUP($A287,E96_raw,E96_code),"N/A")</f>
        <v>ERJ3RBD9090</v>
      </c>
      <c r="O287" s="5" t="str" cm="1">
        <f t="array" aca="1" ref="O287" ca="1">IF( OR( AND($A287&gt;=INDIRECT("'Panasonic ERJ Code Table'!$K" &amp; O$1),$A287&lt;=INDIRECT("'Panasonic ERJ Code Table'!$L" &amp; O$1)), AND($A287&gt;=INDIRECT("'Panasonic ERJ Code Table'!$M" &amp; O$1),$A287&lt;=INDIRECT("'Panasonic ERJ Code Table'!$N" &amp; O$1)) ),O$2&amp;_xlfn.XLOOKUP($A287,E96_raw,E96_code),"N/A")</f>
        <v>N/A</v>
      </c>
      <c r="R287" s="5" t="str" cm="1">
        <f t="array" aca="1" ref="R287" ca="1">IF( OR( AND($A287&gt;=INDIRECT("'Panasonic ERJ Code Table'!$K" &amp; R$1),$A287&lt;=INDIRECT("'Panasonic ERJ Code Table'!$L" &amp; R$1)), AND($A287&gt;=INDIRECT("'Panasonic ERJ Code Table'!$M" &amp; R$1),$A287&lt;=INDIRECT("'Panasonic ERJ Code Table'!$N" &amp; R$1)) ),R$2&amp;_xlfn.XLOOKUP($A287,E96_raw,E96_code),"N/A")</f>
        <v>ERJ6RBD9090</v>
      </c>
      <c r="U287" s="5" t="str" cm="1">
        <f t="array" aca="1" ref="U287" ca="1">IF( OR( AND($A287&gt;=INDIRECT("'Panasonic ERJ Code Table'!$J" &amp; U$1),$A287&lt;=INDIRECT("'Panasonic ERJ Code Table'!$K" &amp; U$1)), AND($A287&gt;=INDIRECT("'Panasonic ERJ Code Table'!$L" &amp; U$1),$A287&lt;=INDIRECT("'Panasonic ERJ Code Table'!$M" &amp; U$1)) ),U$2&amp;_xlfn.XLOOKUP($A287,E96_raw,E96_code),"N/A")</f>
        <v>ERJ6RED9090</v>
      </c>
    </row>
    <row r="288" spans="1:21">
      <c r="A288" s="16">
        <v>931</v>
      </c>
      <c r="B288" s="16"/>
      <c r="C288" s="5" t="str" cm="1">
        <f t="array" aca="1" ref="C288" ca="1">IF( OR( AND($A288&gt;=INDIRECT("'Panasonic ERJ Code Table'!$K" &amp; C$1),$A288&lt;=INDIRECT("'Panasonic ERJ Code Table'!$L" &amp; C$1)), AND($A288&gt;=INDIRECT("'Panasonic ERJ Code Table'!$M" &amp; C$1),$A288&lt;=INDIRECT("'Panasonic ERJ Code Table'!$N" &amp; C$1)) ),C$2&amp;_xlfn.XLOOKUP($A288,E96_raw,E96_code),"N/A")</f>
        <v>N/A</v>
      </c>
      <c r="F288" s="5" t="str" cm="1">
        <f t="array" aca="1" ref="F288" ca="1">IF( OR( AND($A288&gt;=INDIRECT("'Panasonic ERJ Code Table'!$K" &amp; F$1),$A288&lt;=INDIRECT("'Panasonic ERJ Code Table'!$L" &amp; F$1)), AND($A288&gt;=INDIRECT("'Panasonic ERJ Code Table'!$M" &amp; F$1),$A288&lt;=INDIRECT("'Panasonic ERJ Code Table'!$N" &amp; F$1)) ),F$2&amp;_xlfn.XLOOKUP($A288,E96_raw,E96_code),"N/A")</f>
        <v>ERJ2RHD9310</v>
      </c>
      <c r="G288" s="23" t="str" cm="1">
        <f t="array" aca="1" ref="G288" ca="1">"technology "&amp;RIGHT(F288,4)&amp;";"&amp;_xlfn.XLOOKUP(2,eii,eia)&amp;F288&amp;_xlfn.XLOOKUP(16,eii,eia)&amp;_xlfn.XLOOKUP(3,eii,eia)&amp;_xlfn.XLOOKUP($A288,E96_raw,e96_std&amp;" "&amp;e96_sym)&amp;_xlfn.XLOOKUP(16,eii,eia)&amp;_xlfn.XLOOKUP(4,eii,eia)&amp;_xlfn.XLOOKUP(LEFT(F288,7),r_1,r_4)&amp;" W @ 70°C"&amp;_xlfn.XLOOKUP(16,eii,eia)&amp;_xlfn.XLOOKUP(5,eii,eia)&amp;_xlfn.XLOOKUP(MID(F288,4,3),e_code,TEXT(e_size,"0000"))&amp;_xlfn.XLOOKUP(16,eii,eia)&amp;_xlfn.XLOOKUP(6,eii,eia)&amp;ROUND(MIN(SQRT($A288*_xlfn.XLOOKUP(LEFT(F288,7),r_1,r_4)),_xlfn.XLOOKUP(LEFT(F288,7),r_1,r_7)),1)&amp;" V"&amp;_xlfn.XLOOKUP(16,eii,eia)&amp;_xlfn.XLOOKUP(8,eii,eia)&amp;_xlfn.XLOOKUP(LEFT(F288,7),r_1,r_8)&amp;_xlfn.XLOOKUP(16,eii,eia)&amp;_xlfn.XLOOKUP(9,eii,eia)&amp;_xlfn.XLOOKUP($A288,E96_raw,E96_code&amp;" / "&amp;E96_3C)&amp;_xlfn.XLOOKUP(16,eii,eia)&amp;_xlfn.XLOOKUP(10,eii,eia)&amp;_xlfn.XLOOKUP(LEFT(F288,7),r_1,r_10)&amp;_xlfn.XLOOKUP(16,eii,eia)&amp;_xlfn.XLOOKUP(11,eii,eia)&amp;_xlfn.XLOOKUP(LEFT(F288,7),r_1,r_11)&amp;_xlfn.XLOOKUP(16,eii,eia)&amp;_xlfn.XLOOKUP(12,eii,eia)&amp;_xlfn.XLOOKUP(LEFT(F288,7),r_1,r_12)&amp;" ppm/°C"&amp;_xlfn.XLOOKUP(16,eii,eia)&amp;_xlfn.XLOOKUP(13,eii,eia)&amp;MID(F288,4,2)&amp;_xlfn.XLOOKUP(16,eii,eia)&amp;_xlfn.XLOOKUP(14,eii,eia)&amp;_xlfn.XLOOKUP(16,eii,eia)&amp;_xlfn.XLOOKUP(15,eii,eia)&amp;_xlfn.XLOOKUP(16,eii,eia)</f>
        <v>technology 9310;attribute MPN 'ERJ2RHD9310' constant;attribute value '931 0' constant;attribute Power '0.063 W @ 70°C' constant;attribute package '0402' constant;attribute RCWV '7.7 V' constant;attribute tolerance '±0.5 %' constant;attribute pkg_codes '9310 / 931'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8" s="5" t="str" cm="1">
        <f t="array" aca="1" ref="I288" ca="1">IF( OR( AND($A288&gt;=INDIRECT("'Panasonic ERJ Code Table'!$K" &amp; I$1),$A288&lt;=INDIRECT("'Panasonic ERJ Code Table'!$L" &amp; I$1)), AND($A288&gt;=INDIRECT("'Panasonic ERJ Code Table'!$M" &amp; I$1),$A288&lt;=INDIRECT("'Panasonic ERJ Code Table'!$N" &amp; I$1)) ),I$2&amp;_xlfn.XLOOKUP($A288,E96_raw,E96_code),"N/A")</f>
        <v>N/A</v>
      </c>
      <c r="L288" s="5" t="str" cm="1">
        <f t="array" aca="1" ref="L288" ca="1">IF( OR( AND($A288&gt;=INDIRECT("'Panasonic ERJ Code Table'!$K" &amp; L$1),$A288&lt;=INDIRECT("'Panasonic ERJ Code Table'!$L" &amp; L$1)), AND($A288&gt;=INDIRECT("'Panasonic ERJ Code Table'!$M" &amp; L$1),$A288&lt;=INDIRECT("'Panasonic ERJ Code Table'!$N" &amp; L$1)) ),L$2&amp;_xlfn.XLOOKUP($A288,E96_raw,E96_code),"N/A")</f>
        <v>ERJ3RBD9310</v>
      </c>
      <c r="O288" s="5" t="str" cm="1">
        <f t="array" aca="1" ref="O288" ca="1">IF( OR( AND($A288&gt;=INDIRECT("'Panasonic ERJ Code Table'!$K" &amp; O$1),$A288&lt;=INDIRECT("'Panasonic ERJ Code Table'!$L" &amp; O$1)), AND($A288&gt;=INDIRECT("'Panasonic ERJ Code Table'!$M" &amp; O$1),$A288&lt;=INDIRECT("'Panasonic ERJ Code Table'!$N" &amp; O$1)) ),O$2&amp;_xlfn.XLOOKUP($A288,E96_raw,E96_code),"N/A")</f>
        <v>N/A</v>
      </c>
      <c r="R288" s="5" t="str" cm="1">
        <f t="array" aca="1" ref="R288" ca="1">IF( OR( AND($A288&gt;=INDIRECT("'Panasonic ERJ Code Table'!$K" &amp; R$1),$A288&lt;=INDIRECT("'Panasonic ERJ Code Table'!$L" &amp; R$1)), AND($A288&gt;=INDIRECT("'Panasonic ERJ Code Table'!$M" &amp; R$1),$A288&lt;=INDIRECT("'Panasonic ERJ Code Table'!$N" &amp; R$1)) ),R$2&amp;_xlfn.XLOOKUP($A288,E96_raw,E96_code),"N/A")</f>
        <v>ERJ6RBD9310</v>
      </c>
      <c r="U288" s="5" t="str" cm="1">
        <f t="array" aca="1" ref="U288" ca="1">IF( OR( AND($A288&gt;=INDIRECT("'Panasonic ERJ Code Table'!$J" &amp; U$1),$A288&lt;=INDIRECT("'Panasonic ERJ Code Table'!$K" &amp; U$1)), AND($A288&gt;=INDIRECT("'Panasonic ERJ Code Table'!$L" &amp; U$1),$A288&lt;=INDIRECT("'Panasonic ERJ Code Table'!$M" &amp; U$1)) ),U$2&amp;_xlfn.XLOOKUP($A288,E96_raw,E96_code),"N/A")</f>
        <v>ERJ6RED9310</v>
      </c>
    </row>
    <row r="289" spans="1:21">
      <c r="A289" s="16">
        <v>953</v>
      </c>
      <c r="B289" s="16"/>
      <c r="C289" s="5" t="str" cm="1">
        <f t="array" aca="1" ref="C289" ca="1">IF( OR( AND($A289&gt;=INDIRECT("'Panasonic ERJ Code Table'!$K" &amp; C$1),$A289&lt;=INDIRECT("'Panasonic ERJ Code Table'!$L" &amp; C$1)), AND($A289&gt;=INDIRECT("'Panasonic ERJ Code Table'!$M" &amp; C$1),$A289&lt;=INDIRECT("'Panasonic ERJ Code Table'!$N" &amp; C$1)) ),C$2&amp;_xlfn.XLOOKUP($A289,E96_raw,E96_code),"N/A")</f>
        <v>N/A</v>
      </c>
      <c r="F289" s="5" t="str" cm="1">
        <f t="array" aca="1" ref="F289" ca="1">IF( OR( AND($A289&gt;=INDIRECT("'Panasonic ERJ Code Table'!$K" &amp; F$1),$A289&lt;=INDIRECT("'Panasonic ERJ Code Table'!$L" &amp; F$1)), AND($A289&gt;=INDIRECT("'Panasonic ERJ Code Table'!$M" &amp; F$1),$A289&lt;=INDIRECT("'Panasonic ERJ Code Table'!$N" &amp; F$1)) ),F$2&amp;_xlfn.XLOOKUP($A289,E96_raw,E96_code),"N/A")</f>
        <v>ERJ2RHD9530</v>
      </c>
      <c r="G289" s="23" t="str" cm="1">
        <f t="array" aca="1" ref="G289" ca="1">"technology "&amp;RIGHT(F289,4)&amp;";"&amp;_xlfn.XLOOKUP(2,eii,eia)&amp;F289&amp;_xlfn.XLOOKUP(16,eii,eia)&amp;_xlfn.XLOOKUP(3,eii,eia)&amp;_xlfn.XLOOKUP($A289,E96_raw,e96_std&amp;" "&amp;e96_sym)&amp;_xlfn.XLOOKUP(16,eii,eia)&amp;_xlfn.XLOOKUP(4,eii,eia)&amp;_xlfn.XLOOKUP(LEFT(F289,7),r_1,r_4)&amp;" W @ 70°C"&amp;_xlfn.XLOOKUP(16,eii,eia)&amp;_xlfn.XLOOKUP(5,eii,eia)&amp;_xlfn.XLOOKUP(MID(F289,4,3),e_code,TEXT(e_size,"0000"))&amp;_xlfn.XLOOKUP(16,eii,eia)&amp;_xlfn.XLOOKUP(6,eii,eia)&amp;ROUND(MIN(SQRT($A289*_xlfn.XLOOKUP(LEFT(F289,7),r_1,r_4)),_xlfn.XLOOKUP(LEFT(F289,7),r_1,r_7)),1)&amp;" V"&amp;_xlfn.XLOOKUP(16,eii,eia)&amp;_xlfn.XLOOKUP(8,eii,eia)&amp;_xlfn.XLOOKUP(LEFT(F289,7),r_1,r_8)&amp;_xlfn.XLOOKUP(16,eii,eia)&amp;_xlfn.XLOOKUP(9,eii,eia)&amp;_xlfn.XLOOKUP($A289,E96_raw,E96_code&amp;" / "&amp;E96_3C)&amp;_xlfn.XLOOKUP(16,eii,eia)&amp;_xlfn.XLOOKUP(10,eii,eia)&amp;_xlfn.XLOOKUP(LEFT(F289,7),r_1,r_10)&amp;_xlfn.XLOOKUP(16,eii,eia)&amp;_xlfn.XLOOKUP(11,eii,eia)&amp;_xlfn.XLOOKUP(LEFT(F289,7),r_1,r_11)&amp;_xlfn.XLOOKUP(16,eii,eia)&amp;_xlfn.XLOOKUP(12,eii,eia)&amp;_xlfn.XLOOKUP(LEFT(F289,7),r_1,r_12)&amp;" ppm/°C"&amp;_xlfn.XLOOKUP(16,eii,eia)&amp;_xlfn.XLOOKUP(13,eii,eia)&amp;MID(F289,4,2)&amp;_xlfn.XLOOKUP(16,eii,eia)&amp;_xlfn.XLOOKUP(14,eii,eia)&amp;_xlfn.XLOOKUP(16,eii,eia)&amp;_xlfn.XLOOKUP(15,eii,eia)&amp;_xlfn.XLOOKUP(16,eii,eia)</f>
        <v>technology 9530;attribute MPN 'ERJ2RHD9530' constant;attribute value '953 0' constant;attribute Power '0.063 W @ 70°C' constant;attribute package '0402' constant;attribute RCWV '7.7 V' constant;attribute tolerance '±0.5 %' constant;attribute pkg_codes '9530 / 951'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89" s="5" t="str" cm="1">
        <f t="array" aca="1" ref="I289" ca="1">IF( OR( AND($A289&gt;=INDIRECT("'Panasonic ERJ Code Table'!$K" &amp; I$1),$A289&lt;=INDIRECT("'Panasonic ERJ Code Table'!$L" &amp; I$1)), AND($A289&gt;=INDIRECT("'Panasonic ERJ Code Table'!$M" &amp; I$1),$A289&lt;=INDIRECT("'Panasonic ERJ Code Table'!$N" &amp; I$1)) ),I$2&amp;_xlfn.XLOOKUP($A289,E96_raw,E96_code),"N/A")</f>
        <v>N/A</v>
      </c>
      <c r="L289" s="5" t="str" cm="1">
        <f t="array" aca="1" ref="L289" ca="1">IF( OR( AND($A289&gt;=INDIRECT("'Panasonic ERJ Code Table'!$K" &amp; L$1),$A289&lt;=INDIRECT("'Panasonic ERJ Code Table'!$L" &amp; L$1)), AND($A289&gt;=INDIRECT("'Panasonic ERJ Code Table'!$M" &amp; L$1),$A289&lt;=INDIRECT("'Panasonic ERJ Code Table'!$N" &amp; L$1)) ),L$2&amp;_xlfn.XLOOKUP($A289,E96_raw,E96_code),"N/A")</f>
        <v>ERJ3RBD9530</v>
      </c>
      <c r="O289" s="5" t="str" cm="1">
        <f t="array" aca="1" ref="O289" ca="1">IF( OR( AND($A289&gt;=INDIRECT("'Panasonic ERJ Code Table'!$K" &amp; O$1),$A289&lt;=INDIRECT("'Panasonic ERJ Code Table'!$L" &amp; O$1)), AND($A289&gt;=INDIRECT("'Panasonic ERJ Code Table'!$M" &amp; O$1),$A289&lt;=INDIRECT("'Panasonic ERJ Code Table'!$N" &amp; O$1)) ),O$2&amp;_xlfn.XLOOKUP($A289,E96_raw,E96_code),"N/A")</f>
        <v>N/A</v>
      </c>
      <c r="R289" s="5" t="str" cm="1">
        <f t="array" aca="1" ref="R289" ca="1">IF( OR( AND($A289&gt;=INDIRECT("'Panasonic ERJ Code Table'!$K" &amp; R$1),$A289&lt;=INDIRECT("'Panasonic ERJ Code Table'!$L" &amp; R$1)), AND($A289&gt;=INDIRECT("'Panasonic ERJ Code Table'!$M" &amp; R$1),$A289&lt;=INDIRECT("'Panasonic ERJ Code Table'!$N" &amp; R$1)) ),R$2&amp;_xlfn.XLOOKUP($A289,E96_raw,E96_code),"N/A")</f>
        <v>ERJ6RBD9530</v>
      </c>
      <c r="U289" s="5" t="str" cm="1">
        <f t="array" aca="1" ref="U289" ca="1">IF( OR( AND($A289&gt;=INDIRECT("'Panasonic ERJ Code Table'!$J" &amp; U$1),$A289&lt;=INDIRECT("'Panasonic ERJ Code Table'!$K" &amp; U$1)), AND($A289&gt;=INDIRECT("'Panasonic ERJ Code Table'!$L" &amp; U$1),$A289&lt;=INDIRECT("'Panasonic ERJ Code Table'!$M" &amp; U$1)) ),U$2&amp;_xlfn.XLOOKUP($A289,E96_raw,E96_code),"N/A")</f>
        <v>ERJ6RED9530</v>
      </c>
    </row>
    <row r="290" spans="1:21">
      <c r="A290" s="16">
        <v>976</v>
      </c>
      <c r="B290" s="16"/>
      <c r="C290" s="5" t="str" cm="1">
        <f t="array" aca="1" ref="C290" ca="1">IF( OR( AND($A290&gt;=INDIRECT("'Panasonic ERJ Code Table'!$K" &amp; C$1),$A290&lt;=INDIRECT("'Panasonic ERJ Code Table'!$L" &amp; C$1)), AND($A290&gt;=INDIRECT("'Panasonic ERJ Code Table'!$M" &amp; C$1),$A290&lt;=INDIRECT("'Panasonic ERJ Code Table'!$N" &amp; C$1)) ),C$2&amp;_xlfn.XLOOKUP($A290,E96_raw,E96_code),"N/A")</f>
        <v>N/A</v>
      </c>
      <c r="F290" s="5" t="str" cm="1">
        <f t="array" aca="1" ref="F290" ca="1">IF( OR( AND($A290&gt;=INDIRECT("'Panasonic ERJ Code Table'!$K" &amp; F$1),$A290&lt;=INDIRECT("'Panasonic ERJ Code Table'!$L" &amp; F$1)), AND($A290&gt;=INDIRECT("'Panasonic ERJ Code Table'!$M" &amp; F$1),$A290&lt;=INDIRECT("'Panasonic ERJ Code Table'!$N" &amp; F$1)) ),F$2&amp;_xlfn.XLOOKUP($A290,E96_raw,E96_code),"N/A")</f>
        <v>ERJ2RHD9760</v>
      </c>
      <c r="G290" s="23" t="str" cm="1">
        <f t="array" aca="1" ref="G290" ca="1">"technology "&amp;RIGHT(F290,4)&amp;";"&amp;_xlfn.XLOOKUP(2,eii,eia)&amp;F290&amp;_xlfn.XLOOKUP(16,eii,eia)&amp;_xlfn.XLOOKUP(3,eii,eia)&amp;_xlfn.XLOOKUP($A290,E96_raw,e96_std&amp;" "&amp;e96_sym)&amp;_xlfn.XLOOKUP(16,eii,eia)&amp;_xlfn.XLOOKUP(4,eii,eia)&amp;_xlfn.XLOOKUP(LEFT(F290,7),r_1,r_4)&amp;" W @ 70°C"&amp;_xlfn.XLOOKUP(16,eii,eia)&amp;_xlfn.XLOOKUP(5,eii,eia)&amp;_xlfn.XLOOKUP(MID(F290,4,3),e_code,TEXT(e_size,"0000"))&amp;_xlfn.XLOOKUP(16,eii,eia)&amp;_xlfn.XLOOKUP(6,eii,eia)&amp;ROUND(MIN(SQRT($A290*_xlfn.XLOOKUP(LEFT(F290,7),r_1,r_4)),_xlfn.XLOOKUP(LEFT(F290,7),r_1,r_7)),1)&amp;" V"&amp;_xlfn.XLOOKUP(16,eii,eia)&amp;_xlfn.XLOOKUP(8,eii,eia)&amp;_xlfn.XLOOKUP(LEFT(F290,7),r_1,r_8)&amp;_xlfn.XLOOKUP(16,eii,eia)&amp;_xlfn.XLOOKUP(9,eii,eia)&amp;_xlfn.XLOOKUP($A290,E96_raw,E96_code&amp;" / "&amp;E96_3C)&amp;_xlfn.XLOOKUP(16,eii,eia)&amp;_xlfn.XLOOKUP(10,eii,eia)&amp;_xlfn.XLOOKUP(LEFT(F290,7),r_1,r_10)&amp;_xlfn.XLOOKUP(16,eii,eia)&amp;_xlfn.XLOOKUP(11,eii,eia)&amp;_xlfn.XLOOKUP(LEFT(F290,7),r_1,r_11)&amp;_xlfn.XLOOKUP(16,eii,eia)&amp;_xlfn.XLOOKUP(12,eii,eia)&amp;_xlfn.XLOOKUP(LEFT(F290,7),r_1,r_12)&amp;" ppm/°C"&amp;_xlfn.XLOOKUP(16,eii,eia)&amp;_xlfn.XLOOKUP(13,eii,eia)&amp;MID(F290,4,2)&amp;_xlfn.XLOOKUP(16,eii,eia)&amp;_xlfn.XLOOKUP(14,eii,eia)&amp;_xlfn.XLOOKUP(16,eii,eia)&amp;_xlfn.XLOOKUP(15,eii,eia)&amp;_xlfn.XLOOKUP(16,eii,eia)</f>
        <v>technology 9760;attribute MPN 'ERJ2RHD9760' constant;attribute value '976 0' constant;attribute Power '0.063 W @ 70°C' constant;attribute package '0402' constant;attribute RCWV '7.8 V' constant;attribute tolerance '±0.5 %' constant;attribute pkg_codes '9760 / 971'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0" s="5" t="str" cm="1">
        <f t="array" aca="1" ref="I290" ca="1">IF( OR( AND($A290&gt;=INDIRECT("'Panasonic ERJ Code Table'!$K" &amp; I$1),$A290&lt;=INDIRECT("'Panasonic ERJ Code Table'!$L" &amp; I$1)), AND($A290&gt;=INDIRECT("'Panasonic ERJ Code Table'!$M" &amp; I$1),$A290&lt;=INDIRECT("'Panasonic ERJ Code Table'!$N" &amp; I$1)) ),I$2&amp;_xlfn.XLOOKUP($A290,E96_raw,E96_code),"N/A")</f>
        <v>N/A</v>
      </c>
      <c r="L290" s="5" t="str" cm="1">
        <f t="array" aca="1" ref="L290" ca="1">IF( OR( AND($A290&gt;=INDIRECT("'Panasonic ERJ Code Table'!$K" &amp; L$1),$A290&lt;=INDIRECT("'Panasonic ERJ Code Table'!$L" &amp; L$1)), AND($A290&gt;=INDIRECT("'Panasonic ERJ Code Table'!$M" &amp; L$1),$A290&lt;=INDIRECT("'Panasonic ERJ Code Table'!$N" &amp; L$1)) ),L$2&amp;_xlfn.XLOOKUP($A290,E96_raw,E96_code),"N/A")</f>
        <v>ERJ3RBD9760</v>
      </c>
      <c r="O290" s="5" t="str" cm="1">
        <f t="array" aca="1" ref="O290" ca="1">IF( OR( AND($A290&gt;=INDIRECT("'Panasonic ERJ Code Table'!$K" &amp; O$1),$A290&lt;=INDIRECT("'Panasonic ERJ Code Table'!$L" &amp; O$1)), AND($A290&gt;=INDIRECT("'Panasonic ERJ Code Table'!$M" &amp; O$1),$A290&lt;=INDIRECT("'Panasonic ERJ Code Table'!$N" &amp; O$1)) ),O$2&amp;_xlfn.XLOOKUP($A290,E96_raw,E96_code),"N/A")</f>
        <v>N/A</v>
      </c>
      <c r="R290" s="5" t="str" cm="1">
        <f t="array" aca="1" ref="R290" ca="1">IF( OR( AND($A290&gt;=INDIRECT("'Panasonic ERJ Code Table'!$K" &amp; R$1),$A290&lt;=INDIRECT("'Panasonic ERJ Code Table'!$L" &amp; R$1)), AND($A290&gt;=INDIRECT("'Panasonic ERJ Code Table'!$M" &amp; R$1),$A290&lt;=INDIRECT("'Panasonic ERJ Code Table'!$N" &amp; R$1)) ),R$2&amp;_xlfn.XLOOKUP($A290,E96_raw,E96_code),"N/A")</f>
        <v>ERJ6RBD9760</v>
      </c>
      <c r="U290" s="5" t="str" cm="1">
        <f t="array" aca="1" ref="U290" ca="1">IF( OR( AND($A290&gt;=INDIRECT("'Panasonic ERJ Code Table'!$J" &amp; U$1),$A290&lt;=INDIRECT("'Panasonic ERJ Code Table'!$K" &amp; U$1)), AND($A290&gt;=INDIRECT("'Panasonic ERJ Code Table'!$L" &amp; U$1),$A290&lt;=INDIRECT("'Panasonic ERJ Code Table'!$M" &amp; U$1)) ),U$2&amp;_xlfn.XLOOKUP($A290,E96_raw,E96_code),"N/A")</f>
        <v>ERJ6RED9760</v>
      </c>
    </row>
    <row r="291" spans="1:21">
      <c r="A291" s="16">
        <v>1000</v>
      </c>
      <c r="B291" s="16"/>
      <c r="C291" s="5" t="str" cm="1">
        <f t="array" aca="1" ref="C291" ca="1">IF( OR( AND($A291&gt;=INDIRECT("'Panasonic ERJ Code Table'!$K" &amp; C$1),$A291&lt;=INDIRECT("'Panasonic ERJ Code Table'!$L" &amp; C$1)), AND($A291&gt;=INDIRECT("'Panasonic ERJ Code Table'!$M" &amp; C$1),$A291&lt;=INDIRECT("'Panasonic ERJ Code Table'!$N" &amp; C$1)) ),C$2&amp;_xlfn.XLOOKUP($A291,E96_raw,E96_code),"N/A")</f>
        <v>ERJ1RHD1001</v>
      </c>
      <c r="D291" s="23" t="str" cm="1">
        <f t="array" aca="1" ref="D291" ca="1">"technology "&amp;RIGHT(C291,4)&amp;";"&amp;_xlfn.XLOOKUP(2,eii,eia)&amp;C291&amp;_xlfn.XLOOKUP(16,eii,eia)&amp;_xlfn.XLOOKUP(3,eii,eia)&amp;_xlfn.XLOOKUP($A291,E96_raw,e96_std&amp;" "&amp;e96_sym)&amp;_xlfn.XLOOKUP(16,eii,eia)&amp;_xlfn.XLOOKUP(4,eii,eia)&amp;_xlfn.XLOOKUP(LEFT(C291,7),r_1,r_4)&amp;" W @ 70°C"&amp;_xlfn.XLOOKUP(16,eii,eia)&amp;_xlfn.XLOOKUP(5,eii,eia)&amp;_xlfn.XLOOKUP(MID(C291,4,3),e_code,TEXT(e_size,"0000"))&amp;_xlfn.XLOOKUP(16,eii,eia)&amp;_xlfn.XLOOKUP(6,eii,eia)&amp;ROUND(MIN(SQRT($A291*_xlfn.XLOOKUP(LEFT(C291,7),r_1,r_4)),_xlfn.XLOOKUP(LEFT(C291,7),r_1,r_7)),1)&amp;" V"&amp;_xlfn.XLOOKUP(16,eii,eia)&amp;_xlfn.XLOOKUP(8,eii,eia)&amp;_xlfn.XLOOKUP(LEFT(C291,7),r_1,r_8)&amp;_xlfn.XLOOKUP(16,eii,eia)&amp;_xlfn.XLOOKUP(9,eii,eia)&amp;_xlfn.XLOOKUP($A291,E96_raw,E96_code&amp;" / "&amp;E96_3C)&amp;_xlfn.XLOOKUP(16,eii,eia)&amp;_xlfn.XLOOKUP(10,eii,eia)&amp;_xlfn.XLOOKUP(LEFT(C291,7),r_1,r_10)&amp;_xlfn.XLOOKUP(16,eii,eia)&amp;_xlfn.XLOOKUP(11,eii,eia)&amp;_xlfn.XLOOKUP(LEFT(C291,7),r_1,r_11)&amp;_xlfn.XLOOKUP(16,eii,eia)&amp;_xlfn.XLOOKUP(12,eii,eia)&amp;_xlfn.XLOOKUP(LEFT(C291,7),r_1,r_12)&amp;" ppm/°C"&amp;_xlfn.XLOOKUP(16,eii,eia)&amp;_xlfn.XLOOKUP(13,eii,eia)&amp;MID(C291,4,2)&amp;_xlfn.XLOOKUP(16,eii,eia)&amp;_xlfn.XLOOKUP(14,eii,eia)&amp;_xlfn.XLOOKUP(16,eii,eia)&amp;_xlfn.XLOOKUP(15,eii,eia)&amp;_xlfn.XLOOKUP(16,eii,eia)</f>
        <v>technology 1001;attribute MPN 'ERJ1RHD1001' constant;attribute value '1.00 k' constant;attribute Power '0.05 W @ 70°C' constant;attribute package '0201' constant;attribute RCWV '7.1 V' constant;attribute tolerance '±0.5 %' constant;attribute pkg_codes '1001 / 102'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291" s="5" t="str" cm="1">
        <f t="array" aca="1" ref="F291" ca="1">IF( OR( AND($A291&gt;=INDIRECT("'Panasonic ERJ Code Table'!$K" &amp; F$1),$A291&lt;=INDIRECT("'Panasonic ERJ Code Table'!$L" &amp; F$1)), AND($A291&gt;=INDIRECT("'Panasonic ERJ Code Table'!$M" &amp; F$1),$A291&lt;=INDIRECT("'Panasonic ERJ Code Table'!$N" &amp; F$1)) ),F$2&amp;_xlfn.XLOOKUP($A291,E96_raw,E96_code),"N/A")</f>
        <v>ERJ2RHD1001</v>
      </c>
      <c r="G291" s="23" t="str" cm="1">
        <f t="array" aca="1" ref="G291" ca="1">"technology "&amp;RIGHT(F291,4)&amp;";"&amp;_xlfn.XLOOKUP(2,eii,eia)&amp;F291&amp;_xlfn.XLOOKUP(16,eii,eia)&amp;_xlfn.XLOOKUP(3,eii,eia)&amp;_xlfn.XLOOKUP($A291,E96_raw,e96_std&amp;" "&amp;e96_sym)&amp;_xlfn.XLOOKUP(16,eii,eia)&amp;_xlfn.XLOOKUP(4,eii,eia)&amp;_xlfn.XLOOKUP(LEFT(F291,7),r_1,r_4)&amp;" W @ 70°C"&amp;_xlfn.XLOOKUP(16,eii,eia)&amp;_xlfn.XLOOKUP(5,eii,eia)&amp;_xlfn.XLOOKUP(MID(F291,4,3),e_code,TEXT(e_size,"0000"))&amp;_xlfn.XLOOKUP(16,eii,eia)&amp;_xlfn.XLOOKUP(6,eii,eia)&amp;ROUND(MIN(SQRT($A291*_xlfn.XLOOKUP(LEFT(F291,7),r_1,r_4)),_xlfn.XLOOKUP(LEFT(F291,7),r_1,r_7)),1)&amp;" V"&amp;_xlfn.XLOOKUP(16,eii,eia)&amp;_xlfn.XLOOKUP(8,eii,eia)&amp;_xlfn.XLOOKUP(LEFT(F291,7),r_1,r_8)&amp;_xlfn.XLOOKUP(16,eii,eia)&amp;_xlfn.XLOOKUP(9,eii,eia)&amp;_xlfn.XLOOKUP($A291,E96_raw,E96_code&amp;" / "&amp;E96_3C)&amp;_xlfn.XLOOKUP(16,eii,eia)&amp;_xlfn.XLOOKUP(10,eii,eia)&amp;_xlfn.XLOOKUP(LEFT(F291,7),r_1,r_10)&amp;_xlfn.XLOOKUP(16,eii,eia)&amp;_xlfn.XLOOKUP(11,eii,eia)&amp;_xlfn.XLOOKUP(LEFT(F291,7),r_1,r_11)&amp;_xlfn.XLOOKUP(16,eii,eia)&amp;_xlfn.XLOOKUP(12,eii,eia)&amp;_xlfn.XLOOKUP(LEFT(F291,7),r_1,r_12)&amp;" ppm/°C"&amp;_xlfn.XLOOKUP(16,eii,eia)&amp;_xlfn.XLOOKUP(13,eii,eia)&amp;MID(F291,4,2)&amp;_xlfn.XLOOKUP(16,eii,eia)&amp;_xlfn.XLOOKUP(14,eii,eia)&amp;_xlfn.XLOOKUP(16,eii,eia)&amp;_xlfn.XLOOKUP(15,eii,eia)&amp;_xlfn.XLOOKUP(16,eii,eia)</f>
        <v>technology 1001;attribute MPN 'ERJ2RHD1001' constant;attribute value '1.00 k' constant;attribute Power '0.063 W @ 70°C' constant;attribute package '0402' constant;attribute RCWV '7.9 V' constant;attribute tolerance '±0.5 %' constant;attribute pkg_codes '1001 / 102'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1" s="5" t="str" cm="1">
        <f t="array" aca="1" ref="I291" ca="1">IF( OR( AND($A291&gt;=INDIRECT("'Panasonic ERJ Code Table'!$K" &amp; I$1),$A291&lt;=INDIRECT("'Panasonic ERJ Code Table'!$L" &amp; I$1)), AND($A291&gt;=INDIRECT("'Panasonic ERJ Code Table'!$M" &amp; I$1),$A291&lt;=INDIRECT("'Panasonic ERJ Code Table'!$N" &amp; I$1)) ),I$2&amp;_xlfn.XLOOKUP($A291,E96_raw,E96_code),"N/A")</f>
        <v>N/A</v>
      </c>
      <c r="L291" s="5" t="str" cm="1">
        <f t="array" aca="1" ref="L291" ca="1">IF( OR( AND($A291&gt;=INDIRECT("'Panasonic ERJ Code Table'!$K" &amp; L$1),$A291&lt;=INDIRECT("'Panasonic ERJ Code Table'!$L" &amp; L$1)), AND($A291&gt;=INDIRECT("'Panasonic ERJ Code Table'!$M" &amp; L$1),$A291&lt;=INDIRECT("'Panasonic ERJ Code Table'!$N" &amp; L$1)) ),L$2&amp;_xlfn.XLOOKUP($A291,E96_raw,E96_code),"N/A")</f>
        <v>ERJ3RBD1001</v>
      </c>
      <c r="O291" s="5" t="str" cm="1">
        <f t="array" aca="1" ref="O291" ca="1">IF( OR( AND($A291&gt;=INDIRECT("'Panasonic ERJ Code Table'!$K" &amp; O$1),$A291&lt;=INDIRECT("'Panasonic ERJ Code Table'!$L" &amp; O$1)), AND($A291&gt;=INDIRECT("'Panasonic ERJ Code Table'!$M" &amp; O$1),$A291&lt;=INDIRECT("'Panasonic ERJ Code Table'!$N" &amp; O$1)) ),O$2&amp;_xlfn.XLOOKUP($A291,E96_raw,E96_code),"N/A")</f>
        <v>N/A</v>
      </c>
      <c r="R291" s="5" t="str" cm="1">
        <f t="array" aca="1" ref="R291" ca="1">IF( OR( AND($A291&gt;=INDIRECT("'Panasonic ERJ Code Table'!$K" &amp; R$1),$A291&lt;=INDIRECT("'Panasonic ERJ Code Table'!$L" &amp; R$1)), AND($A291&gt;=INDIRECT("'Panasonic ERJ Code Table'!$M" &amp; R$1),$A291&lt;=INDIRECT("'Panasonic ERJ Code Table'!$N" &amp; R$1)) ),R$2&amp;_xlfn.XLOOKUP($A291,E96_raw,E96_code),"N/A")</f>
        <v>ERJ6RBD1001</v>
      </c>
      <c r="U291" s="5" t="str" cm="1">
        <f t="array" aca="1" ref="U291" ca="1">IF( OR( AND($A291&gt;=INDIRECT("'Panasonic ERJ Code Table'!$J" &amp; U$1),$A291&lt;=INDIRECT("'Panasonic ERJ Code Table'!$K" &amp; U$1)), AND($A291&gt;=INDIRECT("'Panasonic ERJ Code Table'!$L" &amp; U$1),$A291&lt;=INDIRECT("'Panasonic ERJ Code Table'!$M" &amp; U$1)) ),U$2&amp;_xlfn.XLOOKUP($A291,E96_raw,E96_code),"N/A")</f>
        <v>ERJ6RED1001</v>
      </c>
    </row>
    <row r="292" spans="1:21">
      <c r="A292" s="16">
        <v>1020</v>
      </c>
      <c r="B292" s="19"/>
      <c r="C292" s="5" t="str" cm="1">
        <f t="array" aca="1" ref="C292" ca="1">IF( OR( AND($A292&gt;=INDIRECT("'Panasonic ERJ Code Table'!$K" &amp; C$1),$A292&lt;=INDIRECT("'Panasonic ERJ Code Table'!$L" &amp; C$1)), AND($A292&gt;=INDIRECT("'Panasonic ERJ Code Table'!$M" &amp; C$1),$A292&lt;=INDIRECT("'Panasonic ERJ Code Table'!$N" &amp; C$1)) ),C$2&amp;_xlfn.XLOOKUP($A292,E96_raw,E96_code),"N/A")</f>
        <v>ERJ1RHD1021</v>
      </c>
      <c r="D292" s="23" t="str" cm="1">
        <f t="array" aca="1" ref="D292" ca="1">"technology "&amp;RIGHT(C292,4)&amp;";"&amp;_xlfn.XLOOKUP(2,eii,eia)&amp;C292&amp;_xlfn.XLOOKUP(16,eii,eia)&amp;_xlfn.XLOOKUP(3,eii,eia)&amp;_xlfn.XLOOKUP($A292,E96_raw,e96_std&amp;" "&amp;e96_sym)&amp;_xlfn.XLOOKUP(16,eii,eia)&amp;_xlfn.XLOOKUP(4,eii,eia)&amp;_xlfn.XLOOKUP(LEFT(C292,7),r_1,r_4)&amp;" W @ 70°C"&amp;_xlfn.XLOOKUP(16,eii,eia)&amp;_xlfn.XLOOKUP(5,eii,eia)&amp;_xlfn.XLOOKUP(MID(C292,4,3),e_code,TEXT(e_size,"0000"))&amp;_xlfn.XLOOKUP(16,eii,eia)&amp;_xlfn.XLOOKUP(6,eii,eia)&amp;ROUND(MIN(SQRT($A292*_xlfn.XLOOKUP(LEFT(C292,7),r_1,r_4)),_xlfn.XLOOKUP(LEFT(C292,7),r_1,r_7)),1)&amp;" V"&amp;_xlfn.XLOOKUP(16,eii,eia)&amp;_xlfn.XLOOKUP(8,eii,eia)&amp;_xlfn.XLOOKUP(LEFT(C292,7),r_1,r_8)&amp;_xlfn.XLOOKUP(16,eii,eia)&amp;_xlfn.XLOOKUP(9,eii,eia)&amp;_xlfn.XLOOKUP($A292,E96_raw,E96_code&amp;" / "&amp;E96_3C)&amp;_xlfn.XLOOKUP(16,eii,eia)&amp;_xlfn.XLOOKUP(10,eii,eia)&amp;_xlfn.XLOOKUP(LEFT(C292,7),r_1,r_10)&amp;_xlfn.XLOOKUP(16,eii,eia)&amp;_xlfn.XLOOKUP(11,eii,eia)&amp;_xlfn.XLOOKUP(LEFT(C292,7),r_1,r_11)&amp;_xlfn.XLOOKUP(16,eii,eia)&amp;_xlfn.XLOOKUP(12,eii,eia)&amp;_xlfn.XLOOKUP(LEFT(C292,7),r_1,r_12)&amp;" ppm/°C"&amp;_xlfn.XLOOKUP(16,eii,eia)&amp;_xlfn.XLOOKUP(13,eii,eia)&amp;MID(C292,4,2)&amp;_xlfn.XLOOKUP(16,eii,eia)&amp;_xlfn.XLOOKUP(14,eii,eia)&amp;_xlfn.XLOOKUP(16,eii,eia)&amp;_xlfn.XLOOKUP(15,eii,eia)&amp;_xlfn.XLOOKUP(16,eii,eia)</f>
        <v>technology 1021;attribute MPN 'ERJ1RHD1021' constant;attribute value '1.02 k' constant;attribute Power '0.05 W @ 70°C' constant;attribute package '0201' constant;attribute RCWV '7.1 V' constant;attribute tolerance '±0.5 %' constant;attribute pkg_codes '1021 / 102'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292" s="5" t="str" cm="1">
        <f t="array" aca="1" ref="F292" ca="1">IF( OR( AND($A292&gt;=INDIRECT("'Panasonic ERJ Code Table'!$K" &amp; F$1),$A292&lt;=INDIRECT("'Panasonic ERJ Code Table'!$L" &amp; F$1)), AND($A292&gt;=INDIRECT("'Panasonic ERJ Code Table'!$M" &amp; F$1),$A292&lt;=INDIRECT("'Panasonic ERJ Code Table'!$N" &amp; F$1)) ),F$2&amp;_xlfn.XLOOKUP($A292,E96_raw,E96_code),"N/A")</f>
        <v>ERJ2RHD1021</v>
      </c>
      <c r="G292" s="23" t="str" cm="1">
        <f t="array" aca="1" ref="G292" ca="1">"technology "&amp;RIGHT(F292,4)&amp;";"&amp;_xlfn.XLOOKUP(2,eii,eia)&amp;F292&amp;_xlfn.XLOOKUP(16,eii,eia)&amp;_xlfn.XLOOKUP(3,eii,eia)&amp;_xlfn.XLOOKUP($A292,E96_raw,e96_std&amp;" "&amp;e96_sym)&amp;_xlfn.XLOOKUP(16,eii,eia)&amp;_xlfn.XLOOKUP(4,eii,eia)&amp;_xlfn.XLOOKUP(LEFT(F292,7),r_1,r_4)&amp;" W @ 70°C"&amp;_xlfn.XLOOKUP(16,eii,eia)&amp;_xlfn.XLOOKUP(5,eii,eia)&amp;_xlfn.XLOOKUP(MID(F292,4,3),e_code,TEXT(e_size,"0000"))&amp;_xlfn.XLOOKUP(16,eii,eia)&amp;_xlfn.XLOOKUP(6,eii,eia)&amp;ROUND(MIN(SQRT($A292*_xlfn.XLOOKUP(LEFT(F292,7),r_1,r_4)),_xlfn.XLOOKUP(LEFT(F292,7),r_1,r_7)),1)&amp;" V"&amp;_xlfn.XLOOKUP(16,eii,eia)&amp;_xlfn.XLOOKUP(8,eii,eia)&amp;_xlfn.XLOOKUP(LEFT(F292,7),r_1,r_8)&amp;_xlfn.XLOOKUP(16,eii,eia)&amp;_xlfn.XLOOKUP(9,eii,eia)&amp;_xlfn.XLOOKUP($A292,E96_raw,E96_code&amp;" / "&amp;E96_3C)&amp;_xlfn.XLOOKUP(16,eii,eia)&amp;_xlfn.XLOOKUP(10,eii,eia)&amp;_xlfn.XLOOKUP(LEFT(F292,7),r_1,r_10)&amp;_xlfn.XLOOKUP(16,eii,eia)&amp;_xlfn.XLOOKUP(11,eii,eia)&amp;_xlfn.XLOOKUP(LEFT(F292,7),r_1,r_11)&amp;_xlfn.XLOOKUP(16,eii,eia)&amp;_xlfn.XLOOKUP(12,eii,eia)&amp;_xlfn.XLOOKUP(LEFT(F292,7),r_1,r_12)&amp;" ppm/°C"&amp;_xlfn.XLOOKUP(16,eii,eia)&amp;_xlfn.XLOOKUP(13,eii,eia)&amp;MID(F292,4,2)&amp;_xlfn.XLOOKUP(16,eii,eia)&amp;_xlfn.XLOOKUP(14,eii,eia)&amp;_xlfn.XLOOKUP(16,eii,eia)&amp;_xlfn.XLOOKUP(15,eii,eia)&amp;_xlfn.XLOOKUP(16,eii,eia)</f>
        <v>technology 1021;attribute MPN 'ERJ2RHD1021' constant;attribute value '1.02 k' constant;attribute Power '0.063 W @ 70°C' constant;attribute package '0402' constant;attribute RCWV '8 V' constant;attribute tolerance '±0.5 %' constant;attribute pkg_codes '1021 / 102'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2" s="5" t="str" cm="1">
        <f t="array" aca="1" ref="I292" ca="1">IF( OR( AND($A292&gt;=INDIRECT("'Panasonic ERJ Code Table'!$K" &amp; I$1),$A292&lt;=INDIRECT("'Panasonic ERJ Code Table'!$L" &amp; I$1)), AND($A292&gt;=INDIRECT("'Panasonic ERJ Code Table'!$M" &amp; I$1),$A292&lt;=INDIRECT("'Panasonic ERJ Code Table'!$N" &amp; I$1)) ),I$2&amp;_xlfn.XLOOKUP($A292,E96_raw,E96_code),"N/A")</f>
        <v>N/A</v>
      </c>
      <c r="L292" s="5" t="str" cm="1">
        <f t="array" aca="1" ref="L292" ca="1">IF( OR( AND($A292&gt;=INDIRECT("'Panasonic ERJ Code Table'!$K" &amp; L$1),$A292&lt;=INDIRECT("'Panasonic ERJ Code Table'!$L" &amp; L$1)), AND($A292&gt;=INDIRECT("'Panasonic ERJ Code Table'!$M" &amp; L$1),$A292&lt;=INDIRECT("'Panasonic ERJ Code Table'!$N" &amp; L$1)) ),L$2&amp;_xlfn.XLOOKUP($A292,E96_raw,E96_code),"N/A")</f>
        <v>ERJ3RBD1021</v>
      </c>
      <c r="O292" s="5" t="str" cm="1">
        <f t="array" aca="1" ref="O292" ca="1">IF( OR( AND($A292&gt;=INDIRECT("'Panasonic ERJ Code Table'!$K" &amp; O$1),$A292&lt;=INDIRECT("'Panasonic ERJ Code Table'!$L" &amp; O$1)), AND($A292&gt;=INDIRECT("'Panasonic ERJ Code Table'!$M" &amp; O$1),$A292&lt;=INDIRECT("'Panasonic ERJ Code Table'!$N" &amp; O$1)) ),O$2&amp;_xlfn.XLOOKUP($A292,E96_raw,E96_code),"N/A")</f>
        <v>N/A</v>
      </c>
      <c r="R292" s="5" t="str" cm="1">
        <f t="array" aca="1" ref="R292" ca="1">IF( OR( AND($A292&gt;=INDIRECT("'Panasonic ERJ Code Table'!$K" &amp; R$1),$A292&lt;=INDIRECT("'Panasonic ERJ Code Table'!$L" &amp; R$1)), AND($A292&gt;=INDIRECT("'Panasonic ERJ Code Table'!$M" &amp; R$1),$A292&lt;=INDIRECT("'Panasonic ERJ Code Table'!$N" &amp; R$1)) ),R$2&amp;_xlfn.XLOOKUP($A292,E96_raw,E96_code),"N/A")</f>
        <v>ERJ6RBD1021</v>
      </c>
      <c r="U292" s="5" t="str" cm="1">
        <f t="array" aca="1" ref="U292" ca="1">IF( OR( AND($A292&gt;=INDIRECT("'Panasonic ERJ Code Table'!$J" &amp; U$1),$A292&lt;=INDIRECT("'Panasonic ERJ Code Table'!$K" &amp; U$1)), AND($A292&gt;=INDIRECT("'Panasonic ERJ Code Table'!$L" &amp; U$1),$A292&lt;=INDIRECT("'Panasonic ERJ Code Table'!$M" &amp; U$1)) ),U$2&amp;_xlfn.XLOOKUP($A292,E96_raw,E96_code),"N/A")</f>
        <v>ERJ6RED1021</v>
      </c>
    </row>
    <row r="293" spans="1:21">
      <c r="A293" s="16">
        <v>1050</v>
      </c>
      <c r="B293" s="19"/>
      <c r="C293" s="5" t="str" cm="1">
        <f t="array" aca="1" ref="C293" ca="1">IF( OR( AND($A293&gt;=INDIRECT("'Panasonic ERJ Code Table'!$K" &amp; C$1),$A293&lt;=INDIRECT("'Panasonic ERJ Code Table'!$L" &amp; C$1)), AND($A293&gt;=INDIRECT("'Panasonic ERJ Code Table'!$M" &amp; C$1),$A293&lt;=INDIRECT("'Panasonic ERJ Code Table'!$N" &amp; C$1)) ),C$2&amp;_xlfn.XLOOKUP($A293,E96_raw,E96_code),"N/A")</f>
        <v>ERJ1RHD1051</v>
      </c>
      <c r="D293" s="23" t="str" cm="1">
        <f t="array" aca="1" ref="D293" ca="1">"technology "&amp;RIGHT(C293,4)&amp;";"&amp;_xlfn.XLOOKUP(2,eii,eia)&amp;C293&amp;_xlfn.XLOOKUP(16,eii,eia)&amp;_xlfn.XLOOKUP(3,eii,eia)&amp;_xlfn.XLOOKUP($A293,E96_raw,e96_std&amp;" "&amp;e96_sym)&amp;_xlfn.XLOOKUP(16,eii,eia)&amp;_xlfn.XLOOKUP(4,eii,eia)&amp;_xlfn.XLOOKUP(LEFT(C293,7),r_1,r_4)&amp;" W @ 70°C"&amp;_xlfn.XLOOKUP(16,eii,eia)&amp;_xlfn.XLOOKUP(5,eii,eia)&amp;_xlfn.XLOOKUP(MID(C293,4,3),e_code,TEXT(e_size,"0000"))&amp;_xlfn.XLOOKUP(16,eii,eia)&amp;_xlfn.XLOOKUP(6,eii,eia)&amp;ROUND(MIN(SQRT($A293*_xlfn.XLOOKUP(LEFT(C293,7),r_1,r_4)),_xlfn.XLOOKUP(LEFT(C293,7),r_1,r_7)),1)&amp;" V"&amp;_xlfn.XLOOKUP(16,eii,eia)&amp;_xlfn.XLOOKUP(8,eii,eia)&amp;_xlfn.XLOOKUP(LEFT(C293,7),r_1,r_8)&amp;_xlfn.XLOOKUP(16,eii,eia)&amp;_xlfn.XLOOKUP(9,eii,eia)&amp;_xlfn.XLOOKUP($A293,E96_raw,E96_code&amp;" / "&amp;E96_3C)&amp;_xlfn.XLOOKUP(16,eii,eia)&amp;_xlfn.XLOOKUP(10,eii,eia)&amp;_xlfn.XLOOKUP(LEFT(C293,7),r_1,r_10)&amp;_xlfn.XLOOKUP(16,eii,eia)&amp;_xlfn.XLOOKUP(11,eii,eia)&amp;_xlfn.XLOOKUP(LEFT(C293,7),r_1,r_11)&amp;_xlfn.XLOOKUP(16,eii,eia)&amp;_xlfn.XLOOKUP(12,eii,eia)&amp;_xlfn.XLOOKUP(LEFT(C293,7),r_1,r_12)&amp;" ppm/°C"&amp;_xlfn.XLOOKUP(16,eii,eia)&amp;_xlfn.XLOOKUP(13,eii,eia)&amp;MID(C293,4,2)&amp;_xlfn.XLOOKUP(16,eii,eia)&amp;_xlfn.XLOOKUP(14,eii,eia)&amp;_xlfn.XLOOKUP(16,eii,eia)&amp;_xlfn.XLOOKUP(15,eii,eia)&amp;_xlfn.XLOOKUP(16,eii,eia)</f>
        <v>technology 1051;attribute MPN 'ERJ1RHD1051' constant;attribute value '1.05 k' constant;attribute Power '0.05 W @ 70°C' constant;attribute package '0201' constant;attribute RCWV '7.2 V' constant;attribute tolerance '±0.5 %' constant;attribute pkg_codes '1051 / 102'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293" s="5" t="str" cm="1">
        <f t="array" aca="1" ref="F293" ca="1">IF( OR( AND($A293&gt;=INDIRECT("'Panasonic ERJ Code Table'!$K" &amp; F$1),$A293&lt;=INDIRECT("'Panasonic ERJ Code Table'!$L" &amp; F$1)), AND($A293&gt;=INDIRECT("'Panasonic ERJ Code Table'!$M" &amp; F$1),$A293&lt;=INDIRECT("'Panasonic ERJ Code Table'!$N" &amp; F$1)) ),F$2&amp;_xlfn.XLOOKUP($A293,E96_raw,E96_code),"N/A")</f>
        <v>ERJ2RHD1051</v>
      </c>
      <c r="G293" s="23" t="str" cm="1">
        <f t="array" aca="1" ref="G293" ca="1">"technology "&amp;RIGHT(F293,4)&amp;";"&amp;_xlfn.XLOOKUP(2,eii,eia)&amp;F293&amp;_xlfn.XLOOKUP(16,eii,eia)&amp;_xlfn.XLOOKUP(3,eii,eia)&amp;_xlfn.XLOOKUP($A293,E96_raw,e96_std&amp;" "&amp;e96_sym)&amp;_xlfn.XLOOKUP(16,eii,eia)&amp;_xlfn.XLOOKUP(4,eii,eia)&amp;_xlfn.XLOOKUP(LEFT(F293,7),r_1,r_4)&amp;" W @ 70°C"&amp;_xlfn.XLOOKUP(16,eii,eia)&amp;_xlfn.XLOOKUP(5,eii,eia)&amp;_xlfn.XLOOKUP(MID(F293,4,3),e_code,TEXT(e_size,"0000"))&amp;_xlfn.XLOOKUP(16,eii,eia)&amp;_xlfn.XLOOKUP(6,eii,eia)&amp;ROUND(MIN(SQRT($A293*_xlfn.XLOOKUP(LEFT(F293,7),r_1,r_4)),_xlfn.XLOOKUP(LEFT(F293,7),r_1,r_7)),1)&amp;" V"&amp;_xlfn.XLOOKUP(16,eii,eia)&amp;_xlfn.XLOOKUP(8,eii,eia)&amp;_xlfn.XLOOKUP(LEFT(F293,7),r_1,r_8)&amp;_xlfn.XLOOKUP(16,eii,eia)&amp;_xlfn.XLOOKUP(9,eii,eia)&amp;_xlfn.XLOOKUP($A293,E96_raw,E96_code&amp;" / "&amp;E96_3C)&amp;_xlfn.XLOOKUP(16,eii,eia)&amp;_xlfn.XLOOKUP(10,eii,eia)&amp;_xlfn.XLOOKUP(LEFT(F293,7),r_1,r_10)&amp;_xlfn.XLOOKUP(16,eii,eia)&amp;_xlfn.XLOOKUP(11,eii,eia)&amp;_xlfn.XLOOKUP(LEFT(F293,7),r_1,r_11)&amp;_xlfn.XLOOKUP(16,eii,eia)&amp;_xlfn.XLOOKUP(12,eii,eia)&amp;_xlfn.XLOOKUP(LEFT(F293,7),r_1,r_12)&amp;" ppm/°C"&amp;_xlfn.XLOOKUP(16,eii,eia)&amp;_xlfn.XLOOKUP(13,eii,eia)&amp;MID(F293,4,2)&amp;_xlfn.XLOOKUP(16,eii,eia)&amp;_xlfn.XLOOKUP(14,eii,eia)&amp;_xlfn.XLOOKUP(16,eii,eia)&amp;_xlfn.XLOOKUP(15,eii,eia)&amp;_xlfn.XLOOKUP(16,eii,eia)</f>
        <v>technology 1051;attribute MPN 'ERJ2RHD1051' constant;attribute value '1.05 k' constant;attribute Power '0.063 W @ 70°C' constant;attribute package '0402' constant;attribute RCWV '8.1 V' constant;attribute tolerance '±0.5 %' constant;attribute pkg_codes '1051 / 102'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3" s="5" t="str" cm="1">
        <f t="array" aca="1" ref="I293" ca="1">IF( OR( AND($A293&gt;=INDIRECT("'Panasonic ERJ Code Table'!$K" &amp; I$1),$A293&lt;=INDIRECT("'Panasonic ERJ Code Table'!$L" &amp; I$1)), AND($A293&gt;=INDIRECT("'Panasonic ERJ Code Table'!$M" &amp; I$1),$A293&lt;=INDIRECT("'Panasonic ERJ Code Table'!$N" &amp; I$1)) ),I$2&amp;_xlfn.XLOOKUP($A293,E96_raw,E96_code),"N/A")</f>
        <v>N/A</v>
      </c>
      <c r="L293" s="5" t="str" cm="1">
        <f t="array" aca="1" ref="L293" ca="1">IF( OR( AND($A293&gt;=INDIRECT("'Panasonic ERJ Code Table'!$K" &amp; L$1),$A293&lt;=INDIRECT("'Panasonic ERJ Code Table'!$L" &amp; L$1)), AND($A293&gt;=INDIRECT("'Panasonic ERJ Code Table'!$M" &amp; L$1),$A293&lt;=INDIRECT("'Panasonic ERJ Code Table'!$N" &amp; L$1)) ),L$2&amp;_xlfn.XLOOKUP($A293,E96_raw,E96_code),"N/A")</f>
        <v>ERJ3RBD1051</v>
      </c>
      <c r="O293" s="5" t="str" cm="1">
        <f t="array" aca="1" ref="O293" ca="1">IF( OR( AND($A293&gt;=INDIRECT("'Panasonic ERJ Code Table'!$K" &amp; O$1),$A293&lt;=INDIRECT("'Panasonic ERJ Code Table'!$L" &amp; O$1)), AND($A293&gt;=INDIRECT("'Panasonic ERJ Code Table'!$M" &amp; O$1),$A293&lt;=INDIRECT("'Panasonic ERJ Code Table'!$N" &amp; O$1)) ),O$2&amp;_xlfn.XLOOKUP($A293,E96_raw,E96_code),"N/A")</f>
        <v>N/A</v>
      </c>
      <c r="R293" s="5" t="str" cm="1">
        <f t="array" aca="1" ref="R293" ca="1">IF( OR( AND($A293&gt;=INDIRECT("'Panasonic ERJ Code Table'!$K" &amp; R$1),$A293&lt;=INDIRECT("'Panasonic ERJ Code Table'!$L" &amp; R$1)), AND($A293&gt;=INDIRECT("'Panasonic ERJ Code Table'!$M" &amp; R$1),$A293&lt;=INDIRECT("'Panasonic ERJ Code Table'!$N" &amp; R$1)) ),R$2&amp;_xlfn.XLOOKUP($A293,E96_raw,E96_code),"N/A")</f>
        <v>ERJ6RBD1051</v>
      </c>
      <c r="U293" s="5" t="str" cm="1">
        <f t="array" aca="1" ref="U293" ca="1">IF( OR( AND($A293&gt;=INDIRECT("'Panasonic ERJ Code Table'!$J" &amp; U$1),$A293&lt;=INDIRECT("'Panasonic ERJ Code Table'!$K" &amp; U$1)), AND($A293&gt;=INDIRECT("'Panasonic ERJ Code Table'!$L" &amp; U$1),$A293&lt;=INDIRECT("'Panasonic ERJ Code Table'!$M" &amp; U$1)) ),U$2&amp;_xlfn.XLOOKUP($A293,E96_raw,E96_code),"N/A")</f>
        <v>ERJ6RED1051</v>
      </c>
    </row>
    <row r="294" spans="1:21">
      <c r="A294" s="16">
        <v>1070</v>
      </c>
      <c r="B294" s="19"/>
      <c r="C294" s="5" t="str" cm="1">
        <f t="array" aca="1" ref="C294" ca="1">IF( OR( AND($A294&gt;=INDIRECT("'Panasonic ERJ Code Table'!$K" &amp; C$1),$A294&lt;=INDIRECT("'Panasonic ERJ Code Table'!$L" &amp; C$1)), AND($A294&gt;=INDIRECT("'Panasonic ERJ Code Table'!$M" &amp; C$1),$A294&lt;=INDIRECT("'Panasonic ERJ Code Table'!$N" &amp; C$1)) ),C$2&amp;_xlfn.XLOOKUP($A294,E96_raw,E96_code),"N/A")</f>
        <v>ERJ1RHD1071</v>
      </c>
      <c r="D294" s="23" t="str" cm="1">
        <f t="array" aca="1" ref="D294" ca="1">"technology "&amp;RIGHT(C294,4)&amp;";"&amp;_xlfn.XLOOKUP(2,eii,eia)&amp;C294&amp;_xlfn.XLOOKUP(16,eii,eia)&amp;_xlfn.XLOOKUP(3,eii,eia)&amp;_xlfn.XLOOKUP($A294,E96_raw,e96_std&amp;" "&amp;e96_sym)&amp;_xlfn.XLOOKUP(16,eii,eia)&amp;_xlfn.XLOOKUP(4,eii,eia)&amp;_xlfn.XLOOKUP(LEFT(C294,7),r_1,r_4)&amp;" W @ 70°C"&amp;_xlfn.XLOOKUP(16,eii,eia)&amp;_xlfn.XLOOKUP(5,eii,eia)&amp;_xlfn.XLOOKUP(MID(C294,4,3),e_code,TEXT(e_size,"0000"))&amp;_xlfn.XLOOKUP(16,eii,eia)&amp;_xlfn.XLOOKUP(6,eii,eia)&amp;ROUND(MIN(SQRT($A294*_xlfn.XLOOKUP(LEFT(C294,7),r_1,r_4)),_xlfn.XLOOKUP(LEFT(C294,7),r_1,r_7)),1)&amp;" V"&amp;_xlfn.XLOOKUP(16,eii,eia)&amp;_xlfn.XLOOKUP(8,eii,eia)&amp;_xlfn.XLOOKUP(LEFT(C294,7),r_1,r_8)&amp;_xlfn.XLOOKUP(16,eii,eia)&amp;_xlfn.XLOOKUP(9,eii,eia)&amp;_xlfn.XLOOKUP($A294,E96_raw,E96_code&amp;" / "&amp;E96_3C)&amp;_xlfn.XLOOKUP(16,eii,eia)&amp;_xlfn.XLOOKUP(10,eii,eia)&amp;_xlfn.XLOOKUP(LEFT(C294,7),r_1,r_10)&amp;_xlfn.XLOOKUP(16,eii,eia)&amp;_xlfn.XLOOKUP(11,eii,eia)&amp;_xlfn.XLOOKUP(LEFT(C294,7),r_1,r_11)&amp;_xlfn.XLOOKUP(16,eii,eia)&amp;_xlfn.XLOOKUP(12,eii,eia)&amp;_xlfn.XLOOKUP(LEFT(C294,7),r_1,r_12)&amp;" ppm/°C"&amp;_xlfn.XLOOKUP(16,eii,eia)&amp;_xlfn.XLOOKUP(13,eii,eia)&amp;MID(C294,4,2)&amp;_xlfn.XLOOKUP(16,eii,eia)&amp;_xlfn.XLOOKUP(14,eii,eia)&amp;_xlfn.XLOOKUP(16,eii,eia)&amp;_xlfn.XLOOKUP(15,eii,eia)&amp;_xlfn.XLOOKUP(16,eii,eia)</f>
        <v>technology 1071;attribute MPN 'ERJ1RHD1071' constant;attribute value '1.07 k' constant;attribute Power '0.05 W @ 70°C' constant;attribute package '0201' constant;attribute RCWV '7.3 V' constant;attribute tolerance '±0.5 %' constant;attribute pkg_codes '1071 / 102'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294" s="5" t="str" cm="1">
        <f t="array" aca="1" ref="F294" ca="1">IF( OR( AND($A294&gt;=INDIRECT("'Panasonic ERJ Code Table'!$K" &amp; F$1),$A294&lt;=INDIRECT("'Panasonic ERJ Code Table'!$L" &amp; F$1)), AND($A294&gt;=INDIRECT("'Panasonic ERJ Code Table'!$M" &amp; F$1),$A294&lt;=INDIRECT("'Panasonic ERJ Code Table'!$N" &amp; F$1)) ),F$2&amp;_xlfn.XLOOKUP($A294,E96_raw,E96_code),"N/A")</f>
        <v>ERJ2RHD1071</v>
      </c>
      <c r="G294" s="23" t="str" cm="1">
        <f t="array" aca="1" ref="G294" ca="1">"technology "&amp;RIGHT(F294,4)&amp;";"&amp;_xlfn.XLOOKUP(2,eii,eia)&amp;F294&amp;_xlfn.XLOOKUP(16,eii,eia)&amp;_xlfn.XLOOKUP(3,eii,eia)&amp;_xlfn.XLOOKUP($A294,E96_raw,e96_std&amp;" "&amp;e96_sym)&amp;_xlfn.XLOOKUP(16,eii,eia)&amp;_xlfn.XLOOKUP(4,eii,eia)&amp;_xlfn.XLOOKUP(LEFT(F294,7),r_1,r_4)&amp;" W @ 70°C"&amp;_xlfn.XLOOKUP(16,eii,eia)&amp;_xlfn.XLOOKUP(5,eii,eia)&amp;_xlfn.XLOOKUP(MID(F294,4,3),e_code,TEXT(e_size,"0000"))&amp;_xlfn.XLOOKUP(16,eii,eia)&amp;_xlfn.XLOOKUP(6,eii,eia)&amp;ROUND(MIN(SQRT($A294*_xlfn.XLOOKUP(LEFT(F294,7),r_1,r_4)),_xlfn.XLOOKUP(LEFT(F294,7),r_1,r_7)),1)&amp;" V"&amp;_xlfn.XLOOKUP(16,eii,eia)&amp;_xlfn.XLOOKUP(8,eii,eia)&amp;_xlfn.XLOOKUP(LEFT(F294,7),r_1,r_8)&amp;_xlfn.XLOOKUP(16,eii,eia)&amp;_xlfn.XLOOKUP(9,eii,eia)&amp;_xlfn.XLOOKUP($A294,E96_raw,E96_code&amp;" / "&amp;E96_3C)&amp;_xlfn.XLOOKUP(16,eii,eia)&amp;_xlfn.XLOOKUP(10,eii,eia)&amp;_xlfn.XLOOKUP(LEFT(F294,7),r_1,r_10)&amp;_xlfn.XLOOKUP(16,eii,eia)&amp;_xlfn.XLOOKUP(11,eii,eia)&amp;_xlfn.XLOOKUP(LEFT(F294,7),r_1,r_11)&amp;_xlfn.XLOOKUP(16,eii,eia)&amp;_xlfn.XLOOKUP(12,eii,eia)&amp;_xlfn.XLOOKUP(LEFT(F294,7),r_1,r_12)&amp;" ppm/°C"&amp;_xlfn.XLOOKUP(16,eii,eia)&amp;_xlfn.XLOOKUP(13,eii,eia)&amp;MID(F294,4,2)&amp;_xlfn.XLOOKUP(16,eii,eia)&amp;_xlfn.XLOOKUP(14,eii,eia)&amp;_xlfn.XLOOKUP(16,eii,eia)&amp;_xlfn.XLOOKUP(15,eii,eia)&amp;_xlfn.XLOOKUP(16,eii,eia)</f>
        <v>technology 1071;attribute MPN 'ERJ2RHD1071' constant;attribute value '1.07 k' constant;attribute Power '0.063 W @ 70°C' constant;attribute package '0402' constant;attribute RCWV '8.2 V' constant;attribute tolerance '±0.5 %' constant;attribute pkg_codes '1071 / 102'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4" s="5" t="str" cm="1">
        <f t="array" aca="1" ref="I294" ca="1">IF( OR( AND($A294&gt;=INDIRECT("'Panasonic ERJ Code Table'!$K" &amp; I$1),$A294&lt;=INDIRECT("'Panasonic ERJ Code Table'!$L" &amp; I$1)), AND($A294&gt;=INDIRECT("'Panasonic ERJ Code Table'!$M" &amp; I$1),$A294&lt;=INDIRECT("'Panasonic ERJ Code Table'!$N" &amp; I$1)) ),I$2&amp;_xlfn.XLOOKUP($A294,E96_raw,E96_code),"N/A")</f>
        <v>N/A</v>
      </c>
      <c r="L294" s="5" t="str" cm="1">
        <f t="array" aca="1" ref="L294" ca="1">IF( OR( AND($A294&gt;=INDIRECT("'Panasonic ERJ Code Table'!$K" &amp; L$1),$A294&lt;=INDIRECT("'Panasonic ERJ Code Table'!$L" &amp; L$1)), AND($A294&gt;=INDIRECT("'Panasonic ERJ Code Table'!$M" &amp; L$1),$A294&lt;=INDIRECT("'Panasonic ERJ Code Table'!$N" &amp; L$1)) ),L$2&amp;_xlfn.XLOOKUP($A294,E96_raw,E96_code),"N/A")</f>
        <v>ERJ3RBD1071</v>
      </c>
      <c r="O294" s="5" t="str" cm="1">
        <f t="array" aca="1" ref="O294" ca="1">IF( OR( AND($A294&gt;=INDIRECT("'Panasonic ERJ Code Table'!$K" &amp; O$1),$A294&lt;=INDIRECT("'Panasonic ERJ Code Table'!$L" &amp; O$1)), AND($A294&gt;=INDIRECT("'Panasonic ERJ Code Table'!$M" &amp; O$1),$A294&lt;=INDIRECT("'Panasonic ERJ Code Table'!$N" &amp; O$1)) ),O$2&amp;_xlfn.XLOOKUP($A294,E96_raw,E96_code),"N/A")</f>
        <v>N/A</v>
      </c>
      <c r="R294" s="5" t="str" cm="1">
        <f t="array" aca="1" ref="R294" ca="1">IF( OR( AND($A294&gt;=INDIRECT("'Panasonic ERJ Code Table'!$K" &amp; R$1),$A294&lt;=INDIRECT("'Panasonic ERJ Code Table'!$L" &amp; R$1)), AND($A294&gt;=INDIRECT("'Panasonic ERJ Code Table'!$M" &amp; R$1),$A294&lt;=INDIRECT("'Panasonic ERJ Code Table'!$N" &amp; R$1)) ),R$2&amp;_xlfn.XLOOKUP($A294,E96_raw,E96_code),"N/A")</f>
        <v>ERJ6RBD1071</v>
      </c>
      <c r="U294" s="5" t="str" cm="1">
        <f t="array" aca="1" ref="U294" ca="1">IF( OR( AND($A294&gt;=INDIRECT("'Panasonic ERJ Code Table'!$J" &amp; U$1),$A294&lt;=INDIRECT("'Panasonic ERJ Code Table'!$K" &amp; U$1)), AND($A294&gt;=INDIRECT("'Panasonic ERJ Code Table'!$L" &amp; U$1),$A294&lt;=INDIRECT("'Panasonic ERJ Code Table'!$M" &amp; U$1)) ),U$2&amp;_xlfn.XLOOKUP($A294,E96_raw,E96_code),"N/A")</f>
        <v>ERJ6RED1071</v>
      </c>
    </row>
    <row r="295" spans="1:21">
      <c r="A295" s="16">
        <v>1100</v>
      </c>
      <c r="B295" s="19"/>
      <c r="C295" s="5" t="str" cm="1">
        <f t="array" aca="1" ref="C295" ca="1">IF( OR( AND($A295&gt;=INDIRECT("'Panasonic ERJ Code Table'!$K" &amp; C$1),$A295&lt;=INDIRECT("'Panasonic ERJ Code Table'!$L" &amp; C$1)), AND($A295&gt;=INDIRECT("'Panasonic ERJ Code Table'!$M" &amp; C$1),$A295&lt;=INDIRECT("'Panasonic ERJ Code Table'!$N" &amp; C$1)) ),C$2&amp;_xlfn.XLOOKUP($A295,E96_raw,E96_code),"N/A")</f>
        <v>ERJ1RHD1101</v>
      </c>
      <c r="D295" s="23" t="str" cm="1">
        <f t="array" aca="1" ref="D295" ca="1">"technology "&amp;RIGHT(C295,4)&amp;";"&amp;_xlfn.XLOOKUP(2,eii,eia)&amp;C295&amp;_xlfn.XLOOKUP(16,eii,eia)&amp;_xlfn.XLOOKUP(3,eii,eia)&amp;_xlfn.XLOOKUP($A295,E96_raw,e96_std&amp;" "&amp;e96_sym)&amp;_xlfn.XLOOKUP(16,eii,eia)&amp;_xlfn.XLOOKUP(4,eii,eia)&amp;_xlfn.XLOOKUP(LEFT(C295,7),r_1,r_4)&amp;" W @ 70°C"&amp;_xlfn.XLOOKUP(16,eii,eia)&amp;_xlfn.XLOOKUP(5,eii,eia)&amp;_xlfn.XLOOKUP(MID(C295,4,3),e_code,TEXT(e_size,"0000"))&amp;_xlfn.XLOOKUP(16,eii,eia)&amp;_xlfn.XLOOKUP(6,eii,eia)&amp;ROUND(MIN(SQRT($A295*_xlfn.XLOOKUP(LEFT(C295,7),r_1,r_4)),_xlfn.XLOOKUP(LEFT(C295,7),r_1,r_7)),1)&amp;" V"&amp;_xlfn.XLOOKUP(16,eii,eia)&amp;_xlfn.XLOOKUP(8,eii,eia)&amp;_xlfn.XLOOKUP(LEFT(C295,7),r_1,r_8)&amp;_xlfn.XLOOKUP(16,eii,eia)&amp;_xlfn.XLOOKUP(9,eii,eia)&amp;_xlfn.XLOOKUP($A295,E96_raw,E96_code&amp;" / "&amp;E96_3C)&amp;_xlfn.XLOOKUP(16,eii,eia)&amp;_xlfn.XLOOKUP(10,eii,eia)&amp;_xlfn.XLOOKUP(LEFT(C295,7),r_1,r_10)&amp;_xlfn.XLOOKUP(16,eii,eia)&amp;_xlfn.XLOOKUP(11,eii,eia)&amp;_xlfn.XLOOKUP(LEFT(C295,7),r_1,r_11)&amp;_xlfn.XLOOKUP(16,eii,eia)&amp;_xlfn.XLOOKUP(12,eii,eia)&amp;_xlfn.XLOOKUP(LEFT(C295,7),r_1,r_12)&amp;" ppm/°C"&amp;_xlfn.XLOOKUP(16,eii,eia)&amp;_xlfn.XLOOKUP(13,eii,eia)&amp;MID(C295,4,2)&amp;_xlfn.XLOOKUP(16,eii,eia)&amp;_xlfn.XLOOKUP(14,eii,eia)&amp;_xlfn.XLOOKUP(16,eii,eia)&amp;_xlfn.XLOOKUP(15,eii,eia)&amp;_xlfn.XLOOKUP(16,eii,eia)</f>
        <v>technology 1101;attribute MPN 'ERJ1RHD1101' constant;attribute value '1.10 k' constant;attribute Power '0.05 W @ 70°C' constant;attribute package '0201' constant;attribute RCWV '7.4 V' constant;attribute tolerance '±0.5 %' constant;attribute pkg_codes '1101 / 112'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295" s="5" t="str" cm="1">
        <f t="array" aca="1" ref="F295" ca="1">IF( OR( AND($A295&gt;=INDIRECT("'Panasonic ERJ Code Table'!$K" &amp; F$1),$A295&lt;=INDIRECT("'Panasonic ERJ Code Table'!$L" &amp; F$1)), AND($A295&gt;=INDIRECT("'Panasonic ERJ Code Table'!$M" &amp; F$1),$A295&lt;=INDIRECT("'Panasonic ERJ Code Table'!$N" &amp; F$1)) ),F$2&amp;_xlfn.XLOOKUP($A295,E96_raw,E96_code),"N/A")</f>
        <v>ERJ2RHD1101</v>
      </c>
      <c r="G295" s="23" t="str" cm="1">
        <f t="array" aca="1" ref="G295" ca="1">"technology "&amp;RIGHT(F295,4)&amp;";"&amp;_xlfn.XLOOKUP(2,eii,eia)&amp;F295&amp;_xlfn.XLOOKUP(16,eii,eia)&amp;_xlfn.XLOOKUP(3,eii,eia)&amp;_xlfn.XLOOKUP($A295,E96_raw,e96_std&amp;" "&amp;e96_sym)&amp;_xlfn.XLOOKUP(16,eii,eia)&amp;_xlfn.XLOOKUP(4,eii,eia)&amp;_xlfn.XLOOKUP(LEFT(F295,7),r_1,r_4)&amp;" W @ 70°C"&amp;_xlfn.XLOOKUP(16,eii,eia)&amp;_xlfn.XLOOKUP(5,eii,eia)&amp;_xlfn.XLOOKUP(MID(F295,4,3),e_code,TEXT(e_size,"0000"))&amp;_xlfn.XLOOKUP(16,eii,eia)&amp;_xlfn.XLOOKUP(6,eii,eia)&amp;ROUND(MIN(SQRT($A295*_xlfn.XLOOKUP(LEFT(F295,7),r_1,r_4)),_xlfn.XLOOKUP(LEFT(F295,7),r_1,r_7)),1)&amp;" V"&amp;_xlfn.XLOOKUP(16,eii,eia)&amp;_xlfn.XLOOKUP(8,eii,eia)&amp;_xlfn.XLOOKUP(LEFT(F295,7),r_1,r_8)&amp;_xlfn.XLOOKUP(16,eii,eia)&amp;_xlfn.XLOOKUP(9,eii,eia)&amp;_xlfn.XLOOKUP($A295,E96_raw,E96_code&amp;" / "&amp;E96_3C)&amp;_xlfn.XLOOKUP(16,eii,eia)&amp;_xlfn.XLOOKUP(10,eii,eia)&amp;_xlfn.XLOOKUP(LEFT(F295,7),r_1,r_10)&amp;_xlfn.XLOOKUP(16,eii,eia)&amp;_xlfn.XLOOKUP(11,eii,eia)&amp;_xlfn.XLOOKUP(LEFT(F295,7),r_1,r_11)&amp;_xlfn.XLOOKUP(16,eii,eia)&amp;_xlfn.XLOOKUP(12,eii,eia)&amp;_xlfn.XLOOKUP(LEFT(F295,7),r_1,r_12)&amp;" ppm/°C"&amp;_xlfn.XLOOKUP(16,eii,eia)&amp;_xlfn.XLOOKUP(13,eii,eia)&amp;MID(F295,4,2)&amp;_xlfn.XLOOKUP(16,eii,eia)&amp;_xlfn.XLOOKUP(14,eii,eia)&amp;_xlfn.XLOOKUP(16,eii,eia)&amp;_xlfn.XLOOKUP(15,eii,eia)&amp;_xlfn.XLOOKUP(16,eii,eia)</f>
        <v>technology 1101;attribute MPN 'ERJ2RHD1101' constant;attribute value '1.10 k' constant;attribute Power '0.063 W @ 70°C' constant;attribute package '0402' constant;attribute RCWV '8.3 V' constant;attribute tolerance '±0.5 %' constant;attribute pkg_codes '1101 / 112'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5" s="5" t="str" cm="1">
        <f t="array" aca="1" ref="I295" ca="1">IF( OR( AND($A295&gt;=INDIRECT("'Panasonic ERJ Code Table'!$K" &amp; I$1),$A295&lt;=INDIRECT("'Panasonic ERJ Code Table'!$L" &amp; I$1)), AND($A295&gt;=INDIRECT("'Panasonic ERJ Code Table'!$M" &amp; I$1),$A295&lt;=INDIRECT("'Panasonic ERJ Code Table'!$N" &amp; I$1)) ),I$2&amp;_xlfn.XLOOKUP($A295,E96_raw,E96_code),"N/A")</f>
        <v>N/A</v>
      </c>
      <c r="L295" s="5" t="str" cm="1">
        <f t="array" aca="1" ref="L295" ca="1">IF( OR( AND($A295&gt;=INDIRECT("'Panasonic ERJ Code Table'!$K" &amp; L$1),$A295&lt;=INDIRECT("'Panasonic ERJ Code Table'!$L" &amp; L$1)), AND($A295&gt;=INDIRECT("'Panasonic ERJ Code Table'!$M" &amp; L$1),$A295&lt;=INDIRECT("'Panasonic ERJ Code Table'!$N" &amp; L$1)) ),L$2&amp;_xlfn.XLOOKUP($A295,E96_raw,E96_code),"N/A")</f>
        <v>ERJ3RBD1101</v>
      </c>
      <c r="O295" s="5" t="str" cm="1">
        <f t="array" aca="1" ref="O295" ca="1">IF( OR( AND($A295&gt;=INDIRECT("'Panasonic ERJ Code Table'!$K" &amp; O$1),$A295&lt;=INDIRECT("'Panasonic ERJ Code Table'!$L" &amp; O$1)), AND($A295&gt;=INDIRECT("'Panasonic ERJ Code Table'!$M" &amp; O$1),$A295&lt;=INDIRECT("'Panasonic ERJ Code Table'!$N" &amp; O$1)) ),O$2&amp;_xlfn.XLOOKUP($A295,E96_raw,E96_code),"N/A")</f>
        <v>N/A</v>
      </c>
      <c r="R295" s="5" t="str" cm="1">
        <f t="array" aca="1" ref="R295" ca="1">IF( OR( AND($A295&gt;=INDIRECT("'Panasonic ERJ Code Table'!$K" &amp; R$1),$A295&lt;=INDIRECT("'Panasonic ERJ Code Table'!$L" &amp; R$1)), AND($A295&gt;=INDIRECT("'Panasonic ERJ Code Table'!$M" &amp; R$1),$A295&lt;=INDIRECT("'Panasonic ERJ Code Table'!$N" &amp; R$1)) ),R$2&amp;_xlfn.XLOOKUP($A295,E96_raw,E96_code),"N/A")</f>
        <v>ERJ6RBD1101</v>
      </c>
      <c r="U295" s="5" t="str" cm="1">
        <f t="array" aca="1" ref="U295" ca="1">IF( OR( AND($A295&gt;=INDIRECT("'Panasonic ERJ Code Table'!$J" &amp; U$1),$A295&lt;=INDIRECT("'Panasonic ERJ Code Table'!$K" &amp; U$1)), AND($A295&gt;=INDIRECT("'Panasonic ERJ Code Table'!$L" &amp; U$1),$A295&lt;=INDIRECT("'Panasonic ERJ Code Table'!$M" &amp; U$1)) ),U$2&amp;_xlfn.XLOOKUP($A295,E96_raw,E96_code),"N/A")</f>
        <v>ERJ6RED1101</v>
      </c>
    </row>
    <row r="296" spans="1:21">
      <c r="A296" s="16">
        <v>1129.9999999999998</v>
      </c>
      <c r="B296" s="19"/>
      <c r="C296" s="5" t="str" cm="1">
        <f t="array" aca="1" ref="C296" ca="1">IF( OR( AND($A296&gt;=INDIRECT("'Panasonic ERJ Code Table'!$K" &amp; C$1),$A296&lt;=INDIRECT("'Panasonic ERJ Code Table'!$L" &amp; C$1)), AND($A296&gt;=INDIRECT("'Panasonic ERJ Code Table'!$M" &amp; C$1),$A296&lt;=INDIRECT("'Panasonic ERJ Code Table'!$N" &amp; C$1)) ),C$2&amp;_xlfn.XLOOKUP($A296,E96_raw,E96_code),"N/A")</f>
        <v>ERJ1RHD1131</v>
      </c>
      <c r="D296" s="23" t="str" cm="1">
        <f t="array" aca="1" ref="D296" ca="1">"technology "&amp;RIGHT(C296,4)&amp;";"&amp;_xlfn.XLOOKUP(2,eii,eia)&amp;C296&amp;_xlfn.XLOOKUP(16,eii,eia)&amp;_xlfn.XLOOKUP(3,eii,eia)&amp;_xlfn.XLOOKUP($A296,E96_raw,e96_std&amp;" "&amp;e96_sym)&amp;_xlfn.XLOOKUP(16,eii,eia)&amp;_xlfn.XLOOKUP(4,eii,eia)&amp;_xlfn.XLOOKUP(LEFT(C296,7),r_1,r_4)&amp;" W @ 70°C"&amp;_xlfn.XLOOKUP(16,eii,eia)&amp;_xlfn.XLOOKUP(5,eii,eia)&amp;_xlfn.XLOOKUP(MID(C296,4,3),e_code,TEXT(e_size,"0000"))&amp;_xlfn.XLOOKUP(16,eii,eia)&amp;_xlfn.XLOOKUP(6,eii,eia)&amp;ROUND(MIN(SQRT($A296*_xlfn.XLOOKUP(LEFT(C296,7),r_1,r_4)),_xlfn.XLOOKUP(LEFT(C296,7),r_1,r_7)),1)&amp;" V"&amp;_xlfn.XLOOKUP(16,eii,eia)&amp;_xlfn.XLOOKUP(8,eii,eia)&amp;_xlfn.XLOOKUP(LEFT(C296,7),r_1,r_8)&amp;_xlfn.XLOOKUP(16,eii,eia)&amp;_xlfn.XLOOKUP(9,eii,eia)&amp;_xlfn.XLOOKUP($A296,E96_raw,E96_code&amp;" / "&amp;E96_3C)&amp;_xlfn.XLOOKUP(16,eii,eia)&amp;_xlfn.XLOOKUP(10,eii,eia)&amp;_xlfn.XLOOKUP(LEFT(C296,7),r_1,r_10)&amp;_xlfn.XLOOKUP(16,eii,eia)&amp;_xlfn.XLOOKUP(11,eii,eia)&amp;_xlfn.XLOOKUP(LEFT(C296,7),r_1,r_11)&amp;_xlfn.XLOOKUP(16,eii,eia)&amp;_xlfn.XLOOKUP(12,eii,eia)&amp;_xlfn.XLOOKUP(LEFT(C296,7),r_1,r_12)&amp;" ppm/°C"&amp;_xlfn.XLOOKUP(16,eii,eia)&amp;_xlfn.XLOOKUP(13,eii,eia)&amp;MID(C296,4,2)&amp;_xlfn.XLOOKUP(16,eii,eia)&amp;_xlfn.XLOOKUP(14,eii,eia)&amp;_xlfn.XLOOKUP(16,eii,eia)&amp;_xlfn.XLOOKUP(15,eii,eia)&amp;_xlfn.XLOOKUP(16,eii,eia)</f>
        <v>technology 1131;attribute MPN 'ERJ1RHD1131' constant;attribute value '1.13 k' constant;attribute Power '0.05 W @ 70°C' constant;attribute package '0201' constant;attribute RCWV '7.5 V' constant;attribute tolerance '±0.5 %' constant;attribute pkg_codes '1131 / 112'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296" s="5" t="str" cm="1">
        <f t="array" aca="1" ref="F296" ca="1">IF( OR( AND($A296&gt;=INDIRECT("'Panasonic ERJ Code Table'!$K" &amp; F$1),$A296&lt;=INDIRECT("'Panasonic ERJ Code Table'!$L" &amp; F$1)), AND($A296&gt;=INDIRECT("'Panasonic ERJ Code Table'!$M" &amp; F$1),$A296&lt;=INDIRECT("'Panasonic ERJ Code Table'!$N" &amp; F$1)) ),F$2&amp;_xlfn.XLOOKUP($A296,E96_raw,E96_code),"N/A")</f>
        <v>ERJ2RHD1131</v>
      </c>
      <c r="G296" s="23" t="str" cm="1">
        <f t="array" aca="1" ref="G296" ca="1">"technology "&amp;RIGHT(F296,4)&amp;";"&amp;_xlfn.XLOOKUP(2,eii,eia)&amp;F296&amp;_xlfn.XLOOKUP(16,eii,eia)&amp;_xlfn.XLOOKUP(3,eii,eia)&amp;_xlfn.XLOOKUP($A296,E96_raw,e96_std&amp;" "&amp;e96_sym)&amp;_xlfn.XLOOKUP(16,eii,eia)&amp;_xlfn.XLOOKUP(4,eii,eia)&amp;_xlfn.XLOOKUP(LEFT(F296,7),r_1,r_4)&amp;" W @ 70°C"&amp;_xlfn.XLOOKUP(16,eii,eia)&amp;_xlfn.XLOOKUP(5,eii,eia)&amp;_xlfn.XLOOKUP(MID(F296,4,3),e_code,TEXT(e_size,"0000"))&amp;_xlfn.XLOOKUP(16,eii,eia)&amp;_xlfn.XLOOKUP(6,eii,eia)&amp;ROUND(MIN(SQRT($A296*_xlfn.XLOOKUP(LEFT(F296,7),r_1,r_4)),_xlfn.XLOOKUP(LEFT(F296,7),r_1,r_7)),1)&amp;" V"&amp;_xlfn.XLOOKUP(16,eii,eia)&amp;_xlfn.XLOOKUP(8,eii,eia)&amp;_xlfn.XLOOKUP(LEFT(F296,7),r_1,r_8)&amp;_xlfn.XLOOKUP(16,eii,eia)&amp;_xlfn.XLOOKUP(9,eii,eia)&amp;_xlfn.XLOOKUP($A296,E96_raw,E96_code&amp;" / "&amp;E96_3C)&amp;_xlfn.XLOOKUP(16,eii,eia)&amp;_xlfn.XLOOKUP(10,eii,eia)&amp;_xlfn.XLOOKUP(LEFT(F296,7),r_1,r_10)&amp;_xlfn.XLOOKUP(16,eii,eia)&amp;_xlfn.XLOOKUP(11,eii,eia)&amp;_xlfn.XLOOKUP(LEFT(F296,7),r_1,r_11)&amp;_xlfn.XLOOKUP(16,eii,eia)&amp;_xlfn.XLOOKUP(12,eii,eia)&amp;_xlfn.XLOOKUP(LEFT(F296,7),r_1,r_12)&amp;" ppm/°C"&amp;_xlfn.XLOOKUP(16,eii,eia)&amp;_xlfn.XLOOKUP(13,eii,eia)&amp;MID(F296,4,2)&amp;_xlfn.XLOOKUP(16,eii,eia)&amp;_xlfn.XLOOKUP(14,eii,eia)&amp;_xlfn.XLOOKUP(16,eii,eia)&amp;_xlfn.XLOOKUP(15,eii,eia)&amp;_xlfn.XLOOKUP(16,eii,eia)</f>
        <v>technology 1131;attribute MPN 'ERJ2RHD1131' constant;attribute value '1.13 k' constant;attribute Power '0.063 W @ 70°C' constant;attribute package '0402' constant;attribute RCWV '8.4 V' constant;attribute tolerance '±0.5 %' constant;attribute pkg_codes '1131 / 112'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6" s="5" t="str" cm="1">
        <f t="array" aca="1" ref="I296" ca="1">IF( OR( AND($A296&gt;=INDIRECT("'Panasonic ERJ Code Table'!$K" &amp; I$1),$A296&lt;=INDIRECT("'Panasonic ERJ Code Table'!$L" &amp; I$1)), AND($A296&gt;=INDIRECT("'Panasonic ERJ Code Table'!$M" &amp; I$1),$A296&lt;=INDIRECT("'Panasonic ERJ Code Table'!$N" &amp; I$1)) ),I$2&amp;_xlfn.XLOOKUP($A296,E96_raw,E96_code),"N/A")</f>
        <v>N/A</v>
      </c>
      <c r="L296" s="5" t="str" cm="1">
        <f t="array" aca="1" ref="L296" ca="1">IF( OR( AND($A296&gt;=INDIRECT("'Panasonic ERJ Code Table'!$K" &amp; L$1),$A296&lt;=INDIRECT("'Panasonic ERJ Code Table'!$L" &amp; L$1)), AND($A296&gt;=INDIRECT("'Panasonic ERJ Code Table'!$M" &amp; L$1),$A296&lt;=INDIRECT("'Panasonic ERJ Code Table'!$N" &amp; L$1)) ),L$2&amp;_xlfn.XLOOKUP($A296,E96_raw,E96_code),"N/A")</f>
        <v>ERJ3RBD1131</v>
      </c>
      <c r="O296" s="5" t="str" cm="1">
        <f t="array" aca="1" ref="O296" ca="1">IF( OR( AND($A296&gt;=INDIRECT("'Panasonic ERJ Code Table'!$K" &amp; O$1),$A296&lt;=INDIRECT("'Panasonic ERJ Code Table'!$L" &amp; O$1)), AND($A296&gt;=INDIRECT("'Panasonic ERJ Code Table'!$M" &amp; O$1),$A296&lt;=INDIRECT("'Panasonic ERJ Code Table'!$N" &amp; O$1)) ),O$2&amp;_xlfn.XLOOKUP($A296,E96_raw,E96_code),"N/A")</f>
        <v>N/A</v>
      </c>
      <c r="R296" s="5" t="str" cm="1">
        <f t="array" aca="1" ref="R296" ca="1">IF( OR( AND($A296&gt;=INDIRECT("'Panasonic ERJ Code Table'!$K" &amp; R$1),$A296&lt;=INDIRECT("'Panasonic ERJ Code Table'!$L" &amp; R$1)), AND($A296&gt;=INDIRECT("'Panasonic ERJ Code Table'!$M" &amp; R$1),$A296&lt;=INDIRECT("'Panasonic ERJ Code Table'!$N" &amp; R$1)) ),R$2&amp;_xlfn.XLOOKUP($A296,E96_raw,E96_code),"N/A")</f>
        <v>ERJ6RBD1131</v>
      </c>
      <c r="U296" s="5" t="str" cm="1">
        <f t="array" aca="1" ref="U296" ca="1">IF( OR( AND($A296&gt;=INDIRECT("'Panasonic ERJ Code Table'!$J" &amp; U$1),$A296&lt;=INDIRECT("'Panasonic ERJ Code Table'!$K" &amp; U$1)), AND($A296&gt;=INDIRECT("'Panasonic ERJ Code Table'!$L" &amp; U$1),$A296&lt;=INDIRECT("'Panasonic ERJ Code Table'!$M" &amp; U$1)) ),U$2&amp;_xlfn.XLOOKUP($A296,E96_raw,E96_code),"N/A")</f>
        <v>ERJ6RED1131</v>
      </c>
    </row>
    <row r="297" spans="1:21">
      <c r="A297" s="16">
        <v>1150</v>
      </c>
      <c r="B297" s="19"/>
      <c r="C297" s="5" t="str" cm="1">
        <f t="array" aca="1" ref="C297" ca="1">IF( OR( AND($A297&gt;=INDIRECT("'Panasonic ERJ Code Table'!$K" &amp; C$1),$A297&lt;=INDIRECT("'Panasonic ERJ Code Table'!$L" &amp; C$1)), AND($A297&gt;=INDIRECT("'Panasonic ERJ Code Table'!$M" &amp; C$1),$A297&lt;=INDIRECT("'Panasonic ERJ Code Table'!$N" &amp; C$1)) ),C$2&amp;_xlfn.XLOOKUP($A297,E96_raw,E96_code),"N/A")</f>
        <v>ERJ1RHD1151</v>
      </c>
      <c r="D297" s="23" t="str" cm="1">
        <f t="array" aca="1" ref="D297" ca="1">"technology "&amp;RIGHT(C297,4)&amp;";"&amp;_xlfn.XLOOKUP(2,eii,eia)&amp;C297&amp;_xlfn.XLOOKUP(16,eii,eia)&amp;_xlfn.XLOOKUP(3,eii,eia)&amp;_xlfn.XLOOKUP($A297,E96_raw,e96_std&amp;" "&amp;e96_sym)&amp;_xlfn.XLOOKUP(16,eii,eia)&amp;_xlfn.XLOOKUP(4,eii,eia)&amp;_xlfn.XLOOKUP(LEFT(C297,7),r_1,r_4)&amp;" W @ 70°C"&amp;_xlfn.XLOOKUP(16,eii,eia)&amp;_xlfn.XLOOKUP(5,eii,eia)&amp;_xlfn.XLOOKUP(MID(C297,4,3),e_code,TEXT(e_size,"0000"))&amp;_xlfn.XLOOKUP(16,eii,eia)&amp;_xlfn.XLOOKUP(6,eii,eia)&amp;ROUND(MIN(SQRT($A297*_xlfn.XLOOKUP(LEFT(C297,7),r_1,r_4)),_xlfn.XLOOKUP(LEFT(C297,7),r_1,r_7)),1)&amp;" V"&amp;_xlfn.XLOOKUP(16,eii,eia)&amp;_xlfn.XLOOKUP(8,eii,eia)&amp;_xlfn.XLOOKUP(LEFT(C297,7),r_1,r_8)&amp;_xlfn.XLOOKUP(16,eii,eia)&amp;_xlfn.XLOOKUP(9,eii,eia)&amp;_xlfn.XLOOKUP($A297,E96_raw,E96_code&amp;" / "&amp;E96_3C)&amp;_xlfn.XLOOKUP(16,eii,eia)&amp;_xlfn.XLOOKUP(10,eii,eia)&amp;_xlfn.XLOOKUP(LEFT(C297,7),r_1,r_10)&amp;_xlfn.XLOOKUP(16,eii,eia)&amp;_xlfn.XLOOKUP(11,eii,eia)&amp;_xlfn.XLOOKUP(LEFT(C297,7),r_1,r_11)&amp;_xlfn.XLOOKUP(16,eii,eia)&amp;_xlfn.XLOOKUP(12,eii,eia)&amp;_xlfn.XLOOKUP(LEFT(C297,7),r_1,r_12)&amp;" ppm/°C"&amp;_xlfn.XLOOKUP(16,eii,eia)&amp;_xlfn.XLOOKUP(13,eii,eia)&amp;MID(C297,4,2)&amp;_xlfn.XLOOKUP(16,eii,eia)&amp;_xlfn.XLOOKUP(14,eii,eia)&amp;_xlfn.XLOOKUP(16,eii,eia)&amp;_xlfn.XLOOKUP(15,eii,eia)&amp;_xlfn.XLOOKUP(16,eii,eia)</f>
        <v>technology 1151;attribute MPN 'ERJ1RHD1151' constant;attribute value '1.15 k' constant;attribute Power '0.05 W @ 70°C' constant;attribute package '0201' constant;attribute RCWV '7.6 V' constant;attribute tolerance '±0.5 %' constant;attribute pkg_codes '1151 / 112'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297" s="5" t="str" cm="1">
        <f t="array" aca="1" ref="F297" ca="1">IF( OR( AND($A297&gt;=INDIRECT("'Panasonic ERJ Code Table'!$K" &amp; F$1),$A297&lt;=INDIRECT("'Panasonic ERJ Code Table'!$L" &amp; F$1)), AND($A297&gt;=INDIRECT("'Panasonic ERJ Code Table'!$M" &amp; F$1),$A297&lt;=INDIRECT("'Panasonic ERJ Code Table'!$N" &amp; F$1)) ),F$2&amp;_xlfn.XLOOKUP($A297,E96_raw,E96_code),"N/A")</f>
        <v>ERJ2RHD1151</v>
      </c>
      <c r="G297" s="23" t="str" cm="1">
        <f t="array" aca="1" ref="G297" ca="1">"technology "&amp;RIGHT(F297,4)&amp;";"&amp;_xlfn.XLOOKUP(2,eii,eia)&amp;F297&amp;_xlfn.XLOOKUP(16,eii,eia)&amp;_xlfn.XLOOKUP(3,eii,eia)&amp;_xlfn.XLOOKUP($A297,E96_raw,e96_std&amp;" "&amp;e96_sym)&amp;_xlfn.XLOOKUP(16,eii,eia)&amp;_xlfn.XLOOKUP(4,eii,eia)&amp;_xlfn.XLOOKUP(LEFT(F297,7),r_1,r_4)&amp;" W @ 70°C"&amp;_xlfn.XLOOKUP(16,eii,eia)&amp;_xlfn.XLOOKUP(5,eii,eia)&amp;_xlfn.XLOOKUP(MID(F297,4,3),e_code,TEXT(e_size,"0000"))&amp;_xlfn.XLOOKUP(16,eii,eia)&amp;_xlfn.XLOOKUP(6,eii,eia)&amp;ROUND(MIN(SQRT($A297*_xlfn.XLOOKUP(LEFT(F297,7),r_1,r_4)),_xlfn.XLOOKUP(LEFT(F297,7),r_1,r_7)),1)&amp;" V"&amp;_xlfn.XLOOKUP(16,eii,eia)&amp;_xlfn.XLOOKUP(8,eii,eia)&amp;_xlfn.XLOOKUP(LEFT(F297,7),r_1,r_8)&amp;_xlfn.XLOOKUP(16,eii,eia)&amp;_xlfn.XLOOKUP(9,eii,eia)&amp;_xlfn.XLOOKUP($A297,E96_raw,E96_code&amp;" / "&amp;E96_3C)&amp;_xlfn.XLOOKUP(16,eii,eia)&amp;_xlfn.XLOOKUP(10,eii,eia)&amp;_xlfn.XLOOKUP(LEFT(F297,7),r_1,r_10)&amp;_xlfn.XLOOKUP(16,eii,eia)&amp;_xlfn.XLOOKUP(11,eii,eia)&amp;_xlfn.XLOOKUP(LEFT(F297,7),r_1,r_11)&amp;_xlfn.XLOOKUP(16,eii,eia)&amp;_xlfn.XLOOKUP(12,eii,eia)&amp;_xlfn.XLOOKUP(LEFT(F297,7),r_1,r_12)&amp;" ppm/°C"&amp;_xlfn.XLOOKUP(16,eii,eia)&amp;_xlfn.XLOOKUP(13,eii,eia)&amp;MID(F297,4,2)&amp;_xlfn.XLOOKUP(16,eii,eia)&amp;_xlfn.XLOOKUP(14,eii,eia)&amp;_xlfn.XLOOKUP(16,eii,eia)&amp;_xlfn.XLOOKUP(15,eii,eia)&amp;_xlfn.XLOOKUP(16,eii,eia)</f>
        <v>technology 1151;attribute MPN 'ERJ2RHD1151' constant;attribute value '1.15 k' constant;attribute Power '0.063 W @ 70°C' constant;attribute package '0402' constant;attribute RCWV '8.5 V' constant;attribute tolerance '±0.5 %' constant;attribute pkg_codes '1151 / 112'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7" s="5" t="str" cm="1">
        <f t="array" aca="1" ref="I297" ca="1">IF( OR( AND($A297&gt;=INDIRECT("'Panasonic ERJ Code Table'!$K" &amp; I$1),$A297&lt;=INDIRECT("'Panasonic ERJ Code Table'!$L" &amp; I$1)), AND($A297&gt;=INDIRECT("'Panasonic ERJ Code Table'!$M" &amp; I$1),$A297&lt;=INDIRECT("'Panasonic ERJ Code Table'!$N" &amp; I$1)) ),I$2&amp;_xlfn.XLOOKUP($A297,E96_raw,E96_code),"N/A")</f>
        <v>N/A</v>
      </c>
      <c r="L297" s="5" t="str" cm="1">
        <f t="array" aca="1" ref="L297" ca="1">IF( OR( AND($A297&gt;=INDIRECT("'Panasonic ERJ Code Table'!$K" &amp; L$1),$A297&lt;=INDIRECT("'Panasonic ERJ Code Table'!$L" &amp; L$1)), AND($A297&gt;=INDIRECT("'Panasonic ERJ Code Table'!$M" &amp; L$1),$A297&lt;=INDIRECT("'Panasonic ERJ Code Table'!$N" &amp; L$1)) ),L$2&amp;_xlfn.XLOOKUP($A297,E96_raw,E96_code),"N/A")</f>
        <v>ERJ3RBD1151</v>
      </c>
      <c r="O297" s="5" t="str" cm="1">
        <f t="array" aca="1" ref="O297" ca="1">IF( OR( AND($A297&gt;=INDIRECT("'Panasonic ERJ Code Table'!$K" &amp; O$1),$A297&lt;=INDIRECT("'Panasonic ERJ Code Table'!$L" &amp; O$1)), AND($A297&gt;=INDIRECT("'Panasonic ERJ Code Table'!$M" &amp; O$1),$A297&lt;=INDIRECT("'Panasonic ERJ Code Table'!$N" &amp; O$1)) ),O$2&amp;_xlfn.XLOOKUP($A297,E96_raw,E96_code),"N/A")</f>
        <v>N/A</v>
      </c>
      <c r="R297" s="5" t="str" cm="1">
        <f t="array" aca="1" ref="R297" ca="1">IF( OR( AND($A297&gt;=INDIRECT("'Panasonic ERJ Code Table'!$K" &amp; R$1),$A297&lt;=INDIRECT("'Panasonic ERJ Code Table'!$L" &amp; R$1)), AND($A297&gt;=INDIRECT("'Panasonic ERJ Code Table'!$M" &amp; R$1),$A297&lt;=INDIRECT("'Panasonic ERJ Code Table'!$N" &amp; R$1)) ),R$2&amp;_xlfn.XLOOKUP($A297,E96_raw,E96_code),"N/A")</f>
        <v>ERJ6RBD1151</v>
      </c>
      <c r="U297" s="5" t="str" cm="1">
        <f t="array" aca="1" ref="U297" ca="1">IF( OR( AND($A297&gt;=INDIRECT("'Panasonic ERJ Code Table'!$J" &amp; U$1),$A297&lt;=INDIRECT("'Panasonic ERJ Code Table'!$K" &amp; U$1)), AND($A297&gt;=INDIRECT("'Panasonic ERJ Code Table'!$L" &amp; U$1),$A297&lt;=INDIRECT("'Panasonic ERJ Code Table'!$M" &amp; U$1)) ),U$2&amp;_xlfn.XLOOKUP($A297,E96_raw,E96_code),"N/A")</f>
        <v>ERJ6RED1151</v>
      </c>
    </row>
    <row r="298" spans="1:21">
      <c r="A298" s="16">
        <v>1180</v>
      </c>
      <c r="B298" s="19"/>
      <c r="C298" s="5" t="str" cm="1">
        <f t="array" aca="1" ref="C298" ca="1">IF( OR( AND($A298&gt;=INDIRECT("'Panasonic ERJ Code Table'!$K" &amp; C$1),$A298&lt;=INDIRECT("'Panasonic ERJ Code Table'!$L" &amp; C$1)), AND($A298&gt;=INDIRECT("'Panasonic ERJ Code Table'!$M" &amp; C$1),$A298&lt;=INDIRECT("'Panasonic ERJ Code Table'!$N" &amp; C$1)) ),C$2&amp;_xlfn.XLOOKUP($A298,E96_raw,E96_code),"N/A")</f>
        <v>ERJ1RHD1181</v>
      </c>
      <c r="D298" s="23" t="str" cm="1">
        <f t="array" aca="1" ref="D298" ca="1">"technology "&amp;RIGHT(C298,4)&amp;";"&amp;_xlfn.XLOOKUP(2,eii,eia)&amp;C298&amp;_xlfn.XLOOKUP(16,eii,eia)&amp;_xlfn.XLOOKUP(3,eii,eia)&amp;_xlfn.XLOOKUP($A298,E96_raw,e96_std&amp;" "&amp;e96_sym)&amp;_xlfn.XLOOKUP(16,eii,eia)&amp;_xlfn.XLOOKUP(4,eii,eia)&amp;_xlfn.XLOOKUP(LEFT(C298,7),r_1,r_4)&amp;" W @ 70°C"&amp;_xlfn.XLOOKUP(16,eii,eia)&amp;_xlfn.XLOOKUP(5,eii,eia)&amp;_xlfn.XLOOKUP(MID(C298,4,3),e_code,TEXT(e_size,"0000"))&amp;_xlfn.XLOOKUP(16,eii,eia)&amp;_xlfn.XLOOKUP(6,eii,eia)&amp;ROUND(MIN(SQRT($A298*_xlfn.XLOOKUP(LEFT(C298,7),r_1,r_4)),_xlfn.XLOOKUP(LEFT(C298,7),r_1,r_7)),1)&amp;" V"&amp;_xlfn.XLOOKUP(16,eii,eia)&amp;_xlfn.XLOOKUP(8,eii,eia)&amp;_xlfn.XLOOKUP(LEFT(C298,7),r_1,r_8)&amp;_xlfn.XLOOKUP(16,eii,eia)&amp;_xlfn.XLOOKUP(9,eii,eia)&amp;_xlfn.XLOOKUP($A298,E96_raw,E96_code&amp;" / "&amp;E96_3C)&amp;_xlfn.XLOOKUP(16,eii,eia)&amp;_xlfn.XLOOKUP(10,eii,eia)&amp;_xlfn.XLOOKUP(LEFT(C298,7),r_1,r_10)&amp;_xlfn.XLOOKUP(16,eii,eia)&amp;_xlfn.XLOOKUP(11,eii,eia)&amp;_xlfn.XLOOKUP(LEFT(C298,7),r_1,r_11)&amp;_xlfn.XLOOKUP(16,eii,eia)&amp;_xlfn.XLOOKUP(12,eii,eia)&amp;_xlfn.XLOOKUP(LEFT(C298,7),r_1,r_12)&amp;" ppm/°C"&amp;_xlfn.XLOOKUP(16,eii,eia)&amp;_xlfn.XLOOKUP(13,eii,eia)&amp;MID(C298,4,2)&amp;_xlfn.XLOOKUP(16,eii,eia)&amp;_xlfn.XLOOKUP(14,eii,eia)&amp;_xlfn.XLOOKUP(16,eii,eia)&amp;_xlfn.XLOOKUP(15,eii,eia)&amp;_xlfn.XLOOKUP(16,eii,eia)</f>
        <v>technology 1181;attribute MPN 'ERJ1RHD1181' constant;attribute value '1.18 k' constant;attribute Power '0.05 W @ 70°C' constant;attribute package '0201' constant;attribute RCWV '7.7 V' constant;attribute tolerance '±0.5 %' constant;attribute pkg_codes '1181 / 112'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298" s="5" t="str" cm="1">
        <f t="array" aca="1" ref="F298" ca="1">IF( OR( AND($A298&gt;=INDIRECT("'Panasonic ERJ Code Table'!$K" &amp; F$1),$A298&lt;=INDIRECT("'Panasonic ERJ Code Table'!$L" &amp; F$1)), AND($A298&gt;=INDIRECT("'Panasonic ERJ Code Table'!$M" &amp; F$1),$A298&lt;=INDIRECT("'Panasonic ERJ Code Table'!$N" &amp; F$1)) ),F$2&amp;_xlfn.XLOOKUP($A298,E96_raw,E96_code),"N/A")</f>
        <v>ERJ2RHD1181</v>
      </c>
      <c r="G298" s="23" t="str" cm="1">
        <f t="array" aca="1" ref="G298" ca="1">"technology "&amp;RIGHT(F298,4)&amp;";"&amp;_xlfn.XLOOKUP(2,eii,eia)&amp;F298&amp;_xlfn.XLOOKUP(16,eii,eia)&amp;_xlfn.XLOOKUP(3,eii,eia)&amp;_xlfn.XLOOKUP($A298,E96_raw,e96_std&amp;" "&amp;e96_sym)&amp;_xlfn.XLOOKUP(16,eii,eia)&amp;_xlfn.XLOOKUP(4,eii,eia)&amp;_xlfn.XLOOKUP(LEFT(F298,7),r_1,r_4)&amp;" W @ 70°C"&amp;_xlfn.XLOOKUP(16,eii,eia)&amp;_xlfn.XLOOKUP(5,eii,eia)&amp;_xlfn.XLOOKUP(MID(F298,4,3),e_code,TEXT(e_size,"0000"))&amp;_xlfn.XLOOKUP(16,eii,eia)&amp;_xlfn.XLOOKUP(6,eii,eia)&amp;ROUND(MIN(SQRT($A298*_xlfn.XLOOKUP(LEFT(F298,7),r_1,r_4)),_xlfn.XLOOKUP(LEFT(F298,7),r_1,r_7)),1)&amp;" V"&amp;_xlfn.XLOOKUP(16,eii,eia)&amp;_xlfn.XLOOKUP(8,eii,eia)&amp;_xlfn.XLOOKUP(LEFT(F298,7),r_1,r_8)&amp;_xlfn.XLOOKUP(16,eii,eia)&amp;_xlfn.XLOOKUP(9,eii,eia)&amp;_xlfn.XLOOKUP($A298,E96_raw,E96_code&amp;" / "&amp;E96_3C)&amp;_xlfn.XLOOKUP(16,eii,eia)&amp;_xlfn.XLOOKUP(10,eii,eia)&amp;_xlfn.XLOOKUP(LEFT(F298,7),r_1,r_10)&amp;_xlfn.XLOOKUP(16,eii,eia)&amp;_xlfn.XLOOKUP(11,eii,eia)&amp;_xlfn.XLOOKUP(LEFT(F298,7),r_1,r_11)&amp;_xlfn.XLOOKUP(16,eii,eia)&amp;_xlfn.XLOOKUP(12,eii,eia)&amp;_xlfn.XLOOKUP(LEFT(F298,7),r_1,r_12)&amp;" ppm/°C"&amp;_xlfn.XLOOKUP(16,eii,eia)&amp;_xlfn.XLOOKUP(13,eii,eia)&amp;MID(F298,4,2)&amp;_xlfn.XLOOKUP(16,eii,eia)&amp;_xlfn.XLOOKUP(14,eii,eia)&amp;_xlfn.XLOOKUP(16,eii,eia)&amp;_xlfn.XLOOKUP(15,eii,eia)&amp;_xlfn.XLOOKUP(16,eii,eia)</f>
        <v>technology 1181;attribute MPN 'ERJ2RHD1181' constant;attribute value '1.18 k' constant;attribute Power '0.063 W @ 70°C' constant;attribute package '0402' constant;attribute RCWV '8.6 V' constant;attribute tolerance '±0.5 %' constant;attribute pkg_codes '1181 / 112'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8" s="5" t="str" cm="1">
        <f t="array" aca="1" ref="I298" ca="1">IF( OR( AND($A298&gt;=INDIRECT("'Panasonic ERJ Code Table'!$K" &amp; I$1),$A298&lt;=INDIRECT("'Panasonic ERJ Code Table'!$L" &amp; I$1)), AND($A298&gt;=INDIRECT("'Panasonic ERJ Code Table'!$M" &amp; I$1),$A298&lt;=INDIRECT("'Panasonic ERJ Code Table'!$N" &amp; I$1)) ),I$2&amp;_xlfn.XLOOKUP($A298,E96_raw,E96_code),"N/A")</f>
        <v>N/A</v>
      </c>
      <c r="L298" s="5" t="str" cm="1">
        <f t="array" aca="1" ref="L298" ca="1">IF( OR( AND($A298&gt;=INDIRECT("'Panasonic ERJ Code Table'!$K" &amp; L$1),$A298&lt;=INDIRECT("'Panasonic ERJ Code Table'!$L" &amp; L$1)), AND($A298&gt;=INDIRECT("'Panasonic ERJ Code Table'!$M" &amp; L$1),$A298&lt;=INDIRECT("'Panasonic ERJ Code Table'!$N" &amp; L$1)) ),L$2&amp;_xlfn.XLOOKUP($A298,E96_raw,E96_code),"N/A")</f>
        <v>ERJ3RBD1181</v>
      </c>
      <c r="O298" s="5" t="str" cm="1">
        <f t="array" aca="1" ref="O298" ca="1">IF( OR( AND($A298&gt;=INDIRECT("'Panasonic ERJ Code Table'!$K" &amp; O$1),$A298&lt;=INDIRECT("'Panasonic ERJ Code Table'!$L" &amp; O$1)), AND($A298&gt;=INDIRECT("'Panasonic ERJ Code Table'!$M" &amp; O$1),$A298&lt;=INDIRECT("'Panasonic ERJ Code Table'!$N" &amp; O$1)) ),O$2&amp;_xlfn.XLOOKUP($A298,E96_raw,E96_code),"N/A")</f>
        <v>N/A</v>
      </c>
      <c r="R298" s="5" t="str" cm="1">
        <f t="array" aca="1" ref="R298" ca="1">IF( OR( AND($A298&gt;=INDIRECT("'Panasonic ERJ Code Table'!$K" &amp; R$1),$A298&lt;=INDIRECT("'Panasonic ERJ Code Table'!$L" &amp; R$1)), AND($A298&gt;=INDIRECT("'Panasonic ERJ Code Table'!$M" &amp; R$1),$A298&lt;=INDIRECT("'Panasonic ERJ Code Table'!$N" &amp; R$1)) ),R$2&amp;_xlfn.XLOOKUP($A298,E96_raw,E96_code),"N/A")</f>
        <v>ERJ6RBD1181</v>
      </c>
      <c r="U298" s="5" t="str" cm="1">
        <f t="array" aca="1" ref="U298" ca="1">IF( OR( AND($A298&gt;=INDIRECT("'Panasonic ERJ Code Table'!$J" &amp; U$1),$A298&lt;=INDIRECT("'Panasonic ERJ Code Table'!$K" &amp; U$1)), AND($A298&gt;=INDIRECT("'Panasonic ERJ Code Table'!$L" &amp; U$1),$A298&lt;=INDIRECT("'Panasonic ERJ Code Table'!$M" &amp; U$1)) ),U$2&amp;_xlfn.XLOOKUP($A298,E96_raw,E96_code),"N/A")</f>
        <v>ERJ6RED1181</v>
      </c>
    </row>
    <row r="299" spans="1:21">
      <c r="A299" s="16">
        <v>1210</v>
      </c>
      <c r="B299" s="19"/>
      <c r="C299" s="5" t="str" cm="1">
        <f t="array" aca="1" ref="C299" ca="1">IF( OR( AND($A299&gt;=INDIRECT("'Panasonic ERJ Code Table'!$K" &amp; C$1),$A299&lt;=INDIRECT("'Panasonic ERJ Code Table'!$L" &amp; C$1)), AND($A299&gt;=INDIRECT("'Panasonic ERJ Code Table'!$M" &amp; C$1),$A299&lt;=INDIRECT("'Panasonic ERJ Code Table'!$N" &amp; C$1)) ),C$2&amp;_xlfn.XLOOKUP($A299,E96_raw,E96_code),"N/A")</f>
        <v>ERJ1RHD1211</v>
      </c>
      <c r="D299" s="23" t="str" cm="1">
        <f t="array" aca="1" ref="D299" ca="1">"technology "&amp;RIGHT(C299,4)&amp;";"&amp;_xlfn.XLOOKUP(2,eii,eia)&amp;C299&amp;_xlfn.XLOOKUP(16,eii,eia)&amp;_xlfn.XLOOKUP(3,eii,eia)&amp;_xlfn.XLOOKUP($A299,E96_raw,e96_std&amp;" "&amp;e96_sym)&amp;_xlfn.XLOOKUP(16,eii,eia)&amp;_xlfn.XLOOKUP(4,eii,eia)&amp;_xlfn.XLOOKUP(LEFT(C299,7),r_1,r_4)&amp;" W @ 70°C"&amp;_xlfn.XLOOKUP(16,eii,eia)&amp;_xlfn.XLOOKUP(5,eii,eia)&amp;_xlfn.XLOOKUP(MID(C299,4,3),e_code,TEXT(e_size,"0000"))&amp;_xlfn.XLOOKUP(16,eii,eia)&amp;_xlfn.XLOOKUP(6,eii,eia)&amp;ROUND(MIN(SQRT($A299*_xlfn.XLOOKUP(LEFT(C299,7),r_1,r_4)),_xlfn.XLOOKUP(LEFT(C299,7),r_1,r_7)),1)&amp;" V"&amp;_xlfn.XLOOKUP(16,eii,eia)&amp;_xlfn.XLOOKUP(8,eii,eia)&amp;_xlfn.XLOOKUP(LEFT(C299,7),r_1,r_8)&amp;_xlfn.XLOOKUP(16,eii,eia)&amp;_xlfn.XLOOKUP(9,eii,eia)&amp;_xlfn.XLOOKUP($A299,E96_raw,E96_code&amp;" / "&amp;E96_3C)&amp;_xlfn.XLOOKUP(16,eii,eia)&amp;_xlfn.XLOOKUP(10,eii,eia)&amp;_xlfn.XLOOKUP(LEFT(C299,7),r_1,r_10)&amp;_xlfn.XLOOKUP(16,eii,eia)&amp;_xlfn.XLOOKUP(11,eii,eia)&amp;_xlfn.XLOOKUP(LEFT(C299,7),r_1,r_11)&amp;_xlfn.XLOOKUP(16,eii,eia)&amp;_xlfn.XLOOKUP(12,eii,eia)&amp;_xlfn.XLOOKUP(LEFT(C299,7),r_1,r_12)&amp;" ppm/°C"&amp;_xlfn.XLOOKUP(16,eii,eia)&amp;_xlfn.XLOOKUP(13,eii,eia)&amp;MID(C299,4,2)&amp;_xlfn.XLOOKUP(16,eii,eia)&amp;_xlfn.XLOOKUP(14,eii,eia)&amp;_xlfn.XLOOKUP(16,eii,eia)&amp;_xlfn.XLOOKUP(15,eii,eia)&amp;_xlfn.XLOOKUP(16,eii,eia)</f>
        <v>technology 1211;attribute MPN 'ERJ1RHD1211' constant;attribute value '1.21 k' constant;attribute Power '0.05 W @ 70°C' constant;attribute package '0201' constant;attribute RCWV '7.8 V' constant;attribute tolerance '±0.5 %' constant;attribute pkg_codes '1211 / 122'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299" s="5" t="str" cm="1">
        <f t="array" aca="1" ref="F299" ca="1">IF( OR( AND($A299&gt;=INDIRECT("'Panasonic ERJ Code Table'!$K" &amp; F$1),$A299&lt;=INDIRECT("'Panasonic ERJ Code Table'!$L" &amp; F$1)), AND($A299&gt;=INDIRECT("'Panasonic ERJ Code Table'!$M" &amp; F$1),$A299&lt;=INDIRECT("'Panasonic ERJ Code Table'!$N" &amp; F$1)) ),F$2&amp;_xlfn.XLOOKUP($A299,E96_raw,E96_code),"N/A")</f>
        <v>ERJ2RHD1211</v>
      </c>
      <c r="G299" s="23" t="str" cm="1">
        <f t="array" aca="1" ref="G299" ca="1">"technology "&amp;RIGHT(F299,4)&amp;";"&amp;_xlfn.XLOOKUP(2,eii,eia)&amp;F299&amp;_xlfn.XLOOKUP(16,eii,eia)&amp;_xlfn.XLOOKUP(3,eii,eia)&amp;_xlfn.XLOOKUP($A299,E96_raw,e96_std&amp;" "&amp;e96_sym)&amp;_xlfn.XLOOKUP(16,eii,eia)&amp;_xlfn.XLOOKUP(4,eii,eia)&amp;_xlfn.XLOOKUP(LEFT(F299,7),r_1,r_4)&amp;" W @ 70°C"&amp;_xlfn.XLOOKUP(16,eii,eia)&amp;_xlfn.XLOOKUP(5,eii,eia)&amp;_xlfn.XLOOKUP(MID(F299,4,3),e_code,TEXT(e_size,"0000"))&amp;_xlfn.XLOOKUP(16,eii,eia)&amp;_xlfn.XLOOKUP(6,eii,eia)&amp;ROUND(MIN(SQRT($A299*_xlfn.XLOOKUP(LEFT(F299,7),r_1,r_4)),_xlfn.XLOOKUP(LEFT(F299,7),r_1,r_7)),1)&amp;" V"&amp;_xlfn.XLOOKUP(16,eii,eia)&amp;_xlfn.XLOOKUP(8,eii,eia)&amp;_xlfn.XLOOKUP(LEFT(F299,7),r_1,r_8)&amp;_xlfn.XLOOKUP(16,eii,eia)&amp;_xlfn.XLOOKUP(9,eii,eia)&amp;_xlfn.XLOOKUP($A299,E96_raw,E96_code&amp;" / "&amp;E96_3C)&amp;_xlfn.XLOOKUP(16,eii,eia)&amp;_xlfn.XLOOKUP(10,eii,eia)&amp;_xlfn.XLOOKUP(LEFT(F299,7),r_1,r_10)&amp;_xlfn.XLOOKUP(16,eii,eia)&amp;_xlfn.XLOOKUP(11,eii,eia)&amp;_xlfn.XLOOKUP(LEFT(F299,7),r_1,r_11)&amp;_xlfn.XLOOKUP(16,eii,eia)&amp;_xlfn.XLOOKUP(12,eii,eia)&amp;_xlfn.XLOOKUP(LEFT(F299,7),r_1,r_12)&amp;" ppm/°C"&amp;_xlfn.XLOOKUP(16,eii,eia)&amp;_xlfn.XLOOKUP(13,eii,eia)&amp;MID(F299,4,2)&amp;_xlfn.XLOOKUP(16,eii,eia)&amp;_xlfn.XLOOKUP(14,eii,eia)&amp;_xlfn.XLOOKUP(16,eii,eia)&amp;_xlfn.XLOOKUP(15,eii,eia)&amp;_xlfn.XLOOKUP(16,eii,eia)</f>
        <v>technology 1211;attribute MPN 'ERJ2RHD1211' constant;attribute value '1.21 k' constant;attribute Power '0.063 W @ 70°C' constant;attribute package '0402' constant;attribute RCWV '8.7 V' constant;attribute tolerance '±0.5 %' constant;attribute pkg_codes '1211 / 122'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299" s="5" t="str" cm="1">
        <f t="array" aca="1" ref="I299" ca="1">IF( OR( AND($A299&gt;=INDIRECT("'Panasonic ERJ Code Table'!$K" &amp; I$1),$A299&lt;=INDIRECT("'Panasonic ERJ Code Table'!$L" &amp; I$1)), AND($A299&gt;=INDIRECT("'Panasonic ERJ Code Table'!$M" &amp; I$1),$A299&lt;=INDIRECT("'Panasonic ERJ Code Table'!$N" &amp; I$1)) ),I$2&amp;_xlfn.XLOOKUP($A299,E96_raw,E96_code),"N/A")</f>
        <v>N/A</v>
      </c>
      <c r="L299" s="5" t="str" cm="1">
        <f t="array" aca="1" ref="L299" ca="1">IF( OR( AND($A299&gt;=INDIRECT("'Panasonic ERJ Code Table'!$K" &amp; L$1),$A299&lt;=INDIRECT("'Panasonic ERJ Code Table'!$L" &amp; L$1)), AND($A299&gt;=INDIRECT("'Panasonic ERJ Code Table'!$M" &amp; L$1),$A299&lt;=INDIRECT("'Panasonic ERJ Code Table'!$N" &amp; L$1)) ),L$2&amp;_xlfn.XLOOKUP($A299,E96_raw,E96_code),"N/A")</f>
        <v>ERJ3RBD1211</v>
      </c>
      <c r="O299" s="5" t="str" cm="1">
        <f t="array" aca="1" ref="O299" ca="1">IF( OR( AND($A299&gt;=INDIRECT("'Panasonic ERJ Code Table'!$K" &amp; O$1),$A299&lt;=INDIRECT("'Panasonic ERJ Code Table'!$L" &amp; O$1)), AND($A299&gt;=INDIRECT("'Panasonic ERJ Code Table'!$M" &amp; O$1),$A299&lt;=INDIRECT("'Panasonic ERJ Code Table'!$N" &amp; O$1)) ),O$2&amp;_xlfn.XLOOKUP($A299,E96_raw,E96_code),"N/A")</f>
        <v>N/A</v>
      </c>
      <c r="R299" s="5" t="str" cm="1">
        <f t="array" aca="1" ref="R299" ca="1">IF( OR( AND($A299&gt;=INDIRECT("'Panasonic ERJ Code Table'!$K" &amp; R$1),$A299&lt;=INDIRECT("'Panasonic ERJ Code Table'!$L" &amp; R$1)), AND($A299&gt;=INDIRECT("'Panasonic ERJ Code Table'!$M" &amp; R$1),$A299&lt;=INDIRECT("'Panasonic ERJ Code Table'!$N" &amp; R$1)) ),R$2&amp;_xlfn.XLOOKUP($A299,E96_raw,E96_code),"N/A")</f>
        <v>ERJ6RBD1211</v>
      </c>
      <c r="U299" s="5" t="str" cm="1">
        <f t="array" aca="1" ref="U299" ca="1">IF( OR( AND($A299&gt;=INDIRECT("'Panasonic ERJ Code Table'!$J" &amp; U$1),$A299&lt;=INDIRECT("'Panasonic ERJ Code Table'!$K" &amp; U$1)), AND($A299&gt;=INDIRECT("'Panasonic ERJ Code Table'!$L" &amp; U$1),$A299&lt;=INDIRECT("'Panasonic ERJ Code Table'!$M" &amp; U$1)) ),U$2&amp;_xlfn.XLOOKUP($A299,E96_raw,E96_code),"N/A")</f>
        <v>ERJ6RED1211</v>
      </c>
    </row>
    <row r="300" spans="1:21">
      <c r="A300" s="16">
        <v>1240</v>
      </c>
      <c r="B300" s="19"/>
      <c r="C300" s="5" t="str" cm="1">
        <f t="array" aca="1" ref="C300" ca="1">IF( OR( AND($A300&gt;=INDIRECT("'Panasonic ERJ Code Table'!$K" &amp; C$1),$A300&lt;=INDIRECT("'Panasonic ERJ Code Table'!$L" &amp; C$1)), AND($A300&gt;=INDIRECT("'Panasonic ERJ Code Table'!$M" &amp; C$1),$A300&lt;=INDIRECT("'Panasonic ERJ Code Table'!$N" &amp; C$1)) ),C$2&amp;_xlfn.XLOOKUP($A300,E96_raw,E96_code),"N/A")</f>
        <v>ERJ1RHD1241</v>
      </c>
      <c r="D300" s="23" t="str" cm="1">
        <f t="array" aca="1" ref="D300" ca="1">"technology "&amp;RIGHT(C300,4)&amp;";"&amp;_xlfn.XLOOKUP(2,eii,eia)&amp;C300&amp;_xlfn.XLOOKUP(16,eii,eia)&amp;_xlfn.XLOOKUP(3,eii,eia)&amp;_xlfn.XLOOKUP($A300,E96_raw,e96_std&amp;" "&amp;e96_sym)&amp;_xlfn.XLOOKUP(16,eii,eia)&amp;_xlfn.XLOOKUP(4,eii,eia)&amp;_xlfn.XLOOKUP(LEFT(C300,7),r_1,r_4)&amp;" W @ 70°C"&amp;_xlfn.XLOOKUP(16,eii,eia)&amp;_xlfn.XLOOKUP(5,eii,eia)&amp;_xlfn.XLOOKUP(MID(C300,4,3),e_code,TEXT(e_size,"0000"))&amp;_xlfn.XLOOKUP(16,eii,eia)&amp;_xlfn.XLOOKUP(6,eii,eia)&amp;ROUND(MIN(SQRT($A300*_xlfn.XLOOKUP(LEFT(C300,7),r_1,r_4)),_xlfn.XLOOKUP(LEFT(C300,7),r_1,r_7)),1)&amp;" V"&amp;_xlfn.XLOOKUP(16,eii,eia)&amp;_xlfn.XLOOKUP(8,eii,eia)&amp;_xlfn.XLOOKUP(LEFT(C300,7),r_1,r_8)&amp;_xlfn.XLOOKUP(16,eii,eia)&amp;_xlfn.XLOOKUP(9,eii,eia)&amp;_xlfn.XLOOKUP($A300,E96_raw,E96_code&amp;" / "&amp;E96_3C)&amp;_xlfn.XLOOKUP(16,eii,eia)&amp;_xlfn.XLOOKUP(10,eii,eia)&amp;_xlfn.XLOOKUP(LEFT(C300,7),r_1,r_10)&amp;_xlfn.XLOOKUP(16,eii,eia)&amp;_xlfn.XLOOKUP(11,eii,eia)&amp;_xlfn.XLOOKUP(LEFT(C300,7),r_1,r_11)&amp;_xlfn.XLOOKUP(16,eii,eia)&amp;_xlfn.XLOOKUP(12,eii,eia)&amp;_xlfn.XLOOKUP(LEFT(C300,7),r_1,r_12)&amp;" ppm/°C"&amp;_xlfn.XLOOKUP(16,eii,eia)&amp;_xlfn.XLOOKUP(13,eii,eia)&amp;MID(C300,4,2)&amp;_xlfn.XLOOKUP(16,eii,eia)&amp;_xlfn.XLOOKUP(14,eii,eia)&amp;_xlfn.XLOOKUP(16,eii,eia)&amp;_xlfn.XLOOKUP(15,eii,eia)&amp;_xlfn.XLOOKUP(16,eii,eia)</f>
        <v>technology 1241;attribute MPN 'ERJ1RHD1241' constant;attribute value '1.24 k' constant;attribute Power '0.05 W @ 70°C' constant;attribute package '0201' constant;attribute RCWV '7.9 V' constant;attribute tolerance '±0.5 %' constant;attribute pkg_codes '1241 / 122'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0" s="5" t="str" cm="1">
        <f t="array" aca="1" ref="F300" ca="1">IF( OR( AND($A300&gt;=INDIRECT("'Panasonic ERJ Code Table'!$K" &amp; F$1),$A300&lt;=INDIRECT("'Panasonic ERJ Code Table'!$L" &amp; F$1)), AND($A300&gt;=INDIRECT("'Panasonic ERJ Code Table'!$M" &amp; F$1),$A300&lt;=INDIRECT("'Panasonic ERJ Code Table'!$N" &amp; F$1)) ),F$2&amp;_xlfn.XLOOKUP($A300,E96_raw,E96_code),"N/A")</f>
        <v>ERJ2RHD1241</v>
      </c>
      <c r="G300" s="23" t="str" cm="1">
        <f t="array" aca="1" ref="G300" ca="1">"technology "&amp;RIGHT(F300,4)&amp;";"&amp;_xlfn.XLOOKUP(2,eii,eia)&amp;F300&amp;_xlfn.XLOOKUP(16,eii,eia)&amp;_xlfn.XLOOKUP(3,eii,eia)&amp;_xlfn.XLOOKUP($A300,E96_raw,e96_std&amp;" "&amp;e96_sym)&amp;_xlfn.XLOOKUP(16,eii,eia)&amp;_xlfn.XLOOKUP(4,eii,eia)&amp;_xlfn.XLOOKUP(LEFT(F300,7),r_1,r_4)&amp;" W @ 70°C"&amp;_xlfn.XLOOKUP(16,eii,eia)&amp;_xlfn.XLOOKUP(5,eii,eia)&amp;_xlfn.XLOOKUP(MID(F300,4,3),e_code,TEXT(e_size,"0000"))&amp;_xlfn.XLOOKUP(16,eii,eia)&amp;_xlfn.XLOOKUP(6,eii,eia)&amp;ROUND(MIN(SQRT($A300*_xlfn.XLOOKUP(LEFT(F300,7),r_1,r_4)),_xlfn.XLOOKUP(LEFT(F300,7),r_1,r_7)),1)&amp;" V"&amp;_xlfn.XLOOKUP(16,eii,eia)&amp;_xlfn.XLOOKUP(8,eii,eia)&amp;_xlfn.XLOOKUP(LEFT(F300,7),r_1,r_8)&amp;_xlfn.XLOOKUP(16,eii,eia)&amp;_xlfn.XLOOKUP(9,eii,eia)&amp;_xlfn.XLOOKUP($A300,E96_raw,E96_code&amp;" / "&amp;E96_3C)&amp;_xlfn.XLOOKUP(16,eii,eia)&amp;_xlfn.XLOOKUP(10,eii,eia)&amp;_xlfn.XLOOKUP(LEFT(F300,7),r_1,r_10)&amp;_xlfn.XLOOKUP(16,eii,eia)&amp;_xlfn.XLOOKUP(11,eii,eia)&amp;_xlfn.XLOOKUP(LEFT(F300,7),r_1,r_11)&amp;_xlfn.XLOOKUP(16,eii,eia)&amp;_xlfn.XLOOKUP(12,eii,eia)&amp;_xlfn.XLOOKUP(LEFT(F300,7),r_1,r_12)&amp;" ppm/°C"&amp;_xlfn.XLOOKUP(16,eii,eia)&amp;_xlfn.XLOOKUP(13,eii,eia)&amp;MID(F300,4,2)&amp;_xlfn.XLOOKUP(16,eii,eia)&amp;_xlfn.XLOOKUP(14,eii,eia)&amp;_xlfn.XLOOKUP(16,eii,eia)&amp;_xlfn.XLOOKUP(15,eii,eia)&amp;_xlfn.XLOOKUP(16,eii,eia)</f>
        <v>technology 1241;attribute MPN 'ERJ2RHD1241' constant;attribute value '1.24 k' constant;attribute Power '0.063 W @ 70°C' constant;attribute package '0402' constant;attribute RCWV '8.8 V' constant;attribute tolerance '±0.5 %' constant;attribute pkg_codes '1241 / 122'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0" s="5" t="str" cm="1">
        <f t="array" aca="1" ref="I300" ca="1">IF( OR( AND($A300&gt;=INDIRECT("'Panasonic ERJ Code Table'!$K" &amp; I$1),$A300&lt;=INDIRECT("'Panasonic ERJ Code Table'!$L" &amp; I$1)), AND($A300&gt;=INDIRECT("'Panasonic ERJ Code Table'!$M" &amp; I$1),$A300&lt;=INDIRECT("'Panasonic ERJ Code Table'!$N" &amp; I$1)) ),I$2&amp;_xlfn.XLOOKUP($A300,E96_raw,E96_code),"N/A")</f>
        <v>N/A</v>
      </c>
      <c r="L300" s="5" t="str" cm="1">
        <f t="array" aca="1" ref="L300" ca="1">IF( OR( AND($A300&gt;=INDIRECT("'Panasonic ERJ Code Table'!$K" &amp; L$1),$A300&lt;=INDIRECT("'Panasonic ERJ Code Table'!$L" &amp; L$1)), AND($A300&gt;=INDIRECT("'Panasonic ERJ Code Table'!$M" &amp; L$1),$A300&lt;=INDIRECT("'Panasonic ERJ Code Table'!$N" &amp; L$1)) ),L$2&amp;_xlfn.XLOOKUP($A300,E96_raw,E96_code),"N/A")</f>
        <v>ERJ3RBD1241</v>
      </c>
      <c r="O300" s="5" t="str" cm="1">
        <f t="array" aca="1" ref="O300" ca="1">IF( OR( AND($A300&gt;=INDIRECT("'Panasonic ERJ Code Table'!$K" &amp; O$1),$A300&lt;=INDIRECT("'Panasonic ERJ Code Table'!$L" &amp; O$1)), AND($A300&gt;=INDIRECT("'Panasonic ERJ Code Table'!$M" &amp; O$1),$A300&lt;=INDIRECT("'Panasonic ERJ Code Table'!$N" &amp; O$1)) ),O$2&amp;_xlfn.XLOOKUP($A300,E96_raw,E96_code),"N/A")</f>
        <v>N/A</v>
      </c>
      <c r="R300" s="5" t="str" cm="1">
        <f t="array" aca="1" ref="R300" ca="1">IF( OR( AND($A300&gt;=INDIRECT("'Panasonic ERJ Code Table'!$K" &amp; R$1),$A300&lt;=INDIRECT("'Panasonic ERJ Code Table'!$L" &amp; R$1)), AND($A300&gt;=INDIRECT("'Panasonic ERJ Code Table'!$M" &amp; R$1),$A300&lt;=INDIRECT("'Panasonic ERJ Code Table'!$N" &amp; R$1)) ),R$2&amp;_xlfn.XLOOKUP($A300,E96_raw,E96_code),"N/A")</f>
        <v>ERJ6RBD1241</v>
      </c>
      <c r="U300" s="5" t="str" cm="1">
        <f t="array" aca="1" ref="U300" ca="1">IF( OR( AND($A300&gt;=INDIRECT("'Panasonic ERJ Code Table'!$J" &amp; U$1),$A300&lt;=INDIRECT("'Panasonic ERJ Code Table'!$K" &amp; U$1)), AND($A300&gt;=INDIRECT("'Panasonic ERJ Code Table'!$L" &amp; U$1),$A300&lt;=INDIRECT("'Panasonic ERJ Code Table'!$M" &amp; U$1)) ),U$2&amp;_xlfn.XLOOKUP($A300,E96_raw,E96_code),"N/A")</f>
        <v>ERJ6RED1241</v>
      </c>
    </row>
    <row r="301" spans="1:21">
      <c r="A301" s="16">
        <v>1270</v>
      </c>
      <c r="B301" s="19"/>
      <c r="C301" s="5" t="str" cm="1">
        <f t="array" aca="1" ref="C301" ca="1">IF( OR( AND($A301&gt;=INDIRECT("'Panasonic ERJ Code Table'!$K" &amp; C$1),$A301&lt;=INDIRECT("'Panasonic ERJ Code Table'!$L" &amp; C$1)), AND($A301&gt;=INDIRECT("'Panasonic ERJ Code Table'!$M" &amp; C$1),$A301&lt;=INDIRECT("'Panasonic ERJ Code Table'!$N" &amp; C$1)) ),C$2&amp;_xlfn.XLOOKUP($A301,E96_raw,E96_code),"N/A")</f>
        <v>ERJ1RHD1271</v>
      </c>
      <c r="D301" s="23" t="str" cm="1">
        <f t="array" aca="1" ref="D301" ca="1">"technology "&amp;RIGHT(C301,4)&amp;";"&amp;_xlfn.XLOOKUP(2,eii,eia)&amp;C301&amp;_xlfn.XLOOKUP(16,eii,eia)&amp;_xlfn.XLOOKUP(3,eii,eia)&amp;_xlfn.XLOOKUP($A301,E96_raw,e96_std&amp;" "&amp;e96_sym)&amp;_xlfn.XLOOKUP(16,eii,eia)&amp;_xlfn.XLOOKUP(4,eii,eia)&amp;_xlfn.XLOOKUP(LEFT(C301,7),r_1,r_4)&amp;" W @ 70°C"&amp;_xlfn.XLOOKUP(16,eii,eia)&amp;_xlfn.XLOOKUP(5,eii,eia)&amp;_xlfn.XLOOKUP(MID(C301,4,3),e_code,TEXT(e_size,"0000"))&amp;_xlfn.XLOOKUP(16,eii,eia)&amp;_xlfn.XLOOKUP(6,eii,eia)&amp;ROUND(MIN(SQRT($A301*_xlfn.XLOOKUP(LEFT(C301,7),r_1,r_4)),_xlfn.XLOOKUP(LEFT(C301,7),r_1,r_7)),1)&amp;" V"&amp;_xlfn.XLOOKUP(16,eii,eia)&amp;_xlfn.XLOOKUP(8,eii,eia)&amp;_xlfn.XLOOKUP(LEFT(C301,7),r_1,r_8)&amp;_xlfn.XLOOKUP(16,eii,eia)&amp;_xlfn.XLOOKUP(9,eii,eia)&amp;_xlfn.XLOOKUP($A301,E96_raw,E96_code&amp;" / "&amp;E96_3C)&amp;_xlfn.XLOOKUP(16,eii,eia)&amp;_xlfn.XLOOKUP(10,eii,eia)&amp;_xlfn.XLOOKUP(LEFT(C301,7),r_1,r_10)&amp;_xlfn.XLOOKUP(16,eii,eia)&amp;_xlfn.XLOOKUP(11,eii,eia)&amp;_xlfn.XLOOKUP(LEFT(C301,7),r_1,r_11)&amp;_xlfn.XLOOKUP(16,eii,eia)&amp;_xlfn.XLOOKUP(12,eii,eia)&amp;_xlfn.XLOOKUP(LEFT(C301,7),r_1,r_12)&amp;" ppm/°C"&amp;_xlfn.XLOOKUP(16,eii,eia)&amp;_xlfn.XLOOKUP(13,eii,eia)&amp;MID(C301,4,2)&amp;_xlfn.XLOOKUP(16,eii,eia)&amp;_xlfn.XLOOKUP(14,eii,eia)&amp;_xlfn.XLOOKUP(16,eii,eia)&amp;_xlfn.XLOOKUP(15,eii,eia)&amp;_xlfn.XLOOKUP(16,eii,eia)</f>
        <v>technology 1271;attribute MPN 'ERJ1RHD1271' constant;attribute value '1.27 k' constant;attribute Power '0.05 W @ 70°C' constant;attribute package '0201' constant;attribute RCWV '8 V' constant;attribute tolerance '±0.5 %' constant;attribute pkg_codes '1271 / 122'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1" s="5" t="str" cm="1">
        <f t="array" aca="1" ref="F301" ca="1">IF( OR( AND($A301&gt;=INDIRECT("'Panasonic ERJ Code Table'!$K" &amp; F$1),$A301&lt;=INDIRECT("'Panasonic ERJ Code Table'!$L" &amp; F$1)), AND($A301&gt;=INDIRECT("'Panasonic ERJ Code Table'!$M" &amp; F$1),$A301&lt;=INDIRECT("'Panasonic ERJ Code Table'!$N" &amp; F$1)) ),F$2&amp;_xlfn.XLOOKUP($A301,E96_raw,E96_code),"N/A")</f>
        <v>ERJ2RHD1271</v>
      </c>
      <c r="G301" s="23" t="str" cm="1">
        <f t="array" aca="1" ref="G301" ca="1">"technology "&amp;RIGHT(F301,4)&amp;";"&amp;_xlfn.XLOOKUP(2,eii,eia)&amp;F301&amp;_xlfn.XLOOKUP(16,eii,eia)&amp;_xlfn.XLOOKUP(3,eii,eia)&amp;_xlfn.XLOOKUP($A301,E96_raw,e96_std&amp;" "&amp;e96_sym)&amp;_xlfn.XLOOKUP(16,eii,eia)&amp;_xlfn.XLOOKUP(4,eii,eia)&amp;_xlfn.XLOOKUP(LEFT(F301,7),r_1,r_4)&amp;" W @ 70°C"&amp;_xlfn.XLOOKUP(16,eii,eia)&amp;_xlfn.XLOOKUP(5,eii,eia)&amp;_xlfn.XLOOKUP(MID(F301,4,3),e_code,TEXT(e_size,"0000"))&amp;_xlfn.XLOOKUP(16,eii,eia)&amp;_xlfn.XLOOKUP(6,eii,eia)&amp;ROUND(MIN(SQRT($A301*_xlfn.XLOOKUP(LEFT(F301,7),r_1,r_4)),_xlfn.XLOOKUP(LEFT(F301,7),r_1,r_7)),1)&amp;" V"&amp;_xlfn.XLOOKUP(16,eii,eia)&amp;_xlfn.XLOOKUP(8,eii,eia)&amp;_xlfn.XLOOKUP(LEFT(F301,7),r_1,r_8)&amp;_xlfn.XLOOKUP(16,eii,eia)&amp;_xlfn.XLOOKUP(9,eii,eia)&amp;_xlfn.XLOOKUP($A301,E96_raw,E96_code&amp;" / "&amp;E96_3C)&amp;_xlfn.XLOOKUP(16,eii,eia)&amp;_xlfn.XLOOKUP(10,eii,eia)&amp;_xlfn.XLOOKUP(LEFT(F301,7),r_1,r_10)&amp;_xlfn.XLOOKUP(16,eii,eia)&amp;_xlfn.XLOOKUP(11,eii,eia)&amp;_xlfn.XLOOKUP(LEFT(F301,7),r_1,r_11)&amp;_xlfn.XLOOKUP(16,eii,eia)&amp;_xlfn.XLOOKUP(12,eii,eia)&amp;_xlfn.XLOOKUP(LEFT(F301,7),r_1,r_12)&amp;" ppm/°C"&amp;_xlfn.XLOOKUP(16,eii,eia)&amp;_xlfn.XLOOKUP(13,eii,eia)&amp;MID(F301,4,2)&amp;_xlfn.XLOOKUP(16,eii,eia)&amp;_xlfn.XLOOKUP(14,eii,eia)&amp;_xlfn.XLOOKUP(16,eii,eia)&amp;_xlfn.XLOOKUP(15,eii,eia)&amp;_xlfn.XLOOKUP(16,eii,eia)</f>
        <v>technology 1271;attribute MPN 'ERJ2RHD1271' constant;attribute value '1.27 k' constant;attribute Power '0.063 W @ 70°C' constant;attribute package '0402' constant;attribute RCWV '8.9 V' constant;attribute tolerance '±0.5 %' constant;attribute pkg_codes '1271 / 122'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1" s="5" t="str" cm="1">
        <f t="array" aca="1" ref="I301" ca="1">IF( OR( AND($A301&gt;=INDIRECT("'Panasonic ERJ Code Table'!$K" &amp; I$1),$A301&lt;=INDIRECT("'Panasonic ERJ Code Table'!$L" &amp; I$1)), AND($A301&gt;=INDIRECT("'Panasonic ERJ Code Table'!$M" &amp; I$1),$A301&lt;=INDIRECT("'Panasonic ERJ Code Table'!$N" &amp; I$1)) ),I$2&amp;_xlfn.XLOOKUP($A301,E96_raw,E96_code),"N/A")</f>
        <v>N/A</v>
      </c>
      <c r="L301" s="5" t="str" cm="1">
        <f t="array" aca="1" ref="L301" ca="1">IF( OR( AND($A301&gt;=INDIRECT("'Panasonic ERJ Code Table'!$K" &amp; L$1),$A301&lt;=INDIRECT("'Panasonic ERJ Code Table'!$L" &amp; L$1)), AND($A301&gt;=INDIRECT("'Panasonic ERJ Code Table'!$M" &amp; L$1),$A301&lt;=INDIRECT("'Panasonic ERJ Code Table'!$N" &amp; L$1)) ),L$2&amp;_xlfn.XLOOKUP($A301,E96_raw,E96_code),"N/A")</f>
        <v>ERJ3RBD1271</v>
      </c>
      <c r="O301" s="5" t="str" cm="1">
        <f t="array" aca="1" ref="O301" ca="1">IF( OR( AND($A301&gt;=INDIRECT("'Panasonic ERJ Code Table'!$K" &amp; O$1),$A301&lt;=INDIRECT("'Panasonic ERJ Code Table'!$L" &amp; O$1)), AND($A301&gt;=INDIRECT("'Panasonic ERJ Code Table'!$M" &amp; O$1),$A301&lt;=INDIRECT("'Panasonic ERJ Code Table'!$N" &amp; O$1)) ),O$2&amp;_xlfn.XLOOKUP($A301,E96_raw,E96_code),"N/A")</f>
        <v>N/A</v>
      </c>
      <c r="R301" s="5" t="str" cm="1">
        <f t="array" aca="1" ref="R301" ca="1">IF( OR( AND($A301&gt;=INDIRECT("'Panasonic ERJ Code Table'!$K" &amp; R$1),$A301&lt;=INDIRECT("'Panasonic ERJ Code Table'!$L" &amp; R$1)), AND($A301&gt;=INDIRECT("'Panasonic ERJ Code Table'!$M" &amp; R$1),$A301&lt;=INDIRECT("'Panasonic ERJ Code Table'!$N" &amp; R$1)) ),R$2&amp;_xlfn.XLOOKUP($A301,E96_raw,E96_code),"N/A")</f>
        <v>ERJ6RBD1271</v>
      </c>
      <c r="U301" s="5" t="str" cm="1">
        <f t="array" aca="1" ref="U301" ca="1">IF( OR( AND($A301&gt;=INDIRECT("'Panasonic ERJ Code Table'!$J" &amp; U$1),$A301&lt;=INDIRECT("'Panasonic ERJ Code Table'!$K" &amp; U$1)), AND($A301&gt;=INDIRECT("'Panasonic ERJ Code Table'!$L" &amp; U$1),$A301&lt;=INDIRECT("'Panasonic ERJ Code Table'!$M" &amp; U$1)) ),U$2&amp;_xlfn.XLOOKUP($A301,E96_raw,E96_code),"N/A")</f>
        <v>ERJ6RED1271</v>
      </c>
    </row>
    <row r="302" spans="1:21">
      <c r="A302" s="16">
        <v>1300</v>
      </c>
      <c r="B302" s="19"/>
      <c r="C302" s="5" t="str" cm="1">
        <f t="array" aca="1" ref="C302" ca="1">IF( OR( AND($A302&gt;=INDIRECT("'Panasonic ERJ Code Table'!$K" &amp; C$1),$A302&lt;=INDIRECT("'Panasonic ERJ Code Table'!$L" &amp; C$1)), AND($A302&gt;=INDIRECT("'Panasonic ERJ Code Table'!$M" &amp; C$1),$A302&lt;=INDIRECT("'Panasonic ERJ Code Table'!$N" &amp; C$1)) ),C$2&amp;_xlfn.XLOOKUP($A302,E96_raw,E96_code),"N/A")</f>
        <v>ERJ1RHD1301</v>
      </c>
      <c r="D302" s="23" t="str" cm="1">
        <f t="array" aca="1" ref="D302" ca="1">"technology "&amp;RIGHT(C302,4)&amp;";"&amp;_xlfn.XLOOKUP(2,eii,eia)&amp;C302&amp;_xlfn.XLOOKUP(16,eii,eia)&amp;_xlfn.XLOOKUP(3,eii,eia)&amp;_xlfn.XLOOKUP($A302,E96_raw,e96_std&amp;" "&amp;e96_sym)&amp;_xlfn.XLOOKUP(16,eii,eia)&amp;_xlfn.XLOOKUP(4,eii,eia)&amp;_xlfn.XLOOKUP(LEFT(C302,7),r_1,r_4)&amp;" W @ 70°C"&amp;_xlfn.XLOOKUP(16,eii,eia)&amp;_xlfn.XLOOKUP(5,eii,eia)&amp;_xlfn.XLOOKUP(MID(C302,4,3),e_code,TEXT(e_size,"0000"))&amp;_xlfn.XLOOKUP(16,eii,eia)&amp;_xlfn.XLOOKUP(6,eii,eia)&amp;ROUND(MIN(SQRT($A302*_xlfn.XLOOKUP(LEFT(C302,7),r_1,r_4)),_xlfn.XLOOKUP(LEFT(C302,7),r_1,r_7)),1)&amp;" V"&amp;_xlfn.XLOOKUP(16,eii,eia)&amp;_xlfn.XLOOKUP(8,eii,eia)&amp;_xlfn.XLOOKUP(LEFT(C302,7),r_1,r_8)&amp;_xlfn.XLOOKUP(16,eii,eia)&amp;_xlfn.XLOOKUP(9,eii,eia)&amp;_xlfn.XLOOKUP($A302,E96_raw,E96_code&amp;" / "&amp;E96_3C)&amp;_xlfn.XLOOKUP(16,eii,eia)&amp;_xlfn.XLOOKUP(10,eii,eia)&amp;_xlfn.XLOOKUP(LEFT(C302,7),r_1,r_10)&amp;_xlfn.XLOOKUP(16,eii,eia)&amp;_xlfn.XLOOKUP(11,eii,eia)&amp;_xlfn.XLOOKUP(LEFT(C302,7),r_1,r_11)&amp;_xlfn.XLOOKUP(16,eii,eia)&amp;_xlfn.XLOOKUP(12,eii,eia)&amp;_xlfn.XLOOKUP(LEFT(C302,7),r_1,r_12)&amp;" ppm/°C"&amp;_xlfn.XLOOKUP(16,eii,eia)&amp;_xlfn.XLOOKUP(13,eii,eia)&amp;MID(C302,4,2)&amp;_xlfn.XLOOKUP(16,eii,eia)&amp;_xlfn.XLOOKUP(14,eii,eia)&amp;_xlfn.XLOOKUP(16,eii,eia)&amp;_xlfn.XLOOKUP(15,eii,eia)&amp;_xlfn.XLOOKUP(16,eii,eia)</f>
        <v>technology 1301;attribute MPN 'ERJ1RHD1301' constant;attribute value '1.30 k' constant;attribute Power '0.05 W @ 70°C' constant;attribute package '0201' constant;attribute RCWV '8.1 V' constant;attribute tolerance '±0.5 %' constant;attribute pkg_codes '1301 / 132'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2" s="5" t="str" cm="1">
        <f t="array" aca="1" ref="F302" ca="1">IF( OR( AND($A302&gt;=INDIRECT("'Panasonic ERJ Code Table'!$K" &amp; F$1),$A302&lt;=INDIRECT("'Panasonic ERJ Code Table'!$L" &amp; F$1)), AND($A302&gt;=INDIRECT("'Panasonic ERJ Code Table'!$M" &amp; F$1),$A302&lt;=INDIRECT("'Panasonic ERJ Code Table'!$N" &amp; F$1)) ),F$2&amp;_xlfn.XLOOKUP($A302,E96_raw,E96_code),"N/A")</f>
        <v>ERJ2RHD1301</v>
      </c>
      <c r="G302" s="23" t="str" cm="1">
        <f t="array" aca="1" ref="G302" ca="1">"technology "&amp;RIGHT(F302,4)&amp;";"&amp;_xlfn.XLOOKUP(2,eii,eia)&amp;F302&amp;_xlfn.XLOOKUP(16,eii,eia)&amp;_xlfn.XLOOKUP(3,eii,eia)&amp;_xlfn.XLOOKUP($A302,E96_raw,e96_std&amp;" "&amp;e96_sym)&amp;_xlfn.XLOOKUP(16,eii,eia)&amp;_xlfn.XLOOKUP(4,eii,eia)&amp;_xlfn.XLOOKUP(LEFT(F302,7),r_1,r_4)&amp;" W @ 70°C"&amp;_xlfn.XLOOKUP(16,eii,eia)&amp;_xlfn.XLOOKUP(5,eii,eia)&amp;_xlfn.XLOOKUP(MID(F302,4,3),e_code,TEXT(e_size,"0000"))&amp;_xlfn.XLOOKUP(16,eii,eia)&amp;_xlfn.XLOOKUP(6,eii,eia)&amp;ROUND(MIN(SQRT($A302*_xlfn.XLOOKUP(LEFT(F302,7),r_1,r_4)),_xlfn.XLOOKUP(LEFT(F302,7),r_1,r_7)),1)&amp;" V"&amp;_xlfn.XLOOKUP(16,eii,eia)&amp;_xlfn.XLOOKUP(8,eii,eia)&amp;_xlfn.XLOOKUP(LEFT(F302,7),r_1,r_8)&amp;_xlfn.XLOOKUP(16,eii,eia)&amp;_xlfn.XLOOKUP(9,eii,eia)&amp;_xlfn.XLOOKUP($A302,E96_raw,E96_code&amp;" / "&amp;E96_3C)&amp;_xlfn.XLOOKUP(16,eii,eia)&amp;_xlfn.XLOOKUP(10,eii,eia)&amp;_xlfn.XLOOKUP(LEFT(F302,7),r_1,r_10)&amp;_xlfn.XLOOKUP(16,eii,eia)&amp;_xlfn.XLOOKUP(11,eii,eia)&amp;_xlfn.XLOOKUP(LEFT(F302,7),r_1,r_11)&amp;_xlfn.XLOOKUP(16,eii,eia)&amp;_xlfn.XLOOKUP(12,eii,eia)&amp;_xlfn.XLOOKUP(LEFT(F302,7),r_1,r_12)&amp;" ppm/°C"&amp;_xlfn.XLOOKUP(16,eii,eia)&amp;_xlfn.XLOOKUP(13,eii,eia)&amp;MID(F302,4,2)&amp;_xlfn.XLOOKUP(16,eii,eia)&amp;_xlfn.XLOOKUP(14,eii,eia)&amp;_xlfn.XLOOKUP(16,eii,eia)&amp;_xlfn.XLOOKUP(15,eii,eia)&amp;_xlfn.XLOOKUP(16,eii,eia)</f>
        <v>technology 1301;attribute MPN 'ERJ2RHD1301' constant;attribute value '1.30 k' constant;attribute Power '0.063 W @ 70°C' constant;attribute package '0402' constant;attribute RCWV '9 V' constant;attribute tolerance '±0.5 %' constant;attribute pkg_codes '1301 / 132'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2" s="5" t="str" cm="1">
        <f t="array" aca="1" ref="I302" ca="1">IF( OR( AND($A302&gt;=INDIRECT("'Panasonic ERJ Code Table'!$K" &amp; I$1),$A302&lt;=INDIRECT("'Panasonic ERJ Code Table'!$L" &amp; I$1)), AND($A302&gt;=INDIRECT("'Panasonic ERJ Code Table'!$M" &amp; I$1),$A302&lt;=INDIRECT("'Panasonic ERJ Code Table'!$N" &amp; I$1)) ),I$2&amp;_xlfn.XLOOKUP($A302,E96_raw,E96_code),"N/A")</f>
        <v>N/A</v>
      </c>
      <c r="L302" s="5" t="str" cm="1">
        <f t="array" aca="1" ref="L302" ca="1">IF( OR( AND($A302&gt;=INDIRECT("'Panasonic ERJ Code Table'!$K" &amp; L$1),$A302&lt;=INDIRECT("'Panasonic ERJ Code Table'!$L" &amp; L$1)), AND($A302&gt;=INDIRECT("'Panasonic ERJ Code Table'!$M" &amp; L$1),$A302&lt;=INDIRECT("'Panasonic ERJ Code Table'!$N" &amp; L$1)) ),L$2&amp;_xlfn.XLOOKUP($A302,E96_raw,E96_code),"N/A")</f>
        <v>ERJ3RBD1301</v>
      </c>
      <c r="O302" s="5" t="str" cm="1">
        <f t="array" aca="1" ref="O302" ca="1">IF( OR( AND($A302&gt;=INDIRECT("'Panasonic ERJ Code Table'!$K" &amp; O$1),$A302&lt;=INDIRECT("'Panasonic ERJ Code Table'!$L" &amp; O$1)), AND($A302&gt;=INDIRECT("'Panasonic ERJ Code Table'!$M" &amp; O$1),$A302&lt;=INDIRECT("'Panasonic ERJ Code Table'!$N" &amp; O$1)) ),O$2&amp;_xlfn.XLOOKUP($A302,E96_raw,E96_code),"N/A")</f>
        <v>N/A</v>
      </c>
      <c r="R302" s="5" t="str" cm="1">
        <f t="array" aca="1" ref="R302" ca="1">IF( OR( AND($A302&gt;=INDIRECT("'Panasonic ERJ Code Table'!$K" &amp; R$1),$A302&lt;=INDIRECT("'Panasonic ERJ Code Table'!$L" &amp; R$1)), AND($A302&gt;=INDIRECT("'Panasonic ERJ Code Table'!$M" &amp; R$1),$A302&lt;=INDIRECT("'Panasonic ERJ Code Table'!$N" &amp; R$1)) ),R$2&amp;_xlfn.XLOOKUP($A302,E96_raw,E96_code),"N/A")</f>
        <v>ERJ6RBD1301</v>
      </c>
      <c r="U302" s="5" t="str" cm="1">
        <f t="array" aca="1" ref="U302" ca="1">IF( OR( AND($A302&gt;=INDIRECT("'Panasonic ERJ Code Table'!$J" &amp; U$1),$A302&lt;=INDIRECT("'Panasonic ERJ Code Table'!$K" &amp; U$1)), AND($A302&gt;=INDIRECT("'Panasonic ERJ Code Table'!$L" &amp; U$1),$A302&lt;=INDIRECT("'Panasonic ERJ Code Table'!$M" &amp; U$1)) ),U$2&amp;_xlfn.XLOOKUP($A302,E96_raw,E96_code),"N/A")</f>
        <v>ERJ6RED1301</v>
      </c>
    </row>
    <row r="303" spans="1:21">
      <c r="A303" s="16">
        <v>1330</v>
      </c>
      <c r="B303" s="19"/>
      <c r="C303" s="5" t="str" cm="1">
        <f t="array" aca="1" ref="C303" ca="1">IF( OR( AND($A303&gt;=INDIRECT("'Panasonic ERJ Code Table'!$K" &amp; C$1),$A303&lt;=INDIRECT("'Panasonic ERJ Code Table'!$L" &amp; C$1)), AND($A303&gt;=INDIRECT("'Panasonic ERJ Code Table'!$M" &amp; C$1),$A303&lt;=INDIRECT("'Panasonic ERJ Code Table'!$N" &amp; C$1)) ),C$2&amp;_xlfn.XLOOKUP($A303,E96_raw,E96_code),"N/A")</f>
        <v>ERJ1RHD1331</v>
      </c>
      <c r="D303" s="23" t="str" cm="1">
        <f t="array" aca="1" ref="D303" ca="1">"technology "&amp;RIGHT(C303,4)&amp;";"&amp;_xlfn.XLOOKUP(2,eii,eia)&amp;C303&amp;_xlfn.XLOOKUP(16,eii,eia)&amp;_xlfn.XLOOKUP(3,eii,eia)&amp;_xlfn.XLOOKUP($A303,E96_raw,e96_std&amp;" "&amp;e96_sym)&amp;_xlfn.XLOOKUP(16,eii,eia)&amp;_xlfn.XLOOKUP(4,eii,eia)&amp;_xlfn.XLOOKUP(LEFT(C303,7),r_1,r_4)&amp;" W @ 70°C"&amp;_xlfn.XLOOKUP(16,eii,eia)&amp;_xlfn.XLOOKUP(5,eii,eia)&amp;_xlfn.XLOOKUP(MID(C303,4,3),e_code,TEXT(e_size,"0000"))&amp;_xlfn.XLOOKUP(16,eii,eia)&amp;_xlfn.XLOOKUP(6,eii,eia)&amp;ROUND(MIN(SQRT($A303*_xlfn.XLOOKUP(LEFT(C303,7),r_1,r_4)),_xlfn.XLOOKUP(LEFT(C303,7),r_1,r_7)),1)&amp;" V"&amp;_xlfn.XLOOKUP(16,eii,eia)&amp;_xlfn.XLOOKUP(8,eii,eia)&amp;_xlfn.XLOOKUP(LEFT(C303,7),r_1,r_8)&amp;_xlfn.XLOOKUP(16,eii,eia)&amp;_xlfn.XLOOKUP(9,eii,eia)&amp;_xlfn.XLOOKUP($A303,E96_raw,E96_code&amp;" / "&amp;E96_3C)&amp;_xlfn.XLOOKUP(16,eii,eia)&amp;_xlfn.XLOOKUP(10,eii,eia)&amp;_xlfn.XLOOKUP(LEFT(C303,7),r_1,r_10)&amp;_xlfn.XLOOKUP(16,eii,eia)&amp;_xlfn.XLOOKUP(11,eii,eia)&amp;_xlfn.XLOOKUP(LEFT(C303,7),r_1,r_11)&amp;_xlfn.XLOOKUP(16,eii,eia)&amp;_xlfn.XLOOKUP(12,eii,eia)&amp;_xlfn.XLOOKUP(LEFT(C303,7),r_1,r_12)&amp;" ppm/°C"&amp;_xlfn.XLOOKUP(16,eii,eia)&amp;_xlfn.XLOOKUP(13,eii,eia)&amp;MID(C303,4,2)&amp;_xlfn.XLOOKUP(16,eii,eia)&amp;_xlfn.XLOOKUP(14,eii,eia)&amp;_xlfn.XLOOKUP(16,eii,eia)&amp;_xlfn.XLOOKUP(15,eii,eia)&amp;_xlfn.XLOOKUP(16,eii,eia)</f>
        <v>technology 1331;attribute MPN 'ERJ1RHD1331' constant;attribute value '1.33 k' constant;attribute Power '0.05 W @ 70°C' constant;attribute package '0201' constant;attribute RCWV '8.2 V' constant;attribute tolerance '±0.5 %' constant;attribute pkg_codes '1331 / 132'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3" s="5" t="str" cm="1">
        <f t="array" aca="1" ref="F303" ca="1">IF( OR( AND($A303&gt;=INDIRECT("'Panasonic ERJ Code Table'!$K" &amp; F$1),$A303&lt;=INDIRECT("'Panasonic ERJ Code Table'!$L" &amp; F$1)), AND($A303&gt;=INDIRECT("'Panasonic ERJ Code Table'!$M" &amp; F$1),$A303&lt;=INDIRECT("'Panasonic ERJ Code Table'!$N" &amp; F$1)) ),F$2&amp;_xlfn.XLOOKUP($A303,E96_raw,E96_code),"N/A")</f>
        <v>ERJ2RHD1331</v>
      </c>
      <c r="G303" s="23" t="str" cm="1">
        <f t="array" aca="1" ref="G303" ca="1">"technology "&amp;RIGHT(F303,4)&amp;";"&amp;_xlfn.XLOOKUP(2,eii,eia)&amp;F303&amp;_xlfn.XLOOKUP(16,eii,eia)&amp;_xlfn.XLOOKUP(3,eii,eia)&amp;_xlfn.XLOOKUP($A303,E96_raw,e96_std&amp;" "&amp;e96_sym)&amp;_xlfn.XLOOKUP(16,eii,eia)&amp;_xlfn.XLOOKUP(4,eii,eia)&amp;_xlfn.XLOOKUP(LEFT(F303,7),r_1,r_4)&amp;" W @ 70°C"&amp;_xlfn.XLOOKUP(16,eii,eia)&amp;_xlfn.XLOOKUP(5,eii,eia)&amp;_xlfn.XLOOKUP(MID(F303,4,3),e_code,TEXT(e_size,"0000"))&amp;_xlfn.XLOOKUP(16,eii,eia)&amp;_xlfn.XLOOKUP(6,eii,eia)&amp;ROUND(MIN(SQRT($A303*_xlfn.XLOOKUP(LEFT(F303,7),r_1,r_4)),_xlfn.XLOOKUP(LEFT(F303,7),r_1,r_7)),1)&amp;" V"&amp;_xlfn.XLOOKUP(16,eii,eia)&amp;_xlfn.XLOOKUP(8,eii,eia)&amp;_xlfn.XLOOKUP(LEFT(F303,7),r_1,r_8)&amp;_xlfn.XLOOKUP(16,eii,eia)&amp;_xlfn.XLOOKUP(9,eii,eia)&amp;_xlfn.XLOOKUP($A303,E96_raw,E96_code&amp;" / "&amp;E96_3C)&amp;_xlfn.XLOOKUP(16,eii,eia)&amp;_xlfn.XLOOKUP(10,eii,eia)&amp;_xlfn.XLOOKUP(LEFT(F303,7),r_1,r_10)&amp;_xlfn.XLOOKUP(16,eii,eia)&amp;_xlfn.XLOOKUP(11,eii,eia)&amp;_xlfn.XLOOKUP(LEFT(F303,7),r_1,r_11)&amp;_xlfn.XLOOKUP(16,eii,eia)&amp;_xlfn.XLOOKUP(12,eii,eia)&amp;_xlfn.XLOOKUP(LEFT(F303,7),r_1,r_12)&amp;" ppm/°C"&amp;_xlfn.XLOOKUP(16,eii,eia)&amp;_xlfn.XLOOKUP(13,eii,eia)&amp;MID(F303,4,2)&amp;_xlfn.XLOOKUP(16,eii,eia)&amp;_xlfn.XLOOKUP(14,eii,eia)&amp;_xlfn.XLOOKUP(16,eii,eia)&amp;_xlfn.XLOOKUP(15,eii,eia)&amp;_xlfn.XLOOKUP(16,eii,eia)</f>
        <v>technology 1331;attribute MPN 'ERJ2RHD1331' constant;attribute value '1.33 k' constant;attribute Power '0.063 W @ 70°C' constant;attribute package '0402' constant;attribute RCWV '9.2 V' constant;attribute tolerance '±0.5 %' constant;attribute pkg_codes '1331 / 132'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3" s="5" t="str" cm="1">
        <f t="array" aca="1" ref="I303" ca="1">IF( OR( AND($A303&gt;=INDIRECT("'Panasonic ERJ Code Table'!$K" &amp; I$1),$A303&lt;=INDIRECT("'Panasonic ERJ Code Table'!$L" &amp; I$1)), AND($A303&gt;=INDIRECT("'Panasonic ERJ Code Table'!$M" &amp; I$1),$A303&lt;=INDIRECT("'Panasonic ERJ Code Table'!$N" &amp; I$1)) ),I$2&amp;_xlfn.XLOOKUP($A303,E96_raw,E96_code),"N/A")</f>
        <v>N/A</v>
      </c>
      <c r="L303" s="5" t="str" cm="1">
        <f t="array" aca="1" ref="L303" ca="1">IF( OR( AND($A303&gt;=INDIRECT("'Panasonic ERJ Code Table'!$K" &amp; L$1),$A303&lt;=INDIRECT("'Panasonic ERJ Code Table'!$L" &amp; L$1)), AND($A303&gt;=INDIRECT("'Panasonic ERJ Code Table'!$M" &amp; L$1),$A303&lt;=INDIRECT("'Panasonic ERJ Code Table'!$N" &amp; L$1)) ),L$2&amp;_xlfn.XLOOKUP($A303,E96_raw,E96_code),"N/A")</f>
        <v>ERJ3RBD1331</v>
      </c>
      <c r="O303" s="5" t="str" cm="1">
        <f t="array" aca="1" ref="O303" ca="1">IF( OR( AND($A303&gt;=INDIRECT("'Panasonic ERJ Code Table'!$K" &amp; O$1),$A303&lt;=INDIRECT("'Panasonic ERJ Code Table'!$L" &amp; O$1)), AND($A303&gt;=INDIRECT("'Panasonic ERJ Code Table'!$M" &amp; O$1),$A303&lt;=INDIRECT("'Panasonic ERJ Code Table'!$N" &amp; O$1)) ),O$2&amp;_xlfn.XLOOKUP($A303,E96_raw,E96_code),"N/A")</f>
        <v>N/A</v>
      </c>
      <c r="R303" s="5" t="str" cm="1">
        <f t="array" aca="1" ref="R303" ca="1">IF( OR( AND($A303&gt;=INDIRECT("'Panasonic ERJ Code Table'!$K" &amp; R$1),$A303&lt;=INDIRECT("'Panasonic ERJ Code Table'!$L" &amp; R$1)), AND($A303&gt;=INDIRECT("'Panasonic ERJ Code Table'!$M" &amp; R$1),$A303&lt;=INDIRECT("'Panasonic ERJ Code Table'!$N" &amp; R$1)) ),R$2&amp;_xlfn.XLOOKUP($A303,E96_raw,E96_code),"N/A")</f>
        <v>ERJ6RBD1331</v>
      </c>
      <c r="U303" s="5" t="str" cm="1">
        <f t="array" aca="1" ref="U303" ca="1">IF( OR( AND($A303&gt;=INDIRECT("'Panasonic ERJ Code Table'!$J" &amp; U$1),$A303&lt;=INDIRECT("'Panasonic ERJ Code Table'!$K" &amp; U$1)), AND($A303&gt;=INDIRECT("'Panasonic ERJ Code Table'!$L" &amp; U$1),$A303&lt;=INDIRECT("'Panasonic ERJ Code Table'!$M" &amp; U$1)) ),U$2&amp;_xlfn.XLOOKUP($A303,E96_raw,E96_code),"N/A")</f>
        <v>ERJ6RED1331</v>
      </c>
    </row>
    <row r="304" spans="1:21">
      <c r="A304" s="16">
        <v>1370.0000000000002</v>
      </c>
      <c r="B304" s="19"/>
      <c r="C304" s="5" t="str" cm="1">
        <f t="array" aca="1" ref="C304" ca="1">IF( OR( AND($A304&gt;=INDIRECT("'Panasonic ERJ Code Table'!$K" &amp; C$1),$A304&lt;=INDIRECT("'Panasonic ERJ Code Table'!$L" &amp; C$1)), AND($A304&gt;=INDIRECT("'Panasonic ERJ Code Table'!$M" &amp; C$1),$A304&lt;=INDIRECT("'Panasonic ERJ Code Table'!$N" &amp; C$1)) ),C$2&amp;_xlfn.XLOOKUP($A304,E96_raw,E96_code),"N/A")</f>
        <v>ERJ1RHD1371</v>
      </c>
      <c r="D304" s="23" t="str" cm="1">
        <f t="array" aca="1" ref="D304" ca="1">"technology "&amp;RIGHT(C304,4)&amp;";"&amp;_xlfn.XLOOKUP(2,eii,eia)&amp;C304&amp;_xlfn.XLOOKUP(16,eii,eia)&amp;_xlfn.XLOOKUP(3,eii,eia)&amp;_xlfn.XLOOKUP($A304,E96_raw,e96_std&amp;" "&amp;e96_sym)&amp;_xlfn.XLOOKUP(16,eii,eia)&amp;_xlfn.XLOOKUP(4,eii,eia)&amp;_xlfn.XLOOKUP(LEFT(C304,7),r_1,r_4)&amp;" W @ 70°C"&amp;_xlfn.XLOOKUP(16,eii,eia)&amp;_xlfn.XLOOKUP(5,eii,eia)&amp;_xlfn.XLOOKUP(MID(C304,4,3),e_code,TEXT(e_size,"0000"))&amp;_xlfn.XLOOKUP(16,eii,eia)&amp;_xlfn.XLOOKUP(6,eii,eia)&amp;ROUND(MIN(SQRT($A304*_xlfn.XLOOKUP(LEFT(C304,7),r_1,r_4)),_xlfn.XLOOKUP(LEFT(C304,7),r_1,r_7)),1)&amp;" V"&amp;_xlfn.XLOOKUP(16,eii,eia)&amp;_xlfn.XLOOKUP(8,eii,eia)&amp;_xlfn.XLOOKUP(LEFT(C304,7),r_1,r_8)&amp;_xlfn.XLOOKUP(16,eii,eia)&amp;_xlfn.XLOOKUP(9,eii,eia)&amp;_xlfn.XLOOKUP($A304,E96_raw,E96_code&amp;" / "&amp;E96_3C)&amp;_xlfn.XLOOKUP(16,eii,eia)&amp;_xlfn.XLOOKUP(10,eii,eia)&amp;_xlfn.XLOOKUP(LEFT(C304,7),r_1,r_10)&amp;_xlfn.XLOOKUP(16,eii,eia)&amp;_xlfn.XLOOKUP(11,eii,eia)&amp;_xlfn.XLOOKUP(LEFT(C304,7),r_1,r_11)&amp;_xlfn.XLOOKUP(16,eii,eia)&amp;_xlfn.XLOOKUP(12,eii,eia)&amp;_xlfn.XLOOKUP(LEFT(C304,7),r_1,r_12)&amp;" ppm/°C"&amp;_xlfn.XLOOKUP(16,eii,eia)&amp;_xlfn.XLOOKUP(13,eii,eia)&amp;MID(C304,4,2)&amp;_xlfn.XLOOKUP(16,eii,eia)&amp;_xlfn.XLOOKUP(14,eii,eia)&amp;_xlfn.XLOOKUP(16,eii,eia)&amp;_xlfn.XLOOKUP(15,eii,eia)&amp;_xlfn.XLOOKUP(16,eii,eia)</f>
        <v>technology 1371;attribute MPN 'ERJ1RHD1371' constant;attribute value '1.37 k' constant;attribute Power '0.05 W @ 70°C' constant;attribute package '0201' constant;attribute RCWV '8.3 V' constant;attribute tolerance '±0.5 %' constant;attribute pkg_codes '1371 / 132'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4" s="5" t="str" cm="1">
        <f t="array" aca="1" ref="F304" ca="1">IF( OR( AND($A304&gt;=INDIRECT("'Panasonic ERJ Code Table'!$K" &amp; F$1),$A304&lt;=INDIRECT("'Panasonic ERJ Code Table'!$L" &amp; F$1)), AND($A304&gt;=INDIRECT("'Panasonic ERJ Code Table'!$M" &amp; F$1),$A304&lt;=INDIRECT("'Panasonic ERJ Code Table'!$N" &amp; F$1)) ),F$2&amp;_xlfn.XLOOKUP($A304,E96_raw,E96_code),"N/A")</f>
        <v>ERJ2RHD1371</v>
      </c>
      <c r="G304" s="23" t="str" cm="1">
        <f t="array" aca="1" ref="G304" ca="1">"technology "&amp;RIGHT(F304,4)&amp;";"&amp;_xlfn.XLOOKUP(2,eii,eia)&amp;F304&amp;_xlfn.XLOOKUP(16,eii,eia)&amp;_xlfn.XLOOKUP(3,eii,eia)&amp;_xlfn.XLOOKUP($A304,E96_raw,e96_std&amp;" "&amp;e96_sym)&amp;_xlfn.XLOOKUP(16,eii,eia)&amp;_xlfn.XLOOKUP(4,eii,eia)&amp;_xlfn.XLOOKUP(LEFT(F304,7),r_1,r_4)&amp;" W @ 70°C"&amp;_xlfn.XLOOKUP(16,eii,eia)&amp;_xlfn.XLOOKUP(5,eii,eia)&amp;_xlfn.XLOOKUP(MID(F304,4,3),e_code,TEXT(e_size,"0000"))&amp;_xlfn.XLOOKUP(16,eii,eia)&amp;_xlfn.XLOOKUP(6,eii,eia)&amp;ROUND(MIN(SQRT($A304*_xlfn.XLOOKUP(LEFT(F304,7),r_1,r_4)),_xlfn.XLOOKUP(LEFT(F304,7),r_1,r_7)),1)&amp;" V"&amp;_xlfn.XLOOKUP(16,eii,eia)&amp;_xlfn.XLOOKUP(8,eii,eia)&amp;_xlfn.XLOOKUP(LEFT(F304,7),r_1,r_8)&amp;_xlfn.XLOOKUP(16,eii,eia)&amp;_xlfn.XLOOKUP(9,eii,eia)&amp;_xlfn.XLOOKUP($A304,E96_raw,E96_code&amp;" / "&amp;E96_3C)&amp;_xlfn.XLOOKUP(16,eii,eia)&amp;_xlfn.XLOOKUP(10,eii,eia)&amp;_xlfn.XLOOKUP(LEFT(F304,7),r_1,r_10)&amp;_xlfn.XLOOKUP(16,eii,eia)&amp;_xlfn.XLOOKUP(11,eii,eia)&amp;_xlfn.XLOOKUP(LEFT(F304,7),r_1,r_11)&amp;_xlfn.XLOOKUP(16,eii,eia)&amp;_xlfn.XLOOKUP(12,eii,eia)&amp;_xlfn.XLOOKUP(LEFT(F304,7),r_1,r_12)&amp;" ppm/°C"&amp;_xlfn.XLOOKUP(16,eii,eia)&amp;_xlfn.XLOOKUP(13,eii,eia)&amp;MID(F304,4,2)&amp;_xlfn.XLOOKUP(16,eii,eia)&amp;_xlfn.XLOOKUP(14,eii,eia)&amp;_xlfn.XLOOKUP(16,eii,eia)&amp;_xlfn.XLOOKUP(15,eii,eia)&amp;_xlfn.XLOOKUP(16,eii,eia)</f>
        <v>technology 1371;attribute MPN 'ERJ2RHD1371' constant;attribute value '1.37 k' constant;attribute Power '0.063 W @ 70°C' constant;attribute package '0402' constant;attribute RCWV '9.3 V' constant;attribute tolerance '±0.5 %' constant;attribute pkg_codes '1371 / 132'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4" s="5" t="str" cm="1">
        <f t="array" aca="1" ref="I304" ca="1">IF( OR( AND($A304&gt;=INDIRECT("'Panasonic ERJ Code Table'!$K" &amp; I$1),$A304&lt;=INDIRECT("'Panasonic ERJ Code Table'!$L" &amp; I$1)), AND($A304&gt;=INDIRECT("'Panasonic ERJ Code Table'!$M" &amp; I$1),$A304&lt;=INDIRECT("'Panasonic ERJ Code Table'!$N" &amp; I$1)) ),I$2&amp;_xlfn.XLOOKUP($A304,E96_raw,E96_code),"N/A")</f>
        <v>N/A</v>
      </c>
      <c r="L304" s="5" t="str" cm="1">
        <f t="array" aca="1" ref="L304" ca="1">IF( OR( AND($A304&gt;=INDIRECT("'Panasonic ERJ Code Table'!$K" &amp; L$1),$A304&lt;=INDIRECT("'Panasonic ERJ Code Table'!$L" &amp; L$1)), AND($A304&gt;=INDIRECT("'Panasonic ERJ Code Table'!$M" &amp; L$1),$A304&lt;=INDIRECT("'Panasonic ERJ Code Table'!$N" &amp; L$1)) ),L$2&amp;_xlfn.XLOOKUP($A304,E96_raw,E96_code),"N/A")</f>
        <v>ERJ3RBD1371</v>
      </c>
      <c r="O304" s="5" t="str" cm="1">
        <f t="array" aca="1" ref="O304" ca="1">IF( OR( AND($A304&gt;=INDIRECT("'Panasonic ERJ Code Table'!$K" &amp; O$1),$A304&lt;=INDIRECT("'Panasonic ERJ Code Table'!$L" &amp; O$1)), AND($A304&gt;=INDIRECT("'Panasonic ERJ Code Table'!$M" &amp; O$1),$A304&lt;=INDIRECT("'Panasonic ERJ Code Table'!$N" &amp; O$1)) ),O$2&amp;_xlfn.XLOOKUP($A304,E96_raw,E96_code),"N/A")</f>
        <v>N/A</v>
      </c>
      <c r="R304" s="5" t="str" cm="1">
        <f t="array" aca="1" ref="R304" ca="1">IF( OR( AND($A304&gt;=INDIRECT("'Panasonic ERJ Code Table'!$K" &amp; R$1),$A304&lt;=INDIRECT("'Panasonic ERJ Code Table'!$L" &amp; R$1)), AND($A304&gt;=INDIRECT("'Panasonic ERJ Code Table'!$M" &amp; R$1),$A304&lt;=INDIRECT("'Panasonic ERJ Code Table'!$N" &amp; R$1)) ),R$2&amp;_xlfn.XLOOKUP($A304,E96_raw,E96_code),"N/A")</f>
        <v>ERJ6RBD1371</v>
      </c>
      <c r="U304" s="5" t="str" cm="1">
        <f t="array" aca="1" ref="U304" ca="1">IF( OR( AND($A304&gt;=INDIRECT("'Panasonic ERJ Code Table'!$J" &amp; U$1),$A304&lt;=INDIRECT("'Panasonic ERJ Code Table'!$K" &amp; U$1)), AND($A304&gt;=INDIRECT("'Panasonic ERJ Code Table'!$L" &amp; U$1),$A304&lt;=INDIRECT("'Panasonic ERJ Code Table'!$M" &amp; U$1)) ),U$2&amp;_xlfn.XLOOKUP($A304,E96_raw,E96_code),"N/A")</f>
        <v>ERJ6RED1371</v>
      </c>
    </row>
    <row r="305" spans="1:21">
      <c r="A305" s="16">
        <v>1400</v>
      </c>
      <c r="B305" s="19"/>
      <c r="C305" s="5" t="str" cm="1">
        <f t="array" aca="1" ref="C305" ca="1">IF( OR( AND($A305&gt;=INDIRECT("'Panasonic ERJ Code Table'!$K" &amp; C$1),$A305&lt;=INDIRECT("'Panasonic ERJ Code Table'!$L" &amp; C$1)), AND($A305&gt;=INDIRECT("'Panasonic ERJ Code Table'!$M" &amp; C$1),$A305&lt;=INDIRECT("'Panasonic ERJ Code Table'!$N" &amp; C$1)) ),C$2&amp;_xlfn.XLOOKUP($A305,E96_raw,E96_code),"N/A")</f>
        <v>ERJ1RHD1401</v>
      </c>
      <c r="D305" s="23" t="str" cm="1">
        <f t="array" aca="1" ref="D305" ca="1">"technology "&amp;RIGHT(C305,4)&amp;";"&amp;_xlfn.XLOOKUP(2,eii,eia)&amp;C305&amp;_xlfn.XLOOKUP(16,eii,eia)&amp;_xlfn.XLOOKUP(3,eii,eia)&amp;_xlfn.XLOOKUP($A305,E96_raw,e96_std&amp;" "&amp;e96_sym)&amp;_xlfn.XLOOKUP(16,eii,eia)&amp;_xlfn.XLOOKUP(4,eii,eia)&amp;_xlfn.XLOOKUP(LEFT(C305,7),r_1,r_4)&amp;" W @ 70°C"&amp;_xlfn.XLOOKUP(16,eii,eia)&amp;_xlfn.XLOOKUP(5,eii,eia)&amp;_xlfn.XLOOKUP(MID(C305,4,3),e_code,TEXT(e_size,"0000"))&amp;_xlfn.XLOOKUP(16,eii,eia)&amp;_xlfn.XLOOKUP(6,eii,eia)&amp;ROUND(MIN(SQRT($A305*_xlfn.XLOOKUP(LEFT(C305,7),r_1,r_4)),_xlfn.XLOOKUP(LEFT(C305,7),r_1,r_7)),1)&amp;" V"&amp;_xlfn.XLOOKUP(16,eii,eia)&amp;_xlfn.XLOOKUP(8,eii,eia)&amp;_xlfn.XLOOKUP(LEFT(C305,7),r_1,r_8)&amp;_xlfn.XLOOKUP(16,eii,eia)&amp;_xlfn.XLOOKUP(9,eii,eia)&amp;_xlfn.XLOOKUP($A305,E96_raw,E96_code&amp;" / "&amp;E96_3C)&amp;_xlfn.XLOOKUP(16,eii,eia)&amp;_xlfn.XLOOKUP(10,eii,eia)&amp;_xlfn.XLOOKUP(LEFT(C305,7),r_1,r_10)&amp;_xlfn.XLOOKUP(16,eii,eia)&amp;_xlfn.XLOOKUP(11,eii,eia)&amp;_xlfn.XLOOKUP(LEFT(C305,7),r_1,r_11)&amp;_xlfn.XLOOKUP(16,eii,eia)&amp;_xlfn.XLOOKUP(12,eii,eia)&amp;_xlfn.XLOOKUP(LEFT(C305,7),r_1,r_12)&amp;" ppm/°C"&amp;_xlfn.XLOOKUP(16,eii,eia)&amp;_xlfn.XLOOKUP(13,eii,eia)&amp;MID(C305,4,2)&amp;_xlfn.XLOOKUP(16,eii,eia)&amp;_xlfn.XLOOKUP(14,eii,eia)&amp;_xlfn.XLOOKUP(16,eii,eia)&amp;_xlfn.XLOOKUP(15,eii,eia)&amp;_xlfn.XLOOKUP(16,eii,eia)</f>
        <v>technology 1401;attribute MPN 'ERJ1RHD1401' constant;attribute value '1.40 k' constant;attribute Power '0.05 W @ 70°C' constant;attribute package '0201' constant;attribute RCWV '8.4 V' constant;attribute tolerance '±0.5 %' constant;attribute pkg_codes '1401 / 142'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5" s="5" t="str" cm="1">
        <f t="array" aca="1" ref="F305" ca="1">IF( OR( AND($A305&gt;=INDIRECT("'Panasonic ERJ Code Table'!$K" &amp; F$1),$A305&lt;=INDIRECT("'Panasonic ERJ Code Table'!$L" &amp; F$1)), AND($A305&gt;=INDIRECT("'Panasonic ERJ Code Table'!$M" &amp; F$1),$A305&lt;=INDIRECT("'Panasonic ERJ Code Table'!$N" &amp; F$1)) ),F$2&amp;_xlfn.XLOOKUP($A305,E96_raw,E96_code),"N/A")</f>
        <v>ERJ2RHD1401</v>
      </c>
      <c r="G305" s="23" t="str" cm="1">
        <f t="array" aca="1" ref="G305" ca="1">"technology "&amp;RIGHT(F305,4)&amp;";"&amp;_xlfn.XLOOKUP(2,eii,eia)&amp;F305&amp;_xlfn.XLOOKUP(16,eii,eia)&amp;_xlfn.XLOOKUP(3,eii,eia)&amp;_xlfn.XLOOKUP($A305,E96_raw,e96_std&amp;" "&amp;e96_sym)&amp;_xlfn.XLOOKUP(16,eii,eia)&amp;_xlfn.XLOOKUP(4,eii,eia)&amp;_xlfn.XLOOKUP(LEFT(F305,7),r_1,r_4)&amp;" W @ 70°C"&amp;_xlfn.XLOOKUP(16,eii,eia)&amp;_xlfn.XLOOKUP(5,eii,eia)&amp;_xlfn.XLOOKUP(MID(F305,4,3),e_code,TEXT(e_size,"0000"))&amp;_xlfn.XLOOKUP(16,eii,eia)&amp;_xlfn.XLOOKUP(6,eii,eia)&amp;ROUND(MIN(SQRT($A305*_xlfn.XLOOKUP(LEFT(F305,7),r_1,r_4)),_xlfn.XLOOKUP(LEFT(F305,7),r_1,r_7)),1)&amp;" V"&amp;_xlfn.XLOOKUP(16,eii,eia)&amp;_xlfn.XLOOKUP(8,eii,eia)&amp;_xlfn.XLOOKUP(LEFT(F305,7),r_1,r_8)&amp;_xlfn.XLOOKUP(16,eii,eia)&amp;_xlfn.XLOOKUP(9,eii,eia)&amp;_xlfn.XLOOKUP($A305,E96_raw,E96_code&amp;" / "&amp;E96_3C)&amp;_xlfn.XLOOKUP(16,eii,eia)&amp;_xlfn.XLOOKUP(10,eii,eia)&amp;_xlfn.XLOOKUP(LEFT(F305,7),r_1,r_10)&amp;_xlfn.XLOOKUP(16,eii,eia)&amp;_xlfn.XLOOKUP(11,eii,eia)&amp;_xlfn.XLOOKUP(LEFT(F305,7),r_1,r_11)&amp;_xlfn.XLOOKUP(16,eii,eia)&amp;_xlfn.XLOOKUP(12,eii,eia)&amp;_xlfn.XLOOKUP(LEFT(F305,7),r_1,r_12)&amp;" ppm/°C"&amp;_xlfn.XLOOKUP(16,eii,eia)&amp;_xlfn.XLOOKUP(13,eii,eia)&amp;MID(F305,4,2)&amp;_xlfn.XLOOKUP(16,eii,eia)&amp;_xlfn.XLOOKUP(14,eii,eia)&amp;_xlfn.XLOOKUP(16,eii,eia)&amp;_xlfn.XLOOKUP(15,eii,eia)&amp;_xlfn.XLOOKUP(16,eii,eia)</f>
        <v>technology 1401;attribute MPN 'ERJ2RHD1401' constant;attribute value '1.40 k' constant;attribute Power '0.063 W @ 70°C' constant;attribute package '0402' constant;attribute RCWV '9.4 V' constant;attribute tolerance '±0.5 %' constant;attribute pkg_codes '1401 / 142'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5" s="5" t="str" cm="1">
        <f t="array" aca="1" ref="I305" ca="1">IF( OR( AND($A305&gt;=INDIRECT("'Panasonic ERJ Code Table'!$K" &amp; I$1),$A305&lt;=INDIRECT("'Panasonic ERJ Code Table'!$L" &amp; I$1)), AND($A305&gt;=INDIRECT("'Panasonic ERJ Code Table'!$M" &amp; I$1),$A305&lt;=INDIRECT("'Panasonic ERJ Code Table'!$N" &amp; I$1)) ),I$2&amp;_xlfn.XLOOKUP($A305,E96_raw,E96_code),"N/A")</f>
        <v>N/A</v>
      </c>
      <c r="L305" s="5" t="str" cm="1">
        <f t="array" aca="1" ref="L305" ca="1">IF( OR( AND($A305&gt;=INDIRECT("'Panasonic ERJ Code Table'!$K" &amp; L$1),$A305&lt;=INDIRECT("'Panasonic ERJ Code Table'!$L" &amp; L$1)), AND($A305&gt;=INDIRECT("'Panasonic ERJ Code Table'!$M" &amp; L$1),$A305&lt;=INDIRECT("'Panasonic ERJ Code Table'!$N" &amp; L$1)) ),L$2&amp;_xlfn.XLOOKUP($A305,E96_raw,E96_code),"N/A")</f>
        <v>ERJ3RBD1401</v>
      </c>
      <c r="O305" s="5" t="str" cm="1">
        <f t="array" aca="1" ref="O305" ca="1">IF( OR( AND($A305&gt;=INDIRECT("'Panasonic ERJ Code Table'!$K" &amp; O$1),$A305&lt;=INDIRECT("'Panasonic ERJ Code Table'!$L" &amp; O$1)), AND($A305&gt;=INDIRECT("'Panasonic ERJ Code Table'!$M" &amp; O$1),$A305&lt;=INDIRECT("'Panasonic ERJ Code Table'!$N" &amp; O$1)) ),O$2&amp;_xlfn.XLOOKUP($A305,E96_raw,E96_code),"N/A")</f>
        <v>N/A</v>
      </c>
      <c r="R305" s="5" t="str" cm="1">
        <f t="array" aca="1" ref="R305" ca="1">IF( OR( AND($A305&gt;=INDIRECT("'Panasonic ERJ Code Table'!$K" &amp; R$1),$A305&lt;=INDIRECT("'Panasonic ERJ Code Table'!$L" &amp; R$1)), AND($A305&gt;=INDIRECT("'Panasonic ERJ Code Table'!$M" &amp; R$1),$A305&lt;=INDIRECT("'Panasonic ERJ Code Table'!$N" &amp; R$1)) ),R$2&amp;_xlfn.XLOOKUP($A305,E96_raw,E96_code),"N/A")</f>
        <v>ERJ6RBD1401</v>
      </c>
      <c r="U305" s="5" t="str" cm="1">
        <f t="array" aca="1" ref="U305" ca="1">IF( OR( AND($A305&gt;=INDIRECT("'Panasonic ERJ Code Table'!$J" &amp; U$1),$A305&lt;=INDIRECT("'Panasonic ERJ Code Table'!$K" &amp; U$1)), AND($A305&gt;=INDIRECT("'Panasonic ERJ Code Table'!$L" &amp; U$1),$A305&lt;=INDIRECT("'Panasonic ERJ Code Table'!$M" &amp; U$1)) ),U$2&amp;_xlfn.XLOOKUP($A305,E96_raw,E96_code),"N/A")</f>
        <v>ERJ6RED1401</v>
      </c>
    </row>
    <row r="306" spans="1:21">
      <c r="A306" s="16">
        <v>1430</v>
      </c>
      <c r="B306" s="19"/>
      <c r="C306" s="5" t="str" cm="1">
        <f t="array" aca="1" ref="C306" ca="1">IF( OR( AND($A306&gt;=INDIRECT("'Panasonic ERJ Code Table'!$K" &amp; C$1),$A306&lt;=INDIRECT("'Panasonic ERJ Code Table'!$L" &amp; C$1)), AND($A306&gt;=INDIRECT("'Panasonic ERJ Code Table'!$M" &amp; C$1),$A306&lt;=INDIRECT("'Panasonic ERJ Code Table'!$N" &amp; C$1)) ),C$2&amp;_xlfn.XLOOKUP($A306,E96_raw,E96_code),"N/A")</f>
        <v>ERJ1RHD1431</v>
      </c>
      <c r="D306" s="23" t="str" cm="1">
        <f t="array" aca="1" ref="D306" ca="1">"technology "&amp;RIGHT(C306,4)&amp;";"&amp;_xlfn.XLOOKUP(2,eii,eia)&amp;C306&amp;_xlfn.XLOOKUP(16,eii,eia)&amp;_xlfn.XLOOKUP(3,eii,eia)&amp;_xlfn.XLOOKUP($A306,E96_raw,e96_std&amp;" "&amp;e96_sym)&amp;_xlfn.XLOOKUP(16,eii,eia)&amp;_xlfn.XLOOKUP(4,eii,eia)&amp;_xlfn.XLOOKUP(LEFT(C306,7),r_1,r_4)&amp;" W @ 70°C"&amp;_xlfn.XLOOKUP(16,eii,eia)&amp;_xlfn.XLOOKUP(5,eii,eia)&amp;_xlfn.XLOOKUP(MID(C306,4,3),e_code,TEXT(e_size,"0000"))&amp;_xlfn.XLOOKUP(16,eii,eia)&amp;_xlfn.XLOOKUP(6,eii,eia)&amp;ROUND(MIN(SQRT($A306*_xlfn.XLOOKUP(LEFT(C306,7),r_1,r_4)),_xlfn.XLOOKUP(LEFT(C306,7),r_1,r_7)),1)&amp;" V"&amp;_xlfn.XLOOKUP(16,eii,eia)&amp;_xlfn.XLOOKUP(8,eii,eia)&amp;_xlfn.XLOOKUP(LEFT(C306,7),r_1,r_8)&amp;_xlfn.XLOOKUP(16,eii,eia)&amp;_xlfn.XLOOKUP(9,eii,eia)&amp;_xlfn.XLOOKUP($A306,E96_raw,E96_code&amp;" / "&amp;E96_3C)&amp;_xlfn.XLOOKUP(16,eii,eia)&amp;_xlfn.XLOOKUP(10,eii,eia)&amp;_xlfn.XLOOKUP(LEFT(C306,7),r_1,r_10)&amp;_xlfn.XLOOKUP(16,eii,eia)&amp;_xlfn.XLOOKUP(11,eii,eia)&amp;_xlfn.XLOOKUP(LEFT(C306,7),r_1,r_11)&amp;_xlfn.XLOOKUP(16,eii,eia)&amp;_xlfn.XLOOKUP(12,eii,eia)&amp;_xlfn.XLOOKUP(LEFT(C306,7),r_1,r_12)&amp;" ppm/°C"&amp;_xlfn.XLOOKUP(16,eii,eia)&amp;_xlfn.XLOOKUP(13,eii,eia)&amp;MID(C306,4,2)&amp;_xlfn.XLOOKUP(16,eii,eia)&amp;_xlfn.XLOOKUP(14,eii,eia)&amp;_xlfn.XLOOKUP(16,eii,eia)&amp;_xlfn.XLOOKUP(15,eii,eia)&amp;_xlfn.XLOOKUP(16,eii,eia)</f>
        <v>technology 1431;attribute MPN 'ERJ1RHD1431' constant;attribute value '1.43 k' constant;attribute Power '0.05 W @ 70°C' constant;attribute package '0201' constant;attribute RCWV '8.5 V' constant;attribute tolerance '±0.5 %' constant;attribute pkg_codes '1431 / 142'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6" s="5" t="str" cm="1">
        <f t="array" aca="1" ref="F306" ca="1">IF( OR( AND($A306&gt;=INDIRECT("'Panasonic ERJ Code Table'!$K" &amp; F$1),$A306&lt;=INDIRECT("'Panasonic ERJ Code Table'!$L" &amp; F$1)), AND($A306&gt;=INDIRECT("'Panasonic ERJ Code Table'!$M" &amp; F$1),$A306&lt;=INDIRECT("'Panasonic ERJ Code Table'!$N" &amp; F$1)) ),F$2&amp;_xlfn.XLOOKUP($A306,E96_raw,E96_code),"N/A")</f>
        <v>ERJ2RHD1431</v>
      </c>
      <c r="G306" s="23" t="str" cm="1">
        <f t="array" aca="1" ref="G306" ca="1">"technology "&amp;RIGHT(F306,4)&amp;";"&amp;_xlfn.XLOOKUP(2,eii,eia)&amp;F306&amp;_xlfn.XLOOKUP(16,eii,eia)&amp;_xlfn.XLOOKUP(3,eii,eia)&amp;_xlfn.XLOOKUP($A306,E96_raw,e96_std&amp;" "&amp;e96_sym)&amp;_xlfn.XLOOKUP(16,eii,eia)&amp;_xlfn.XLOOKUP(4,eii,eia)&amp;_xlfn.XLOOKUP(LEFT(F306,7),r_1,r_4)&amp;" W @ 70°C"&amp;_xlfn.XLOOKUP(16,eii,eia)&amp;_xlfn.XLOOKUP(5,eii,eia)&amp;_xlfn.XLOOKUP(MID(F306,4,3),e_code,TEXT(e_size,"0000"))&amp;_xlfn.XLOOKUP(16,eii,eia)&amp;_xlfn.XLOOKUP(6,eii,eia)&amp;ROUND(MIN(SQRT($A306*_xlfn.XLOOKUP(LEFT(F306,7),r_1,r_4)),_xlfn.XLOOKUP(LEFT(F306,7),r_1,r_7)),1)&amp;" V"&amp;_xlfn.XLOOKUP(16,eii,eia)&amp;_xlfn.XLOOKUP(8,eii,eia)&amp;_xlfn.XLOOKUP(LEFT(F306,7),r_1,r_8)&amp;_xlfn.XLOOKUP(16,eii,eia)&amp;_xlfn.XLOOKUP(9,eii,eia)&amp;_xlfn.XLOOKUP($A306,E96_raw,E96_code&amp;" / "&amp;E96_3C)&amp;_xlfn.XLOOKUP(16,eii,eia)&amp;_xlfn.XLOOKUP(10,eii,eia)&amp;_xlfn.XLOOKUP(LEFT(F306,7),r_1,r_10)&amp;_xlfn.XLOOKUP(16,eii,eia)&amp;_xlfn.XLOOKUP(11,eii,eia)&amp;_xlfn.XLOOKUP(LEFT(F306,7),r_1,r_11)&amp;_xlfn.XLOOKUP(16,eii,eia)&amp;_xlfn.XLOOKUP(12,eii,eia)&amp;_xlfn.XLOOKUP(LEFT(F306,7),r_1,r_12)&amp;" ppm/°C"&amp;_xlfn.XLOOKUP(16,eii,eia)&amp;_xlfn.XLOOKUP(13,eii,eia)&amp;MID(F306,4,2)&amp;_xlfn.XLOOKUP(16,eii,eia)&amp;_xlfn.XLOOKUP(14,eii,eia)&amp;_xlfn.XLOOKUP(16,eii,eia)&amp;_xlfn.XLOOKUP(15,eii,eia)&amp;_xlfn.XLOOKUP(16,eii,eia)</f>
        <v>technology 1431;attribute MPN 'ERJ2RHD1431' constant;attribute value '1.43 k' constant;attribute Power '0.063 W @ 70°C' constant;attribute package '0402' constant;attribute RCWV '9.5 V' constant;attribute tolerance '±0.5 %' constant;attribute pkg_codes '1431 / 142'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6" s="5" t="str" cm="1">
        <f t="array" aca="1" ref="I306" ca="1">IF( OR( AND($A306&gt;=INDIRECT("'Panasonic ERJ Code Table'!$K" &amp; I$1),$A306&lt;=INDIRECT("'Panasonic ERJ Code Table'!$L" &amp; I$1)), AND($A306&gt;=INDIRECT("'Panasonic ERJ Code Table'!$M" &amp; I$1),$A306&lt;=INDIRECT("'Panasonic ERJ Code Table'!$N" &amp; I$1)) ),I$2&amp;_xlfn.XLOOKUP($A306,E96_raw,E96_code),"N/A")</f>
        <v>N/A</v>
      </c>
      <c r="L306" s="5" t="str" cm="1">
        <f t="array" aca="1" ref="L306" ca="1">IF( OR( AND($A306&gt;=INDIRECT("'Panasonic ERJ Code Table'!$K" &amp; L$1),$A306&lt;=INDIRECT("'Panasonic ERJ Code Table'!$L" &amp; L$1)), AND($A306&gt;=INDIRECT("'Panasonic ERJ Code Table'!$M" &amp; L$1),$A306&lt;=INDIRECT("'Panasonic ERJ Code Table'!$N" &amp; L$1)) ),L$2&amp;_xlfn.XLOOKUP($A306,E96_raw,E96_code),"N/A")</f>
        <v>ERJ3RBD1431</v>
      </c>
      <c r="O306" s="5" t="str" cm="1">
        <f t="array" aca="1" ref="O306" ca="1">IF( OR( AND($A306&gt;=INDIRECT("'Panasonic ERJ Code Table'!$K" &amp; O$1),$A306&lt;=INDIRECT("'Panasonic ERJ Code Table'!$L" &amp; O$1)), AND($A306&gt;=INDIRECT("'Panasonic ERJ Code Table'!$M" &amp; O$1),$A306&lt;=INDIRECT("'Panasonic ERJ Code Table'!$N" &amp; O$1)) ),O$2&amp;_xlfn.XLOOKUP($A306,E96_raw,E96_code),"N/A")</f>
        <v>N/A</v>
      </c>
      <c r="R306" s="5" t="str" cm="1">
        <f t="array" aca="1" ref="R306" ca="1">IF( OR( AND($A306&gt;=INDIRECT("'Panasonic ERJ Code Table'!$K" &amp; R$1),$A306&lt;=INDIRECT("'Panasonic ERJ Code Table'!$L" &amp; R$1)), AND($A306&gt;=INDIRECT("'Panasonic ERJ Code Table'!$M" &amp; R$1),$A306&lt;=INDIRECT("'Panasonic ERJ Code Table'!$N" &amp; R$1)) ),R$2&amp;_xlfn.XLOOKUP($A306,E96_raw,E96_code),"N/A")</f>
        <v>ERJ6RBD1431</v>
      </c>
      <c r="U306" s="5" t="str" cm="1">
        <f t="array" aca="1" ref="U306" ca="1">IF( OR( AND($A306&gt;=INDIRECT("'Panasonic ERJ Code Table'!$J" &amp; U$1),$A306&lt;=INDIRECT("'Panasonic ERJ Code Table'!$K" &amp; U$1)), AND($A306&gt;=INDIRECT("'Panasonic ERJ Code Table'!$L" &amp; U$1),$A306&lt;=INDIRECT("'Panasonic ERJ Code Table'!$M" &amp; U$1)) ),U$2&amp;_xlfn.XLOOKUP($A306,E96_raw,E96_code),"N/A")</f>
        <v>ERJ6RED1431</v>
      </c>
    </row>
    <row r="307" spans="1:21">
      <c r="A307" s="16">
        <v>1470</v>
      </c>
      <c r="B307" s="19"/>
      <c r="C307" s="5" t="str" cm="1">
        <f t="array" aca="1" ref="C307" ca="1">IF( OR( AND($A307&gt;=INDIRECT("'Panasonic ERJ Code Table'!$K" &amp; C$1),$A307&lt;=INDIRECT("'Panasonic ERJ Code Table'!$L" &amp; C$1)), AND($A307&gt;=INDIRECT("'Panasonic ERJ Code Table'!$M" &amp; C$1),$A307&lt;=INDIRECT("'Panasonic ERJ Code Table'!$N" &amp; C$1)) ),C$2&amp;_xlfn.XLOOKUP($A307,E96_raw,E96_code),"N/A")</f>
        <v>ERJ1RHD1471</v>
      </c>
      <c r="D307" s="23" t="str" cm="1">
        <f t="array" aca="1" ref="D307" ca="1">"technology "&amp;RIGHT(C307,4)&amp;";"&amp;_xlfn.XLOOKUP(2,eii,eia)&amp;C307&amp;_xlfn.XLOOKUP(16,eii,eia)&amp;_xlfn.XLOOKUP(3,eii,eia)&amp;_xlfn.XLOOKUP($A307,E96_raw,e96_std&amp;" "&amp;e96_sym)&amp;_xlfn.XLOOKUP(16,eii,eia)&amp;_xlfn.XLOOKUP(4,eii,eia)&amp;_xlfn.XLOOKUP(LEFT(C307,7),r_1,r_4)&amp;" W @ 70°C"&amp;_xlfn.XLOOKUP(16,eii,eia)&amp;_xlfn.XLOOKUP(5,eii,eia)&amp;_xlfn.XLOOKUP(MID(C307,4,3),e_code,TEXT(e_size,"0000"))&amp;_xlfn.XLOOKUP(16,eii,eia)&amp;_xlfn.XLOOKUP(6,eii,eia)&amp;ROUND(MIN(SQRT($A307*_xlfn.XLOOKUP(LEFT(C307,7),r_1,r_4)),_xlfn.XLOOKUP(LEFT(C307,7),r_1,r_7)),1)&amp;" V"&amp;_xlfn.XLOOKUP(16,eii,eia)&amp;_xlfn.XLOOKUP(8,eii,eia)&amp;_xlfn.XLOOKUP(LEFT(C307,7),r_1,r_8)&amp;_xlfn.XLOOKUP(16,eii,eia)&amp;_xlfn.XLOOKUP(9,eii,eia)&amp;_xlfn.XLOOKUP($A307,E96_raw,E96_code&amp;" / "&amp;E96_3C)&amp;_xlfn.XLOOKUP(16,eii,eia)&amp;_xlfn.XLOOKUP(10,eii,eia)&amp;_xlfn.XLOOKUP(LEFT(C307,7),r_1,r_10)&amp;_xlfn.XLOOKUP(16,eii,eia)&amp;_xlfn.XLOOKUP(11,eii,eia)&amp;_xlfn.XLOOKUP(LEFT(C307,7),r_1,r_11)&amp;_xlfn.XLOOKUP(16,eii,eia)&amp;_xlfn.XLOOKUP(12,eii,eia)&amp;_xlfn.XLOOKUP(LEFT(C307,7),r_1,r_12)&amp;" ppm/°C"&amp;_xlfn.XLOOKUP(16,eii,eia)&amp;_xlfn.XLOOKUP(13,eii,eia)&amp;MID(C307,4,2)&amp;_xlfn.XLOOKUP(16,eii,eia)&amp;_xlfn.XLOOKUP(14,eii,eia)&amp;_xlfn.XLOOKUP(16,eii,eia)&amp;_xlfn.XLOOKUP(15,eii,eia)&amp;_xlfn.XLOOKUP(16,eii,eia)</f>
        <v>technology 1471;attribute MPN 'ERJ1RHD1471' constant;attribute value '1.47 k' constant;attribute Power '0.05 W @ 70°C' constant;attribute package '0201' constant;attribute RCWV '8.6 V' constant;attribute tolerance '±0.5 %' constant;attribute pkg_codes '1471 / 142'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7" s="5" t="str" cm="1">
        <f t="array" aca="1" ref="F307" ca="1">IF( OR( AND($A307&gt;=INDIRECT("'Panasonic ERJ Code Table'!$K" &amp; F$1),$A307&lt;=INDIRECT("'Panasonic ERJ Code Table'!$L" &amp; F$1)), AND($A307&gt;=INDIRECT("'Panasonic ERJ Code Table'!$M" &amp; F$1),$A307&lt;=INDIRECT("'Panasonic ERJ Code Table'!$N" &amp; F$1)) ),F$2&amp;_xlfn.XLOOKUP($A307,E96_raw,E96_code),"N/A")</f>
        <v>ERJ2RHD1471</v>
      </c>
      <c r="G307" s="23" t="str" cm="1">
        <f t="array" aca="1" ref="G307" ca="1">"technology "&amp;RIGHT(F307,4)&amp;";"&amp;_xlfn.XLOOKUP(2,eii,eia)&amp;F307&amp;_xlfn.XLOOKUP(16,eii,eia)&amp;_xlfn.XLOOKUP(3,eii,eia)&amp;_xlfn.XLOOKUP($A307,E96_raw,e96_std&amp;" "&amp;e96_sym)&amp;_xlfn.XLOOKUP(16,eii,eia)&amp;_xlfn.XLOOKUP(4,eii,eia)&amp;_xlfn.XLOOKUP(LEFT(F307,7),r_1,r_4)&amp;" W @ 70°C"&amp;_xlfn.XLOOKUP(16,eii,eia)&amp;_xlfn.XLOOKUP(5,eii,eia)&amp;_xlfn.XLOOKUP(MID(F307,4,3),e_code,TEXT(e_size,"0000"))&amp;_xlfn.XLOOKUP(16,eii,eia)&amp;_xlfn.XLOOKUP(6,eii,eia)&amp;ROUND(MIN(SQRT($A307*_xlfn.XLOOKUP(LEFT(F307,7),r_1,r_4)),_xlfn.XLOOKUP(LEFT(F307,7),r_1,r_7)),1)&amp;" V"&amp;_xlfn.XLOOKUP(16,eii,eia)&amp;_xlfn.XLOOKUP(8,eii,eia)&amp;_xlfn.XLOOKUP(LEFT(F307,7),r_1,r_8)&amp;_xlfn.XLOOKUP(16,eii,eia)&amp;_xlfn.XLOOKUP(9,eii,eia)&amp;_xlfn.XLOOKUP($A307,E96_raw,E96_code&amp;" / "&amp;E96_3C)&amp;_xlfn.XLOOKUP(16,eii,eia)&amp;_xlfn.XLOOKUP(10,eii,eia)&amp;_xlfn.XLOOKUP(LEFT(F307,7),r_1,r_10)&amp;_xlfn.XLOOKUP(16,eii,eia)&amp;_xlfn.XLOOKUP(11,eii,eia)&amp;_xlfn.XLOOKUP(LEFT(F307,7),r_1,r_11)&amp;_xlfn.XLOOKUP(16,eii,eia)&amp;_xlfn.XLOOKUP(12,eii,eia)&amp;_xlfn.XLOOKUP(LEFT(F307,7),r_1,r_12)&amp;" ppm/°C"&amp;_xlfn.XLOOKUP(16,eii,eia)&amp;_xlfn.XLOOKUP(13,eii,eia)&amp;MID(F307,4,2)&amp;_xlfn.XLOOKUP(16,eii,eia)&amp;_xlfn.XLOOKUP(14,eii,eia)&amp;_xlfn.XLOOKUP(16,eii,eia)&amp;_xlfn.XLOOKUP(15,eii,eia)&amp;_xlfn.XLOOKUP(16,eii,eia)</f>
        <v>technology 1471;attribute MPN 'ERJ2RHD1471' constant;attribute value '1.47 k' constant;attribute Power '0.063 W @ 70°C' constant;attribute package '0402' constant;attribute RCWV '9.6 V' constant;attribute tolerance '±0.5 %' constant;attribute pkg_codes '1471 / 142'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7" s="5" t="str" cm="1">
        <f t="array" aca="1" ref="I307" ca="1">IF( OR( AND($A307&gt;=INDIRECT("'Panasonic ERJ Code Table'!$K" &amp; I$1),$A307&lt;=INDIRECT("'Panasonic ERJ Code Table'!$L" &amp; I$1)), AND($A307&gt;=INDIRECT("'Panasonic ERJ Code Table'!$M" &amp; I$1),$A307&lt;=INDIRECT("'Panasonic ERJ Code Table'!$N" &amp; I$1)) ),I$2&amp;_xlfn.XLOOKUP($A307,E96_raw,E96_code),"N/A")</f>
        <v>N/A</v>
      </c>
      <c r="L307" s="5" t="str" cm="1">
        <f t="array" aca="1" ref="L307" ca="1">IF( OR( AND($A307&gt;=INDIRECT("'Panasonic ERJ Code Table'!$K" &amp; L$1),$A307&lt;=INDIRECT("'Panasonic ERJ Code Table'!$L" &amp; L$1)), AND($A307&gt;=INDIRECT("'Panasonic ERJ Code Table'!$M" &amp; L$1),$A307&lt;=INDIRECT("'Panasonic ERJ Code Table'!$N" &amp; L$1)) ),L$2&amp;_xlfn.XLOOKUP($A307,E96_raw,E96_code),"N/A")</f>
        <v>ERJ3RBD1471</v>
      </c>
      <c r="O307" s="5" t="str" cm="1">
        <f t="array" aca="1" ref="O307" ca="1">IF( OR( AND($A307&gt;=INDIRECT("'Panasonic ERJ Code Table'!$K" &amp; O$1),$A307&lt;=INDIRECT("'Panasonic ERJ Code Table'!$L" &amp; O$1)), AND($A307&gt;=INDIRECT("'Panasonic ERJ Code Table'!$M" &amp; O$1),$A307&lt;=INDIRECT("'Panasonic ERJ Code Table'!$N" &amp; O$1)) ),O$2&amp;_xlfn.XLOOKUP($A307,E96_raw,E96_code),"N/A")</f>
        <v>N/A</v>
      </c>
      <c r="R307" s="5" t="str" cm="1">
        <f t="array" aca="1" ref="R307" ca="1">IF( OR( AND($A307&gt;=INDIRECT("'Panasonic ERJ Code Table'!$K" &amp; R$1),$A307&lt;=INDIRECT("'Panasonic ERJ Code Table'!$L" &amp; R$1)), AND($A307&gt;=INDIRECT("'Panasonic ERJ Code Table'!$M" &amp; R$1),$A307&lt;=INDIRECT("'Panasonic ERJ Code Table'!$N" &amp; R$1)) ),R$2&amp;_xlfn.XLOOKUP($A307,E96_raw,E96_code),"N/A")</f>
        <v>ERJ6RBD1471</v>
      </c>
      <c r="U307" s="5" t="str" cm="1">
        <f t="array" aca="1" ref="U307" ca="1">IF( OR( AND($A307&gt;=INDIRECT("'Panasonic ERJ Code Table'!$J" &amp; U$1),$A307&lt;=INDIRECT("'Panasonic ERJ Code Table'!$K" &amp; U$1)), AND($A307&gt;=INDIRECT("'Panasonic ERJ Code Table'!$L" &amp; U$1),$A307&lt;=INDIRECT("'Panasonic ERJ Code Table'!$M" &amp; U$1)) ),U$2&amp;_xlfn.XLOOKUP($A307,E96_raw,E96_code),"N/A")</f>
        <v>ERJ6RED1471</v>
      </c>
    </row>
    <row r="308" spans="1:21">
      <c r="A308" s="16">
        <v>1500</v>
      </c>
      <c r="B308" s="19"/>
      <c r="C308" s="5" t="str" cm="1">
        <f t="array" aca="1" ref="C308" ca="1">IF( OR( AND($A308&gt;=INDIRECT("'Panasonic ERJ Code Table'!$K" &amp; C$1),$A308&lt;=INDIRECT("'Panasonic ERJ Code Table'!$L" &amp; C$1)), AND($A308&gt;=INDIRECT("'Panasonic ERJ Code Table'!$M" &amp; C$1),$A308&lt;=INDIRECT("'Panasonic ERJ Code Table'!$N" &amp; C$1)) ),C$2&amp;_xlfn.XLOOKUP($A308,E96_raw,E96_code),"N/A")</f>
        <v>ERJ1RHD1501</v>
      </c>
      <c r="D308" s="23" t="str" cm="1">
        <f t="array" aca="1" ref="D308" ca="1">"technology "&amp;RIGHT(C308,4)&amp;";"&amp;_xlfn.XLOOKUP(2,eii,eia)&amp;C308&amp;_xlfn.XLOOKUP(16,eii,eia)&amp;_xlfn.XLOOKUP(3,eii,eia)&amp;_xlfn.XLOOKUP($A308,E96_raw,e96_std&amp;" "&amp;e96_sym)&amp;_xlfn.XLOOKUP(16,eii,eia)&amp;_xlfn.XLOOKUP(4,eii,eia)&amp;_xlfn.XLOOKUP(LEFT(C308,7),r_1,r_4)&amp;" W @ 70°C"&amp;_xlfn.XLOOKUP(16,eii,eia)&amp;_xlfn.XLOOKUP(5,eii,eia)&amp;_xlfn.XLOOKUP(MID(C308,4,3),e_code,TEXT(e_size,"0000"))&amp;_xlfn.XLOOKUP(16,eii,eia)&amp;_xlfn.XLOOKUP(6,eii,eia)&amp;ROUND(MIN(SQRT($A308*_xlfn.XLOOKUP(LEFT(C308,7),r_1,r_4)),_xlfn.XLOOKUP(LEFT(C308,7),r_1,r_7)),1)&amp;" V"&amp;_xlfn.XLOOKUP(16,eii,eia)&amp;_xlfn.XLOOKUP(8,eii,eia)&amp;_xlfn.XLOOKUP(LEFT(C308,7),r_1,r_8)&amp;_xlfn.XLOOKUP(16,eii,eia)&amp;_xlfn.XLOOKUP(9,eii,eia)&amp;_xlfn.XLOOKUP($A308,E96_raw,E96_code&amp;" / "&amp;E96_3C)&amp;_xlfn.XLOOKUP(16,eii,eia)&amp;_xlfn.XLOOKUP(10,eii,eia)&amp;_xlfn.XLOOKUP(LEFT(C308,7),r_1,r_10)&amp;_xlfn.XLOOKUP(16,eii,eia)&amp;_xlfn.XLOOKUP(11,eii,eia)&amp;_xlfn.XLOOKUP(LEFT(C308,7),r_1,r_11)&amp;_xlfn.XLOOKUP(16,eii,eia)&amp;_xlfn.XLOOKUP(12,eii,eia)&amp;_xlfn.XLOOKUP(LEFT(C308,7),r_1,r_12)&amp;" ppm/°C"&amp;_xlfn.XLOOKUP(16,eii,eia)&amp;_xlfn.XLOOKUP(13,eii,eia)&amp;MID(C308,4,2)&amp;_xlfn.XLOOKUP(16,eii,eia)&amp;_xlfn.XLOOKUP(14,eii,eia)&amp;_xlfn.XLOOKUP(16,eii,eia)&amp;_xlfn.XLOOKUP(15,eii,eia)&amp;_xlfn.XLOOKUP(16,eii,eia)</f>
        <v>technology 1501;attribute MPN 'ERJ1RHD1501' constant;attribute value '1.50 k' constant;attribute Power '0.05 W @ 70°C' constant;attribute package '0201' constant;attribute RCWV '8.7 V' constant;attribute tolerance '±0.5 %' constant;attribute pkg_codes '1501 / 152'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8" s="5" t="str" cm="1">
        <f t="array" aca="1" ref="F308" ca="1">IF( OR( AND($A308&gt;=INDIRECT("'Panasonic ERJ Code Table'!$K" &amp; F$1),$A308&lt;=INDIRECT("'Panasonic ERJ Code Table'!$L" &amp; F$1)), AND($A308&gt;=INDIRECT("'Panasonic ERJ Code Table'!$M" &amp; F$1),$A308&lt;=INDIRECT("'Panasonic ERJ Code Table'!$N" &amp; F$1)) ),F$2&amp;_xlfn.XLOOKUP($A308,E96_raw,E96_code),"N/A")</f>
        <v>ERJ2RHD1501</v>
      </c>
      <c r="G308" s="23" t="str" cm="1">
        <f t="array" aca="1" ref="G308" ca="1">"technology "&amp;RIGHT(F308,4)&amp;";"&amp;_xlfn.XLOOKUP(2,eii,eia)&amp;F308&amp;_xlfn.XLOOKUP(16,eii,eia)&amp;_xlfn.XLOOKUP(3,eii,eia)&amp;_xlfn.XLOOKUP($A308,E96_raw,e96_std&amp;" "&amp;e96_sym)&amp;_xlfn.XLOOKUP(16,eii,eia)&amp;_xlfn.XLOOKUP(4,eii,eia)&amp;_xlfn.XLOOKUP(LEFT(F308,7),r_1,r_4)&amp;" W @ 70°C"&amp;_xlfn.XLOOKUP(16,eii,eia)&amp;_xlfn.XLOOKUP(5,eii,eia)&amp;_xlfn.XLOOKUP(MID(F308,4,3),e_code,TEXT(e_size,"0000"))&amp;_xlfn.XLOOKUP(16,eii,eia)&amp;_xlfn.XLOOKUP(6,eii,eia)&amp;ROUND(MIN(SQRT($A308*_xlfn.XLOOKUP(LEFT(F308,7),r_1,r_4)),_xlfn.XLOOKUP(LEFT(F308,7),r_1,r_7)),1)&amp;" V"&amp;_xlfn.XLOOKUP(16,eii,eia)&amp;_xlfn.XLOOKUP(8,eii,eia)&amp;_xlfn.XLOOKUP(LEFT(F308,7),r_1,r_8)&amp;_xlfn.XLOOKUP(16,eii,eia)&amp;_xlfn.XLOOKUP(9,eii,eia)&amp;_xlfn.XLOOKUP($A308,E96_raw,E96_code&amp;" / "&amp;E96_3C)&amp;_xlfn.XLOOKUP(16,eii,eia)&amp;_xlfn.XLOOKUP(10,eii,eia)&amp;_xlfn.XLOOKUP(LEFT(F308,7),r_1,r_10)&amp;_xlfn.XLOOKUP(16,eii,eia)&amp;_xlfn.XLOOKUP(11,eii,eia)&amp;_xlfn.XLOOKUP(LEFT(F308,7),r_1,r_11)&amp;_xlfn.XLOOKUP(16,eii,eia)&amp;_xlfn.XLOOKUP(12,eii,eia)&amp;_xlfn.XLOOKUP(LEFT(F308,7),r_1,r_12)&amp;" ppm/°C"&amp;_xlfn.XLOOKUP(16,eii,eia)&amp;_xlfn.XLOOKUP(13,eii,eia)&amp;MID(F308,4,2)&amp;_xlfn.XLOOKUP(16,eii,eia)&amp;_xlfn.XLOOKUP(14,eii,eia)&amp;_xlfn.XLOOKUP(16,eii,eia)&amp;_xlfn.XLOOKUP(15,eii,eia)&amp;_xlfn.XLOOKUP(16,eii,eia)</f>
        <v>technology 1501;attribute MPN 'ERJ2RHD1501' constant;attribute value '1.50 k' constant;attribute Power '0.063 W @ 70°C' constant;attribute package '0402' constant;attribute RCWV '9.7 V' constant;attribute tolerance '±0.5 %' constant;attribute pkg_codes '1501 / 152'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8" s="5" t="str" cm="1">
        <f t="array" aca="1" ref="I308" ca="1">IF( OR( AND($A308&gt;=INDIRECT("'Panasonic ERJ Code Table'!$K" &amp; I$1),$A308&lt;=INDIRECT("'Panasonic ERJ Code Table'!$L" &amp; I$1)), AND($A308&gt;=INDIRECT("'Panasonic ERJ Code Table'!$M" &amp; I$1),$A308&lt;=INDIRECT("'Panasonic ERJ Code Table'!$N" &amp; I$1)) ),I$2&amp;_xlfn.XLOOKUP($A308,E96_raw,E96_code),"N/A")</f>
        <v>N/A</v>
      </c>
      <c r="L308" s="5" t="str" cm="1">
        <f t="array" aca="1" ref="L308" ca="1">IF( OR( AND($A308&gt;=INDIRECT("'Panasonic ERJ Code Table'!$K" &amp; L$1),$A308&lt;=INDIRECT("'Panasonic ERJ Code Table'!$L" &amp; L$1)), AND($A308&gt;=INDIRECT("'Panasonic ERJ Code Table'!$M" &amp; L$1),$A308&lt;=INDIRECT("'Panasonic ERJ Code Table'!$N" &amp; L$1)) ),L$2&amp;_xlfn.XLOOKUP($A308,E96_raw,E96_code),"N/A")</f>
        <v>ERJ3RBD1501</v>
      </c>
      <c r="O308" s="5" t="str" cm="1">
        <f t="array" aca="1" ref="O308" ca="1">IF( OR( AND($A308&gt;=INDIRECT("'Panasonic ERJ Code Table'!$K" &amp; O$1),$A308&lt;=INDIRECT("'Panasonic ERJ Code Table'!$L" &amp; O$1)), AND($A308&gt;=INDIRECT("'Panasonic ERJ Code Table'!$M" &amp; O$1),$A308&lt;=INDIRECT("'Panasonic ERJ Code Table'!$N" &amp; O$1)) ),O$2&amp;_xlfn.XLOOKUP($A308,E96_raw,E96_code),"N/A")</f>
        <v>N/A</v>
      </c>
      <c r="R308" s="5" t="str" cm="1">
        <f t="array" aca="1" ref="R308" ca="1">IF( OR( AND($A308&gt;=INDIRECT("'Panasonic ERJ Code Table'!$K" &amp; R$1),$A308&lt;=INDIRECT("'Panasonic ERJ Code Table'!$L" &amp; R$1)), AND($A308&gt;=INDIRECT("'Panasonic ERJ Code Table'!$M" &amp; R$1),$A308&lt;=INDIRECT("'Panasonic ERJ Code Table'!$N" &amp; R$1)) ),R$2&amp;_xlfn.XLOOKUP($A308,E96_raw,E96_code),"N/A")</f>
        <v>ERJ6RBD1501</v>
      </c>
      <c r="U308" s="5" t="str" cm="1">
        <f t="array" aca="1" ref="U308" ca="1">IF( OR( AND($A308&gt;=INDIRECT("'Panasonic ERJ Code Table'!$J" &amp; U$1),$A308&lt;=INDIRECT("'Panasonic ERJ Code Table'!$K" &amp; U$1)), AND($A308&gt;=INDIRECT("'Panasonic ERJ Code Table'!$L" &amp; U$1),$A308&lt;=INDIRECT("'Panasonic ERJ Code Table'!$M" &amp; U$1)) ),U$2&amp;_xlfn.XLOOKUP($A308,E96_raw,E96_code),"N/A")</f>
        <v>ERJ6RED1501</v>
      </c>
    </row>
    <row r="309" spans="1:21">
      <c r="A309" s="16">
        <v>1540</v>
      </c>
      <c r="B309" s="19"/>
      <c r="C309" s="5" t="str" cm="1">
        <f t="array" aca="1" ref="C309" ca="1">IF( OR( AND($A309&gt;=INDIRECT("'Panasonic ERJ Code Table'!$K" &amp; C$1),$A309&lt;=INDIRECT("'Panasonic ERJ Code Table'!$L" &amp; C$1)), AND($A309&gt;=INDIRECT("'Panasonic ERJ Code Table'!$M" &amp; C$1),$A309&lt;=INDIRECT("'Panasonic ERJ Code Table'!$N" &amp; C$1)) ),C$2&amp;_xlfn.XLOOKUP($A309,E96_raw,E96_code),"N/A")</f>
        <v>ERJ1RHD1541</v>
      </c>
      <c r="D309" s="23" t="str" cm="1">
        <f t="array" aca="1" ref="D309" ca="1">"technology "&amp;RIGHT(C309,4)&amp;";"&amp;_xlfn.XLOOKUP(2,eii,eia)&amp;C309&amp;_xlfn.XLOOKUP(16,eii,eia)&amp;_xlfn.XLOOKUP(3,eii,eia)&amp;_xlfn.XLOOKUP($A309,E96_raw,e96_std&amp;" "&amp;e96_sym)&amp;_xlfn.XLOOKUP(16,eii,eia)&amp;_xlfn.XLOOKUP(4,eii,eia)&amp;_xlfn.XLOOKUP(LEFT(C309,7),r_1,r_4)&amp;" W @ 70°C"&amp;_xlfn.XLOOKUP(16,eii,eia)&amp;_xlfn.XLOOKUP(5,eii,eia)&amp;_xlfn.XLOOKUP(MID(C309,4,3),e_code,TEXT(e_size,"0000"))&amp;_xlfn.XLOOKUP(16,eii,eia)&amp;_xlfn.XLOOKUP(6,eii,eia)&amp;ROUND(MIN(SQRT($A309*_xlfn.XLOOKUP(LEFT(C309,7),r_1,r_4)),_xlfn.XLOOKUP(LEFT(C309,7),r_1,r_7)),1)&amp;" V"&amp;_xlfn.XLOOKUP(16,eii,eia)&amp;_xlfn.XLOOKUP(8,eii,eia)&amp;_xlfn.XLOOKUP(LEFT(C309,7),r_1,r_8)&amp;_xlfn.XLOOKUP(16,eii,eia)&amp;_xlfn.XLOOKUP(9,eii,eia)&amp;_xlfn.XLOOKUP($A309,E96_raw,E96_code&amp;" / "&amp;E96_3C)&amp;_xlfn.XLOOKUP(16,eii,eia)&amp;_xlfn.XLOOKUP(10,eii,eia)&amp;_xlfn.XLOOKUP(LEFT(C309,7),r_1,r_10)&amp;_xlfn.XLOOKUP(16,eii,eia)&amp;_xlfn.XLOOKUP(11,eii,eia)&amp;_xlfn.XLOOKUP(LEFT(C309,7),r_1,r_11)&amp;_xlfn.XLOOKUP(16,eii,eia)&amp;_xlfn.XLOOKUP(12,eii,eia)&amp;_xlfn.XLOOKUP(LEFT(C309,7),r_1,r_12)&amp;" ppm/°C"&amp;_xlfn.XLOOKUP(16,eii,eia)&amp;_xlfn.XLOOKUP(13,eii,eia)&amp;MID(C309,4,2)&amp;_xlfn.XLOOKUP(16,eii,eia)&amp;_xlfn.XLOOKUP(14,eii,eia)&amp;_xlfn.XLOOKUP(16,eii,eia)&amp;_xlfn.XLOOKUP(15,eii,eia)&amp;_xlfn.XLOOKUP(16,eii,eia)</f>
        <v>technology 1541;attribute MPN 'ERJ1RHD1541' constant;attribute value '1.54 k' constant;attribute Power '0.05 W @ 70°C' constant;attribute package '0201' constant;attribute RCWV '8.8 V' constant;attribute tolerance '±0.5 %' constant;attribute pkg_codes '1541 / 152'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09" s="5" t="str" cm="1">
        <f t="array" aca="1" ref="F309" ca="1">IF( OR( AND($A309&gt;=INDIRECT("'Panasonic ERJ Code Table'!$K" &amp; F$1),$A309&lt;=INDIRECT("'Panasonic ERJ Code Table'!$L" &amp; F$1)), AND($A309&gt;=INDIRECT("'Panasonic ERJ Code Table'!$M" &amp; F$1),$A309&lt;=INDIRECT("'Panasonic ERJ Code Table'!$N" &amp; F$1)) ),F$2&amp;_xlfn.XLOOKUP($A309,E96_raw,E96_code),"N/A")</f>
        <v>ERJ2RHD1541</v>
      </c>
      <c r="G309" s="23" t="str" cm="1">
        <f t="array" aca="1" ref="G309" ca="1">"technology "&amp;RIGHT(F309,4)&amp;";"&amp;_xlfn.XLOOKUP(2,eii,eia)&amp;F309&amp;_xlfn.XLOOKUP(16,eii,eia)&amp;_xlfn.XLOOKUP(3,eii,eia)&amp;_xlfn.XLOOKUP($A309,E96_raw,e96_std&amp;" "&amp;e96_sym)&amp;_xlfn.XLOOKUP(16,eii,eia)&amp;_xlfn.XLOOKUP(4,eii,eia)&amp;_xlfn.XLOOKUP(LEFT(F309,7),r_1,r_4)&amp;" W @ 70°C"&amp;_xlfn.XLOOKUP(16,eii,eia)&amp;_xlfn.XLOOKUP(5,eii,eia)&amp;_xlfn.XLOOKUP(MID(F309,4,3),e_code,TEXT(e_size,"0000"))&amp;_xlfn.XLOOKUP(16,eii,eia)&amp;_xlfn.XLOOKUP(6,eii,eia)&amp;ROUND(MIN(SQRT($A309*_xlfn.XLOOKUP(LEFT(F309,7),r_1,r_4)),_xlfn.XLOOKUP(LEFT(F309,7),r_1,r_7)),1)&amp;" V"&amp;_xlfn.XLOOKUP(16,eii,eia)&amp;_xlfn.XLOOKUP(8,eii,eia)&amp;_xlfn.XLOOKUP(LEFT(F309,7),r_1,r_8)&amp;_xlfn.XLOOKUP(16,eii,eia)&amp;_xlfn.XLOOKUP(9,eii,eia)&amp;_xlfn.XLOOKUP($A309,E96_raw,E96_code&amp;" / "&amp;E96_3C)&amp;_xlfn.XLOOKUP(16,eii,eia)&amp;_xlfn.XLOOKUP(10,eii,eia)&amp;_xlfn.XLOOKUP(LEFT(F309,7),r_1,r_10)&amp;_xlfn.XLOOKUP(16,eii,eia)&amp;_xlfn.XLOOKUP(11,eii,eia)&amp;_xlfn.XLOOKUP(LEFT(F309,7),r_1,r_11)&amp;_xlfn.XLOOKUP(16,eii,eia)&amp;_xlfn.XLOOKUP(12,eii,eia)&amp;_xlfn.XLOOKUP(LEFT(F309,7),r_1,r_12)&amp;" ppm/°C"&amp;_xlfn.XLOOKUP(16,eii,eia)&amp;_xlfn.XLOOKUP(13,eii,eia)&amp;MID(F309,4,2)&amp;_xlfn.XLOOKUP(16,eii,eia)&amp;_xlfn.XLOOKUP(14,eii,eia)&amp;_xlfn.XLOOKUP(16,eii,eia)&amp;_xlfn.XLOOKUP(15,eii,eia)&amp;_xlfn.XLOOKUP(16,eii,eia)</f>
        <v>technology 1541;attribute MPN 'ERJ2RHD1541' constant;attribute value '1.54 k' constant;attribute Power '0.063 W @ 70°C' constant;attribute package '0402' constant;attribute RCWV '9.8 V' constant;attribute tolerance '±0.5 %' constant;attribute pkg_codes '1541 / 152'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09" s="5" t="str" cm="1">
        <f t="array" aca="1" ref="I309" ca="1">IF( OR( AND($A309&gt;=INDIRECT("'Panasonic ERJ Code Table'!$K" &amp; I$1),$A309&lt;=INDIRECT("'Panasonic ERJ Code Table'!$L" &amp; I$1)), AND($A309&gt;=INDIRECT("'Panasonic ERJ Code Table'!$M" &amp; I$1),$A309&lt;=INDIRECT("'Panasonic ERJ Code Table'!$N" &amp; I$1)) ),I$2&amp;_xlfn.XLOOKUP($A309,E96_raw,E96_code),"N/A")</f>
        <v>N/A</v>
      </c>
      <c r="L309" s="5" t="str" cm="1">
        <f t="array" aca="1" ref="L309" ca="1">IF( OR( AND($A309&gt;=INDIRECT("'Panasonic ERJ Code Table'!$K" &amp; L$1),$A309&lt;=INDIRECT("'Panasonic ERJ Code Table'!$L" &amp; L$1)), AND($A309&gt;=INDIRECT("'Panasonic ERJ Code Table'!$M" &amp; L$1),$A309&lt;=INDIRECT("'Panasonic ERJ Code Table'!$N" &amp; L$1)) ),L$2&amp;_xlfn.XLOOKUP($A309,E96_raw,E96_code),"N/A")</f>
        <v>ERJ3RBD1541</v>
      </c>
      <c r="O309" s="5" t="str" cm="1">
        <f t="array" aca="1" ref="O309" ca="1">IF( OR( AND($A309&gt;=INDIRECT("'Panasonic ERJ Code Table'!$K" &amp; O$1),$A309&lt;=INDIRECT("'Panasonic ERJ Code Table'!$L" &amp; O$1)), AND($A309&gt;=INDIRECT("'Panasonic ERJ Code Table'!$M" &amp; O$1),$A309&lt;=INDIRECT("'Panasonic ERJ Code Table'!$N" &amp; O$1)) ),O$2&amp;_xlfn.XLOOKUP($A309,E96_raw,E96_code),"N/A")</f>
        <v>N/A</v>
      </c>
      <c r="R309" s="5" t="str" cm="1">
        <f t="array" aca="1" ref="R309" ca="1">IF( OR( AND($A309&gt;=INDIRECT("'Panasonic ERJ Code Table'!$K" &amp; R$1),$A309&lt;=INDIRECT("'Panasonic ERJ Code Table'!$L" &amp; R$1)), AND($A309&gt;=INDIRECT("'Panasonic ERJ Code Table'!$M" &amp; R$1),$A309&lt;=INDIRECT("'Panasonic ERJ Code Table'!$N" &amp; R$1)) ),R$2&amp;_xlfn.XLOOKUP($A309,E96_raw,E96_code),"N/A")</f>
        <v>ERJ6RBD1541</v>
      </c>
      <c r="U309" s="5" t="str" cm="1">
        <f t="array" aca="1" ref="U309" ca="1">IF( OR( AND($A309&gt;=INDIRECT("'Panasonic ERJ Code Table'!$J" &amp; U$1),$A309&lt;=INDIRECT("'Panasonic ERJ Code Table'!$K" &amp; U$1)), AND($A309&gt;=INDIRECT("'Panasonic ERJ Code Table'!$L" &amp; U$1),$A309&lt;=INDIRECT("'Panasonic ERJ Code Table'!$M" &amp; U$1)) ),U$2&amp;_xlfn.XLOOKUP($A309,E96_raw,E96_code),"N/A")</f>
        <v>ERJ6RED1541</v>
      </c>
    </row>
    <row r="310" spans="1:21">
      <c r="A310" s="16">
        <v>1580</v>
      </c>
      <c r="B310" s="19"/>
      <c r="C310" s="5" t="str" cm="1">
        <f t="array" aca="1" ref="C310" ca="1">IF( OR( AND($A310&gt;=INDIRECT("'Panasonic ERJ Code Table'!$K" &amp; C$1),$A310&lt;=INDIRECT("'Panasonic ERJ Code Table'!$L" &amp; C$1)), AND($A310&gt;=INDIRECT("'Panasonic ERJ Code Table'!$M" &amp; C$1),$A310&lt;=INDIRECT("'Panasonic ERJ Code Table'!$N" &amp; C$1)) ),C$2&amp;_xlfn.XLOOKUP($A310,E96_raw,E96_code),"N/A")</f>
        <v>ERJ1RHD1581</v>
      </c>
      <c r="D310" s="23" t="str" cm="1">
        <f t="array" aca="1" ref="D310" ca="1">"technology "&amp;RIGHT(C310,4)&amp;";"&amp;_xlfn.XLOOKUP(2,eii,eia)&amp;C310&amp;_xlfn.XLOOKUP(16,eii,eia)&amp;_xlfn.XLOOKUP(3,eii,eia)&amp;_xlfn.XLOOKUP($A310,E96_raw,e96_std&amp;" "&amp;e96_sym)&amp;_xlfn.XLOOKUP(16,eii,eia)&amp;_xlfn.XLOOKUP(4,eii,eia)&amp;_xlfn.XLOOKUP(LEFT(C310,7),r_1,r_4)&amp;" W @ 70°C"&amp;_xlfn.XLOOKUP(16,eii,eia)&amp;_xlfn.XLOOKUP(5,eii,eia)&amp;_xlfn.XLOOKUP(MID(C310,4,3),e_code,TEXT(e_size,"0000"))&amp;_xlfn.XLOOKUP(16,eii,eia)&amp;_xlfn.XLOOKUP(6,eii,eia)&amp;ROUND(MIN(SQRT($A310*_xlfn.XLOOKUP(LEFT(C310,7),r_1,r_4)),_xlfn.XLOOKUP(LEFT(C310,7),r_1,r_7)),1)&amp;" V"&amp;_xlfn.XLOOKUP(16,eii,eia)&amp;_xlfn.XLOOKUP(8,eii,eia)&amp;_xlfn.XLOOKUP(LEFT(C310,7),r_1,r_8)&amp;_xlfn.XLOOKUP(16,eii,eia)&amp;_xlfn.XLOOKUP(9,eii,eia)&amp;_xlfn.XLOOKUP($A310,E96_raw,E96_code&amp;" / "&amp;E96_3C)&amp;_xlfn.XLOOKUP(16,eii,eia)&amp;_xlfn.XLOOKUP(10,eii,eia)&amp;_xlfn.XLOOKUP(LEFT(C310,7),r_1,r_10)&amp;_xlfn.XLOOKUP(16,eii,eia)&amp;_xlfn.XLOOKUP(11,eii,eia)&amp;_xlfn.XLOOKUP(LEFT(C310,7),r_1,r_11)&amp;_xlfn.XLOOKUP(16,eii,eia)&amp;_xlfn.XLOOKUP(12,eii,eia)&amp;_xlfn.XLOOKUP(LEFT(C310,7),r_1,r_12)&amp;" ppm/°C"&amp;_xlfn.XLOOKUP(16,eii,eia)&amp;_xlfn.XLOOKUP(13,eii,eia)&amp;MID(C310,4,2)&amp;_xlfn.XLOOKUP(16,eii,eia)&amp;_xlfn.XLOOKUP(14,eii,eia)&amp;_xlfn.XLOOKUP(16,eii,eia)&amp;_xlfn.XLOOKUP(15,eii,eia)&amp;_xlfn.XLOOKUP(16,eii,eia)</f>
        <v>technology 1581;attribute MPN 'ERJ1RHD1581' constant;attribute value '1.58 k' constant;attribute Power '0.05 W @ 70°C' constant;attribute package '0201' constant;attribute RCWV '8.9 V' constant;attribute tolerance '±0.5 %' constant;attribute pkg_codes '1581 / 152'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0" s="5" t="str" cm="1">
        <f t="array" aca="1" ref="F310" ca="1">IF( OR( AND($A310&gt;=INDIRECT("'Panasonic ERJ Code Table'!$K" &amp; F$1),$A310&lt;=INDIRECT("'Panasonic ERJ Code Table'!$L" &amp; F$1)), AND($A310&gt;=INDIRECT("'Panasonic ERJ Code Table'!$M" &amp; F$1),$A310&lt;=INDIRECT("'Panasonic ERJ Code Table'!$N" &amp; F$1)) ),F$2&amp;_xlfn.XLOOKUP($A310,E96_raw,E96_code),"N/A")</f>
        <v>ERJ2RHD1581</v>
      </c>
      <c r="G310" s="23" t="str" cm="1">
        <f t="array" aca="1" ref="G310" ca="1">"technology "&amp;RIGHT(F310,4)&amp;";"&amp;_xlfn.XLOOKUP(2,eii,eia)&amp;F310&amp;_xlfn.XLOOKUP(16,eii,eia)&amp;_xlfn.XLOOKUP(3,eii,eia)&amp;_xlfn.XLOOKUP($A310,E96_raw,e96_std&amp;" "&amp;e96_sym)&amp;_xlfn.XLOOKUP(16,eii,eia)&amp;_xlfn.XLOOKUP(4,eii,eia)&amp;_xlfn.XLOOKUP(LEFT(F310,7),r_1,r_4)&amp;" W @ 70°C"&amp;_xlfn.XLOOKUP(16,eii,eia)&amp;_xlfn.XLOOKUP(5,eii,eia)&amp;_xlfn.XLOOKUP(MID(F310,4,3),e_code,TEXT(e_size,"0000"))&amp;_xlfn.XLOOKUP(16,eii,eia)&amp;_xlfn.XLOOKUP(6,eii,eia)&amp;ROUND(MIN(SQRT($A310*_xlfn.XLOOKUP(LEFT(F310,7),r_1,r_4)),_xlfn.XLOOKUP(LEFT(F310,7),r_1,r_7)),1)&amp;" V"&amp;_xlfn.XLOOKUP(16,eii,eia)&amp;_xlfn.XLOOKUP(8,eii,eia)&amp;_xlfn.XLOOKUP(LEFT(F310,7),r_1,r_8)&amp;_xlfn.XLOOKUP(16,eii,eia)&amp;_xlfn.XLOOKUP(9,eii,eia)&amp;_xlfn.XLOOKUP($A310,E96_raw,E96_code&amp;" / "&amp;E96_3C)&amp;_xlfn.XLOOKUP(16,eii,eia)&amp;_xlfn.XLOOKUP(10,eii,eia)&amp;_xlfn.XLOOKUP(LEFT(F310,7),r_1,r_10)&amp;_xlfn.XLOOKUP(16,eii,eia)&amp;_xlfn.XLOOKUP(11,eii,eia)&amp;_xlfn.XLOOKUP(LEFT(F310,7),r_1,r_11)&amp;_xlfn.XLOOKUP(16,eii,eia)&amp;_xlfn.XLOOKUP(12,eii,eia)&amp;_xlfn.XLOOKUP(LEFT(F310,7),r_1,r_12)&amp;" ppm/°C"&amp;_xlfn.XLOOKUP(16,eii,eia)&amp;_xlfn.XLOOKUP(13,eii,eia)&amp;MID(F310,4,2)&amp;_xlfn.XLOOKUP(16,eii,eia)&amp;_xlfn.XLOOKUP(14,eii,eia)&amp;_xlfn.XLOOKUP(16,eii,eia)&amp;_xlfn.XLOOKUP(15,eii,eia)&amp;_xlfn.XLOOKUP(16,eii,eia)</f>
        <v>technology 1581;attribute MPN 'ERJ2RHD1581' constant;attribute value '1.58 k' constant;attribute Power '0.063 W @ 70°C' constant;attribute package '0402' constant;attribute RCWV '10 V' constant;attribute tolerance '±0.5 %' constant;attribute pkg_codes '1581 / 152'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0" s="5" t="str" cm="1">
        <f t="array" aca="1" ref="I310" ca="1">IF( OR( AND($A310&gt;=INDIRECT("'Panasonic ERJ Code Table'!$K" &amp; I$1),$A310&lt;=INDIRECT("'Panasonic ERJ Code Table'!$L" &amp; I$1)), AND($A310&gt;=INDIRECT("'Panasonic ERJ Code Table'!$M" &amp; I$1),$A310&lt;=INDIRECT("'Panasonic ERJ Code Table'!$N" &amp; I$1)) ),I$2&amp;_xlfn.XLOOKUP($A310,E96_raw,E96_code),"N/A")</f>
        <v>N/A</v>
      </c>
      <c r="L310" s="5" t="str" cm="1">
        <f t="array" aca="1" ref="L310" ca="1">IF( OR( AND($A310&gt;=INDIRECT("'Panasonic ERJ Code Table'!$K" &amp; L$1),$A310&lt;=INDIRECT("'Panasonic ERJ Code Table'!$L" &amp; L$1)), AND($A310&gt;=INDIRECT("'Panasonic ERJ Code Table'!$M" &amp; L$1),$A310&lt;=INDIRECT("'Panasonic ERJ Code Table'!$N" &amp; L$1)) ),L$2&amp;_xlfn.XLOOKUP($A310,E96_raw,E96_code),"N/A")</f>
        <v>ERJ3RBD1581</v>
      </c>
      <c r="O310" s="5" t="str" cm="1">
        <f t="array" aca="1" ref="O310" ca="1">IF( OR( AND($A310&gt;=INDIRECT("'Panasonic ERJ Code Table'!$K" &amp; O$1),$A310&lt;=INDIRECT("'Panasonic ERJ Code Table'!$L" &amp; O$1)), AND($A310&gt;=INDIRECT("'Panasonic ERJ Code Table'!$M" &amp; O$1),$A310&lt;=INDIRECT("'Panasonic ERJ Code Table'!$N" &amp; O$1)) ),O$2&amp;_xlfn.XLOOKUP($A310,E96_raw,E96_code),"N/A")</f>
        <v>N/A</v>
      </c>
      <c r="R310" s="5" t="str" cm="1">
        <f t="array" aca="1" ref="R310" ca="1">IF( OR( AND($A310&gt;=INDIRECT("'Panasonic ERJ Code Table'!$K" &amp; R$1),$A310&lt;=INDIRECT("'Panasonic ERJ Code Table'!$L" &amp; R$1)), AND($A310&gt;=INDIRECT("'Panasonic ERJ Code Table'!$M" &amp; R$1),$A310&lt;=INDIRECT("'Panasonic ERJ Code Table'!$N" &amp; R$1)) ),R$2&amp;_xlfn.XLOOKUP($A310,E96_raw,E96_code),"N/A")</f>
        <v>ERJ6RBD1581</v>
      </c>
      <c r="U310" s="5" t="str" cm="1">
        <f t="array" aca="1" ref="U310" ca="1">IF( OR( AND($A310&gt;=INDIRECT("'Panasonic ERJ Code Table'!$J" &amp; U$1),$A310&lt;=INDIRECT("'Panasonic ERJ Code Table'!$K" &amp; U$1)), AND($A310&gt;=INDIRECT("'Panasonic ERJ Code Table'!$L" &amp; U$1),$A310&lt;=INDIRECT("'Panasonic ERJ Code Table'!$M" &amp; U$1)) ),U$2&amp;_xlfn.XLOOKUP($A310,E96_raw,E96_code),"N/A")</f>
        <v>ERJ6RED1581</v>
      </c>
    </row>
    <row r="311" spans="1:21">
      <c r="A311" s="16">
        <v>1620.0000000000002</v>
      </c>
      <c r="B311" s="19"/>
      <c r="C311" s="5" t="str" cm="1">
        <f t="array" aca="1" ref="C311" ca="1">IF( OR( AND($A311&gt;=INDIRECT("'Panasonic ERJ Code Table'!$K" &amp; C$1),$A311&lt;=INDIRECT("'Panasonic ERJ Code Table'!$L" &amp; C$1)), AND($A311&gt;=INDIRECT("'Panasonic ERJ Code Table'!$M" &amp; C$1),$A311&lt;=INDIRECT("'Panasonic ERJ Code Table'!$N" &amp; C$1)) ),C$2&amp;_xlfn.XLOOKUP($A311,E96_raw,E96_code),"N/A")</f>
        <v>ERJ1RHD1621</v>
      </c>
      <c r="D311" s="23" t="str" cm="1">
        <f t="array" aca="1" ref="D311" ca="1">"technology "&amp;RIGHT(C311,4)&amp;";"&amp;_xlfn.XLOOKUP(2,eii,eia)&amp;C311&amp;_xlfn.XLOOKUP(16,eii,eia)&amp;_xlfn.XLOOKUP(3,eii,eia)&amp;_xlfn.XLOOKUP($A311,E96_raw,e96_std&amp;" "&amp;e96_sym)&amp;_xlfn.XLOOKUP(16,eii,eia)&amp;_xlfn.XLOOKUP(4,eii,eia)&amp;_xlfn.XLOOKUP(LEFT(C311,7),r_1,r_4)&amp;" W @ 70°C"&amp;_xlfn.XLOOKUP(16,eii,eia)&amp;_xlfn.XLOOKUP(5,eii,eia)&amp;_xlfn.XLOOKUP(MID(C311,4,3),e_code,TEXT(e_size,"0000"))&amp;_xlfn.XLOOKUP(16,eii,eia)&amp;_xlfn.XLOOKUP(6,eii,eia)&amp;ROUND(MIN(SQRT($A311*_xlfn.XLOOKUP(LEFT(C311,7),r_1,r_4)),_xlfn.XLOOKUP(LEFT(C311,7),r_1,r_7)),1)&amp;" V"&amp;_xlfn.XLOOKUP(16,eii,eia)&amp;_xlfn.XLOOKUP(8,eii,eia)&amp;_xlfn.XLOOKUP(LEFT(C311,7),r_1,r_8)&amp;_xlfn.XLOOKUP(16,eii,eia)&amp;_xlfn.XLOOKUP(9,eii,eia)&amp;_xlfn.XLOOKUP($A311,E96_raw,E96_code&amp;" / "&amp;E96_3C)&amp;_xlfn.XLOOKUP(16,eii,eia)&amp;_xlfn.XLOOKUP(10,eii,eia)&amp;_xlfn.XLOOKUP(LEFT(C311,7),r_1,r_10)&amp;_xlfn.XLOOKUP(16,eii,eia)&amp;_xlfn.XLOOKUP(11,eii,eia)&amp;_xlfn.XLOOKUP(LEFT(C311,7),r_1,r_11)&amp;_xlfn.XLOOKUP(16,eii,eia)&amp;_xlfn.XLOOKUP(12,eii,eia)&amp;_xlfn.XLOOKUP(LEFT(C311,7),r_1,r_12)&amp;" ppm/°C"&amp;_xlfn.XLOOKUP(16,eii,eia)&amp;_xlfn.XLOOKUP(13,eii,eia)&amp;MID(C311,4,2)&amp;_xlfn.XLOOKUP(16,eii,eia)&amp;_xlfn.XLOOKUP(14,eii,eia)&amp;_xlfn.XLOOKUP(16,eii,eia)&amp;_xlfn.XLOOKUP(15,eii,eia)&amp;_xlfn.XLOOKUP(16,eii,eia)</f>
        <v>technology 1621;attribute MPN 'ERJ1RHD1621' constant;attribute value '1.62 k' constant;attribute Power '0.05 W @ 70°C' constant;attribute package '0201' constant;attribute RCWV '9 V' constant;attribute tolerance '±0.5 %' constant;attribute pkg_codes '1621 / 162'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1" s="5" t="str" cm="1">
        <f t="array" aca="1" ref="F311" ca="1">IF( OR( AND($A311&gt;=INDIRECT("'Panasonic ERJ Code Table'!$K" &amp; F$1),$A311&lt;=INDIRECT("'Panasonic ERJ Code Table'!$L" &amp; F$1)), AND($A311&gt;=INDIRECT("'Panasonic ERJ Code Table'!$M" &amp; F$1),$A311&lt;=INDIRECT("'Panasonic ERJ Code Table'!$N" &amp; F$1)) ),F$2&amp;_xlfn.XLOOKUP($A311,E96_raw,E96_code),"N/A")</f>
        <v>ERJ2RHD1621</v>
      </c>
      <c r="G311" s="23" t="str" cm="1">
        <f t="array" aca="1" ref="G311" ca="1">"technology "&amp;RIGHT(F311,4)&amp;";"&amp;_xlfn.XLOOKUP(2,eii,eia)&amp;F311&amp;_xlfn.XLOOKUP(16,eii,eia)&amp;_xlfn.XLOOKUP(3,eii,eia)&amp;_xlfn.XLOOKUP($A311,E96_raw,e96_std&amp;" "&amp;e96_sym)&amp;_xlfn.XLOOKUP(16,eii,eia)&amp;_xlfn.XLOOKUP(4,eii,eia)&amp;_xlfn.XLOOKUP(LEFT(F311,7),r_1,r_4)&amp;" W @ 70°C"&amp;_xlfn.XLOOKUP(16,eii,eia)&amp;_xlfn.XLOOKUP(5,eii,eia)&amp;_xlfn.XLOOKUP(MID(F311,4,3),e_code,TEXT(e_size,"0000"))&amp;_xlfn.XLOOKUP(16,eii,eia)&amp;_xlfn.XLOOKUP(6,eii,eia)&amp;ROUND(MIN(SQRT($A311*_xlfn.XLOOKUP(LEFT(F311,7),r_1,r_4)),_xlfn.XLOOKUP(LEFT(F311,7),r_1,r_7)),1)&amp;" V"&amp;_xlfn.XLOOKUP(16,eii,eia)&amp;_xlfn.XLOOKUP(8,eii,eia)&amp;_xlfn.XLOOKUP(LEFT(F311,7),r_1,r_8)&amp;_xlfn.XLOOKUP(16,eii,eia)&amp;_xlfn.XLOOKUP(9,eii,eia)&amp;_xlfn.XLOOKUP($A311,E96_raw,E96_code&amp;" / "&amp;E96_3C)&amp;_xlfn.XLOOKUP(16,eii,eia)&amp;_xlfn.XLOOKUP(10,eii,eia)&amp;_xlfn.XLOOKUP(LEFT(F311,7),r_1,r_10)&amp;_xlfn.XLOOKUP(16,eii,eia)&amp;_xlfn.XLOOKUP(11,eii,eia)&amp;_xlfn.XLOOKUP(LEFT(F311,7),r_1,r_11)&amp;_xlfn.XLOOKUP(16,eii,eia)&amp;_xlfn.XLOOKUP(12,eii,eia)&amp;_xlfn.XLOOKUP(LEFT(F311,7),r_1,r_12)&amp;" ppm/°C"&amp;_xlfn.XLOOKUP(16,eii,eia)&amp;_xlfn.XLOOKUP(13,eii,eia)&amp;MID(F311,4,2)&amp;_xlfn.XLOOKUP(16,eii,eia)&amp;_xlfn.XLOOKUP(14,eii,eia)&amp;_xlfn.XLOOKUP(16,eii,eia)&amp;_xlfn.XLOOKUP(15,eii,eia)&amp;_xlfn.XLOOKUP(16,eii,eia)</f>
        <v>technology 1621;attribute MPN 'ERJ2RHD1621' constant;attribute value '1.62 k' constant;attribute Power '0.063 W @ 70°C' constant;attribute package '0402' constant;attribute RCWV '10.1 V' constant;attribute tolerance '±0.5 %' constant;attribute pkg_codes '1621 / 162'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1" s="5" t="str" cm="1">
        <f t="array" aca="1" ref="I311" ca="1">IF( OR( AND($A311&gt;=INDIRECT("'Panasonic ERJ Code Table'!$K" &amp; I$1),$A311&lt;=INDIRECT("'Panasonic ERJ Code Table'!$L" &amp; I$1)), AND($A311&gt;=INDIRECT("'Panasonic ERJ Code Table'!$M" &amp; I$1),$A311&lt;=INDIRECT("'Panasonic ERJ Code Table'!$N" &amp; I$1)) ),I$2&amp;_xlfn.XLOOKUP($A311,E96_raw,E96_code),"N/A")</f>
        <v>N/A</v>
      </c>
      <c r="L311" s="5" t="str" cm="1">
        <f t="array" aca="1" ref="L311" ca="1">IF( OR( AND($A311&gt;=INDIRECT("'Panasonic ERJ Code Table'!$K" &amp; L$1),$A311&lt;=INDIRECT("'Panasonic ERJ Code Table'!$L" &amp; L$1)), AND($A311&gt;=INDIRECT("'Panasonic ERJ Code Table'!$M" &amp; L$1),$A311&lt;=INDIRECT("'Panasonic ERJ Code Table'!$N" &amp; L$1)) ),L$2&amp;_xlfn.XLOOKUP($A311,E96_raw,E96_code),"N/A")</f>
        <v>ERJ3RBD1621</v>
      </c>
      <c r="O311" s="5" t="str" cm="1">
        <f t="array" aca="1" ref="O311" ca="1">IF( OR( AND($A311&gt;=INDIRECT("'Panasonic ERJ Code Table'!$K" &amp; O$1),$A311&lt;=INDIRECT("'Panasonic ERJ Code Table'!$L" &amp; O$1)), AND($A311&gt;=INDIRECT("'Panasonic ERJ Code Table'!$M" &amp; O$1),$A311&lt;=INDIRECT("'Panasonic ERJ Code Table'!$N" &amp; O$1)) ),O$2&amp;_xlfn.XLOOKUP($A311,E96_raw,E96_code),"N/A")</f>
        <v>N/A</v>
      </c>
      <c r="R311" s="5" t="str" cm="1">
        <f t="array" aca="1" ref="R311" ca="1">IF( OR( AND($A311&gt;=INDIRECT("'Panasonic ERJ Code Table'!$K" &amp; R$1),$A311&lt;=INDIRECT("'Panasonic ERJ Code Table'!$L" &amp; R$1)), AND($A311&gt;=INDIRECT("'Panasonic ERJ Code Table'!$M" &amp; R$1),$A311&lt;=INDIRECT("'Panasonic ERJ Code Table'!$N" &amp; R$1)) ),R$2&amp;_xlfn.XLOOKUP($A311,E96_raw,E96_code),"N/A")</f>
        <v>ERJ6RBD1621</v>
      </c>
      <c r="U311" s="5" t="str" cm="1">
        <f t="array" aca="1" ref="U311" ca="1">IF( OR( AND($A311&gt;=INDIRECT("'Panasonic ERJ Code Table'!$J" &amp; U$1),$A311&lt;=INDIRECT("'Panasonic ERJ Code Table'!$K" &amp; U$1)), AND($A311&gt;=INDIRECT("'Panasonic ERJ Code Table'!$L" &amp; U$1),$A311&lt;=INDIRECT("'Panasonic ERJ Code Table'!$M" &amp; U$1)) ),U$2&amp;_xlfn.XLOOKUP($A311,E96_raw,E96_code),"N/A")</f>
        <v>ERJ6RED1621</v>
      </c>
    </row>
    <row r="312" spans="1:21">
      <c r="A312" s="16">
        <v>1650</v>
      </c>
      <c r="B312" s="19"/>
      <c r="C312" s="5" t="str" cm="1">
        <f t="array" aca="1" ref="C312" ca="1">IF( OR( AND($A312&gt;=INDIRECT("'Panasonic ERJ Code Table'!$K" &amp; C$1),$A312&lt;=INDIRECT("'Panasonic ERJ Code Table'!$L" &amp; C$1)), AND($A312&gt;=INDIRECT("'Panasonic ERJ Code Table'!$M" &amp; C$1),$A312&lt;=INDIRECT("'Panasonic ERJ Code Table'!$N" &amp; C$1)) ),C$2&amp;_xlfn.XLOOKUP($A312,E96_raw,E96_code),"N/A")</f>
        <v>ERJ1RHD1651</v>
      </c>
      <c r="D312" s="23" t="str" cm="1">
        <f t="array" aca="1" ref="D312" ca="1">"technology "&amp;RIGHT(C312,4)&amp;";"&amp;_xlfn.XLOOKUP(2,eii,eia)&amp;C312&amp;_xlfn.XLOOKUP(16,eii,eia)&amp;_xlfn.XLOOKUP(3,eii,eia)&amp;_xlfn.XLOOKUP($A312,E96_raw,e96_std&amp;" "&amp;e96_sym)&amp;_xlfn.XLOOKUP(16,eii,eia)&amp;_xlfn.XLOOKUP(4,eii,eia)&amp;_xlfn.XLOOKUP(LEFT(C312,7),r_1,r_4)&amp;" W @ 70°C"&amp;_xlfn.XLOOKUP(16,eii,eia)&amp;_xlfn.XLOOKUP(5,eii,eia)&amp;_xlfn.XLOOKUP(MID(C312,4,3),e_code,TEXT(e_size,"0000"))&amp;_xlfn.XLOOKUP(16,eii,eia)&amp;_xlfn.XLOOKUP(6,eii,eia)&amp;ROUND(MIN(SQRT($A312*_xlfn.XLOOKUP(LEFT(C312,7),r_1,r_4)),_xlfn.XLOOKUP(LEFT(C312,7),r_1,r_7)),1)&amp;" V"&amp;_xlfn.XLOOKUP(16,eii,eia)&amp;_xlfn.XLOOKUP(8,eii,eia)&amp;_xlfn.XLOOKUP(LEFT(C312,7),r_1,r_8)&amp;_xlfn.XLOOKUP(16,eii,eia)&amp;_xlfn.XLOOKUP(9,eii,eia)&amp;_xlfn.XLOOKUP($A312,E96_raw,E96_code&amp;" / "&amp;E96_3C)&amp;_xlfn.XLOOKUP(16,eii,eia)&amp;_xlfn.XLOOKUP(10,eii,eia)&amp;_xlfn.XLOOKUP(LEFT(C312,7),r_1,r_10)&amp;_xlfn.XLOOKUP(16,eii,eia)&amp;_xlfn.XLOOKUP(11,eii,eia)&amp;_xlfn.XLOOKUP(LEFT(C312,7),r_1,r_11)&amp;_xlfn.XLOOKUP(16,eii,eia)&amp;_xlfn.XLOOKUP(12,eii,eia)&amp;_xlfn.XLOOKUP(LEFT(C312,7),r_1,r_12)&amp;" ppm/°C"&amp;_xlfn.XLOOKUP(16,eii,eia)&amp;_xlfn.XLOOKUP(13,eii,eia)&amp;MID(C312,4,2)&amp;_xlfn.XLOOKUP(16,eii,eia)&amp;_xlfn.XLOOKUP(14,eii,eia)&amp;_xlfn.XLOOKUP(16,eii,eia)&amp;_xlfn.XLOOKUP(15,eii,eia)&amp;_xlfn.XLOOKUP(16,eii,eia)</f>
        <v>technology 1651;attribute MPN 'ERJ1RHD1651' constant;attribute value '1.65 k' constant;attribute Power '0.05 W @ 70°C' constant;attribute package '0201' constant;attribute RCWV '9.1 V' constant;attribute tolerance '±0.5 %' constant;attribute pkg_codes '1651 / 162'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2" s="5" t="str" cm="1">
        <f t="array" aca="1" ref="F312" ca="1">IF( OR( AND($A312&gt;=INDIRECT("'Panasonic ERJ Code Table'!$K" &amp; F$1),$A312&lt;=INDIRECT("'Panasonic ERJ Code Table'!$L" &amp; F$1)), AND($A312&gt;=INDIRECT("'Panasonic ERJ Code Table'!$M" &amp; F$1),$A312&lt;=INDIRECT("'Panasonic ERJ Code Table'!$N" &amp; F$1)) ),F$2&amp;_xlfn.XLOOKUP($A312,E96_raw,E96_code),"N/A")</f>
        <v>ERJ2RHD1651</v>
      </c>
      <c r="G312" s="23" t="str" cm="1">
        <f t="array" aca="1" ref="G312" ca="1">"technology "&amp;RIGHT(F312,4)&amp;";"&amp;_xlfn.XLOOKUP(2,eii,eia)&amp;F312&amp;_xlfn.XLOOKUP(16,eii,eia)&amp;_xlfn.XLOOKUP(3,eii,eia)&amp;_xlfn.XLOOKUP($A312,E96_raw,e96_std&amp;" "&amp;e96_sym)&amp;_xlfn.XLOOKUP(16,eii,eia)&amp;_xlfn.XLOOKUP(4,eii,eia)&amp;_xlfn.XLOOKUP(LEFT(F312,7),r_1,r_4)&amp;" W @ 70°C"&amp;_xlfn.XLOOKUP(16,eii,eia)&amp;_xlfn.XLOOKUP(5,eii,eia)&amp;_xlfn.XLOOKUP(MID(F312,4,3),e_code,TEXT(e_size,"0000"))&amp;_xlfn.XLOOKUP(16,eii,eia)&amp;_xlfn.XLOOKUP(6,eii,eia)&amp;ROUND(MIN(SQRT($A312*_xlfn.XLOOKUP(LEFT(F312,7),r_1,r_4)),_xlfn.XLOOKUP(LEFT(F312,7),r_1,r_7)),1)&amp;" V"&amp;_xlfn.XLOOKUP(16,eii,eia)&amp;_xlfn.XLOOKUP(8,eii,eia)&amp;_xlfn.XLOOKUP(LEFT(F312,7),r_1,r_8)&amp;_xlfn.XLOOKUP(16,eii,eia)&amp;_xlfn.XLOOKUP(9,eii,eia)&amp;_xlfn.XLOOKUP($A312,E96_raw,E96_code&amp;" / "&amp;E96_3C)&amp;_xlfn.XLOOKUP(16,eii,eia)&amp;_xlfn.XLOOKUP(10,eii,eia)&amp;_xlfn.XLOOKUP(LEFT(F312,7),r_1,r_10)&amp;_xlfn.XLOOKUP(16,eii,eia)&amp;_xlfn.XLOOKUP(11,eii,eia)&amp;_xlfn.XLOOKUP(LEFT(F312,7),r_1,r_11)&amp;_xlfn.XLOOKUP(16,eii,eia)&amp;_xlfn.XLOOKUP(12,eii,eia)&amp;_xlfn.XLOOKUP(LEFT(F312,7),r_1,r_12)&amp;" ppm/°C"&amp;_xlfn.XLOOKUP(16,eii,eia)&amp;_xlfn.XLOOKUP(13,eii,eia)&amp;MID(F312,4,2)&amp;_xlfn.XLOOKUP(16,eii,eia)&amp;_xlfn.XLOOKUP(14,eii,eia)&amp;_xlfn.XLOOKUP(16,eii,eia)&amp;_xlfn.XLOOKUP(15,eii,eia)&amp;_xlfn.XLOOKUP(16,eii,eia)</f>
        <v>technology 1651;attribute MPN 'ERJ2RHD1651' constant;attribute value '1.65 k' constant;attribute Power '0.063 W @ 70°C' constant;attribute package '0402' constant;attribute RCWV '10.2 V' constant;attribute tolerance '±0.5 %' constant;attribute pkg_codes '1651 / 162'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2" s="5" t="str" cm="1">
        <f t="array" aca="1" ref="I312" ca="1">IF( OR( AND($A312&gt;=INDIRECT("'Panasonic ERJ Code Table'!$K" &amp; I$1),$A312&lt;=INDIRECT("'Panasonic ERJ Code Table'!$L" &amp; I$1)), AND($A312&gt;=INDIRECT("'Panasonic ERJ Code Table'!$M" &amp; I$1),$A312&lt;=INDIRECT("'Panasonic ERJ Code Table'!$N" &amp; I$1)) ),I$2&amp;_xlfn.XLOOKUP($A312,E96_raw,E96_code),"N/A")</f>
        <v>N/A</v>
      </c>
      <c r="L312" s="5" t="str" cm="1">
        <f t="array" aca="1" ref="L312" ca="1">IF( OR( AND($A312&gt;=INDIRECT("'Panasonic ERJ Code Table'!$K" &amp; L$1),$A312&lt;=INDIRECT("'Panasonic ERJ Code Table'!$L" &amp; L$1)), AND($A312&gt;=INDIRECT("'Panasonic ERJ Code Table'!$M" &amp; L$1),$A312&lt;=INDIRECT("'Panasonic ERJ Code Table'!$N" &amp; L$1)) ),L$2&amp;_xlfn.XLOOKUP($A312,E96_raw,E96_code),"N/A")</f>
        <v>ERJ3RBD1651</v>
      </c>
      <c r="O312" s="5" t="str" cm="1">
        <f t="array" aca="1" ref="O312" ca="1">IF( OR( AND($A312&gt;=INDIRECT("'Panasonic ERJ Code Table'!$K" &amp; O$1),$A312&lt;=INDIRECT("'Panasonic ERJ Code Table'!$L" &amp; O$1)), AND($A312&gt;=INDIRECT("'Panasonic ERJ Code Table'!$M" &amp; O$1),$A312&lt;=INDIRECT("'Panasonic ERJ Code Table'!$N" &amp; O$1)) ),O$2&amp;_xlfn.XLOOKUP($A312,E96_raw,E96_code),"N/A")</f>
        <v>N/A</v>
      </c>
      <c r="R312" s="5" t="str" cm="1">
        <f t="array" aca="1" ref="R312" ca="1">IF( OR( AND($A312&gt;=INDIRECT("'Panasonic ERJ Code Table'!$K" &amp; R$1),$A312&lt;=INDIRECT("'Panasonic ERJ Code Table'!$L" &amp; R$1)), AND($A312&gt;=INDIRECT("'Panasonic ERJ Code Table'!$M" &amp; R$1),$A312&lt;=INDIRECT("'Panasonic ERJ Code Table'!$N" &amp; R$1)) ),R$2&amp;_xlfn.XLOOKUP($A312,E96_raw,E96_code),"N/A")</f>
        <v>ERJ6RBD1651</v>
      </c>
      <c r="U312" s="5" t="str" cm="1">
        <f t="array" aca="1" ref="U312" ca="1">IF( OR( AND($A312&gt;=INDIRECT("'Panasonic ERJ Code Table'!$J" &amp; U$1),$A312&lt;=INDIRECT("'Panasonic ERJ Code Table'!$K" &amp; U$1)), AND($A312&gt;=INDIRECT("'Panasonic ERJ Code Table'!$L" &amp; U$1),$A312&lt;=INDIRECT("'Panasonic ERJ Code Table'!$M" &amp; U$1)) ),U$2&amp;_xlfn.XLOOKUP($A312,E96_raw,E96_code),"N/A")</f>
        <v>ERJ6RED1651</v>
      </c>
    </row>
    <row r="313" spans="1:21">
      <c r="A313" s="16">
        <v>1690</v>
      </c>
      <c r="B313" s="19"/>
      <c r="C313" s="5" t="str" cm="1">
        <f t="array" aca="1" ref="C313" ca="1">IF( OR( AND($A313&gt;=INDIRECT("'Panasonic ERJ Code Table'!$K" &amp; C$1),$A313&lt;=INDIRECT("'Panasonic ERJ Code Table'!$L" &amp; C$1)), AND($A313&gt;=INDIRECT("'Panasonic ERJ Code Table'!$M" &amp; C$1),$A313&lt;=INDIRECT("'Panasonic ERJ Code Table'!$N" &amp; C$1)) ),C$2&amp;_xlfn.XLOOKUP($A313,E96_raw,E96_code),"N/A")</f>
        <v>ERJ1RHD1691</v>
      </c>
      <c r="D313" s="23" t="str" cm="1">
        <f t="array" aca="1" ref="D313" ca="1">"technology "&amp;RIGHT(C313,4)&amp;";"&amp;_xlfn.XLOOKUP(2,eii,eia)&amp;C313&amp;_xlfn.XLOOKUP(16,eii,eia)&amp;_xlfn.XLOOKUP(3,eii,eia)&amp;_xlfn.XLOOKUP($A313,E96_raw,e96_std&amp;" "&amp;e96_sym)&amp;_xlfn.XLOOKUP(16,eii,eia)&amp;_xlfn.XLOOKUP(4,eii,eia)&amp;_xlfn.XLOOKUP(LEFT(C313,7),r_1,r_4)&amp;" W @ 70°C"&amp;_xlfn.XLOOKUP(16,eii,eia)&amp;_xlfn.XLOOKUP(5,eii,eia)&amp;_xlfn.XLOOKUP(MID(C313,4,3),e_code,TEXT(e_size,"0000"))&amp;_xlfn.XLOOKUP(16,eii,eia)&amp;_xlfn.XLOOKUP(6,eii,eia)&amp;ROUND(MIN(SQRT($A313*_xlfn.XLOOKUP(LEFT(C313,7),r_1,r_4)),_xlfn.XLOOKUP(LEFT(C313,7),r_1,r_7)),1)&amp;" V"&amp;_xlfn.XLOOKUP(16,eii,eia)&amp;_xlfn.XLOOKUP(8,eii,eia)&amp;_xlfn.XLOOKUP(LEFT(C313,7),r_1,r_8)&amp;_xlfn.XLOOKUP(16,eii,eia)&amp;_xlfn.XLOOKUP(9,eii,eia)&amp;_xlfn.XLOOKUP($A313,E96_raw,E96_code&amp;" / "&amp;E96_3C)&amp;_xlfn.XLOOKUP(16,eii,eia)&amp;_xlfn.XLOOKUP(10,eii,eia)&amp;_xlfn.XLOOKUP(LEFT(C313,7),r_1,r_10)&amp;_xlfn.XLOOKUP(16,eii,eia)&amp;_xlfn.XLOOKUP(11,eii,eia)&amp;_xlfn.XLOOKUP(LEFT(C313,7),r_1,r_11)&amp;_xlfn.XLOOKUP(16,eii,eia)&amp;_xlfn.XLOOKUP(12,eii,eia)&amp;_xlfn.XLOOKUP(LEFT(C313,7),r_1,r_12)&amp;" ppm/°C"&amp;_xlfn.XLOOKUP(16,eii,eia)&amp;_xlfn.XLOOKUP(13,eii,eia)&amp;MID(C313,4,2)&amp;_xlfn.XLOOKUP(16,eii,eia)&amp;_xlfn.XLOOKUP(14,eii,eia)&amp;_xlfn.XLOOKUP(16,eii,eia)&amp;_xlfn.XLOOKUP(15,eii,eia)&amp;_xlfn.XLOOKUP(16,eii,eia)</f>
        <v>technology 1691;attribute MPN 'ERJ1RHD1691' constant;attribute value '1.69 k' constant;attribute Power '0.05 W @ 70°C' constant;attribute package '0201' constant;attribute RCWV '9.2 V' constant;attribute tolerance '±0.5 %' constant;attribute pkg_codes '1691 / 162'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3" s="5" t="str" cm="1">
        <f t="array" aca="1" ref="F313" ca="1">IF( OR( AND($A313&gt;=INDIRECT("'Panasonic ERJ Code Table'!$K" &amp; F$1),$A313&lt;=INDIRECT("'Panasonic ERJ Code Table'!$L" &amp; F$1)), AND($A313&gt;=INDIRECT("'Panasonic ERJ Code Table'!$M" &amp; F$1),$A313&lt;=INDIRECT("'Panasonic ERJ Code Table'!$N" &amp; F$1)) ),F$2&amp;_xlfn.XLOOKUP($A313,E96_raw,E96_code),"N/A")</f>
        <v>ERJ2RHD1691</v>
      </c>
      <c r="G313" s="23" t="str" cm="1">
        <f t="array" aca="1" ref="G313" ca="1">"technology "&amp;RIGHT(F313,4)&amp;";"&amp;_xlfn.XLOOKUP(2,eii,eia)&amp;F313&amp;_xlfn.XLOOKUP(16,eii,eia)&amp;_xlfn.XLOOKUP(3,eii,eia)&amp;_xlfn.XLOOKUP($A313,E96_raw,e96_std&amp;" "&amp;e96_sym)&amp;_xlfn.XLOOKUP(16,eii,eia)&amp;_xlfn.XLOOKUP(4,eii,eia)&amp;_xlfn.XLOOKUP(LEFT(F313,7),r_1,r_4)&amp;" W @ 70°C"&amp;_xlfn.XLOOKUP(16,eii,eia)&amp;_xlfn.XLOOKUP(5,eii,eia)&amp;_xlfn.XLOOKUP(MID(F313,4,3),e_code,TEXT(e_size,"0000"))&amp;_xlfn.XLOOKUP(16,eii,eia)&amp;_xlfn.XLOOKUP(6,eii,eia)&amp;ROUND(MIN(SQRT($A313*_xlfn.XLOOKUP(LEFT(F313,7),r_1,r_4)),_xlfn.XLOOKUP(LEFT(F313,7),r_1,r_7)),1)&amp;" V"&amp;_xlfn.XLOOKUP(16,eii,eia)&amp;_xlfn.XLOOKUP(8,eii,eia)&amp;_xlfn.XLOOKUP(LEFT(F313,7),r_1,r_8)&amp;_xlfn.XLOOKUP(16,eii,eia)&amp;_xlfn.XLOOKUP(9,eii,eia)&amp;_xlfn.XLOOKUP($A313,E96_raw,E96_code&amp;" / "&amp;E96_3C)&amp;_xlfn.XLOOKUP(16,eii,eia)&amp;_xlfn.XLOOKUP(10,eii,eia)&amp;_xlfn.XLOOKUP(LEFT(F313,7),r_1,r_10)&amp;_xlfn.XLOOKUP(16,eii,eia)&amp;_xlfn.XLOOKUP(11,eii,eia)&amp;_xlfn.XLOOKUP(LEFT(F313,7),r_1,r_11)&amp;_xlfn.XLOOKUP(16,eii,eia)&amp;_xlfn.XLOOKUP(12,eii,eia)&amp;_xlfn.XLOOKUP(LEFT(F313,7),r_1,r_12)&amp;" ppm/°C"&amp;_xlfn.XLOOKUP(16,eii,eia)&amp;_xlfn.XLOOKUP(13,eii,eia)&amp;MID(F313,4,2)&amp;_xlfn.XLOOKUP(16,eii,eia)&amp;_xlfn.XLOOKUP(14,eii,eia)&amp;_xlfn.XLOOKUP(16,eii,eia)&amp;_xlfn.XLOOKUP(15,eii,eia)&amp;_xlfn.XLOOKUP(16,eii,eia)</f>
        <v>technology 1691;attribute MPN 'ERJ2RHD1691' constant;attribute value '1.69 k' constant;attribute Power '0.063 W @ 70°C' constant;attribute package '0402' constant;attribute RCWV '10.3 V' constant;attribute tolerance '±0.5 %' constant;attribute pkg_codes '1691 / 162'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3" s="5" t="str" cm="1">
        <f t="array" aca="1" ref="I313" ca="1">IF( OR( AND($A313&gt;=INDIRECT("'Panasonic ERJ Code Table'!$K" &amp; I$1),$A313&lt;=INDIRECT("'Panasonic ERJ Code Table'!$L" &amp; I$1)), AND($A313&gt;=INDIRECT("'Panasonic ERJ Code Table'!$M" &amp; I$1),$A313&lt;=INDIRECT("'Panasonic ERJ Code Table'!$N" &amp; I$1)) ),I$2&amp;_xlfn.XLOOKUP($A313,E96_raw,E96_code),"N/A")</f>
        <v>N/A</v>
      </c>
      <c r="L313" s="5" t="str" cm="1">
        <f t="array" aca="1" ref="L313" ca="1">IF( OR( AND($A313&gt;=INDIRECT("'Panasonic ERJ Code Table'!$K" &amp; L$1),$A313&lt;=INDIRECT("'Panasonic ERJ Code Table'!$L" &amp; L$1)), AND($A313&gt;=INDIRECT("'Panasonic ERJ Code Table'!$M" &amp; L$1),$A313&lt;=INDIRECT("'Panasonic ERJ Code Table'!$N" &amp; L$1)) ),L$2&amp;_xlfn.XLOOKUP($A313,E96_raw,E96_code),"N/A")</f>
        <v>ERJ3RBD1691</v>
      </c>
      <c r="O313" s="5" t="str" cm="1">
        <f t="array" aca="1" ref="O313" ca="1">IF( OR( AND($A313&gt;=INDIRECT("'Panasonic ERJ Code Table'!$K" &amp; O$1),$A313&lt;=INDIRECT("'Panasonic ERJ Code Table'!$L" &amp; O$1)), AND($A313&gt;=INDIRECT("'Panasonic ERJ Code Table'!$M" &amp; O$1),$A313&lt;=INDIRECT("'Panasonic ERJ Code Table'!$N" &amp; O$1)) ),O$2&amp;_xlfn.XLOOKUP($A313,E96_raw,E96_code),"N/A")</f>
        <v>N/A</v>
      </c>
      <c r="R313" s="5" t="str" cm="1">
        <f t="array" aca="1" ref="R313" ca="1">IF( OR( AND($A313&gt;=INDIRECT("'Panasonic ERJ Code Table'!$K" &amp; R$1),$A313&lt;=INDIRECT("'Panasonic ERJ Code Table'!$L" &amp; R$1)), AND($A313&gt;=INDIRECT("'Panasonic ERJ Code Table'!$M" &amp; R$1),$A313&lt;=INDIRECT("'Panasonic ERJ Code Table'!$N" &amp; R$1)) ),R$2&amp;_xlfn.XLOOKUP($A313,E96_raw,E96_code),"N/A")</f>
        <v>ERJ6RBD1691</v>
      </c>
      <c r="U313" s="5" t="str" cm="1">
        <f t="array" aca="1" ref="U313" ca="1">IF( OR( AND($A313&gt;=INDIRECT("'Panasonic ERJ Code Table'!$J" &amp; U$1),$A313&lt;=INDIRECT("'Panasonic ERJ Code Table'!$K" &amp; U$1)), AND($A313&gt;=INDIRECT("'Panasonic ERJ Code Table'!$L" &amp; U$1),$A313&lt;=INDIRECT("'Panasonic ERJ Code Table'!$M" &amp; U$1)) ),U$2&amp;_xlfn.XLOOKUP($A313,E96_raw,E96_code),"N/A")</f>
        <v>ERJ6RED1691</v>
      </c>
    </row>
    <row r="314" spans="1:21">
      <c r="A314" s="16">
        <v>1740</v>
      </c>
      <c r="B314" s="19"/>
      <c r="C314" s="5" t="str" cm="1">
        <f t="array" aca="1" ref="C314" ca="1">IF( OR( AND($A314&gt;=INDIRECT("'Panasonic ERJ Code Table'!$K" &amp; C$1),$A314&lt;=INDIRECT("'Panasonic ERJ Code Table'!$L" &amp; C$1)), AND($A314&gt;=INDIRECT("'Panasonic ERJ Code Table'!$M" &amp; C$1),$A314&lt;=INDIRECT("'Panasonic ERJ Code Table'!$N" &amp; C$1)) ),C$2&amp;_xlfn.XLOOKUP($A314,E96_raw,E96_code),"N/A")</f>
        <v>ERJ1RHD1741</v>
      </c>
      <c r="D314" s="23" t="str" cm="1">
        <f t="array" aca="1" ref="D314" ca="1">"technology "&amp;RIGHT(C314,4)&amp;";"&amp;_xlfn.XLOOKUP(2,eii,eia)&amp;C314&amp;_xlfn.XLOOKUP(16,eii,eia)&amp;_xlfn.XLOOKUP(3,eii,eia)&amp;_xlfn.XLOOKUP($A314,E96_raw,e96_std&amp;" "&amp;e96_sym)&amp;_xlfn.XLOOKUP(16,eii,eia)&amp;_xlfn.XLOOKUP(4,eii,eia)&amp;_xlfn.XLOOKUP(LEFT(C314,7),r_1,r_4)&amp;" W @ 70°C"&amp;_xlfn.XLOOKUP(16,eii,eia)&amp;_xlfn.XLOOKUP(5,eii,eia)&amp;_xlfn.XLOOKUP(MID(C314,4,3),e_code,TEXT(e_size,"0000"))&amp;_xlfn.XLOOKUP(16,eii,eia)&amp;_xlfn.XLOOKUP(6,eii,eia)&amp;ROUND(MIN(SQRT($A314*_xlfn.XLOOKUP(LEFT(C314,7),r_1,r_4)),_xlfn.XLOOKUP(LEFT(C314,7),r_1,r_7)),1)&amp;" V"&amp;_xlfn.XLOOKUP(16,eii,eia)&amp;_xlfn.XLOOKUP(8,eii,eia)&amp;_xlfn.XLOOKUP(LEFT(C314,7),r_1,r_8)&amp;_xlfn.XLOOKUP(16,eii,eia)&amp;_xlfn.XLOOKUP(9,eii,eia)&amp;_xlfn.XLOOKUP($A314,E96_raw,E96_code&amp;" / "&amp;E96_3C)&amp;_xlfn.XLOOKUP(16,eii,eia)&amp;_xlfn.XLOOKUP(10,eii,eia)&amp;_xlfn.XLOOKUP(LEFT(C314,7),r_1,r_10)&amp;_xlfn.XLOOKUP(16,eii,eia)&amp;_xlfn.XLOOKUP(11,eii,eia)&amp;_xlfn.XLOOKUP(LEFT(C314,7),r_1,r_11)&amp;_xlfn.XLOOKUP(16,eii,eia)&amp;_xlfn.XLOOKUP(12,eii,eia)&amp;_xlfn.XLOOKUP(LEFT(C314,7),r_1,r_12)&amp;" ppm/°C"&amp;_xlfn.XLOOKUP(16,eii,eia)&amp;_xlfn.XLOOKUP(13,eii,eia)&amp;MID(C314,4,2)&amp;_xlfn.XLOOKUP(16,eii,eia)&amp;_xlfn.XLOOKUP(14,eii,eia)&amp;_xlfn.XLOOKUP(16,eii,eia)&amp;_xlfn.XLOOKUP(15,eii,eia)&amp;_xlfn.XLOOKUP(16,eii,eia)</f>
        <v>technology 1741;attribute MPN 'ERJ1RHD1741' constant;attribute value '1.74 k' constant;attribute Power '0.05 W @ 70°C' constant;attribute package '0201' constant;attribute RCWV '9.3 V' constant;attribute tolerance '±0.5 %' constant;attribute pkg_codes '1741 / 172'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4" s="5" t="str" cm="1">
        <f t="array" aca="1" ref="F314" ca="1">IF( OR( AND($A314&gt;=INDIRECT("'Panasonic ERJ Code Table'!$K" &amp; F$1),$A314&lt;=INDIRECT("'Panasonic ERJ Code Table'!$L" &amp; F$1)), AND($A314&gt;=INDIRECT("'Panasonic ERJ Code Table'!$M" &amp; F$1),$A314&lt;=INDIRECT("'Panasonic ERJ Code Table'!$N" &amp; F$1)) ),F$2&amp;_xlfn.XLOOKUP($A314,E96_raw,E96_code),"N/A")</f>
        <v>ERJ2RHD1741</v>
      </c>
      <c r="G314" s="23" t="str" cm="1">
        <f t="array" aca="1" ref="G314" ca="1">"technology "&amp;RIGHT(F314,4)&amp;";"&amp;_xlfn.XLOOKUP(2,eii,eia)&amp;F314&amp;_xlfn.XLOOKUP(16,eii,eia)&amp;_xlfn.XLOOKUP(3,eii,eia)&amp;_xlfn.XLOOKUP($A314,E96_raw,e96_std&amp;" "&amp;e96_sym)&amp;_xlfn.XLOOKUP(16,eii,eia)&amp;_xlfn.XLOOKUP(4,eii,eia)&amp;_xlfn.XLOOKUP(LEFT(F314,7),r_1,r_4)&amp;" W @ 70°C"&amp;_xlfn.XLOOKUP(16,eii,eia)&amp;_xlfn.XLOOKUP(5,eii,eia)&amp;_xlfn.XLOOKUP(MID(F314,4,3),e_code,TEXT(e_size,"0000"))&amp;_xlfn.XLOOKUP(16,eii,eia)&amp;_xlfn.XLOOKUP(6,eii,eia)&amp;ROUND(MIN(SQRT($A314*_xlfn.XLOOKUP(LEFT(F314,7),r_1,r_4)),_xlfn.XLOOKUP(LEFT(F314,7),r_1,r_7)),1)&amp;" V"&amp;_xlfn.XLOOKUP(16,eii,eia)&amp;_xlfn.XLOOKUP(8,eii,eia)&amp;_xlfn.XLOOKUP(LEFT(F314,7),r_1,r_8)&amp;_xlfn.XLOOKUP(16,eii,eia)&amp;_xlfn.XLOOKUP(9,eii,eia)&amp;_xlfn.XLOOKUP($A314,E96_raw,E96_code&amp;" / "&amp;E96_3C)&amp;_xlfn.XLOOKUP(16,eii,eia)&amp;_xlfn.XLOOKUP(10,eii,eia)&amp;_xlfn.XLOOKUP(LEFT(F314,7),r_1,r_10)&amp;_xlfn.XLOOKUP(16,eii,eia)&amp;_xlfn.XLOOKUP(11,eii,eia)&amp;_xlfn.XLOOKUP(LEFT(F314,7),r_1,r_11)&amp;_xlfn.XLOOKUP(16,eii,eia)&amp;_xlfn.XLOOKUP(12,eii,eia)&amp;_xlfn.XLOOKUP(LEFT(F314,7),r_1,r_12)&amp;" ppm/°C"&amp;_xlfn.XLOOKUP(16,eii,eia)&amp;_xlfn.XLOOKUP(13,eii,eia)&amp;MID(F314,4,2)&amp;_xlfn.XLOOKUP(16,eii,eia)&amp;_xlfn.XLOOKUP(14,eii,eia)&amp;_xlfn.XLOOKUP(16,eii,eia)&amp;_xlfn.XLOOKUP(15,eii,eia)&amp;_xlfn.XLOOKUP(16,eii,eia)</f>
        <v>technology 1741;attribute MPN 'ERJ2RHD1741' constant;attribute value '1.74 k' constant;attribute Power '0.063 W @ 70°C' constant;attribute package '0402' constant;attribute RCWV '10.5 V' constant;attribute tolerance '±0.5 %' constant;attribute pkg_codes '1741 / 172'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4" s="5" t="str" cm="1">
        <f t="array" aca="1" ref="I314" ca="1">IF( OR( AND($A314&gt;=INDIRECT("'Panasonic ERJ Code Table'!$K" &amp; I$1),$A314&lt;=INDIRECT("'Panasonic ERJ Code Table'!$L" &amp; I$1)), AND($A314&gt;=INDIRECT("'Panasonic ERJ Code Table'!$M" &amp; I$1),$A314&lt;=INDIRECT("'Panasonic ERJ Code Table'!$N" &amp; I$1)) ),I$2&amp;_xlfn.XLOOKUP($A314,E96_raw,E96_code),"N/A")</f>
        <v>N/A</v>
      </c>
      <c r="L314" s="5" t="str" cm="1">
        <f t="array" aca="1" ref="L314" ca="1">IF( OR( AND($A314&gt;=INDIRECT("'Panasonic ERJ Code Table'!$K" &amp; L$1),$A314&lt;=INDIRECT("'Panasonic ERJ Code Table'!$L" &amp; L$1)), AND($A314&gt;=INDIRECT("'Panasonic ERJ Code Table'!$M" &amp; L$1),$A314&lt;=INDIRECT("'Panasonic ERJ Code Table'!$N" &amp; L$1)) ),L$2&amp;_xlfn.XLOOKUP($A314,E96_raw,E96_code),"N/A")</f>
        <v>ERJ3RBD1741</v>
      </c>
      <c r="O314" s="5" t="str" cm="1">
        <f t="array" aca="1" ref="O314" ca="1">IF( OR( AND($A314&gt;=INDIRECT("'Panasonic ERJ Code Table'!$K" &amp; O$1),$A314&lt;=INDIRECT("'Panasonic ERJ Code Table'!$L" &amp; O$1)), AND($A314&gt;=INDIRECT("'Panasonic ERJ Code Table'!$M" &amp; O$1),$A314&lt;=INDIRECT("'Panasonic ERJ Code Table'!$N" &amp; O$1)) ),O$2&amp;_xlfn.XLOOKUP($A314,E96_raw,E96_code),"N/A")</f>
        <v>N/A</v>
      </c>
      <c r="R314" s="5" t="str" cm="1">
        <f t="array" aca="1" ref="R314" ca="1">IF( OR( AND($A314&gt;=INDIRECT("'Panasonic ERJ Code Table'!$K" &amp; R$1),$A314&lt;=INDIRECT("'Panasonic ERJ Code Table'!$L" &amp; R$1)), AND($A314&gt;=INDIRECT("'Panasonic ERJ Code Table'!$M" &amp; R$1),$A314&lt;=INDIRECT("'Panasonic ERJ Code Table'!$N" &amp; R$1)) ),R$2&amp;_xlfn.XLOOKUP($A314,E96_raw,E96_code),"N/A")</f>
        <v>ERJ6RBD1741</v>
      </c>
      <c r="U314" s="5" t="str" cm="1">
        <f t="array" aca="1" ref="U314" ca="1">IF( OR( AND($A314&gt;=INDIRECT("'Panasonic ERJ Code Table'!$J" &amp; U$1),$A314&lt;=INDIRECT("'Panasonic ERJ Code Table'!$K" &amp; U$1)), AND($A314&gt;=INDIRECT("'Panasonic ERJ Code Table'!$L" &amp; U$1),$A314&lt;=INDIRECT("'Panasonic ERJ Code Table'!$M" &amp; U$1)) ),U$2&amp;_xlfn.XLOOKUP($A314,E96_raw,E96_code),"N/A")</f>
        <v>ERJ6RED1741</v>
      </c>
    </row>
    <row r="315" spans="1:21">
      <c r="A315" s="16">
        <v>1780</v>
      </c>
      <c r="B315" s="19"/>
      <c r="C315" s="5" t="str" cm="1">
        <f t="array" aca="1" ref="C315" ca="1">IF( OR( AND($A315&gt;=INDIRECT("'Panasonic ERJ Code Table'!$K" &amp; C$1),$A315&lt;=INDIRECT("'Panasonic ERJ Code Table'!$L" &amp; C$1)), AND($A315&gt;=INDIRECT("'Panasonic ERJ Code Table'!$M" &amp; C$1),$A315&lt;=INDIRECT("'Panasonic ERJ Code Table'!$N" &amp; C$1)) ),C$2&amp;_xlfn.XLOOKUP($A315,E96_raw,E96_code),"N/A")</f>
        <v>ERJ1RHD1781</v>
      </c>
      <c r="D315" s="23" t="str" cm="1">
        <f t="array" aca="1" ref="D315" ca="1">"technology "&amp;RIGHT(C315,4)&amp;";"&amp;_xlfn.XLOOKUP(2,eii,eia)&amp;C315&amp;_xlfn.XLOOKUP(16,eii,eia)&amp;_xlfn.XLOOKUP(3,eii,eia)&amp;_xlfn.XLOOKUP($A315,E96_raw,e96_std&amp;" "&amp;e96_sym)&amp;_xlfn.XLOOKUP(16,eii,eia)&amp;_xlfn.XLOOKUP(4,eii,eia)&amp;_xlfn.XLOOKUP(LEFT(C315,7),r_1,r_4)&amp;" W @ 70°C"&amp;_xlfn.XLOOKUP(16,eii,eia)&amp;_xlfn.XLOOKUP(5,eii,eia)&amp;_xlfn.XLOOKUP(MID(C315,4,3),e_code,TEXT(e_size,"0000"))&amp;_xlfn.XLOOKUP(16,eii,eia)&amp;_xlfn.XLOOKUP(6,eii,eia)&amp;ROUND(MIN(SQRT($A315*_xlfn.XLOOKUP(LEFT(C315,7),r_1,r_4)),_xlfn.XLOOKUP(LEFT(C315,7),r_1,r_7)),1)&amp;" V"&amp;_xlfn.XLOOKUP(16,eii,eia)&amp;_xlfn.XLOOKUP(8,eii,eia)&amp;_xlfn.XLOOKUP(LEFT(C315,7),r_1,r_8)&amp;_xlfn.XLOOKUP(16,eii,eia)&amp;_xlfn.XLOOKUP(9,eii,eia)&amp;_xlfn.XLOOKUP($A315,E96_raw,E96_code&amp;" / "&amp;E96_3C)&amp;_xlfn.XLOOKUP(16,eii,eia)&amp;_xlfn.XLOOKUP(10,eii,eia)&amp;_xlfn.XLOOKUP(LEFT(C315,7),r_1,r_10)&amp;_xlfn.XLOOKUP(16,eii,eia)&amp;_xlfn.XLOOKUP(11,eii,eia)&amp;_xlfn.XLOOKUP(LEFT(C315,7),r_1,r_11)&amp;_xlfn.XLOOKUP(16,eii,eia)&amp;_xlfn.XLOOKUP(12,eii,eia)&amp;_xlfn.XLOOKUP(LEFT(C315,7),r_1,r_12)&amp;" ppm/°C"&amp;_xlfn.XLOOKUP(16,eii,eia)&amp;_xlfn.XLOOKUP(13,eii,eia)&amp;MID(C315,4,2)&amp;_xlfn.XLOOKUP(16,eii,eia)&amp;_xlfn.XLOOKUP(14,eii,eia)&amp;_xlfn.XLOOKUP(16,eii,eia)&amp;_xlfn.XLOOKUP(15,eii,eia)&amp;_xlfn.XLOOKUP(16,eii,eia)</f>
        <v>technology 1781;attribute MPN 'ERJ1RHD1781' constant;attribute value '1.78 k' constant;attribute Power '0.05 W @ 70°C' constant;attribute package '0201' constant;attribute RCWV '9.4 V' constant;attribute tolerance '±0.5 %' constant;attribute pkg_codes '1781 / 172'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5" s="5" t="str" cm="1">
        <f t="array" aca="1" ref="F315" ca="1">IF( OR( AND($A315&gt;=INDIRECT("'Panasonic ERJ Code Table'!$K" &amp; F$1),$A315&lt;=INDIRECT("'Panasonic ERJ Code Table'!$L" &amp; F$1)), AND($A315&gt;=INDIRECT("'Panasonic ERJ Code Table'!$M" &amp; F$1),$A315&lt;=INDIRECT("'Panasonic ERJ Code Table'!$N" &amp; F$1)) ),F$2&amp;_xlfn.XLOOKUP($A315,E96_raw,E96_code),"N/A")</f>
        <v>ERJ2RHD1781</v>
      </c>
      <c r="G315" s="23" t="str" cm="1">
        <f t="array" aca="1" ref="G315" ca="1">"technology "&amp;RIGHT(F315,4)&amp;";"&amp;_xlfn.XLOOKUP(2,eii,eia)&amp;F315&amp;_xlfn.XLOOKUP(16,eii,eia)&amp;_xlfn.XLOOKUP(3,eii,eia)&amp;_xlfn.XLOOKUP($A315,E96_raw,e96_std&amp;" "&amp;e96_sym)&amp;_xlfn.XLOOKUP(16,eii,eia)&amp;_xlfn.XLOOKUP(4,eii,eia)&amp;_xlfn.XLOOKUP(LEFT(F315,7),r_1,r_4)&amp;" W @ 70°C"&amp;_xlfn.XLOOKUP(16,eii,eia)&amp;_xlfn.XLOOKUP(5,eii,eia)&amp;_xlfn.XLOOKUP(MID(F315,4,3),e_code,TEXT(e_size,"0000"))&amp;_xlfn.XLOOKUP(16,eii,eia)&amp;_xlfn.XLOOKUP(6,eii,eia)&amp;ROUND(MIN(SQRT($A315*_xlfn.XLOOKUP(LEFT(F315,7),r_1,r_4)),_xlfn.XLOOKUP(LEFT(F315,7),r_1,r_7)),1)&amp;" V"&amp;_xlfn.XLOOKUP(16,eii,eia)&amp;_xlfn.XLOOKUP(8,eii,eia)&amp;_xlfn.XLOOKUP(LEFT(F315,7),r_1,r_8)&amp;_xlfn.XLOOKUP(16,eii,eia)&amp;_xlfn.XLOOKUP(9,eii,eia)&amp;_xlfn.XLOOKUP($A315,E96_raw,E96_code&amp;" / "&amp;E96_3C)&amp;_xlfn.XLOOKUP(16,eii,eia)&amp;_xlfn.XLOOKUP(10,eii,eia)&amp;_xlfn.XLOOKUP(LEFT(F315,7),r_1,r_10)&amp;_xlfn.XLOOKUP(16,eii,eia)&amp;_xlfn.XLOOKUP(11,eii,eia)&amp;_xlfn.XLOOKUP(LEFT(F315,7),r_1,r_11)&amp;_xlfn.XLOOKUP(16,eii,eia)&amp;_xlfn.XLOOKUP(12,eii,eia)&amp;_xlfn.XLOOKUP(LEFT(F315,7),r_1,r_12)&amp;" ppm/°C"&amp;_xlfn.XLOOKUP(16,eii,eia)&amp;_xlfn.XLOOKUP(13,eii,eia)&amp;MID(F315,4,2)&amp;_xlfn.XLOOKUP(16,eii,eia)&amp;_xlfn.XLOOKUP(14,eii,eia)&amp;_xlfn.XLOOKUP(16,eii,eia)&amp;_xlfn.XLOOKUP(15,eii,eia)&amp;_xlfn.XLOOKUP(16,eii,eia)</f>
        <v>technology 1781;attribute MPN 'ERJ2RHD1781' constant;attribute value '1.78 k' constant;attribute Power '0.063 W @ 70°C' constant;attribute package '0402' constant;attribute RCWV '10.6 V' constant;attribute tolerance '±0.5 %' constant;attribute pkg_codes '1781 / 172'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5" s="5" t="str" cm="1">
        <f t="array" aca="1" ref="I315" ca="1">IF( OR( AND($A315&gt;=INDIRECT("'Panasonic ERJ Code Table'!$K" &amp; I$1),$A315&lt;=INDIRECT("'Panasonic ERJ Code Table'!$L" &amp; I$1)), AND($A315&gt;=INDIRECT("'Panasonic ERJ Code Table'!$M" &amp; I$1),$A315&lt;=INDIRECT("'Panasonic ERJ Code Table'!$N" &amp; I$1)) ),I$2&amp;_xlfn.XLOOKUP($A315,E96_raw,E96_code),"N/A")</f>
        <v>N/A</v>
      </c>
      <c r="L315" s="5" t="str" cm="1">
        <f t="array" aca="1" ref="L315" ca="1">IF( OR( AND($A315&gt;=INDIRECT("'Panasonic ERJ Code Table'!$K" &amp; L$1),$A315&lt;=INDIRECT("'Panasonic ERJ Code Table'!$L" &amp; L$1)), AND($A315&gt;=INDIRECT("'Panasonic ERJ Code Table'!$M" &amp; L$1),$A315&lt;=INDIRECT("'Panasonic ERJ Code Table'!$N" &amp; L$1)) ),L$2&amp;_xlfn.XLOOKUP($A315,E96_raw,E96_code),"N/A")</f>
        <v>ERJ3RBD1781</v>
      </c>
      <c r="O315" s="5" t="str" cm="1">
        <f t="array" aca="1" ref="O315" ca="1">IF( OR( AND($A315&gt;=INDIRECT("'Panasonic ERJ Code Table'!$K" &amp; O$1),$A315&lt;=INDIRECT("'Panasonic ERJ Code Table'!$L" &amp; O$1)), AND($A315&gt;=INDIRECT("'Panasonic ERJ Code Table'!$M" &amp; O$1),$A315&lt;=INDIRECT("'Panasonic ERJ Code Table'!$N" &amp; O$1)) ),O$2&amp;_xlfn.XLOOKUP($A315,E96_raw,E96_code),"N/A")</f>
        <v>N/A</v>
      </c>
      <c r="R315" s="5" t="str" cm="1">
        <f t="array" aca="1" ref="R315" ca="1">IF( OR( AND($A315&gt;=INDIRECT("'Panasonic ERJ Code Table'!$K" &amp; R$1),$A315&lt;=INDIRECT("'Panasonic ERJ Code Table'!$L" &amp; R$1)), AND($A315&gt;=INDIRECT("'Panasonic ERJ Code Table'!$M" &amp; R$1),$A315&lt;=INDIRECT("'Panasonic ERJ Code Table'!$N" &amp; R$1)) ),R$2&amp;_xlfn.XLOOKUP($A315,E96_raw,E96_code),"N/A")</f>
        <v>ERJ6RBD1781</v>
      </c>
      <c r="U315" s="5" t="str" cm="1">
        <f t="array" aca="1" ref="U315" ca="1">IF( OR( AND($A315&gt;=INDIRECT("'Panasonic ERJ Code Table'!$J" &amp; U$1),$A315&lt;=INDIRECT("'Panasonic ERJ Code Table'!$K" &amp; U$1)), AND($A315&gt;=INDIRECT("'Panasonic ERJ Code Table'!$L" &amp; U$1),$A315&lt;=INDIRECT("'Panasonic ERJ Code Table'!$M" &amp; U$1)) ),U$2&amp;_xlfn.XLOOKUP($A315,E96_raw,E96_code),"N/A")</f>
        <v>ERJ6RED1781</v>
      </c>
    </row>
    <row r="316" spans="1:21">
      <c r="A316" s="16">
        <v>1820</v>
      </c>
      <c r="B316" s="19"/>
      <c r="C316" s="5" t="str" cm="1">
        <f t="array" aca="1" ref="C316" ca="1">IF( OR( AND($A316&gt;=INDIRECT("'Panasonic ERJ Code Table'!$K" &amp; C$1),$A316&lt;=INDIRECT("'Panasonic ERJ Code Table'!$L" &amp; C$1)), AND($A316&gt;=INDIRECT("'Panasonic ERJ Code Table'!$M" &amp; C$1),$A316&lt;=INDIRECT("'Panasonic ERJ Code Table'!$N" &amp; C$1)) ),C$2&amp;_xlfn.XLOOKUP($A316,E96_raw,E96_code),"N/A")</f>
        <v>ERJ1RHD1821</v>
      </c>
      <c r="D316" s="23" t="str" cm="1">
        <f t="array" aca="1" ref="D316" ca="1">"technology "&amp;RIGHT(C316,4)&amp;";"&amp;_xlfn.XLOOKUP(2,eii,eia)&amp;C316&amp;_xlfn.XLOOKUP(16,eii,eia)&amp;_xlfn.XLOOKUP(3,eii,eia)&amp;_xlfn.XLOOKUP($A316,E96_raw,e96_std&amp;" "&amp;e96_sym)&amp;_xlfn.XLOOKUP(16,eii,eia)&amp;_xlfn.XLOOKUP(4,eii,eia)&amp;_xlfn.XLOOKUP(LEFT(C316,7),r_1,r_4)&amp;" W @ 70°C"&amp;_xlfn.XLOOKUP(16,eii,eia)&amp;_xlfn.XLOOKUP(5,eii,eia)&amp;_xlfn.XLOOKUP(MID(C316,4,3),e_code,TEXT(e_size,"0000"))&amp;_xlfn.XLOOKUP(16,eii,eia)&amp;_xlfn.XLOOKUP(6,eii,eia)&amp;ROUND(MIN(SQRT($A316*_xlfn.XLOOKUP(LEFT(C316,7),r_1,r_4)),_xlfn.XLOOKUP(LEFT(C316,7),r_1,r_7)),1)&amp;" V"&amp;_xlfn.XLOOKUP(16,eii,eia)&amp;_xlfn.XLOOKUP(8,eii,eia)&amp;_xlfn.XLOOKUP(LEFT(C316,7),r_1,r_8)&amp;_xlfn.XLOOKUP(16,eii,eia)&amp;_xlfn.XLOOKUP(9,eii,eia)&amp;_xlfn.XLOOKUP($A316,E96_raw,E96_code&amp;" / "&amp;E96_3C)&amp;_xlfn.XLOOKUP(16,eii,eia)&amp;_xlfn.XLOOKUP(10,eii,eia)&amp;_xlfn.XLOOKUP(LEFT(C316,7),r_1,r_10)&amp;_xlfn.XLOOKUP(16,eii,eia)&amp;_xlfn.XLOOKUP(11,eii,eia)&amp;_xlfn.XLOOKUP(LEFT(C316,7),r_1,r_11)&amp;_xlfn.XLOOKUP(16,eii,eia)&amp;_xlfn.XLOOKUP(12,eii,eia)&amp;_xlfn.XLOOKUP(LEFT(C316,7),r_1,r_12)&amp;" ppm/°C"&amp;_xlfn.XLOOKUP(16,eii,eia)&amp;_xlfn.XLOOKUP(13,eii,eia)&amp;MID(C316,4,2)&amp;_xlfn.XLOOKUP(16,eii,eia)&amp;_xlfn.XLOOKUP(14,eii,eia)&amp;_xlfn.XLOOKUP(16,eii,eia)&amp;_xlfn.XLOOKUP(15,eii,eia)&amp;_xlfn.XLOOKUP(16,eii,eia)</f>
        <v>technology 1821;attribute MPN 'ERJ1RHD1821' constant;attribute value '1.82 k' constant;attribute Power '0.05 W @ 70°C' constant;attribute package '0201' constant;attribute RCWV '9.5 V' constant;attribute tolerance '±0.5 %' constant;attribute pkg_codes '1821 / 182'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6" s="5" t="str" cm="1">
        <f t="array" aca="1" ref="F316" ca="1">IF( OR( AND($A316&gt;=INDIRECT("'Panasonic ERJ Code Table'!$K" &amp; F$1),$A316&lt;=INDIRECT("'Panasonic ERJ Code Table'!$L" &amp; F$1)), AND($A316&gt;=INDIRECT("'Panasonic ERJ Code Table'!$M" &amp; F$1),$A316&lt;=INDIRECT("'Panasonic ERJ Code Table'!$N" &amp; F$1)) ),F$2&amp;_xlfn.XLOOKUP($A316,E96_raw,E96_code),"N/A")</f>
        <v>ERJ2RHD1821</v>
      </c>
      <c r="G316" s="23" t="str" cm="1">
        <f t="array" aca="1" ref="G316" ca="1">"technology "&amp;RIGHT(F316,4)&amp;";"&amp;_xlfn.XLOOKUP(2,eii,eia)&amp;F316&amp;_xlfn.XLOOKUP(16,eii,eia)&amp;_xlfn.XLOOKUP(3,eii,eia)&amp;_xlfn.XLOOKUP($A316,E96_raw,e96_std&amp;" "&amp;e96_sym)&amp;_xlfn.XLOOKUP(16,eii,eia)&amp;_xlfn.XLOOKUP(4,eii,eia)&amp;_xlfn.XLOOKUP(LEFT(F316,7),r_1,r_4)&amp;" W @ 70°C"&amp;_xlfn.XLOOKUP(16,eii,eia)&amp;_xlfn.XLOOKUP(5,eii,eia)&amp;_xlfn.XLOOKUP(MID(F316,4,3),e_code,TEXT(e_size,"0000"))&amp;_xlfn.XLOOKUP(16,eii,eia)&amp;_xlfn.XLOOKUP(6,eii,eia)&amp;ROUND(MIN(SQRT($A316*_xlfn.XLOOKUP(LEFT(F316,7),r_1,r_4)),_xlfn.XLOOKUP(LEFT(F316,7),r_1,r_7)),1)&amp;" V"&amp;_xlfn.XLOOKUP(16,eii,eia)&amp;_xlfn.XLOOKUP(8,eii,eia)&amp;_xlfn.XLOOKUP(LEFT(F316,7),r_1,r_8)&amp;_xlfn.XLOOKUP(16,eii,eia)&amp;_xlfn.XLOOKUP(9,eii,eia)&amp;_xlfn.XLOOKUP($A316,E96_raw,E96_code&amp;" / "&amp;E96_3C)&amp;_xlfn.XLOOKUP(16,eii,eia)&amp;_xlfn.XLOOKUP(10,eii,eia)&amp;_xlfn.XLOOKUP(LEFT(F316,7),r_1,r_10)&amp;_xlfn.XLOOKUP(16,eii,eia)&amp;_xlfn.XLOOKUP(11,eii,eia)&amp;_xlfn.XLOOKUP(LEFT(F316,7),r_1,r_11)&amp;_xlfn.XLOOKUP(16,eii,eia)&amp;_xlfn.XLOOKUP(12,eii,eia)&amp;_xlfn.XLOOKUP(LEFT(F316,7),r_1,r_12)&amp;" ppm/°C"&amp;_xlfn.XLOOKUP(16,eii,eia)&amp;_xlfn.XLOOKUP(13,eii,eia)&amp;MID(F316,4,2)&amp;_xlfn.XLOOKUP(16,eii,eia)&amp;_xlfn.XLOOKUP(14,eii,eia)&amp;_xlfn.XLOOKUP(16,eii,eia)&amp;_xlfn.XLOOKUP(15,eii,eia)&amp;_xlfn.XLOOKUP(16,eii,eia)</f>
        <v>technology 1821;attribute MPN 'ERJ2RHD1821' constant;attribute value '1.82 k' constant;attribute Power '0.063 W @ 70°C' constant;attribute package '0402' constant;attribute RCWV '10.7 V' constant;attribute tolerance '±0.5 %' constant;attribute pkg_codes '1821 / 182'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6" s="5" t="str" cm="1">
        <f t="array" aca="1" ref="I316" ca="1">IF( OR( AND($A316&gt;=INDIRECT("'Panasonic ERJ Code Table'!$K" &amp; I$1),$A316&lt;=INDIRECT("'Panasonic ERJ Code Table'!$L" &amp; I$1)), AND($A316&gt;=INDIRECT("'Panasonic ERJ Code Table'!$M" &amp; I$1),$A316&lt;=INDIRECT("'Panasonic ERJ Code Table'!$N" &amp; I$1)) ),I$2&amp;_xlfn.XLOOKUP($A316,E96_raw,E96_code),"N/A")</f>
        <v>N/A</v>
      </c>
      <c r="L316" s="5" t="str" cm="1">
        <f t="array" aca="1" ref="L316" ca="1">IF( OR( AND($A316&gt;=INDIRECT("'Panasonic ERJ Code Table'!$K" &amp; L$1),$A316&lt;=INDIRECT("'Panasonic ERJ Code Table'!$L" &amp; L$1)), AND($A316&gt;=INDIRECT("'Panasonic ERJ Code Table'!$M" &amp; L$1),$A316&lt;=INDIRECT("'Panasonic ERJ Code Table'!$N" &amp; L$1)) ),L$2&amp;_xlfn.XLOOKUP($A316,E96_raw,E96_code),"N/A")</f>
        <v>ERJ3RBD1821</v>
      </c>
      <c r="O316" s="5" t="str" cm="1">
        <f t="array" aca="1" ref="O316" ca="1">IF( OR( AND($A316&gt;=INDIRECT("'Panasonic ERJ Code Table'!$K" &amp; O$1),$A316&lt;=INDIRECT("'Panasonic ERJ Code Table'!$L" &amp; O$1)), AND($A316&gt;=INDIRECT("'Panasonic ERJ Code Table'!$M" &amp; O$1),$A316&lt;=INDIRECT("'Panasonic ERJ Code Table'!$N" &amp; O$1)) ),O$2&amp;_xlfn.XLOOKUP($A316,E96_raw,E96_code),"N/A")</f>
        <v>N/A</v>
      </c>
      <c r="R316" s="5" t="str" cm="1">
        <f t="array" aca="1" ref="R316" ca="1">IF( OR( AND($A316&gt;=INDIRECT("'Panasonic ERJ Code Table'!$K" &amp; R$1),$A316&lt;=INDIRECT("'Panasonic ERJ Code Table'!$L" &amp; R$1)), AND($A316&gt;=INDIRECT("'Panasonic ERJ Code Table'!$M" &amp; R$1),$A316&lt;=INDIRECT("'Panasonic ERJ Code Table'!$N" &amp; R$1)) ),R$2&amp;_xlfn.XLOOKUP($A316,E96_raw,E96_code),"N/A")</f>
        <v>ERJ6RBD1821</v>
      </c>
      <c r="U316" s="5" t="str" cm="1">
        <f t="array" aca="1" ref="U316" ca="1">IF( OR( AND($A316&gt;=INDIRECT("'Panasonic ERJ Code Table'!$J" &amp; U$1),$A316&lt;=INDIRECT("'Panasonic ERJ Code Table'!$K" &amp; U$1)), AND($A316&gt;=INDIRECT("'Panasonic ERJ Code Table'!$L" &amp; U$1),$A316&lt;=INDIRECT("'Panasonic ERJ Code Table'!$M" &amp; U$1)) ),U$2&amp;_xlfn.XLOOKUP($A316,E96_raw,E96_code),"N/A")</f>
        <v>ERJ6RED1821</v>
      </c>
    </row>
    <row r="317" spans="1:21">
      <c r="A317" s="16">
        <v>1870</v>
      </c>
      <c r="B317" s="19"/>
      <c r="C317" s="5" t="str" cm="1">
        <f t="array" aca="1" ref="C317" ca="1">IF( OR( AND($A317&gt;=INDIRECT("'Panasonic ERJ Code Table'!$K" &amp; C$1),$A317&lt;=INDIRECT("'Panasonic ERJ Code Table'!$L" &amp; C$1)), AND($A317&gt;=INDIRECT("'Panasonic ERJ Code Table'!$M" &amp; C$1),$A317&lt;=INDIRECT("'Panasonic ERJ Code Table'!$N" &amp; C$1)) ),C$2&amp;_xlfn.XLOOKUP($A317,E96_raw,E96_code),"N/A")</f>
        <v>ERJ1RHD1871</v>
      </c>
      <c r="D317" s="23" t="str" cm="1">
        <f t="array" aca="1" ref="D317" ca="1">"technology "&amp;RIGHT(C317,4)&amp;";"&amp;_xlfn.XLOOKUP(2,eii,eia)&amp;C317&amp;_xlfn.XLOOKUP(16,eii,eia)&amp;_xlfn.XLOOKUP(3,eii,eia)&amp;_xlfn.XLOOKUP($A317,E96_raw,e96_std&amp;" "&amp;e96_sym)&amp;_xlfn.XLOOKUP(16,eii,eia)&amp;_xlfn.XLOOKUP(4,eii,eia)&amp;_xlfn.XLOOKUP(LEFT(C317,7),r_1,r_4)&amp;" W @ 70°C"&amp;_xlfn.XLOOKUP(16,eii,eia)&amp;_xlfn.XLOOKUP(5,eii,eia)&amp;_xlfn.XLOOKUP(MID(C317,4,3),e_code,TEXT(e_size,"0000"))&amp;_xlfn.XLOOKUP(16,eii,eia)&amp;_xlfn.XLOOKUP(6,eii,eia)&amp;ROUND(MIN(SQRT($A317*_xlfn.XLOOKUP(LEFT(C317,7),r_1,r_4)),_xlfn.XLOOKUP(LEFT(C317,7),r_1,r_7)),1)&amp;" V"&amp;_xlfn.XLOOKUP(16,eii,eia)&amp;_xlfn.XLOOKUP(8,eii,eia)&amp;_xlfn.XLOOKUP(LEFT(C317,7),r_1,r_8)&amp;_xlfn.XLOOKUP(16,eii,eia)&amp;_xlfn.XLOOKUP(9,eii,eia)&amp;_xlfn.XLOOKUP($A317,E96_raw,E96_code&amp;" / "&amp;E96_3C)&amp;_xlfn.XLOOKUP(16,eii,eia)&amp;_xlfn.XLOOKUP(10,eii,eia)&amp;_xlfn.XLOOKUP(LEFT(C317,7),r_1,r_10)&amp;_xlfn.XLOOKUP(16,eii,eia)&amp;_xlfn.XLOOKUP(11,eii,eia)&amp;_xlfn.XLOOKUP(LEFT(C317,7),r_1,r_11)&amp;_xlfn.XLOOKUP(16,eii,eia)&amp;_xlfn.XLOOKUP(12,eii,eia)&amp;_xlfn.XLOOKUP(LEFT(C317,7),r_1,r_12)&amp;" ppm/°C"&amp;_xlfn.XLOOKUP(16,eii,eia)&amp;_xlfn.XLOOKUP(13,eii,eia)&amp;MID(C317,4,2)&amp;_xlfn.XLOOKUP(16,eii,eia)&amp;_xlfn.XLOOKUP(14,eii,eia)&amp;_xlfn.XLOOKUP(16,eii,eia)&amp;_xlfn.XLOOKUP(15,eii,eia)&amp;_xlfn.XLOOKUP(16,eii,eia)</f>
        <v>technology 1871;attribute MPN 'ERJ1RHD1871' constant;attribute value '1.87 k' constant;attribute Power '0.05 W @ 70°C' constant;attribute package '0201' constant;attribute RCWV '9.7 V' constant;attribute tolerance '±0.5 %' constant;attribute pkg_codes '1871 / 182'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7" s="5" t="str" cm="1">
        <f t="array" aca="1" ref="F317" ca="1">IF( OR( AND($A317&gt;=INDIRECT("'Panasonic ERJ Code Table'!$K" &amp; F$1),$A317&lt;=INDIRECT("'Panasonic ERJ Code Table'!$L" &amp; F$1)), AND($A317&gt;=INDIRECT("'Panasonic ERJ Code Table'!$M" &amp; F$1),$A317&lt;=INDIRECT("'Panasonic ERJ Code Table'!$N" &amp; F$1)) ),F$2&amp;_xlfn.XLOOKUP($A317,E96_raw,E96_code),"N/A")</f>
        <v>ERJ2RHD1871</v>
      </c>
      <c r="G317" s="23" t="str" cm="1">
        <f t="array" aca="1" ref="G317" ca="1">"technology "&amp;RIGHT(F317,4)&amp;";"&amp;_xlfn.XLOOKUP(2,eii,eia)&amp;F317&amp;_xlfn.XLOOKUP(16,eii,eia)&amp;_xlfn.XLOOKUP(3,eii,eia)&amp;_xlfn.XLOOKUP($A317,E96_raw,e96_std&amp;" "&amp;e96_sym)&amp;_xlfn.XLOOKUP(16,eii,eia)&amp;_xlfn.XLOOKUP(4,eii,eia)&amp;_xlfn.XLOOKUP(LEFT(F317,7),r_1,r_4)&amp;" W @ 70°C"&amp;_xlfn.XLOOKUP(16,eii,eia)&amp;_xlfn.XLOOKUP(5,eii,eia)&amp;_xlfn.XLOOKUP(MID(F317,4,3),e_code,TEXT(e_size,"0000"))&amp;_xlfn.XLOOKUP(16,eii,eia)&amp;_xlfn.XLOOKUP(6,eii,eia)&amp;ROUND(MIN(SQRT($A317*_xlfn.XLOOKUP(LEFT(F317,7),r_1,r_4)),_xlfn.XLOOKUP(LEFT(F317,7),r_1,r_7)),1)&amp;" V"&amp;_xlfn.XLOOKUP(16,eii,eia)&amp;_xlfn.XLOOKUP(8,eii,eia)&amp;_xlfn.XLOOKUP(LEFT(F317,7),r_1,r_8)&amp;_xlfn.XLOOKUP(16,eii,eia)&amp;_xlfn.XLOOKUP(9,eii,eia)&amp;_xlfn.XLOOKUP($A317,E96_raw,E96_code&amp;" / "&amp;E96_3C)&amp;_xlfn.XLOOKUP(16,eii,eia)&amp;_xlfn.XLOOKUP(10,eii,eia)&amp;_xlfn.XLOOKUP(LEFT(F317,7),r_1,r_10)&amp;_xlfn.XLOOKUP(16,eii,eia)&amp;_xlfn.XLOOKUP(11,eii,eia)&amp;_xlfn.XLOOKUP(LEFT(F317,7),r_1,r_11)&amp;_xlfn.XLOOKUP(16,eii,eia)&amp;_xlfn.XLOOKUP(12,eii,eia)&amp;_xlfn.XLOOKUP(LEFT(F317,7),r_1,r_12)&amp;" ppm/°C"&amp;_xlfn.XLOOKUP(16,eii,eia)&amp;_xlfn.XLOOKUP(13,eii,eia)&amp;MID(F317,4,2)&amp;_xlfn.XLOOKUP(16,eii,eia)&amp;_xlfn.XLOOKUP(14,eii,eia)&amp;_xlfn.XLOOKUP(16,eii,eia)&amp;_xlfn.XLOOKUP(15,eii,eia)&amp;_xlfn.XLOOKUP(16,eii,eia)</f>
        <v>technology 1871;attribute MPN 'ERJ2RHD1871' constant;attribute value '1.87 k' constant;attribute Power '0.063 W @ 70°C' constant;attribute package '0402' constant;attribute RCWV '10.9 V' constant;attribute tolerance '±0.5 %' constant;attribute pkg_codes '1871 / 182'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7" s="5" t="str" cm="1">
        <f t="array" aca="1" ref="I317" ca="1">IF( OR( AND($A317&gt;=INDIRECT("'Panasonic ERJ Code Table'!$K" &amp; I$1),$A317&lt;=INDIRECT("'Panasonic ERJ Code Table'!$L" &amp; I$1)), AND($A317&gt;=INDIRECT("'Panasonic ERJ Code Table'!$M" &amp; I$1),$A317&lt;=INDIRECT("'Panasonic ERJ Code Table'!$N" &amp; I$1)) ),I$2&amp;_xlfn.XLOOKUP($A317,E96_raw,E96_code),"N/A")</f>
        <v>N/A</v>
      </c>
      <c r="L317" s="5" t="str" cm="1">
        <f t="array" aca="1" ref="L317" ca="1">IF( OR( AND($A317&gt;=INDIRECT("'Panasonic ERJ Code Table'!$K" &amp; L$1),$A317&lt;=INDIRECT("'Panasonic ERJ Code Table'!$L" &amp; L$1)), AND($A317&gt;=INDIRECT("'Panasonic ERJ Code Table'!$M" &amp; L$1),$A317&lt;=INDIRECT("'Panasonic ERJ Code Table'!$N" &amp; L$1)) ),L$2&amp;_xlfn.XLOOKUP($A317,E96_raw,E96_code),"N/A")</f>
        <v>ERJ3RBD1871</v>
      </c>
      <c r="O317" s="5" t="str" cm="1">
        <f t="array" aca="1" ref="O317" ca="1">IF( OR( AND($A317&gt;=INDIRECT("'Panasonic ERJ Code Table'!$K" &amp; O$1),$A317&lt;=INDIRECT("'Panasonic ERJ Code Table'!$L" &amp; O$1)), AND($A317&gt;=INDIRECT("'Panasonic ERJ Code Table'!$M" &amp; O$1),$A317&lt;=INDIRECT("'Panasonic ERJ Code Table'!$N" &amp; O$1)) ),O$2&amp;_xlfn.XLOOKUP($A317,E96_raw,E96_code),"N/A")</f>
        <v>N/A</v>
      </c>
      <c r="R317" s="5" t="str" cm="1">
        <f t="array" aca="1" ref="R317" ca="1">IF( OR( AND($A317&gt;=INDIRECT("'Panasonic ERJ Code Table'!$K" &amp; R$1),$A317&lt;=INDIRECT("'Panasonic ERJ Code Table'!$L" &amp; R$1)), AND($A317&gt;=INDIRECT("'Panasonic ERJ Code Table'!$M" &amp; R$1),$A317&lt;=INDIRECT("'Panasonic ERJ Code Table'!$N" &amp; R$1)) ),R$2&amp;_xlfn.XLOOKUP($A317,E96_raw,E96_code),"N/A")</f>
        <v>ERJ6RBD1871</v>
      </c>
      <c r="U317" s="5" t="str" cm="1">
        <f t="array" aca="1" ref="U317" ca="1">IF( OR( AND($A317&gt;=INDIRECT("'Panasonic ERJ Code Table'!$J" &amp; U$1),$A317&lt;=INDIRECT("'Panasonic ERJ Code Table'!$K" &amp; U$1)), AND($A317&gt;=INDIRECT("'Panasonic ERJ Code Table'!$L" &amp; U$1),$A317&lt;=INDIRECT("'Panasonic ERJ Code Table'!$M" &amp; U$1)) ),U$2&amp;_xlfn.XLOOKUP($A317,E96_raw,E96_code),"N/A")</f>
        <v>ERJ6RED1871</v>
      </c>
    </row>
    <row r="318" spans="1:21">
      <c r="A318" s="16">
        <v>1910</v>
      </c>
      <c r="B318" s="19"/>
      <c r="C318" s="5" t="str" cm="1">
        <f t="array" aca="1" ref="C318" ca="1">IF( OR( AND($A318&gt;=INDIRECT("'Panasonic ERJ Code Table'!$K" &amp; C$1),$A318&lt;=INDIRECT("'Panasonic ERJ Code Table'!$L" &amp; C$1)), AND($A318&gt;=INDIRECT("'Panasonic ERJ Code Table'!$M" &amp; C$1),$A318&lt;=INDIRECT("'Panasonic ERJ Code Table'!$N" &amp; C$1)) ),C$2&amp;_xlfn.XLOOKUP($A318,E96_raw,E96_code),"N/A")</f>
        <v>ERJ1RHD1911</v>
      </c>
      <c r="D318" s="23" t="str" cm="1">
        <f t="array" aca="1" ref="D318" ca="1">"technology "&amp;RIGHT(C318,4)&amp;";"&amp;_xlfn.XLOOKUP(2,eii,eia)&amp;C318&amp;_xlfn.XLOOKUP(16,eii,eia)&amp;_xlfn.XLOOKUP(3,eii,eia)&amp;_xlfn.XLOOKUP($A318,E96_raw,e96_std&amp;" "&amp;e96_sym)&amp;_xlfn.XLOOKUP(16,eii,eia)&amp;_xlfn.XLOOKUP(4,eii,eia)&amp;_xlfn.XLOOKUP(LEFT(C318,7),r_1,r_4)&amp;" W @ 70°C"&amp;_xlfn.XLOOKUP(16,eii,eia)&amp;_xlfn.XLOOKUP(5,eii,eia)&amp;_xlfn.XLOOKUP(MID(C318,4,3),e_code,TEXT(e_size,"0000"))&amp;_xlfn.XLOOKUP(16,eii,eia)&amp;_xlfn.XLOOKUP(6,eii,eia)&amp;ROUND(MIN(SQRT($A318*_xlfn.XLOOKUP(LEFT(C318,7),r_1,r_4)),_xlfn.XLOOKUP(LEFT(C318,7),r_1,r_7)),1)&amp;" V"&amp;_xlfn.XLOOKUP(16,eii,eia)&amp;_xlfn.XLOOKUP(8,eii,eia)&amp;_xlfn.XLOOKUP(LEFT(C318,7),r_1,r_8)&amp;_xlfn.XLOOKUP(16,eii,eia)&amp;_xlfn.XLOOKUP(9,eii,eia)&amp;_xlfn.XLOOKUP($A318,E96_raw,E96_code&amp;" / "&amp;E96_3C)&amp;_xlfn.XLOOKUP(16,eii,eia)&amp;_xlfn.XLOOKUP(10,eii,eia)&amp;_xlfn.XLOOKUP(LEFT(C318,7),r_1,r_10)&amp;_xlfn.XLOOKUP(16,eii,eia)&amp;_xlfn.XLOOKUP(11,eii,eia)&amp;_xlfn.XLOOKUP(LEFT(C318,7),r_1,r_11)&amp;_xlfn.XLOOKUP(16,eii,eia)&amp;_xlfn.XLOOKUP(12,eii,eia)&amp;_xlfn.XLOOKUP(LEFT(C318,7),r_1,r_12)&amp;" ppm/°C"&amp;_xlfn.XLOOKUP(16,eii,eia)&amp;_xlfn.XLOOKUP(13,eii,eia)&amp;MID(C318,4,2)&amp;_xlfn.XLOOKUP(16,eii,eia)&amp;_xlfn.XLOOKUP(14,eii,eia)&amp;_xlfn.XLOOKUP(16,eii,eia)&amp;_xlfn.XLOOKUP(15,eii,eia)&amp;_xlfn.XLOOKUP(16,eii,eia)</f>
        <v>technology 1911;attribute MPN 'ERJ1RHD1911' constant;attribute value '1.91 k' constant;attribute Power '0.05 W @ 70°C' constant;attribute package '0201' constant;attribute RCWV '9.8 V' constant;attribute tolerance '±0.5 %' constant;attribute pkg_codes '1911 / 192'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8" s="5" t="str" cm="1">
        <f t="array" aca="1" ref="F318" ca="1">IF( OR( AND($A318&gt;=INDIRECT("'Panasonic ERJ Code Table'!$K" &amp; F$1),$A318&lt;=INDIRECT("'Panasonic ERJ Code Table'!$L" &amp; F$1)), AND($A318&gt;=INDIRECT("'Panasonic ERJ Code Table'!$M" &amp; F$1),$A318&lt;=INDIRECT("'Panasonic ERJ Code Table'!$N" &amp; F$1)) ),F$2&amp;_xlfn.XLOOKUP($A318,E96_raw,E96_code),"N/A")</f>
        <v>ERJ2RHD1911</v>
      </c>
      <c r="G318" s="23" t="str" cm="1">
        <f t="array" aca="1" ref="G318" ca="1">"technology "&amp;RIGHT(F318,4)&amp;";"&amp;_xlfn.XLOOKUP(2,eii,eia)&amp;F318&amp;_xlfn.XLOOKUP(16,eii,eia)&amp;_xlfn.XLOOKUP(3,eii,eia)&amp;_xlfn.XLOOKUP($A318,E96_raw,e96_std&amp;" "&amp;e96_sym)&amp;_xlfn.XLOOKUP(16,eii,eia)&amp;_xlfn.XLOOKUP(4,eii,eia)&amp;_xlfn.XLOOKUP(LEFT(F318,7),r_1,r_4)&amp;" W @ 70°C"&amp;_xlfn.XLOOKUP(16,eii,eia)&amp;_xlfn.XLOOKUP(5,eii,eia)&amp;_xlfn.XLOOKUP(MID(F318,4,3),e_code,TEXT(e_size,"0000"))&amp;_xlfn.XLOOKUP(16,eii,eia)&amp;_xlfn.XLOOKUP(6,eii,eia)&amp;ROUND(MIN(SQRT($A318*_xlfn.XLOOKUP(LEFT(F318,7),r_1,r_4)),_xlfn.XLOOKUP(LEFT(F318,7),r_1,r_7)),1)&amp;" V"&amp;_xlfn.XLOOKUP(16,eii,eia)&amp;_xlfn.XLOOKUP(8,eii,eia)&amp;_xlfn.XLOOKUP(LEFT(F318,7),r_1,r_8)&amp;_xlfn.XLOOKUP(16,eii,eia)&amp;_xlfn.XLOOKUP(9,eii,eia)&amp;_xlfn.XLOOKUP($A318,E96_raw,E96_code&amp;" / "&amp;E96_3C)&amp;_xlfn.XLOOKUP(16,eii,eia)&amp;_xlfn.XLOOKUP(10,eii,eia)&amp;_xlfn.XLOOKUP(LEFT(F318,7),r_1,r_10)&amp;_xlfn.XLOOKUP(16,eii,eia)&amp;_xlfn.XLOOKUP(11,eii,eia)&amp;_xlfn.XLOOKUP(LEFT(F318,7),r_1,r_11)&amp;_xlfn.XLOOKUP(16,eii,eia)&amp;_xlfn.XLOOKUP(12,eii,eia)&amp;_xlfn.XLOOKUP(LEFT(F318,7),r_1,r_12)&amp;" ppm/°C"&amp;_xlfn.XLOOKUP(16,eii,eia)&amp;_xlfn.XLOOKUP(13,eii,eia)&amp;MID(F318,4,2)&amp;_xlfn.XLOOKUP(16,eii,eia)&amp;_xlfn.XLOOKUP(14,eii,eia)&amp;_xlfn.XLOOKUP(16,eii,eia)&amp;_xlfn.XLOOKUP(15,eii,eia)&amp;_xlfn.XLOOKUP(16,eii,eia)</f>
        <v>technology 1911;attribute MPN 'ERJ2RHD1911' constant;attribute value '1.91 k' constant;attribute Power '0.063 W @ 70°C' constant;attribute package '0402' constant;attribute RCWV '11 V' constant;attribute tolerance '±0.5 %' constant;attribute pkg_codes '1911 / 192'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8" s="5" t="str" cm="1">
        <f t="array" aca="1" ref="I318" ca="1">IF( OR( AND($A318&gt;=INDIRECT("'Panasonic ERJ Code Table'!$K" &amp; I$1),$A318&lt;=INDIRECT("'Panasonic ERJ Code Table'!$L" &amp; I$1)), AND($A318&gt;=INDIRECT("'Panasonic ERJ Code Table'!$M" &amp; I$1),$A318&lt;=INDIRECT("'Panasonic ERJ Code Table'!$N" &amp; I$1)) ),I$2&amp;_xlfn.XLOOKUP($A318,E96_raw,E96_code),"N/A")</f>
        <v>N/A</v>
      </c>
      <c r="L318" s="5" t="str" cm="1">
        <f t="array" aca="1" ref="L318" ca="1">IF( OR( AND($A318&gt;=INDIRECT("'Panasonic ERJ Code Table'!$K" &amp; L$1),$A318&lt;=INDIRECT("'Panasonic ERJ Code Table'!$L" &amp; L$1)), AND($A318&gt;=INDIRECT("'Panasonic ERJ Code Table'!$M" &amp; L$1),$A318&lt;=INDIRECT("'Panasonic ERJ Code Table'!$N" &amp; L$1)) ),L$2&amp;_xlfn.XLOOKUP($A318,E96_raw,E96_code),"N/A")</f>
        <v>ERJ3RBD1911</v>
      </c>
      <c r="O318" s="5" t="str" cm="1">
        <f t="array" aca="1" ref="O318" ca="1">IF( OR( AND($A318&gt;=INDIRECT("'Panasonic ERJ Code Table'!$K" &amp; O$1),$A318&lt;=INDIRECT("'Panasonic ERJ Code Table'!$L" &amp; O$1)), AND($A318&gt;=INDIRECT("'Panasonic ERJ Code Table'!$M" &amp; O$1),$A318&lt;=INDIRECT("'Panasonic ERJ Code Table'!$N" &amp; O$1)) ),O$2&amp;_xlfn.XLOOKUP($A318,E96_raw,E96_code),"N/A")</f>
        <v>N/A</v>
      </c>
      <c r="R318" s="5" t="str" cm="1">
        <f t="array" aca="1" ref="R318" ca="1">IF( OR( AND($A318&gt;=INDIRECT("'Panasonic ERJ Code Table'!$K" &amp; R$1),$A318&lt;=INDIRECT("'Panasonic ERJ Code Table'!$L" &amp; R$1)), AND($A318&gt;=INDIRECT("'Panasonic ERJ Code Table'!$M" &amp; R$1),$A318&lt;=INDIRECT("'Panasonic ERJ Code Table'!$N" &amp; R$1)) ),R$2&amp;_xlfn.XLOOKUP($A318,E96_raw,E96_code),"N/A")</f>
        <v>ERJ6RBD1911</v>
      </c>
      <c r="U318" s="5" t="str" cm="1">
        <f t="array" aca="1" ref="U318" ca="1">IF( OR( AND($A318&gt;=INDIRECT("'Panasonic ERJ Code Table'!$J" &amp; U$1),$A318&lt;=INDIRECT("'Panasonic ERJ Code Table'!$K" &amp; U$1)), AND($A318&gt;=INDIRECT("'Panasonic ERJ Code Table'!$L" &amp; U$1),$A318&lt;=INDIRECT("'Panasonic ERJ Code Table'!$M" &amp; U$1)) ),U$2&amp;_xlfn.XLOOKUP($A318,E96_raw,E96_code),"N/A")</f>
        <v>ERJ6RED1911</v>
      </c>
    </row>
    <row r="319" spans="1:21">
      <c r="A319" s="16">
        <v>1960</v>
      </c>
      <c r="B319" s="19"/>
      <c r="C319" s="5" t="str" cm="1">
        <f t="array" aca="1" ref="C319" ca="1">IF( OR( AND($A319&gt;=INDIRECT("'Panasonic ERJ Code Table'!$K" &amp; C$1),$A319&lt;=INDIRECT("'Panasonic ERJ Code Table'!$L" &amp; C$1)), AND($A319&gt;=INDIRECT("'Panasonic ERJ Code Table'!$M" &amp; C$1),$A319&lt;=INDIRECT("'Panasonic ERJ Code Table'!$N" &amp; C$1)) ),C$2&amp;_xlfn.XLOOKUP($A319,E96_raw,E96_code),"N/A")</f>
        <v>ERJ1RHD1961</v>
      </c>
      <c r="D319" s="23" t="str" cm="1">
        <f t="array" aca="1" ref="D319" ca="1">"technology "&amp;RIGHT(C319,4)&amp;";"&amp;_xlfn.XLOOKUP(2,eii,eia)&amp;C319&amp;_xlfn.XLOOKUP(16,eii,eia)&amp;_xlfn.XLOOKUP(3,eii,eia)&amp;_xlfn.XLOOKUP($A319,E96_raw,e96_std&amp;" "&amp;e96_sym)&amp;_xlfn.XLOOKUP(16,eii,eia)&amp;_xlfn.XLOOKUP(4,eii,eia)&amp;_xlfn.XLOOKUP(LEFT(C319,7),r_1,r_4)&amp;" W @ 70°C"&amp;_xlfn.XLOOKUP(16,eii,eia)&amp;_xlfn.XLOOKUP(5,eii,eia)&amp;_xlfn.XLOOKUP(MID(C319,4,3),e_code,TEXT(e_size,"0000"))&amp;_xlfn.XLOOKUP(16,eii,eia)&amp;_xlfn.XLOOKUP(6,eii,eia)&amp;ROUND(MIN(SQRT($A319*_xlfn.XLOOKUP(LEFT(C319,7),r_1,r_4)),_xlfn.XLOOKUP(LEFT(C319,7),r_1,r_7)),1)&amp;" V"&amp;_xlfn.XLOOKUP(16,eii,eia)&amp;_xlfn.XLOOKUP(8,eii,eia)&amp;_xlfn.XLOOKUP(LEFT(C319,7),r_1,r_8)&amp;_xlfn.XLOOKUP(16,eii,eia)&amp;_xlfn.XLOOKUP(9,eii,eia)&amp;_xlfn.XLOOKUP($A319,E96_raw,E96_code&amp;" / "&amp;E96_3C)&amp;_xlfn.XLOOKUP(16,eii,eia)&amp;_xlfn.XLOOKUP(10,eii,eia)&amp;_xlfn.XLOOKUP(LEFT(C319,7),r_1,r_10)&amp;_xlfn.XLOOKUP(16,eii,eia)&amp;_xlfn.XLOOKUP(11,eii,eia)&amp;_xlfn.XLOOKUP(LEFT(C319,7),r_1,r_11)&amp;_xlfn.XLOOKUP(16,eii,eia)&amp;_xlfn.XLOOKUP(12,eii,eia)&amp;_xlfn.XLOOKUP(LEFT(C319,7),r_1,r_12)&amp;" ppm/°C"&amp;_xlfn.XLOOKUP(16,eii,eia)&amp;_xlfn.XLOOKUP(13,eii,eia)&amp;MID(C319,4,2)&amp;_xlfn.XLOOKUP(16,eii,eia)&amp;_xlfn.XLOOKUP(14,eii,eia)&amp;_xlfn.XLOOKUP(16,eii,eia)&amp;_xlfn.XLOOKUP(15,eii,eia)&amp;_xlfn.XLOOKUP(16,eii,eia)</f>
        <v>technology 1961;attribute MPN 'ERJ1RHD1961' constant;attribute value '1.96 k' constant;attribute Power '0.05 W @ 70°C' constant;attribute package '0201' constant;attribute RCWV '9.9 V' constant;attribute tolerance '±0.5 %' constant;attribute pkg_codes '1961 / 192'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19" s="5" t="str" cm="1">
        <f t="array" aca="1" ref="F319" ca="1">IF( OR( AND($A319&gt;=INDIRECT("'Panasonic ERJ Code Table'!$K" &amp; F$1),$A319&lt;=INDIRECT("'Panasonic ERJ Code Table'!$L" &amp; F$1)), AND($A319&gt;=INDIRECT("'Panasonic ERJ Code Table'!$M" &amp; F$1),$A319&lt;=INDIRECT("'Panasonic ERJ Code Table'!$N" &amp; F$1)) ),F$2&amp;_xlfn.XLOOKUP($A319,E96_raw,E96_code),"N/A")</f>
        <v>ERJ2RHD1961</v>
      </c>
      <c r="G319" s="23" t="str" cm="1">
        <f t="array" aca="1" ref="G319" ca="1">"technology "&amp;RIGHT(F319,4)&amp;";"&amp;_xlfn.XLOOKUP(2,eii,eia)&amp;F319&amp;_xlfn.XLOOKUP(16,eii,eia)&amp;_xlfn.XLOOKUP(3,eii,eia)&amp;_xlfn.XLOOKUP($A319,E96_raw,e96_std&amp;" "&amp;e96_sym)&amp;_xlfn.XLOOKUP(16,eii,eia)&amp;_xlfn.XLOOKUP(4,eii,eia)&amp;_xlfn.XLOOKUP(LEFT(F319,7),r_1,r_4)&amp;" W @ 70°C"&amp;_xlfn.XLOOKUP(16,eii,eia)&amp;_xlfn.XLOOKUP(5,eii,eia)&amp;_xlfn.XLOOKUP(MID(F319,4,3),e_code,TEXT(e_size,"0000"))&amp;_xlfn.XLOOKUP(16,eii,eia)&amp;_xlfn.XLOOKUP(6,eii,eia)&amp;ROUND(MIN(SQRT($A319*_xlfn.XLOOKUP(LEFT(F319,7),r_1,r_4)),_xlfn.XLOOKUP(LEFT(F319,7),r_1,r_7)),1)&amp;" V"&amp;_xlfn.XLOOKUP(16,eii,eia)&amp;_xlfn.XLOOKUP(8,eii,eia)&amp;_xlfn.XLOOKUP(LEFT(F319,7),r_1,r_8)&amp;_xlfn.XLOOKUP(16,eii,eia)&amp;_xlfn.XLOOKUP(9,eii,eia)&amp;_xlfn.XLOOKUP($A319,E96_raw,E96_code&amp;" / "&amp;E96_3C)&amp;_xlfn.XLOOKUP(16,eii,eia)&amp;_xlfn.XLOOKUP(10,eii,eia)&amp;_xlfn.XLOOKUP(LEFT(F319,7),r_1,r_10)&amp;_xlfn.XLOOKUP(16,eii,eia)&amp;_xlfn.XLOOKUP(11,eii,eia)&amp;_xlfn.XLOOKUP(LEFT(F319,7),r_1,r_11)&amp;_xlfn.XLOOKUP(16,eii,eia)&amp;_xlfn.XLOOKUP(12,eii,eia)&amp;_xlfn.XLOOKUP(LEFT(F319,7),r_1,r_12)&amp;" ppm/°C"&amp;_xlfn.XLOOKUP(16,eii,eia)&amp;_xlfn.XLOOKUP(13,eii,eia)&amp;MID(F319,4,2)&amp;_xlfn.XLOOKUP(16,eii,eia)&amp;_xlfn.XLOOKUP(14,eii,eia)&amp;_xlfn.XLOOKUP(16,eii,eia)&amp;_xlfn.XLOOKUP(15,eii,eia)&amp;_xlfn.XLOOKUP(16,eii,eia)</f>
        <v>technology 1961;attribute MPN 'ERJ2RHD1961' constant;attribute value '1.96 k' constant;attribute Power '0.063 W @ 70°C' constant;attribute package '0402' constant;attribute RCWV '11.1 V' constant;attribute tolerance '±0.5 %' constant;attribute pkg_codes '1961 / 192'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19" s="5" t="str" cm="1">
        <f t="array" aca="1" ref="I319" ca="1">IF( OR( AND($A319&gt;=INDIRECT("'Panasonic ERJ Code Table'!$K" &amp; I$1),$A319&lt;=INDIRECT("'Panasonic ERJ Code Table'!$L" &amp; I$1)), AND($A319&gt;=INDIRECT("'Panasonic ERJ Code Table'!$M" &amp; I$1),$A319&lt;=INDIRECT("'Panasonic ERJ Code Table'!$N" &amp; I$1)) ),I$2&amp;_xlfn.XLOOKUP($A319,E96_raw,E96_code),"N/A")</f>
        <v>N/A</v>
      </c>
      <c r="L319" s="5" t="str" cm="1">
        <f t="array" aca="1" ref="L319" ca="1">IF( OR( AND($A319&gt;=INDIRECT("'Panasonic ERJ Code Table'!$K" &amp; L$1),$A319&lt;=INDIRECT("'Panasonic ERJ Code Table'!$L" &amp; L$1)), AND($A319&gt;=INDIRECT("'Panasonic ERJ Code Table'!$M" &amp; L$1),$A319&lt;=INDIRECT("'Panasonic ERJ Code Table'!$N" &amp; L$1)) ),L$2&amp;_xlfn.XLOOKUP($A319,E96_raw,E96_code),"N/A")</f>
        <v>ERJ3RBD1961</v>
      </c>
      <c r="O319" s="5" t="str" cm="1">
        <f t="array" aca="1" ref="O319" ca="1">IF( OR( AND($A319&gt;=INDIRECT("'Panasonic ERJ Code Table'!$K" &amp; O$1),$A319&lt;=INDIRECT("'Panasonic ERJ Code Table'!$L" &amp; O$1)), AND($A319&gt;=INDIRECT("'Panasonic ERJ Code Table'!$M" &amp; O$1),$A319&lt;=INDIRECT("'Panasonic ERJ Code Table'!$N" &amp; O$1)) ),O$2&amp;_xlfn.XLOOKUP($A319,E96_raw,E96_code),"N/A")</f>
        <v>N/A</v>
      </c>
      <c r="R319" s="5" t="str" cm="1">
        <f t="array" aca="1" ref="R319" ca="1">IF( OR( AND($A319&gt;=INDIRECT("'Panasonic ERJ Code Table'!$K" &amp; R$1),$A319&lt;=INDIRECT("'Panasonic ERJ Code Table'!$L" &amp; R$1)), AND($A319&gt;=INDIRECT("'Panasonic ERJ Code Table'!$M" &amp; R$1),$A319&lt;=INDIRECT("'Panasonic ERJ Code Table'!$N" &amp; R$1)) ),R$2&amp;_xlfn.XLOOKUP($A319,E96_raw,E96_code),"N/A")</f>
        <v>ERJ6RBD1961</v>
      </c>
      <c r="U319" s="5" t="str" cm="1">
        <f t="array" aca="1" ref="U319" ca="1">IF( OR( AND($A319&gt;=INDIRECT("'Panasonic ERJ Code Table'!$J" &amp; U$1),$A319&lt;=INDIRECT("'Panasonic ERJ Code Table'!$K" &amp; U$1)), AND($A319&gt;=INDIRECT("'Panasonic ERJ Code Table'!$L" &amp; U$1),$A319&lt;=INDIRECT("'Panasonic ERJ Code Table'!$M" &amp; U$1)) ),U$2&amp;_xlfn.XLOOKUP($A319,E96_raw,E96_code),"N/A")</f>
        <v>ERJ6RED1961</v>
      </c>
    </row>
    <row r="320" spans="1:21">
      <c r="A320" s="16">
        <v>2000</v>
      </c>
      <c r="B320" s="19"/>
      <c r="C320" s="5" t="str" cm="1">
        <f t="array" aca="1" ref="C320" ca="1">IF( OR( AND($A320&gt;=INDIRECT("'Panasonic ERJ Code Table'!$K" &amp; C$1),$A320&lt;=INDIRECT("'Panasonic ERJ Code Table'!$L" &amp; C$1)), AND($A320&gt;=INDIRECT("'Panasonic ERJ Code Table'!$M" &amp; C$1),$A320&lt;=INDIRECT("'Panasonic ERJ Code Table'!$N" &amp; C$1)) ),C$2&amp;_xlfn.XLOOKUP($A320,E96_raw,E96_code),"N/A")</f>
        <v>ERJ1RHD2001</v>
      </c>
      <c r="D320" s="23" t="str" cm="1">
        <f t="array" aca="1" ref="D320" ca="1">"technology "&amp;RIGHT(C320,4)&amp;";"&amp;_xlfn.XLOOKUP(2,eii,eia)&amp;C320&amp;_xlfn.XLOOKUP(16,eii,eia)&amp;_xlfn.XLOOKUP(3,eii,eia)&amp;_xlfn.XLOOKUP($A320,E96_raw,e96_std&amp;" "&amp;e96_sym)&amp;_xlfn.XLOOKUP(16,eii,eia)&amp;_xlfn.XLOOKUP(4,eii,eia)&amp;_xlfn.XLOOKUP(LEFT(C320,7),r_1,r_4)&amp;" W @ 70°C"&amp;_xlfn.XLOOKUP(16,eii,eia)&amp;_xlfn.XLOOKUP(5,eii,eia)&amp;_xlfn.XLOOKUP(MID(C320,4,3),e_code,TEXT(e_size,"0000"))&amp;_xlfn.XLOOKUP(16,eii,eia)&amp;_xlfn.XLOOKUP(6,eii,eia)&amp;ROUND(MIN(SQRT($A320*_xlfn.XLOOKUP(LEFT(C320,7),r_1,r_4)),_xlfn.XLOOKUP(LEFT(C320,7),r_1,r_7)),1)&amp;" V"&amp;_xlfn.XLOOKUP(16,eii,eia)&amp;_xlfn.XLOOKUP(8,eii,eia)&amp;_xlfn.XLOOKUP(LEFT(C320,7),r_1,r_8)&amp;_xlfn.XLOOKUP(16,eii,eia)&amp;_xlfn.XLOOKUP(9,eii,eia)&amp;_xlfn.XLOOKUP($A320,E96_raw,E96_code&amp;" / "&amp;E96_3C)&amp;_xlfn.XLOOKUP(16,eii,eia)&amp;_xlfn.XLOOKUP(10,eii,eia)&amp;_xlfn.XLOOKUP(LEFT(C320,7),r_1,r_10)&amp;_xlfn.XLOOKUP(16,eii,eia)&amp;_xlfn.XLOOKUP(11,eii,eia)&amp;_xlfn.XLOOKUP(LEFT(C320,7),r_1,r_11)&amp;_xlfn.XLOOKUP(16,eii,eia)&amp;_xlfn.XLOOKUP(12,eii,eia)&amp;_xlfn.XLOOKUP(LEFT(C320,7),r_1,r_12)&amp;" ppm/°C"&amp;_xlfn.XLOOKUP(16,eii,eia)&amp;_xlfn.XLOOKUP(13,eii,eia)&amp;MID(C320,4,2)&amp;_xlfn.XLOOKUP(16,eii,eia)&amp;_xlfn.XLOOKUP(14,eii,eia)&amp;_xlfn.XLOOKUP(16,eii,eia)&amp;_xlfn.XLOOKUP(15,eii,eia)&amp;_xlfn.XLOOKUP(16,eii,eia)</f>
        <v>technology 2001;attribute MPN 'ERJ1RHD2001' constant;attribute value '2.00 k' constant;attribute Power '0.05 W @ 70°C' constant;attribute package '0201' constant;attribute RCWV '10 V' constant;attribute tolerance '±0.5 %' constant;attribute pkg_codes '2001 / 202'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0" s="5" t="str" cm="1">
        <f t="array" aca="1" ref="F320" ca="1">IF( OR( AND($A320&gt;=INDIRECT("'Panasonic ERJ Code Table'!$K" &amp; F$1),$A320&lt;=INDIRECT("'Panasonic ERJ Code Table'!$L" &amp; F$1)), AND($A320&gt;=INDIRECT("'Panasonic ERJ Code Table'!$M" &amp; F$1),$A320&lt;=INDIRECT("'Panasonic ERJ Code Table'!$N" &amp; F$1)) ),F$2&amp;_xlfn.XLOOKUP($A320,E96_raw,E96_code),"N/A")</f>
        <v>ERJ2RHD2001</v>
      </c>
      <c r="G320" s="23" t="str" cm="1">
        <f t="array" aca="1" ref="G320" ca="1">"technology "&amp;RIGHT(F320,4)&amp;";"&amp;_xlfn.XLOOKUP(2,eii,eia)&amp;F320&amp;_xlfn.XLOOKUP(16,eii,eia)&amp;_xlfn.XLOOKUP(3,eii,eia)&amp;_xlfn.XLOOKUP($A320,E96_raw,e96_std&amp;" "&amp;e96_sym)&amp;_xlfn.XLOOKUP(16,eii,eia)&amp;_xlfn.XLOOKUP(4,eii,eia)&amp;_xlfn.XLOOKUP(LEFT(F320,7),r_1,r_4)&amp;" W @ 70°C"&amp;_xlfn.XLOOKUP(16,eii,eia)&amp;_xlfn.XLOOKUP(5,eii,eia)&amp;_xlfn.XLOOKUP(MID(F320,4,3),e_code,TEXT(e_size,"0000"))&amp;_xlfn.XLOOKUP(16,eii,eia)&amp;_xlfn.XLOOKUP(6,eii,eia)&amp;ROUND(MIN(SQRT($A320*_xlfn.XLOOKUP(LEFT(F320,7),r_1,r_4)),_xlfn.XLOOKUP(LEFT(F320,7),r_1,r_7)),1)&amp;" V"&amp;_xlfn.XLOOKUP(16,eii,eia)&amp;_xlfn.XLOOKUP(8,eii,eia)&amp;_xlfn.XLOOKUP(LEFT(F320,7),r_1,r_8)&amp;_xlfn.XLOOKUP(16,eii,eia)&amp;_xlfn.XLOOKUP(9,eii,eia)&amp;_xlfn.XLOOKUP($A320,E96_raw,E96_code&amp;" / "&amp;E96_3C)&amp;_xlfn.XLOOKUP(16,eii,eia)&amp;_xlfn.XLOOKUP(10,eii,eia)&amp;_xlfn.XLOOKUP(LEFT(F320,7),r_1,r_10)&amp;_xlfn.XLOOKUP(16,eii,eia)&amp;_xlfn.XLOOKUP(11,eii,eia)&amp;_xlfn.XLOOKUP(LEFT(F320,7),r_1,r_11)&amp;_xlfn.XLOOKUP(16,eii,eia)&amp;_xlfn.XLOOKUP(12,eii,eia)&amp;_xlfn.XLOOKUP(LEFT(F320,7),r_1,r_12)&amp;" ppm/°C"&amp;_xlfn.XLOOKUP(16,eii,eia)&amp;_xlfn.XLOOKUP(13,eii,eia)&amp;MID(F320,4,2)&amp;_xlfn.XLOOKUP(16,eii,eia)&amp;_xlfn.XLOOKUP(14,eii,eia)&amp;_xlfn.XLOOKUP(16,eii,eia)&amp;_xlfn.XLOOKUP(15,eii,eia)&amp;_xlfn.XLOOKUP(16,eii,eia)</f>
        <v>technology 2001;attribute MPN 'ERJ2RHD2001' constant;attribute value '2.00 k' constant;attribute Power '0.063 W @ 70°C' constant;attribute package '0402' constant;attribute RCWV '11.2 V' constant;attribute tolerance '±0.5 %' constant;attribute pkg_codes '2001 / 202'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0" s="5" t="str" cm="1">
        <f t="array" aca="1" ref="I320" ca="1">IF( OR( AND($A320&gt;=INDIRECT("'Panasonic ERJ Code Table'!$K" &amp; I$1),$A320&lt;=INDIRECT("'Panasonic ERJ Code Table'!$L" &amp; I$1)), AND($A320&gt;=INDIRECT("'Panasonic ERJ Code Table'!$M" &amp; I$1),$A320&lt;=INDIRECT("'Panasonic ERJ Code Table'!$N" &amp; I$1)) ),I$2&amp;_xlfn.XLOOKUP($A320,E96_raw,E96_code),"N/A")</f>
        <v>N/A</v>
      </c>
      <c r="L320" s="5" t="str" cm="1">
        <f t="array" aca="1" ref="L320" ca="1">IF( OR( AND($A320&gt;=INDIRECT("'Panasonic ERJ Code Table'!$K" &amp; L$1),$A320&lt;=INDIRECT("'Panasonic ERJ Code Table'!$L" &amp; L$1)), AND($A320&gt;=INDIRECT("'Panasonic ERJ Code Table'!$M" &amp; L$1),$A320&lt;=INDIRECT("'Panasonic ERJ Code Table'!$N" &amp; L$1)) ),L$2&amp;_xlfn.XLOOKUP($A320,E96_raw,E96_code),"N/A")</f>
        <v>ERJ3RBD2001</v>
      </c>
      <c r="O320" s="5" t="str" cm="1">
        <f t="array" aca="1" ref="O320" ca="1">IF( OR( AND($A320&gt;=INDIRECT("'Panasonic ERJ Code Table'!$K" &amp; O$1),$A320&lt;=INDIRECT("'Panasonic ERJ Code Table'!$L" &amp; O$1)), AND($A320&gt;=INDIRECT("'Panasonic ERJ Code Table'!$M" &amp; O$1),$A320&lt;=INDIRECT("'Panasonic ERJ Code Table'!$N" &amp; O$1)) ),O$2&amp;_xlfn.XLOOKUP($A320,E96_raw,E96_code),"N/A")</f>
        <v>N/A</v>
      </c>
      <c r="R320" s="5" t="str" cm="1">
        <f t="array" aca="1" ref="R320" ca="1">IF( OR( AND($A320&gt;=INDIRECT("'Panasonic ERJ Code Table'!$K" &amp; R$1),$A320&lt;=INDIRECT("'Panasonic ERJ Code Table'!$L" &amp; R$1)), AND($A320&gt;=INDIRECT("'Panasonic ERJ Code Table'!$M" &amp; R$1),$A320&lt;=INDIRECT("'Panasonic ERJ Code Table'!$N" &amp; R$1)) ),R$2&amp;_xlfn.XLOOKUP($A320,E96_raw,E96_code),"N/A")</f>
        <v>ERJ6RBD2001</v>
      </c>
      <c r="U320" s="5" t="str" cm="1">
        <f t="array" aca="1" ref="U320" ca="1">IF( OR( AND($A320&gt;=INDIRECT("'Panasonic ERJ Code Table'!$J" &amp; U$1),$A320&lt;=INDIRECT("'Panasonic ERJ Code Table'!$K" &amp; U$1)), AND($A320&gt;=INDIRECT("'Panasonic ERJ Code Table'!$L" &amp; U$1),$A320&lt;=INDIRECT("'Panasonic ERJ Code Table'!$M" &amp; U$1)) ),U$2&amp;_xlfn.XLOOKUP($A320,E96_raw,E96_code),"N/A")</f>
        <v>ERJ6RED2001</v>
      </c>
    </row>
    <row r="321" spans="1:21">
      <c r="A321" s="16">
        <v>2050</v>
      </c>
      <c r="B321" s="19"/>
      <c r="C321" s="5" t="str" cm="1">
        <f t="array" aca="1" ref="C321" ca="1">IF( OR( AND($A321&gt;=INDIRECT("'Panasonic ERJ Code Table'!$K" &amp; C$1),$A321&lt;=INDIRECT("'Panasonic ERJ Code Table'!$L" &amp; C$1)), AND($A321&gt;=INDIRECT("'Panasonic ERJ Code Table'!$M" &amp; C$1),$A321&lt;=INDIRECT("'Panasonic ERJ Code Table'!$N" &amp; C$1)) ),C$2&amp;_xlfn.XLOOKUP($A321,E96_raw,E96_code),"N/A")</f>
        <v>ERJ1RHD2051</v>
      </c>
      <c r="D321" s="23" t="str" cm="1">
        <f t="array" aca="1" ref="D321" ca="1">"technology "&amp;RIGHT(C321,4)&amp;";"&amp;_xlfn.XLOOKUP(2,eii,eia)&amp;C321&amp;_xlfn.XLOOKUP(16,eii,eia)&amp;_xlfn.XLOOKUP(3,eii,eia)&amp;_xlfn.XLOOKUP($A321,E96_raw,e96_std&amp;" "&amp;e96_sym)&amp;_xlfn.XLOOKUP(16,eii,eia)&amp;_xlfn.XLOOKUP(4,eii,eia)&amp;_xlfn.XLOOKUP(LEFT(C321,7),r_1,r_4)&amp;" W @ 70°C"&amp;_xlfn.XLOOKUP(16,eii,eia)&amp;_xlfn.XLOOKUP(5,eii,eia)&amp;_xlfn.XLOOKUP(MID(C321,4,3),e_code,TEXT(e_size,"0000"))&amp;_xlfn.XLOOKUP(16,eii,eia)&amp;_xlfn.XLOOKUP(6,eii,eia)&amp;ROUND(MIN(SQRT($A321*_xlfn.XLOOKUP(LEFT(C321,7),r_1,r_4)),_xlfn.XLOOKUP(LEFT(C321,7),r_1,r_7)),1)&amp;" V"&amp;_xlfn.XLOOKUP(16,eii,eia)&amp;_xlfn.XLOOKUP(8,eii,eia)&amp;_xlfn.XLOOKUP(LEFT(C321,7),r_1,r_8)&amp;_xlfn.XLOOKUP(16,eii,eia)&amp;_xlfn.XLOOKUP(9,eii,eia)&amp;_xlfn.XLOOKUP($A321,E96_raw,E96_code&amp;" / "&amp;E96_3C)&amp;_xlfn.XLOOKUP(16,eii,eia)&amp;_xlfn.XLOOKUP(10,eii,eia)&amp;_xlfn.XLOOKUP(LEFT(C321,7),r_1,r_10)&amp;_xlfn.XLOOKUP(16,eii,eia)&amp;_xlfn.XLOOKUP(11,eii,eia)&amp;_xlfn.XLOOKUP(LEFT(C321,7),r_1,r_11)&amp;_xlfn.XLOOKUP(16,eii,eia)&amp;_xlfn.XLOOKUP(12,eii,eia)&amp;_xlfn.XLOOKUP(LEFT(C321,7),r_1,r_12)&amp;" ppm/°C"&amp;_xlfn.XLOOKUP(16,eii,eia)&amp;_xlfn.XLOOKUP(13,eii,eia)&amp;MID(C321,4,2)&amp;_xlfn.XLOOKUP(16,eii,eia)&amp;_xlfn.XLOOKUP(14,eii,eia)&amp;_xlfn.XLOOKUP(16,eii,eia)&amp;_xlfn.XLOOKUP(15,eii,eia)&amp;_xlfn.XLOOKUP(16,eii,eia)</f>
        <v>technology 2051;attribute MPN 'ERJ1RHD2051' constant;attribute value '2.05 k' constant;attribute Power '0.05 W @ 70°C' constant;attribute package '0201' constant;attribute RCWV '10.1 V' constant;attribute tolerance '±0.5 %' constant;attribute pkg_codes '2051 / 202'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1" s="5" t="str" cm="1">
        <f t="array" aca="1" ref="F321" ca="1">IF( OR( AND($A321&gt;=INDIRECT("'Panasonic ERJ Code Table'!$K" &amp; F$1),$A321&lt;=INDIRECT("'Panasonic ERJ Code Table'!$L" &amp; F$1)), AND($A321&gt;=INDIRECT("'Panasonic ERJ Code Table'!$M" &amp; F$1),$A321&lt;=INDIRECT("'Panasonic ERJ Code Table'!$N" &amp; F$1)) ),F$2&amp;_xlfn.XLOOKUP($A321,E96_raw,E96_code),"N/A")</f>
        <v>ERJ2RHD2051</v>
      </c>
      <c r="G321" s="23" t="str" cm="1">
        <f t="array" aca="1" ref="G321" ca="1">"technology "&amp;RIGHT(F321,4)&amp;";"&amp;_xlfn.XLOOKUP(2,eii,eia)&amp;F321&amp;_xlfn.XLOOKUP(16,eii,eia)&amp;_xlfn.XLOOKUP(3,eii,eia)&amp;_xlfn.XLOOKUP($A321,E96_raw,e96_std&amp;" "&amp;e96_sym)&amp;_xlfn.XLOOKUP(16,eii,eia)&amp;_xlfn.XLOOKUP(4,eii,eia)&amp;_xlfn.XLOOKUP(LEFT(F321,7),r_1,r_4)&amp;" W @ 70°C"&amp;_xlfn.XLOOKUP(16,eii,eia)&amp;_xlfn.XLOOKUP(5,eii,eia)&amp;_xlfn.XLOOKUP(MID(F321,4,3),e_code,TEXT(e_size,"0000"))&amp;_xlfn.XLOOKUP(16,eii,eia)&amp;_xlfn.XLOOKUP(6,eii,eia)&amp;ROUND(MIN(SQRT($A321*_xlfn.XLOOKUP(LEFT(F321,7),r_1,r_4)),_xlfn.XLOOKUP(LEFT(F321,7),r_1,r_7)),1)&amp;" V"&amp;_xlfn.XLOOKUP(16,eii,eia)&amp;_xlfn.XLOOKUP(8,eii,eia)&amp;_xlfn.XLOOKUP(LEFT(F321,7),r_1,r_8)&amp;_xlfn.XLOOKUP(16,eii,eia)&amp;_xlfn.XLOOKUP(9,eii,eia)&amp;_xlfn.XLOOKUP($A321,E96_raw,E96_code&amp;" / "&amp;E96_3C)&amp;_xlfn.XLOOKUP(16,eii,eia)&amp;_xlfn.XLOOKUP(10,eii,eia)&amp;_xlfn.XLOOKUP(LEFT(F321,7),r_1,r_10)&amp;_xlfn.XLOOKUP(16,eii,eia)&amp;_xlfn.XLOOKUP(11,eii,eia)&amp;_xlfn.XLOOKUP(LEFT(F321,7),r_1,r_11)&amp;_xlfn.XLOOKUP(16,eii,eia)&amp;_xlfn.XLOOKUP(12,eii,eia)&amp;_xlfn.XLOOKUP(LEFT(F321,7),r_1,r_12)&amp;" ppm/°C"&amp;_xlfn.XLOOKUP(16,eii,eia)&amp;_xlfn.XLOOKUP(13,eii,eia)&amp;MID(F321,4,2)&amp;_xlfn.XLOOKUP(16,eii,eia)&amp;_xlfn.XLOOKUP(14,eii,eia)&amp;_xlfn.XLOOKUP(16,eii,eia)&amp;_xlfn.XLOOKUP(15,eii,eia)&amp;_xlfn.XLOOKUP(16,eii,eia)</f>
        <v>technology 2051;attribute MPN 'ERJ2RHD2051' constant;attribute value '2.05 k' constant;attribute Power '0.063 W @ 70°C' constant;attribute package '0402' constant;attribute RCWV '11.4 V' constant;attribute tolerance '±0.5 %' constant;attribute pkg_codes '2051 / 202'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1" s="5" t="str" cm="1">
        <f t="array" aca="1" ref="I321" ca="1">IF( OR( AND($A321&gt;=INDIRECT("'Panasonic ERJ Code Table'!$K" &amp; I$1),$A321&lt;=INDIRECT("'Panasonic ERJ Code Table'!$L" &amp; I$1)), AND($A321&gt;=INDIRECT("'Panasonic ERJ Code Table'!$M" &amp; I$1),$A321&lt;=INDIRECT("'Panasonic ERJ Code Table'!$N" &amp; I$1)) ),I$2&amp;_xlfn.XLOOKUP($A321,E96_raw,E96_code),"N/A")</f>
        <v>N/A</v>
      </c>
      <c r="L321" s="5" t="str" cm="1">
        <f t="array" aca="1" ref="L321" ca="1">IF( OR( AND($A321&gt;=INDIRECT("'Panasonic ERJ Code Table'!$K" &amp; L$1),$A321&lt;=INDIRECT("'Panasonic ERJ Code Table'!$L" &amp; L$1)), AND($A321&gt;=INDIRECT("'Panasonic ERJ Code Table'!$M" &amp; L$1),$A321&lt;=INDIRECT("'Panasonic ERJ Code Table'!$N" &amp; L$1)) ),L$2&amp;_xlfn.XLOOKUP($A321,E96_raw,E96_code),"N/A")</f>
        <v>ERJ3RBD2051</v>
      </c>
      <c r="O321" s="5" t="str" cm="1">
        <f t="array" aca="1" ref="O321" ca="1">IF( OR( AND($A321&gt;=INDIRECT("'Panasonic ERJ Code Table'!$K" &amp; O$1),$A321&lt;=INDIRECT("'Panasonic ERJ Code Table'!$L" &amp; O$1)), AND($A321&gt;=INDIRECT("'Panasonic ERJ Code Table'!$M" &amp; O$1),$A321&lt;=INDIRECT("'Panasonic ERJ Code Table'!$N" &amp; O$1)) ),O$2&amp;_xlfn.XLOOKUP($A321,E96_raw,E96_code),"N/A")</f>
        <v>N/A</v>
      </c>
      <c r="R321" s="5" t="str" cm="1">
        <f t="array" aca="1" ref="R321" ca="1">IF( OR( AND($A321&gt;=INDIRECT("'Panasonic ERJ Code Table'!$K" &amp; R$1),$A321&lt;=INDIRECT("'Panasonic ERJ Code Table'!$L" &amp; R$1)), AND($A321&gt;=INDIRECT("'Panasonic ERJ Code Table'!$M" &amp; R$1),$A321&lt;=INDIRECT("'Panasonic ERJ Code Table'!$N" &amp; R$1)) ),R$2&amp;_xlfn.XLOOKUP($A321,E96_raw,E96_code),"N/A")</f>
        <v>ERJ6RBD2051</v>
      </c>
      <c r="U321" s="5" t="str" cm="1">
        <f t="array" aca="1" ref="U321" ca="1">IF( OR( AND($A321&gt;=INDIRECT("'Panasonic ERJ Code Table'!$J" &amp; U$1),$A321&lt;=INDIRECT("'Panasonic ERJ Code Table'!$K" &amp; U$1)), AND($A321&gt;=INDIRECT("'Panasonic ERJ Code Table'!$L" &amp; U$1),$A321&lt;=INDIRECT("'Panasonic ERJ Code Table'!$M" &amp; U$1)) ),U$2&amp;_xlfn.XLOOKUP($A321,E96_raw,E96_code),"N/A")</f>
        <v>ERJ6RED2051</v>
      </c>
    </row>
    <row r="322" spans="1:21">
      <c r="A322" s="16">
        <v>2100</v>
      </c>
      <c r="B322" s="19"/>
      <c r="C322" s="5" t="str" cm="1">
        <f t="array" aca="1" ref="C322" ca="1">IF( OR( AND($A322&gt;=INDIRECT("'Panasonic ERJ Code Table'!$K" &amp; C$1),$A322&lt;=INDIRECT("'Panasonic ERJ Code Table'!$L" &amp; C$1)), AND($A322&gt;=INDIRECT("'Panasonic ERJ Code Table'!$M" &amp; C$1),$A322&lt;=INDIRECT("'Panasonic ERJ Code Table'!$N" &amp; C$1)) ),C$2&amp;_xlfn.XLOOKUP($A322,E96_raw,E96_code),"N/A")</f>
        <v>ERJ1RHD2101</v>
      </c>
      <c r="D322" s="23" t="str" cm="1">
        <f t="array" aca="1" ref="D322" ca="1">"technology "&amp;RIGHT(C322,4)&amp;";"&amp;_xlfn.XLOOKUP(2,eii,eia)&amp;C322&amp;_xlfn.XLOOKUP(16,eii,eia)&amp;_xlfn.XLOOKUP(3,eii,eia)&amp;_xlfn.XLOOKUP($A322,E96_raw,e96_std&amp;" "&amp;e96_sym)&amp;_xlfn.XLOOKUP(16,eii,eia)&amp;_xlfn.XLOOKUP(4,eii,eia)&amp;_xlfn.XLOOKUP(LEFT(C322,7),r_1,r_4)&amp;" W @ 70°C"&amp;_xlfn.XLOOKUP(16,eii,eia)&amp;_xlfn.XLOOKUP(5,eii,eia)&amp;_xlfn.XLOOKUP(MID(C322,4,3),e_code,TEXT(e_size,"0000"))&amp;_xlfn.XLOOKUP(16,eii,eia)&amp;_xlfn.XLOOKUP(6,eii,eia)&amp;ROUND(MIN(SQRT($A322*_xlfn.XLOOKUP(LEFT(C322,7),r_1,r_4)),_xlfn.XLOOKUP(LEFT(C322,7),r_1,r_7)),1)&amp;" V"&amp;_xlfn.XLOOKUP(16,eii,eia)&amp;_xlfn.XLOOKUP(8,eii,eia)&amp;_xlfn.XLOOKUP(LEFT(C322,7),r_1,r_8)&amp;_xlfn.XLOOKUP(16,eii,eia)&amp;_xlfn.XLOOKUP(9,eii,eia)&amp;_xlfn.XLOOKUP($A322,E96_raw,E96_code&amp;" / "&amp;E96_3C)&amp;_xlfn.XLOOKUP(16,eii,eia)&amp;_xlfn.XLOOKUP(10,eii,eia)&amp;_xlfn.XLOOKUP(LEFT(C322,7),r_1,r_10)&amp;_xlfn.XLOOKUP(16,eii,eia)&amp;_xlfn.XLOOKUP(11,eii,eia)&amp;_xlfn.XLOOKUP(LEFT(C322,7),r_1,r_11)&amp;_xlfn.XLOOKUP(16,eii,eia)&amp;_xlfn.XLOOKUP(12,eii,eia)&amp;_xlfn.XLOOKUP(LEFT(C322,7),r_1,r_12)&amp;" ppm/°C"&amp;_xlfn.XLOOKUP(16,eii,eia)&amp;_xlfn.XLOOKUP(13,eii,eia)&amp;MID(C322,4,2)&amp;_xlfn.XLOOKUP(16,eii,eia)&amp;_xlfn.XLOOKUP(14,eii,eia)&amp;_xlfn.XLOOKUP(16,eii,eia)&amp;_xlfn.XLOOKUP(15,eii,eia)&amp;_xlfn.XLOOKUP(16,eii,eia)</f>
        <v>technology 2101;attribute MPN 'ERJ1RHD2101' constant;attribute value '2.10 k' constant;attribute Power '0.05 W @ 70°C' constant;attribute package '0201' constant;attribute RCWV '10.2 V' constant;attribute tolerance '±0.5 %' constant;attribute pkg_codes '2101 / 212'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2" s="5" t="str" cm="1">
        <f t="array" aca="1" ref="F322" ca="1">IF( OR( AND($A322&gt;=INDIRECT("'Panasonic ERJ Code Table'!$K" &amp; F$1),$A322&lt;=INDIRECT("'Panasonic ERJ Code Table'!$L" &amp; F$1)), AND($A322&gt;=INDIRECT("'Panasonic ERJ Code Table'!$M" &amp; F$1),$A322&lt;=INDIRECT("'Panasonic ERJ Code Table'!$N" &amp; F$1)) ),F$2&amp;_xlfn.XLOOKUP($A322,E96_raw,E96_code),"N/A")</f>
        <v>ERJ2RHD2101</v>
      </c>
      <c r="G322" s="23" t="str" cm="1">
        <f t="array" aca="1" ref="G322" ca="1">"technology "&amp;RIGHT(F322,4)&amp;";"&amp;_xlfn.XLOOKUP(2,eii,eia)&amp;F322&amp;_xlfn.XLOOKUP(16,eii,eia)&amp;_xlfn.XLOOKUP(3,eii,eia)&amp;_xlfn.XLOOKUP($A322,E96_raw,e96_std&amp;" "&amp;e96_sym)&amp;_xlfn.XLOOKUP(16,eii,eia)&amp;_xlfn.XLOOKUP(4,eii,eia)&amp;_xlfn.XLOOKUP(LEFT(F322,7),r_1,r_4)&amp;" W @ 70°C"&amp;_xlfn.XLOOKUP(16,eii,eia)&amp;_xlfn.XLOOKUP(5,eii,eia)&amp;_xlfn.XLOOKUP(MID(F322,4,3),e_code,TEXT(e_size,"0000"))&amp;_xlfn.XLOOKUP(16,eii,eia)&amp;_xlfn.XLOOKUP(6,eii,eia)&amp;ROUND(MIN(SQRT($A322*_xlfn.XLOOKUP(LEFT(F322,7),r_1,r_4)),_xlfn.XLOOKUP(LEFT(F322,7),r_1,r_7)),1)&amp;" V"&amp;_xlfn.XLOOKUP(16,eii,eia)&amp;_xlfn.XLOOKUP(8,eii,eia)&amp;_xlfn.XLOOKUP(LEFT(F322,7),r_1,r_8)&amp;_xlfn.XLOOKUP(16,eii,eia)&amp;_xlfn.XLOOKUP(9,eii,eia)&amp;_xlfn.XLOOKUP($A322,E96_raw,E96_code&amp;" / "&amp;E96_3C)&amp;_xlfn.XLOOKUP(16,eii,eia)&amp;_xlfn.XLOOKUP(10,eii,eia)&amp;_xlfn.XLOOKUP(LEFT(F322,7),r_1,r_10)&amp;_xlfn.XLOOKUP(16,eii,eia)&amp;_xlfn.XLOOKUP(11,eii,eia)&amp;_xlfn.XLOOKUP(LEFT(F322,7),r_1,r_11)&amp;_xlfn.XLOOKUP(16,eii,eia)&amp;_xlfn.XLOOKUP(12,eii,eia)&amp;_xlfn.XLOOKUP(LEFT(F322,7),r_1,r_12)&amp;" ppm/°C"&amp;_xlfn.XLOOKUP(16,eii,eia)&amp;_xlfn.XLOOKUP(13,eii,eia)&amp;MID(F322,4,2)&amp;_xlfn.XLOOKUP(16,eii,eia)&amp;_xlfn.XLOOKUP(14,eii,eia)&amp;_xlfn.XLOOKUP(16,eii,eia)&amp;_xlfn.XLOOKUP(15,eii,eia)&amp;_xlfn.XLOOKUP(16,eii,eia)</f>
        <v>technology 2101;attribute MPN 'ERJ2RHD2101' constant;attribute value '2.10 k' constant;attribute Power '0.063 W @ 70°C' constant;attribute package '0402' constant;attribute RCWV '11.5 V' constant;attribute tolerance '±0.5 %' constant;attribute pkg_codes '2101 / 212'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2" s="5" t="str" cm="1">
        <f t="array" aca="1" ref="I322" ca="1">IF( OR( AND($A322&gt;=INDIRECT("'Panasonic ERJ Code Table'!$K" &amp; I$1),$A322&lt;=INDIRECT("'Panasonic ERJ Code Table'!$L" &amp; I$1)), AND($A322&gt;=INDIRECT("'Panasonic ERJ Code Table'!$M" &amp; I$1),$A322&lt;=INDIRECT("'Panasonic ERJ Code Table'!$N" &amp; I$1)) ),I$2&amp;_xlfn.XLOOKUP($A322,E96_raw,E96_code),"N/A")</f>
        <v>N/A</v>
      </c>
      <c r="L322" s="5" t="str" cm="1">
        <f t="array" aca="1" ref="L322" ca="1">IF( OR( AND($A322&gt;=INDIRECT("'Panasonic ERJ Code Table'!$K" &amp; L$1),$A322&lt;=INDIRECT("'Panasonic ERJ Code Table'!$L" &amp; L$1)), AND($A322&gt;=INDIRECT("'Panasonic ERJ Code Table'!$M" &amp; L$1),$A322&lt;=INDIRECT("'Panasonic ERJ Code Table'!$N" &amp; L$1)) ),L$2&amp;_xlfn.XLOOKUP($A322,E96_raw,E96_code),"N/A")</f>
        <v>ERJ3RBD2101</v>
      </c>
      <c r="O322" s="5" t="str" cm="1">
        <f t="array" aca="1" ref="O322" ca="1">IF( OR( AND($A322&gt;=INDIRECT("'Panasonic ERJ Code Table'!$K" &amp; O$1),$A322&lt;=INDIRECT("'Panasonic ERJ Code Table'!$L" &amp; O$1)), AND($A322&gt;=INDIRECT("'Panasonic ERJ Code Table'!$M" &amp; O$1),$A322&lt;=INDIRECT("'Panasonic ERJ Code Table'!$N" &amp; O$1)) ),O$2&amp;_xlfn.XLOOKUP($A322,E96_raw,E96_code),"N/A")</f>
        <v>N/A</v>
      </c>
      <c r="R322" s="5" t="str" cm="1">
        <f t="array" aca="1" ref="R322" ca="1">IF( OR( AND($A322&gt;=INDIRECT("'Panasonic ERJ Code Table'!$K" &amp; R$1),$A322&lt;=INDIRECT("'Panasonic ERJ Code Table'!$L" &amp; R$1)), AND($A322&gt;=INDIRECT("'Panasonic ERJ Code Table'!$M" &amp; R$1),$A322&lt;=INDIRECT("'Panasonic ERJ Code Table'!$N" &amp; R$1)) ),R$2&amp;_xlfn.XLOOKUP($A322,E96_raw,E96_code),"N/A")</f>
        <v>ERJ6RBD2101</v>
      </c>
      <c r="U322" s="5" t="str" cm="1">
        <f t="array" aca="1" ref="U322" ca="1">IF( OR( AND($A322&gt;=INDIRECT("'Panasonic ERJ Code Table'!$J" &amp; U$1),$A322&lt;=INDIRECT("'Panasonic ERJ Code Table'!$K" &amp; U$1)), AND($A322&gt;=INDIRECT("'Panasonic ERJ Code Table'!$L" &amp; U$1),$A322&lt;=INDIRECT("'Panasonic ERJ Code Table'!$M" &amp; U$1)) ),U$2&amp;_xlfn.XLOOKUP($A322,E96_raw,E96_code),"N/A")</f>
        <v>ERJ6RED2101</v>
      </c>
    </row>
    <row r="323" spans="1:21">
      <c r="A323" s="16">
        <v>2150</v>
      </c>
      <c r="B323" s="19"/>
      <c r="C323" s="5" t="str" cm="1">
        <f t="array" aca="1" ref="C323" ca="1">IF( OR( AND($A323&gt;=INDIRECT("'Panasonic ERJ Code Table'!$K" &amp; C$1),$A323&lt;=INDIRECT("'Panasonic ERJ Code Table'!$L" &amp; C$1)), AND($A323&gt;=INDIRECT("'Panasonic ERJ Code Table'!$M" &amp; C$1),$A323&lt;=INDIRECT("'Panasonic ERJ Code Table'!$N" &amp; C$1)) ),C$2&amp;_xlfn.XLOOKUP($A323,E96_raw,E96_code),"N/A")</f>
        <v>ERJ1RHD2151</v>
      </c>
      <c r="D323" s="23" t="str" cm="1">
        <f t="array" aca="1" ref="D323" ca="1">"technology "&amp;RIGHT(C323,4)&amp;";"&amp;_xlfn.XLOOKUP(2,eii,eia)&amp;C323&amp;_xlfn.XLOOKUP(16,eii,eia)&amp;_xlfn.XLOOKUP(3,eii,eia)&amp;_xlfn.XLOOKUP($A323,E96_raw,e96_std&amp;" "&amp;e96_sym)&amp;_xlfn.XLOOKUP(16,eii,eia)&amp;_xlfn.XLOOKUP(4,eii,eia)&amp;_xlfn.XLOOKUP(LEFT(C323,7),r_1,r_4)&amp;" W @ 70°C"&amp;_xlfn.XLOOKUP(16,eii,eia)&amp;_xlfn.XLOOKUP(5,eii,eia)&amp;_xlfn.XLOOKUP(MID(C323,4,3),e_code,TEXT(e_size,"0000"))&amp;_xlfn.XLOOKUP(16,eii,eia)&amp;_xlfn.XLOOKUP(6,eii,eia)&amp;ROUND(MIN(SQRT($A323*_xlfn.XLOOKUP(LEFT(C323,7),r_1,r_4)),_xlfn.XLOOKUP(LEFT(C323,7),r_1,r_7)),1)&amp;" V"&amp;_xlfn.XLOOKUP(16,eii,eia)&amp;_xlfn.XLOOKUP(8,eii,eia)&amp;_xlfn.XLOOKUP(LEFT(C323,7),r_1,r_8)&amp;_xlfn.XLOOKUP(16,eii,eia)&amp;_xlfn.XLOOKUP(9,eii,eia)&amp;_xlfn.XLOOKUP($A323,E96_raw,E96_code&amp;" / "&amp;E96_3C)&amp;_xlfn.XLOOKUP(16,eii,eia)&amp;_xlfn.XLOOKUP(10,eii,eia)&amp;_xlfn.XLOOKUP(LEFT(C323,7),r_1,r_10)&amp;_xlfn.XLOOKUP(16,eii,eia)&amp;_xlfn.XLOOKUP(11,eii,eia)&amp;_xlfn.XLOOKUP(LEFT(C323,7),r_1,r_11)&amp;_xlfn.XLOOKUP(16,eii,eia)&amp;_xlfn.XLOOKUP(12,eii,eia)&amp;_xlfn.XLOOKUP(LEFT(C323,7),r_1,r_12)&amp;" ppm/°C"&amp;_xlfn.XLOOKUP(16,eii,eia)&amp;_xlfn.XLOOKUP(13,eii,eia)&amp;MID(C323,4,2)&amp;_xlfn.XLOOKUP(16,eii,eia)&amp;_xlfn.XLOOKUP(14,eii,eia)&amp;_xlfn.XLOOKUP(16,eii,eia)&amp;_xlfn.XLOOKUP(15,eii,eia)&amp;_xlfn.XLOOKUP(16,eii,eia)</f>
        <v>technology 2151;attribute MPN 'ERJ1RHD2151' constant;attribute value '2.15 k' constant;attribute Power '0.05 W @ 70°C' constant;attribute package '0201' constant;attribute RCWV '10.4 V' constant;attribute tolerance '±0.5 %' constant;attribute pkg_codes '2151 / 212'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3" s="5" t="str" cm="1">
        <f t="array" aca="1" ref="F323" ca="1">IF( OR( AND($A323&gt;=INDIRECT("'Panasonic ERJ Code Table'!$K" &amp; F$1),$A323&lt;=INDIRECT("'Panasonic ERJ Code Table'!$L" &amp; F$1)), AND($A323&gt;=INDIRECT("'Panasonic ERJ Code Table'!$M" &amp; F$1),$A323&lt;=INDIRECT("'Panasonic ERJ Code Table'!$N" &amp; F$1)) ),F$2&amp;_xlfn.XLOOKUP($A323,E96_raw,E96_code),"N/A")</f>
        <v>ERJ2RHD2151</v>
      </c>
      <c r="G323" s="23" t="str" cm="1">
        <f t="array" aca="1" ref="G323" ca="1">"technology "&amp;RIGHT(F323,4)&amp;";"&amp;_xlfn.XLOOKUP(2,eii,eia)&amp;F323&amp;_xlfn.XLOOKUP(16,eii,eia)&amp;_xlfn.XLOOKUP(3,eii,eia)&amp;_xlfn.XLOOKUP($A323,E96_raw,e96_std&amp;" "&amp;e96_sym)&amp;_xlfn.XLOOKUP(16,eii,eia)&amp;_xlfn.XLOOKUP(4,eii,eia)&amp;_xlfn.XLOOKUP(LEFT(F323,7),r_1,r_4)&amp;" W @ 70°C"&amp;_xlfn.XLOOKUP(16,eii,eia)&amp;_xlfn.XLOOKUP(5,eii,eia)&amp;_xlfn.XLOOKUP(MID(F323,4,3),e_code,TEXT(e_size,"0000"))&amp;_xlfn.XLOOKUP(16,eii,eia)&amp;_xlfn.XLOOKUP(6,eii,eia)&amp;ROUND(MIN(SQRT($A323*_xlfn.XLOOKUP(LEFT(F323,7),r_1,r_4)),_xlfn.XLOOKUP(LEFT(F323,7),r_1,r_7)),1)&amp;" V"&amp;_xlfn.XLOOKUP(16,eii,eia)&amp;_xlfn.XLOOKUP(8,eii,eia)&amp;_xlfn.XLOOKUP(LEFT(F323,7),r_1,r_8)&amp;_xlfn.XLOOKUP(16,eii,eia)&amp;_xlfn.XLOOKUP(9,eii,eia)&amp;_xlfn.XLOOKUP($A323,E96_raw,E96_code&amp;" / "&amp;E96_3C)&amp;_xlfn.XLOOKUP(16,eii,eia)&amp;_xlfn.XLOOKUP(10,eii,eia)&amp;_xlfn.XLOOKUP(LEFT(F323,7),r_1,r_10)&amp;_xlfn.XLOOKUP(16,eii,eia)&amp;_xlfn.XLOOKUP(11,eii,eia)&amp;_xlfn.XLOOKUP(LEFT(F323,7),r_1,r_11)&amp;_xlfn.XLOOKUP(16,eii,eia)&amp;_xlfn.XLOOKUP(12,eii,eia)&amp;_xlfn.XLOOKUP(LEFT(F323,7),r_1,r_12)&amp;" ppm/°C"&amp;_xlfn.XLOOKUP(16,eii,eia)&amp;_xlfn.XLOOKUP(13,eii,eia)&amp;MID(F323,4,2)&amp;_xlfn.XLOOKUP(16,eii,eia)&amp;_xlfn.XLOOKUP(14,eii,eia)&amp;_xlfn.XLOOKUP(16,eii,eia)&amp;_xlfn.XLOOKUP(15,eii,eia)&amp;_xlfn.XLOOKUP(16,eii,eia)</f>
        <v>technology 2151;attribute MPN 'ERJ2RHD2151' constant;attribute value '2.15 k' constant;attribute Power '0.063 W @ 70°C' constant;attribute package '0402' constant;attribute RCWV '11.6 V' constant;attribute tolerance '±0.5 %' constant;attribute pkg_codes '2151 / 212'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3" s="5" t="str" cm="1">
        <f t="array" aca="1" ref="I323" ca="1">IF( OR( AND($A323&gt;=INDIRECT("'Panasonic ERJ Code Table'!$K" &amp; I$1),$A323&lt;=INDIRECT("'Panasonic ERJ Code Table'!$L" &amp; I$1)), AND($A323&gt;=INDIRECT("'Panasonic ERJ Code Table'!$M" &amp; I$1),$A323&lt;=INDIRECT("'Panasonic ERJ Code Table'!$N" &amp; I$1)) ),I$2&amp;_xlfn.XLOOKUP($A323,E96_raw,E96_code),"N/A")</f>
        <v>N/A</v>
      </c>
      <c r="L323" s="5" t="str" cm="1">
        <f t="array" aca="1" ref="L323" ca="1">IF( OR( AND($A323&gt;=INDIRECT("'Panasonic ERJ Code Table'!$K" &amp; L$1),$A323&lt;=INDIRECT("'Panasonic ERJ Code Table'!$L" &amp; L$1)), AND($A323&gt;=INDIRECT("'Panasonic ERJ Code Table'!$M" &amp; L$1),$A323&lt;=INDIRECT("'Panasonic ERJ Code Table'!$N" &amp; L$1)) ),L$2&amp;_xlfn.XLOOKUP($A323,E96_raw,E96_code),"N/A")</f>
        <v>ERJ3RBD2151</v>
      </c>
      <c r="O323" s="5" t="str" cm="1">
        <f t="array" aca="1" ref="O323" ca="1">IF( OR( AND($A323&gt;=INDIRECT("'Panasonic ERJ Code Table'!$K" &amp; O$1),$A323&lt;=INDIRECT("'Panasonic ERJ Code Table'!$L" &amp; O$1)), AND($A323&gt;=INDIRECT("'Panasonic ERJ Code Table'!$M" &amp; O$1),$A323&lt;=INDIRECT("'Panasonic ERJ Code Table'!$N" &amp; O$1)) ),O$2&amp;_xlfn.XLOOKUP($A323,E96_raw,E96_code),"N/A")</f>
        <v>N/A</v>
      </c>
      <c r="R323" s="5" t="str" cm="1">
        <f t="array" aca="1" ref="R323" ca="1">IF( OR( AND($A323&gt;=INDIRECT("'Panasonic ERJ Code Table'!$K" &amp; R$1),$A323&lt;=INDIRECT("'Panasonic ERJ Code Table'!$L" &amp; R$1)), AND($A323&gt;=INDIRECT("'Panasonic ERJ Code Table'!$M" &amp; R$1),$A323&lt;=INDIRECT("'Panasonic ERJ Code Table'!$N" &amp; R$1)) ),R$2&amp;_xlfn.XLOOKUP($A323,E96_raw,E96_code),"N/A")</f>
        <v>ERJ6RBD2151</v>
      </c>
      <c r="U323" s="5" t="str" cm="1">
        <f t="array" aca="1" ref="U323" ca="1">IF( OR( AND($A323&gt;=INDIRECT("'Panasonic ERJ Code Table'!$J" &amp; U$1),$A323&lt;=INDIRECT("'Panasonic ERJ Code Table'!$K" &amp; U$1)), AND($A323&gt;=INDIRECT("'Panasonic ERJ Code Table'!$L" &amp; U$1),$A323&lt;=INDIRECT("'Panasonic ERJ Code Table'!$M" &amp; U$1)) ),U$2&amp;_xlfn.XLOOKUP($A323,E96_raw,E96_code),"N/A")</f>
        <v>ERJ6RED2151</v>
      </c>
    </row>
    <row r="324" spans="1:21">
      <c r="A324" s="16">
        <v>2210</v>
      </c>
      <c r="B324" s="19"/>
      <c r="C324" s="5" t="str" cm="1">
        <f t="array" aca="1" ref="C324" ca="1">IF( OR( AND($A324&gt;=INDIRECT("'Panasonic ERJ Code Table'!$K" &amp; C$1),$A324&lt;=INDIRECT("'Panasonic ERJ Code Table'!$L" &amp; C$1)), AND($A324&gt;=INDIRECT("'Panasonic ERJ Code Table'!$M" &amp; C$1),$A324&lt;=INDIRECT("'Panasonic ERJ Code Table'!$N" &amp; C$1)) ),C$2&amp;_xlfn.XLOOKUP($A324,E96_raw,E96_code),"N/A")</f>
        <v>ERJ1RHD2211</v>
      </c>
      <c r="D324" s="23" t="str" cm="1">
        <f t="array" aca="1" ref="D324" ca="1">"technology "&amp;RIGHT(C324,4)&amp;";"&amp;_xlfn.XLOOKUP(2,eii,eia)&amp;C324&amp;_xlfn.XLOOKUP(16,eii,eia)&amp;_xlfn.XLOOKUP(3,eii,eia)&amp;_xlfn.XLOOKUP($A324,E96_raw,e96_std&amp;" "&amp;e96_sym)&amp;_xlfn.XLOOKUP(16,eii,eia)&amp;_xlfn.XLOOKUP(4,eii,eia)&amp;_xlfn.XLOOKUP(LEFT(C324,7),r_1,r_4)&amp;" W @ 70°C"&amp;_xlfn.XLOOKUP(16,eii,eia)&amp;_xlfn.XLOOKUP(5,eii,eia)&amp;_xlfn.XLOOKUP(MID(C324,4,3),e_code,TEXT(e_size,"0000"))&amp;_xlfn.XLOOKUP(16,eii,eia)&amp;_xlfn.XLOOKUP(6,eii,eia)&amp;ROUND(MIN(SQRT($A324*_xlfn.XLOOKUP(LEFT(C324,7),r_1,r_4)),_xlfn.XLOOKUP(LEFT(C324,7),r_1,r_7)),1)&amp;" V"&amp;_xlfn.XLOOKUP(16,eii,eia)&amp;_xlfn.XLOOKUP(8,eii,eia)&amp;_xlfn.XLOOKUP(LEFT(C324,7),r_1,r_8)&amp;_xlfn.XLOOKUP(16,eii,eia)&amp;_xlfn.XLOOKUP(9,eii,eia)&amp;_xlfn.XLOOKUP($A324,E96_raw,E96_code&amp;" / "&amp;E96_3C)&amp;_xlfn.XLOOKUP(16,eii,eia)&amp;_xlfn.XLOOKUP(10,eii,eia)&amp;_xlfn.XLOOKUP(LEFT(C324,7),r_1,r_10)&amp;_xlfn.XLOOKUP(16,eii,eia)&amp;_xlfn.XLOOKUP(11,eii,eia)&amp;_xlfn.XLOOKUP(LEFT(C324,7),r_1,r_11)&amp;_xlfn.XLOOKUP(16,eii,eia)&amp;_xlfn.XLOOKUP(12,eii,eia)&amp;_xlfn.XLOOKUP(LEFT(C324,7),r_1,r_12)&amp;" ppm/°C"&amp;_xlfn.XLOOKUP(16,eii,eia)&amp;_xlfn.XLOOKUP(13,eii,eia)&amp;MID(C324,4,2)&amp;_xlfn.XLOOKUP(16,eii,eia)&amp;_xlfn.XLOOKUP(14,eii,eia)&amp;_xlfn.XLOOKUP(16,eii,eia)&amp;_xlfn.XLOOKUP(15,eii,eia)&amp;_xlfn.XLOOKUP(16,eii,eia)</f>
        <v>technology 2211;attribute MPN 'ERJ1RHD2211' constant;attribute value '2.21 k' constant;attribute Power '0.05 W @ 70°C' constant;attribute package '0201' constant;attribute RCWV '10.5 V' constant;attribute tolerance '±0.5 %' constant;attribute pkg_codes '2211 / 222'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4" s="5" t="str" cm="1">
        <f t="array" aca="1" ref="F324" ca="1">IF( OR( AND($A324&gt;=INDIRECT("'Panasonic ERJ Code Table'!$K" &amp; F$1),$A324&lt;=INDIRECT("'Panasonic ERJ Code Table'!$L" &amp; F$1)), AND($A324&gt;=INDIRECT("'Panasonic ERJ Code Table'!$M" &amp; F$1),$A324&lt;=INDIRECT("'Panasonic ERJ Code Table'!$N" &amp; F$1)) ),F$2&amp;_xlfn.XLOOKUP($A324,E96_raw,E96_code),"N/A")</f>
        <v>ERJ2RHD2211</v>
      </c>
      <c r="G324" s="23" t="str" cm="1">
        <f t="array" aca="1" ref="G324" ca="1">"technology "&amp;RIGHT(F324,4)&amp;";"&amp;_xlfn.XLOOKUP(2,eii,eia)&amp;F324&amp;_xlfn.XLOOKUP(16,eii,eia)&amp;_xlfn.XLOOKUP(3,eii,eia)&amp;_xlfn.XLOOKUP($A324,E96_raw,e96_std&amp;" "&amp;e96_sym)&amp;_xlfn.XLOOKUP(16,eii,eia)&amp;_xlfn.XLOOKUP(4,eii,eia)&amp;_xlfn.XLOOKUP(LEFT(F324,7),r_1,r_4)&amp;" W @ 70°C"&amp;_xlfn.XLOOKUP(16,eii,eia)&amp;_xlfn.XLOOKUP(5,eii,eia)&amp;_xlfn.XLOOKUP(MID(F324,4,3),e_code,TEXT(e_size,"0000"))&amp;_xlfn.XLOOKUP(16,eii,eia)&amp;_xlfn.XLOOKUP(6,eii,eia)&amp;ROUND(MIN(SQRT($A324*_xlfn.XLOOKUP(LEFT(F324,7),r_1,r_4)),_xlfn.XLOOKUP(LEFT(F324,7),r_1,r_7)),1)&amp;" V"&amp;_xlfn.XLOOKUP(16,eii,eia)&amp;_xlfn.XLOOKUP(8,eii,eia)&amp;_xlfn.XLOOKUP(LEFT(F324,7),r_1,r_8)&amp;_xlfn.XLOOKUP(16,eii,eia)&amp;_xlfn.XLOOKUP(9,eii,eia)&amp;_xlfn.XLOOKUP($A324,E96_raw,E96_code&amp;" / "&amp;E96_3C)&amp;_xlfn.XLOOKUP(16,eii,eia)&amp;_xlfn.XLOOKUP(10,eii,eia)&amp;_xlfn.XLOOKUP(LEFT(F324,7),r_1,r_10)&amp;_xlfn.XLOOKUP(16,eii,eia)&amp;_xlfn.XLOOKUP(11,eii,eia)&amp;_xlfn.XLOOKUP(LEFT(F324,7),r_1,r_11)&amp;_xlfn.XLOOKUP(16,eii,eia)&amp;_xlfn.XLOOKUP(12,eii,eia)&amp;_xlfn.XLOOKUP(LEFT(F324,7),r_1,r_12)&amp;" ppm/°C"&amp;_xlfn.XLOOKUP(16,eii,eia)&amp;_xlfn.XLOOKUP(13,eii,eia)&amp;MID(F324,4,2)&amp;_xlfn.XLOOKUP(16,eii,eia)&amp;_xlfn.XLOOKUP(14,eii,eia)&amp;_xlfn.XLOOKUP(16,eii,eia)&amp;_xlfn.XLOOKUP(15,eii,eia)&amp;_xlfn.XLOOKUP(16,eii,eia)</f>
        <v>technology 2211;attribute MPN 'ERJ2RHD2211' constant;attribute value '2.21 k' constant;attribute Power '0.063 W @ 70°C' constant;attribute package '0402' constant;attribute RCWV '11.8 V' constant;attribute tolerance '±0.5 %' constant;attribute pkg_codes '2211 / 222'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4" s="5" t="str" cm="1">
        <f t="array" aca="1" ref="I324" ca="1">IF( OR( AND($A324&gt;=INDIRECT("'Panasonic ERJ Code Table'!$K" &amp; I$1),$A324&lt;=INDIRECT("'Panasonic ERJ Code Table'!$L" &amp; I$1)), AND($A324&gt;=INDIRECT("'Panasonic ERJ Code Table'!$M" &amp; I$1),$A324&lt;=INDIRECT("'Panasonic ERJ Code Table'!$N" &amp; I$1)) ),I$2&amp;_xlfn.XLOOKUP($A324,E96_raw,E96_code),"N/A")</f>
        <v>N/A</v>
      </c>
      <c r="L324" s="5" t="str" cm="1">
        <f t="array" aca="1" ref="L324" ca="1">IF( OR( AND($A324&gt;=INDIRECT("'Panasonic ERJ Code Table'!$K" &amp; L$1),$A324&lt;=INDIRECT("'Panasonic ERJ Code Table'!$L" &amp; L$1)), AND($A324&gt;=INDIRECT("'Panasonic ERJ Code Table'!$M" &amp; L$1),$A324&lt;=INDIRECT("'Panasonic ERJ Code Table'!$N" &amp; L$1)) ),L$2&amp;_xlfn.XLOOKUP($A324,E96_raw,E96_code),"N/A")</f>
        <v>ERJ3RBD2211</v>
      </c>
      <c r="O324" s="5" t="str" cm="1">
        <f t="array" aca="1" ref="O324" ca="1">IF( OR( AND($A324&gt;=INDIRECT("'Panasonic ERJ Code Table'!$K" &amp; O$1),$A324&lt;=INDIRECT("'Panasonic ERJ Code Table'!$L" &amp; O$1)), AND($A324&gt;=INDIRECT("'Panasonic ERJ Code Table'!$M" &amp; O$1),$A324&lt;=INDIRECT("'Panasonic ERJ Code Table'!$N" &amp; O$1)) ),O$2&amp;_xlfn.XLOOKUP($A324,E96_raw,E96_code),"N/A")</f>
        <v>N/A</v>
      </c>
      <c r="R324" s="5" t="str" cm="1">
        <f t="array" aca="1" ref="R324" ca="1">IF( OR( AND($A324&gt;=INDIRECT("'Panasonic ERJ Code Table'!$K" &amp; R$1),$A324&lt;=INDIRECT("'Panasonic ERJ Code Table'!$L" &amp; R$1)), AND($A324&gt;=INDIRECT("'Panasonic ERJ Code Table'!$M" &amp; R$1),$A324&lt;=INDIRECT("'Panasonic ERJ Code Table'!$N" &amp; R$1)) ),R$2&amp;_xlfn.XLOOKUP($A324,E96_raw,E96_code),"N/A")</f>
        <v>ERJ6RBD2211</v>
      </c>
      <c r="U324" s="5" t="str" cm="1">
        <f t="array" aca="1" ref="U324" ca="1">IF( OR( AND($A324&gt;=INDIRECT("'Panasonic ERJ Code Table'!$J" &amp; U$1),$A324&lt;=INDIRECT("'Panasonic ERJ Code Table'!$K" &amp; U$1)), AND($A324&gt;=INDIRECT("'Panasonic ERJ Code Table'!$L" &amp; U$1),$A324&lt;=INDIRECT("'Panasonic ERJ Code Table'!$M" &amp; U$1)) ),U$2&amp;_xlfn.XLOOKUP($A324,E96_raw,E96_code),"N/A")</f>
        <v>ERJ6RED2211</v>
      </c>
    </row>
    <row r="325" spans="1:21">
      <c r="A325" s="16">
        <v>2259.9999999999995</v>
      </c>
      <c r="B325" s="19"/>
      <c r="C325" s="5" t="str" cm="1">
        <f t="array" aca="1" ref="C325" ca="1">IF( OR( AND($A325&gt;=INDIRECT("'Panasonic ERJ Code Table'!$K" &amp; C$1),$A325&lt;=INDIRECT("'Panasonic ERJ Code Table'!$L" &amp; C$1)), AND($A325&gt;=INDIRECT("'Panasonic ERJ Code Table'!$M" &amp; C$1),$A325&lt;=INDIRECT("'Panasonic ERJ Code Table'!$N" &amp; C$1)) ),C$2&amp;_xlfn.XLOOKUP($A325,E96_raw,E96_code),"N/A")</f>
        <v>ERJ1RHD2261</v>
      </c>
      <c r="D325" s="23" t="str" cm="1">
        <f t="array" aca="1" ref="D325" ca="1">"technology "&amp;RIGHT(C325,4)&amp;";"&amp;_xlfn.XLOOKUP(2,eii,eia)&amp;C325&amp;_xlfn.XLOOKUP(16,eii,eia)&amp;_xlfn.XLOOKUP(3,eii,eia)&amp;_xlfn.XLOOKUP($A325,E96_raw,e96_std&amp;" "&amp;e96_sym)&amp;_xlfn.XLOOKUP(16,eii,eia)&amp;_xlfn.XLOOKUP(4,eii,eia)&amp;_xlfn.XLOOKUP(LEFT(C325,7),r_1,r_4)&amp;" W @ 70°C"&amp;_xlfn.XLOOKUP(16,eii,eia)&amp;_xlfn.XLOOKUP(5,eii,eia)&amp;_xlfn.XLOOKUP(MID(C325,4,3),e_code,TEXT(e_size,"0000"))&amp;_xlfn.XLOOKUP(16,eii,eia)&amp;_xlfn.XLOOKUP(6,eii,eia)&amp;ROUND(MIN(SQRT($A325*_xlfn.XLOOKUP(LEFT(C325,7),r_1,r_4)),_xlfn.XLOOKUP(LEFT(C325,7),r_1,r_7)),1)&amp;" V"&amp;_xlfn.XLOOKUP(16,eii,eia)&amp;_xlfn.XLOOKUP(8,eii,eia)&amp;_xlfn.XLOOKUP(LEFT(C325,7),r_1,r_8)&amp;_xlfn.XLOOKUP(16,eii,eia)&amp;_xlfn.XLOOKUP(9,eii,eia)&amp;_xlfn.XLOOKUP($A325,E96_raw,E96_code&amp;" / "&amp;E96_3C)&amp;_xlfn.XLOOKUP(16,eii,eia)&amp;_xlfn.XLOOKUP(10,eii,eia)&amp;_xlfn.XLOOKUP(LEFT(C325,7),r_1,r_10)&amp;_xlfn.XLOOKUP(16,eii,eia)&amp;_xlfn.XLOOKUP(11,eii,eia)&amp;_xlfn.XLOOKUP(LEFT(C325,7),r_1,r_11)&amp;_xlfn.XLOOKUP(16,eii,eia)&amp;_xlfn.XLOOKUP(12,eii,eia)&amp;_xlfn.XLOOKUP(LEFT(C325,7),r_1,r_12)&amp;" ppm/°C"&amp;_xlfn.XLOOKUP(16,eii,eia)&amp;_xlfn.XLOOKUP(13,eii,eia)&amp;MID(C325,4,2)&amp;_xlfn.XLOOKUP(16,eii,eia)&amp;_xlfn.XLOOKUP(14,eii,eia)&amp;_xlfn.XLOOKUP(16,eii,eia)&amp;_xlfn.XLOOKUP(15,eii,eia)&amp;_xlfn.XLOOKUP(16,eii,eia)</f>
        <v>technology 2261;attribute MPN 'ERJ1RHD2261' constant;attribute value '2.26 k' constant;attribute Power '0.05 W @ 70°C' constant;attribute package '0201' constant;attribute RCWV '10.6 V' constant;attribute tolerance '±0.5 %' constant;attribute pkg_codes '2261 / 222'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5" s="5" t="str" cm="1">
        <f t="array" aca="1" ref="F325" ca="1">IF( OR( AND($A325&gt;=INDIRECT("'Panasonic ERJ Code Table'!$K" &amp; F$1),$A325&lt;=INDIRECT("'Panasonic ERJ Code Table'!$L" &amp; F$1)), AND($A325&gt;=INDIRECT("'Panasonic ERJ Code Table'!$M" &amp; F$1),$A325&lt;=INDIRECT("'Panasonic ERJ Code Table'!$N" &amp; F$1)) ),F$2&amp;_xlfn.XLOOKUP($A325,E96_raw,E96_code),"N/A")</f>
        <v>ERJ2RHD2261</v>
      </c>
      <c r="G325" s="23" t="str" cm="1">
        <f t="array" aca="1" ref="G325" ca="1">"technology "&amp;RIGHT(F325,4)&amp;";"&amp;_xlfn.XLOOKUP(2,eii,eia)&amp;F325&amp;_xlfn.XLOOKUP(16,eii,eia)&amp;_xlfn.XLOOKUP(3,eii,eia)&amp;_xlfn.XLOOKUP($A325,E96_raw,e96_std&amp;" "&amp;e96_sym)&amp;_xlfn.XLOOKUP(16,eii,eia)&amp;_xlfn.XLOOKUP(4,eii,eia)&amp;_xlfn.XLOOKUP(LEFT(F325,7),r_1,r_4)&amp;" W @ 70°C"&amp;_xlfn.XLOOKUP(16,eii,eia)&amp;_xlfn.XLOOKUP(5,eii,eia)&amp;_xlfn.XLOOKUP(MID(F325,4,3),e_code,TEXT(e_size,"0000"))&amp;_xlfn.XLOOKUP(16,eii,eia)&amp;_xlfn.XLOOKUP(6,eii,eia)&amp;ROUND(MIN(SQRT($A325*_xlfn.XLOOKUP(LEFT(F325,7),r_1,r_4)),_xlfn.XLOOKUP(LEFT(F325,7),r_1,r_7)),1)&amp;" V"&amp;_xlfn.XLOOKUP(16,eii,eia)&amp;_xlfn.XLOOKUP(8,eii,eia)&amp;_xlfn.XLOOKUP(LEFT(F325,7),r_1,r_8)&amp;_xlfn.XLOOKUP(16,eii,eia)&amp;_xlfn.XLOOKUP(9,eii,eia)&amp;_xlfn.XLOOKUP($A325,E96_raw,E96_code&amp;" / "&amp;E96_3C)&amp;_xlfn.XLOOKUP(16,eii,eia)&amp;_xlfn.XLOOKUP(10,eii,eia)&amp;_xlfn.XLOOKUP(LEFT(F325,7),r_1,r_10)&amp;_xlfn.XLOOKUP(16,eii,eia)&amp;_xlfn.XLOOKUP(11,eii,eia)&amp;_xlfn.XLOOKUP(LEFT(F325,7),r_1,r_11)&amp;_xlfn.XLOOKUP(16,eii,eia)&amp;_xlfn.XLOOKUP(12,eii,eia)&amp;_xlfn.XLOOKUP(LEFT(F325,7),r_1,r_12)&amp;" ppm/°C"&amp;_xlfn.XLOOKUP(16,eii,eia)&amp;_xlfn.XLOOKUP(13,eii,eia)&amp;MID(F325,4,2)&amp;_xlfn.XLOOKUP(16,eii,eia)&amp;_xlfn.XLOOKUP(14,eii,eia)&amp;_xlfn.XLOOKUP(16,eii,eia)&amp;_xlfn.XLOOKUP(15,eii,eia)&amp;_xlfn.XLOOKUP(16,eii,eia)</f>
        <v>technology 2261;attribute MPN 'ERJ2RHD2261' constant;attribute value '2.26 k' constant;attribute Power '0.063 W @ 70°C' constant;attribute package '0402' constant;attribute RCWV '11.9 V' constant;attribute tolerance '±0.5 %' constant;attribute pkg_codes '2261 / 222'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5" s="5" t="str" cm="1">
        <f t="array" aca="1" ref="I325" ca="1">IF( OR( AND($A325&gt;=INDIRECT("'Panasonic ERJ Code Table'!$K" &amp; I$1),$A325&lt;=INDIRECT("'Panasonic ERJ Code Table'!$L" &amp; I$1)), AND($A325&gt;=INDIRECT("'Panasonic ERJ Code Table'!$M" &amp; I$1),$A325&lt;=INDIRECT("'Panasonic ERJ Code Table'!$N" &amp; I$1)) ),I$2&amp;_xlfn.XLOOKUP($A325,E96_raw,E96_code),"N/A")</f>
        <v>N/A</v>
      </c>
      <c r="L325" s="5" t="str" cm="1">
        <f t="array" aca="1" ref="L325" ca="1">IF( OR( AND($A325&gt;=INDIRECT("'Panasonic ERJ Code Table'!$K" &amp; L$1),$A325&lt;=INDIRECT("'Panasonic ERJ Code Table'!$L" &amp; L$1)), AND($A325&gt;=INDIRECT("'Panasonic ERJ Code Table'!$M" &amp; L$1),$A325&lt;=INDIRECT("'Panasonic ERJ Code Table'!$N" &amp; L$1)) ),L$2&amp;_xlfn.XLOOKUP($A325,E96_raw,E96_code),"N/A")</f>
        <v>ERJ3RBD2261</v>
      </c>
      <c r="O325" s="5" t="str" cm="1">
        <f t="array" aca="1" ref="O325" ca="1">IF( OR( AND($A325&gt;=INDIRECT("'Panasonic ERJ Code Table'!$K" &amp; O$1),$A325&lt;=INDIRECT("'Panasonic ERJ Code Table'!$L" &amp; O$1)), AND($A325&gt;=INDIRECT("'Panasonic ERJ Code Table'!$M" &amp; O$1),$A325&lt;=INDIRECT("'Panasonic ERJ Code Table'!$N" &amp; O$1)) ),O$2&amp;_xlfn.XLOOKUP($A325,E96_raw,E96_code),"N/A")</f>
        <v>N/A</v>
      </c>
      <c r="R325" s="5" t="str" cm="1">
        <f t="array" aca="1" ref="R325" ca="1">IF( OR( AND($A325&gt;=INDIRECT("'Panasonic ERJ Code Table'!$K" &amp; R$1),$A325&lt;=INDIRECT("'Panasonic ERJ Code Table'!$L" &amp; R$1)), AND($A325&gt;=INDIRECT("'Panasonic ERJ Code Table'!$M" &amp; R$1),$A325&lt;=INDIRECT("'Panasonic ERJ Code Table'!$N" &amp; R$1)) ),R$2&amp;_xlfn.XLOOKUP($A325,E96_raw,E96_code),"N/A")</f>
        <v>ERJ6RBD2261</v>
      </c>
      <c r="U325" s="5" t="str" cm="1">
        <f t="array" aca="1" ref="U325" ca="1">IF( OR( AND($A325&gt;=INDIRECT("'Panasonic ERJ Code Table'!$J" &amp; U$1),$A325&lt;=INDIRECT("'Panasonic ERJ Code Table'!$K" &amp; U$1)), AND($A325&gt;=INDIRECT("'Panasonic ERJ Code Table'!$L" &amp; U$1),$A325&lt;=INDIRECT("'Panasonic ERJ Code Table'!$M" &amp; U$1)) ),U$2&amp;_xlfn.XLOOKUP($A325,E96_raw,E96_code),"N/A")</f>
        <v>ERJ6RED2261</v>
      </c>
    </row>
    <row r="326" spans="1:21">
      <c r="A326" s="16">
        <v>2320</v>
      </c>
      <c r="B326" s="19"/>
      <c r="C326" s="5" t="str" cm="1">
        <f t="array" aca="1" ref="C326" ca="1">IF( OR( AND($A326&gt;=INDIRECT("'Panasonic ERJ Code Table'!$K" &amp; C$1),$A326&lt;=INDIRECT("'Panasonic ERJ Code Table'!$L" &amp; C$1)), AND($A326&gt;=INDIRECT("'Panasonic ERJ Code Table'!$M" &amp; C$1),$A326&lt;=INDIRECT("'Panasonic ERJ Code Table'!$N" &amp; C$1)) ),C$2&amp;_xlfn.XLOOKUP($A326,E96_raw,E96_code),"N/A")</f>
        <v>ERJ1RHD2321</v>
      </c>
      <c r="D326" s="23" t="str" cm="1">
        <f t="array" aca="1" ref="D326" ca="1">"technology "&amp;RIGHT(C326,4)&amp;";"&amp;_xlfn.XLOOKUP(2,eii,eia)&amp;C326&amp;_xlfn.XLOOKUP(16,eii,eia)&amp;_xlfn.XLOOKUP(3,eii,eia)&amp;_xlfn.XLOOKUP($A326,E96_raw,e96_std&amp;" "&amp;e96_sym)&amp;_xlfn.XLOOKUP(16,eii,eia)&amp;_xlfn.XLOOKUP(4,eii,eia)&amp;_xlfn.XLOOKUP(LEFT(C326,7),r_1,r_4)&amp;" W @ 70°C"&amp;_xlfn.XLOOKUP(16,eii,eia)&amp;_xlfn.XLOOKUP(5,eii,eia)&amp;_xlfn.XLOOKUP(MID(C326,4,3),e_code,TEXT(e_size,"0000"))&amp;_xlfn.XLOOKUP(16,eii,eia)&amp;_xlfn.XLOOKUP(6,eii,eia)&amp;ROUND(MIN(SQRT($A326*_xlfn.XLOOKUP(LEFT(C326,7),r_1,r_4)),_xlfn.XLOOKUP(LEFT(C326,7),r_1,r_7)),1)&amp;" V"&amp;_xlfn.XLOOKUP(16,eii,eia)&amp;_xlfn.XLOOKUP(8,eii,eia)&amp;_xlfn.XLOOKUP(LEFT(C326,7),r_1,r_8)&amp;_xlfn.XLOOKUP(16,eii,eia)&amp;_xlfn.XLOOKUP(9,eii,eia)&amp;_xlfn.XLOOKUP($A326,E96_raw,E96_code&amp;" / "&amp;E96_3C)&amp;_xlfn.XLOOKUP(16,eii,eia)&amp;_xlfn.XLOOKUP(10,eii,eia)&amp;_xlfn.XLOOKUP(LEFT(C326,7),r_1,r_10)&amp;_xlfn.XLOOKUP(16,eii,eia)&amp;_xlfn.XLOOKUP(11,eii,eia)&amp;_xlfn.XLOOKUP(LEFT(C326,7),r_1,r_11)&amp;_xlfn.XLOOKUP(16,eii,eia)&amp;_xlfn.XLOOKUP(12,eii,eia)&amp;_xlfn.XLOOKUP(LEFT(C326,7),r_1,r_12)&amp;" ppm/°C"&amp;_xlfn.XLOOKUP(16,eii,eia)&amp;_xlfn.XLOOKUP(13,eii,eia)&amp;MID(C326,4,2)&amp;_xlfn.XLOOKUP(16,eii,eia)&amp;_xlfn.XLOOKUP(14,eii,eia)&amp;_xlfn.XLOOKUP(16,eii,eia)&amp;_xlfn.XLOOKUP(15,eii,eia)&amp;_xlfn.XLOOKUP(16,eii,eia)</f>
        <v>technology 2321;attribute MPN 'ERJ1RHD2321' constant;attribute value '2.32 k' constant;attribute Power '0.05 W @ 70°C' constant;attribute package '0201' constant;attribute RCWV '10.8 V' constant;attribute tolerance '±0.5 %' constant;attribute pkg_codes '2321 / 232'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6" s="5" t="str" cm="1">
        <f t="array" aca="1" ref="F326" ca="1">IF( OR( AND($A326&gt;=INDIRECT("'Panasonic ERJ Code Table'!$K" &amp; F$1),$A326&lt;=INDIRECT("'Panasonic ERJ Code Table'!$L" &amp; F$1)), AND($A326&gt;=INDIRECT("'Panasonic ERJ Code Table'!$M" &amp; F$1),$A326&lt;=INDIRECT("'Panasonic ERJ Code Table'!$N" &amp; F$1)) ),F$2&amp;_xlfn.XLOOKUP($A326,E96_raw,E96_code),"N/A")</f>
        <v>ERJ2RHD2321</v>
      </c>
      <c r="G326" s="23" t="str" cm="1">
        <f t="array" aca="1" ref="G326" ca="1">"technology "&amp;RIGHT(F326,4)&amp;";"&amp;_xlfn.XLOOKUP(2,eii,eia)&amp;F326&amp;_xlfn.XLOOKUP(16,eii,eia)&amp;_xlfn.XLOOKUP(3,eii,eia)&amp;_xlfn.XLOOKUP($A326,E96_raw,e96_std&amp;" "&amp;e96_sym)&amp;_xlfn.XLOOKUP(16,eii,eia)&amp;_xlfn.XLOOKUP(4,eii,eia)&amp;_xlfn.XLOOKUP(LEFT(F326,7),r_1,r_4)&amp;" W @ 70°C"&amp;_xlfn.XLOOKUP(16,eii,eia)&amp;_xlfn.XLOOKUP(5,eii,eia)&amp;_xlfn.XLOOKUP(MID(F326,4,3),e_code,TEXT(e_size,"0000"))&amp;_xlfn.XLOOKUP(16,eii,eia)&amp;_xlfn.XLOOKUP(6,eii,eia)&amp;ROUND(MIN(SQRT($A326*_xlfn.XLOOKUP(LEFT(F326,7),r_1,r_4)),_xlfn.XLOOKUP(LEFT(F326,7),r_1,r_7)),1)&amp;" V"&amp;_xlfn.XLOOKUP(16,eii,eia)&amp;_xlfn.XLOOKUP(8,eii,eia)&amp;_xlfn.XLOOKUP(LEFT(F326,7),r_1,r_8)&amp;_xlfn.XLOOKUP(16,eii,eia)&amp;_xlfn.XLOOKUP(9,eii,eia)&amp;_xlfn.XLOOKUP($A326,E96_raw,E96_code&amp;" / "&amp;E96_3C)&amp;_xlfn.XLOOKUP(16,eii,eia)&amp;_xlfn.XLOOKUP(10,eii,eia)&amp;_xlfn.XLOOKUP(LEFT(F326,7),r_1,r_10)&amp;_xlfn.XLOOKUP(16,eii,eia)&amp;_xlfn.XLOOKUP(11,eii,eia)&amp;_xlfn.XLOOKUP(LEFT(F326,7),r_1,r_11)&amp;_xlfn.XLOOKUP(16,eii,eia)&amp;_xlfn.XLOOKUP(12,eii,eia)&amp;_xlfn.XLOOKUP(LEFT(F326,7),r_1,r_12)&amp;" ppm/°C"&amp;_xlfn.XLOOKUP(16,eii,eia)&amp;_xlfn.XLOOKUP(13,eii,eia)&amp;MID(F326,4,2)&amp;_xlfn.XLOOKUP(16,eii,eia)&amp;_xlfn.XLOOKUP(14,eii,eia)&amp;_xlfn.XLOOKUP(16,eii,eia)&amp;_xlfn.XLOOKUP(15,eii,eia)&amp;_xlfn.XLOOKUP(16,eii,eia)</f>
        <v>technology 2321;attribute MPN 'ERJ2RHD2321' constant;attribute value '2.32 k' constant;attribute Power '0.063 W @ 70°C' constant;attribute package '0402' constant;attribute RCWV '12.1 V' constant;attribute tolerance '±0.5 %' constant;attribute pkg_codes '2321 / 232'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6" s="5" t="str" cm="1">
        <f t="array" aca="1" ref="I326" ca="1">IF( OR( AND($A326&gt;=INDIRECT("'Panasonic ERJ Code Table'!$K" &amp; I$1),$A326&lt;=INDIRECT("'Panasonic ERJ Code Table'!$L" &amp; I$1)), AND($A326&gt;=INDIRECT("'Panasonic ERJ Code Table'!$M" &amp; I$1),$A326&lt;=INDIRECT("'Panasonic ERJ Code Table'!$N" &amp; I$1)) ),I$2&amp;_xlfn.XLOOKUP($A326,E96_raw,E96_code),"N/A")</f>
        <v>N/A</v>
      </c>
      <c r="L326" s="5" t="str" cm="1">
        <f t="array" aca="1" ref="L326" ca="1">IF( OR( AND($A326&gt;=INDIRECT("'Panasonic ERJ Code Table'!$K" &amp; L$1),$A326&lt;=INDIRECT("'Panasonic ERJ Code Table'!$L" &amp; L$1)), AND($A326&gt;=INDIRECT("'Panasonic ERJ Code Table'!$M" &amp; L$1),$A326&lt;=INDIRECT("'Panasonic ERJ Code Table'!$N" &amp; L$1)) ),L$2&amp;_xlfn.XLOOKUP($A326,E96_raw,E96_code),"N/A")</f>
        <v>ERJ3RBD2321</v>
      </c>
      <c r="O326" s="5" t="str" cm="1">
        <f t="array" aca="1" ref="O326" ca="1">IF( OR( AND($A326&gt;=INDIRECT("'Panasonic ERJ Code Table'!$K" &amp; O$1),$A326&lt;=INDIRECT("'Panasonic ERJ Code Table'!$L" &amp; O$1)), AND($A326&gt;=INDIRECT("'Panasonic ERJ Code Table'!$M" &amp; O$1),$A326&lt;=INDIRECT("'Panasonic ERJ Code Table'!$N" &amp; O$1)) ),O$2&amp;_xlfn.XLOOKUP($A326,E96_raw,E96_code),"N/A")</f>
        <v>N/A</v>
      </c>
      <c r="R326" s="5" t="str" cm="1">
        <f t="array" aca="1" ref="R326" ca="1">IF( OR( AND($A326&gt;=INDIRECT("'Panasonic ERJ Code Table'!$K" &amp; R$1),$A326&lt;=INDIRECT("'Panasonic ERJ Code Table'!$L" &amp; R$1)), AND($A326&gt;=INDIRECT("'Panasonic ERJ Code Table'!$M" &amp; R$1),$A326&lt;=INDIRECT("'Panasonic ERJ Code Table'!$N" &amp; R$1)) ),R$2&amp;_xlfn.XLOOKUP($A326,E96_raw,E96_code),"N/A")</f>
        <v>ERJ6RBD2321</v>
      </c>
      <c r="U326" s="5" t="str" cm="1">
        <f t="array" aca="1" ref="U326" ca="1">IF( OR( AND($A326&gt;=INDIRECT("'Panasonic ERJ Code Table'!$J" &amp; U$1),$A326&lt;=INDIRECT("'Panasonic ERJ Code Table'!$K" &amp; U$1)), AND($A326&gt;=INDIRECT("'Panasonic ERJ Code Table'!$L" &amp; U$1),$A326&lt;=INDIRECT("'Panasonic ERJ Code Table'!$M" &amp; U$1)) ),U$2&amp;_xlfn.XLOOKUP($A326,E96_raw,E96_code),"N/A")</f>
        <v>ERJ6RED2321</v>
      </c>
    </row>
    <row r="327" spans="1:21">
      <c r="A327" s="16">
        <v>2370</v>
      </c>
      <c r="B327" s="19"/>
      <c r="C327" s="5" t="str" cm="1">
        <f t="array" aca="1" ref="C327" ca="1">IF( OR( AND($A327&gt;=INDIRECT("'Panasonic ERJ Code Table'!$K" &amp; C$1),$A327&lt;=INDIRECT("'Panasonic ERJ Code Table'!$L" &amp; C$1)), AND($A327&gt;=INDIRECT("'Panasonic ERJ Code Table'!$M" &amp; C$1),$A327&lt;=INDIRECT("'Panasonic ERJ Code Table'!$N" &amp; C$1)) ),C$2&amp;_xlfn.XLOOKUP($A327,E96_raw,E96_code),"N/A")</f>
        <v>ERJ1RHD2371</v>
      </c>
      <c r="D327" s="23" t="str" cm="1">
        <f t="array" aca="1" ref="D327" ca="1">"technology "&amp;RIGHT(C327,4)&amp;";"&amp;_xlfn.XLOOKUP(2,eii,eia)&amp;C327&amp;_xlfn.XLOOKUP(16,eii,eia)&amp;_xlfn.XLOOKUP(3,eii,eia)&amp;_xlfn.XLOOKUP($A327,E96_raw,e96_std&amp;" "&amp;e96_sym)&amp;_xlfn.XLOOKUP(16,eii,eia)&amp;_xlfn.XLOOKUP(4,eii,eia)&amp;_xlfn.XLOOKUP(LEFT(C327,7),r_1,r_4)&amp;" W @ 70°C"&amp;_xlfn.XLOOKUP(16,eii,eia)&amp;_xlfn.XLOOKUP(5,eii,eia)&amp;_xlfn.XLOOKUP(MID(C327,4,3),e_code,TEXT(e_size,"0000"))&amp;_xlfn.XLOOKUP(16,eii,eia)&amp;_xlfn.XLOOKUP(6,eii,eia)&amp;ROUND(MIN(SQRT($A327*_xlfn.XLOOKUP(LEFT(C327,7),r_1,r_4)),_xlfn.XLOOKUP(LEFT(C327,7),r_1,r_7)),1)&amp;" V"&amp;_xlfn.XLOOKUP(16,eii,eia)&amp;_xlfn.XLOOKUP(8,eii,eia)&amp;_xlfn.XLOOKUP(LEFT(C327,7),r_1,r_8)&amp;_xlfn.XLOOKUP(16,eii,eia)&amp;_xlfn.XLOOKUP(9,eii,eia)&amp;_xlfn.XLOOKUP($A327,E96_raw,E96_code&amp;" / "&amp;E96_3C)&amp;_xlfn.XLOOKUP(16,eii,eia)&amp;_xlfn.XLOOKUP(10,eii,eia)&amp;_xlfn.XLOOKUP(LEFT(C327,7),r_1,r_10)&amp;_xlfn.XLOOKUP(16,eii,eia)&amp;_xlfn.XLOOKUP(11,eii,eia)&amp;_xlfn.XLOOKUP(LEFT(C327,7),r_1,r_11)&amp;_xlfn.XLOOKUP(16,eii,eia)&amp;_xlfn.XLOOKUP(12,eii,eia)&amp;_xlfn.XLOOKUP(LEFT(C327,7),r_1,r_12)&amp;" ppm/°C"&amp;_xlfn.XLOOKUP(16,eii,eia)&amp;_xlfn.XLOOKUP(13,eii,eia)&amp;MID(C327,4,2)&amp;_xlfn.XLOOKUP(16,eii,eia)&amp;_xlfn.XLOOKUP(14,eii,eia)&amp;_xlfn.XLOOKUP(16,eii,eia)&amp;_xlfn.XLOOKUP(15,eii,eia)&amp;_xlfn.XLOOKUP(16,eii,eia)</f>
        <v>technology 2371;attribute MPN 'ERJ1RHD2371' constant;attribute value '2.37 k' constant;attribute Power '0.05 W @ 70°C' constant;attribute package '0201' constant;attribute RCWV '10.9 V' constant;attribute tolerance '±0.5 %' constant;attribute pkg_codes '2371 / 232'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7" s="5" t="str" cm="1">
        <f t="array" aca="1" ref="F327" ca="1">IF( OR( AND($A327&gt;=INDIRECT("'Panasonic ERJ Code Table'!$K" &amp; F$1),$A327&lt;=INDIRECT("'Panasonic ERJ Code Table'!$L" &amp; F$1)), AND($A327&gt;=INDIRECT("'Panasonic ERJ Code Table'!$M" &amp; F$1),$A327&lt;=INDIRECT("'Panasonic ERJ Code Table'!$N" &amp; F$1)) ),F$2&amp;_xlfn.XLOOKUP($A327,E96_raw,E96_code),"N/A")</f>
        <v>ERJ2RHD2371</v>
      </c>
      <c r="G327" s="23" t="str" cm="1">
        <f t="array" aca="1" ref="G327" ca="1">"technology "&amp;RIGHT(F327,4)&amp;";"&amp;_xlfn.XLOOKUP(2,eii,eia)&amp;F327&amp;_xlfn.XLOOKUP(16,eii,eia)&amp;_xlfn.XLOOKUP(3,eii,eia)&amp;_xlfn.XLOOKUP($A327,E96_raw,e96_std&amp;" "&amp;e96_sym)&amp;_xlfn.XLOOKUP(16,eii,eia)&amp;_xlfn.XLOOKUP(4,eii,eia)&amp;_xlfn.XLOOKUP(LEFT(F327,7),r_1,r_4)&amp;" W @ 70°C"&amp;_xlfn.XLOOKUP(16,eii,eia)&amp;_xlfn.XLOOKUP(5,eii,eia)&amp;_xlfn.XLOOKUP(MID(F327,4,3),e_code,TEXT(e_size,"0000"))&amp;_xlfn.XLOOKUP(16,eii,eia)&amp;_xlfn.XLOOKUP(6,eii,eia)&amp;ROUND(MIN(SQRT($A327*_xlfn.XLOOKUP(LEFT(F327,7),r_1,r_4)),_xlfn.XLOOKUP(LEFT(F327,7),r_1,r_7)),1)&amp;" V"&amp;_xlfn.XLOOKUP(16,eii,eia)&amp;_xlfn.XLOOKUP(8,eii,eia)&amp;_xlfn.XLOOKUP(LEFT(F327,7),r_1,r_8)&amp;_xlfn.XLOOKUP(16,eii,eia)&amp;_xlfn.XLOOKUP(9,eii,eia)&amp;_xlfn.XLOOKUP($A327,E96_raw,E96_code&amp;" / "&amp;E96_3C)&amp;_xlfn.XLOOKUP(16,eii,eia)&amp;_xlfn.XLOOKUP(10,eii,eia)&amp;_xlfn.XLOOKUP(LEFT(F327,7),r_1,r_10)&amp;_xlfn.XLOOKUP(16,eii,eia)&amp;_xlfn.XLOOKUP(11,eii,eia)&amp;_xlfn.XLOOKUP(LEFT(F327,7),r_1,r_11)&amp;_xlfn.XLOOKUP(16,eii,eia)&amp;_xlfn.XLOOKUP(12,eii,eia)&amp;_xlfn.XLOOKUP(LEFT(F327,7),r_1,r_12)&amp;" ppm/°C"&amp;_xlfn.XLOOKUP(16,eii,eia)&amp;_xlfn.XLOOKUP(13,eii,eia)&amp;MID(F327,4,2)&amp;_xlfn.XLOOKUP(16,eii,eia)&amp;_xlfn.XLOOKUP(14,eii,eia)&amp;_xlfn.XLOOKUP(16,eii,eia)&amp;_xlfn.XLOOKUP(15,eii,eia)&amp;_xlfn.XLOOKUP(16,eii,eia)</f>
        <v>technology 2371;attribute MPN 'ERJ2RHD2371' constant;attribute value '2.37 k' constant;attribute Power '0.063 W @ 70°C' constant;attribute package '0402' constant;attribute RCWV '12.2 V' constant;attribute tolerance '±0.5 %' constant;attribute pkg_codes '2371 / 232'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7" s="5" t="str" cm="1">
        <f t="array" aca="1" ref="I327" ca="1">IF( OR( AND($A327&gt;=INDIRECT("'Panasonic ERJ Code Table'!$K" &amp; I$1),$A327&lt;=INDIRECT("'Panasonic ERJ Code Table'!$L" &amp; I$1)), AND($A327&gt;=INDIRECT("'Panasonic ERJ Code Table'!$M" &amp; I$1),$A327&lt;=INDIRECT("'Panasonic ERJ Code Table'!$N" &amp; I$1)) ),I$2&amp;_xlfn.XLOOKUP($A327,E96_raw,E96_code),"N/A")</f>
        <v>N/A</v>
      </c>
      <c r="L327" s="5" t="str" cm="1">
        <f t="array" aca="1" ref="L327" ca="1">IF( OR( AND($A327&gt;=INDIRECT("'Panasonic ERJ Code Table'!$K" &amp; L$1),$A327&lt;=INDIRECT("'Panasonic ERJ Code Table'!$L" &amp; L$1)), AND($A327&gt;=INDIRECT("'Panasonic ERJ Code Table'!$M" &amp; L$1),$A327&lt;=INDIRECT("'Panasonic ERJ Code Table'!$N" &amp; L$1)) ),L$2&amp;_xlfn.XLOOKUP($A327,E96_raw,E96_code),"N/A")</f>
        <v>ERJ3RBD2371</v>
      </c>
      <c r="O327" s="5" t="str" cm="1">
        <f t="array" aca="1" ref="O327" ca="1">IF( OR( AND($A327&gt;=INDIRECT("'Panasonic ERJ Code Table'!$K" &amp; O$1),$A327&lt;=INDIRECT("'Panasonic ERJ Code Table'!$L" &amp; O$1)), AND($A327&gt;=INDIRECT("'Panasonic ERJ Code Table'!$M" &amp; O$1),$A327&lt;=INDIRECT("'Panasonic ERJ Code Table'!$N" &amp; O$1)) ),O$2&amp;_xlfn.XLOOKUP($A327,E96_raw,E96_code),"N/A")</f>
        <v>N/A</v>
      </c>
      <c r="R327" s="5" t="str" cm="1">
        <f t="array" aca="1" ref="R327" ca="1">IF( OR( AND($A327&gt;=INDIRECT("'Panasonic ERJ Code Table'!$K" &amp; R$1),$A327&lt;=INDIRECT("'Panasonic ERJ Code Table'!$L" &amp; R$1)), AND($A327&gt;=INDIRECT("'Panasonic ERJ Code Table'!$M" &amp; R$1),$A327&lt;=INDIRECT("'Panasonic ERJ Code Table'!$N" &amp; R$1)) ),R$2&amp;_xlfn.XLOOKUP($A327,E96_raw,E96_code),"N/A")</f>
        <v>ERJ6RBD2371</v>
      </c>
      <c r="U327" s="5" t="str" cm="1">
        <f t="array" aca="1" ref="U327" ca="1">IF( OR( AND($A327&gt;=INDIRECT("'Panasonic ERJ Code Table'!$J" &amp; U$1),$A327&lt;=INDIRECT("'Panasonic ERJ Code Table'!$K" &amp; U$1)), AND($A327&gt;=INDIRECT("'Panasonic ERJ Code Table'!$L" &amp; U$1),$A327&lt;=INDIRECT("'Panasonic ERJ Code Table'!$M" &amp; U$1)) ),U$2&amp;_xlfn.XLOOKUP($A327,E96_raw,E96_code),"N/A")</f>
        <v>ERJ6RED2371</v>
      </c>
    </row>
    <row r="328" spans="1:21">
      <c r="A328" s="16">
        <v>2430</v>
      </c>
      <c r="B328" s="19"/>
      <c r="C328" s="5" t="str" cm="1">
        <f t="array" aca="1" ref="C328" ca="1">IF( OR( AND($A328&gt;=INDIRECT("'Panasonic ERJ Code Table'!$K" &amp; C$1),$A328&lt;=INDIRECT("'Panasonic ERJ Code Table'!$L" &amp; C$1)), AND($A328&gt;=INDIRECT("'Panasonic ERJ Code Table'!$M" &amp; C$1),$A328&lt;=INDIRECT("'Panasonic ERJ Code Table'!$N" &amp; C$1)) ),C$2&amp;_xlfn.XLOOKUP($A328,E96_raw,E96_code),"N/A")</f>
        <v>ERJ1RHD2431</v>
      </c>
      <c r="D328" s="23" t="str" cm="1">
        <f t="array" aca="1" ref="D328" ca="1">"technology "&amp;RIGHT(C328,4)&amp;";"&amp;_xlfn.XLOOKUP(2,eii,eia)&amp;C328&amp;_xlfn.XLOOKUP(16,eii,eia)&amp;_xlfn.XLOOKUP(3,eii,eia)&amp;_xlfn.XLOOKUP($A328,E96_raw,e96_std&amp;" "&amp;e96_sym)&amp;_xlfn.XLOOKUP(16,eii,eia)&amp;_xlfn.XLOOKUP(4,eii,eia)&amp;_xlfn.XLOOKUP(LEFT(C328,7),r_1,r_4)&amp;" W @ 70°C"&amp;_xlfn.XLOOKUP(16,eii,eia)&amp;_xlfn.XLOOKUP(5,eii,eia)&amp;_xlfn.XLOOKUP(MID(C328,4,3),e_code,TEXT(e_size,"0000"))&amp;_xlfn.XLOOKUP(16,eii,eia)&amp;_xlfn.XLOOKUP(6,eii,eia)&amp;ROUND(MIN(SQRT($A328*_xlfn.XLOOKUP(LEFT(C328,7),r_1,r_4)),_xlfn.XLOOKUP(LEFT(C328,7),r_1,r_7)),1)&amp;" V"&amp;_xlfn.XLOOKUP(16,eii,eia)&amp;_xlfn.XLOOKUP(8,eii,eia)&amp;_xlfn.XLOOKUP(LEFT(C328,7),r_1,r_8)&amp;_xlfn.XLOOKUP(16,eii,eia)&amp;_xlfn.XLOOKUP(9,eii,eia)&amp;_xlfn.XLOOKUP($A328,E96_raw,E96_code&amp;" / "&amp;E96_3C)&amp;_xlfn.XLOOKUP(16,eii,eia)&amp;_xlfn.XLOOKUP(10,eii,eia)&amp;_xlfn.XLOOKUP(LEFT(C328,7),r_1,r_10)&amp;_xlfn.XLOOKUP(16,eii,eia)&amp;_xlfn.XLOOKUP(11,eii,eia)&amp;_xlfn.XLOOKUP(LEFT(C328,7),r_1,r_11)&amp;_xlfn.XLOOKUP(16,eii,eia)&amp;_xlfn.XLOOKUP(12,eii,eia)&amp;_xlfn.XLOOKUP(LEFT(C328,7),r_1,r_12)&amp;" ppm/°C"&amp;_xlfn.XLOOKUP(16,eii,eia)&amp;_xlfn.XLOOKUP(13,eii,eia)&amp;MID(C328,4,2)&amp;_xlfn.XLOOKUP(16,eii,eia)&amp;_xlfn.XLOOKUP(14,eii,eia)&amp;_xlfn.XLOOKUP(16,eii,eia)&amp;_xlfn.XLOOKUP(15,eii,eia)&amp;_xlfn.XLOOKUP(16,eii,eia)</f>
        <v>technology 2431;attribute MPN 'ERJ1RHD2431' constant;attribute value '2.43 k' constant;attribute Power '0.05 W @ 70°C' constant;attribute package '0201' constant;attribute RCWV '11 V' constant;attribute tolerance '±0.5 %' constant;attribute pkg_codes '2431 / 242'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8" s="5" t="str" cm="1">
        <f t="array" aca="1" ref="F328" ca="1">IF( OR( AND($A328&gt;=INDIRECT("'Panasonic ERJ Code Table'!$K" &amp; F$1),$A328&lt;=INDIRECT("'Panasonic ERJ Code Table'!$L" &amp; F$1)), AND($A328&gt;=INDIRECT("'Panasonic ERJ Code Table'!$M" &amp; F$1),$A328&lt;=INDIRECT("'Panasonic ERJ Code Table'!$N" &amp; F$1)) ),F$2&amp;_xlfn.XLOOKUP($A328,E96_raw,E96_code),"N/A")</f>
        <v>ERJ2RHD2431</v>
      </c>
      <c r="G328" s="23" t="str" cm="1">
        <f t="array" aca="1" ref="G328" ca="1">"technology "&amp;RIGHT(F328,4)&amp;";"&amp;_xlfn.XLOOKUP(2,eii,eia)&amp;F328&amp;_xlfn.XLOOKUP(16,eii,eia)&amp;_xlfn.XLOOKUP(3,eii,eia)&amp;_xlfn.XLOOKUP($A328,E96_raw,e96_std&amp;" "&amp;e96_sym)&amp;_xlfn.XLOOKUP(16,eii,eia)&amp;_xlfn.XLOOKUP(4,eii,eia)&amp;_xlfn.XLOOKUP(LEFT(F328,7),r_1,r_4)&amp;" W @ 70°C"&amp;_xlfn.XLOOKUP(16,eii,eia)&amp;_xlfn.XLOOKUP(5,eii,eia)&amp;_xlfn.XLOOKUP(MID(F328,4,3),e_code,TEXT(e_size,"0000"))&amp;_xlfn.XLOOKUP(16,eii,eia)&amp;_xlfn.XLOOKUP(6,eii,eia)&amp;ROUND(MIN(SQRT($A328*_xlfn.XLOOKUP(LEFT(F328,7),r_1,r_4)),_xlfn.XLOOKUP(LEFT(F328,7),r_1,r_7)),1)&amp;" V"&amp;_xlfn.XLOOKUP(16,eii,eia)&amp;_xlfn.XLOOKUP(8,eii,eia)&amp;_xlfn.XLOOKUP(LEFT(F328,7),r_1,r_8)&amp;_xlfn.XLOOKUP(16,eii,eia)&amp;_xlfn.XLOOKUP(9,eii,eia)&amp;_xlfn.XLOOKUP($A328,E96_raw,E96_code&amp;" / "&amp;E96_3C)&amp;_xlfn.XLOOKUP(16,eii,eia)&amp;_xlfn.XLOOKUP(10,eii,eia)&amp;_xlfn.XLOOKUP(LEFT(F328,7),r_1,r_10)&amp;_xlfn.XLOOKUP(16,eii,eia)&amp;_xlfn.XLOOKUP(11,eii,eia)&amp;_xlfn.XLOOKUP(LEFT(F328,7),r_1,r_11)&amp;_xlfn.XLOOKUP(16,eii,eia)&amp;_xlfn.XLOOKUP(12,eii,eia)&amp;_xlfn.XLOOKUP(LEFT(F328,7),r_1,r_12)&amp;" ppm/°C"&amp;_xlfn.XLOOKUP(16,eii,eia)&amp;_xlfn.XLOOKUP(13,eii,eia)&amp;MID(F328,4,2)&amp;_xlfn.XLOOKUP(16,eii,eia)&amp;_xlfn.XLOOKUP(14,eii,eia)&amp;_xlfn.XLOOKUP(16,eii,eia)&amp;_xlfn.XLOOKUP(15,eii,eia)&amp;_xlfn.XLOOKUP(16,eii,eia)</f>
        <v>technology 2431;attribute MPN 'ERJ2RHD2431' constant;attribute value '2.43 k' constant;attribute Power '0.063 W @ 70°C' constant;attribute package '0402' constant;attribute RCWV '12.4 V' constant;attribute tolerance '±0.5 %' constant;attribute pkg_codes '2431 / 242'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8" s="5" t="str" cm="1">
        <f t="array" aca="1" ref="I328" ca="1">IF( OR( AND($A328&gt;=INDIRECT("'Panasonic ERJ Code Table'!$K" &amp; I$1),$A328&lt;=INDIRECT("'Panasonic ERJ Code Table'!$L" &amp; I$1)), AND($A328&gt;=INDIRECT("'Panasonic ERJ Code Table'!$M" &amp; I$1),$A328&lt;=INDIRECT("'Panasonic ERJ Code Table'!$N" &amp; I$1)) ),I$2&amp;_xlfn.XLOOKUP($A328,E96_raw,E96_code),"N/A")</f>
        <v>N/A</v>
      </c>
      <c r="L328" s="5" t="str" cm="1">
        <f t="array" aca="1" ref="L328" ca="1">IF( OR( AND($A328&gt;=INDIRECT("'Panasonic ERJ Code Table'!$K" &amp; L$1),$A328&lt;=INDIRECT("'Panasonic ERJ Code Table'!$L" &amp; L$1)), AND($A328&gt;=INDIRECT("'Panasonic ERJ Code Table'!$M" &amp; L$1),$A328&lt;=INDIRECT("'Panasonic ERJ Code Table'!$N" &amp; L$1)) ),L$2&amp;_xlfn.XLOOKUP($A328,E96_raw,E96_code),"N/A")</f>
        <v>ERJ3RBD2431</v>
      </c>
      <c r="O328" s="5" t="str" cm="1">
        <f t="array" aca="1" ref="O328" ca="1">IF( OR( AND($A328&gt;=INDIRECT("'Panasonic ERJ Code Table'!$K" &amp; O$1),$A328&lt;=INDIRECT("'Panasonic ERJ Code Table'!$L" &amp; O$1)), AND($A328&gt;=INDIRECT("'Panasonic ERJ Code Table'!$M" &amp; O$1),$A328&lt;=INDIRECT("'Panasonic ERJ Code Table'!$N" &amp; O$1)) ),O$2&amp;_xlfn.XLOOKUP($A328,E96_raw,E96_code),"N/A")</f>
        <v>N/A</v>
      </c>
      <c r="R328" s="5" t="str" cm="1">
        <f t="array" aca="1" ref="R328" ca="1">IF( OR( AND($A328&gt;=INDIRECT("'Panasonic ERJ Code Table'!$K" &amp; R$1),$A328&lt;=INDIRECT("'Panasonic ERJ Code Table'!$L" &amp; R$1)), AND($A328&gt;=INDIRECT("'Panasonic ERJ Code Table'!$M" &amp; R$1),$A328&lt;=INDIRECT("'Panasonic ERJ Code Table'!$N" &amp; R$1)) ),R$2&amp;_xlfn.XLOOKUP($A328,E96_raw,E96_code),"N/A")</f>
        <v>ERJ6RBD2431</v>
      </c>
      <c r="U328" s="5" t="str" cm="1">
        <f t="array" aca="1" ref="U328" ca="1">IF( OR( AND($A328&gt;=INDIRECT("'Panasonic ERJ Code Table'!$J" &amp; U$1),$A328&lt;=INDIRECT("'Panasonic ERJ Code Table'!$K" &amp; U$1)), AND($A328&gt;=INDIRECT("'Panasonic ERJ Code Table'!$L" &amp; U$1),$A328&lt;=INDIRECT("'Panasonic ERJ Code Table'!$M" &amp; U$1)) ),U$2&amp;_xlfn.XLOOKUP($A328,E96_raw,E96_code),"N/A")</f>
        <v>ERJ6RED2431</v>
      </c>
    </row>
    <row r="329" spans="1:21">
      <c r="A329" s="16">
        <v>2490.0000000000005</v>
      </c>
      <c r="B329" s="19"/>
      <c r="C329" s="5" t="str" cm="1">
        <f t="array" aca="1" ref="C329" ca="1">IF( OR( AND($A329&gt;=INDIRECT("'Panasonic ERJ Code Table'!$K" &amp; C$1),$A329&lt;=INDIRECT("'Panasonic ERJ Code Table'!$L" &amp; C$1)), AND($A329&gt;=INDIRECT("'Panasonic ERJ Code Table'!$M" &amp; C$1),$A329&lt;=INDIRECT("'Panasonic ERJ Code Table'!$N" &amp; C$1)) ),C$2&amp;_xlfn.XLOOKUP($A329,E96_raw,E96_code),"N/A")</f>
        <v>ERJ1RHD2491</v>
      </c>
      <c r="D329" s="23" t="str" cm="1">
        <f t="array" aca="1" ref="D329" ca="1">"technology "&amp;RIGHT(C329,4)&amp;";"&amp;_xlfn.XLOOKUP(2,eii,eia)&amp;C329&amp;_xlfn.XLOOKUP(16,eii,eia)&amp;_xlfn.XLOOKUP(3,eii,eia)&amp;_xlfn.XLOOKUP($A329,E96_raw,e96_std&amp;" "&amp;e96_sym)&amp;_xlfn.XLOOKUP(16,eii,eia)&amp;_xlfn.XLOOKUP(4,eii,eia)&amp;_xlfn.XLOOKUP(LEFT(C329,7),r_1,r_4)&amp;" W @ 70°C"&amp;_xlfn.XLOOKUP(16,eii,eia)&amp;_xlfn.XLOOKUP(5,eii,eia)&amp;_xlfn.XLOOKUP(MID(C329,4,3),e_code,TEXT(e_size,"0000"))&amp;_xlfn.XLOOKUP(16,eii,eia)&amp;_xlfn.XLOOKUP(6,eii,eia)&amp;ROUND(MIN(SQRT($A329*_xlfn.XLOOKUP(LEFT(C329,7),r_1,r_4)),_xlfn.XLOOKUP(LEFT(C329,7),r_1,r_7)),1)&amp;" V"&amp;_xlfn.XLOOKUP(16,eii,eia)&amp;_xlfn.XLOOKUP(8,eii,eia)&amp;_xlfn.XLOOKUP(LEFT(C329,7),r_1,r_8)&amp;_xlfn.XLOOKUP(16,eii,eia)&amp;_xlfn.XLOOKUP(9,eii,eia)&amp;_xlfn.XLOOKUP($A329,E96_raw,E96_code&amp;" / "&amp;E96_3C)&amp;_xlfn.XLOOKUP(16,eii,eia)&amp;_xlfn.XLOOKUP(10,eii,eia)&amp;_xlfn.XLOOKUP(LEFT(C329,7),r_1,r_10)&amp;_xlfn.XLOOKUP(16,eii,eia)&amp;_xlfn.XLOOKUP(11,eii,eia)&amp;_xlfn.XLOOKUP(LEFT(C329,7),r_1,r_11)&amp;_xlfn.XLOOKUP(16,eii,eia)&amp;_xlfn.XLOOKUP(12,eii,eia)&amp;_xlfn.XLOOKUP(LEFT(C329,7),r_1,r_12)&amp;" ppm/°C"&amp;_xlfn.XLOOKUP(16,eii,eia)&amp;_xlfn.XLOOKUP(13,eii,eia)&amp;MID(C329,4,2)&amp;_xlfn.XLOOKUP(16,eii,eia)&amp;_xlfn.XLOOKUP(14,eii,eia)&amp;_xlfn.XLOOKUP(16,eii,eia)&amp;_xlfn.XLOOKUP(15,eii,eia)&amp;_xlfn.XLOOKUP(16,eii,eia)</f>
        <v>technology 2491;attribute MPN 'ERJ1RHD2491' constant;attribute value '2.49 k' constant;attribute Power '0.05 W @ 70°C' constant;attribute package '0201' constant;attribute RCWV '11.2 V' constant;attribute tolerance '±0.5 %' constant;attribute pkg_codes '2491 / 242'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29" s="5" t="str" cm="1">
        <f t="array" aca="1" ref="F329" ca="1">IF( OR( AND($A329&gt;=INDIRECT("'Panasonic ERJ Code Table'!$K" &amp; F$1),$A329&lt;=INDIRECT("'Panasonic ERJ Code Table'!$L" &amp; F$1)), AND($A329&gt;=INDIRECT("'Panasonic ERJ Code Table'!$M" &amp; F$1),$A329&lt;=INDIRECT("'Panasonic ERJ Code Table'!$N" &amp; F$1)) ),F$2&amp;_xlfn.XLOOKUP($A329,E96_raw,E96_code),"N/A")</f>
        <v>ERJ2RHD2491</v>
      </c>
      <c r="G329" s="23" t="str" cm="1">
        <f t="array" aca="1" ref="G329" ca="1">"technology "&amp;RIGHT(F329,4)&amp;";"&amp;_xlfn.XLOOKUP(2,eii,eia)&amp;F329&amp;_xlfn.XLOOKUP(16,eii,eia)&amp;_xlfn.XLOOKUP(3,eii,eia)&amp;_xlfn.XLOOKUP($A329,E96_raw,e96_std&amp;" "&amp;e96_sym)&amp;_xlfn.XLOOKUP(16,eii,eia)&amp;_xlfn.XLOOKUP(4,eii,eia)&amp;_xlfn.XLOOKUP(LEFT(F329,7),r_1,r_4)&amp;" W @ 70°C"&amp;_xlfn.XLOOKUP(16,eii,eia)&amp;_xlfn.XLOOKUP(5,eii,eia)&amp;_xlfn.XLOOKUP(MID(F329,4,3),e_code,TEXT(e_size,"0000"))&amp;_xlfn.XLOOKUP(16,eii,eia)&amp;_xlfn.XLOOKUP(6,eii,eia)&amp;ROUND(MIN(SQRT($A329*_xlfn.XLOOKUP(LEFT(F329,7),r_1,r_4)),_xlfn.XLOOKUP(LEFT(F329,7),r_1,r_7)),1)&amp;" V"&amp;_xlfn.XLOOKUP(16,eii,eia)&amp;_xlfn.XLOOKUP(8,eii,eia)&amp;_xlfn.XLOOKUP(LEFT(F329,7),r_1,r_8)&amp;_xlfn.XLOOKUP(16,eii,eia)&amp;_xlfn.XLOOKUP(9,eii,eia)&amp;_xlfn.XLOOKUP($A329,E96_raw,E96_code&amp;" / "&amp;E96_3C)&amp;_xlfn.XLOOKUP(16,eii,eia)&amp;_xlfn.XLOOKUP(10,eii,eia)&amp;_xlfn.XLOOKUP(LEFT(F329,7),r_1,r_10)&amp;_xlfn.XLOOKUP(16,eii,eia)&amp;_xlfn.XLOOKUP(11,eii,eia)&amp;_xlfn.XLOOKUP(LEFT(F329,7),r_1,r_11)&amp;_xlfn.XLOOKUP(16,eii,eia)&amp;_xlfn.XLOOKUP(12,eii,eia)&amp;_xlfn.XLOOKUP(LEFT(F329,7),r_1,r_12)&amp;" ppm/°C"&amp;_xlfn.XLOOKUP(16,eii,eia)&amp;_xlfn.XLOOKUP(13,eii,eia)&amp;MID(F329,4,2)&amp;_xlfn.XLOOKUP(16,eii,eia)&amp;_xlfn.XLOOKUP(14,eii,eia)&amp;_xlfn.XLOOKUP(16,eii,eia)&amp;_xlfn.XLOOKUP(15,eii,eia)&amp;_xlfn.XLOOKUP(16,eii,eia)</f>
        <v>technology 2491;attribute MPN 'ERJ2RHD2491' constant;attribute value '2.49 k' constant;attribute Power '0.063 W @ 70°C' constant;attribute package '0402' constant;attribute RCWV '12.5 V' constant;attribute tolerance '±0.5 %' constant;attribute pkg_codes '2491 / 242'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29" s="5" t="str" cm="1">
        <f t="array" aca="1" ref="I329" ca="1">IF( OR( AND($A329&gt;=INDIRECT("'Panasonic ERJ Code Table'!$K" &amp; I$1),$A329&lt;=INDIRECT("'Panasonic ERJ Code Table'!$L" &amp; I$1)), AND($A329&gt;=INDIRECT("'Panasonic ERJ Code Table'!$M" &amp; I$1),$A329&lt;=INDIRECT("'Panasonic ERJ Code Table'!$N" &amp; I$1)) ),I$2&amp;_xlfn.XLOOKUP($A329,E96_raw,E96_code),"N/A")</f>
        <v>N/A</v>
      </c>
      <c r="L329" s="5" t="str" cm="1">
        <f t="array" aca="1" ref="L329" ca="1">IF( OR( AND($A329&gt;=INDIRECT("'Panasonic ERJ Code Table'!$K" &amp; L$1),$A329&lt;=INDIRECT("'Panasonic ERJ Code Table'!$L" &amp; L$1)), AND($A329&gt;=INDIRECT("'Panasonic ERJ Code Table'!$M" &amp; L$1),$A329&lt;=INDIRECT("'Panasonic ERJ Code Table'!$N" &amp; L$1)) ),L$2&amp;_xlfn.XLOOKUP($A329,E96_raw,E96_code),"N/A")</f>
        <v>ERJ3RBD2491</v>
      </c>
      <c r="O329" s="5" t="str" cm="1">
        <f t="array" aca="1" ref="O329" ca="1">IF( OR( AND($A329&gt;=INDIRECT("'Panasonic ERJ Code Table'!$K" &amp; O$1),$A329&lt;=INDIRECT("'Panasonic ERJ Code Table'!$L" &amp; O$1)), AND($A329&gt;=INDIRECT("'Panasonic ERJ Code Table'!$M" &amp; O$1),$A329&lt;=INDIRECT("'Panasonic ERJ Code Table'!$N" &amp; O$1)) ),O$2&amp;_xlfn.XLOOKUP($A329,E96_raw,E96_code),"N/A")</f>
        <v>N/A</v>
      </c>
      <c r="R329" s="5" t="str" cm="1">
        <f t="array" aca="1" ref="R329" ca="1">IF( OR( AND($A329&gt;=INDIRECT("'Panasonic ERJ Code Table'!$K" &amp; R$1),$A329&lt;=INDIRECT("'Panasonic ERJ Code Table'!$L" &amp; R$1)), AND($A329&gt;=INDIRECT("'Panasonic ERJ Code Table'!$M" &amp; R$1),$A329&lt;=INDIRECT("'Panasonic ERJ Code Table'!$N" &amp; R$1)) ),R$2&amp;_xlfn.XLOOKUP($A329,E96_raw,E96_code),"N/A")</f>
        <v>ERJ6RBD2491</v>
      </c>
      <c r="U329" s="5" t="str" cm="1">
        <f t="array" aca="1" ref="U329" ca="1">IF( OR( AND($A329&gt;=INDIRECT("'Panasonic ERJ Code Table'!$J" &amp; U$1),$A329&lt;=INDIRECT("'Panasonic ERJ Code Table'!$K" &amp; U$1)), AND($A329&gt;=INDIRECT("'Panasonic ERJ Code Table'!$L" &amp; U$1),$A329&lt;=INDIRECT("'Panasonic ERJ Code Table'!$M" &amp; U$1)) ),U$2&amp;_xlfn.XLOOKUP($A329,E96_raw,E96_code),"N/A")</f>
        <v>ERJ6RED2491</v>
      </c>
    </row>
    <row r="330" spans="1:21">
      <c r="A330" s="16">
        <v>2550</v>
      </c>
      <c r="B330" s="19"/>
      <c r="C330" s="5" t="str" cm="1">
        <f t="array" aca="1" ref="C330" ca="1">IF( OR( AND($A330&gt;=INDIRECT("'Panasonic ERJ Code Table'!$K" &amp; C$1),$A330&lt;=INDIRECT("'Panasonic ERJ Code Table'!$L" &amp; C$1)), AND($A330&gt;=INDIRECT("'Panasonic ERJ Code Table'!$M" &amp; C$1),$A330&lt;=INDIRECT("'Panasonic ERJ Code Table'!$N" &amp; C$1)) ),C$2&amp;_xlfn.XLOOKUP($A330,E96_raw,E96_code),"N/A")</f>
        <v>ERJ1RHD2551</v>
      </c>
      <c r="D330" s="23" t="str" cm="1">
        <f t="array" aca="1" ref="D330" ca="1">"technology "&amp;RIGHT(C330,4)&amp;";"&amp;_xlfn.XLOOKUP(2,eii,eia)&amp;C330&amp;_xlfn.XLOOKUP(16,eii,eia)&amp;_xlfn.XLOOKUP(3,eii,eia)&amp;_xlfn.XLOOKUP($A330,E96_raw,e96_std&amp;" "&amp;e96_sym)&amp;_xlfn.XLOOKUP(16,eii,eia)&amp;_xlfn.XLOOKUP(4,eii,eia)&amp;_xlfn.XLOOKUP(LEFT(C330,7),r_1,r_4)&amp;" W @ 70°C"&amp;_xlfn.XLOOKUP(16,eii,eia)&amp;_xlfn.XLOOKUP(5,eii,eia)&amp;_xlfn.XLOOKUP(MID(C330,4,3),e_code,TEXT(e_size,"0000"))&amp;_xlfn.XLOOKUP(16,eii,eia)&amp;_xlfn.XLOOKUP(6,eii,eia)&amp;ROUND(MIN(SQRT($A330*_xlfn.XLOOKUP(LEFT(C330,7),r_1,r_4)),_xlfn.XLOOKUP(LEFT(C330,7),r_1,r_7)),1)&amp;" V"&amp;_xlfn.XLOOKUP(16,eii,eia)&amp;_xlfn.XLOOKUP(8,eii,eia)&amp;_xlfn.XLOOKUP(LEFT(C330,7),r_1,r_8)&amp;_xlfn.XLOOKUP(16,eii,eia)&amp;_xlfn.XLOOKUP(9,eii,eia)&amp;_xlfn.XLOOKUP($A330,E96_raw,E96_code&amp;" / "&amp;E96_3C)&amp;_xlfn.XLOOKUP(16,eii,eia)&amp;_xlfn.XLOOKUP(10,eii,eia)&amp;_xlfn.XLOOKUP(LEFT(C330,7),r_1,r_10)&amp;_xlfn.XLOOKUP(16,eii,eia)&amp;_xlfn.XLOOKUP(11,eii,eia)&amp;_xlfn.XLOOKUP(LEFT(C330,7),r_1,r_11)&amp;_xlfn.XLOOKUP(16,eii,eia)&amp;_xlfn.XLOOKUP(12,eii,eia)&amp;_xlfn.XLOOKUP(LEFT(C330,7),r_1,r_12)&amp;" ppm/°C"&amp;_xlfn.XLOOKUP(16,eii,eia)&amp;_xlfn.XLOOKUP(13,eii,eia)&amp;MID(C330,4,2)&amp;_xlfn.XLOOKUP(16,eii,eia)&amp;_xlfn.XLOOKUP(14,eii,eia)&amp;_xlfn.XLOOKUP(16,eii,eia)&amp;_xlfn.XLOOKUP(15,eii,eia)&amp;_xlfn.XLOOKUP(16,eii,eia)</f>
        <v>technology 2551;attribute MPN 'ERJ1RHD2551' constant;attribute value '2.55 k' constant;attribute Power '0.05 W @ 70°C' constant;attribute package '0201' constant;attribute RCWV '11.3 V' constant;attribute tolerance '±0.5 %' constant;attribute pkg_codes '2551 / 252'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0" s="5" t="str" cm="1">
        <f t="array" aca="1" ref="F330" ca="1">IF( OR( AND($A330&gt;=INDIRECT("'Panasonic ERJ Code Table'!$K" &amp; F$1),$A330&lt;=INDIRECT("'Panasonic ERJ Code Table'!$L" &amp; F$1)), AND($A330&gt;=INDIRECT("'Panasonic ERJ Code Table'!$M" &amp; F$1),$A330&lt;=INDIRECT("'Panasonic ERJ Code Table'!$N" &amp; F$1)) ),F$2&amp;_xlfn.XLOOKUP($A330,E96_raw,E96_code),"N/A")</f>
        <v>ERJ2RHD2551</v>
      </c>
      <c r="G330" s="23" t="str" cm="1">
        <f t="array" aca="1" ref="G330" ca="1">"technology "&amp;RIGHT(F330,4)&amp;";"&amp;_xlfn.XLOOKUP(2,eii,eia)&amp;F330&amp;_xlfn.XLOOKUP(16,eii,eia)&amp;_xlfn.XLOOKUP(3,eii,eia)&amp;_xlfn.XLOOKUP($A330,E96_raw,e96_std&amp;" "&amp;e96_sym)&amp;_xlfn.XLOOKUP(16,eii,eia)&amp;_xlfn.XLOOKUP(4,eii,eia)&amp;_xlfn.XLOOKUP(LEFT(F330,7),r_1,r_4)&amp;" W @ 70°C"&amp;_xlfn.XLOOKUP(16,eii,eia)&amp;_xlfn.XLOOKUP(5,eii,eia)&amp;_xlfn.XLOOKUP(MID(F330,4,3),e_code,TEXT(e_size,"0000"))&amp;_xlfn.XLOOKUP(16,eii,eia)&amp;_xlfn.XLOOKUP(6,eii,eia)&amp;ROUND(MIN(SQRT($A330*_xlfn.XLOOKUP(LEFT(F330,7),r_1,r_4)),_xlfn.XLOOKUP(LEFT(F330,7),r_1,r_7)),1)&amp;" V"&amp;_xlfn.XLOOKUP(16,eii,eia)&amp;_xlfn.XLOOKUP(8,eii,eia)&amp;_xlfn.XLOOKUP(LEFT(F330,7),r_1,r_8)&amp;_xlfn.XLOOKUP(16,eii,eia)&amp;_xlfn.XLOOKUP(9,eii,eia)&amp;_xlfn.XLOOKUP($A330,E96_raw,E96_code&amp;" / "&amp;E96_3C)&amp;_xlfn.XLOOKUP(16,eii,eia)&amp;_xlfn.XLOOKUP(10,eii,eia)&amp;_xlfn.XLOOKUP(LEFT(F330,7),r_1,r_10)&amp;_xlfn.XLOOKUP(16,eii,eia)&amp;_xlfn.XLOOKUP(11,eii,eia)&amp;_xlfn.XLOOKUP(LEFT(F330,7),r_1,r_11)&amp;_xlfn.XLOOKUP(16,eii,eia)&amp;_xlfn.XLOOKUP(12,eii,eia)&amp;_xlfn.XLOOKUP(LEFT(F330,7),r_1,r_12)&amp;" ppm/°C"&amp;_xlfn.XLOOKUP(16,eii,eia)&amp;_xlfn.XLOOKUP(13,eii,eia)&amp;MID(F330,4,2)&amp;_xlfn.XLOOKUP(16,eii,eia)&amp;_xlfn.XLOOKUP(14,eii,eia)&amp;_xlfn.XLOOKUP(16,eii,eia)&amp;_xlfn.XLOOKUP(15,eii,eia)&amp;_xlfn.XLOOKUP(16,eii,eia)</f>
        <v>technology 2551;attribute MPN 'ERJ2RHD2551' constant;attribute value '2.55 k' constant;attribute Power '0.063 W @ 70°C' constant;attribute package '0402' constant;attribute RCWV '12.7 V' constant;attribute tolerance '±0.5 %' constant;attribute pkg_codes '2551 / 252'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0" s="5" t="str" cm="1">
        <f t="array" aca="1" ref="I330" ca="1">IF( OR( AND($A330&gt;=INDIRECT("'Panasonic ERJ Code Table'!$K" &amp; I$1),$A330&lt;=INDIRECT("'Panasonic ERJ Code Table'!$L" &amp; I$1)), AND($A330&gt;=INDIRECT("'Panasonic ERJ Code Table'!$M" &amp; I$1),$A330&lt;=INDIRECT("'Panasonic ERJ Code Table'!$N" &amp; I$1)) ),I$2&amp;_xlfn.XLOOKUP($A330,E96_raw,E96_code),"N/A")</f>
        <v>N/A</v>
      </c>
      <c r="L330" s="5" t="str" cm="1">
        <f t="array" aca="1" ref="L330" ca="1">IF( OR( AND($A330&gt;=INDIRECT("'Panasonic ERJ Code Table'!$K" &amp; L$1),$A330&lt;=INDIRECT("'Panasonic ERJ Code Table'!$L" &amp; L$1)), AND($A330&gt;=INDIRECT("'Panasonic ERJ Code Table'!$M" &amp; L$1),$A330&lt;=INDIRECT("'Panasonic ERJ Code Table'!$N" &amp; L$1)) ),L$2&amp;_xlfn.XLOOKUP($A330,E96_raw,E96_code),"N/A")</f>
        <v>ERJ3RBD2551</v>
      </c>
      <c r="O330" s="5" t="str" cm="1">
        <f t="array" aca="1" ref="O330" ca="1">IF( OR( AND($A330&gt;=INDIRECT("'Panasonic ERJ Code Table'!$K" &amp; O$1),$A330&lt;=INDIRECT("'Panasonic ERJ Code Table'!$L" &amp; O$1)), AND($A330&gt;=INDIRECT("'Panasonic ERJ Code Table'!$M" &amp; O$1),$A330&lt;=INDIRECT("'Panasonic ERJ Code Table'!$N" &amp; O$1)) ),O$2&amp;_xlfn.XLOOKUP($A330,E96_raw,E96_code),"N/A")</f>
        <v>N/A</v>
      </c>
      <c r="R330" s="5" t="str" cm="1">
        <f t="array" aca="1" ref="R330" ca="1">IF( OR( AND($A330&gt;=INDIRECT("'Panasonic ERJ Code Table'!$K" &amp; R$1),$A330&lt;=INDIRECT("'Panasonic ERJ Code Table'!$L" &amp; R$1)), AND($A330&gt;=INDIRECT("'Panasonic ERJ Code Table'!$M" &amp; R$1),$A330&lt;=INDIRECT("'Panasonic ERJ Code Table'!$N" &amp; R$1)) ),R$2&amp;_xlfn.XLOOKUP($A330,E96_raw,E96_code),"N/A")</f>
        <v>ERJ6RBD2551</v>
      </c>
      <c r="U330" s="5" t="str" cm="1">
        <f t="array" aca="1" ref="U330" ca="1">IF( OR( AND($A330&gt;=INDIRECT("'Panasonic ERJ Code Table'!$J" &amp; U$1),$A330&lt;=INDIRECT("'Panasonic ERJ Code Table'!$K" &amp; U$1)), AND($A330&gt;=INDIRECT("'Panasonic ERJ Code Table'!$L" &amp; U$1),$A330&lt;=INDIRECT("'Panasonic ERJ Code Table'!$M" &amp; U$1)) ),U$2&amp;_xlfn.XLOOKUP($A330,E96_raw,E96_code),"N/A")</f>
        <v>ERJ6RED2551</v>
      </c>
    </row>
    <row r="331" spans="1:21">
      <c r="A331" s="16">
        <v>2610</v>
      </c>
      <c r="B331" s="19"/>
      <c r="C331" s="5" t="str" cm="1">
        <f t="array" aca="1" ref="C331" ca="1">IF( OR( AND($A331&gt;=INDIRECT("'Panasonic ERJ Code Table'!$K" &amp; C$1),$A331&lt;=INDIRECT("'Panasonic ERJ Code Table'!$L" &amp; C$1)), AND($A331&gt;=INDIRECT("'Panasonic ERJ Code Table'!$M" &amp; C$1),$A331&lt;=INDIRECT("'Panasonic ERJ Code Table'!$N" &amp; C$1)) ),C$2&amp;_xlfn.XLOOKUP($A331,E96_raw,E96_code),"N/A")</f>
        <v>ERJ1RHD2611</v>
      </c>
      <c r="D331" s="23" t="str" cm="1">
        <f t="array" aca="1" ref="D331" ca="1">"technology "&amp;RIGHT(C331,4)&amp;";"&amp;_xlfn.XLOOKUP(2,eii,eia)&amp;C331&amp;_xlfn.XLOOKUP(16,eii,eia)&amp;_xlfn.XLOOKUP(3,eii,eia)&amp;_xlfn.XLOOKUP($A331,E96_raw,e96_std&amp;" "&amp;e96_sym)&amp;_xlfn.XLOOKUP(16,eii,eia)&amp;_xlfn.XLOOKUP(4,eii,eia)&amp;_xlfn.XLOOKUP(LEFT(C331,7),r_1,r_4)&amp;" W @ 70°C"&amp;_xlfn.XLOOKUP(16,eii,eia)&amp;_xlfn.XLOOKUP(5,eii,eia)&amp;_xlfn.XLOOKUP(MID(C331,4,3),e_code,TEXT(e_size,"0000"))&amp;_xlfn.XLOOKUP(16,eii,eia)&amp;_xlfn.XLOOKUP(6,eii,eia)&amp;ROUND(MIN(SQRT($A331*_xlfn.XLOOKUP(LEFT(C331,7),r_1,r_4)),_xlfn.XLOOKUP(LEFT(C331,7),r_1,r_7)),1)&amp;" V"&amp;_xlfn.XLOOKUP(16,eii,eia)&amp;_xlfn.XLOOKUP(8,eii,eia)&amp;_xlfn.XLOOKUP(LEFT(C331,7),r_1,r_8)&amp;_xlfn.XLOOKUP(16,eii,eia)&amp;_xlfn.XLOOKUP(9,eii,eia)&amp;_xlfn.XLOOKUP($A331,E96_raw,E96_code&amp;" / "&amp;E96_3C)&amp;_xlfn.XLOOKUP(16,eii,eia)&amp;_xlfn.XLOOKUP(10,eii,eia)&amp;_xlfn.XLOOKUP(LEFT(C331,7),r_1,r_10)&amp;_xlfn.XLOOKUP(16,eii,eia)&amp;_xlfn.XLOOKUP(11,eii,eia)&amp;_xlfn.XLOOKUP(LEFT(C331,7),r_1,r_11)&amp;_xlfn.XLOOKUP(16,eii,eia)&amp;_xlfn.XLOOKUP(12,eii,eia)&amp;_xlfn.XLOOKUP(LEFT(C331,7),r_1,r_12)&amp;" ppm/°C"&amp;_xlfn.XLOOKUP(16,eii,eia)&amp;_xlfn.XLOOKUP(13,eii,eia)&amp;MID(C331,4,2)&amp;_xlfn.XLOOKUP(16,eii,eia)&amp;_xlfn.XLOOKUP(14,eii,eia)&amp;_xlfn.XLOOKUP(16,eii,eia)&amp;_xlfn.XLOOKUP(15,eii,eia)&amp;_xlfn.XLOOKUP(16,eii,eia)</f>
        <v>technology 2611;attribute MPN 'ERJ1RHD2611' constant;attribute value '2.61 k' constant;attribute Power '0.05 W @ 70°C' constant;attribute package '0201' constant;attribute RCWV '11.4 V' constant;attribute tolerance '±0.5 %' constant;attribute pkg_codes '2611 / 262'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1" s="5" t="str" cm="1">
        <f t="array" aca="1" ref="F331" ca="1">IF( OR( AND($A331&gt;=INDIRECT("'Panasonic ERJ Code Table'!$K" &amp; F$1),$A331&lt;=INDIRECT("'Panasonic ERJ Code Table'!$L" &amp; F$1)), AND($A331&gt;=INDIRECT("'Panasonic ERJ Code Table'!$M" &amp; F$1),$A331&lt;=INDIRECT("'Panasonic ERJ Code Table'!$N" &amp; F$1)) ),F$2&amp;_xlfn.XLOOKUP($A331,E96_raw,E96_code),"N/A")</f>
        <v>ERJ2RHD2611</v>
      </c>
      <c r="G331" s="23" t="str" cm="1">
        <f t="array" aca="1" ref="G331" ca="1">"technology "&amp;RIGHT(F331,4)&amp;";"&amp;_xlfn.XLOOKUP(2,eii,eia)&amp;F331&amp;_xlfn.XLOOKUP(16,eii,eia)&amp;_xlfn.XLOOKUP(3,eii,eia)&amp;_xlfn.XLOOKUP($A331,E96_raw,e96_std&amp;" "&amp;e96_sym)&amp;_xlfn.XLOOKUP(16,eii,eia)&amp;_xlfn.XLOOKUP(4,eii,eia)&amp;_xlfn.XLOOKUP(LEFT(F331,7),r_1,r_4)&amp;" W @ 70°C"&amp;_xlfn.XLOOKUP(16,eii,eia)&amp;_xlfn.XLOOKUP(5,eii,eia)&amp;_xlfn.XLOOKUP(MID(F331,4,3),e_code,TEXT(e_size,"0000"))&amp;_xlfn.XLOOKUP(16,eii,eia)&amp;_xlfn.XLOOKUP(6,eii,eia)&amp;ROUND(MIN(SQRT($A331*_xlfn.XLOOKUP(LEFT(F331,7),r_1,r_4)),_xlfn.XLOOKUP(LEFT(F331,7),r_1,r_7)),1)&amp;" V"&amp;_xlfn.XLOOKUP(16,eii,eia)&amp;_xlfn.XLOOKUP(8,eii,eia)&amp;_xlfn.XLOOKUP(LEFT(F331,7),r_1,r_8)&amp;_xlfn.XLOOKUP(16,eii,eia)&amp;_xlfn.XLOOKUP(9,eii,eia)&amp;_xlfn.XLOOKUP($A331,E96_raw,E96_code&amp;" / "&amp;E96_3C)&amp;_xlfn.XLOOKUP(16,eii,eia)&amp;_xlfn.XLOOKUP(10,eii,eia)&amp;_xlfn.XLOOKUP(LEFT(F331,7),r_1,r_10)&amp;_xlfn.XLOOKUP(16,eii,eia)&amp;_xlfn.XLOOKUP(11,eii,eia)&amp;_xlfn.XLOOKUP(LEFT(F331,7),r_1,r_11)&amp;_xlfn.XLOOKUP(16,eii,eia)&amp;_xlfn.XLOOKUP(12,eii,eia)&amp;_xlfn.XLOOKUP(LEFT(F331,7),r_1,r_12)&amp;" ppm/°C"&amp;_xlfn.XLOOKUP(16,eii,eia)&amp;_xlfn.XLOOKUP(13,eii,eia)&amp;MID(F331,4,2)&amp;_xlfn.XLOOKUP(16,eii,eia)&amp;_xlfn.XLOOKUP(14,eii,eia)&amp;_xlfn.XLOOKUP(16,eii,eia)&amp;_xlfn.XLOOKUP(15,eii,eia)&amp;_xlfn.XLOOKUP(16,eii,eia)</f>
        <v>technology 2611;attribute MPN 'ERJ2RHD2611' constant;attribute value '2.61 k' constant;attribute Power '0.063 W @ 70°C' constant;attribute package '0402' constant;attribute RCWV '12.8 V' constant;attribute tolerance '±0.5 %' constant;attribute pkg_codes '2611 / 262'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1" s="5" t="str" cm="1">
        <f t="array" aca="1" ref="I331" ca="1">IF( OR( AND($A331&gt;=INDIRECT("'Panasonic ERJ Code Table'!$K" &amp; I$1),$A331&lt;=INDIRECT("'Panasonic ERJ Code Table'!$L" &amp; I$1)), AND($A331&gt;=INDIRECT("'Panasonic ERJ Code Table'!$M" &amp; I$1),$A331&lt;=INDIRECT("'Panasonic ERJ Code Table'!$N" &amp; I$1)) ),I$2&amp;_xlfn.XLOOKUP($A331,E96_raw,E96_code),"N/A")</f>
        <v>N/A</v>
      </c>
      <c r="L331" s="5" t="str" cm="1">
        <f t="array" aca="1" ref="L331" ca="1">IF( OR( AND($A331&gt;=INDIRECT("'Panasonic ERJ Code Table'!$K" &amp; L$1),$A331&lt;=INDIRECT("'Panasonic ERJ Code Table'!$L" &amp; L$1)), AND($A331&gt;=INDIRECT("'Panasonic ERJ Code Table'!$M" &amp; L$1),$A331&lt;=INDIRECT("'Panasonic ERJ Code Table'!$N" &amp; L$1)) ),L$2&amp;_xlfn.XLOOKUP($A331,E96_raw,E96_code),"N/A")</f>
        <v>ERJ3RBD2611</v>
      </c>
      <c r="O331" s="5" t="str" cm="1">
        <f t="array" aca="1" ref="O331" ca="1">IF( OR( AND($A331&gt;=INDIRECT("'Panasonic ERJ Code Table'!$K" &amp; O$1),$A331&lt;=INDIRECT("'Panasonic ERJ Code Table'!$L" &amp; O$1)), AND($A331&gt;=INDIRECT("'Panasonic ERJ Code Table'!$M" &amp; O$1),$A331&lt;=INDIRECT("'Panasonic ERJ Code Table'!$N" &amp; O$1)) ),O$2&amp;_xlfn.XLOOKUP($A331,E96_raw,E96_code),"N/A")</f>
        <v>N/A</v>
      </c>
      <c r="R331" s="5" t="str" cm="1">
        <f t="array" aca="1" ref="R331" ca="1">IF( OR( AND($A331&gt;=INDIRECT("'Panasonic ERJ Code Table'!$K" &amp; R$1),$A331&lt;=INDIRECT("'Panasonic ERJ Code Table'!$L" &amp; R$1)), AND($A331&gt;=INDIRECT("'Panasonic ERJ Code Table'!$M" &amp; R$1),$A331&lt;=INDIRECT("'Panasonic ERJ Code Table'!$N" &amp; R$1)) ),R$2&amp;_xlfn.XLOOKUP($A331,E96_raw,E96_code),"N/A")</f>
        <v>ERJ6RBD2611</v>
      </c>
      <c r="U331" s="5" t="str" cm="1">
        <f t="array" aca="1" ref="U331" ca="1">IF( OR( AND($A331&gt;=INDIRECT("'Panasonic ERJ Code Table'!$J" &amp; U$1),$A331&lt;=INDIRECT("'Panasonic ERJ Code Table'!$K" &amp; U$1)), AND($A331&gt;=INDIRECT("'Panasonic ERJ Code Table'!$L" &amp; U$1),$A331&lt;=INDIRECT("'Panasonic ERJ Code Table'!$M" &amp; U$1)) ),U$2&amp;_xlfn.XLOOKUP($A331,E96_raw,E96_code),"N/A")</f>
        <v>ERJ6RED2611</v>
      </c>
    </row>
    <row r="332" spans="1:21">
      <c r="A332" s="16">
        <v>2670</v>
      </c>
      <c r="B332" s="19"/>
      <c r="C332" s="5" t="str" cm="1">
        <f t="array" aca="1" ref="C332" ca="1">IF( OR( AND($A332&gt;=INDIRECT("'Panasonic ERJ Code Table'!$K" &amp; C$1),$A332&lt;=INDIRECT("'Panasonic ERJ Code Table'!$L" &amp; C$1)), AND($A332&gt;=INDIRECT("'Panasonic ERJ Code Table'!$M" &amp; C$1),$A332&lt;=INDIRECT("'Panasonic ERJ Code Table'!$N" &amp; C$1)) ),C$2&amp;_xlfn.XLOOKUP($A332,E96_raw,E96_code),"N/A")</f>
        <v>ERJ1RHD2671</v>
      </c>
      <c r="D332" s="23" t="str" cm="1">
        <f t="array" aca="1" ref="D332" ca="1">"technology "&amp;RIGHT(C332,4)&amp;";"&amp;_xlfn.XLOOKUP(2,eii,eia)&amp;C332&amp;_xlfn.XLOOKUP(16,eii,eia)&amp;_xlfn.XLOOKUP(3,eii,eia)&amp;_xlfn.XLOOKUP($A332,E96_raw,e96_std&amp;" "&amp;e96_sym)&amp;_xlfn.XLOOKUP(16,eii,eia)&amp;_xlfn.XLOOKUP(4,eii,eia)&amp;_xlfn.XLOOKUP(LEFT(C332,7),r_1,r_4)&amp;" W @ 70°C"&amp;_xlfn.XLOOKUP(16,eii,eia)&amp;_xlfn.XLOOKUP(5,eii,eia)&amp;_xlfn.XLOOKUP(MID(C332,4,3),e_code,TEXT(e_size,"0000"))&amp;_xlfn.XLOOKUP(16,eii,eia)&amp;_xlfn.XLOOKUP(6,eii,eia)&amp;ROUND(MIN(SQRT($A332*_xlfn.XLOOKUP(LEFT(C332,7),r_1,r_4)),_xlfn.XLOOKUP(LEFT(C332,7),r_1,r_7)),1)&amp;" V"&amp;_xlfn.XLOOKUP(16,eii,eia)&amp;_xlfn.XLOOKUP(8,eii,eia)&amp;_xlfn.XLOOKUP(LEFT(C332,7),r_1,r_8)&amp;_xlfn.XLOOKUP(16,eii,eia)&amp;_xlfn.XLOOKUP(9,eii,eia)&amp;_xlfn.XLOOKUP($A332,E96_raw,E96_code&amp;" / "&amp;E96_3C)&amp;_xlfn.XLOOKUP(16,eii,eia)&amp;_xlfn.XLOOKUP(10,eii,eia)&amp;_xlfn.XLOOKUP(LEFT(C332,7),r_1,r_10)&amp;_xlfn.XLOOKUP(16,eii,eia)&amp;_xlfn.XLOOKUP(11,eii,eia)&amp;_xlfn.XLOOKUP(LEFT(C332,7),r_1,r_11)&amp;_xlfn.XLOOKUP(16,eii,eia)&amp;_xlfn.XLOOKUP(12,eii,eia)&amp;_xlfn.XLOOKUP(LEFT(C332,7),r_1,r_12)&amp;" ppm/°C"&amp;_xlfn.XLOOKUP(16,eii,eia)&amp;_xlfn.XLOOKUP(13,eii,eia)&amp;MID(C332,4,2)&amp;_xlfn.XLOOKUP(16,eii,eia)&amp;_xlfn.XLOOKUP(14,eii,eia)&amp;_xlfn.XLOOKUP(16,eii,eia)&amp;_xlfn.XLOOKUP(15,eii,eia)&amp;_xlfn.XLOOKUP(16,eii,eia)</f>
        <v>technology 2671;attribute MPN 'ERJ1RHD2671' constant;attribute value '2.67 k' constant;attribute Power '0.05 W @ 70°C' constant;attribute package '0201' constant;attribute RCWV '11.6 V' constant;attribute tolerance '±0.5 %' constant;attribute pkg_codes '2671 / 262'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2" s="5" t="str" cm="1">
        <f t="array" aca="1" ref="F332" ca="1">IF( OR( AND($A332&gt;=INDIRECT("'Panasonic ERJ Code Table'!$K" &amp; F$1),$A332&lt;=INDIRECT("'Panasonic ERJ Code Table'!$L" &amp; F$1)), AND($A332&gt;=INDIRECT("'Panasonic ERJ Code Table'!$M" &amp; F$1),$A332&lt;=INDIRECT("'Panasonic ERJ Code Table'!$N" &amp; F$1)) ),F$2&amp;_xlfn.XLOOKUP($A332,E96_raw,E96_code),"N/A")</f>
        <v>ERJ2RHD2671</v>
      </c>
      <c r="G332" s="23" t="str" cm="1">
        <f t="array" aca="1" ref="G332" ca="1">"technology "&amp;RIGHT(F332,4)&amp;";"&amp;_xlfn.XLOOKUP(2,eii,eia)&amp;F332&amp;_xlfn.XLOOKUP(16,eii,eia)&amp;_xlfn.XLOOKUP(3,eii,eia)&amp;_xlfn.XLOOKUP($A332,E96_raw,e96_std&amp;" "&amp;e96_sym)&amp;_xlfn.XLOOKUP(16,eii,eia)&amp;_xlfn.XLOOKUP(4,eii,eia)&amp;_xlfn.XLOOKUP(LEFT(F332,7),r_1,r_4)&amp;" W @ 70°C"&amp;_xlfn.XLOOKUP(16,eii,eia)&amp;_xlfn.XLOOKUP(5,eii,eia)&amp;_xlfn.XLOOKUP(MID(F332,4,3),e_code,TEXT(e_size,"0000"))&amp;_xlfn.XLOOKUP(16,eii,eia)&amp;_xlfn.XLOOKUP(6,eii,eia)&amp;ROUND(MIN(SQRT($A332*_xlfn.XLOOKUP(LEFT(F332,7),r_1,r_4)),_xlfn.XLOOKUP(LEFT(F332,7),r_1,r_7)),1)&amp;" V"&amp;_xlfn.XLOOKUP(16,eii,eia)&amp;_xlfn.XLOOKUP(8,eii,eia)&amp;_xlfn.XLOOKUP(LEFT(F332,7),r_1,r_8)&amp;_xlfn.XLOOKUP(16,eii,eia)&amp;_xlfn.XLOOKUP(9,eii,eia)&amp;_xlfn.XLOOKUP($A332,E96_raw,E96_code&amp;" / "&amp;E96_3C)&amp;_xlfn.XLOOKUP(16,eii,eia)&amp;_xlfn.XLOOKUP(10,eii,eia)&amp;_xlfn.XLOOKUP(LEFT(F332,7),r_1,r_10)&amp;_xlfn.XLOOKUP(16,eii,eia)&amp;_xlfn.XLOOKUP(11,eii,eia)&amp;_xlfn.XLOOKUP(LEFT(F332,7),r_1,r_11)&amp;_xlfn.XLOOKUP(16,eii,eia)&amp;_xlfn.XLOOKUP(12,eii,eia)&amp;_xlfn.XLOOKUP(LEFT(F332,7),r_1,r_12)&amp;" ppm/°C"&amp;_xlfn.XLOOKUP(16,eii,eia)&amp;_xlfn.XLOOKUP(13,eii,eia)&amp;MID(F332,4,2)&amp;_xlfn.XLOOKUP(16,eii,eia)&amp;_xlfn.XLOOKUP(14,eii,eia)&amp;_xlfn.XLOOKUP(16,eii,eia)&amp;_xlfn.XLOOKUP(15,eii,eia)&amp;_xlfn.XLOOKUP(16,eii,eia)</f>
        <v>technology 2671;attribute MPN 'ERJ2RHD2671' constant;attribute value '2.67 k' constant;attribute Power '0.063 W @ 70°C' constant;attribute package '0402' constant;attribute RCWV '13 V' constant;attribute tolerance '±0.5 %' constant;attribute pkg_codes '2671 / 262'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2" s="5" t="str" cm="1">
        <f t="array" aca="1" ref="I332" ca="1">IF( OR( AND($A332&gt;=INDIRECT("'Panasonic ERJ Code Table'!$K" &amp; I$1),$A332&lt;=INDIRECT("'Panasonic ERJ Code Table'!$L" &amp; I$1)), AND($A332&gt;=INDIRECT("'Panasonic ERJ Code Table'!$M" &amp; I$1),$A332&lt;=INDIRECT("'Panasonic ERJ Code Table'!$N" &amp; I$1)) ),I$2&amp;_xlfn.XLOOKUP($A332,E96_raw,E96_code),"N/A")</f>
        <v>N/A</v>
      </c>
      <c r="L332" s="5" t="str" cm="1">
        <f t="array" aca="1" ref="L332" ca="1">IF( OR( AND($A332&gt;=INDIRECT("'Panasonic ERJ Code Table'!$K" &amp; L$1),$A332&lt;=INDIRECT("'Panasonic ERJ Code Table'!$L" &amp; L$1)), AND($A332&gt;=INDIRECT("'Panasonic ERJ Code Table'!$M" &amp; L$1),$A332&lt;=INDIRECT("'Panasonic ERJ Code Table'!$N" &amp; L$1)) ),L$2&amp;_xlfn.XLOOKUP($A332,E96_raw,E96_code),"N/A")</f>
        <v>ERJ3RBD2671</v>
      </c>
      <c r="O332" s="5" t="str" cm="1">
        <f t="array" aca="1" ref="O332" ca="1">IF( OR( AND($A332&gt;=INDIRECT("'Panasonic ERJ Code Table'!$K" &amp; O$1),$A332&lt;=INDIRECT("'Panasonic ERJ Code Table'!$L" &amp; O$1)), AND($A332&gt;=INDIRECT("'Panasonic ERJ Code Table'!$M" &amp; O$1),$A332&lt;=INDIRECT("'Panasonic ERJ Code Table'!$N" &amp; O$1)) ),O$2&amp;_xlfn.XLOOKUP($A332,E96_raw,E96_code),"N/A")</f>
        <v>N/A</v>
      </c>
      <c r="R332" s="5" t="str" cm="1">
        <f t="array" aca="1" ref="R332" ca="1">IF( OR( AND($A332&gt;=INDIRECT("'Panasonic ERJ Code Table'!$K" &amp; R$1),$A332&lt;=INDIRECT("'Panasonic ERJ Code Table'!$L" &amp; R$1)), AND($A332&gt;=INDIRECT("'Panasonic ERJ Code Table'!$M" &amp; R$1),$A332&lt;=INDIRECT("'Panasonic ERJ Code Table'!$N" &amp; R$1)) ),R$2&amp;_xlfn.XLOOKUP($A332,E96_raw,E96_code),"N/A")</f>
        <v>ERJ6RBD2671</v>
      </c>
      <c r="U332" s="5" t="str" cm="1">
        <f t="array" aca="1" ref="U332" ca="1">IF( OR( AND($A332&gt;=INDIRECT("'Panasonic ERJ Code Table'!$J" &amp; U$1),$A332&lt;=INDIRECT("'Panasonic ERJ Code Table'!$K" &amp; U$1)), AND($A332&gt;=INDIRECT("'Panasonic ERJ Code Table'!$L" &amp; U$1),$A332&lt;=INDIRECT("'Panasonic ERJ Code Table'!$M" &amp; U$1)) ),U$2&amp;_xlfn.XLOOKUP($A332,E96_raw,E96_code),"N/A")</f>
        <v>ERJ6RED2671</v>
      </c>
    </row>
    <row r="333" spans="1:21">
      <c r="A333" s="16">
        <v>2740.0000000000005</v>
      </c>
      <c r="B333" s="19"/>
      <c r="C333" s="5" t="str" cm="1">
        <f t="array" aca="1" ref="C333" ca="1">IF( OR( AND($A333&gt;=INDIRECT("'Panasonic ERJ Code Table'!$K" &amp; C$1),$A333&lt;=INDIRECT("'Panasonic ERJ Code Table'!$L" &amp; C$1)), AND($A333&gt;=INDIRECT("'Panasonic ERJ Code Table'!$M" &amp; C$1),$A333&lt;=INDIRECT("'Panasonic ERJ Code Table'!$N" &amp; C$1)) ),C$2&amp;_xlfn.XLOOKUP($A333,E96_raw,E96_code),"N/A")</f>
        <v>ERJ1RHD2741</v>
      </c>
      <c r="D333" s="23" t="str" cm="1">
        <f t="array" aca="1" ref="D333" ca="1">"technology "&amp;RIGHT(C333,4)&amp;";"&amp;_xlfn.XLOOKUP(2,eii,eia)&amp;C333&amp;_xlfn.XLOOKUP(16,eii,eia)&amp;_xlfn.XLOOKUP(3,eii,eia)&amp;_xlfn.XLOOKUP($A333,E96_raw,e96_std&amp;" "&amp;e96_sym)&amp;_xlfn.XLOOKUP(16,eii,eia)&amp;_xlfn.XLOOKUP(4,eii,eia)&amp;_xlfn.XLOOKUP(LEFT(C333,7),r_1,r_4)&amp;" W @ 70°C"&amp;_xlfn.XLOOKUP(16,eii,eia)&amp;_xlfn.XLOOKUP(5,eii,eia)&amp;_xlfn.XLOOKUP(MID(C333,4,3),e_code,TEXT(e_size,"0000"))&amp;_xlfn.XLOOKUP(16,eii,eia)&amp;_xlfn.XLOOKUP(6,eii,eia)&amp;ROUND(MIN(SQRT($A333*_xlfn.XLOOKUP(LEFT(C333,7),r_1,r_4)),_xlfn.XLOOKUP(LEFT(C333,7),r_1,r_7)),1)&amp;" V"&amp;_xlfn.XLOOKUP(16,eii,eia)&amp;_xlfn.XLOOKUP(8,eii,eia)&amp;_xlfn.XLOOKUP(LEFT(C333,7),r_1,r_8)&amp;_xlfn.XLOOKUP(16,eii,eia)&amp;_xlfn.XLOOKUP(9,eii,eia)&amp;_xlfn.XLOOKUP($A333,E96_raw,E96_code&amp;" / "&amp;E96_3C)&amp;_xlfn.XLOOKUP(16,eii,eia)&amp;_xlfn.XLOOKUP(10,eii,eia)&amp;_xlfn.XLOOKUP(LEFT(C333,7),r_1,r_10)&amp;_xlfn.XLOOKUP(16,eii,eia)&amp;_xlfn.XLOOKUP(11,eii,eia)&amp;_xlfn.XLOOKUP(LEFT(C333,7),r_1,r_11)&amp;_xlfn.XLOOKUP(16,eii,eia)&amp;_xlfn.XLOOKUP(12,eii,eia)&amp;_xlfn.XLOOKUP(LEFT(C333,7),r_1,r_12)&amp;" ppm/°C"&amp;_xlfn.XLOOKUP(16,eii,eia)&amp;_xlfn.XLOOKUP(13,eii,eia)&amp;MID(C333,4,2)&amp;_xlfn.XLOOKUP(16,eii,eia)&amp;_xlfn.XLOOKUP(14,eii,eia)&amp;_xlfn.XLOOKUP(16,eii,eia)&amp;_xlfn.XLOOKUP(15,eii,eia)&amp;_xlfn.XLOOKUP(16,eii,eia)</f>
        <v>technology 2741;attribute MPN 'ERJ1RHD2741' constant;attribute value '2.74 k' constant;attribute Power '0.05 W @ 70°C' constant;attribute package '0201' constant;attribute RCWV '11.7 V' constant;attribute tolerance '±0.5 %' constant;attribute pkg_codes '2741 / 272'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3" s="5" t="str" cm="1">
        <f t="array" aca="1" ref="F333" ca="1">IF( OR( AND($A333&gt;=INDIRECT("'Panasonic ERJ Code Table'!$K" &amp; F$1),$A333&lt;=INDIRECT("'Panasonic ERJ Code Table'!$L" &amp; F$1)), AND($A333&gt;=INDIRECT("'Panasonic ERJ Code Table'!$M" &amp; F$1),$A333&lt;=INDIRECT("'Panasonic ERJ Code Table'!$N" &amp; F$1)) ),F$2&amp;_xlfn.XLOOKUP($A333,E96_raw,E96_code),"N/A")</f>
        <v>ERJ2RHD2741</v>
      </c>
      <c r="G333" s="23" t="str" cm="1">
        <f t="array" aca="1" ref="G333" ca="1">"technology "&amp;RIGHT(F333,4)&amp;";"&amp;_xlfn.XLOOKUP(2,eii,eia)&amp;F333&amp;_xlfn.XLOOKUP(16,eii,eia)&amp;_xlfn.XLOOKUP(3,eii,eia)&amp;_xlfn.XLOOKUP($A333,E96_raw,e96_std&amp;" "&amp;e96_sym)&amp;_xlfn.XLOOKUP(16,eii,eia)&amp;_xlfn.XLOOKUP(4,eii,eia)&amp;_xlfn.XLOOKUP(LEFT(F333,7),r_1,r_4)&amp;" W @ 70°C"&amp;_xlfn.XLOOKUP(16,eii,eia)&amp;_xlfn.XLOOKUP(5,eii,eia)&amp;_xlfn.XLOOKUP(MID(F333,4,3),e_code,TEXT(e_size,"0000"))&amp;_xlfn.XLOOKUP(16,eii,eia)&amp;_xlfn.XLOOKUP(6,eii,eia)&amp;ROUND(MIN(SQRT($A333*_xlfn.XLOOKUP(LEFT(F333,7),r_1,r_4)),_xlfn.XLOOKUP(LEFT(F333,7),r_1,r_7)),1)&amp;" V"&amp;_xlfn.XLOOKUP(16,eii,eia)&amp;_xlfn.XLOOKUP(8,eii,eia)&amp;_xlfn.XLOOKUP(LEFT(F333,7),r_1,r_8)&amp;_xlfn.XLOOKUP(16,eii,eia)&amp;_xlfn.XLOOKUP(9,eii,eia)&amp;_xlfn.XLOOKUP($A333,E96_raw,E96_code&amp;" / "&amp;E96_3C)&amp;_xlfn.XLOOKUP(16,eii,eia)&amp;_xlfn.XLOOKUP(10,eii,eia)&amp;_xlfn.XLOOKUP(LEFT(F333,7),r_1,r_10)&amp;_xlfn.XLOOKUP(16,eii,eia)&amp;_xlfn.XLOOKUP(11,eii,eia)&amp;_xlfn.XLOOKUP(LEFT(F333,7),r_1,r_11)&amp;_xlfn.XLOOKUP(16,eii,eia)&amp;_xlfn.XLOOKUP(12,eii,eia)&amp;_xlfn.XLOOKUP(LEFT(F333,7),r_1,r_12)&amp;" ppm/°C"&amp;_xlfn.XLOOKUP(16,eii,eia)&amp;_xlfn.XLOOKUP(13,eii,eia)&amp;MID(F333,4,2)&amp;_xlfn.XLOOKUP(16,eii,eia)&amp;_xlfn.XLOOKUP(14,eii,eia)&amp;_xlfn.XLOOKUP(16,eii,eia)&amp;_xlfn.XLOOKUP(15,eii,eia)&amp;_xlfn.XLOOKUP(16,eii,eia)</f>
        <v>technology 2741;attribute MPN 'ERJ2RHD2741' constant;attribute value '2.74 k' constant;attribute Power '0.063 W @ 70°C' constant;attribute package '0402' constant;attribute RCWV '13.1 V' constant;attribute tolerance '±0.5 %' constant;attribute pkg_codes '2741 / 272'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3" s="5" t="str" cm="1">
        <f t="array" aca="1" ref="I333" ca="1">IF( OR( AND($A333&gt;=INDIRECT("'Panasonic ERJ Code Table'!$K" &amp; I$1),$A333&lt;=INDIRECT("'Panasonic ERJ Code Table'!$L" &amp; I$1)), AND($A333&gt;=INDIRECT("'Panasonic ERJ Code Table'!$M" &amp; I$1),$A333&lt;=INDIRECT("'Panasonic ERJ Code Table'!$N" &amp; I$1)) ),I$2&amp;_xlfn.XLOOKUP($A333,E96_raw,E96_code),"N/A")</f>
        <v>N/A</v>
      </c>
      <c r="L333" s="5" t="str" cm="1">
        <f t="array" aca="1" ref="L333" ca="1">IF( OR( AND($A333&gt;=INDIRECT("'Panasonic ERJ Code Table'!$K" &amp; L$1),$A333&lt;=INDIRECT("'Panasonic ERJ Code Table'!$L" &amp; L$1)), AND($A333&gt;=INDIRECT("'Panasonic ERJ Code Table'!$M" &amp; L$1),$A333&lt;=INDIRECT("'Panasonic ERJ Code Table'!$N" &amp; L$1)) ),L$2&amp;_xlfn.XLOOKUP($A333,E96_raw,E96_code),"N/A")</f>
        <v>ERJ3RBD2741</v>
      </c>
      <c r="O333" s="5" t="str" cm="1">
        <f t="array" aca="1" ref="O333" ca="1">IF( OR( AND($A333&gt;=INDIRECT("'Panasonic ERJ Code Table'!$K" &amp; O$1),$A333&lt;=INDIRECT("'Panasonic ERJ Code Table'!$L" &amp; O$1)), AND($A333&gt;=INDIRECT("'Panasonic ERJ Code Table'!$M" &amp; O$1),$A333&lt;=INDIRECT("'Panasonic ERJ Code Table'!$N" &amp; O$1)) ),O$2&amp;_xlfn.XLOOKUP($A333,E96_raw,E96_code),"N/A")</f>
        <v>N/A</v>
      </c>
      <c r="R333" s="5" t="str" cm="1">
        <f t="array" aca="1" ref="R333" ca="1">IF( OR( AND($A333&gt;=INDIRECT("'Panasonic ERJ Code Table'!$K" &amp; R$1),$A333&lt;=INDIRECT("'Panasonic ERJ Code Table'!$L" &amp; R$1)), AND($A333&gt;=INDIRECT("'Panasonic ERJ Code Table'!$M" &amp; R$1),$A333&lt;=INDIRECT("'Panasonic ERJ Code Table'!$N" &amp; R$1)) ),R$2&amp;_xlfn.XLOOKUP($A333,E96_raw,E96_code),"N/A")</f>
        <v>ERJ6RBD2741</v>
      </c>
      <c r="U333" s="5" t="str" cm="1">
        <f t="array" aca="1" ref="U333" ca="1">IF( OR( AND($A333&gt;=INDIRECT("'Panasonic ERJ Code Table'!$J" &amp; U$1),$A333&lt;=INDIRECT("'Panasonic ERJ Code Table'!$K" &amp; U$1)), AND($A333&gt;=INDIRECT("'Panasonic ERJ Code Table'!$L" &amp; U$1),$A333&lt;=INDIRECT("'Panasonic ERJ Code Table'!$M" &amp; U$1)) ),U$2&amp;_xlfn.XLOOKUP($A333,E96_raw,E96_code),"N/A")</f>
        <v>ERJ6RED2741</v>
      </c>
    </row>
    <row r="334" spans="1:21">
      <c r="A334" s="16">
        <v>2800</v>
      </c>
      <c r="B334" s="19"/>
      <c r="C334" s="5" t="str" cm="1">
        <f t="array" aca="1" ref="C334" ca="1">IF( OR( AND($A334&gt;=INDIRECT("'Panasonic ERJ Code Table'!$K" &amp; C$1),$A334&lt;=INDIRECT("'Panasonic ERJ Code Table'!$L" &amp; C$1)), AND($A334&gt;=INDIRECT("'Panasonic ERJ Code Table'!$M" &amp; C$1),$A334&lt;=INDIRECT("'Panasonic ERJ Code Table'!$N" &amp; C$1)) ),C$2&amp;_xlfn.XLOOKUP($A334,E96_raw,E96_code),"N/A")</f>
        <v>ERJ1RHD2801</v>
      </c>
      <c r="D334" s="23" t="str" cm="1">
        <f t="array" aca="1" ref="D334" ca="1">"technology "&amp;RIGHT(C334,4)&amp;";"&amp;_xlfn.XLOOKUP(2,eii,eia)&amp;C334&amp;_xlfn.XLOOKUP(16,eii,eia)&amp;_xlfn.XLOOKUP(3,eii,eia)&amp;_xlfn.XLOOKUP($A334,E96_raw,e96_std&amp;" "&amp;e96_sym)&amp;_xlfn.XLOOKUP(16,eii,eia)&amp;_xlfn.XLOOKUP(4,eii,eia)&amp;_xlfn.XLOOKUP(LEFT(C334,7),r_1,r_4)&amp;" W @ 70°C"&amp;_xlfn.XLOOKUP(16,eii,eia)&amp;_xlfn.XLOOKUP(5,eii,eia)&amp;_xlfn.XLOOKUP(MID(C334,4,3),e_code,TEXT(e_size,"0000"))&amp;_xlfn.XLOOKUP(16,eii,eia)&amp;_xlfn.XLOOKUP(6,eii,eia)&amp;ROUND(MIN(SQRT($A334*_xlfn.XLOOKUP(LEFT(C334,7),r_1,r_4)),_xlfn.XLOOKUP(LEFT(C334,7),r_1,r_7)),1)&amp;" V"&amp;_xlfn.XLOOKUP(16,eii,eia)&amp;_xlfn.XLOOKUP(8,eii,eia)&amp;_xlfn.XLOOKUP(LEFT(C334,7),r_1,r_8)&amp;_xlfn.XLOOKUP(16,eii,eia)&amp;_xlfn.XLOOKUP(9,eii,eia)&amp;_xlfn.XLOOKUP($A334,E96_raw,E96_code&amp;" / "&amp;E96_3C)&amp;_xlfn.XLOOKUP(16,eii,eia)&amp;_xlfn.XLOOKUP(10,eii,eia)&amp;_xlfn.XLOOKUP(LEFT(C334,7),r_1,r_10)&amp;_xlfn.XLOOKUP(16,eii,eia)&amp;_xlfn.XLOOKUP(11,eii,eia)&amp;_xlfn.XLOOKUP(LEFT(C334,7),r_1,r_11)&amp;_xlfn.XLOOKUP(16,eii,eia)&amp;_xlfn.XLOOKUP(12,eii,eia)&amp;_xlfn.XLOOKUP(LEFT(C334,7),r_1,r_12)&amp;" ppm/°C"&amp;_xlfn.XLOOKUP(16,eii,eia)&amp;_xlfn.XLOOKUP(13,eii,eia)&amp;MID(C334,4,2)&amp;_xlfn.XLOOKUP(16,eii,eia)&amp;_xlfn.XLOOKUP(14,eii,eia)&amp;_xlfn.XLOOKUP(16,eii,eia)&amp;_xlfn.XLOOKUP(15,eii,eia)&amp;_xlfn.XLOOKUP(16,eii,eia)</f>
        <v>technology 2801;attribute MPN 'ERJ1RHD2801' constant;attribute value '2.80 k' constant;attribute Power '0.05 W @ 70°C' constant;attribute package '0201' constant;attribute RCWV '11.8 V' constant;attribute tolerance '±0.5 %' constant;attribute pkg_codes '2801 / 282'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4" s="5" t="str" cm="1">
        <f t="array" aca="1" ref="F334" ca="1">IF( OR( AND($A334&gt;=INDIRECT("'Panasonic ERJ Code Table'!$K" &amp; F$1),$A334&lt;=INDIRECT("'Panasonic ERJ Code Table'!$L" &amp; F$1)), AND($A334&gt;=INDIRECT("'Panasonic ERJ Code Table'!$M" &amp; F$1),$A334&lt;=INDIRECT("'Panasonic ERJ Code Table'!$N" &amp; F$1)) ),F$2&amp;_xlfn.XLOOKUP($A334,E96_raw,E96_code),"N/A")</f>
        <v>ERJ2RHD2801</v>
      </c>
      <c r="G334" s="23" t="str" cm="1">
        <f t="array" aca="1" ref="G334" ca="1">"technology "&amp;RIGHT(F334,4)&amp;";"&amp;_xlfn.XLOOKUP(2,eii,eia)&amp;F334&amp;_xlfn.XLOOKUP(16,eii,eia)&amp;_xlfn.XLOOKUP(3,eii,eia)&amp;_xlfn.XLOOKUP($A334,E96_raw,e96_std&amp;" "&amp;e96_sym)&amp;_xlfn.XLOOKUP(16,eii,eia)&amp;_xlfn.XLOOKUP(4,eii,eia)&amp;_xlfn.XLOOKUP(LEFT(F334,7),r_1,r_4)&amp;" W @ 70°C"&amp;_xlfn.XLOOKUP(16,eii,eia)&amp;_xlfn.XLOOKUP(5,eii,eia)&amp;_xlfn.XLOOKUP(MID(F334,4,3),e_code,TEXT(e_size,"0000"))&amp;_xlfn.XLOOKUP(16,eii,eia)&amp;_xlfn.XLOOKUP(6,eii,eia)&amp;ROUND(MIN(SQRT($A334*_xlfn.XLOOKUP(LEFT(F334,7),r_1,r_4)),_xlfn.XLOOKUP(LEFT(F334,7),r_1,r_7)),1)&amp;" V"&amp;_xlfn.XLOOKUP(16,eii,eia)&amp;_xlfn.XLOOKUP(8,eii,eia)&amp;_xlfn.XLOOKUP(LEFT(F334,7),r_1,r_8)&amp;_xlfn.XLOOKUP(16,eii,eia)&amp;_xlfn.XLOOKUP(9,eii,eia)&amp;_xlfn.XLOOKUP($A334,E96_raw,E96_code&amp;" / "&amp;E96_3C)&amp;_xlfn.XLOOKUP(16,eii,eia)&amp;_xlfn.XLOOKUP(10,eii,eia)&amp;_xlfn.XLOOKUP(LEFT(F334,7),r_1,r_10)&amp;_xlfn.XLOOKUP(16,eii,eia)&amp;_xlfn.XLOOKUP(11,eii,eia)&amp;_xlfn.XLOOKUP(LEFT(F334,7),r_1,r_11)&amp;_xlfn.XLOOKUP(16,eii,eia)&amp;_xlfn.XLOOKUP(12,eii,eia)&amp;_xlfn.XLOOKUP(LEFT(F334,7),r_1,r_12)&amp;" ppm/°C"&amp;_xlfn.XLOOKUP(16,eii,eia)&amp;_xlfn.XLOOKUP(13,eii,eia)&amp;MID(F334,4,2)&amp;_xlfn.XLOOKUP(16,eii,eia)&amp;_xlfn.XLOOKUP(14,eii,eia)&amp;_xlfn.XLOOKUP(16,eii,eia)&amp;_xlfn.XLOOKUP(15,eii,eia)&amp;_xlfn.XLOOKUP(16,eii,eia)</f>
        <v>technology 2801;attribute MPN 'ERJ2RHD2801' constant;attribute value '2.80 k' constant;attribute Power '0.063 W @ 70°C' constant;attribute package '0402' constant;attribute RCWV '13.3 V' constant;attribute tolerance '±0.5 %' constant;attribute pkg_codes '2801 / 282'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4" s="5" t="str" cm="1">
        <f t="array" aca="1" ref="I334" ca="1">IF( OR( AND($A334&gt;=INDIRECT("'Panasonic ERJ Code Table'!$K" &amp; I$1),$A334&lt;=INDIRECT("'Panasonic ERJ Code Table'!$L" &amp; I$1)), AND($A334&gt;=INDIRECT("'Panasonic ERJ Code Table'!$M" &amp; I$1),$A334&lt;=INDIRECT("'Panasonic ERJ Code Table'!$N" &amp; I$1)) ),I$2&amp;_xlfn.XLOOKUP($A334,E96_raw,E96_code),"N/A")</f>
        <v>N/A</v>
      </c>
      <c r="L334" s="5" t="str" cm="1">
        <f t="array" aca="1" ref="L334" ca="1">IF( OR( AND($A334&gt;=INDIRECT("'Panasonic ERJ Code Table'!$K" &amp; L$1),$A334&lt;=INDIRECT("'Panasonic ERJ Code Table'!$L" &amp; L$1)), AND($A334&gt;=INDIRECT("'Panasonic ERJ Code Table'!$M" &amp; L$1),$A334&lt;=INDIRECT("'Panasonic ERJ Code Table'!$N" &amp; L$1)) ),L$2&amp;_xlfn.XLOOKUP($A334,E96_raw,E96_code),"N/A")</f>
        <v>ERJ3RBD2801</v>
      </c>
      <c r="O334" s="5" t="str" cm="1">
        <f t="array" aca="1" ref="O334" ca="1">IF( OR( AND($A334&gt;=INDIRECT("'Panasonic ERJ Code Table'!$K" &amp; O$1),$A334&lt;=INDIRECT("'Panasonic ERJ Code Table'!$L" &amp; O$1)), AND($A334&gt;=INDIRECT("'Panasonic ERJ Code Table'!$M" &amp; O$1),$A334&lt;=INDIRECT("'Panasonic ERJ Code Table'!$N" &amp; O$1)) ),O$2&amp;_xlfn.XLOOKUP($A334,E96_raw,E96_code),"N/A")</f>
        <v>N/A</v>
      </c>
      <c r="R334" s="5" t="str" cm="1">
        <f t="array" aca="1" ref="R334" ca="1">IF( OR( AND($A334&gt;=INDIRECT("'Panasonic ERJ Code Table'!$K" &amp; R$1),$A334&lt;=INDIRECT("'Panasonic ERJ Code Table'!$L" &amp; R$1)), AND($A334&gt;=INDIRECT("'Panasonic ERJ Code Table'!$M" &amp; R$1),$A334&lt;=INDIRECT("'Panasonic ERJ Code Table'!$N" &amp; R$1)) ),R$2&amp;_xlfn.XLOOKUP($A334,E96_raw,E96_code),"N/A")</f>
        <v>ERJ6RBD2801</v>
      </c>
      <c r="U334" s="5" t="str" cm="1">
        <f t="array" aca="1" ref="U334" ca="1">IF( OR( AND($A334&gt;=INDIRECT("'Panasonic ERJ Code Table'!$J" &amp; U$1),$A334&lt;=INDIRECT("'Panasonic ERJ Code Table'!$K" &amp; U$1)), AND($A334&gt;=INDIRECT("'Panasonic ERJ Code Table'!$L" &amp; U$1),$A334&lt;=INDIRECT("'Panasonic ERJ Code Table'!$M" &amp; U$1)) ),U$2&amp;_xlfn.XLOOKUP($A334,E96_raw,E96_code),"N/A")</f>
        <v>ERJ6RED2801</v>
      </c>
    </row>
    <row r="335" spans="1:21">
      <c r="A335" s="16">
        <v>2870</v>
      </c>
      <c r="B335" s="19"/>
      <c r="C335" s="5" t="str" cm="1">
        <f t="array" aca="1" ref="C335" ca="1">IF( OR( AND($A335&gt;=INDIRECT("'Panasonic ERJ Code Table'!$K" &amp; C$1),$A335&lt;=INDIRECT("'Panasonic ERJ Code Table'!$L" &amp; C$1)), AND($A335&gt;=INDIRECT("'Panasonic ERJ Code Table'!$M" &amp; C$1),$A335&lt;=INDIRECT("'Panasonic ERJ Code Table'!$N" &amp; C$1)) ),C$2&amp;_xlfn.XLOOKUP($A335,E96_raw,E96_code),"N/A")</f>
        <v>ERJ1RHD2871</v>
      </c>
      <c r="D335" s="23" t="str" cm="1">
        <f t="array" aca="1" ref="D335" ca="1">"technology "&amp;RIGHT(C335,4)&amp;";"&amp;_xlfn.XLOOKUP(2,eii,eia)&amp;C335&amp;_xlfn.XLOOKUP(16,eii,eia)&amp;_xlfn.XLOOKUP(3,eii,eia)&amp;_xlfn.XLOOKUP($A335,E96_raw,e96_std&amp;" "&amp;e96_sym)&amp;_xlfn.XLOOKUP(16,eii,eia)&amp;_xlfn.XLOOKUP(4,eii,eia)&amp;_xlfn.XLOOKUP(LEFT(C335,7),r_1,r_4)&amp;" W @ 70°C"&amp;_xlfn.XLOOKUP(16,eii,eia)&amp;_xlfn.XLOOKUP(5,eii,eia)&amp;_xlfn.XLOOKUP(MID(C335,4,3),e_code,TEXT(e_size,"0000"))&amp;_xlfn.XLOOKUP(16,eii,eia)&amp;_xlfn.XLOOKUP(6,eii,eia)&amp;ROUND(MIN(SQRT($A335*_xlfn.XLOOKUP(LEFT(C335,7),r_1,r_4)),_xlfn.XLOOKUP(LEFT(C335,7),r_1,r_7)),1)&amp;" V"&amp;_xlfn.XLOOKUP(16,eii,eia)&amp;_xlfn.XLOOKUP(8,eii,eia)&amp;_xlfn.XLOOKUP(LEFT(C335,7),r_1,r_8)&amp;_xlfn.XLOOKUP(16,eii,eia)&amp;_xlfn.XLOOKUP(9,eii,eia)&amp;_xlfn.XLOOKUP($A335,E96_raw,E96_code&amp;" / "&amp;E96_3C)&amp;_xlfn.XLOOKUP(16,eii,eia)&amp;_xlfn.XLOOKUP(10,eii,eia)&amp;_xlfn.XLOOKUP(LEFT(C335,7),r_1,r_10)&amp;_xlfn.XLOOKUP(16,eii,eia)&amp;_xlfn.XLOOKUP(11,eii,eia)&amp;_xlfn.XLOOKUP(LEFT(C335,7),r_1,r_11)&amp;_xlfn.XLOOKUP(16,eii,eia)&amp;_xlfn.XLOOKUP(12,eii,eia)&amp;_xlfn.XLOOKUP(LEFT(C335,7),r_1,r_12)&amp;" ppm/°C"&amp;_xlfn.XLOOKUP(16,eii,eia)&amp;_xlfn.XLOOKUP(13,eii,eia)&amp;MID(C335,4,2)&amp;_xlfn.XLOOKUP(16,eii,eia)&amp;_xlfn.XLOOKUP(14,eii,eia)&amp;_xlfn.XLOOKUP(16,eii,eia)&amp;_xlfn.XLOOKUP(15,eii,eia)&amp;_xlfn.XLOOKUP(16,eii,eia)</f>
        <v>technology 2871;attribute MPN 'ERJ1RHD2871' constant;attribute value '2.87 k' constant;attribute Power '0.05 W @ 70°C' constant;attribute package '0201' constant;attribute RCWV '12 V' constant;attribute tolerance '±0.5 %' constant;attribute pkg_codes '2871 / 282'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5" s="5" t="str" cm="1">
        <f t="array" aca="1" ref="F335" ca="1">IF( OR( AND($A335&gt;=INDIRECT("'Panasonic ERJ Code Table'!$K" &amp; F$1),$A335&lt;=INDIRECT("'Panasonic ERJ Code Table'!$L" &amp; F$1)), AND($A335&gt;=INDIRECT("'Panasonic ERJ Code Table'!$M" &amp; F$1),$A335&lt;=INDIRECT("'Panasonic ERJ Code Table'!$N" &amp; F$1)) ),F$2&amp;_xlfn.XLOOKUP($A335,E96_raw,E96_code),"N/A")</f>
        <v>ERJ2RHD2871</v>
      </c>
      <c r="G335" s="23" t="str" cm="1">
        <f t="array" aca="1" ref="G335" ca="1">"technology "&amp;RIGHT(F335,4)&amp;";"&amp;_xlfn.XLOOKUP(2,eii,eia)&amp;F335&amp;_xlfn.XLOOKUP(16,eii,eia)&amp;_xlfn.XLOOKUP(3,eii,eia)&amp;_xlfn.XLOOKUP($A335,E96_raw,e96_std&amp;" "&amp;e96_sym)&amp;_xlfn.XLOOKUP(16,eii,eia)&amp;_xlfn.XLOOKUP(4,eii,eia)&amp;_xlfn.XLOOKUP(LEFT(F335,7),r_1,r_4)&amp;" W @ 70°C"&amp;_xlfn.XLOOKUP(16,eii,eia)&amp;_xlfn.XLOOKUP(5,eii,eia)&amp;_xlfn.XLOOKUP(MID(F335,4,3),e_code,TEXT(e_size,"0000"))&amp;_xlfn.XLOOKUP(16,eii,eia)&amp;_xlfn.XLOOKUP(6,eii,eia)&amp;ROUND(MIN(SQRT($A335*_xlfn.XLOOKUP(LEFT(F335,7),r_1,r_4)),_xlfn.XLOOKUP(LEFT(F335,7),r_1,r_7)),1)&amp;" V"&amp;_xlfn.XLOOKUP(16,eii,eia)&amp;_xlfn.XLOOKUP(8,eii,eia)&amp;_xlfn.XLOOKUP(LEFT(F335,7),r_1,r_8)&amp;_xlfn.XLOOKUP(16,eii,eia)&amp;_xlfn.XLOOKUP(9,eii,eia)&amp;_xlfn.XLOOKUP($A335,E96_raw,E96_code&amp;" / "&amp;E96_3C)&amp;_xlfn.XLOOKUP(16,eii,eia)&amp;_xlfn.XLOOKUP(10,eii,eia)&amp;_xlfn.XLOOKUP(LEFT(F335,7),r_1,r_10)&amp;_xlfn.XLOOKUP(16,eii,eia)&amp;_xlfn.XLOOKUP(11,eii,eia)&amp;_xlfn.XLOOKUP(LEFT(F335,7),r_1,r_11)&amp;_xlfn.XLOOKUP(16,eii,eia)&amp;_xlfn.XLOOKUP(12,eii,eia)&amp;_xlfn.XLOOKUP(LEFT(F335,7),r_1,r_12)&amp;" ppm/°C"&amp;_xlfn.XLOOKUP(16,eii,eia)&amp;_xlfn.XLOOKUP(13,eii,eia)&amp;MID(F335,4,2)&amp;_xlfn.XLOOKUP(16,eii,eia)&amp;_xlfn.XLOOKUP(14,eii,eia)&amp;_xlfn.XLOOKUP(16,eii,eia)&amp;_xlfn.XLOOKUP(15,eii,eia)&amp;_xlfn.XLOOKUP(16,eii,eia)</f>
        <v>technology 2871;attribute MPN 'ERJ2RHD2871' constant;attribute value '2.87 k' constant;attribute Power '0.063 W @ 70°C' constant;attribute package '0402' constant;attribute RCWV '13.4 V' constant;attribute tolerance '±0.5 %' constant;attribute pkg_codes '2871 / 282'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5" s="5" t="str" cm="1">
        <f t="array" aca="1" ref="I335" ca="1">IF( OR( AND($A335&gt;=INDIRECT("'Panasonic ERJ Code Table'!$K" &amp; I$1),$A335&lt;=INDIRECT("'Panasonic ERJ Code Table'!$L" &amp; I$1)), AND($A335&gt;=INDIRECT("'Panasonic ERJ Code Table'!$M" &amp; I$1),$A335&lt;=INDIRECT("'Panasonic ERJ Code Table'!$N" &amp; I$1)) ),I$2&amp;_xlfn.XLOOKUP($A335,E96_raw,E96_code),"N/A")</f>
        <v>N/A</v>
      </c>
      <c r="L335" s="5" t="str" cm="1">
        <f t="array" aca="1" ref="L335" ca="1">IF( OR( AND($A335&gt;=INDIRECT("'Panasonic ERJ Code Table'!$K" &amp; L$1),$A335&lt;=INDIRECT("'Panasonic ERJ Code Table'!$L" &amp; L$1)), AND($A335&gt;=INDIRECT("'Panasonic ERJ Code Table'!$M" &amp; L$1),$A335&lt;=INDIRECT("'Panasonic ERJ Code Table'!$N" &amp; L$1)) ),L$2&amp;_xlfn.XLOOKUP($A335,E96_raw,E96_code),"N/A")</f>
        <v>ERJ3RBD2871</v>
      </c>
      <c r="O335" s="5" t="str" cm="1">
        <f t="array" aca="1" ref="O335" ca="1">IF( OR( AND($A335&gt;=INDIRECT("'Panasonic ERJ Code Table'!$K" &amp; O$1),$A335&lt;=INDIRECT("'Panasonic ERJ Code Table'!$L" &amp; O$1)), AND($A335&gt;=INDIRECT("'Panasonic ERJ Code Table'!$M" &amp; O$1),$A335&lt;=INDIRECT("'Panasonic ERJ Code Table'!$N" &amp; O$1)) ),O$2&amp;_xlfn.XLOOKUP($A335,E96_raw,E96_code),"N/A")</f>
        <v>N/A</v>
      </c>
      <c r="R335" s="5" t="str" cm="1">
        <f t="array" aca="1" ref="R335" ca="1">IF( OR( AND($A335&gt;=INDIRECT("'Panasonic ERJ Code Table'!$K" &amp; R$1),$A335&lt;=INDIRECT("'Panasonic ERJ Code Table'!$L" &amp; R$1)), AND($A335&gt;=INDIRECT("'Panasonic ERJ Code Table'!$M" &amp; R$1),$A335&lt;=INDIRECT("'Panasonic ERJ Code Table'!$N" &amp; R$1)) ),R$2&amp;_xlfn.XLOOKUP($A335,E96_raw,E96_code),"N/A")</f>
        <v>ERJ6RBD2871</v>
      </c>
      <c r="U335" s="5" t="str" cm="1">
        <f t="array" aca="1" ref="U335" ca="1">IF( OR( AND($A335&gt;=INDIRECT("'Panasonic ERJ Code Table'!$J" &amp; U$1),$A335&lt;=INDIRECT("'Panasonic ERJ Code Table'!$K" &amp; U$1)), AND($A335&gt;=INDIRECT("'Panasonic ERJ Code Table'!$L" &amp; U$1),$A335&lt;=INDIRECT("'Panasonic ERJ Code Table'!$M" &amp; U$1)) ),U$2&amp;_xlfn.XLOOKUP($A335,E96_raw,E96_code),"N/A")</f>
        <v>ERJ6RED2871</v>
      </c>
    </row>
    <row r="336" spans="1:21">
      <c r="A336" s="16">
        <v>2940</v>
      </c>
      <c r="B336" s="19"/>
      <c r="C336" s="5" t="str" cm="1">
        <f t="array" aca="1" ref="C336" ca="1">IF( OR( AND($A336&gt;=INDIRECT("'Panasonic ERJ Code Table'!$K" &amp; C$1),$A336&lt;=INDIRECT("'Panasonic ERJ Code Table'!$L" &amp; C$1)), AND($A336&gt;=INDIRECT("'Panasonic ERJ Code Table'!$M" &amp; C$1),$A336&lt;=INDIRECT("'Panasonic ERJ Code Table'!$N" &amp; C$1)) ),C$2&amp;_xlfn.XLOOKUP($A336,E96_raw,E96_code),"N/A")</f>
        <v>ERJ1RHD2941</v>
      </c>
      <c r="D336" s="23" t="str" cm="1">
        <f t="array" aca="1" ref="D336" ca="1">"technology "&amp;RIGHT(C336,4)&amp;";"&amp;_xlfn.XLOOKUP(2,eii,eia)&amp;C336&amp;_xlfn.XLOOKUP(16,eii,eia)&amp;_xlfn.XLOOKUP(3,eii,eia)&amp;_xlfn.XLOOKUP($A336,E96_raw,e96_std&amp;" "&amp;e96_sym)&amp;_xlfn.XLOOKUP(16,eii,eia)&amp;_xlfn.XLOOKUP(4,eii,eia)&amp;_xlfn.XLOOKUP(LEFT(C336,7),r_1,r_4)&amp;" W @ 70°C"&amp;_xlfn.XLOOKUP(16,eii,eia)&amp;_xlfn.XLOOKUP(5,eii,eia)&amp;_xlfn.XLOOKUP(MID(C336,4,3),e_code,TEXT(e_size,"0000"))&amp;_xlfn.XLOOKUP(16,eii,eia)&amp;_xlfn.XLOOKUP(6,eii,eia)&amp;ROUND(MIN(SQRT($A336*_xlfn.XLOOKUP(LEFT(C336,7),r_1,r_4)),_xlfn.XLOOKUP(LEFT(C336,7),r_1,r_7)),1)&amp;" V"&amp;_xlfn.XLOOKUP(16,eii,eia)&amp;_xlfn.XLOOKUP(8,eii,eia)&amp;_xlfn.XLOOKUP(LEFT(C336,7),r_1,r_8)&amp;_xlfn.XLOOKUP(16,eii,eia)&amp;_xlfn.XLOOKUP(9,eii,eia)&amp;_xlfn.XLOOKUP($A336,E96_raw,E96_code&amp;" / "&amp;E96_3C)&amp;_xlfn.XLOOKUP(16,eii,eia)&amp;_xlfn.XLOOKUP(10,eii,eia)&amp;_xlfn.XLOOKUP(LEFT(C336,7),r_1,r_10)&amp;_xlfn.XLOOKUP(16,eii,eia)&amp;_xlfn.XLOOKUP(11,eii,eia)&amp;_xlfn.XLOOKUP(LEFT(C336,7),r_1,r_11)&amp;_xlfn.XLOOKUP(16,eii,eia)&amp;_xlfn.XLOOKUP(12,eii,eia)&amp;_xlfn.XLOOKUP(LEFT(C336,7),r_1,r_12)&amp;" ppm/°C"&amp;_xlfn.XLOOKUP(16,eii,eia)&amp;_xlfn.XLOOKUP(13,eii,eia)&amp;MID(C336,4,2)&amp;_xlfn.XLOOKUP(16,eii,eia)&amp;_xlfn.XLOOKUP(14,eii,eia)&amp;_xlfn.XLOOKUP(16,eii,eia)&amp;_xlfn.XLOOKUP(15,eii,eia)&amp;_xlfn.XLOOKUP(16,eii,eia)</f>
        <v>technology 2941;attribute MPN 'ERJ1RHD2941' constant;attribute value '2.94 k' constant;attribute Power '0.05 W @ 70°C' constant;attribute package '0201' constant;attribute RCWV '12.1 V' constant;attribute tolerance '±0.5 %' constant;attribute pkg_codes '2941 / 292'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6" s="5" t="str" cm="1">
        <f t="array" aca="1" ref="F336" ca="1">IF( OR( AND($A336&gt;=INDIRECT("'Panasonic ERJ Code Table'!$K" &amp; F$1),$A336&lt;=INDIRECT("'Panasonic ERJ Code Table'!$L" &amp; F$1)), AND($A336&gt;=INDIRECT("'Panasonic ERJ Code Table'!$M" &amp; F$1),$A336&lt;=INDIRECT("'Panasonic ERJ Code Table'!$N" &amp; F$1)) ),F$2&amp;_xlfn.XLOOKUP($A336,E96_raw,E96_code),"N/A")</f>
        <v>ERJ2RHD2941</v>
      </c>
      <c r="G336" s="23" t="str" cm="1">
        <f t="array" aca="1" ref="G336" ca="1">"technology "&amp;RIGHT(F336,4)&amp;";"&amp;_xlfn.XLOOKUP(2,eii,eia)&amp;F336&amp;_xlfn.XLOOKUP(16,eii,eia)&amp;_xlfn.XLOOKUP(3,eii,eia)&amp;_xlfn.XLOOKUP($A336,E96_raw,e96_std&amp;" "&amp;e96_sym)&amp;_xlfn.XLOOKUP(16,eii,eia)&amp;_xlfn.XLOOKUP(4,eii,eia)&amp;_xlfn.XLOOKUP(LEFT(F336,7),r_1,r_4)&amp;" W @ 70°C"&amp;_xlfn.XLOOKUP(16,eii,eia)&amp;_xlfn.XLOOKUP(5,eii,eia)&amp;_xlfn.XLOOKUP(MID(F336,4,3),e_code,TEXT(e_size,"0000"))&amp;_xlfn.XLOOKUP(16,eii,eia)&amp;_xlfn.XLOOKUP(6,eii,eia)&amp;ROUND(MIN(SQRT($A336*_xlfn.XLOOKUP(LEFT(F336,7),r_1,r_4)),_xlfn.XLOOKUP(LEFT(F336,7),r_1,r_7)),1)&amp;" V"&amp;_xlfn.XLOOKUP(16,eii,eia)&amp;_xlfn.XLOOKUP(8,eii,eia)&amp;_xlfn.XLOOKUP(LEFT(F336,7),r_1,r_8)&amp;_xlfn.XLOOKUP(16,eii,eia)&amp;_xlfn.XLOOKUP(9,eii,eia)&amp;_xlfn.XLOOKUP($A336,E96_raw,E96_code&amp;" / "&amp;E96_3C)&amp;_xlfn.XLOOKUP(16,eii,eia)&amp;_xlfn.XLOOKUP(10,eii,eia)&amp;_xlfn.XLOOKUP(LEFT(F336,7),r_1,r_10)&amp;_xlfn.XLOOKUP(16,eii,eia)&amp;_xlfn.XLOOKUP(11,eii,eia)&amp;_xlfn.XLOOKUP(LEFT(F336,7),r_1,r_11)&amp;_xlfn.XLOOKUP(16,eii,eia)&amp;_xlfn.XLOOKUP(12,eii,eia)&amp;_xlfn.XLOOKUP(LEFT(F336,7),r_1,r_12)&amp;" ppm/°C"&amp;_xlfn.XLOOKUP(16,eii,eia)&amp;_xlfn.XLOOKUP(13,eii,eia)&amp;MID(F336,4,2)&amp;_xlfn.XLOOKUP(16,eii,eia)&amp;_xlfn.XLOOKUP(14,eii,eia)&amp;_xlfn.XLOOKUP(16,eii,eia)&amp;_xlfn.XLOOKUP(15,eii,eia)&amp;_xlfn.XLOOKUP(16,eii,eia)</f>
        <v>technology 2941;attribute MPN 'ERJ2RHD2941' constant;attribute value '2.94 k' constant;attribute Power '0.063 W @ 70°C' constant;attribute package '0402' constant;attribute RCWV '13.6 V' constant;attribute tolerance '±0.5 %' constant;attribute pkg_codes '2941 / 292'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6" s="5" t="str" cm="1">
        <f t="array" aca="1" ref="I336" ca="1">IF( OR( AND($A336&gt;=INDIRECT("'Panasonic ERJ Code Table'!$K" &amp; I$1),$A336&lt;=INDIRECT("'Panasonic ERJ Code Table'!$L" &amp; I$1)), AND($A336&gt;=INDIRECT("'Panasonic ERJ Code Table'!$M" &amp; I$1),$A336&lt;=INDIRECT("'Panasonic ERJ Code Table'!$N" &amp; I$1)) ),I$2&amp;_xlfn.XLOOKUP($A336,E96_raw,E96_code),"N/A")</f>
        <v>N/A</v>
      </c>
      <c r="L336" s="5" t="str" cm="1">
        <f t="array" aca="1" ref="L336" ca="1">IF( OR( AND($A336&gt;=INDIRECT("'Panasonic ERJ Code Table'!$K" &amp; L$1),$A336&lt;=INDIRECT("'Panasonic ERJ Code Table'!$L" &amp; L$1)), AND($A336&gt;=INDIRECT("'Panasonic ERJ Code Table'!$M" &amp; L$1),$A336&lt;=INDIRECT("'Panasonic ERJ Code Table'!$N" &amp; L$1)) ),L$2&amp;_xlfn.XLOOKUP($A336,E96_raw,E96_code),"N/A")</f>
        <v>ERJ3RBD2941</v>
      </c>
      <c r="O336" s="5" t="str" cm="1">
        <f t="array" aca="1" ref="O336" ca="1">IF( OR( AND($A336&gt;=INDIRECT("'Panasonic ERJ Code Table'!$K" &amp; O$1),$A336&lt;=INDIRECT("'Panasonic ERJ Code Table'!$L" &amp; O$1)), AND($A336&gt;=INDIRECT("'Panasonic ERJ Code Table'!$M" &amp; O$1),$A336&lt;=INDIRECT("'Panasonic ERJ Code Table'!$N" &amp; O$1)) ),O$2&amp;_xlfn.XLOOKUP($A336,E96_raw,E96_code),"N/A")</f>
        <v>N/A</v>
      </c>
      <c r="R336" s="5" t="str" cm="1">
        <f t="array" aca="1" ref="R336" ca="1">IF( OR( AND($A336&gt;=INDIRECT("'Panasonic ERJ Code Table'!$K" &amp; R$1),$A336&lt;=INDIRECT("'Panasonic ERJ Code Table'!$L" &amp; R$1)), AND($A336&gt;=INDIRECT("'Panasonic ERJ Code Table'!$M" &amp; R$1),$A336&lt;=INDIRECT("'Panasonic ERJ Code Table'!$N" &amp; R$1)) ),R$2&amp;_xlfn.XLOOKUP($A336,E96_raw,E96_code),"N/A")</f>
        <v>ERJ6RBD2941</v>
      </c>
      <c r="U336" s="5" t="str" cm="1">
        <f t="array" aca="1" ref="U336" ca="1">IF( OR( AND($A336&gt;=INDIRECT("'Panasonic ERJ Code Table'!$J" &amp; U$1),$A336&lt;=INDIRECT("'Panasonic ERJ Code Table'!$K" &amp; U$1)), AND($A336&gt;=INDIRECT("'Panasonic ERJ Code Table'!$L" &amp; U$1),$A336&lt;=INDIRECT("'Panasonic ERJ Code Table'!$M" &amp; U$1)) ),U$2&amp;_xlfn.XLOOKUP($A336,E96_raw,E96_code),"N/A")</f>
        <v>ERJ6RED2941</v>
      </c>
    </row>
    <row r="337" spans="1:21">
      <c r="A337" s="16">
        <v>3009.9999999999995</v>
      </c>
      <c r="B337" s="19"/>
      <c r="C337" s="5" t="str" cm="1">
        <f t="array" aca="1" ref="C337" ca="1">IF( OR( AND($A337&gt;=INDIRECT("'Panasonic ERJ Code Table'!$K" &amp; C$1),$A337&lt;=INDIRECT("'Panasonic ERJ Code Table'!$L" &amp; C$1)), AND($A337&gt;=INDIRECT("'Panasonic ERJ Code Table'!$M" &amp; C$1),$A337&lt;=INDIRECT("'Panasonic ERJ Code Table'!$N" &amp; C$1)) ),C$2&amp;_xlfn.XLOOKUP($A337,E96_raw,E96_code),"N/A")</f>
        <v>ERJ1RHD3011</v>
      </c>
      <c r="D337" s="23" t="str" cm="1">
        <f t="array" aca="1" ref="D337" ca="1">"technology "&amp;RIGHT(C337,4)&amp;";"&amp;_xlfn.XLOOKUP(2,eii,eia)&amp;C337&amp;_xlfn.XLOOKUP(16,eii,eia)&amp;_xlfn.XLOOKUP(3,eii,eia)&amp;_xlfn.XLOOKUP($A337,E96_raw,e96_std&amp;" "&amp;e96_sym)&amp;_xlfn.XLOOKUP(16,eii,eia)&amp;_xlfn.XLOOKUP(4,eii,eia)&amp;_xlfn.XLOOKUP(LEFT(C337,7),r_1,r_4)&amp;" W @ 70°C"&amp;_xlfn.XLOOKUP(16,eii,eia)&amp;_xlfn.XLOOKUP(5,eii,eia)&amp;_xlfn.XLOOKUP(MID(C337,4,3),e_code,TEXT(e_size,"0000"))&amp;_xlfn.XLOOKUP(16,eii,eia)&amp;_xlfn.XLOOKUP(6,eii,eia)&amp;ROUND(MIN(SQRT($A337*_xlfn.XLOOKUP(LEFT(C337,7),r_1,r_4)),_xlfn.XLOOKUP(LEFT(C337,7),r_1,r_7)),1)&amp;" V"&amp;_xlfn.XLOOKUP(16,eii,eia)&amp;_xlfn.XLOOKUP(8,eii,eia)&amp;_xlfn.XLOOKUP(LEFT(C337,7),r_1,r_8)&amp;_xlfn.XLOOKUP(16,eii,eia)&amp;_xlfn.XLOOKUP(9,eii,eia)&amp;_xlfn.XLOOKUP($A337,E96_raw,E96_code&amp;" / "&amp;E96_3C)&amp;_xlfn.XLOOKUP(16,eii,eia)&amp;_xlfn.XLOOKUP(10,eii,eia)&amp;_xlfn.XLOOKUP(LEFT(C337,7),r_1,r_10)&amp;_xlfn.XLOOKUP(16,eii,eia)&amp;_xlfn.XLOOKUP(11,eii,eia)&amp;_xlfn.XLOOKUP(LEFT(C337,7),r_1,r_11)&amp;_xlfn.XLOOKUP(16,eii,eia)&amp;_xlfn.XLOOKUP(12,eii,eia)&amp;_xlfn.XLOOKUP(LEFT(C337,7),r_1,r_12)&amp;" ppm/°C"&amp;_xlfn.XLOOKUP(16,eii,eia)&amp;_xlfn.XLOOKUP(13,eii,eia)&amp;MID(C337,4,2)&amp;_xlfn.XLOOKUP(16,eii,eia)&amp;_xlfn.XLOOKUP(14,eii,eia)&amp;_xlfn.XLOOKUP(16,eii,eia)&amp;_xlfn.XLOOKUP(15,eii,eia)&amp;_xlfn.XLOOKUP(16,eii,eia)</f>
        <v>technology 3011;attribute MPN 'ERJ1RHD3011' constant;attribute value '3.01 k' constant;attribute Power '0.05 W @ 70°C' constant;attribute package '0201' constant;attribute RCWV '12.3 V' constant;attribute tolerance '±0.5 %' constant;attribute pkg_codes '3011 / 302'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7" s="5" t="str" cm="1">
        <f t="array" aca="1" ref="F337" ca="1">IF( OR( AND($A337&gt;=INDIRECT("'Panasonic ERJ Code Table'!$K" &amp; F$1),$A337&lt;=INDIRECT("'Panasonic ERJ Code Table'!$L" &amp; F$1)), AND($A337&gt;=INDIRECT("'Panasonic ERJ Code Table'!$M" &amp; F$1),$A337&lt;=INDIRECT("'Panasonic ERJ Code Table'!$N" &amp; F$1)) ),F$2&amp;_xlfn.XLOOKUP($A337,E96_raw,E96_code),"N/A")</f>
        <v>ERJ2RHD3011</v>
      </c>
      <c r="G337" s="23" t="str" cm="1">
        <f t="array" aca="1" ref="G337" ca="1">"technology "&amp;RIGHT(F337,4)&amp;";"&amp;_xlfn.XLOOKUP(2,eii,eia)&amp;F337&amp;_xlfn.XLOOKUP(16,eii,eia)&amp;_xlfn.XLOOKUP(3,eii,eia)&amp;_xlfn.XLOOKUP($A337,E96_raw,e96_std&amp;" "&amp;e96_sym)&amp;_xlfn.XLOOKUP(16,eii,eia)&amp;_xlfn.XLOOKUP(4,eii,eia)&amp;_xlfn.XLOOKUP(LEFT(F337,7),r_1,r_4)&amp;" W @ 70°C"&amp;_xlfn.XLOOKUP(16,eii,eia)&amp;_xlfn.XLOOKUP(5,eii,eia)&amp;_xlfn.XLOOKUP(MID(F337,4,3),e_code,TEXT(e_size,"0000"))&amp;_xlfn.XLOOKUP(16,eii,eia)&amp;_xlfn.XLOOKUP(6,eii,eia)&amp;ROUND(MIN(SQRT($A337*_xlfn.XLOOKUP(LEFT(F337,7),r_1,r_4)),_xlfn.XLOOKUP(LEFT(F337,7),r_1,r_7)),1)&amp;" V"&amp;_xlfn.XLOOKUP(16,eii,eia)&amp;_xlfn.XLOOKUP(8,eii,eia)&amp;_xlfn.XLOOKUP(LEFT(F337,7),r_1,r_8)&amp;_xlfn.XLOOKUP(16,eii,eia)&amp;_xlfn.XLOOKUP(9,eii,eia)&amp;_xlfn.XLOOKUP($A337,E96_raw,E96_code&amp;" / "&amp;E96_3C)&amp;_xlfn.XLOOKUP(16,eii,eia)&amp;_xlfn.XLOOKUP(10,eii,eia)&amp;_xlfn.XLOOKUP(LEFT(F337,7),r_1,r_10)&amp;_xlfn.XLOOKUP(16,eii,eia)&amp;_xlfn.XLOOKUP(11,eii,eia)&amp;_xlfn.XLOOKUP(LEFT(F337,7),r_1,r_11)&amp;_xlfn.XLOOKUP(16,eii,eia)&amp;_xlfn.XLOOKUP(12,eii,eia)&amp;_xlfn.XLOOKUP(LEFT(F337,7),r_1,r_12)&amp;" ppm/°C"&amp;_xlfn.XLOOKUP(16,eii,eia)&amp;_xlfn.XLOOKUP(13,eii,eia)&amp;MID(F337,4,2)&amp;_xlfn.XLOOKUP(16,eii,eia)&amp;_xlfn.XLOOKUP(14,eii,eia)&amp;_xlfn.XLOOKUP(16,eii,eia)&amp;_xlfn.XLOOKUP(15,eii,eia)&amp;_xlfn.XLOOKUP(16,eii,eia)</f>
        <v>technology 3011;attribute MPN 'ERJ2RHD3011' constant;attribute value '3.01 k' constant;attribute Power '0.063 W @ 70°C' constant;attribute package '0402' constant;attribute RCWV '13.8 V' constant;attribute tolerance '±0.5 %' constant;attribute pkg_codes '3011 / 302'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7" s="5" t="str" cm="1">
        <f t="array" aca="1" ref="I337" ca="1">IF( OR( AND($A337&gt;=INDIRECT("'Panasonic ERJ Code Table'!$K" &amp; I$1),$A337&lt;=INDIRECT("'Panasonic ERJ Code Table'!$L" &amp; I$1)), AND($A337&gt;=INDIRECT("'Panasonic ERJ Code Table'!$M" &amp; I$1),$A337&lt;=INDIRECT("'Panasonic ERJ Code Table'!$N" &amp; I$1)) ),I$2&amp;_xlfn.XLOOKUP($A337,E96_raw,E96_code),"N/A")</f>
        <v>N/A</v>
      </c>
      <c r="L337" s="5" t="str" cm="1">
        <f t="array" aca="1" ref="L337" ca="1">IF( OR( AND($A337&gt;=INDIRECT("'Panasonic ERJ Code Table'!$K" &amp; L$1),$A337&lt;=INDIRECT("'Panasonic ERJ Code Table'!$L" &amp; L$1)), AND($A337&gt;=INDIRECT("'Panasonic ERJ Code Table'!$M" &amp; L$1),$A337&lt;=INDIRECT("'Panasonic ERJ Code Table'!$N" &amp; L$1)) ),L$2&amp;_xlfn.XLOOKUP($A337,E96_raw,E96_code),"N/A")</f>
        <v>ERJ3RBD3011</v>
      </c>
      <c r="O337" s="5" t="str" cm="1">
        <f t="array" aca="1" ref="O337" ca="1">IF( OR( AND($A337&gt;=INDIRECT("'Panasonic ERJ Code Table'!$K" &amp; O$1),$A337&lt;=INDIRECT("'Panasonic ERJ Code Table'!$L" &amp; O$1)), AND($A337&gt;=INDIRECT("'Panasonic ERJ Code Table'!$M" &amp; O$1),$A337&lt;=INDIRECT("'Panasonic ERJ Code Table'!$N" &amp; O$1)) ),O$2&amp;_xlfn.XLOOKUP($A337,E96_raw,E96_code),"N/A")</f>
        <v>N/A</v>
      </c>
      <c r="R337" s="5" t="str" cm="1">
        <f t="array" aca="1" ref="R337" ca="1">IF( OR( AND($A337&gt;=INDIRECT("'Panasonic ERJ Code Table'!$K" &amp; R$1),$A337&lt;=INDIRECT("'Panasonic ERJ Code Table'!$L" &amp; R$1)), AND($A337&gt;=INDIRECT("'Panasonic ERJ Code Table'!$M" &amp; R$1),$A337&lt;=INDIRECT("'Panasonic ERJ Code Table'!$N" &amp; R$1)) ),R$2&amp;_xlfn.XLOOKUP($A337,E96_raw,E96_code),"N/A")</f>
        <v>ERJ6RBD3011</v>
      </c>
      <c r="U337" s="5" t="str" cm="1">
        <f t="array" aca="1" ref="U337" ca="1">IF( OR( AND($A337&gt;=INDIRECT("'Panasonic ERJ Code Table'!$J" &amp; U$1),$A337&lt;=INDIRECT("'Panasonic ERJ Code Table'!$K" &amp; U$1)), AND($A337&gt;=INDIRECT("'Panasonic ERJ Code Table'!$L" &amp; U$1),$A337&lt;=INDIRECT("'Panasonic ERJ Code Table'!$M" &amp; U$1)) ),U$2&amp;_xlfn.XLOOKUP($A337,E96_raw,E96_code),"N/A")</f>
        <v>ERJ6RED3011</v>
      </c>
    </row>
    <row r="338" spans="1:21">
      <c r="A338" s="16">
        <v>3090</v>
      </c>
      <c r="B338" s="19"/>
      <c r="C338" s="5" t="str" cm="1">
        <f t="array" aca="1" ref="C338" ca="1">IF( OR( AND($A338&gt;=INDIRECT("'Panasonic ERJ Code Table'!$K" &amp; C$1),$A338&lt;=INDIRECT("'Panasonic ERJ Code Table'!$L" &amp; C$1)), AND($A338&gt;=INDIRECT("'Panasonic ERJ Code Table'!$M" &amp; C$1),$A338&lt;=INDIRECT("'Panasonic ERJ Code Table'!$N" &amp; C$1)) ),C$2&amp;_xlfn.XLOOKUP($A338,E96_raw,E96_code),"N/A")</f>
        <v>ERJ1RHD3091</v>
      </c>
      <c r="D338" s="23" t="str" cm="1">
        <f t="array" aca="1" ref="D338" ca="1">"technology "&amp;RIGHT(C338,4)&amp;";"&amp;_xlfn.XLOOKUP(2,eii,eia)&amp;C338&amp;_xlfn.XLOOKUP(16,eii,eia)&amp;_xlfn.XLOOKUP(3,eii,eia)&amp;_xlfn.XLOOKUP($A338,E96_raw,e96_std&amp;" "&amp;e96_sym)&amp;_xlfn.XLOOKUP(16,eii,eia)&amp;_xlfn.XLOOKUP(4,eii,eia)&amp;_xlfn.XLOOKUP(LEFT(C338,7),r_1,r_4)&amp;" W @ 70°C"&amp;_xlfn.XLOOKUP(16,eii,eia)&amp;_xlfn.XLOOKUP(5,eii,eia)&amp;_xlfn.XLOOKUP(MID(C338,4,3),e_code,TEXT(e_size,"0000"))&amp;_xlfn.XLOOKUP(16,eii,eia)&amp;_xlfn.XLOOKUP(6,eii,eia)&amp;ROUND(MIN(SQRT($A338*_xlfn.XLOOKUP(LEFT(C338,7),r_1,r_4)),_xlfn.XLOOKUP(LEFT(C338,7),r_1,r_7)),1)&amp;" V"&amp;_xlfn.XLOOKUP(16,eii,eia)&amp;_xlfn.XLOOKUP(8,eii,eia)&amp;_xlfn.XLOOKUP(LEFT(C338,7),r_1,r_8)&amp;_xlfn.XLOOKUP(16,eii,eia)&amp;_xlfn.XLOOKUP(9,eii,eia)&amp;_xlfn.XLOOKUP($A338,E96_raw,E96_code&amp;" / "&amp;E96_3C)&amp;_xlfn.XLOOKUP(16,eii,eia)&amp;_xlfn.XLOOKUP(10,eii,eia)&amp;_xlfn.XLOOKUP(LEFT(C338,7),r_1,r_10)&amp;_xlfn.XLOOKUP(16,eii,eia)&amp;_xlfn.XLOOKUP(11,eii,eia)&amp;_xlfn.XLOOKUP(LEFT(C338,7),r_1,r_11)&amp;_xlfn.XLOOKUP(16,eii,eia)&amp;_xlfn.XLOOKUP(12,eii,eia)&amp;_xlfn.XLOOKUP(LEFT(C338,7),r_1,r_12)&amp;" ppm/°C"&amp;_xlfn.XLOOKUP(16,eii,eia)&amp;_xlfn.XLOOKUP(13,eii,eia)&amp;MID(C338,4,2)&amp;_xlfn.XLOOKUP(16,eii,eia)&amp;_xlfn.XLOOKUP(14,eii,eia)&amp;_xlfn.XLOOKUP(16,eii,eia)&amp;_xlfn.XLOOKUP(15,eii,eia)&amp;_xlfn.XLOOKUP(16,eii,eia)</f>
        <v>technology 3091;attribute MPN 'ERJ1RHD3091' constant;attribute value '3.09 k' constant;attribute Power '0.05 W @ 70°C' constant;attribute package '0201' constant;attribute RCWV '12.4 V' constant;attribute tolerance '±0.5 %' constant;attribute pkg_codes '3091 / 302'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8" s="5" t="str" cm="1">
        <f t="array" aca="1" ref="F338" ca="1">IF( OR( AND($A338&gt;=INDIRECT("'Panasonic ERJ Code Table'!$K" &amp; F$1),$A338&lt;=INDIRECT("'Panasonic ERJ Code Table'!$L" &amp; F$1)), AND($A338&gt;=INDIRECT("'Panasonic ERJ Code Table'!$M" &amp; F$1),$A338&lt;=INDIRECT("'Panasonic ERJ Code Table'!$N" &amp; F$1)) ),F$2&amp;_xlfn.XLOOKUP($A338,E96_raw,E96_code),"N/A")</f>
        <v>ERJ2RHD3091</v>
      </c>
      <c r="G338" s="23" t="str" cm="1">
        <f t="array" aca="1" ref="G338" ca="1">"technology "&amp;RIGHT(F338,4)&amp;";"&amp;_xlfn.XLOOKUP(2,eii,eia)&amp;F338&amp;_xlfn.XLOOKUP(16,eii,eia)&amp;_xlfn.XLOOKUP(3,eii,eia)&amp;_xlfn.XLOOKUP($A338,E96_raw,e96_std&amp;" "&amp;e96_sym)&amp;_xlfn.XLOOKUP(16,eii,eia)&amp;_xlfn.XLOOKUP(4,eii,eia)&amp;_xlfn.XLOOKUP(LEFT(F338,7),r_1,r_4)&amp;" W @ 70°C"&amp;_xlfn.XLOOKUP(16,eii,eia)&amp;_xlfn.XLOOKUP(5,eii,eia)&amp;_xlfn.XLOOKUP(MID(F338,4,3),e_code,TEXT(e_size,"0000"))&amp;_xlfn.XLOOKUP(16,eii,eia)&amp;_xlfn.XLOOKUP(6,eii,eia)&amp;ROUND(MIN(SQRT($A338*_xlfn.XLOOKUP(LEFT(F338,7),r_1,r_4)),_xlfn.XLOOKUP(LEFT(F338,7),r_1,r_7)),1)&amp;" V"&amp;_xlfn.XLOOKUP(16,eii,eia)&amp;_xlfn.XLOOKUP(8,eii,eia)&amp;_xlfn.XLOOKUP(LEFT(F338,7),r_1,r_8)&amp;_xlfn.XLOOKUP(16,eii,eia)&amp;_xlfn.XLOOKUP(9,eii,eia)&amp;_xlfn.XLOOKUP($A338,E96_raw,E96_code&amp;" / "&amp;E96_3C)&amp;_xlfn.XLOOKUP(16,eii,eia)&amp;_xlfn.XLOOKUP(10,eii,eia)&amp;_xlfn.XLOOKUP(LEFT(F338,7),r_1,r_10)&amp;_xlfn.XLOOKUP(16,eii,eia)&amp;_xlfn.XLOOKUP(11,eii,eia)&amp;_xlfn.XLOOKUP(LEFT(F338,7),r_1,r_11)&amp;_xlfn.XLOOKUP(16,eii,eia)&amp;_xlfn.XLOOKUP(12,eii,eia)&amp;_xlfn.XLOOKUP(LEFT(F338,7),r_1,r_12)&amp;" ppm/°C"&amp;_xlfn.XLOOKUP(16,eii,eia)&amp;_xlfn.XLOOKUP(13,eii,eia)&amp;MID(F338,4,2)&amp;_xlfn.XLOOKUP(16,eii,eia)&amp;_xlfn.XLOOKUP(14,eii,eia)&amp;_xlfn.XLOOKUP(16,eii,eia)&amp;_xlfn.XLOOKUP(15,eii,eia)&amp;_xlfn.XLOOKUP(16,eii,eia)</f>
        <v>technology 3091;attribute MPN 'ERJ2RHD3091' constant;attribute value '3.09 k' constant;attribute Power '0.063 W @ 70°C' constant;attribute package '0402' constant;attribute RCWV '14 V' constant;attribute tolerance '±0.5 %' constant;attribute pkg_codes '3091 / 302'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8" s="5" t="str" cm="1">
        <f t="array" aca="1" ref="I338" ca="1">IF( OR( AND($A338&gt;=INDIRECT("'Panasonic ERJ Code Table'!$K" &amp; I$1),$A338&lt;=INDIRECT("'Panasonic ERJ Code Table'!$L" &amp; I$1)), AND($A338&gt;=INDIRECT("'Panasonic ERJ Code Table'!$M" &amp; I$1),$A338&lt;=INDIRECT("'Panasonic ERJ Code Table'!$N" &amp; I$1)) ),I$2&amp;_xlfn.XLOOKUP($A338,E96_raw,E96_code),"N/A")</f>
        <v>N/A</v>
      </c>
      <c r="L338" s="5" t="str" cm="1">
        <f t="array" aca="1" ref="L338" ca="1">IF( OR( AND($A338&gt;=INDIRECT("'Panasonic ERJ Code Table'!$K" &amp; L$1),$A338&lt;=INDIRECT("'Panasonic ERJ Code Table'!$L" &amp; L$1)), AND($A338&gt;=INDIRECT("'Panasonic ERJ Code Table'!$M" &amp; L$1),$A338&lt;=INDIRECT("'Panasonic ERJ Code Table'!$N" &amp; L$1)) ),L$2&amp;_xlfn.XLOOKUP($A338,E96_raw,E96_code),"N/A")</f>
        <v>ERJ3RBD3091</v>
      </c>
      <c r="O338" s="5" t="str" cm="1">
        <f t="array" aca="1" ref="O338" ca="1">IF( OR( AND($A338&gt;=INDIRECT("'Panasonic ERJ Code Table'!$K" &amp; O$1),$A338&lt;=INDIRECT("'Panasonic ERJ Code Table'!$L" &amp; O$1)), AND($A338&gt;=INDIRECT("'Panasonic ERJ Code Table'!$M" &amp; O$1),$A338&lt;=INDIRECT("'Panasonic ERJ Code Table'!$N" &amp; O$1)) ),O$2&amp;_xlfn.XLOOKUP($A338,E96_raw,E96_code),"N/A")</f>
        <v>N/A</v>
      </c>
      <c r="R338" s="5" t="str" cm="1">
        <f t="array" aca="1" ref="R338" ca="1">IF( OR( AND($A338&gt;=INDIRECT("'Panasonic ERJ Code Table'!$K" &amp; R$1),$A338&lt;=INDIRECT("'Panasonic ERJ Code Table'!$L" &amp; R$1)), AND($A338&gt;=INDIRECT("'Panasonic ERJ Code Table'!$M" &amp; R$1),$A338&lt;=INDIRECT("'Panasonic ERJ Code Table'!$N" &amp; R$1)) ),R$2&amp;_xlfn.XLOOKUP($A338,E96_raw,E96_code),"N/A")</f>
        <v>ERJ6RBD3091</v>
      </c>
      <c r="U338" s="5" t="str" cm="1">
        <f t="array" aca="1" ref="U338" ca="1">IF( OR( AND($A338&gt;=INDIRECT("'Panasonic ERJ Code Table'!$J" &amp; U$1),$A338&lt;=INDIRECT("'Panasonic ERJ Code Table'!$K" &amp; U$1)), AND($A338&gt;=INDIRECT("'Panasonic ERJ Code Table'!$L" &amp; U$1),$A338&lt;=INDIRECT("'Panasonic ERJ Code Table'!$M" &amp; U$1)) ),U$2&amp;_xlfn.XLOOKUP($A338,E96_raw,E96_code),"N/A")</f>
        <v>ERJ6RED3091</v>
      </c>
    </row>
    <row r="339" spans="1:21">
      <c r="A339" s="16">
        <v>3160</v>
      </c>
      <c r="B339" s="19"/>
      <c r="C339" s="5" t="str" cm="1">
        <f t="array" aca="1" ref="C339" ca="1">IF( OR( AND($A339&gt;=INDIRECT("'Panasonic ERJ Code Table'!$K" &amp; C$1),$A339&lt;=INDIRECT("'Panasonic ERJ Code Table'!$L" &amp; C$1)), AND($A339&gt;=INDIRECT("'Panasonic ERJ Code Table'!$M" &amp; C$1),$A339&lt;=INDIRECT("'Panasonic ERJ Code Table'!$N" &amp; C$1)) ),C$2&amp;_xlfn.XLOOKUP($A339,E96_raw,E96_code),"N/A")</f>
        <v>ERJ1RHD3161</v>
      </c>
      <c r="D339" s="23" t="str" cm="1">
        <f t="array" aca="1" ref="D339" ca="1">"technology "&amp;RIGHT(C339,4)&amp;";"&amp;_xlfn.XLOOKUP(2,eii,eia)&amp;C339&amp;_xlfn.XLOOKUP(16,eii,eia)&amp;_xlfn.XLOOKUP(3,eii,eia)&amp;_xlfn.XLOOKUP($A339,E96_raw,e96_std&amp;" "&amp;e96_sym)&amp;_xlfn.XLOOKUP(16,eii,eia)&amp;_xlfn.XLOOKUP(4,eii,eia)&amp;_xlfn.XLOOKUP(LEFT(C339,7),r_1,r_4)&amp;" W @ 70°C"&amp;_xlfn.XLOOKUP(16,eii,eia)&amp;_xlfn.XLOOKUP(5,eii,eia)&amp;_xlfn.XLOOKUP(MID(C339,4,3),e_code,TEXT(e_size,"0000"))&amp;_xlfn.XLOOKUP(16,eii,eia)&amp;_xlfn.XLOOKUP(6,eii,eia)&amp;ROUND(MIN(SQRT($A339*_xlfn.XLOOKUP(LEFT(C339,7),r_1,r_4)),_xlfn.XLOOKUP(LEFT(C339,7),r_1,r_7)),1)&amp;" V"&amp;_xlfn.XLOOKUP(16,eii,eia)&amp;_xlfn.XLOOKUP(8,eii,eia)&amp;_xlfn.XLOOKUP(LEFT(C339,7),r_1,r_8)&amp;_xlfn.XLOOKUP(16,eii,eia)&amp;_xlfn.XLOOKUP(9,eii,eia)&amp;_xlfn.XLOOKUP($A339,E96_raw,E96_code&amp;" / "&amp;E96_3C)&amp;_xlfn.XLOOKUP(16,eii,eia)&amp;_xlfn.XLOOKUP(10,eii,eia)&amp;_xlfn.XLOOKUP(LEFT(C339,7),r_1,r_10)&amp;_xlfn.XLOOKUP(16,eii,eia)&amp;_xlfn.XLOOKUP(11,eii,eia)&amp;_xlfn.XLOOKUP(LEFT(C339,7),r_1,r_11)&amp;_xlfn.XLOOKUP(16,eii,eia)&amp;_xlfn.XLOOKUP(12,eii,eia)&amp;_xlfn.XLOOKUP(LEFT(C339,7),r_1,r_12)&amp;" ppm/°C"&amp;_xlfn.XLOOKUP(16,eii,eia)&amp;_xlfn.XLOOKUP(13,eii,eia)&amp;MID(C339,4,2)&amp;_xlfn.XLOOKUP(16,eii,eia)&amp;_xlfn.XLOOKUP(14,eii,eia)&amp;_xlfn.XLOOKUP(16,eii,eia)&amp;_xlfn.XLOOKUP(15,eii,eia)&amp;_xlfn.XLOOKUP(16,eii,eia)</f>
        <v>technology 3161;attribute MPN 'ERJ1RHD3161' constant;attribute value '3.16 k' constant;attribute Power '0.05 W @ 70°C' constant;attribute package '0201' constant;attribute RCWV '12.6 V' constant;attribute tolerance '±0.5 %' constant;attribute pkg_codes '3161 / 312'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39" s="5" t="str" cm="1">
        <f t="array" aca="1" ref="F339" ca="1">IF( OR( AND($A339&gt;=INDIRECT("'Panasonic ERJ Code Table'!$K" &amp; F$1),$A339&lt;=INDIRECT("'Panasonic ERJ Code Table'!$L" &amp; F$1)), AND($A339&gt;=INDIRECT("'Panasonic ERJ Code Table'!$M" &amp; F$1),$A339&lt;=INDIRECT("'Panasonic ERJ Code Table'!$N" &amp; F$1)) ),F$2&amp;_xlfn.XLOOKUP($A339,E96_raw,E96_code),"N/A")</f>
        <v>ERJ2RHD3161</v>
      </c>
      <c r="G339" s="23" t="str" cm="1">
        <f t="array" aca="1" ref="G339" ca="1">"technology "&amp;RIGHT(F339,4)&amp;";"&amp;_xlfn.XLOOKUP(2,eii,eia)&amp;F339&amp;_xlfn.XLOOKUP(16,eii,eia)&amp;_xlfn.XLOOKUP(3,eii,eia)&amp;_xlfn.XLOOKUP($A339,E96_raw,e96_std&amp;" "&amp;e96_sym)&amp;_xlfn.XLOOKUP(16,eii,eia)&amp;_xlfn.XLOOKUP(4,eii,eia)&amp;_xlfn.XLOOKUP(LEFT(F339,7),r_1,r_4)&amp;" W @ 70°C"&amp;_xlfn.XLOOKUP(16,eii,eia)&amp;_xlfn.XLOOKUP(5,eii,eia)&amp;_xlfn.XLOOKUP(MID(F339,4,3),e_code,TEXT(e_size,"0000"))&amp;_xlfn.XLOOKUP(16,eii,eia)&amp;_xlfn.XLOOKUP(6,eii,eia)&amp;ROUND(MIN(SQRT($A339*_xlfn.XLOOKUP(LEFT(F339,7),r_1,r_4)),_xlfn.XLOOKUP(LEFT(F339,7),r_1,r_7)),1)&amp;" V"&amp;_xlfn.XLOOKUP(16,eii,eia)&amp;_xlfn.XLOOKUP(8,eii,eia)&amp;_xlfn.XLOOKUP(LEFT(F339,7),r_1,r_8)&amp;_xlfn.XLOOKUP(16,eii,eia)&amp;_xlfn.XLOOKUP(9,eii,eia)&amp;_xlfn.XLOOKUP($A339,E96_raw,E96_code&amp;" / "&amp;E96_3C)&amp;_xlfn.XLOOKUP(16,eii,eia)&amp;_xlfn.XLOOKUP(10,eii,eia)&amp;_xlfn.XLOOKUP(LEFT(F339,7),r_1,r_10)&amp;_xlfn.XLOOKUP(16,eii,eia)&amp;_xlfn.XLOOKUP(11,eii,eia)&amp;_xlfn.XLOOKUP(LEFT(F339,7),r_1,r_11)&amp;_xlfn.XLOOKUP(16,eii,eia)&amp;_xlfn.XLOOKUP(12,eii,eia)&amp;_xlfn.XLOOKUP(LEFT(F339,7),r_1,r_12)&amp;" ppm/°C"&amp;_xlfn.XLOOKUP(16,eii,eia)&amp;_xlfn.XLOOKUP(13,eii,eia)&amp;MID(F339,4,2)&amp;_xlfn.XLOOKUP(16,eii,eia)&amp;_xlfn.XLOOKUP(14,eii,eia)&amp;_xlfn.XLOOKUP(16,eii,eia)&amp;_xlfn.XLOOKUP(15,eii,eia)&amp;_xlfn.XLOOKUP(16,eii,eia)</f>
        <v>technology 3161;attribute MPN 'ERJ2RHD3161' constant;attribute value '3.16 k' constant;attribute Power '0.063 W @ 70°C' constant;attribute package '0402' constant;attribute RCWV '14.1 V' constant;attribute tolerance '±0.5 %' constant;attribute pkg_codes '3161 / 312'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39" s="5" t="str" cm="1">
        <f t="array" aca="1" ref="I339" ca="1">IF( OR( AND($A339&gt;=INDIRECT("'Panasonic ERJ Code Table'!$K" &amp; I$1),$A339&lt;=INDIRECT("'Panasonic ERJ Code Table'!$L" &amp; I$1)), AND($A339&gt;=INDIRECT("'Panasonic ERJ Code Table'!$M" &amp; I$1),$A339&lt;=INDIRECT("'Panasonic ERJ Code Table'!$N" &amp; I$1)) ),I$2&amp;_xlfn.XLOOKUP($A339,E96_raw,E96_code),"N/A")</f>
        <v>N/A</v>
      </c>
      <c r="L339" s="5" t="str" cm="1">
        <f t="array" aca="1" ref="L339" ca="1">IF( OR( AND($A339&gt;=INDIRECT("'Panasonic ERJ Code Table'!$K" &amp; L$1),$A339&lt;=INDIRECT("'Panasonic ERJ Code Table'!$L" &amp; L$1)), AND($A339&gt;=INDIRECT("'Panasonic ERJ Code Table'!$M" &amp; L$1),$A339&lt;=INDIRECT("'Panasonic ERJ Code Table'!$N" &amp; L$1)) ),L$2&amp;_xlfn.XLOOKUP($A339,E96_raw,E96_code),"N/A")</f>
        <v>ERJ3RBD3161</v>
      </c>
      <c r="O339" s="5" t="str" cm="1">
        <f t="array" aca="1" ref="O339" ca="1">IF( OR( AND($A339&gt;=INDIRECT("'Panasonic ERJ Code Table'!$K" &amp; O$1),$A339&lt;=INDIRECT("'Panasonic ERJ Code Table'!$L" &amp; O$1)), AND($A339&gt;=INDIRECT("'Panasonic ERJ Code Table'!$M" &amp; O$1),$A339&lt;=INDIRECT("'Panasonic ERJ Code Table'!$N" &amp; O$1)) ),O$2&amp;_xlfn.XLOOKUP($A339,E96_raw,E96_code),"N/A")</f>
        <v>N/A</v>
      </c>
      <c r="R339" s="5" t="str" cm="1">
        <f t="array" aca="1" ref="R339" ca="1">IF( OR( AND($A339&gt;=INDIRECT("'Panasonic ERJ Code Table'!$K" &amp; R$1),$A339&lt;=INDIRECT("'Panasonic ERJ Code Table'!$L" &amp; R$1)), AND($A339&gt;=INDIRECT("'Panasonic ERJ Code Table'!$M" &amp; R$1),$A339&lt;=INDIRECT("'Panasonic ERJ Code Table'!$N" &amp; R$1)) ),R$2&amp;_xlfn.XLOOKUP($A339,E96_raw,E96_code),"N/A")</f>
        <v>ERJ6RBD3161</v>
      </c>
      <c r="U339" s="5" t="str" cm="1">
        <f t="array" aca="1" ref="U339" ca="1">IF( OR( AND($A339&gt;=INDIRECT("'Panasonic ERJ Code Table'!$J" &amp; U$1),$A339&lt;=INDIRECT("'Panasonic ERJ Code Table'!$K" &amp; U$1)), AND($A339&gt;=INDIRECT("'Panasonic ERJ Code Table'!$L" &amp; U$1),$A339&lt;=INDIRECT("'Panasonic ERJ Code Table'!$M" &amp; U$1)) ),U$2&amp;_xlfn.XLOOKUP($A339,E96_raw,E96_code),"N/A")</f>
        <v>ERJ6RED3161</v>
      </c>
    </row>
    <row r="340" spans="1:21">
      <c r="A340" s="16">
        <v>3240.0000000000005</v>
      </c>
      <c r="B340" s="19"/>
      <c r="C340" s="5" t="str" cm="1">
        <f t="array" aca="1" ref="C340" ca="1">IF( OR( AND($A340&gt;=INDIRECT("'Panasonic ERJ Code Table'!$K" &amp; C$1),$A340&lt;=INDIRECT("'Panasonic ERJ Code Table'!$L" &amp; C$1)), AND($A340&gt;=INDIRECT("'Panasonic ERJ Code Table'!$M" &amp; C$1),$A340&lt;=INDIRECT("'Panasonic ERJ Code Table'!$N" &amp; C$1)) ),C$2&amp;_xlfn.XLOOKUP($A340,E96_raw,E96_code),"N/A")</f>
        <v>ERJ1RHD3241</v>
      </c>
      <c r="D340" s="23" t="str" cm="1">
        <f t="array" aca="1" ref="D340" ca="1">"technology "&amp;RIGHT(C340,4)&amp;";"&amp;_xlfn.XLOOKUP(2,eii,eia)&amp;C340&amp;_xlfn.XLOOKUP(16,eii,eia)&amp;_xlfn.XLOOKUP(3,eii,eia)&amp;_xlfn.XLOOKUP($A340,E96_raw,e96_std&amp;" "&amp;e96_sym)&amp;_xlfn.XLOOKUP(16,eii,eia)&amp;_xlfn.XLOOKUP(4,eii,eia)&amp;_xlfn.XLOOKUP(LEFT(C340,7),r_1,r_4)&amp;" W @ 70°C"&amp;_xlfn.XLOOKUP(16,eii,eia)&amp;_xlfn.XLOOKUP(5,eii,eia)&amp;_xlfn.XLOOKUP(MID(C340,4,3),e_code,TEXT(e_size,"0000"))&amp;_xlfn.XLOOKUP(16,eii,eia)&amp;_xlfn.XLOOKUP(6,eii,eia)&amp;ROUND(MIN(SQRT($A340*_xlfn.XLOOKUP(LEFT(C340,7),r_1,r_4)),_xlfn.XLOOKUP(LEFT(C340,7),r_1,r_7)),1)&amp;" V"&amp;_xlfn.XLOOKUP(16,eii,eia)&amp;_xlfn.XLOOKUP(8,eii,eia)&amp;_xlfn.XLOOKUP(LEFT(C340,7),r_1,r_8)&amp;_xlfn.XLOOKUP(16,eii,eia)&amp;_xlfn.XLOOKUP(9,eii,eia)&amp;_xlfn.XLOOKUP($A340,E96_raw,E96_code&amp;" / "&amp;E96_3C)&amp;_xlfn.XLOOKUP(16,eii,eia)&amp;_xlfn.XLOOKUP(10,eii,eia)&amp;_xlfn.XLOOKUP(LEFT(C340,7),r_1,r_10)&amp;_xlfn.XLOOKUP(16,eii,eia)&amp;_xlfn.XLOOKUP(11,eii,eia)&amp;_xlfn.XLOOKUP(LEFT(C340,7),r_1,r_11)&amp;_xlfn.XLOOKUP(16,eii,eia)&amp;_xlfn.XLOOKUP(12,eii,eia)&amp;_xlfn.XLOOKUP(LEFT(C340,7),r_1,r_12)&amp;" ppm/°C"&amp;_xlfn.XLOOKUP(16,eii,eia)&amp;_xlfn.XLOOKUP(13,eii,eia)&amp;MID(C340,4,2)&amp;_xlfn.XLOOKUP(16,eii,eia)&amp;_xlfn.XLOOKUP(14,eii,eia)&amp;_xlfn.XLOOKUP(16,eii,eia)&amp;_xlfn.XLOOKUP(15,eii,eia)&amp;_xlfn.XLOOKUP(16,eii,eia)</f>
        <v>technology 3241;attribute MPN 'ERJ1RHD3241' constant;attribute value '3.24 k' constant;attribute Power '0.05 W @ 70°C' constant;attribute package '0201' constant;attribute RCWV '12.7 V' constant;attribute tolerance '±0.5 %' constant;attribute pkg_codes '3241 / 322'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0" s="5" t="str" cm="1">
        <f t="array" aca="1" ref="F340" ca="1">IF( OR( AND($A340&gt;=INDIRECT("'Panasonic ERJ Code Table'!$K" &amp; F$1),$A340&lt;=INDIRECT("'Panasonic ERJ Code Table'!$L" &amp; F$1)), AND($A340&gt;=INDIRECT("'Panasonic ERJ Code Table'!$M" &amp; F$1),$A340&lt;=INDIRECT("'Panasonic ERJ Code Table'!$N" &amp; F$1)) ),F$2&amp;_xlfn.XLOOKUP($A340,E96_raw,E96_code),"N/A")</f>
        <v>ERJ2RHD3241</v>
      </c>
      <c r="G340" s="23" t="str" cm="1">
        <f t="array" aca="1" ref="G340" ca="1">"technology "&amp;RIGHT(F340,4)&amp;";"&amp;_xlfn.XLOOKUP(2,eii,eia)&amp;F340&amp;_xlfn.XLOOKUP(16,eii,eia)&amp;_xlfn.XLOOKUP(3,eii,eia)&amp;_xlfn.XLOOKUP($A340,E96_raw,e96_std&amp;" "&amp;e96_sym)&amp;_xlfn.XLOOKUP(16,eii,eia)&amp;_xlfn.XLOOKUP(4,eii,eia)&amp;_xlfn.XLOOKUP(LEFT(F340,7),r_1,r_4)&amp;" W @ 70°C"&amp;_xlfn.XLOOKUP(16,eii,eia)&amp;_xlfn.XLOOKUP(5,eii,eia)&amp;_xlfn.XLOOKUP(MID(F340,4,3),e_code,TEXT(e_size,"0000"))&amp;_xlfn.XLOOKUP(16,eii,eia)&amp;_xlfn.XLOOKUP(6,eii,eia)&amp;ROUND(MIN(SQRT($A340*_xlfn.XLOOKUP(LEFT(F340,7),r_1,r_4)),_xlfn.XLOOKUP(LEFT(F340,7),r_1,r_7)),1)&amp;" V"&amp;_xlfn.XLOOKUP(16,eii,eia)&amp;_xlfn.XLOOKUP(8,eii,eia)&amp;_xlfn.XLOOKUP(LEFT(F340,7),r_1,r_8)&amp;_xlfn.XLOOKUP(16,eii,eia)&amp;_xlfn.XLOOKUP(9,eii,eia)&amp;_xlfn.XLOOKUP($A340,E96_raw,E96_code&amp;" / "&amp;E96_3C)&amp;_xlfn.XLOOKUP(16,eii,eia)&amp;_xlfn.XLOOKUP(10,eii,eia)&amp;_xlfn.XLOOKUP(LEFT(F340,7),r_1,r_10)&amp;_xlfn.XLOOKUP(16,eii,eia)&amp;_xlfn.XLOOKUP(11,eii,eia)&amp;_xlfn.XLOOKUP(LEFT(F340,7),r_1,r_11)&amp;_xlfn.XLOOKUP(16,eii,eia)&amp;_xlfn.XLOOKUP(12,eii,eia)&amp;_xlfn.XLOOKUP(LEFT(F340,7),r_1,r_12)&amp;" ppm/°C"&amp;_xlfn.XLOOKUP(16,eii,eia)&amp;_xlfn.XLOOKUP(13,eii,eia)&amp;MID(F340,4,2)&amp;_xlfn.XLOOKUP(16,eii,eia)&amp;_xlfn.XLOOKUP(14,eii,eia)&amp;_xlfn.XLOOKUP(16,eii,eia)&amp;_xlfn.XLOOKUP(15,eii,eia)&amp;_xlfn.XLOOKUP(16,eii,eia)</f>
        <v>technology 3241;attribute MPN 'ERJ2RHD3241' constant;attribute value '3.24 k' constant;attribute Power '0.063 W @ 70°C' constant;attribute package '0402' constant;attribute RCWV '14.3 V' constant;attribute tolerance '±0.5 %' constant;attribute pkg_codes '3241 / 322'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0" s="5" t="str" cm="1">
        <f t="array" aca="1" ref="I340" ca="1">IF( OR( AND($A340&gt;=INDIRECT("'Panasonic ERJ Code Table'!$K" &amp; I$1),$A340&lt;=INDIRECT("'Panasonic ERJ Code Table'!$L" &amp; I$1)), AND($A340&gt;=INDIRECT("'Panasonic ERJ Code Table'!$M" &amp; I$1),$A340&lt;=INDIRECT("'Panasonic ERJ Code Table'!$N" &amp; I$1)) ),I$2&amp;_xlfn.XLOOKUP($A340,E96_raw,E96_code),"N/A")</f>
        <v>N/A</v>
      </c>
      <c r="L340" s="5" t="str" cm="1">
        <f t="array" aca="1" ref="L340" ca="1">IF( OR( AND($A340&gt;=INDIRECT("'Panasonic ERJ Code Table'!$K" &amp; L$1),$A340&lt;=INDIRECT("'Panasonic ERJ Code Table'!$L" &amp; L$1)), AND($A340&gt;=INDIRECT("'Panasonic ERJ Code Table'!$M" &amp; L$1),$A340&lt;=INDIRECT("'Panasonic ERJ Code Table'!$N" &amp; L$1)) ),L$2&amp;_xlfn.XLOOKUP($A340,E96_raw,E96_code),"N/A")</f>
        <v>ERJ3RBD3241</v>
      </c>
      <c r="O340" s="5" t="str" cm="1">
        <f t="array" aca="1" ref="O340" ca="1">IF( OR( AND($A340&gt;=INDIRECT("'Panasonic ERJ Code Table'!$K" &amp; O$1),$A340&lt;=INDIRECT("'Panasonic ERJ Code Table'!$L" &amp; O$1)), AND($A340&gt;=INDIRECT("'Panasonic ERJ Code Table'!$M" &amp; O$1),$A340&lt;=INDIRECT("'Panasonic ERJ Code Table'!$N" &amp; O$1)) ),O$2&amp;_xlfn.XLOOKUP($A340,E96_raw,E96_code),"N/A")</f>
        <v>N/A</v>
      </c>
      <c r="R340" s="5" t="str" cm="1">
        <f t="array" aca="1" ref="R340" ca="1">IF( OR( AND($A340&gt;=INDIRECT("'Panasonic ERJ Code Table'!$K" &amp; R$1),$A340&lt;=INDIRECT("'Panasonic ERJ Code Table'!$L" &amp; R$1)), AND($A340&gt;=INDIRECT("'Panasonic ERJ Code Table'!$M" &amp; R$1),$A340&lt;=INDIRECT("'Panasonic ERJ Code Table'!$N" &amp; R$1)) ),R$2&amp;_xlfn.XLOOKUP($A340,E96_raw,E96_code),"N/A")</f>
        <v>ERJ6RBD3241</v>
      </c>
      <c r="U340" s="5" t="str" cm="1">
        <f t="array" aca="1" ref="U340" ca="1">IF( OR( AND($A340&gt;=INDIRECT("'Panasonic ERJ Code Table'!$J" &amp; U$1),$A340&lt;=INDIRECT("'Panasonic ERJ Code Table'!$K" &amp; U$1)), AND($A340&gt;=INDIRECT("'Panasonic ERJ Code Table'!$L" &amp; U$1),$A340&lt;=INDIRECT("'Panasonic ERJ Code Table'!$M" &amp; U$1)) ),U$2&amp;_xlfn.XLOOKUP($A340,E96_raw,E96_code),"N/A")</f>
        <v>ERJ6RED3241</v>
      </c>
    </row>
    <row r="341" spans="1:21">
      <c r="A341" s="16">
        <v>3320</v>
      </c>
      <c r="B341" s="19"/>
      <c r="C341" s="5" t="str" cm="1">
        <f t="array" aca="1" ref="C341" ca="1">IF( OR( AND($A341&gt;=INDIRECT("'Panasonic ERJ Code Table'!$K" &amp; C$1),$A341&lt;=INDIRECT("'Panasonic ERJ Code Table'!$L" &amp; C$1)), AND($A341&gt;=INDIRECT("'Panasonic ERJ Code Table'!$M" &amp; C$1),$A341&lt;=INDIRECT("'Panasonic ERJ Code Table'!$N" &amp; C$1)) ),C$2&amp;_xlfn.XLOOKUP($A341,E96_raw,E96_code),"N/A")</f>
        <v>ERJ1RHD3321</v>
      </c>
      <c r="D341" s="23" t="str" cm="1">
        <f t="array" aca="1" ref="D341" ca="1">"technology "&amp;RIGHT(C341,4)&amp;";"&amp;_xlfn.XLOOKUP(2,eii,eia)&amp;C341&amp;_xlfn.XLOOKUP(16,eii,eia)&amp;_xlfn.XLOOKUP(3,eii,eia)&amp;_xlfn.XLOOKUP($A341,E96_raw,e96_std&amp;" "&amp;e96_sym)&amp;_xlfn.XLOOKUP(16,eii,eia)&amp;_xlfn.XLOOKUP(4,eii,eia)&amp;_xlfn.XLOOKUP(LEFT(C341,7),r_1,r_4)&amp;" W @ 70°C"&amp;_xlfn.XLOOKUP(16,eii,eia)&amp;_xlfn.XLOOKUP(5,eii,eia)&amp;_xlfn.XLOOKUP(MID(C341,4,3),e_code,TEXT(e_size,"0000"))&amp;_xlfn.XLOOKUP(16,eii,eia)&amp;_xlfn.XLOOKUP(6,eii,eia)&amp;ROUND(MIN(SQRT($A341*_xlfn.XLOOKUP(LEFT(C341,7),r_1,r_4)),_xlfn.XLOOKUP(LEFT(C341,7),r_1,r_7)),1)&amp;" V"&amp;_xlfn.XLOOKUP(16,eii,eia)&amp;_xlfn.XLOOKUP(8,eii,eia)&amp;_xlfn.XLOOKUP(LEFT(C341,7),r_1,r_8)&amp;_xlfn.XLOOKUP(16,eii,eia)&amp;_xlfn.XLOOKUP(9,eii,eia)&amp;_xlfn.XLOOKUP($A341,E96_raw,E96_code&amp;" / "&amp;E96_3C)&amp;_xlfn.XLOOKUP(16,eii,eia)&amp;_xlfn.XLOOKUP(10,eii,eia)&amp;_xlfn.XLOOKUP(LEFT(C341,7),r_1,r_10)&amp;_xlfn.XLOOKUP(16,eii,eia)&amp;_xlfn.XLOOKUP(11,eii,eia)&amp;_xlfn.XLOOKUP(LEFT(C341,7),r_1,r_11)&amp;_xlfn.XLOOKUP(16,eii,eia)&amp;_xlfn.XLOOKUP(12,eii,eia)&amp;_xlfn.XLOOKUP(LEFT(C341,7),r_1,r_12)&amp;" ppm/°C"&amp;_xlfn.XLOOKUP(16,eii,eia)&amp;_xlfn.XLOOKUP(13,eii,eia)&amp;MID(C341,4,2)&amp;_xlfn.XLOOKUP(16,eii,eia)&amp;_xlfn.XLOOKUP(14,eii,eia)&amp;_xlfn.XLOOKUP(16,eii,eia)&amp;_xlfn.XLOOKUP(15,eii,eia)&amp;_xlfn.XLOOKUP(16,eii,eia)</f>
        <v>technology 3321;attribute MPN 'ERJ1RHD3321' constant;attribute value '3.32 k' constant;attribute Power '0.05 W @ 70°C' constant;attribute package '0201' constant;attribute RCWV '12.9 V' constant;attribute tolerance '±0.5 %' constant;attribute pkg_codes '3321 / 332'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1" s="5" t="str" cm="1">
        <f t="array" aca="1" ref="F341" ca="1">IF( OR( AND($A341&gt;=INDIRECT("'Panasonic ERJ Code Table'!$K" &amp; F$1),$A341&lt;=INDIRECT("'Panasonic ERJ Code Table'!$L" &amp; F$1)), AND($A341&gt;=INDIRECT("'Panasonic ERJ Code Table'!$M" &amp; F$1),$A341&lt;=INDIRECT("'Panasonic ERJ Code Table'!$N" &amp; F$1)) ),F$2&amp;_xlfn.XLOOKUP($A341,E96_raw,E96_code),"N/A")</f>
        <v>ERJ2RHD3321</v>
      </c>
      <c r="G341" s="23" t="str" cm="1">
        <f t="array" aca="1" ref="G341" ca="1">"technology "&amp;RIGHT(F341,4)&amp;";"&amp;_xlfn.XLOOKUP(2,eii,eia)&amp;F341&amp;_xlfn.XLOOKUP(16,eii,eia)&amp;_xlfn.XLOOKUP(3,eii,eia)&amp;_xlfn.XLOOKUP($A341,E96_raw,e96_std&amp;" "&amp;e96_sym)&amp;_xlfn.XLOOKUP(16,eii,eia)&amp;_xlfn.XLOOKUP(4,eii,eia)&amp;_xlfn.XLOOKUP(LEFT(F341,7),r_1,r_4)&amp;" W @ 70°C"&amp;_xlfn.XLOOKUP(16,eii,eia)&amp;_xlfn.XLOOKUP(5,eii,eia)&amp;_xlfn.XLOOKUP(MID(F341,4,3),e_code,TEXT(e_size,"0000"))&amp;_xlfn.XLOOKUP(16,eii,eia)&amp;_xlfn.XLOOKUP(6,eii,eia)&amp;ROUND(MIN(SQRT($A341*_xlfn.XLOOKUP(LEFT(F341,7),r_1,r_4)),_xlfn.XLOOKUP(LEFT(F341,7),r_1,r_7)),1)&amp;" V"&amp;_xlfn.XLOOKUP(16,eii,eia)&amp;_xlfn.XLOOKUP(8,eii,eia)&amp;_xlfn.XLOOKUP(LEFT(F341,7),r_1,r_8)&amp;_xlfn.XLOOKUP(16,eii,eia)&amp;_xlfn.XLOOKUP(9,eii,eia)&amp;_xlfn.XLOOKUP($A341,E96_raw,E96_code&amp;" / "&amp;E96_3C)&amp;_xlfn.XLOOKUP(16,eii,eia)&amp;_xlfn.XLOOKUP(10,eii,eia)&amp;_xlfn.XLOOKUP(LEFT(F341,7),r_1,r_10)&amp;_xlfn.XLOOKUP(16,eii,eia)&amp;_xlfn.XLOOKUP(11,eii,eia)&amp;_xlfn.XLOOKUP(LEFT(F341,7),r_1,r_11)&amp;_xlfn.XLOOKUP(16,eii,eia)&amp;_xlfn.XLOOKUP(12,eii,eia)&amp;_xlfn.XLOOKUP(LEFT(F341,7),r_1,r_12)&amp;" ppm/°C"&amp;_xlfn.XLOOKUP(16,eii,eia)&amp;_xlfn.XLOOKUP(13,eii,eia)&amp;MID(F341,4,2)&amp;_xlfn.XLOOKUP(16,eii,eia)&amp;_xlfn.XLOOKUP(14,eii,eia)&amp;_xlfn.XLOOKUP(16,eii,eia)&amp;_xlfn.XLOOKUP(15,eii,eia)&amp;_xlfn.XLOOKUP(16,eii,eia)</f>
        <v>technology 3321;attribute MPN 'ERJ2RHD3321' constant;attribute value '3.32 k' constant;attribute Power '0.063 W @ 70°C' constant;attribute package '0402' constant;attribute RCWV '14.5 V' constant;attribute tolerance '±0.5 %' constant;attribute pkg_codes '3321 / 332'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1" s="5" t="str" cm="1">
        <f t="array" aca="1" ref="I341" ca="1">IF( OR( AND($A341&gt;=INDIRECT("'Panasonic ERJ Code Table'!$K" &amp; I$1),$A341&lt;=INDIRECT("'Panasonic ERJ Code Table'!$L" &amp; I$1)), AND($A341&gt;=INDIRECT("'Panasonic ERJ Code Table'!$M" &amp; I$1),$A341&lt;=INDIRECT("'Panasonic ERJ Code Table'!$N" &amp; I$1)) ),I$2&amp;_xlfn.XLOOKUP($A341,E96_raw,E96_code),"N/A")</f>
        <v>N/A</v>
      </c>
      <c r="L341" s="5" t="str" cm="1">
        <f t="array" aca="1" ref="L341" ca="1">IF( OR( AND($A341&gt;=INDIRECT("'Panasonic ERJ Code Table'!$K" &amp; L$1),$A341&lt;=INDIRECT("'Panasonic ERJ Code Table'!$L" &amp; L$1)), AND($A341&gt;=INDIRECT("'Panasonic ERJ Code Table'!$M" &amp; L$1),$A341&lt;=INDIRECT("'Panasonic ERJ Code Table'!$N" &amp; L$1)) ),L$2&amp;_xlfn.XLOOKUP($A341,E96_raw,E96_code),"N/A")</f>
        <v>ERJ3RBD3321</v>
      </c>
      <c r="O341" s="5" t="str" cm="1">
        <f t="array" aca="1" ref="O341" ca="1">IF( OR( AND($A341&gt;=INDIRECT("'Panasonic ERJ Code Table'!$K" &amp; O$1),$A341&lt;=INDIRECT("'Panasonic ERJ Code Table'!$L" &amp; O$1)), AND($A341&gt;=INDIRECT("'Panasonic ERJ Code Table'!$M" &amp; O$1),$A341&lt;=INDIRECT("'Panasonic ERJ Code Table'!$N" &amp; O$1)) ),O$2&amp;_xlfn.XLOOKUP($A341,E96_raw,E96_code),"N/A")</f>
        <v>N/A</v>
      </c>
      <c r="R341" s="5" t="str" cm="1">
        <f t="array" aca="1" ref="R341" ca="1">IF( OR( AND($A341&gt;=INDIRECT("'Panasonic ERJ Code Table'!$K" &amp; R$1),$A341&lt;=INDIRECT("'Panasonic ERJ Code Table'!$L" &amp; R$1)), AND($A341&gt;=INDIRECT("'Panasonic ERJ Code Table'!$M" &amp; R$1),$A341&lt;=INDIRECT("'Panasonic ERJ Code Table'!$N" &amp; R$1)) ),R$2&amp;_xlfn.XLOOKUP($A341,E96_raw,E96_code),"N/A")</f>
        <v>ERJ6RBD3321</v>
      </c>
      <c r="U341" s="5" t="str" cm="1">
        <f t="array" aca="1" ref="U341" ca="1">IF( OR( AND($A341&gt;=INDIRECT("'Panasonic ERJ Code Table'!$J" &amp; U$1),$A341&lt;=INDIRECT("'Panasonic ERJ Code Table'!$K" &amp; U$1)), AND($A341&gt;=INDIRECT("'Panasonic ERJ Code Table'!$L" &amp; U$1),$A341&lt;=INDIRECT("'Panasonic ERJ Code Table'!$M" &amp; U$1)) ),U$2&amp;_xlfn.XLOOKUP($A341,E96_raw,E96_code),"N/A")</f>
        <v>ERJ6RED3321</v>
      </c>
    </row>
    <row r="342" spans="1:21">
      <c r="A342" s="16">
        <v>3400</v>
      </c>
      <c r="B342" s="19"/>
      <c r="C342" s="5" t="str" cm="1">
        <f t="array" aca="1" ref="C342" ca="1">IF( OR( AND($A342&gt;=INDIRECT("'Panasonic ERJ Code Table'!$K" &amp; C$1),$A342&lt;=INDIRECT("'Panasonic ERJ Code Table'!$L" &amp; C$1)), AND($A342&gt;=INDIRECT("'Panasonic ERJ Code Table'!$M" &amp; C$1),$A342&lt;=INDIRECT("'Panasonic ERJ Code Table'!$N" &amp; C$1)) ),C$2&amp;_xlfn.XLOOKUP($A342,E96_raw,E96_code),"N/A")</f>
        <v>ERJ1RHD3401</v>
      </c>
      <c r="D342" s="23" t="str" cm="1">
        <f t="array" aca="1" ref="D342" ca="1">"technology "&amp;RIGHT(C342,4)&amp;";"&amp;_xlfn.XLOOKUP(2,eii,eia)&amp;C342&amp;_xlfn.XLOOKUP(16,eii,eia)&amp;_xlfn.XLOOKUP(3,eii,eia)&amp;_xlfn.XLOOKUP($A342,E96_raw,e96_std&amp;" "&amp;e96_sym)&amp;_xlfn.XLOOKUP(16,eii,eia)&amp;_xlfn.XLOOKUP(4,eii,eia)&amp;_xlfn.XLOOKUP(LEFT(C342,7),r_1,r_4)&amp;" W @ 70°C"&amp;_xlfn.XLOOKUP(16,eii,eia)&amp;_xlfn.XLOOKUP(5,eii,eia)&amp;_xlfn.XLOOKUP(MID(C342,4,3),e_code,TEXT(e_size,"0000"))&amp;_xlfn.XLOOKUP(16,eii,eia)&amp;_xlfn.XLOOKUP(6,eii,eia)&amp;ROUND(MIN(SQRT($A342*_xlfn.XLOOKUP(LEFT(C342,7),r_1,r_4)),_xlfn.XLOOKUP(LEFT(C342,7),r_1,r_7)),1)&amp;" V"&amp;_xlfn.XLOOKUP(16,eii,eia)&amp;_xlfn.XLOOKUP(8,eii,eia)&amp;_xlfn.XLOOKUP(LEFT(C342,7),r_1,r_8)&amp;_xlfn.XLOOKUP(16,eii,eia)&amp;_xlfn.XLOOKUP(9,eii,eia)&amp;_xlfn.XLOOKUP($A342,E96_raw,E96_code&amp;" / "&amp;E96_3C)&amp;_xlfn.XLOOKUP(16,eii,eia)&amp;_xlfn.XLOOKUP(10,eii,eia)&amp;_xlfn.XLOOKUP(LEFT(C342,7),r_1,r_10)&amp;_xlfn.XLOOKUP(16,eii,eia)&amp;_xlfn.XLOOKUP(11,eii,eia)&amp;_xlfn.XLOOKUP(LEFT(C342,7),r_1,r_11)&amp;_xlfn.XLOOKUP(16,eii,eia)&amp;_xlfn.XLOOKUP(12,eii,eia)&amp;_xlfn.XLOOKUP(LEFT(C342,7),r_1,r_12)&amp;" ppm/°C"&amp;_xlfn.XLOOKUP(16,eii,eia)&amp;_xlfn.XLOOKUP(13,eii,eia)&amp;MID(C342,4,2)&amp;_xlfn.XLOOKUP(16,eii,eia)&amp;_xlfn.XLOOKUP(14,eii,eia)&amp;_xlfn.XLOOKUP(16,eii,eia)&amp;_xlfn.XLOOKUP(15,eii,eia)&amp;_xlfn.XLOOKUP(16,eii,eia)</f>
        <v>technology 3401;attribute MPN 'ERJ1RHD3401' constant;attribute value '3.40 k' constant;attribute Power '0.05 W @ 70°C' constant;attribute package '0201' constant;attribute RCWV '13 V' constant;attribute tolerance '±0.5 %' constant;attribute pkg_codes '3401 / 342'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2" s="5" t="str" cm="1">
        <f t="array" aca="1" ref="F342" ca="1">IF( OR( AND($A342&gt;=INDIRECT("'Panasonic ERJ Code Table'!$K" &amp; F$1),$A342&lt;=INDIRECT("'Panasonic ERJ Code Table'!$L" &amp; F$1)), AND($A342&gt;=INDIRECT("'Panasonic ERJ Code Table'!$M" &amp; F$1),$A342&lt;=INDIRECT("'Panasonic ERJ Code Table'!$N" &amp; F$1)) ),F$2&amp;_xlfn.XLOOKUP($A342,E96_raw,E96_code),"N/A")</f>
        <v>ERJ2RHD3401</v>
      </c>
      <c r="G342" s="23" t="str" cm="1">
        <f t="array" aca="1" ref="G342" ca="1">"technology "&amp;RIGHT(F342,4)&amp;";"&amp;_xlfn.XLOOKUP(2,eii,eia)&amp;F342&amp;_xlfn.XLOOKUP(16,eii,eia)&amp;_xlfn.XLOOKUP(3,eii,eia)&amp;_xlfn.XLOOKUP($A342,E96_raw,e96_std&amp;" "&amp;e96_sym)&amp;_xlfn.XLOOKUP(16,eii,eia)&amp;_xlfn.XLOOKUP(4,eii,eia)&amp;_xlfn.XLOOKUP(LEFT(F342,7),r_1,r_4)&amp;" W @ 70°C"&amp;_xlfn.XLOOKUP(16,eii,eia)&amp;_xlfn.XLOOKUP(5,eii,eia)&amp;_xlfn.XLOOKUP(MID(F342,4,3),e_code,TEXT(e_size,"0000"))&amp;_xlfn.XLOOKUP(16,eii,eia)&amp;_xlfn.XLOOKUP(6,eii,eia)&amp;ROUND(MIN(SQRT($A342*_xlfn.XLOOKUP(LEFT(F342,7),r_1,r_4)),_xlfn.XLOOKUP(LEFT(F342,7),r_1,r_7)),1)&amp;" V"&amp;_xlfn.XLOOKUP(16,eii,eia)&amp;_xlfn.XLOOKUP(8,eii,eia)&amp;_xlfn.XLOOKUP(LEFT(F342,7),r_1,r_8)&amp;_xlfn.XLOOKUP(16,eii,eia)&amp;_xlfn.XLOOKUP(9,eii,eia)&amp;_xlfn.XLOOKUP($A342,E96_raw,E96_code&amp;" / "&amp;E96_3C)&amp;_xlfn.XLOOKUP(16,eii,eia)&amp;_xlfn.XLOOKUP(10,eii,eia)&amp;_xlfn.XLOOKUP(LEFT(F342,7),r_1,r_10)&amp;_xlfn.XLOOKUP(16,eii,eia)&amp;_xlfn.XLOOKUP(11,eii,eia)&amp;_xlfn.XLOOKUP(LEFT(F342,7),r_1,r_11)&amp;_xlfn.XLOOKUP(16,eii,eia)&amp;_xlfn.XLOOKUP(12,eii,eia)&amp;_xlfn.XLOOKUP(LEFT(F342,7),r_1,r_12)&amp;" ppm/°C"&amp;_xlfn.XLOOKUP(16,eii,eia)&amp;_xlfn.XLOOKUP(13,eii,eia)&amp;MID(F342,4,2)&amp;_xlfn.XLOOKUP(16,eii,eia)&amp;_xlfn.XLOOKUP(14,eii,eia)&amp;_xlfn.XLOOKUP(16,eii,eia)&amp;_xlfn.XLOOKUP(15,eii,eia)&amp;_xlfn.XLOOKUP(16,eii,eia)</f>
        <v>technology 3401;attribute MPN 'ERJ2RHD3401' constant;attribute value '3.40 k' constant;attribute Power '0.063 W @ 70°C' constant;attribute package '0402' constant;attribute RCWV '14.6 V' constant;attribute tolerance '±0.5 %' constant;attribute pkg_codes '3401 / 342'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2" s="5" t="str" cm="1">
        <f t="array" aca="1" ref="I342" ca="1">IF( OR( AND($A342&gt;=INDIRECT("'Panasonic ERJ Code Table'!$K" &amp; I$1),$A342&lt;=INDIRECT("'Panasonic ERJ Code Table'!$L" &amp; I$1)), AND($A342&gt;=INDIRECT("'Panasonic ERJ Code Table'!$M" &amp; I$1),$A342&lt;=INDIRECT("'Panasonic ERJ Code Table'!$N" &amp; I$1)) ),I$2&amp;_xlfn.XLOOKUP($A342,E96_raw,E96_code),"N/A")</f>
        <v>N/A</v>
      </c>
      <c r="L342" s="5" t="str" cm="1">
        <f t="array" aca="1" ref="L342" ca="1">IF( OR( AND($A342&gt;=INDIRECT("'Panasonic ERJ Code Table'!$K" &amp; L$1),$A342&lt;=INDIRECT("'Panasonic ERJ Code Table'!$L" &amp; L$1)), AND($A342&gt;=INDIRECT("'Panasonic ERJ Code Table'!$M" &amp; L$1),$A342&lt;=INDIRECT("'Panasonic ERJ Code Table'!$N" &amp; L$1)) ),L$2&amp;_xlfn.XLOOKUP($A342,E96_raw,E96_code),"N/A")</f>
        <v>ERJ3RBD3401</v>
      </c>
      <c r="O342" s="5" t="str" cm="1">
        <f t="array" aca="1" ref="O342" ca="1">IF( OR( AND($A342&gt;=INDIRECT("'Panasonic ERJ Code Table'!$K" &amp; O$1),$A342&lt;=INDIRECT("'Panasonic ERJ Code Table'!$L" &amp; O$1)), AND($A342&gt;=INDIRECT("'Panasonic ERJ Code Table'!$M" &amp; O$1),$A342&lt;=INDIRECT("'Panasonic ERJ Code Table'!$N" &amp; O$1)) ),O$2&amp;_xlfn.XLOOKUP($A342,E96_raw,E96_code),"N/A")</f>
        <v>N/A</v>
      </c>
      <c r="R342" s="5" t="str" cm="1">
        <f t="array" aca="1" ref="R342" ca="1">IF( OR( AND($A342&gt;=INDIRECT("'Panasonic ERJ Code Table'!$K" &amp; R$1),$A342&lt;=INDIRECT("'Panasonic ERJ Code Table'!$L" &amp; R$1)), AND($A342&gt;=INDIRECT("'Panasonic ERJ Code Table'!$M" &amp; R$1),$A342&lt;=INDIRECT("'Panasonic ERJ Code Table'!$N" &amp; R$1)) ),R$2&amp;_xlfn.XLOOKUP($A342,E96_raw,E96_code),"N/A")</f>
        <v>ERJ6RBD3401</v>
      </c>
      <c r="U342" s="5" t="str" cm="1">
        <f t="array" aca="1" ref="U342" ca="1">IF( OR( AND($A342&gt;=INDIRECT("'Panasonic ERJ Code Table'!$J" &amp; U$1),$A342&lt;=INDIRECT("'Panasonic ERJ Code Table'!$K" &amp; U$1)), AND($A342&gt;=INDIRECT("'Panasonic ERJ Code Table'!$L" &amp; U$1),$A342&lt;=INDIRECT("'Panasonic ERJ Code Table'!$M" &amp; U$1)) ),U$2&amp;_xlfn.XLOOKUP($A342,E96_raw,E96_code),"N/A")</f>
        <v>ERJ6RED3401</v>
      </c>
    </row>
    <row r="343" spans="1:21">
      <c r="A343" s="16">
        <v>3480</v>
      </c>
      <c r="B343" s="19"/>
      <c r="C343" s="5" t="str" cm="1">
        <f t="array" aca="1" ref="C343" ca="1">IF( OR( AND($A343&gt;=INDIRECT("'Panasonic ERJ Code Table'!$K" &amp; C$1),$A343&lt;=INDIRECT("'Panasonic ERJ Code Table'!$L" &amp; C$1)), AND($A343&gt;=INDIRECT("'Panasonic ERJ Code Table'!$M" &amp; C$1),$A343&lt;=INDIRECT("'Panasonic ERJ Code Table'!$N" &amp; C$1)) ),C$2&amp;_xlfn.XLOOKUP($A343,E96_raw,E96_code),"N/A")</f>
        <v>ERJ1RHD3481</v>
      </c>
      <c r="D343" s="23" t="str" cm="1">
        <f t="array" aca="1" ref="D343" ca="1">"technology "&amp;RIGHT(C343,4)&amp;";"&amp;_xlfn.XLOOKUP(2,eii,eia)&amp;C343&amp;_xlfn.XLOOKUP(16,eii,eia)&amp;_xlfn.XLOOKUP(3,eii,eia)&amp;_xlfn.XLOOKUP($A343,E96_raw,e96_std&amp;" "&amp;e96_sym)&amp;_xlfn.XLOOKUP(16,eii,eia)&amp;_xlfn.XLOOKUP(4,eii,eia)&amp;_xlfn.XLOOKUP(LEFT(C343,7),r_1,r_4)&amp;" W @ 70°C"&amp;_xlfn.XLOOKUP(16,eii,eia)&amp;_xlfn.XLOOKUP(5,eii,eia)&amp;_xlfn.XLOOKUP(MID(C343,4,3),e_code,TEXT(e_size,"0000"))&amp;_xlfn.XLOOKUP(16,eii,eia)&amp;_xlfn.XLOOKUP(6,eii,eia)&amp;ROUND(MIN(SQRT($A343*_xlfn.XLOOKUP(LEFT(C343,7),r_1,r_4)),_xlfn.XLOOKUP(LEFT(C343,7),r_1,r_7)),1)&amp;" V"&amp;_xlfn.XLOOKUP(16,eii,eia)&amp;_xlfn.XLOOKUP(8,eii,eia)&amp;_xlfn.XLOOKUP(LEFT(C343,7),r_1,r_8)&amp;_xlfn.XLOOKUP(16,eii,eia)&amp;_xlfn.XLOOKUP(9,eii,eia)&amp;_xlfn.XLOOKUP($A343,E96_raw,E96_code&amp;" / "&amp;E96_3C)&amp;_xlfn.XLOOKUP(16,eii,eia)&amp;_xlfn.XLOOKUP(10,eii,eia)&amp;_xlfn.XLOOKUP(LEFT(C343,7),r_1,r_10)&amp;_xlfn.XLOOKUP(16,eii,eia)&amp;_xlfn.XLOOKUP(11,eii,eia)&amp;_xlfn.XLOOKUP(LEFT(C343,7),r_1,r_11)&amp;_xlfn.XLOOKUP(16,eii,eia)&amp;_xlfn.XLOOKUP(12,eii,eia)&amp;_xlfn.XLOOKUP(LEFT(C343,7),r_1,r_12)&amp;" ppm/°C"&amp;_xlfn.XLOOKUP(16,eii,eia)&amp;_xlfn.XLOOKUP(13,eii,eia)&amp;MID(C343,4,2)&amp;_xlfn.XLOOKUP(16,eii,eia)&amp;_xlfn.XLOOKUP(14,eii,eia)&amp;_xlfn.XLOOKUP(16,eii,eia)&amp;_xlfn.XLOOKUP(15,eii,eia)&amp;_xlfn.XLOOKUP(16,eii,eia)</f>
        <v>technology 3481;attribute MPN 'ERJ1RHD3481' constant;attribute value '3.48 k' constant;attribute Power '0.05 W @ 70°C' constant;attribute package '0201' constant;attribute RCWV '13.2 V' constant;attribute tolerance '±0.5 %' constant;attribute pkg_codes '3481 / 342'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3" s="5" t="str" cm="1">
        <f t="array" aca="1" ref="F343" ca="1">IF( OR( AND($A343&gt;=INDIRECT("'Panasonic ERJ Code Table'!$K" &amp; F$1),$A343&lt;=INDIRECT("'Panasonic ERJ Code Table'!$L" &amp; F$1)), AND($A343&gt;=INDIRECT("'Panasonic ERJ Code Table'!$M" &amp; F$1),$A343&lt;=INDIRECT("'Panasonic ERJ Code Table'!$N" &amp; F$1)) ),F$2&amp;_xlfn.XLOOKUP($A343,E96_raw,E96_code),"N/A")</f>
        <v>ERJ2RHD3481</v>
      </c>
      <c r="G343" s="23" t="str" cm="1">
        <f t="array" aca="1" ref="G343" ca="1">"technology "&amp;RIGHT(F343,4)&amp;";"&amp;_xlfn.XLOOKUP(2,eii,eia)&amp;F343&amp;_xlfn.XLOOKUP(16,eii,eia)&amp;_xlfn.XLOOKUP(3,eii,eia)&amp;_xlfn.XLOOKUP($A343,E96_raw,e96_std&amp;" "&amp;e96_sym)&amp;_xlfn.XLOOKUP(16,eii,eia)&amp;_xlfn.XLOOKUP(4,eii,eia)&amp;_xlfn.XLOOKUP(LEFT(F343,7),r_1,r_4)&amp;" W @ 70°C"&amp;_xlfn.XLOOKUP(16,eii,eia)&amp;_xlfn.XLOOKUP(5,eii,eia)&amp;_xlfn.XLOOKUP(MID(F343,4,3),e_code,TEXT(e_size,"0000"))&amp;_xlfn.XLOOKUP(16,eii,eia)&amp;_xlfn.XLOOKUP(6,eii,eia)&amp;ROUND(MIN(SQRT($A343*_xlfn.XLOOKUP(LEFT(F343,7),r_1,r_4)),_xlfn.XLOOKUP(LEFT(F343,7),r_1,r_7)),1)&amp;" V"&amp;_xlfn.XLOOKUP(16,eii,eia)&amp;_xlfn.XLOOKUP(8,eii,eia)&amp;_xlfn.XLOOKUP(LEFT(F343,7),r_1,r_8)&amp;_xlfn.XLOOKUP(16,eii,eia)&amp;_xlfn.XLOOKUP(9,eii,eia)&amp;_xlfn.XLOOKUP($A343,E96_raw,E96_code&amp;" / "&amp;E96_3C)&amp;_xlfn.XLOOKUP(16,eii,eia)&amp;_xlfn.XLOOKUP(10,eii,eia)&amp;_xlfn.XLOOKUP(LEFT(F343,7),r_1,r_10)&amp;_xlfn.XLOOKUP(16,eii,eia)&amp;_xlfn.XLOOKUP(11,eii,eia)&amp;_xlfn.XLOOKUP(LEFT(F343,7),r_1,r_11)&amp;_xlfn.XLOOKUP(16,eii,eia)&amp;_xlfn.XLOOKUP(12,eii,eia)&amp;_xlfn.XLOOKUP(LEFT(F343,7),r_1,r_12)&amp;" ppm/°C"&amp;_xlfn.XLOOKUP(16,eii,eia)&amp;_xlfn.XLOOKUP(13,eii,eia)&amp;MID(F343,4,2)&amp;_xlfn.XLOOKUP(16,eii,eia)&amp;_xlfn.XLOOKUP(14,eii,eia)&amp;_xlfn.XLOOKUP(16,eii,eia)&amp;_xlfn.XLOOKUP(15,eii,eia)&amp;_xlfn.XLOOKUP(16,eii,eia)</f>
        <v>technology 3481;attribute MPN 'ERJ2RHD3481' constant;attribute value '3.48 k' constant;attribute Power '0.063 W @ 70°C' constant;attribute package '0402' constant;attribute RCWV '14.8 V' constant;attribute tolerance '±0.5 %' constant;attribute pkg_codes '3481 / 342'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3" s="5" t="str" cm="1">
        <f t="array" aca="1" ref="I343" ca="1">IF( OR( AND($A343&gt;=INDIRECT("'Panasonic ERJ Code Table'!$K" &amp; I$1),$A343&lt;=INDIRECT("'Panasonic ERJ Code Table'!$L" &amp; I$1)), AND($A343&gt;=INDIRECT("'Panasonic ERJ Code Table'!$M" &amp; I$1),$A343&lt;=INDIRECT("'Panasonic ERJ Code Table'!$N" &amp; I$1)) ),I$2&amp;_xlfn.XLOOKUP($A343,E96_raw,E96_code),"N/A")</f>
        <v>N/A</v>
      </c>
      <c r="L343" s="5" t="str" cm="1">
        <f t="array" aca="1" ref="L343" ca="1">IF( OR( AND($A343&gt;=INDIRECT("'Panasonic ERJ Code Table'!$K" &amp; L$1),$A343&lt;=INDIRECT("'Panasonic ERJ Code Table'!$L" &amp; L$1)), AND($A343&gt;=INDIRECT("'Panasonic ERJ Code Table'!$M" &amp; L$1),$A343&lt;=INDIRECT("'Panasonic ERJ Code Table'!$N" &amp; L$1)) ),L$2&amp;_xlfn.XLOOKUP($A343,E96_raw,E96_code),"N/A")</f>
        <v>ERJ3RBD3481</v>
      </c>
      <c r="O343" s="5" t="str" cm="1">
        <f t="array" aca="1" ref="O343" ca="1">IF( OR( AND($A343&gt;=INDIRECT("'Panasonic ERJ Code Table'!$K" &amp; O$1),$A343&lt;=INDIRECT("'Panasonic ERJ Code Table'!$L" &amp; O$1)), AND($A343&gt;=INDIRECT("'Panasonic ERJ Code Table'!$M" &amp; O$1),$A343&lt;=INDIRECT("'Panasonic ERJ Code Table'!$N" &amp; O$1)) ),O$2&amp;_xlfn.XLOOKUP($A343,E96_raw,E96_code),"N/A")</f>
        <v>N/A</v>
      </c>
      <c r="R343" s="5" t="str" cm="1">
        <f t="array" aca="1" ref="R343" ca="1">IF( OR( AND($A343&gt;=INDIRECT("'Panasonic ERJ Code Table'!$K" &amp; R$1),$A343&lt;=INDIRECT("'Panasonic ERJ Code Table'!$L" &amp; R$1)), AND($A343&gt;=INDIRECT("'Panasonic ERJ Code Table'!$M" &amp; R$1),$A343&lt;=INDIRECT("'Panasonic ERJ Code Table'!$N" &amp; R$1)) ),R$2&amp;_xlfn.XLOOKUP($A343,E96_raw,E96_code),"N/A")</f>
        <v>ERJ6RBD3481</v>
      </c>
      <c r="U343" s="5" t="str" cm="1">
        <f t="array" aca="1" ref="U343" ca="1">IF( OR( AND($A343&gt;=INDIRECT("'Panasonic ERJ Code Table'!$J" &amp; U$1),$A343&lt;=INDIRECT("'Panasonic ERJ Code Table'!$K" &amp; U$1)), AND($A343&gt;=INDIRECT("'Panasonic ERJ Code Table'!$L" &amp; U$1),$A343&lt;=INDIRECT("'Panasonic ERJ Code Table'!$M" &amp; U$1)) ),U$2&amp;_xlfn.XLOOKUP($A343,E96_raw,E96_code),"N/A")</f>
        <v>ERJ6RED3481</v>
      </c>
    </row>
    <row r="344" spans="1:21">
      <c r="A344" s="16">
        <v>3570</v>
      </c>
      <c r="B344" s="19"/>
      <c r="C344" s="5" t="str" cm="1">
        <f t="array" aca="1" ref="C344" ca="1">IF( OR( AND($A344&gt;=INDIRECT("'Panasonic ERJ Code Table'!$K" &amp; C$1),$A344&lt;=INDIRECT("'Panasonic ERJ Code Table'!$L" &amp; C$1)), AND($A344&gt;=INDIRECT("'Panasonic ERJ Code Table'!$M" &amp; C$1),$A344&lt;=INDIRECT("'Panasonic ERJ Code Table'!$N" &amp; C$1)) ),C$2&amp;_xlfn.XLOOKUP($A344,E96_raw,E96_code),"N/A")</f>
        <v>ERJ1RHD3571</v>
      </c>
      <c r="D344" s="23" t="str" cm="1">
        <f t="array" aca="1" ref="D344" ca="1">"technology "&amp;RIGHT(C344,4)&amp;";"&amp;_xlfn.XLOOKUP(2,eii,eia)&amp;C344&amp;_xlfn.XLOOKUP(16,eii,eia)&amp;_xlfn.XLOOKUP(3,eii,eia)&amp;_xlfn.XLOOKUP($A344,E96_raw,e96_std&amp;" "&amp;e96_sym)&amp;_xlfn.XLOOKUP(16,eii,eia)&amp;_xlfn.XLOOKUP(4,eii,eia)&amp;_xlfn.XLOOKUP(LEFT(C344,7),r_1,r_4)&amp;" W @ 70°C"&amp;_xlfn.XLOOKUP(16,eii,eia)&amp;_xlfn.XLOOKUP(5,eii,eia)&amp;_xlfn.XLOOKUP(MID(C344,4,3),e_code,TEXT(e_size,"0000"))&amp;_xlfn.XLOOKUP(16,eii,eia)&amp;_xlfn.XLOOKUP(6,eii,eia)&amp;ROUND(MIN(SQRT($A344*_xlfn.XLOOKUP(LEFT(C344,7),r_1,r_4)),_xlfn.XLOOKUP(LEFT(C344,7),r_1,r_7)),1)&amp;" V"&amp;_xlfn.XLOOKUP(16,eii,eia)&amp;_xlfn.XLOOKUP(8,eii,eia)&amp;_xlfn.XLOOKUP(LEFT(C344,7),r_1,r_8)&amp;_xlfn.XLOOKUP(16,eii,eia)&amp;_xlfn.XLOOKUP(9,eii,eia)&amp;_xlfn.XLOOKUP($A344,E96_raw,E96_code&amp;" / "&amp;E96_3C)&amp;_xlfn.XLOOKUP(16,eii,eia)&amp;_xlfn.XLOOKUP(10,eii,eia)&amp;_xlfn.XLOOKUP(LEFT(C344,7),r_1,r_10)&amp;_xlfn.XLOOKUP(16,eii,eia)&amp;_xlfn.XLOOKUP(11,eii,eia)&amp;_xlfn.XLOOKUP(LEFT(C344,7),r_1,r_11)&amp;_xlfn.XLOOKUP(16,eii,eia)&amp;_xlfn.XLOOKUP(12,eii,eia)&amp;_xlfn.XLOOKUP(LEFT(C344,7),r_1,r_12)&amp;" ppm/°C"&amp;_xlfn.XLOOKUP(16,eii,eia)&amp;_xlfn.XLOOKUP(13,eii,eia)&amp;MID(C344,4,2)&amp;_xlfn.XLOOKUP(16,eii,eia)&amp;_xlfn.XLOOKUP(14,eii,eia)&amp;_xlfn.XLOOKUP(16,eii,eia)&amp;_xlfn.XLOOKUP(15,eii,eia)&amp;_xlfn.XLOOKUP(16,eii,eia)</f>
        <v>technology 3571;attribute MPN 'ERJ1RHD3571' constant;attribute value '3.57 k' constant;attribute Power '0.05 W @ 70°C' constant;attribute package '0201' constant;attribute RCWV '13.4 V' constant;attribute tolerance '±0.5 %' constant;attribute pkg_codes '3571 / 352'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4" s="5" t="str" cm="1">
        <f t="array" aca="1" ref="F344" ca="1">IF( OR( AND($A344&gt;=INDIRECT("'Panasonic ERJ Code Table'!$K" &amp; F$1),$A344&lt;=INDIRECT("'Panasonic ERJ Code Table'!$L" &amp; F$1)), AND($A344&gt;=INDIRECT("'Panasonic ERJ Code Table'!$M" &amp; F$1),$A344&lt;=INDIRECT("'Panasonic ERJ Code Table'!$N" &amp; F$1)) ),F$2&amp;_xlfn.XLOOKUP($A344,E96_raw,E96_code),"N/A")</f>
        <v>ERJ2RHD3571</v>
      </c>
      <c r="G344" s="23" t="str" cm="1">
        <f t="array" aca="1" ref="G344" ca="1">"technology "&amp;RIGHT(F344,4)&amp;";"&amp;_xlfn.XLOOKUP(2,eii,eia)&amp;F344&amp;_xlfn.XLOOKUP(16,eii,eia)&amp;_xlfn.XLOOKUP(3,eii,eia)&amp;_xlfn.XLOOKUP($A344,E96_raw,e96_std&amp;" "&amp;e96_sym)&amp;_xlfn.XLOOKUP(16,eii,eia)&amp;_xlfn.XLOOKUP(4,eii,eia)&amp;_xlfn.XLOOKUP(LEFT(F344,7),r_1,r_4)&amp;" W @ 70°C"&amp;_xlfn.XLOOKUP(16,eii,eia)&amp;_xlfn.XLOOKUP(5,eii,eia)&amp;_xlfn.XLOOKUP(MID(F344,4,3),e_code,TEXT(e_size,"0000"))&amp;_xlfn.XLOOKUP(16,eii,eia)&amp;_xlfn.XLOOKUP(6,eii,eia)&amp;ROUND(MIN(SQRT($A344*_xlfn.XLOOKUP(LEFT(F344,7),r_1,r_4)),_xlfn.XLOOKUP(LEFT(F344,7),r_1,r_7)),1)&amp;" V"&amp;_xlfn.XLOOKUP(16,eii,eia)&amp;_xlfn.XLOOKUP(8,eii,eia)&amp;_xlfn.XLOOKUP(LEFT(F344,7),r_1,r_8)&amp;_xlfn.XLOOKUP(16,eii,eia)&amp;_xlfn.XLOOKUP(9,eii,eia)&amp;_xlfn.XLOOKUP($A344,E96_raw,E96_code&amp;" / "&amp;E96_3C)&amp;_xlfn.XLOOKUP(16,eii,eia)&amp;_xlfn.XLOOKUP(10,eii,eia)&amp;_xlfn.XLOOKUP(LEFT(F344,7),r_1,r_10)&amp;_xlfn.XLOOKUP(16,eii,eia)&amp;_xlfn.XLOOKUP(11,eii,eia)&amp;_xlfn.XLOOKUP(LEFT(F344,7),r_1,r_11)&amp;_xlfn.XLOOKUP(16,eii,eia)&amp;_xlfn.XLOOKUP(12,eii,eia)&amp;_xlfn.XLOOKUP(LEFT(F344,7),r_1,r_12)&amp;" ppm/°C"&amp;_xlfn.XLOOKUP(16,eii,eia)&amp;_xlfn.XLOOKUP(13,eii,eia)&amp;MID(F344,4,2)&amp;_xlfn.XLOOKUP(16,eii,eia)&amp;_xlfn.XLOOKUP(14,eii,eia)&amp;_xlfn.XLOOKUP(16,eii,eia)&amp;_xlfn.XLOOKUP(15,eii,eia)&amp;_xlfn.XLOOKUP(16,eii,eia)</f>
        <v>technology 3571;attribute MPN 'ERJ2RHD3571' constant;attribute value '3.57 k' constant;attribute Power '0.063 W @ 70°C' constant;attribute package '0402' constant;attribute RCWV '15 V' constant;attribute tolerance '±0.5 %' constant;attribute pkg_codes '3571 / 352'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4" s="5" t="str" cm="1">
        <f t="array" aca="1" ref="I344" ca="1">IF( OR( AND($A344&gt;=INDIRECT("'Panasonic ERJ Code Table'!$K" &amp; I$1),$A344&lt;=INDIRECT("'Panasonic ERJ Code Table'!$L" &amp; I$1)), AND($A344&gt;=INDIRECT("'Panasonic ERJ Code Table'!$M" &amp; I$1),$A344&lt;=INDIRECT("'Panasonic ERJ Code Table'!$N" &amp; I$1)) ),I$2&amp;_xlfn.XLOOKUP($A344,E96_raw,E96_code),"N/A")</f>
        <v>N/A</v>
      </c>
      <c r="L344" s="5" t="str" cm="1">
        <f t="array" aca="1" ref="L344" ca="1">IF( OR( AND($A344&gt;=INDIRECT("'Panasonic ERJ Code Table'!$K" &amp; L$1),$A344&lt;=INDIRECT("'Panasonic ERJ Code Table'!$L" &amp; L$1)), AND($A344&gt;=INDIRECT("'Panasonic ERJ Code Table'!$M" &amp; L$1),$A344&lt;=INDIRECT("'Panasonic ERJ Code Table'!$N" &amp; L$1)) ),L$2&amp;_xlfn.XLOOKUP($A344,E96_raw,E96_code),"N/A")</f>
        <v>ERJ3RBD3571</v>
      </c>
      <c r="O344" s="5" t="str" cm="1">
        <f t="array" aca="1" ref="O344" ca="1">IF( OR( AND($A344&gt;=INDIRECT("'Panasonic ERJ Code Table'!$K" &amp; O$1),$A344&lt;=INDIRECT("'Panasonic ERJ Code Table'!$L" &amp; O$1)), AND($A344&gt;=INDIRECT("'Panasonic ERJ Code Table'!$M" &amp; O$1),$A344&lt;=INDIRECT("'Panasonic ERJ Code Table'!$N" &amp; O$1)) ),O$2&amp;_xlfn.XLOOKUP($A344,E96_raw,E96_code),"N/A")</f>
        <v>N/A</v>
      </c>
      <c r="R344" s="5" t="str" cm="1">
        <f t="array" aca="1" ref="R344" ca="1">IF( OR( AND($A344&gt;=INDIRECT("'Panasonic ERJ Code Table'!$K" &amp; R$1),$A344&lt;=INDIRECT("'Panasonic ERJ Code Table'!$L" &amp; R$1)), AND($A344&gt;=INDIRECT("'Panasonic ERJ Code Table'!$M" &amp; R$1),$A344&lt;=INDIRECT("'Panasonic ERJ Code Table'!$N" &amp; R$1)) ),R$2&amp;_xlfn.XLOOKUP($A344,E96_raw,E96_code),"N/A")</f>
        <v>ERJ6RBD3571</v>
      </c>
      <c r="U344" s="5" t="str" cm="1">
        <f t="array" aca="1" ref="U344" ca="1">IF( OR( AND($A344&gt;=INDIRECT("'Panasonic ERJ Code Table'!$J" &amp; U$1),$A344&lt;=INDIRECT("'Panasonic ERJ Code Table'!$K" &amp; U$1)), AND($A344&gt;=INDIRECT("'Panasonic ERJ Code Table'!$L" &amp; U$1),$A344&lt;=INDIRECT("'Panasonic ERJ Code Table'!$M" &amp; U$1)) ),U$2&amp;_xlfn.XLOOKUP($A344,E96_raw,E96_code),"N/A")</f>
        <v>ERJ6RED3571</v>
      </c>
    </row>
    <row r="345" spans="1:21">
      <c r="A345" s="16">
        <v>3650</v>
      </c>
      <c r="B345" s="19"/>
      <c r="C345" s="5" t="str" cm="1">
        <f t="array" aca="1" ref="C345" ca="1">IF( OR( AND($A345&gt;=INDIRECT("'Panasonic ERJ Code Table'!$K" &amp; C$1),$A345&lt;=INDIRECT("'Panasonic ERJ Code Table'!$L" &amp; C$1)), AND($A345&gt;=INDIRECT("'Panasonic ERJ Code Table'!$M" &amp; C$1),$A345&lt;=INDIRECT("'Panasonic ERJ Code Table'!$N" &amp; C$1)) ),C$2&amp;_xlfn.XLOOKUP($A345,E96_raw,E96_code),"N/A")</f>
        <v>ERJ1RHD3651</v>
      </c>
      <c r="D345" s="23" t="str" cm="1">
        <f t="array" aca="1" ref="D345" ca="1">"technology "&amp;RIGHT(C345,4)&amp;";"&amp;_xlfn.XLOOKUP(2,eii,eia)&amp;C345&amp;_xlfn.XLOOKUP(16,eii,eia)&amp;_xlfn.XLOOKUP(3,eii,eia)&amp;_xlfn.XLOOKUP($A345,E96_raw,e96_std&amp;" "&amp;e96_sym)&amp;_xlfn.XLOOKUP(16,eii,eia)&amp;_xlfn.XLOOKUP(4,eii,eia)&amp;_xlfn.XLOOKUP(LEFT(C345,7),r_1,r_4)&amp;" W @ 70°C"&amp;_xlfn.XLOOKUP(16,eii,eia)&amp;_xlfn.XLOOKUP(5,eii,eia)&amp;_xlfn.XLOOKUP(MID(C345,4,3),e_code,TEXT(e_size,"0000"))&amp;_xlfn.XLOOKUP(16,eii,eia)&amp;_xlfn.XLOOKUP(6,eii,eia)&amp;ROUND(MIN(SQRT($A345*_xlfn.XLOOKUP(LEFT(C345,7),r_1,r_4)),_xlfn.XLOOKUP(LEFT(C345,7),r_1,r_7)),1)&amp;" V"&amp;_xlfn.XLOOKUP(16,eii,eia)&amp;_xlfn.XLOOKUP(8,eii,eia)&amp;_xlfn.XLOOKUP(LEFT(C345,7),r_1,r_8)&amp;_xlfn.XLOOKUP(16,eii,eia)&amp;_xlfn.XLOOKUP(9,eii,eia)&amp;_xlfn.XLOOKUP($A345,E96_raw,E96_code&amp;" / "&amp;E96_3C)&amp;_xlfn.XLOOKUP(16,eii,eia)&amp;_xlfn.XLOOKUP(10,eii,eia)&amp;_xlfn.XLOOKUP(LEFT(C345,7),r_1,r_10)&amp;_xlfn.XLOOKUP(16,eii,eia)&amp;_xlfn.XLOOKUP(11,eii,eia)&amp;_xlfn.XLOOKUP(LEFT(C345,7),r_1,r_11)&amp;_xlfn.XLOOKUP(16,eii,eia)&amp;_xlfn.XLOOKUP(12,eii,eia)&amp;_xlfn.XLOOKUP(LEFT(C345,7),r_1,r_12)&amp;" ppm/°C"&amp;_xlfn.XLOOKUP(16,eii,eia)&amp;_xlfn.XLOOKUP(13,eii,eia)&amp;MID(C345,4,2)&amp;_xlfn.XLOOKUP(16,eii,eia)&amp;_xlfn.XLOOKUP(14,eii,eia)&amp;_xlfn.XLOOKUP(16,eii,eia)&amp;_xlfn.XLOOKUP(15,eii,eia)&amp;_xlfn.XLOOKUP(16,eii,eia)</f>
        <v>technology 3651;attribute MPN 'ERJ1RHD3651' constant;attribute value '3.65 k' constant;attribute Power '0.05 W @ 70°C' constant;attribute package '0201' constant;attribute RCWV '13.5 V' constant;attribute tolerance '±0.5 %' constant;attribute pkg_codes '3651 / 362'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5" s="5" t="str" cm="1">
        <f t="array" aca="1" ref="F345" ca="1">IF( OR( AND($A345&gt;=INDIRECT("'Panasonic ERJ Code Table'!$K" &amp; F$1),$A345&lt;=INDIRECT("'Panasonic ERJ Code Table'!$L" &amp; F$1)), AND($A345&gt;=INDIRECT("'Panasonic ERJ Code Table'!$M" &amp; F$1),$A345&lt;=INDIRECT("'Panasonic ERJ Code Table'!$N" &amp; F$1)) ),F$2&amp;_xlfn.XLOOKUP($A345,E96_raw,E96_code),"N/A")</f>
        <v>ERJ2RHD3651</v>
      </c>
      <c r="G345" s="23" t="str" cm="1">
        <f t="array" aca="1" ref="G345" ca="1">"technology "&amp;RIGHT(F345,4)&amp;";"&amp;_xlfn.XLOOKUP(2,eii,eia)&amp;F345&amp;_xlfn.XLOOKUP(16,eii,eia)&amp;_xlfn.XLOOKUP(3,eii,eia)&amp;_xlfn.XLOOKUP($A345,E96_raw,e96_std&amp;" "&amp;e96_sym)&amp;_xlfn.XLOOKUP(16,eii,eia)&amp;_xlfn.XLOOKUP(4,eii,eia)&amp;_xlfn.XLOOKUP(LEFT(F345,7),r_1,r_4)&amp;" W @ 70°C"&amp;_xlfn.XLOOKUP(16,eii,eia)&amp;_xlfn.XLOOKUP(5,eii,eia)&amp;_xlfn.XLOOKUP(MID(F345,4,3),e_code,TEXT(e_size,"0000"))&amp;_xlfn.XLOOKUP(16,eii,eia)&amp;_xlfn.XLOOKUP(6,eii,eia)&amp;ROUND(MIN(SQRT($A345*_xlfn.XLOOKUP(LEFT(F345,7),r_1,r_4)),_xlfn.XLOOKUP(LEFT(F345,7),r_1,r_7)),1)&amp;" V"&amp;_xlfn.XLOOKUP(16,eii,eia)&amp;_xlfn.XLOOKUP(8,eii,eia)&amp;_xlfn.XLOOKUP(LEFT(F345,7),r_1,r_8)&amp;_xlfn.XLOOKUP(16,eii,eia)&amp;_xlfn.XLOOKUP(9,eii,eia)&amp;_xlfn.XLOOKUP($A345,E96_raw,E96_code&amp;" / "&amp;E96_3C)&amp;_xlfn.XLOOKUP(16,eii,eia)&amp;_xlfn.XLOOKUP(10,eii,eia)&amp;_xlfn.XLOOKUP(LEFT(F345,7),r_1,r_10)&amp;_xlfn.XLOOKUP(16,eii,eia)&amp;_xlfn.XLOOKUP(11,eii,eia)&amp;_xlfn.XLOOKUP(LEFT(F345,7),r_1,r_11)&amp;_xlfn.XLOOKUP(16,eii,eia)&amp;_xlfn.XLOOKUP(12,eii,eia)&amp;_xlfn.XLOOKUP(LEFT(F345,7),r_1,r_12)&amp;" ppm/°C"&amp;_xlfn.XLOOKUP(16,eii,eia)&amp;_xlfn.XLOOKUP(13,eii,eia)&amp;MID(F345,4,2)&amp;_xlfn.XLOOKUP(16,eii,eia)&amp;_xlfn.XLOOKUP(14,eii,eia)&amp;_xlfn.XLOOKUP(16,eii,eia)&amp;_xlfn.XLOOKUP(15,eii,eia)&amp;_xlfn.XLOOKUP(16,eii,eia)</f>
        <v>technology 3651;attribute MPN 'ERJ2RHD3651' constant;attribute value '3.65 k' constant;attribute Power '0.063 W @ 70°C' constant;attribute package '0402' constant;attribute RCWV '15.2 V' constant;attribute tolerance '±0.5 %' constant;attribute pkg_codes '3651 / 362'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5" s="5" t="str" cm="1">
        <f t="array" aca="1" ref="I345" ca="1">IF( OR( AND($A345&gt;=INDIRECT("'Panasonic ERJ Code Table'!$K" &amp; I$1),$A345&lt;=INDIRECT("'Panasonic ERJ Code Table'!$L" &amp; I$1)), AND($A345&gt;=INDIRECT("'Panasonic ERJ Code Table'!$M" &amp; I$1),$A345&lt;=INDIRECT("'Panasonic ERJ Code Table'!$N" &amp; I$1)) ),I$2&amp;_xlfn.XLOOKUP($A345,E96_raw,E96_code),"N/A")</f>
        <v>N/A</v>
      </c>
      <c r="L345" s="5" t="str" cm="1">
        <f t="array" aca="1" ref="L345" ca="1">IF( OR( AND($A345&gt;=INDIRECT("'Panasonic ERJ Code Table'!$K" &amp; L$1),$A345&lt;=INDIRECT("'Panasonic ERJ Code Table'!$L" &amp; L$1)), AND($A345&gt;=INDIRECT("'Panasonic ERJ Code Table'!$M" &amp; L$1),$A345&lt;=INDIRECT("'Panasonic ERJ Code Table'!$N" &amp; L$1)) ),L$2&amp;_xlfn.XLOOKUP($A345,E96_raw,E96_code),"N/A")</f>
        <v>ERJ3RBD3651</v>
      </c>
      <c r="O345" s="5" t="str" cm="1">
        <f t="array" aca="1" ref="O345" ca="1">IF( OR( AND($A345&gt;=INDIRECT("'Panasonic ERJ Code Table'!$K" &amp; O$1),$A345&lt;=INDIRECT("'Panasonic ERJ Code Table'!$L" &amp; O$1)), AND($A345&gt;=INDIRECT("'Panasonic ERJ Code Table'!$M" &amp; O$1),$A345&lt;=INDIRECT("'Panasonic ERJ Code Table'!$N" &amp; O$1)) ),O$2&amp;_xlfn.XLOOKUP($A345,E96_raw,E96_code),"N/A")</f>
        <v>N/A</v>
      </c>
      <c r="R345" s="5" t="str" cm="1">
        <f t="array" aca="1" ref="R345" ca="1">IF( OR( AND($A345&gt;=INDIRECT("'Panasonic ERJ Code Table'!$K" &amp; R$1),$A345&lt;=INDIRECT("'Panasonic ERJ Code Table'!$L" &amp; R$1)), AND($A345&gt;=INDIRECT("'Panasonic ERJ Code Table'!$M" &amp; R$1),$A345&lt;=INDIRECT("'Panasonic ERJ Code Table'!$N" &amp; R$1)) ),R$2&amp;_xlfn.XLOOKUP($A345,E96_raw,E96_code),"N/A")</f>
        <v>ERJ6RBD3651</v>
      </c>
      <c r="U345" s="5" t="str" cm="1">
        <f t="array" aca="1" ref="U345" ca="1">IF( OR( AND($A345&gt;=INDIRECT("'Panasonic ERJ Code Table'!$J" &amp; U$1),$A345&lt;=INDIRECT("'Panasonic ERJ Code Table'!$K" &amp; U$1)), AND($A345&gt;=INDIRECT("'Panasonic ERJ Code Table'!$L" &amp; U$1),$A345&lt;=INDIRECT("'Panasonic ERJ Code Table'!$M" &amp; U$1)) ),U$2&amp;_xlfn.XLOOKUP($A345,E96_raw,E96_code),"N/A")</f>
        <v>ERJ6RED3651</v>
      </c>
    </row>
    <row r="346" spans="1:21">
      <c r="A346" s="16">
        <v>3740</v>
      </c>
      <c r="B346" s="19"/>
      <c r="C346" s="5" t="str" cm="1">
        <f t="array" aca="1" ref="C346" ca="1">IF( OR( AND($A346&gt;=INDIRECT("'Panasonic ERJ Code Table'!$K" &amp; C$1),$A346&lt;=INDIRECT("'Panasonic ERJ Code Table'!$L" &amp; C$1)), AND($A346&gt;=INDIRECT("'Panasonic ERJ Code Table'!$M" &amp; C$1),$A346&lt;=INDIRECT("'Panasonic ERJ Code Table'!$N" &amp; C$1)) ),C$2&amp;_xlfn.XLOOKUP($A346,E96_raw,E96_code),"N/A")</f>
        <v>ERJ1RHD3741</v>
      </c>
      <c r="D346" s="23" t="str" cm="1">
        <f t="array" aca="1" ref="D346" ca="1">"technology "&amp;RIGHT(C346,4)&amp;";"&amp;_xlfn.XLOOKUP(2,eii,eia)&amp;C346&amp;_xlfn.XLOOKUP(16,eii,eia)&amp;_xlfn.XLOOKUP(3,eii,eia)&amp;_xlfn.XLOOKUP($A346,E96_raw,e96_std&amp;" "&amp;e96_sym)&amp;_xlfn.XLOOKUP(16,eii,eia)&amp;_xlfn.XLOOKUP(4,eii,eia)&amp;_xlfn.XLOOKUP(LEFT(C346,7),r_1,r_4)&amp;" W @ 70°C"&amp;_xlfn.XLOOKUP(16,eii,eia)&amp;_xlfn.XLOOKUP(5,eii,eia)&amp;_xlfn.XLOOKUP(MID(C346,4,3),e_code,TEXT(e_size,"0000"))&amp;_xlfn.XLOOKUP(16,eii,eia)&amp;_xlfn.XLOOKUP(6,eii,eia)&amp;ROUND(MIN(SQRT($A346*_xlfn.XLOOKUP(LEFT(C346,7),r_1,r_4)),_xlfn.XLOOKUP(LEFT(C346,7),r_1,r_7)),1)&amp;" V"&amp;_xlfn.XLOOKUP(16,eii,eia)&amp;_xlfn.XLOOKUP(8,eii,eia)&amp;_xlfn.XLOOKUP(LEFT(C346,7),r_1,r_8)&amp;_xlfn.XLOOKUP(16,eii,eia)&amp;_xlfn.XLOOKUP(9,eii,eia)&amp;_xlfn.XLOOKUP($A346,E96_raw,E96_code&amp;" / "&amp;E96_3C)&amp;_xlfn.XLOOKUP(16,eii,eia)&amp;_xlfn.XLOOKUP(10,eii,eia)&amp;_xlfn.XLOOKUP(LEFT(C346,7),r_1,r_10)&amp;_xlfn.XLOOKUP(16,eii,eia)&amp;_xlfn.XLOOKUP(11,eii,eia)&amp;_xlfn.XLOOKUP(LEFT(C346,7),r_1,r_11)&amp;_xlfn.XLOOKUP(16,eii,eia)&amp;_xlfn.XLOOKUP(12,eii,eia)&amp;_xlfn.XLOOKUP(LEFT(C346,7),r_1,r_12)&amp;" ppm/°C"&amp;_xlfn.XLOOKUP(16,eii,eia)&amp;_xlfn.XLOOKUP(13,eii,eia)&amp;MID(C346,4,2)&amp;_xlfn.XLOOKUP(16,eii,eia)&amp;_xlfn.XLOOKUP(14,eii,eia)&amp;_xlfn.XLOOKUP(16,eii,eia)&amp;_xlfn.XLOOKUP(15,eii,eia)&amp;_xlfn.XLOOKUP(16,eii,eia)</f>
        <v>technology 3741;attribute MPN 'ERJ1RHD3741' constant;attribute value '3.74 k' constant;attribute Power '0.05 W @ 70°C' constant;attribute package '0201' constant;attribute RCWV '13.7 V' constant;attribute tolerance '±0.5 %' constant;attribute pkg_codes '3741 / 372'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6" s="5" t="str" cm="1">
        <f t="array" aca="1" ref="F346" ca="1">IF( OR( AND($A346&gt;=INDIRECT("'Panasonic ERJ Code Table'!$K" &amp; F$1),$A346&lt;=INDIRECT("'Panasonic ERJ Code Table'!$L" &amp; F$1)), AND($A346&gt;=INDIRECT("'Panasonic ERJ Code Table'!$M" &amp; F$1),$A346&lt;=INDIRECT("'Panasonic ERJ Code Table'!$N" &amp; F$1)) ),F$2&amp;_xlfn.XLOOKUP($A346,E96_raw,E96_code),"N/A")</f>
        <v>ERJ2RHD3741</v>
      </c>
      <c r="G346" s="23" t="str" cm="1">
        <f t="array" aca="1" ref="G346" ca="1">"technology "&amp;RIGHT(F346,4)&amp;";"&amp;_xlfn.XLOOKUP(2,eii,eia)&amp;F346&amp;_xlfn.XLOOKUP(16,eii,eia)&amp;_xlfn.XLOOKUP(3,eii,eia)&amp;_xlfn.XLOOKUP($A346,E96_raw,e96_std&amp;" "&amp;e96_sym)&amp;_xlfn.XLOOKUP(16,eii,eia)&amp;_xlfn.XLOOKUP(4,eii,eia)&amp;_xlfn.XLOOKUP(LEFT(F346,7),r_1,r_4)&amp;" W @ 70°C"&amp;_xlfn.XLOOKUP(16,eii,eia)&amp;_xlfn.XLOOKUP(5,eii,eia)&amp;_xlfn.XLOOKUP(MID(F346,4,3),e_code,TEXT(e_size,"0000"))&amp;_xlfn.XLOOKUP(16,eii,eia)&amp;_xlfn.XLOOKUP(6,eii,eia)&amp;ROUND(MIN(SQRT($A346*_xlfn.XLOOKUP(LEFT(F346,7),r_1,r_4)),_xlfn.XLOOKUP(LEFT(F346,7),r_1,r_7)),1)&amp;" V"&amp;_xlfn.XLOOKUP(16,eii,eia)&amp;_xlfn.XLOOKUP(8,eii,eia)&amp;_xlfn.XLOOKUP(LEFT(F346,7),r_1,r_8)&amp;_xlfn.XLOOKUP(16,eii,eia)&amp;_xlfn.XLOOKUP(9,eii,eia)&amp;_xlfn.XLOOKUP($A346,E96_raw,E96_code&amp;" / "&amp;E96_3C)&amp;_xlfn.XLOOKUP(16,eii,eia)&amp;_xlfn.XLOOKUP(10,eii,eia)&amp;_xlfn.XLOOKUP(LEFT(F346,7),r_1,r_10)&amp;_xlfn.XLOOKUP(16,eii,eia)&amp;_xlfn.XLOOKUP(11,eii,eia)&amp;_xlfn.XLOOKUP(LEFT(F346,7),r_1,r_11)&amp;_xlfn.XLOOKUP(16,eii,eia)&amp;_xlfn.XLOOKUP(12,eii,eia)&amp;_xlfn.XLOOKUP(LEFT(F346,7),r_1,r_12)&amp;" ppm/°C"&amp;_xlfn.XLOOKUP(16,eii,eia)&amp;_xlfn.XLOOKUP(13,eii,eia)&amp;MID(F346,4,2)&amp;_xlfn.XLOOKUP(16,eii,eia)&amp;_xlfn.XLOOKUP(14,eii,eia)&amp;_xlfn.XLOOKUP(16,eii,eia)&amp;_xlfn.XLOOKUP(15,eii,eia)&amp;_xlfn.XLOOKUP(16,eii,eia)</f>
        <v>technology 3741;attribute MPN 'ERJ2RHD3741' constant;attribute value '3.74 k' constant;attribute Power '0.063 W @ 70°C' constant;attribute package '0402' constant;attribute RCWV '15.3 V' constant;attribute tolerance '±0.5 %' constant;attribute pkg_codes '3741 / 372'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6" s="5" t="str" cm="1">
        <f t="array" aca="1" ref="I346" ca="1">IF( OR( AND($A346&gt;=INDIRECT("'Panasonic ERJ Code Table'!$K" &amp; I$1),$A346&lt;=INDIRECT("'Panasonic ERJ Code Table'!$L" &amp; I$1)), AND($A346&gt;=INDIRECT("'Panasonic ERJ Code Table'!$M" &amp; I$1),$A346&lt;=INDIRECT("'Panasonic ERJ Code Table'!$N" &amp; I$1)) ),I$2&amp;_xlfn.XLOOKUP($A346,E96_raw,E96_code),"N/A")</f>
        <v>N/A</v>
      </c>
      <c r="L346" s="5" t="str" cm="1">
        <f t="array" aca="1" ref="L346" ca="1">IF( OR( AND($A346&gt;=INDIRECT("'Panasonic ERJ Code Table'!$K" &amp; L$1),$A346&lt;=INDIRECT("'Panasonic ERJ Code Table'!$L" &amp; L$1)), AND($A346&gt;=INDIRECT("'Panasonic ERJ Code Table'!$M" &amp; L$1),$A346&lt;=INDIRECT("'Panasonic ERJ Code Table'!$N" &amp; L$1)) ),L$2&amp;_xlfn.XLOOKUP($A346,E96_raw,E96_code),"N/A")</f>
        <v>ERJ3RBD3741</v>
      </c>
      <c r="O346" s="5" t="str" cm="1">
        <f t="array" aca="1" ref="O346" ca="1">IF( OR( AND($A346&gt;=INDIRECT("'Panasonic ERJ Code Table'!$K" &amp; O$1),$A346&lt;=INDIRECT("'Panasonic ERJ Code Table'!$L" &amp; O$1)), AND($A346&gt;=INDIRECT("'Panasonic ERJ Code Table'!$M" &amp; O$1),$A346&lt;=INDIRECT("'Panasonic ERJ Code Table'!$N" &amp; O$1)) ),O$2&amp;_xlfn.XLOOKUP($A346,E96_raw,E96_code),"N/A")</f>
        <v>N/A</v>
      </c>
      <c r="R346" s="5" t="str" cm="1">
        <f t="array" aca="1" ref="R346" ca="1">IF( OR( AND($A346&gt;=INDIRECT("'Panasonic ERJ Code Table'!$K" &amp; R$1),$A346&lt;=INDIRECT("'Panasonic ERJ Code Table'!$L" &amp; R$1)), AND($A346&gt;=INDIRECT("'Panasonic ERJ Code Table'!$M" &amp; R$1),$A346&lt;=INDIRECT("'Panasonic ERJ Code Table'!$N" &amp; R$1)) ),R$2&amp;_xlfn.XLOOKUP($A346,E96_raw,E96_code),"N/A")</f>
        <v>ERJ6RBD3741</v>
      </c>
      <c r="U346" s="5" t="str" cm="1">
        <f t="array" aca="1" ref="U346" ca="1">IF( OR( AND($A346&gt;=INDIRECT("'Panasonic ERJ Code Table'!$J" &amp; U$1),$A346&lt;=INDIRECT("'Panasonic ERJ Code Table'!$K" &amp; U$1)), AND($A346&gt;=INDIRECT("'Panasonic ERJ Code Table'!$L" &amp; U$1),$A346&lt;=INDIRECT("'Panasonic ERJ Code Table'!$M" &amp; U$1)) ),U$2&amp;_xlfn.XLOOKUP($A346,E96_raw,E96_code),"N/A")</f>
        <v>ERJ6RED3741</v>
      </c>
    </row>
    <row r="347" spans="1:21">
      <c r="A347" s="16">
        <v>3830</v>
      </c>
      <c r="B347" s="19"/>
      <c r="C347" s="5" t="str" cm="1">
        <f t="array" aca="1" ref="C347" ca="1">IF( OR( AND($A347&gt;=INDIRECT("'Panasonic ERJ Code Table'!$K" &amp; C$1),$A347&lt;=INDIRECT("'Panasonic ERJ Code Table'!$L" &amp; C$1)), AND($A347&gt;=INDIRECT("'Panasonic ERJ Code Table'!$M" &amp; C$1),$A347&lt;=INDIRECT("'Panasonic ERJ Code Table'!$N" &amp; C$1)) ),C$2&amp;_xlfn.XLOOKUP($A347,E96_raw,E96_code),"N/A")</f>
        <v>ERJ1RHD3831</v>
      </c>
      <c r="D347" s="23" t="str" cm="1">
        <f t="array" aca="1" ref="D347" ca="1">"technology "&amp;RIGHT(C347,4)&amp;";"&amp;_xlfn.XLOOKUP(2,eii,eia)&amp;C347&amp;_xlfn.XLOOKUP(16,eii,eia)&amp;_xlfn.XLOOKUP(3,eii,eia)&amp;_xlfn.XLOOKUP($A347,E96_raw,e96_std&amp;" "&amp;e96_sym)&amp;_xlfn.XLOOKUP(16,eii,eia)&amp;_xlfn.XLOOKUP(4,eii,eia)&amp;_xlfn.XLOOKUP(LEFT(C347,7),r_1,r_4)&amp;" W @ 70°C"&amp;_xlfn.XLOOKUP(16,eii,eia)&amp;_xlfn.XLOOKUP(5,eii,eia)&amp;_xlfn.XLOOKUP(MID(C347,4,3),e_code,TEXT(e_size,"0000"))&amp;_xlfn.XLOOKUP(16,eii,eia)&amp;_xlfn.XLOOKUP(6,eii,eia)&amp;ROUND(MIN(SQRT($A347*_xlfn.XLOOKUP(LEFT(C347,7),r_1,r_4)),_xlfn.XLOOKUP(LEFT(C347,7),r_1,r_7)),1)&amp;" V"&amp;_xlfn.XLOOKUP(16,eii,eia)&amp;_xlfn.XLOOKUP(8,eii,eia)&amp;_xlfn.XLOOKUP(LEFT(C347,7),r_1,r_8)&amp;_xlfn.XLOOKUP(16,eii,eia)&amp;_xlfn.XLOOKUP(9,eii,eia)&amp;_xlfn.XLOOKUP($A347,E96_raw,E96_code&amp;" / "&amp;E96_3C)&amp;_xlfn.XLOOKUP(16,eii,eia)&amp;_xlfn.XLOOKUP(10,eii,eia)&amp;_xlfn.XLOOKUP(LEFT(C347,7),r_1,r_10)&amp;_xlfn.XLOOKUP(16,eii,eia)&amp;_xlfn.XLOOKUP(11,eii,eia)&amp;_xlfn.XLOOKUP(LEFT(C347,7),r_1,r_11)&amp;_xlfn.XLOOKUP(16,eii,eia)&amp;_xlfn.XLOOKUP(12,eii,eia)&amp;_xlfn.XLOOKUP(LEFT(C347,7),r_1,r_12)&amp;" ppm/°C"&amp;_xlfn.XLOOKUP(16,eii,eia)&amp;_xlfn.XLOOKUP(13,eii,eia)&amp;MID(C347,4,2)&amp;_xlfn.XLOOKUP(16,eii,eia)&amp;_xlfn.XLOOKUP(14,eii,eia)&amp;_xlfn.XLOOKUP(16,eii,eia)&amp;_xlfn.XLOOKUP(15,eii,eia)&amp;_xlfn.XLOOKUP(16,eii,eia)</f>
        <v>technology 3831;attribute MPN 'ERJ1RHD3831' constant;attribute value '3.83 k' constant;attribute Power '0.05 W @ 70°C' constant;attribute package '0201' constant;attribute RCWV '13.8 V' constant;attribute tolerance '±0.5 %' constant;attribute pkg_codes '3831 / 382'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7" s="5" t="str" cm="1">
        <f t="array" aca="1" ref="F347" ca="1">IF( OR( AND($A347&gt;=INDIRECT("'Panasonic ERJ Code Table'!$K" &amp; F$1),$A347&lt;=INDIRECT("'Panasonic ERJ Code Table'!$L" &amp; F$1)), AND($A347&gt;=INDIRECT("'Panasonic ERJ Code Table'!$M" &amp; F$1),$A347&lt;=INDIRECT("'Panasonic ERJ Code Table'!$N" &amp; F$1)) ),F$2&amp;_xlfn.XLOOKUP($A347,E96_raw,E96_code),"N/A")</f>
        <v>ERJ2RHD3831</v>
      </c>
      <c r="G347" s="23" t="str" cm="1">
        <f t="array" aca="1" ref="G347" ca="1">"technology "&amp;RIGHT(F347,4)&amp;";"&amp;_xlfn.XLOOKUP(2,eii,eia)&amp;F347&amp;_xlfn.XLOOKUP(16,eii,eia)&amp;_xlfn.XLOOKUP(3,eii,eia)&amp;_xlfn.XLOOKUP($A347,E96_raw,e96_std&amp;" "&amp;e96_sym)&amp;_xlfn.XLOOKUP(16,eii,eia)&amp;_xlfn.XLOOKUP(4,eii,eia)&amp;_xlfn.XLOOKUP(LEFT(F347,7),r_1,r_4)&amp;" W @ 70°C"&amp;_xlfn.XLOOKUP(16,eii,eia)&amp;_xlfn.XLOOKUP(5,eii,eia)&amp;_xlfn.XLOOKUP(MID(F347,4,3),e_code,TEXT(e_size,"0000"))&amp;_xlfn.XLOOKUP(16,eii,eia)&amp;_xlfn.XLOOKUP(6,eii,eia)&amp;ROUND(MIN(SQRT($A347*_xlfn.XLOOKUP(LEFT(F347,7),r_1,r_4)),_xlfn.XLOOKUP(LEFT(F347,7),r_1,r_7)),1)&amp;" V"&amp;_xlfn.XLOOKUP(16,eii,eia)&amp;_xlfn.XLOOKUP(8,eii,eia)&amp;_xlfn.XLOOKUP(LEFT(F347,7),r_1,r_8)&amp;_xlfn.XLOOKUP(16,eii,eia)&amp;_xlfn.XLOOKUP(9,eii,eia)&amp;_xlfn.XLOOKUP($A347,E96_raw,E96_code&amp;" / "&amp;E96_3C)&amp;_xlfn.XLOOKUP(16,eii,eia)&amp;_xlfn.XLOOKUP(10,eii,eia)&amp;_xlfn.XLOOKUP(LEFT(F347,7),r_1,r_10)&amp;_xlfn.XLOOKUP(16,eii,eia)&amp;_xlfn.XLOOKUP(11,eii,eia)&amp;_xlfn.XLOOKUP(LEFT(F347,7),r_1,r_11)&amp;_xlfn.XLOOKUP(16,eii,eia)&amp;_xlfn.XLOOKUP(12,eii,eia)&amp;_xlfn.XLOOKUP(LEFT(F347,7),r_1,r_12)&amp;" ppm/°C"&amp;_xlfn.XLOOKUP(16,eii,eia)&amp;_xlfn.XLOOKUP(13,eii,eia)&amp;MID(F347,4,2)&amp;_xlfn.XLOOKUP(16,eii,eia)&amp;_xlfn.XLOOKUP(14,eii,eia)&amp;_xlfn.XLOOKUP(16,eii,eia)&amp;_xlfn.XLOOKUP(15,eii,eia)&amp;_xlfn.XLOOKUP(16,eii,eia)</f>
        <v>technology 3831;attribute MPN 'ERJ2RHD3831' constant;attribute value '3.83 k' constant;attribute Power '0.063 W @ 70°C' constant;attribute package '0402' constant;attribute RCWV '15.5 V' constant;attribute tolerance '±0.5 %' constant;attribute pkg_codes '3831 / 382'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7" s="5" t="str" cm="1">
        <f t="array" aca="1" ref="I347" ca="1">IF( OR( AND($A347&gt;=INDIRECT("'Panasonic ERJ Code Table'!$K" &amp; I$1),$A347&lt;=INDIRECT("'Panasonic ERJ Code Table'!$L" &amp; I$1)), AND($A347&gt;=INDIRECT("'Panasonic ERJ Code Table'!$M" &amp; I$1),$A347&lt;=INDIRECT("'Panasonic ERJ Code Table'!$N" &amp; I$1)) ),I$2&amp;_xlfn.XLOOKUP($A347,E96_raw,E96_code),"N/A")</f>
        <v>N/A</v>
      </c>
      <c r="L347" s="5" t="str" cm="1">
        <f t="array" aca="1" ref="L347" ca="1">IF( OR( AND($A347&gt;=INDIRECT("'Panasonic ERJ Code Table'!$K" &amp; L$1),$A347&lt;=INDIRECT("'Panasonic ERJ Code Table'!$L" &amp; L$1)), AND($A347&gt;=INDIRECT("'Panasonic ERJ Code Table'!$M" &amp; L$1),$A347&lt;=INDIRECT("'Panasonic ERJ Code Table'!$N" &amp; L$1)) ),L$2&amp;_xlfn.XLOOKUP($A347,E96_raw,E96_code),"N/A")</f>
        <v>ERJ3RBD3831</v>
      </c>
      <c r="O347" s="5" t="str" cm="1">
        <f t="array" aca="1" ref="O347" ca="1">IF( OR( AND($A347&gt;=INDIRECT("'Panasonic ERJ Code Table'!$K" &amp; O$1),$A347&lt;=INDIRECT("'Panasonic ERJ Code Table'!$L" &amp; O$1)), AND($A347&gt;=INDIRECT("'Panasonic ERJ Code Table'!$M" &amp; O$1),$A347&lt;=INDIRECT("'Panasonic ERJ Code Table'!$N" &amp; O$1)) ),O$2&amp;_xlfn.XLOOKUP($A347,E96_raw,E96_code),"N/A")</f>
        <v>N/A</v>
      </c>
      <c r="R347" s="5" t="str" cm="1">
        <f t="array" aca="1" ref="R347" ca="1">IF( OR( AND($A347&gt;=INDIRECT("'Panasonic ERJ Code Table'!$K" &amp; R$1),$A347&lt;=INDIRECT("'Panasonic ERJ Code Table'!$L" &amp; R$1)), AND($A347&gt;=INDIRECT("'Panasonic ERJ Code Table'!$M" &amp; R$1),$A347&lt;=INDIRECT("'Panasonic ERJ Code Table'!$N" &amp; R$1)) ),R$2&amp;_xlfn.XLOOKUP($A347,E96_raw,E96_code),"N/A")</f>
        <v>ERJ6RBD3831</v>
      </c>
      <c r="U347" s="5" t="str" cm="1">
        <f t="array" aca="1" ref="U347" ca="1">IF( OR( AND($A347&gt;=INDIRECT("'Panasonic ERJ Code Table'!$J" &amp; U$1),$A347&lt;=INDIRECT("'Panasonic ERJ Code Table'!$K" &amp; U$1)), AND($A347&gt;=INDIRECT("'Panasonic ERJ Code Table'!$L" &amp; U$1),$A347&lt;=INDIRECT("'Panasonic ERJ Code Table'!$M" &amp; U$1)) ),U$2&amp;_xlfn.XLOOKUP($A347,E96_raw,E96_code),"N/A")</f>
        <v>ERJ6RED3831</v>
      </c>
    </row>
    <row r="348" spans="1:21">
      <c r="A348" s="16">
        <v>3920</v>
      </c>
      <c r="B348" s="19"/>
      <c r="C348" s="5" t="str" cm="1">
        <f t="array" aca="1" ref="C348" ca="1">IF( OR( AND($A348&gt;=INDIRECT("'Panasonic ERJ Code Table'!$K" &amp; C$1),$A348&lt;=INDIRECT("'Panasonic ERJ Code Table'!$L" &amp; C$1)), AND($A348&gt;=INDIRECT("'Panasonic ERJ Code Table'!$M" &amp; C$1),$A348&lt;=INDIRECT("'Panasonic ERJ Code Table'!$N" &amp; C$1)) ),C$2&amp;_xlfn.XLOOKUP($A348,E96_raw,E96_code),"N/A")</f>
        <v>ERJ1RHD3921</v>
      </c>
      <c r="D348" s="23" t="str" cm="1">
        <f t="array" aca="1" ref="D348" ca="1">"technology "&amp;RIGHT(C348,4)&amp;";"&amp;_xlfn.XLOOKUP(2,eii,eia)&amp;C348&amp;_xlfn.XLOOKUP(16,eii,eia)&amp;_xlfn.XLOOKUP(3,eii,eia)&amp;_xlfn.XLOOKUP($A348,E96_raw,e96_std&amp;" "&amp;e96_sym)&amp;_xlfn.XLOOKUP(16,eii,eia)&amp;_xlfn.XLOOKUP(4,eii,eia)&amp;_xlfn.XLOOKUP(LEFT(C348,7),r_1,r_4)&amp;" W @ 70°C"&amp;_xlfn.XLOOKUP(16,eii,eia)&amp;_xlfn.XLOOKUP(5,eii,eia)&amp;_xlfn.XLOOKUP(MID(C348,4,3),e_code,TEXT(e_size,"0000"))&amp;_xlfn.XLOOKUP(16,eii,eia)&amp;_xlfn.XLOOKUP(6,eii,eia)&amp;ROUND(MIN(SQRT($A348*_xlfn.XLOOKUP(LEFT(C348,7),r_1,r_4)),_xlfn.XLOOKUP(LEFT(C348,7),r_1,r_7)),1)&amp;" V"&amp;_xlfn.XLOOKUP(16,eii,eia)&amp;_xlfn.XLOOKUP(8,eii,eia)&amp;_xlfn.XLOOKUP(LEFT(C348,7),r_1,r_8)&amp;_xlfn.XLOOKUP(16,eii,eia)&amp;_xlfn.XLOOKUP(9,eii,eia)&amp;_xlfn.XLOOKUP($A348,E96_raw,E96_code&amp;" / "&amp;E96_3C)&amp;_xlfn.XLOOKUP(16,eii,eia)&amp;_xlfn.XLOOKUP(10,eii,eia)&amp;_xlfn.XLOOKUP(LEFT(C348,7),r_1,r_10)&amp;_xlfn.XLOOKUP(16,eii,eia)&amp;_xlfn.XLOOKUP(11,eii,eia)&amp;_xlfn.XLOOKUP(LEFT(C348,7),r_1,r_11)&amp;_xlfn.XLOOKUP(16,eii,eia)&amp;_xlfn.XLOOKUP(12,eii,eia)&amp;_xlfn.XLOOKUP(LEFT(C348,7),r_1,r_12)&amp;" ppm/°C"&amp;_xlfn.XLOOKUP(16,eii,eia)&amp;_xlfn.XLOOKUP(13,eii,eia)&amp;MID(C348,4,2)&amp;_xlfn.XLOOKUP(16,eii,eia)&amp;_xlfn.XLOOKUP(14,eii,eia)&amp;_xlfn.XLOOKUP(16,eii,eia)&amp;_xlfn.XLOOKUP(15,eii,eia)&amp;_xlfn.XLOOKUP(16,eii,eia)</f>
        <v>technology 3921;attribute MPN 'ERJ1RHD3921' constant;attribute value '3.92 k' constant;attribute Power '0.05 W @ 70°C' constant;attribute package '0201' constant;attribute RCWV '14 V' constant;attribute tolerance '±0.5 %' constant;attribute pkg_codes '3921 / 392'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8" s="5" t="str" cm="1">
        <f t="array" aca="1" ref="F348" ca="1">IF( OR( AND($A348&gt;=INDIRECT("'Panasonic ERJ Code Table'!$K" &amp; F$1),$A348&lt;=INDIRECT("'Panasonic ERJ Code Table'!$L" &amp; F$1)), AND($A348&gt;=INDIRECT("'Panasonic ERJ Code Table'!$M" &amp; F$1),$A348&lt;=INDIRECT("'Panasonic ERJ Code Table'!$N" &amp; F$1)) ),F$2&amp;_xlfn.XLOOKUP($A348,E96_raw,E96_code),"N/A")</f>
        <v>ERJ2RHD3921</v>
      </c>
      <c r="G348" s="23" t="str" cm="1">
        <f t="array" aca="1" ref="G348" ca="1">"technology "&amp;RIGHT(F348,4)&amp;";"&amp;_xlfn.XLOOKUP(2,eii,eia)&amp;F348&amp;_xlfn.XLOOKUP(16,eii,eia)&amp;_xlfn.XLOOKUP(3,eii,eia)&amp;_xlfn.XLOOKUP($A348,E96_raw,e96_std&amp;" "&amp;e96_sym)&amp;_xlfn.XLOOKUP(16,eii,eia)&amp;_xlfn.XLOOKUP(4,eii,eia)&amp;_xlfn.XLOOKUP(LEFT(F348,7),r_1,r_4)&amp;" W @ 70°C"&amp;_xlfn.XLOOKUP(16,eii,eia)&amp;_xlfn.XLOOKUP(5,eii,eia)&amp;_xlfn.XLOOKUP(MID(F348,4,3),e_code,TEXT(e_size,"0000"))&amp;_xlfn.XLOOKUP(16,eii,eia)&amp;_xlfn.XLOOKUP(6,eii,eia)&amp;ROUND(MIN(SQRT($A348*_xlfn.XLOOKUP(LEFT(F348,7),r_1,r_4)),_xlfn.XLOOKUP(LEFT(F348,7),r_1,r_7)),1)&amp;" V"&amp;_xlfn.XLOOKUP(16,eii,eia)&amp;_xlfn.XLOOKUP(8,eii,eia)&amp;_xlfn.XLOOKUP(LEFT(F348,7),r_1,r_8)&amp;_xlfn.XLOOKUP(16,eii,eia)&amp;_xlfn.XLOOKUP(9,eii,eia)&amp;_xlfn.XLOOKUP($A348,E96_raw,E96_code&amp;" / "&amp;E96_3C)&amp;_xlfn.XLOOKUP(16,eii,eia)&amp;_xlfn.XLOOKUP(10,eii,eia)&amp;_xlfn.XLOOKUP(LEFT(F348,7),r_1,r_10)&amp;_xlfn.XLOOKUP(16,eii,eia)&amp;_xlfn.XLOOKUP(11,eii,eia)&amp;_xlfn.XLOOKUP(LEFT(F348,7),r_1,r_11)&amp;_xlfn.XLOOKUP(16,eii,eia)&amp;_xlfn.XLOOKUP(12,eii,eia)&amp;_xlfn.XLOOKUP(LEFT(F348,7),r_1,r_12)&amp;" ppm/°C"&amp;_xlfn.XLOOKUP(16,eii,eia)&amp;_xlfn.XLOOKUP(13,eii,eia)&amp;MID(F348,4,2)&amp;_xlfn.XLOOKUP(16,eii,eia)&amp;_xlfn.XLOOKUP(14,eii,eia)&amp;_xlfn.XLOOKUP(16,eii,eia)&amp;_xlfn.XLOOKUP(15,eii,eia)&amp;_xlfn.XLOOKUP(16,eii,eia)</f>
        <v>technology 3921;attribute MPN 'ERJ2RHD3921' constant;attribute value '3.92 k' constant;attribute Power '0.063 W @ 70°C' constant;attribute package '0402' constant;attribute RCWV '15.7 V' constant;attribute tolerance '±0.5 %' constant;attribute pkg_codes '3921 / 392'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8" s="5" t="str" cm="1">
        <f t="array" aca="1" ref="I348" ca="1">IF( OR( AND($A348&gt;=INDIRECT("'Panasonic ERJ Code Table'!$K" &amp; I$1),$A348&lt;=INDIRECT("'Panasonic ERJ Code Table'!$L" &amp; I$1)), AND($A348&gt;=INDIRECT("'Panasonic ERJ Code Table'!$M" &amp; I$1),$A348&lt;=INDIRECT("'Panasonic ERJ Code Table'!$N" &amp; I$1)) ),I$2&amp;_xlfn.XLOOKUP($A348,E96_raw,E96_code),"N/A")</f>
        <v>N/A</v>
      </c>
      <c r="L348" s="5" t="str" cm="1">
        <f t="array" aca="1" ref="L348" ca="1">IF( OR( AND($A348&gt;=INDIRECT("'Panasonic ERJ Code Table'!$K" &amp; L$1),$A348&lt;=INDIRECT("'Panasonic ERJ Code Table'!$L" &amp; L$1)), AND($A348&gt;=INDIRECT("'Panasonic ERJ Code Table'!$M" &amp; L$1),$A348&lt;=INDIRECT("'Panasonic ERJ Code Table'!$N" &amp; L$1)) ),L$2&amp;_xlfn.XLOOKUP($A348,E96_raw,E96_code),"N/A")</f>
        <v>ERJ3RBD3921</v>
      </c>
      <c r="O348" s="5" t="str" cm="1">
        <f t="array" aca="1" ref="O348" ca="1">IF( OR( AND($A348&gt;=INDIRECT("'Panasonic ERJ Code Table'!$K" &amp; O$1),$A348&lt;=INDIRECT("'Panasonic ERJ Code Table'!$L" &amp; O$1)), AND($A348&gt;=INDIRECT("'Panasonic ERJ Code Table'!$M" &amp; O$1),$A348&lt;=INDIRECT("'Panasonic ERJ Code Table'!$N" &amp; O$1)) ),O$2&amp;_xlfn.XLOOKUP($A348,E96_raw,E96_code),"N/A")</f>
        <v>N/A</v>
      </c>
      <c r="R348" s="5" t="str" cm="1">
        <f t="array" aca="1" ref="R348" ca="1">IF( OR( AND($A348&gt;=INDIRECT("'Panasonic ERJ Code Table'!$K" &amp; R$1),$A348&lt;=INDIRECT("'Panasonic ERJ Code Table'!$L" &amp; R$1)), AND($A348&gt;=INDIRECT("'Panasonic ERJ Code Table'!$M" &amp; R$1),$A348&lt;=INDIRECT("'Panasonic ERJ Code Table'!$N" &amp; R$1)) ),R$2&amp;_xlfn.XLOOKUP($A348,E96_raw,E96_code),"N/A")</f>
        <v>ERJ6RBD3921</v>
      </c>
      <c r="U348" s="5" t="str" cm="1">
        <f t="array" aca="1" ref="U348" ca="1">IF( OR( AND($A348&gt;=INDIRECT("'Panasonic ERJ Code Table'!$J" &amp; U$1),$A348&lt;=INDIRECT("'Panasonic ERJ Code Table'!$K" &amp; U$1)), AND($A348&gt;=INDIRECT("'Panasonic ERJ Code Table'!$L" &amp; U$1),$A348&lt;=INDIRECT("'Panasonic ERJ Code Table'!$M" &amp; U$1)) ),U$2&amp;_xlfn.XLOOKUP($A348,E96_raw,E96_code),"N/A")</f>
        <v>ERJ6RED3921</v>
      </c>
    </row>
    <row r="349" spans="1:21">
      <c r="A349" s="16">
        <v>4019.9999999999991</v>
      </c>
      <c r="B349" s="19"/>
      <c r="C349" s="5" t="str" cm="1">
        <f t="array" aca="1" ref="C349" ca="1">IF( OR( AND($A349&gt;=INDIRECT("'Panasonic ERJ Code Table'!$K" &amp; C$1),$A349&lt;=INDIRECT("'Panasonic ERJ Code Table'!$L" &amp; C$1)), AND($A349&gt;=INDIRECT("'Panasonic ERJ Code Table'!$M" &amp; C$1),$A349&lt;=INDIRECT("'Panasonic ERJ Code Table'!$N" &amp; C$1)) ),C$2&amp;_xlfn.XLOOKUP($A349,E96_raw,E96_code),"N/A")</f>
        <v>ERJ1RHD4021</v>
      </c>
      <c r="D349" s="23" t="str" cm="1">
        <f t="array" aca="1" ref="D349" ca="1">"technology "&amp;RIGHT(C349,4)&amp;";"&amp;_xlfn.XLOOKUP(2,eii,eia)&amp;C349&amp;_xlfn.XLOOKUP(16,eii,eia)&amp;_xlfn.XLOOKUP(3,eii,eia)&amp;_xlfn.XLOOKUP($A349,E96_raw,e96_std&amp;" "&amp;e96_sym)&amp;_xlfn.XLOOKUP(16,eii,eia)&amp;_xlfn.XLOOKUP(4,eii,eia)&amp;_xlfn.XLOOKUP(LEFT(C349,7),r_1,r_4)&amp;" W @ 70°C"&amp;_xlfn.XLOOKUP(16,eii,eia)&amp;_xlfn.XLOOKUP(5,eii,eia)&amp;_xlfn.XLOOKUP(MID(C349,4,3),e_code,TEXT(e_size,"0000"))&amp;_xlfn.XLOOKUP(16,eii,eia)&amp;_xlfn.XLOOKUP(6,eii,eia)&amp;ROUND(MIN(SQRT($A349*_xlfn.XLOOKUP(LEFT(C349,7),r_1,r_4)),_xlfn.XLOOKUP(LEFT(C349,7),r_1,r_7)),1)&amp;" V"&amp;_xlfn.XLOOKUP(16,eii,eia)&amp;_xlfn.XLOOKUP(8,eii,eia)&amp;_xlfn.XLOOKUP(LEFT(C349,7),r_1,r_8)&amp;_xlfn.XLOOKUP(16,eii,eia)&amp;_xlfn.XLOOKUP(9,eii,eia)&amp;_xlfn.XLOOKUP($A349,E96_raw,E96_code&amp;" / "&amp;E96_3C)&amp;_xlfn.XLOOKUP(16,eii,eia)&amp;_xlfn.XLOOKUP(10,eii,eia)&amp;_xlfn.XLOOKUP(LEFT(C349,7),r_1,r_10)&amp;_xlfn.XLOOKUP(16,eii,eia)&amp;_xlfn.XLOOKUP(11,eii,eia)&amp;_xlfn.XLOOKUP(LEFT(C349,7),r_1,r_11)&amp;_xlfn.XLOOKUP(16,eii,eia)&amp;_xlfn.XLOOKUP(12,eii,eia)&amp;_xlfn.XLOOKUP(LEFT(C349,7),r_1,r_12)&amp;" ppm/°C"&amp;_xlfn.XLOOKUP(16,eii,eia)&amp;_xlfn.XLOOKUP(13,eii,eia)&amp;MID(C349,4,2)&amp;_xlfn.XLOOKUP(16,eii,eia)&amp;_xlfn.XLOOKUP(14,eii,eia)&amp;_xlfn.XLOOKUP(16,eii,eia)&amp;_xlfn.XLOOKUP(15,eii,eia)&amp;_xlfn.XLOOKUP(16,eii,eia)</f>
        <v>technology 4021;attribute MPN 'ERJ1RHD4021' constant;attribute value '4.02 k' constant;attribute Power '0.05 W @ 70°C' constant;attribute package '0201' constant;attribute RCWV '14.2 V' constant;attribute tolerance '±0.5 %' constant;attribute pkg_codes '4021 / 402'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49" s="5" t="str" cm="1">
        <f t="array" aca="1" ref="F349" ca="1">IF( OR( AND($A349&gt;=INDIRECT("'Panasonic ERJ Code Table'!$K" &amp; F$1),$A349&lt;=INDIRECT("'Panasonic ERJ Code Table'!$L" &amp; F$1)), AND($A349&gt;=INDIRECT("'Panasonic ERJ Code Table'!$M" &amp; F$1),$A349&lt;=INDIRECT("'Panasonic ERJ Code Table'!$N" &amp; F$1)) ),F$2&amp;_xlfn.XLOOKUP($A349,E96_raw,E96_code),"N/A")</f>
        <v>ERJ2RHD4021</v>
      </c>
      <c r="G349" s="23" t="str" cm="1">
        <f t="array" aca="1" ref="G349" ca="1">"technology "&amp;RIGHT(F349,4)&amp;";"&amp;_xlfn.XLOOKUP(2,eii,eia)&amp;F349&amp;_xlfn.XLOOKUP(16,eii,eia)&amp;_xlfn.XLOOKUP(3,eii,eia)&amp;_xlfn.XLOOKUP($A349,E96_raw,e96_std&amp;" "&amp;e96_sym)&amp;_xlfn.XLOOKUP(16,eii,eia)&amp;_xlfn.XLOOKUP(4,eii,eia)&amp;_xlfn.XLOOKUP(LEFT(F349,7),r_1,r_4)&amp;" W @ 70°C"&amp;_xlfn.XLOOKUP(16,eii,eia)&amp;_xlfn.XLOOKUP(5,eii,eia)&amp;_xlfn.XLOOKUP(MID(F349,4,3),e_code,TEXT(e_size,"0000"))&amp;_xlfn.XLOOKUP(16,eii,eia)&amp;_xlfn.XLOOKUP(6,eii,eia)&amp;ROUND(MIN(SQRT($A349*_xlfn.XLOOKUP(LEFT(F349,7),r_1,r_4)),_xlfn.XLOOKUP(LEFT(F349,7),r_1,r_7)),1)&amp;" V"&amp;_xlfn.XLOOKUP(16,eii,eia)&amp;_xlfn.XLOOKUP(8,eii,eia)&amp;_xlfn.XLOOKUP(LEFT(F349,7),r_1,r_8)&amp;_xlfn.XLOOKUP(16,eii,eia)&amp;_xlfn.XLOOKUP(9,eii,eia)&amp;_xlfn.XLOOKUP($A349,E96_raw,E96_code&amp;" / "&amp;E96_3C)&amp;_xlfn.XLOOKUP(16,eii,eia)&amp;_xlfn.XLOOKUP(10,eii,eia)&amp;_xlfn.XLOOKUP(LEFT(F349,7),r_1,r_10)&amp;_xlfn.XLOOKUP(16,eii,eia)&amp;_xlfn.XLOOKUP(11,eii,eia)&amp;_xlfn.XLOOKUP(LEFT(F349,7),r_1,r_11)&amp;_xlfn.XLOOKUP(16,eii,eia)&amp;_xlfn.XLOOKUP(12,eii,eia)&amp;_xlfn.XLOOKUP(LEFT(F349,7),r_1,r_12)&amp;" ppm/°C"&amp;_xlfn.XLOOKUP(16,eii,eia)&amp;_xlfn.XLOOKUP(13,eii,eia)&amp;MID(F349,4,2)&amp;_xlfn.XLOOKUP(16,eii,eia)&amp;_xlfn.XLOOKUP(14,eii,eia)&amp;_xlfn.XLOOKUP(16,eii,eia)&amp;_xlfn.XLOOKUP(15,eii,eia)&amp;_xlfn.XLOOKUP(16,eii,eia)</f>
        <v>technology 4021;attribute MPN 'ERJ2RHD4021' constant;attribute value '4.02 k' constant;attribute Power '0.063 W @ 70°C' constant;attribute package '0402' constant;attribute RCWV '15.9 V' constant;attribute tolerance '±0.5 %' constant;attribute pkg_codes '4021 / 402'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49" s="5" t="str" cm="1">
        <f t="array" aca="1" ref="I349" ca="1">IF( OR( AND($A349&gt;=INDIRECT("'Panasonic ERJ Code Table'!$K" &amp; I$1),$A349&lt;=INDIRECT("'Panasonic ERJ Code Table'!$L" &amp; I$1)), AND($A349&gt;=INDIRECT("'Panasonic ERJ Code Table'!$M" &amp; I$1),$A349&lt;=INDIRECT("'Panasonic ERJ Code Table'!$N" &amp; I$1)) ),I$2&amp;_xlfn.XLOOKUP($A349,E96_raw,E96_code),"N/A")</f>
        <v>N/A</v>
      </c>
      <c r="L349" s="5" t="str" cm="1">
        <f t="array" aca="1" ref="L349" ca="1">IF( OR( AND($A349&gt;=INDIRECT("'Panasonic ERJ Code Table'!$K" &amp; L$1),$A349&lt;=INDIRECT("'Panasonic ERJ Code Table'!$L" &amp; L$1)), AND($A349&gt;=INDIRECT("'Panasonic ERJ Code Table'!$M" &amp; L$1),$A349&lt;=INDIRECT("'Panasonic ERJ Code Table'!$N" &amp; L$1)) ),L$2&amp;_xlfn.XLOOKUP($A349,E96_raw,E96_code),"N/A")</f>
        <v>ERJ3RBD4021</v>
      </c>
      <c r="O349" s="5" t="str" cm="1">
        <f t="array" aca="1" ref="O349" ca="1">IF( OR( AND($A349&gt;=INDIRECT("'Panasonic ERJ Code Table'!$K" &amp; O$1),$A349&lt;=INDIRECT("'Panasonic ERJ Code Table'!$L" &amp; O$1)), AND($A349&gt;=INDIRECT("'Panasonic ERJ Code Table'!$M" &amp; O$1),$A349&lt;=INDIRECT("'Panasonic ERJ Code Table'!$N" &amp; O$1)) ),O$2&amp;_xlfn.XLOOKUP($A349,E96_raw,E96_code),"N/A")</f>
        <v>N/A</v>
      </c>
      <c r="R349" s="5" t="str" cm="1">
        <f t="array" aca="1" ref="R349" ca="1">IF( OR( AND($A349&gt;=INDIRECT("'Panasonic ERJ Code Table'!$K" &amp; R$1),$A349&lt;=INDIRECT("'Panasonic ERJ Code Table'!$L" &amp; R$1)), AND($A349&gt;=INDIRECT("'Panasonic ERJ Code Table'!$M" &amp; R$1),$A349&lt;=INDIRECT("'Panasonic ERJ Code Table'!$N" &amp; R$1)) ),R$2&amp;_xlfn.XLOOKUP($A349,E96_raw,E96_code),"N/A")</f>
        <v>ERJ6RBD4021</v>
      </c>
      <c r="U349" s="5" t="str" cm="1">
        <f t="array" aca="1" ref="U349" ca="1">IF( OR( AND($A349&gt;=INDIRECT("'Panasonic ERJ Code Table'!$J" &amp; U$1),$A349&lt;=INDIRECT("'Panasonic ERJ Code Table'!$K" &amp; U$1)), AND($A349&gt;=INDIRECT("'Panasonic ERJ Code Table'!$L" &amp; U$1),$A349&lt;=INDIRECT("'Panasonic ERJ Code Table'!$M" &amp; U$1)) ),U$2&amp;_xlfn.XLOOKUP($A349,E96_raw,E96_code),"N/A")</f>
        <v>ERJ6RED4021</v>
      </c>
    </row>
    <row r="350" spans="1:21">
      <c r="A350" s="16">
        <v>4120</v>
      </c>
      <c r="B350" s="19"/>
      <c r="C350" s="5" t="str" cm="1">
        <f t="array" aca="1" ref="C350" ca="1">IF( OR( AND($A350&gt;=INDIRECT("'Panasonic ERJ Code Table'!$K" &amp; C$1),$A350&lt;=INDIRECT("'Panasonic ERJ Code Table'!$L" &amp; C$1)), AND($A350&gt;=INDIRECT("'Panasonic ERJ Code Table'!$M" &amp; C$1),$A350&lt;=INDIRECT("'Panasonic ERJ Code Table'!$N" &amp; C$1)) ),C$2&amp;_xlfn.XLOOKUP($A350,E96_raw,E96_code),"N/A")</f>
        <v>ERJ1RHD4121</v>
      </c>
      <c r="D350" s="23" t="str" cm="1">
        <f t="array" aca="1" ref="D350" ca="1">"technology "&amp;RIGHT(C350,4)&amp;";"&amp;_xlfn.XLOOKUP(2,eii,eia)&amp;C350&amp;_xlfn.XLOOKUP(16,eii,eia)&amp;_xlfn.XLOOKUP(3,eii,eia)&amp;_xlfn.XLOOKUP($A350,E96_raw,e96_std&amp;" "&amp;e96_sym)&amp;_xlfn.XLOOKUP(16,eii,eia)&amp;_xlfn.XLOOKUP(4,eii,eia)&amp;_xlfn.XLOOKUP(LEFT(C350,7),r_1,r_4)&amp;" W @ 70°C"&amp;_xlfn.XLOOKUP(16,eii,eia)&amp;_xlfn.XLOOKUP(5,eii,eia)&amp;_xlfn.XLOOKUP(MID(C350,4,3),e_code,TEXT(e_size,"0000"))&amp;_xlfn.XLOOKUP(16,eii,eia)&amp;_xlfn.XLOOKUP(6,eii,eia)&amp;ROUND(MIN(SQRT($A350*_xlfn.XLOOKUP(LEFT(C350,7),r_1,r_4)),_xlfn.XLOOKUP(LEFT(C350,7),r_1,r_7)),1)&amp;" V"&amp;_xlfn.XLOOKUP(16,eii,eia)&amp;_xlfn.XLOOKUP(8,eii,eia)&amp;_xlfn.XLOOKUP(LEFT(C350,7),r_1,r_8)&amp;_xlfn.XLOOKUP(16,eii,eia)&amp;_xlfn.XLOOKUP(9,eii,eia)&amp;_xlfn.XLOOKUP($A350,E96_raw,E96_code&amp;" / "&amp;E96_3C)&amp;_xlfn.XLOOKUP(16,eii,eia)&amp;_xlfn.XLOOKUP(10,eii,eia)&amp;_xlfn.XLOOKUP(LEFT(C350,7),r_1,r_10)&amp;_xlfn.XLOOKUP(16,eii,eia)&amp;_xlfn.XLOOKUP(11,eii,eia)&amp;_xlfn.XLOOKUP(LEFT(C350,7),r_1,r_11)&amp;_xlfn.XLOOKUP(16,eii,eia)&amp;_xlfn.XLOOKUP(12,eii,eia)&amp;_xlfn.XLOOKUP(LEFT(C350,7),r_1,r_12)&amp;" ppm/°C"&amp;_xlfn.XLOOKUP(16,eii,eia)&amp;_xlfn.XLOOKUP(13,eii,eia)&amp;MID(C350,4,2)&amp;_xlfn.XLOOKUP(16,eii,eia)&amp;_xlfn.XLOOKUP(14,eii,eia)&amp;_xlfn.XLOOKUP(16,eii,eia)&amp;_xlfn.XLOOKUP(15,eii,eia)&amp;_xlfn.XLOOKUP(16,eii,eia)</f>
        <v>technology 4121;attribute MPN 'ERJ1RHD4121' constant;attribute value '4.12 k' constant;attribute Power '0.05 W @ 70°C' constant;attribute package '0201' constant;attribute RCWV '14.4 V' constant;attribute tolerance '±0.5 %' constant;attribute pkg_codes '4121 / 412'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0" s="5" t="str" cm="1">
        <f t="array" aca="1" ref="F350" ca="1">IF( OR( AND($A350&gt;=INDIRECT("'Panasonic ERJ Code Table'!$K" &amp; F$1),$A350&lt;=INDIRECT("'Panasonic ERJ Code Table'!$L" &amp; F$1)), AND($A350&gt;=INDIRECT("'Panasonic ERJ Code Table'!$M" &amp; F$1),$A350&lt;=INDIRECT("'Panasonic ERJ Code Table'!$N" &amp; F$1)) ),F$2&amp;_xlfn.XLOOKUP($A350,E96_raw,E96_code),"N/A")</f>
        <v>ERJ2RHD4121</v>
      </c>
      <c r="G350" s="23" t="str" cm="1">
        <f t="array" aca="1" ref="G350" ca="1">"technology "&amp;RIGHT(F350,4)&amp;";"&amp;_xlfn.XLOOKUP(2,eii,eia)&amp;F350&amp;_xlfn.XLOOKUP(16,eii,eia)&amp;_xlfn.XLOOKUP(3,eii,eia)&amp;_xlfn.XLOOKUP($A350,E96_raw,e96_std&amp;" "&amp;e96_sym)&amp;_xlfn.XLOOKUP(16,eii,eia)&amp;_xlfn.XLOOKUP(4,eii,eia)&amp;_xlfn.XLOOKUP(LEFT(F350,7),r_1,r_4)&amp;" W @ 70°C"&amp;_xlfn.XLOOKUP(16,eii,eia)&amp;_xlfn.XLOOKUP(5,eii,eia)&amp;_xlfn.XLOOKUP(MID(F350,4,3),e_code,TEXT(e_size,"0000"))&amp;_xlfn.XLOOKUP(16,eii,eia)&amp;_xlfn.XLOOKUP(6,eii,eia)&amp;ROUND(MIN(SQRT($A350*_xlfn.XLOOKUP(LEFT(F350,7),r_1,r_4)),_xlfn.XLOOKUP(LEFT(F350,7),r_1,r_7)),1)&amp;" V"&amp;_xlfn.XLOOKUP(16,eii,eia)&amp;_xlfn.XLOOKUP(8,eii,eia)&amp;_xlfn.XLOOKUP(LEFT(F350,7),r_1,r_8)&amp;_xlfn.XLOOKUP(16,eii,eia)&amp;_xlfn.XLOOKUP(9,eii,eia)&amp;_xlfn.XLOOKUP($A350,E96_raw,E96_code&amp;" / "&amp;E96_3C)&amp;_xlfn.XLOOKUP(16,eii,eia)&amp;_xlfn.XLOOKUP(10,eii,eia)&amp;_xlfn.XLOOKUP(LEFT(F350,7),r_1,r_10)&amp;_xlfn.XLOOKUP(16,eii,eia)&amp;_xlfn.XLOOKUP(11,eii,eia)&amp;_xlfn.XLOOKUP(LEFT(F350,7),r_1,r_11)&amp;_xlfn.XLOOKUP(16,eii,eia)&amp;_xlfn.XLOOKUP(12,eii,eia)&amp;_xlfn.XLOOKUP(LEFT(F350,7),r_1,r_12)&amp;" ppm/°C"&amp;_xlfn.XLOOKUP(16,eii,eia)&amp;_xlfn.XLOOKUP(13,eii,eia)&amp;MID(F350,4,2)&amp;_xlfn.XLOOKUP(16,eii,eia)&amp;_xlfn.XLOOKUP(14,eii,eia)&amp;_xlfn.XLOOKUP(16,eii,eia)&amp;_xlfn.XLOOKUP(15,eii,eia)&amp;_xlfn.XLOOKUP(16,eii,eia)</f>
        <v>technology 4121;attribute MPN 'ERJ2RHD4121' constant;attribute value '4.12 k' constant;attribute Power '0.063 W @ 70°C' constant;attribute package '0402' constant;attribute RCWV '16.1 V' constant;attribute tolerance '±0.5 %' constant;attribute pkg_codes '4121 / 412'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0" s="5" t="str" cm="1">
        <f t="array" aca="1" ref="I350" ca="1">IF( OR( AND($A350&gt;=INDIRECT("'Panasonic ERJ Code Table'!$K" &amp; I$1),$A350&lt;=INDIRECT("'Panasonic ERJ Code Table'!$L" &amp; I$1)), AND($A350&gt;=INDIRECT("'Panasonic ERJ Code Table'!$M" &amp; I$1),$A350&lt;=INDIRECT("'Panasonic ERJ Code Table'!$N" &amp; I$1)) ),I$2&amp;_xlfn.XLOOKUP($A350,E96_raw,E96_code),"N/A")</f>
        <v>N/A</v>
      </c>
      <c r="L350" s="5" t="str" cm="1">
        <f t="array" aca="1" ref="L350" ca="1">IF( OR( AND($A350&gt;=INDIRECT("'Panasonic ERJ Code Table'!$K" &amp; L$1),$A350&lt;=INDIRECT("'Panasonic ERJ Code Table'!$L" &amp; L$1)), AND($A350&gt;=INDIRECT("'Panasonic ERJ Code Table'!$M" &amp; L$1),$A350&lt;=INDIRECT("'Panasonic ERJ Code Table'!$N" &amp; L$1)) ),L$2&amp;_xlfn.XLOOKUP($A350,E96_raw,E96_code),"N/A")</f>
        <v>ERJ3RBD4121</v>
      </c>
      <c r="O350" s="5" t="str" cm="1">
        <f t="array" aca="1" ref="O350" ca="1">IF( OR( AND($A350&gt;=INDIRECT("'Panasonic ERJ Code Table'!$K" &amp; O$1),$A350&lt;=INDIRECT("'Panasonic ERJ Code Table'!$L" &amp; O$1)), AND($A350&gt;=INDIRECT("'Panasonic ERJ Code Table'!$M" &amp; O$1),$A350&lt;=INDIRECT("'Panasonic ERJ Code Table'!$N" &amp; O$1)) ),O$2&amp;_xlfn.XLOOKUP($A350,E96_raw,E96_code),"N/A")</f>
        <v>N/A</v>
      </c>
      <c r="R350" s="5" t="str" cm="1">
        <f t="array" aca="1" ref="R350" ca="1">IF( OR( AND($A350&gt;=INDIRECT("'Panasonic ERJ Code Table'!$K" &amp; R$1),$A350&lt;=INDIRECT("'Panasonic ERJ Code Table'!$L" &amp; R$1)), AND($A350&gt;=INDIRECT("'Panasonic ERJ Code Table'!$M" &amp; R$1),$A350&lt;=INDIRECT("'Panasonic ERJ Code Table'!$N" &amp; R$1)) ),R$2&amp;_xlfn.XLOOKUP($A350,E96_raw,E96_code),"N/A")</f>
        <v>ERJ6RBD4121</v>
      </c>
      <c r="U350" s="5" t="str" cm="1">
        <f t="array" aca="1" ref="U350" ca="1">IF( OR( AND($A350&gt;=INDIRECT("'Panasonic ERJ Code Table'!$J" &amp; U$1),$A350&lt;=INDIRECT("'Panasonic ERJ Code Table'!$K" &amp; U$1)), AND($A350&gt;=INDIRECT("'Panasonic ERJ Code Table'!$L" &amp; U$1),$A350&lt;=INDIRECT("'Panasonic ERJ Code Table'!$M" &amp; U$1)) ),U$2&amp;_xlfn.XLOOKUP($A350,E96_raw,E96_code),"N/A")</f>
        <v>ERJ6RED4121</v>
      </c>
    </row>
    <row r="351" spans="1:21">
      <c r="A351" s="16">
        <v>4220</v>
      </c>
      <c r="B351" s="19"/>
      <c r="C351" s="5" t="str" cm="1">
        <f t="array" aca="1" ref="C351" ca="1">IF( OR( AND($A351&gt;=INDIRECT("'Panasonic ERJ Code Table'!$K" &amp; C$1),$A351&lt;=INDIRECT("'Panasonic ERJ Code Table'!$L" &amp; C$1)), AND($A351&gt;=INDIRECT("'Panasonic ERJ Code Table'!$M" &amp; C$1),$A351&lt;=INDIRECT("'Panasonic ERJ Code Table'!$N" &amp; C$1)) ),C$2&amp;_xlfn.XLOOKUP($A351,E96_raw,E96_code),"N/A")</f>
        <v>ERJ1RHD4221</v>
      </c>
      <c r="D351" s="23" t="str" cm="1">
        <f t="array" aca="1" ref="D351" ca="1">"technology "&amp;RIGHT(C351,4)&amp;";"&amp;_xlfn.XLOOKUP(2,eii,eia)&amp;C351&amp;_xlfn.XLOOKUP(16,eii,eia)&amp;_xlfn.XLOOKUP(3,eii,eia)&amp;_xlfn.XLOOKUP($A351,E96_raw,e96_std&amp;" "&amp;e96_sym)&amp;_xlfn.XLOOKUP(16,eii,eia)&amp;_xlfn.XLOOKUP(4,eii,eia)&amp;_xlfn.XLOOKUP(LEFT(C351,7),r_1,r_4)&amp;" W @ 70°C"&amp;_xlfn.XLOOKUP(16,eii,eia)&amp;_xlfn.XLOOKUP(5,eii,eia)&amp;_xlfn.XLOOKUP(MID(C351,4,3),e_code,TEXT(e_size,"0000"))&amp;_xlfn.XLOOKUP(16,eii,eia)&amp;_xlfn.XLOOKUP(6,eii,eia)&amp;ROUND(MIN(SQRT($A351*_xlfn.XLOOKUP(LEFT(C351,7),r_1,r_4)),_xlfn.XLOOKUP(LEFT(C351,7),r_1,r_7)),1)&amp;" V"&amp;_xlfn.XLOOKUP(16,eii,eia)&amp;_xlfn.XLOOKUP(8,eii,eia)&amp;_xlfn.XLOOKUP(LEFT(C351,7),r_1,r_8)&amp;_xlfn.XLOOKUP(16,eii,eia)&amp;_xlfn.XLOOKUP(9,eii,eia)&amp;_xlfn.XLOOKUP($A351,E96_raw,E96_code&amp;" / "&amp;E96_3C)&amp;_xlfn.XLOOKUP(16,eii,eia)&amp;_xlfn.XLOOKUP(10,eii,eia)&amp;_xlfn.XLOOKUP(LEFT(C351,7),r_1,r_10)&amp;_xlfn.XLOOKUP(16,eii,eia)&amp;_xlfn.XLOOKUP(11,eii,eia)&amp;_xlfn.XLOOKUP(LEFT(C351,7),r_1,r_11)&amp;_xlfn.XLOOKUP(16,eii,eia)&amp;_xlfn.XLOOKUP(12,eii,eia)&amp;_xlfn.XLOOKUP(LEFT(C351,7),r_1,r_12)&amp;" ppm/°C"&amp;_xlfn.XLOOKUP(16,eii,eia)&amp;_xlfn.XLOOKUP(13,eii,eia)&amp;MID(C351,4,2)&amp;_xlfn.XLOOKUP(16,eii,eia)&amp;_xlfn.XLOOKUP(14,eii,eia)&amp;_xlfn.XLOOKUP(16,eii,eia)&amp;_xlfn.XLOOKUP(15,eii,eia)&amp;_xlfn.XLOOKUP(16,eii,eia)</f>
        <v>technology 4221;attribute MPN 'ERJ1RHD4221' constant;attribute value '4.22 k' constant;attribute Power '0.05 W @ 70°C' constant;attribute package '0201' constant;attribute RCWV '14.5 V' constant;attribute tolerance '±0.5 %' constant;attribute pkg_codes '4221 / 422'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1" s="5" t="str" cm="1">
        <f t="array" aca="1" ref="F351" ca="1">IF( OR( AND($A351&gt;=INDIRECT("'Panasonic ERJ Code Table'!$K" &amp; F$1),$A351&lt;=INDIRECT("'Panasonic ERJ Code Table'!$L" &amp; F$1)), AND($A351&gt;=INDIRECT("'Panasonic ERJ Code Table'!$M" &amp; F$1),$A351&lt;=INDIRECT("'Panasonic ERJ Code Table'!$N" &amp; F$1)) ),F$2&amp;_xlfn.XLOOKUP($A351,E96_raw,E96_code),"N/A")</f>
        <v>ERJ2RHD4221</v>
      </c>
      <c r="G351" s="23" t="str" cm="1">
        <f t="array" aca="1" ref="G351" ca="1">"technology "&amp;RIGHT(F351,4)&amp;";"&amp;_xlfn.XLOOKUP(2,eii,eia)&amp;F351&amp;_xlfn.XLOOKUP(16,eii,eia)&amp;_xlfn.XLOOKUP(3,eii,eia)&amp;_xlfn.XLOOKUP($A351,E96_raw,e96_std&amp;" "&amp;e96_sym)&amp;_xlfn.XLOOKUP(16,eii,eia)&amp;_xlfn.XLOOKUP(4,eii,eia)&amp;_xlfn.XLOOKUP(LEFT(F351,7),r_1,r_4)&amp;" W @ 70°C"&amp;_xlfn.XLOOKUP(16,eii,eia)&amp;_xlfn.XLOOKUP(5,eii,eia)&amp;_xlfn.XLOOKUP(MID(F351,4,3),e_code,TEXT(e_size,"0000"))&amp;_xlfn.XLOOKUP(16,eii,eia)&amp;_xlfn.XLOOKUP(6,eii,eia)&amp;ROUND(MIN(SQRT($A351*_xlfn.XLOOKUP(LEFT(F351,7),r_1,r_4)),_xlfn.XLOOKUP(LEFT(F351,7),r_1,r_7)),1)&amp;" V"&amp;_xlfn.XLOOKUP(16,eii,eia)&amp;_xlfn.XLOOKUP(8,eii,eia)&amp;_xlfn.XLOOKUP(LEFT(F351,7),r_1,r_8)&amp;_xlfn.XLOOKUP(16,eii,eia)&amp;_xlfn.XLOOKUP(9,eii,eia)&amp;_xlfn.XLOOKUP($A351,E96_raw,E96_code&amp;" / "&amp;E96_3C)&amp;_xlfn.XLOOKUP(16,eii,eia)&amp;_xlfn.XLOOKUP(10,eii,eia)&amp;_xlfn.XLOOKUP(LEFT(F351,7),r_1,r_10)&amp;_xlfn.XLOOKUP(16,eii,eia)&amp;_xlfn.XLOOKUP(11,eii,eia)&amp;_xlfn.XLOOKUP(LEFT(F351,7),r_1,r_11)&amp;_xlfn.XLOOKUP(16,eii,eia)&amp;_xlfn.XLOOKUP(12,eii,eia)&amp;_xlfn.XLOOKUP(LEFT(F351,7),r_1,r_12)&amp;" ppm/°C"&amp;_xlfn.XLOOKUP(16,eii,eia)&amp;_xlfn.XLOOKUP(13,eii,eia)&amp;MID(F351,4,2)&amp;_xlfn.XLOOKUP(16,eii,eia)&amp;_xlfn.XLOOKUP(14,eii,eia)&amp;_xlfn.XLOOKUP(16,eii,eia)&amp;_xlfn.XLOOKUP(15,eii,eia)&amp;_xlfn.XLOOKUP(16,eii,eia)</f>
        <v>technology 4221;attribute MPN 'ERJ2RHD4221' constant;attribute value '4.22 k' constant;attribute Power '0.063 W @ 70°C' constant;attribute package '0402' constant;attribute RCWV '16.3 V' constant;attribute tolerance '±0.5 %' constant;attribute pkg_codes '4221 / 422'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1" s="5" t="str" cm="1">
        <f t="array" aca="1" ref="I351" ca="1">IF( OR( AND($A351&gt;=INDIRECT("'Panasonic ERJ Code Table'!$K" &amp; I$1),$A351&lt;=INDIRECT("'Panasonic ERJ Code Table'!$L" &amp; I$1)), AND($A351&gt;=INDIRECT("'Panasonic ERJ Code Table'!$M" &amp; I$1),$A351&lt;=INDIRECT("'Panasonic ERJ Code Table'!$N" &amp; I$1)) ),I$2&amp;_xlfn.XLOOKUP($A351,E96_raw,E96_code),"N/A")</f>
        <v>N/A</v>
      </c>
      <c r="L351" s="5" t="str" cm="1">
        <f t="array" aca="1" ref="L351" ca="1">IF( OR( AND($A351&gt;=INDIRECT("'Panasonic ERJ Code Table'!$K" &amp; L$1),$A351&lt;=INDIRECT("'Panasonic ERJ Code Table'!$L" &amp; L$1)), AND($A351&gt;=INDIRECT("'Panasonic ERJ Code Table'!$M" &amp; L$1),$A351&lt;=INDIRECT("'Panasonic ERJ Code Table'!$N" &amp; L$1)) ),L$2&amp;_xlfn.XLOOKUP($A351,E96_raw,E96_code),"N/A")</f>
        <v>ERJ3RBD4221</v>
      </c>
      <c r="O351" s="5" t="str" cm="1">
        <f t="array" aca="1" ref="O351" ca="1">IF( OR( AND($A351&gt;=INDIRECT("'Panasonic ERJ Code Table'!$K" &amp; O$1),$A351&lt;=INDIRECT("'Panasonic ERJ Code Table'!$L" &amp; O$1)), AND($A351&gt;=INDIRECT("'Panasonic ERJ Code Table'!$M" &amp; O$1),$A351&lt;=INDIRECT("'Panasonic ERJ Code Table'!$N" &amp; O$1)) ),O$2&amp;_xlfn.XLOOKUP($A351,E96_raw,E96_code),"N/A")</f>
        <v>N/A</v>
      </c>
      <c r="R351" s="5" t="str" cm="1">
        <f t="array" aca="1" ref="R351" ca="1">IF( OR( AND($A351&gt;=INDIRECT("'Panasonic ERJ Code Table'!$K" &amp; R$1),$A351&lt;=INDIRECT("'Panasonic ERJ Code Table'!$L" &amp; R$1)), AND($A351&gt;=INDIRECT("'Panasonic ERJ Code Table'!$M" &amp; R$1),$A351&lt;=INDIRECT("'Panasonic ERJ Code Table'!$N" &amp; R$1)) ),R$2&amp;_xlfn.XLOOKUP($A351,E96_raw,E96_code),"N/A")</f>
        <v>ERJ6RBD4221</v>
      </c>
      <c r="U351" s="5" t="str" cm="1">
        <f t="array" aca="1" ref="U351" ca="1">IF( OR( AND($A351&gt;=INDIRECT("'Panasonic ERJ Code Table'!$J" &amp; U$1),$A351&lt;=INDIRECT("'Panasonic ERJ Code Table'!$K" &amp; U$1)), AND($A351&gt;=INDIRECT("'Panasonic ERJ Code Table'!$L" &amp; U$1),$A351&lt;=INDIRECT("'Panasonic ERJ Code Table'!$M" &amp; U$1)) ),U$2&amp;_xlfn.XLOOKUP($A351,E96_raw,E96_code),"N/A")</f>
        <v>ERJ6RED4221</v>
      </c>
    </row>
    <row r="352" spans="1:21">
      <c r="A352" s="16">
        <v>4320</v>
      </c>
      <c r="B352" s="19"/>
      <c r="C352" s="5" t="str" cm="1">
        <f t="array" aca="1" ref="C352" ca="1">IF( OR( AND($A352&gt;=INDIRECT("'Panasonic ERJ Code Table'!$K" &amp; C$1),$A352&lt;=INDIRECT("'Panasonic ERJ Code Table'!$L" &amp; C$1)), AND($A352&gt;=INDIRECT("'Panasonic ERJ Code Table'!$M" &amp; C$1),$A352&lt;=INDIRECT("'Panasonic ERJ Code Table'!$N" &amp; C$1)) ),C$2&amp;_xlfn.XLOOKUP($A352,E96_raw,E96_code),"N/A")</f>
        <v>ERJ1RHD4321</v>
      </c>
      <c r="D352" s="23" t="str" cm="1">
        <f t="array" aca="1" ref="D352" ca="1">"technology "&amp;RIGHT(C352,4)&amp;";"&amp;_xlfn.XLOOKUP(2,eii,eia)&amp;C352&amp;_xlfn.XLOOKUP(16,eii,eia)&amp;_xlfn.XLOOKUP(3,eii,eia)&amp;_xlfn.XLOOKUP($A352,E96_raw,e96_std&amp;" "&amp;e96_sym)&amp;_xlfn.XLOOKUP(16,eii,eia)&amp;_xlfn.XLOOKUP(4,eii,eia)&amp;_xlfn.XLOOKUP(LEFT(C352,7),r_1,r_4)&amp;" W @ 70°C"&amp;_xlfn.XLOOKUP(16,eii,eia)&amp;_xlfn.XLOOKUP(5,eii,eia)&amp;_xlfn.XLOOKUP(MID(C352,4,3),e_code,TEXT(e_size,"0000"))&amp;_xlfn.XLOOKUP(16,eii,eia)&amp;_xlfn.XLOOKUP(6,eii,eia)&amp;ROUND(MIN(SQRT($A352*_xlfn.XLOOKUP(LEFT(C352,7),r_1,r_4)),_xlfn.XLOOKUP(LEFT(C352,7),r_1,r_7)),1)&amp;" V"&amp;_xlfn.XLOOKUP(16,eii,eia)&amp;_xlfn.XLOOKUP(8,eii,eia)&amp;_xlfn.XLOOKUP(LEFT(C352,7),r_1,r_8)&amp;_xlfn.XLOOKUP(16,eii,eia)&amp;_xlfn.XLOOKUP(9,eii,eia)&amp;_xlfn.XLOOKUP($A352,E96_raw,E96_code&amp;" / "&amp;E96_3C)&amp;_xlfn.XLOOKUP(16,eii,eia)&amp;_xlfn.XLOOKUP(10,eii,eia)&amp;_xlfn.XLOOKUP(LEFT(C352,7),r_1,r_10)&amp;_xlfn.XLOOKUP(16,eii,eia)&amp;_xlfn.XLOOKUP(11,eii,eia)&amp;_xlfn.XLOOKUP(LEFT(C352,7),r_1,r_11)&amp;_xlfn.XLOOKUP(16,eii,eia)&amp;_xlfn.XLOOKUP(12,eii,eia)&amp;_xlfn.XLOOKUP(LEFT(C352,7),r_1,r_12)&amp;" ppm/°C"&amp;_xlfn.XLOOKUP(16,eii,eia)&amp;_xlfn.XLOOKUP(13,eii,eia)&amp;MID(C352,4,2)&amp;_xlfn.XLOOKUP(16,eii,eia)&amp;_xlfn.XLOOKUP(14,eii,eia)&amp;_xlfn.XLOOKUP(16,eii,eia)&amp;_xlfn.XLOOKUP(15,eii,eia)&amp;_xlfn.XLOOKUP(16,eii,eia)</f>
        <v>technology 4321;attribute MPN 'ERJ1RHD4321' constant;attribute value '4.32 k' constant;attribute Power '0.05 W @ 70°C' constant;attribute package '0201' constant;attribute RCWV '14.7 V' constant;attribute tolerance '±0.5 %' constant;attribute pkg_codes '4321 / 432'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2" s="5" t="str" cm="1">
        <f t="array" aca="1" ref="F352" ca="1">IF( OR( AND($A352&gt;=INDIRECT("'Panasonic ERJ Code Table'!$K" &amp; F$1),$A352&lt;=INDIRECT("'Panasonic ERJ Code Table'!$L" &amp; F$1)), AND($A352&gt;=INDIRECT("'Panasonic ERJ Code Table'!$M" &amp; F$1),$A352&lt;=INDIRECT("'Panasonic ERJ Code Table'!$N" &amp; F$1)) ),F$2&amp;_xlfn.XLOOKUP($A352,E96_raw,E96_code),"N/A")</f>
        <v>ERJ2RHD4321</v>
      </c>
      <c r="G352" s="23" t="str" cm="1">
        <f t="array" aca="1" ref="G352" ca="1">"technology "&amp;RIGHT(F352,4)&amp;";"&amp;_xlfn.XLOOKUP(2,eii,eia)&amp;F352&amp;_xlfn.XLOOKUP(16,eii,eia)&amp;_xlfn.XLOOKUP(3,eii,eia)&amp;_xlfn.XLOOKUP($A352,E96_raw,e96_std&amp;" "&amp;e96_sym)&amp;_xlfn.XLOOKUP(16,eii,eia)&amp;_xlfn.XLOOKUP(4,eii,eia)&amp;_xlfn.XLOOKUP(LEFT(F352,7),r_1,r_4)&amp;" W @ 70°C"&amp;_xlfn.XLOOKUP(16,eii,eia)&amp;_xlfn.XLOOKUP(5,eii,eia)&amp;_xlfn.XLOOKUP(MID(F352,4,3),e_code,TEXT(e_size,"0000"))&amp;_xlfn.XLOOKUP(16,eii,eia)&amp;_xlfn.XLOOKUP(6,eii,eia)&amp;ROUND(MIN(SQRT($A352*_xlfn.XLOOKUP(LEFT(F352,7),r_1,r_4)),_xlfn.XLOOKUP(LEFT(F352,7),r_1,r_7)),1)&amp;" V"&amp;_xlfn.XLOOKUP(16,eii,eia)&amp;_xlfn.XLOOKUP(8,eii,eia)&amp;_xlfn.XLOOKUP(LEFT(F352,7),r_1,r_8)&amp;_xlfn.XLOOKUP(16,eii,eia)&amp;_xlfn.XLOOKUP(9,eii,eia)&amp;_xlfn.XLOOKUP($A352,E96_raw,E96_code&amp;" / "&amp;E96_3C)&amp;_xlfn.XLOOKUP(16,eii,eia)&amp;_xlfn.XLOOKUP(10,eii,eia)&amp;_xlfn.XLOOKUP(LEFT(F352,7),r_1,r_10)&amp;_xlfn.XLOOKUP(16,eii,eia)&amp;_xlfn.XLOOKUP(11,eii,eia)&amp;_xlfn.XLOOKUP(LEFT(F352,7),r_1,r_11)&amp;_xlfn.XLOOKUP(16,eii,eia)&amp;_xlfn.XLOOKUP(12,eii,eia)&amp;_xlfn.XLOOKUP(LEFT(F352,7),r_1,r_12)&amp;" ppm/°C"&amp;_xlfn.XLOOKUP(16,eii,eia)&amp;_xlfn.XLOOKUP(13,eii,eia)&amp;MID(F352,4,2)&amp;_xlfn.XLOOKUP(16,eii,eia)&amp;_xlfn.XLOOKUP(14,eii,eia)&amp;_xlfn.XLOOKUP(16,eii,eia)&amp;_xlfn.XLOOKUP(15,eii,eia)&amp;_xlfn.XLOOKUP(16,eii,eia)</f>
        <v>technology 4321;attribute MPN 'ERJ2RHD4321' constant;attribute value '4.32 k' constant;attribute Power '0.063 W @ 70°C' constant;attribute package '0402' constant;attribute RCWV '16.5 V' constant;attribute tolerance '±0.5 %' constant;attribute pkg_codes '4321 / 432'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2" s="5" t="str" cm="1">
        <f t="array" aca="1" ref="I352" ca="1">IF( OR( AND($A352&gt;=INDIRECT("'Panasonic ERJ Code Table'!$K" &amp; I$1),$A352&lt;=INDIRECT("'Panasonic ERJ Code Table'!$L" &amp; I$1)), AND($A352&gt;=INDIRECT("'Panasonic ERJ Code Table'!$M" &amp; I$1),$A352&lt;=INDIRECT("'Panasonic ERJ Code Table'!$N" &amp; I$1)) ),I$2&amp;_xlfn.XLOOKUP($A352,E96_raw,E96_code),"N/A")</f>
        <v>N/A</v>
      </c>
      <c r="L352" s="5" t="str" cm="1">
        <f t="array" aca="1" ref="L352" ca="1">IF( OR( AND($A352&gt;=INDIRECT("'Panasonic ERJ Code Table'!$K" &amp; L$1),$A352&lt;=INDIRECT("'Panasonic ERJ Code Table'!$L" &amp; L$1)), AND($A352&gt;=INDIRECT("'Panasonic ERJ Code Table'!$M" &amp; L$1),$A352&lt;=INDIRECT("'Panasonic ERJ Code Table'!$N" &amp; L$1)) ),L$2&amp;_xlfn.XLOOKUP($A352,E96_raw,E96_code),"N/A")</f>
        <v>ERJ3RBD4321</v>
      </c>
      <c r="O352" s="5" t="str" cm="1">
        <f t="array" aca="1" ref="O352" ca="1">IF( OR( AND($A352&gt;=INDIRECT("'Panasonic ERJ Code Table'!$K" &amp; O$1),$A352&lt;=INDIRECT("'Panasonic ERJ Code Table'!$L" &amp; O$1)), AND($A352&gt;=INDIRECT("'Panasonic ERJ Code Table'!$M" &amp; O$1),$A352&lt;=INDIRECT("'Panasonic ERJ Code Table'!$N" &amp; O$1)) ),O$2&amp;_xlfn.XLOOKUP($A352,E96_raw,E96_code),"N/A")</f>
        <v>N/A</v>
      </c>
      <c r="R352" s="5" t="str" cm="1">
        <f t="array" aca="1" ref="R352" ca="1">IF( OR( AND($A352&gt;=INDIRECT("'Panasonic ERJ Code Table'!$K" &amp; R$1),$A352&lt;=INDIRECT("'Panasonic ERJ Code Table'!$L" &amp; R$1)), AND($A352&gt;=INDIRECT("'Panasonic ERJ Code Table'!$M" &amp; R$1),$A352&lt;=INDIRECT("'Panasonic ERJ Code Table'!$N" &amp; R$1)) ),R$2&amp;_xlfn.XLOOKUP($A352,E96_raw,E96_code),"N/A")</f>
        <v>ERJ6RBD4321</v>
      </c>
      <c r="U352" s="5" t="str" cm="1">
        <f t="array" aca="1" ref="U352" ca="1">IF( OR( AND($A352&gt;=INDIRECT("'Panasonic ERJ Code Table'!$J" &amp; U$1),$A352&lt;=INDIRECT("'Panasonic ERJ Code Table'!$K" &amp; U$1)), AND($A352&gt;=INDIRECT("'Panasonic ERJ Code Table'!$L" &amp; U$1),$A352&lt;=INDIRECT("'Panasonic ERJ Code Table'!$M" &amp; U$1)) ),U$2&amp;_xlfn.XLOOKUP($A352,E96_raw,E96_code),"N/A")</f>
        <v>ERJ6RED4321</v>
      </c>
    </row>
    <row r="353" spans="1:21">
      <c r="A353" s="16">
        <v>4420</v>
      </c>
      <c r="B353" s="19"/>
      <c r="C353" s="5" t="str" cm="1">
        <f t="array" aca="1" ref="C353" ca="1">IF( OR( AND($A353&gt;=INDIRECT("'Panasonic ERJ Code Table'!$K" &amp; C$1),$A353&lt;=INDIRECT("'Panasonic ERJ Code Table'!$L" &amp; C$1)), AND($A353&gt;=INDIRECT("'Panasonic ERJ Code Table'!$M" &amp; C$1),$A353&lt;=INDIRECT("'Panasonic ERJ Code Table'!$N" &amp; C$1)) ),C$2&amp;_xlfn.XLOOKUP($A353,E96_raw,E96_code),"N/A")</f>
        <v>ERJ1RHD4421</v>
      </c>
      <c r="D353" s="23" t="str" cm="1">
        <f t="array" aca="1" ref="D353" ca="1">"technology "&amp;RIGHT(C353,4)&amp;";"&amp;_xlfn.XLOOKUP(2,eii,eia)&amp;C353&amp;_xlfn.XLOOKUP(16,eii,eia)&amp;_xlfn.XLOOKUP(3,eii,eia)&amp;_xlfn.XLOOKUP($A353,E96_raw,e96_std&amp;" "&amp;e96_sym)&amp;_xlfn.XLOOKUP(16,eii,eia)&amp;_xlfn.XLOOKUP(4,eii,eia)&amp;_xlfn.XLOOKUP(LEFT(C353,7),r_1,r_4)&amp;" W @ 70°C"&amp;_xlfn.XLOOKUP(16,eii,eia)&amp;_xlfn.XLOOKUP(5,eii,eia)&amp;_xlfn.XLOOKUP(MID(C353,4,3),e_code,TEXT(e_size,"0000"))&amp;_xlfn.XLOOKUP(16,eii,eia)&amp;_xlfn.XLOOKUP(6,eii,eia)&amp;ROUND(MIN(SQRT($A353*_xlfn.XLOOKUP(LEFT(C353,7),r_1,r_4)),_xlfn.XLOOKUP(LEFT(C353,7),r_1,r_7)),1)&amp;" V"&amp;_xlfn.XLOOKUP(16,eii,eia)&amp;_xlfn.XLOOKUP(8,eii,eia)&amp;_xlfn.XLOOKUP(LEFT(C353,7),r_1,r_8)&amp;_xlfn.XLOOKUP(16,eii,eia)&amp;_xlfn.XLOOKUP(9,eii,eia)&amp;_xlfn.XLOOKUP($A353,E96_raw,E96_code&amp;" / "&amp;E96_3C)&amp;_xlfn.XLOOKUP(16,eii,eia)&amp;_xlfn.XLOOKUP(10,eii,eia)&amp;_xlfn.XLOOKUP(LEFT(C353,7),r_1,r_10)&amp;_xlfn.XLOOKUP(16,eii,eia)&amp;_xlfn.XLOOKUP(11,eii,eia)&amp;_xlfn.XLOOKUP(LEFT(C353,7),r_1,r_11)&amp;_xlfn.XLOOKUP(16,eii,eia)&amp;_xlfn.XLOOKUP(12,eii,eia)&amp;_xlfn.XLOOKUP(LEFT(C353,7),r_1,r_12)&amp;" ppm/°C"&amp;_xlfn.XLOOKUP(16,eii,eia)&amp;_xlfn.XLOOKUP(13,eii,eia)&amp;MID(C353,4,2)&amp;_xlfn.XLOOKUP(16,eii,eia)&amp;_xlfn.XLOOKUP(14,eii,eia)&amp;_xlfn.XLOOKUP(16,eii,eia)&amp;_xlfn.XLOOKUP(15,eii,eia)&amp;_xlfn.XLOOKUP(16,eii,eia)</f>
        <v>technology 4421;attribute MPN 'ERJ1RHD4421' constant;attribute value '4.42 k' constant;attribute Power '0.05 W @ 70°C' constant;attribute package '0201' constant;attribute RCWV '14.9 V' constant;attribute tolerance '±0.5 %' constant;attribute pkg_codes '4421 / 442'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3" s="5" t="str" cm="1">
        <f t="array" aca="1" ref="F353" ca="1">IF( OR( AND($A353&gt;=INDIRECT("'Panasonic ERJ Code Table'!$K" &amp; F$1),$A353&lt;=INDIRECT("'Panasonic ERJ Code Table'!$L" &amp; F$1)), AND($A353&gt;=INDIRECT("'Panasonic ERJ Code Table'!$M" &amp; F$1),$A353&lt;=INDIRECT("'Panasonic ERJ Code Table'!$N" &amp; F$1)) ),F$2&amp;_xlfn.XLOOKUP($A353,E96_raw,E96_code),"N/A")</f>
        <v>ERJ2RHD4421</v>
      </c>
      <c r="G353" s="23" t="str" cm="1">
        <f t="array" aca="1" ref="G353" ca="1">"technology "&amp;RIGHT(F353,4)&amp;";"&amp;_xlfn.XLOOKUP(2,eii,eia)&amp;F353&amp;_xlfn.XLOOKUP(16,eii,eia)&amp;_xlfn.XLOOKUP(3,eii,eia)&amp;_xlfn.XLOOKUP($A353,E96_raw,e96_std&amp;" "&amp;e96_sym)&amp;_xlfn.XLOOKUP(16,eii,eia)&amp;_xlfn.XLOOKUP(4,eii,eia)&amp;_xlfn.XLOOKUP(LEFT(F353,7),r_1,r_4)&amp;" W @ 70°C"&amp;_xlfn.XLOOKUP(16,eii,eia)&amp;_xlfn.XLOOKUP(5,eii,eia)&amp;_xlfn.XLOOKUP(MID(F353,4,3),e_code,TEXT(e_size,"0000"))&amp;_xlfn.XLOOKUP(16,eii,eia)&amp;_xlfn.XLOOKUP(6,eii,eia)&amp;ROUND(MIN(SQRT($A353*_xlfn.XLOOKUP(LEFT(F353,7),r_1,r_4)),_xlfn.XLOOKUP(LEFT(F353,7),r_1,r_7)),1)&amp;" V"&amp;_xlfn.XLOOKUP(16,eii,eia)&amp;_xlfn.XLOOKUP(8,eii,eia)&amp;_xlfn.XLOOKUP(LEFT(F353,7),r_1,r_8)&amp;_xlfn.XLOOKUP(16,eii,eia)&amp;_xlfn.XLOOKUP(9,eii,eia)&amp;_xlfn.XLOOKUP($A353,E96_raw,E96_code&amp;" / "&amp;E96_3C)&amp;_xlfn.XLOOKUP(16,eii,eia)&amp;_xlfn.XLOOKUP(10,eii,eia)&amp;_xlfn.XLOOKUP(LEFT(F353,7),r_1,r_10)&amp;_xlfn.XLOOKUP(16,eii,eia)&amp;_xlfn.XLOOKUP(11,eii,eia)&amp;_xlfn.XLOOKUP(LEFT(F353,7),r_1,r_11)&amp;_xlfn.XLOOKUP(16,eii,eia)&amp;_xlfn.XLOOKUP(12,eii,eia)&amp;_xlfn.XLOOKUP(LEFT(F353,7),r_1,r_12)&amp;" ppm/°C"&amp;_xlfn.XLOOKUP(16,eii,eia)&amp;_xlfn.XLOOKUP(13,eii,eia)&amp;MID(F353,4,2)&amp;_xlfn.XLOOKUP(16,eii,eia)&amp;_xlfn.XLOOKUP(14,eii,eia)&amp;_xlfn.XLOOKUP(16,eii,eia)&amp;_xlfn.XLOOKUP(15,eii,eia)&amp;_xlfn.XLOOKUP(16,eii,eia)</f>
        <v>technology 4421;attribute MPN 'ERJ2RHD4421' constant;attribute value '4.42 k' constant;attribute Power '0.063 W @ 70°C' constant;attribute package '0402' constant;attribute RCWV '16.7 V' constant;attribute tolerance '±0.5 %' constant;attribute pkg_codes '4421 / 442'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3" s="5" t="str" cm="1">
        <f t="array" aca="1" ref="I353" ca="1">IF( OR( AND($A353&gt;=INDIRECT("'Panasonic ERJ Code Table'!$K" &amp; I$1),$A353&lt;=INDIRECT("'Panasonic ERJ Code Table'!$L" &amp; I$1)), AND($A353&gt;=INDIRECT("'Panasonic ERJ Code Table'!$M" &amp; I$1),$A353&lt;=INDIRECT("'Panasonic ERJ Code Table'!$N" &amp; I$1)) ),I$2&amp;_xlfn.XLOOKUP($A353,E96_raw,E96_code),"N/A")</f>
        <v>N/A</v>
      </c>
      <c r="L353" s="5" t="str" cm="1">
        <f t="array" aca="1" ref="L353" ca="1">IF( OR( AND($A353&gt;=INDIRECT("'Panasonic ERJ Code Table'!$K" &amp; L$1),$A353&lt;=INDIRECT("'Panasonic ERJ Code Table'!$L" &amp; L$1)), AND($A353&gt;=INDIRECT("'Panasonic ERJ Code Table'!$M" &amp; L$1),$A353&lt;=INDIRECT("'Panasonic ERJ Code Table'!$N" &amp; L$1)) ),L$2&amp;_xlfn.XLOOKUP($A353,E96_raw,E96_code),"N/A")</f>
        <v>ERJ3RBD4421</v>
      </c>
      <c r="O353" s="5" t="str" cm="1">
        <f t="array" aca="1" ref="O353" ca="1">IF( OR( AND($A353&gt;=INDIRECT("'Panasonic ERJ Code Table'!$K" &amp; O$1),$A353&lt;=INDIRECT("'Panasonic ERJ Code Table'!$L" &amp; O$1)), AND($A353&gt;=INDIRECT("'Panasonic ERJ Code Table'!$M" &amp; O$1),$A353&lt;=INDIRECT("'Panasonic ERJ Code Table'!$N" &amp; O$1)) ),O$2&amp;_xlfn.XLOOKUP($A353,E96_raw,E96_code),"N/A")</f>
        <v>N/A</v>
      </c>
      <c r="R353" s="5" t="str" cm="1">
        <f t="array" aca="1" ref="R353" ca="1">IF( OR( AND($A353&gt;=INDIRECT("'Panasonic ERJ Code Table'!$K" &amp; R$1),$A353&lt;=INDIRECT("'Panasonic ERJ Code Table'!$L" &amp; R$1)), AND($A353&gt;=INDIRECT("'Panasonic ERJ Code Table'!$M" &amp; R$1),$A353&lt;=INDIRECT("'Panasonic ERJ Code Table'!$N" &amp; R$1)) ),R$2&amp;_xlfn.XLOOKUP($A353,E96_raw,E96_code),"N/A")</f>
        <v>ERJ6RBD4421</v>
      </c>
      <c r="U353" s="5" t="str" cm="1">
        <f t="array" aca="1" ref="U353" ca="1">IF( OR( AND($A353&gt;=INDIRECT("'Panasonic ERJ Code Table'!$J" &amp; U$1),$A353&lt;=INDIRECT("'Panasonic ERJ Code Table'!$K" &amp; U$1)), AND($A353&gt;=INDIRECT("'Panasonic ERJ Code Table'!$L" &amp; U$1),$A353&lt;=INDIRECT("'Panasonic ERJ Code Table'!$M" &amp; U$1)) ),U$2&amp;_xlfn.XLOOKUP($A353,E96_raw,E96_code),"N/A")</f>
        <v>ERJ6RED4421</v>
      </c>
    </row>
    <row r="354" spans="1:21">
      <c r="A354" s="16">
        <v>4530</v>
      </c>
      <c r="B354" s="19"/>
      <c r="C354" s="5" t="str" cm="1">
        <f t="array" aca="1" ref="C354" ca="1">IF( OR( AND($A354&gt;=INDIRECT("'Panasonic ERJ Code Table'!$K" &amp; C$1),$A354&lt;=INDIRECT("'Panasonic ERJ Code Table'!$L" &amp; C$1)), AND($A354&gt;=INDIRECT("'Panasonic ERJ Code Table'!$M" &amp; C$1),$A354&lt;=INDIRECT("'Panasonic ERJ Code Table'!$N" &amp; C$1)) ),C$2&amp;_xlfn.XLOOKUP($A354,E96_raw,E96_code),"N/A")</f>
        <v>ERJ1RHD4531</v>
      </c>
      <c r="D354" s="23" t="str" cm="1">
        <f t="array" aca="1" ref="D354" ca="1">"technology "&amp;RIGHT(C354,4)&amp;";"&amp;_xlfn.XLOOKUP(2,eii,eia)&amp;C354&amp;_xlfn.XLOOKUP(16,eii,eia)&amp;_xlfn.XLOOKUP(3,eii,eia)&amp;_xlfn.XLOOKUP($A354,E96_raw,e96_std&amp;" "&amp;e96_sym)&amp;_xlfn.XLOOKUP(16,eii,eia)&amp;_xlfn.XLOOKUP(4,eii,eia)&amp;_xlfn.XLOOKUP(LEFT(C354,7),r_1,r_4)&amp;" W @ 70°C"&amp;_xlfn.XLOOKUP(16,eii,eia)&amp;_xlfn.XLOOKUP(5,eii,eia)&amp;_xlfn.XLOOKUP(MID(C354,4,3),e_code,TEXT(e_size,"0000"))&amp;_xlfn.XLOOKUP(16,eii,eia)&amp;_xlfn.XLOOKUP(6,eii,eia)&amp;ROUND(MIN(SQRT($A354*_xlfn.XLOOKUP(LEFT(C354,7),r_1,r_4)),_xlfn.XLOOKUP(LEFT(C354,7),r_1,r_7)),1)&amp;" V"&amp;_xlfn.XLOOKUP(16,eii,eia)&amp;_xlfn.XLOOKUP(8,eii,eia)&amp;_xlfn.XLOOKUP(LEFT(C354,7),r_1,r_8)&amp;_xlfn.XLOOKUP(16,eii,eia)&amp;_xlfn.XLOOKUP(9,eii,eia)&amp;_xlfn.XLOOKUP($A354,E96_raw,E96_code&amp;" / "&amp;E96_3C)&amp;_xlfn.XLOOKUP(16,eii,eia)&amp;_xlfn.XLOOKUP(10,eii,eia)&amp;_xlfn.XLOOKUP(LEFT(C354,7),r_1,r_10)&amp;_xlfn.XLOOKUP(16,eii,eia)&amp;_xlfn.XLOOKUP(11,eii,eia)&amp;_xlfn.XLOOKUP(LEFT(C354,7),r_1,r_11)&amp;_xlfn.XLOOKUP(16,eii,eia)&amp;_xlfn.XLOOKUP(12,eii,eia)&amp;_xlfn.XLOOKUP(LEFT(C354,7),r_1,r_12)&amp;" ppm/°C"&amp;_xlfn.XLOOKUP(16,eii,eia)&amp;_xlfn.XLOOKUP(13,eii,eia)&amp;MID(C354,4,2)&amp;_xlfn.XLOOKUP(16,eii,eia)&amp;_xlfn.XLOOKUP(14,eii,eia)&amp;_xlfn.XLOOKUP(16,eii,eia)&amp;_xlfn.XLOOKUP(15,eii,eia)&amp;_xlfn.XLOOKUP(16,eii,eia)</f>
        <v>technology 4531;attribute MPN 'ERJ1RHD4531' constant;attribute value '4.53 k' constant;attribute Power '0.05 W @ 70°C' constant;attribute package '0201' constant;attribute RCWV '15 V' constant;attribute tolerance '±0.5 %' constant;attribute pkg_codes '4531 / 452'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4" s="5" t="str" cm="1">
        <f t="array" aca="1" ref="F354" ca="1">IF( OR( AND($A354&gt;=INDIRECT("'Panasonic ERJ Code Table'!$K" &amp; F$1),$A354&lt;=INDIRECT("'Panasonic ERJ Code Table'!$L" &amp; F$1)), AND($A354&gt;=INDIRECT("'Panasonic ERJ Code Table'!$M" &amp; F$1),$A354&lt;=INDIRECT("'Panasonic ERJ Code Table'!$N" &amp; F$1)) ),F$2&amp;_xlfn.XLOOKUP($A354,E96_raw,E96_code),"N/A")</f>
        <v>ERJ2RHD4531</v>
      </c>
      <c r="G354" s="23" t="str" cm="1">
        <f t="array" aca="1" ref="G354" ca="1">"technology "&amp;RIGHT(F354,4)&amp;";"&amp;_xlfn.XLOOKUP(2,eii,eia)&amp;F354&amp;_xlfn.XLOOKUP(16,eii,eia)&amp;_xlfn.XLOOKUP(3,eii,eia)&amp;_xlfn.XLOOKUP($A354,E96_raw,e96_std&amp;" "&amp;e96_sym)&amp;_xlfn.XLOOKUP(16,eii,eia)&amp;_xlfn.XLOOKUP(4,eii,eia)&amp;_xlfn.XLOOKUP(LEFT(F354,7),r_1,r_4)&amp;" W @ 70°C"&amp;_xlfn.XLOOKUP(16,eii,eia)&amp;_xlfn.XLOOKUP(5,eii,eia)&amp;_xlfn.XLOOKUP(MID(F354,4,3),e_code,TEXT(e_size,"0000"))&amp;_xlfn.XLOOKUP(16,eii,eia)&amp;_xlfn.XLOOKUP(6,eii,eia)&amp;ROUND(MIN(SQRT($A354*_xlfn.XLOOKUP(LEFT(F354,7),r_1,r_4)),_xlfn.XLOOKUP(LEFT(F354,7),r_1,r_7)),1)&amp;" V"&amp;_xlfn.XLOOKUP(16,eii,eia)&amp;_xlfn.XLOOKUP(8,eii,eia)&amp;_xlfn.XLOOKUP(LEFT(F354,7),r_1,r_8)&amp;_xlfn.XLOOKUP(16,eii,eia)&amp;_xlfn.XLOOKUP(9,eii,eia)&amp;_xlfn.XLOOKUP($A354,E96_raw,E96_code&amp;" / "&amp;E96_3C)&amp;_xlfn.XLOOKUP(16,eii,eia)&amp;_xlfn.XLOOKUP(10,eii,eia)&amp;_xlfn.XLOOKUP(LEFT(F354,7),r_1,r_10)&amp;_xlfn.XLOOKUP(16,eii,eia)&amp;_xlfn.XLOOKUP(11,eii,eia)&amp;_xlfn.XLOOKUP(LEFT(F354,7),r_1,r_11)&amp;_xlfn.XLOOKUP(16,eii,eia)&amp;_xlfn.XLOOKUP(12,eii,eia)&amp;_xlfn.XLOOKUP(LEFT(F354,7),r_1,r_12)&amp;" ppm/°C"&amp;_xlfn.XLOOKUP(16,eii,eia)&amp;_xlfn.XLOOKUP(13,eii,eia)&amp;MID(F354,4,2)&amp;_xlfn.XLOOKUP(16,eii,eia)&amp;_xlfn.XLOOKUP(14,eii,eia)&amp;_xlfn.XLOOKUP(16,eii,eia)&amp;_xlfn.XLOOKUP(15,eii,eia)&amp;_xlfn.XLOOKUP(16,eii,eia)</f>
        <v>technology 4531;attribute MPN 'ERJ2RHD4531' constant;attribute value '4.53 k' constant;attribute Power '0.063 W @ 70°C' constant;attribute package '0402' constant;attribute RCWV '16.9 V' constant;attribute tolerance '±0.5 %' constant;attribute pkg_codes '4531 / 452'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4" s="5" t="str" cm="1">
        <f t="array" aca="1" ref="I354" ca="1">IF( OR( AND($A354&gt;=INDIRECT("'Panasonic ERJ Code Table'!$K" &amp; I$1),$A354&lt;=INDIRECT("'Panasonic ERJ Code Table'!$L" &amp; I$1)), AND($A354&gt;=INDIRECT("'Panasonic ERJ Code Table'!$M" &amp; I$1),$A354&lt;=INDIRECT("'Panasonic ERJ Code Table'!$N" &amp; I$1)) ),I$2&amp;_xlfn.XLOOKUP($A354,E96_raw,E96_code),"N/A")</f>
        <v>N/A</v>
      </c>
      <c r="L354" s="5" t="str" cm="1">
        <f t="array" aca="1" ref="L354" ca="1">IF( OR( AND($A354&gt;=INDIRECT("'Panasonic ERJ Code Table'!$K" &amp; L$1),$A354&lt;=INDIRECT("'Panasonic ERJ Code Table'!$L" &amp; L$1)), AND($A354&gt;=INDIRECT("'Panasonic ERJ Code Table'!$M" &amp; L$1),$A354&lt;=INDIRECT("'Panasonic ERJ Code Table'!$N" &amp; L$1)) ),L$2&amp;_xlfn.XLOOKUP($A354,E96_raw,E96_code),"N/A")</f>
        <v>ERJ3RBD4531</v>
      </c>
      <c r="O354" s="5" t="str" cm="1">
        <f t="array" aca="1" ref="O354" ca="1">IF( OR( AND($A354&gt;=INDIRECT("'Panasonic ERJ Code Table'!$K" &amp; O$1),$A354&lt;=INDIRECT("'Panasonic ERJ Code Table'!$L" &amp; O$1)), AND($A354&gt;=INDIRECT("'Panasonic ERJ Code Table'!$M" &amp; O$1),$A354&lt;=INDIRECT("'Panasonic ERJ Code Table'!$N" &amp; O$1)) ),O$2&amp;_xlfn.XLOOKUP($A354,E96_raw,E96_code),"N/A")</f>
        <v>N/A</v>
      </c>
      <c r="R354" s="5" t="str" cm="1">
        <f t="array" aca="1" ref="R354" ca="1">IF( OR( AND($A354&gt;=INDIRECT("'Panasonic ERJ Code Table'!$K" &amp; R$1),$A354&lt;=INDIRECT("'Panasonic ERJ Code Table'!$L" &amp; R$1)), AND($A354&gt;=INDIRECT("'Panasonic ERJ Code Table'!$M" &amp; R$1),$A354&lt;=INDIRECT("'Panasonic ERJ Code Table'!$N" &amp; R$1)) ),R$2&amp;_xlfn.XLOOKUP($A354,E96_raw,E96_code),"N/A")</f>
        <v>ERJ6RBD4531</v>
      </c>
      <c r="U354" s="5" t="str" cm="1">
        <f t="array" aca="1" ref="U354" ca="1">IF( OR( AND($A354&gt;=INDIRECT("'Panasonic ERJ Code Table'!$J" &amp; U$1),$A354&lt;=INDIRECT("'Panasonic ERJ Code Table'!$K" &amp; U$1)), AND($A354&gt;=INDIRECT("'Panasonic ERJ Code Table'!$L" &amp; U$1),$A354&lt;=INDIRECT("'Panasonic ERJ Code Table'!$M" &amp; U$1)) ),U$2&amp;_xlfn.XLOOKUP($A354,E96_raw,E96_code),"N/A")</f>
        <v>ERJ6RED4531</v>
      </c>
    </row>
    <row r="355" spans="1:21">
      <c r="A355" s="16">
        <v>4640</v>
      </c>
      <c r="B355" s="19"/>
      <c r="C355" s="5" t="str" cm="1">
        <f t="array" aca="1" ref="C355" ca="1">IF( OR( AND($A355&gt;=INDIRECT("'Panasonic ERJ Code Table'!$K" &amp; C$1),$A355&lt;=INDIRECT("'Panasonic ERJ Code Table'!$L" &amp; C$1)), AND($A355&gt;=INDIRECT("'Panasonic ERJ Code Table'!$M" &amp; C$1),$A355&lt;=INDIRECT("'Panasonic ERJ Code Table'!$N" &amp; C$1)) ),C$2&amp;_xlfn.XLOOKUP($A355,E96_raw,E96_code),"N/A")</f>
        <v>ERJ1RHD4641</v>
      </c>
      <c r="D355" s="23" t="str" cm="1">
        <f t="array" aca="1" ref="D355" ca="1">"technology "&amp;RIGHT(C355,4)&amp;";"&amp;_xlfn.XLOOKUP(2,eii,eia)&amp;C355&amp;_xlfn.XLOOKUP(16,eii,eia)&amp;_xlfn.XLOOKUP(3,eii,eia)&amp;_xlfn.XLOOKUP($A355,E96_raw,e96_std&amp;" "&amp;e96_sym)&amp;_xlfn.XLOOKUP(16,eii,eia)&amp;_xlfn.XLOOKUP(4,eii,eia)&amp;_xlfn.XLOOKUP(LEFT(C355,7),r_1,r_4)&amp;" W @ 70°C"&amp;_xlfn.XLOOKUP(16,eii,eia)&amp;_xlfn.XLOOKUP(5,eii,eia)&amp;_xlfn.XLOOKUP(MID(C355,4,3),e_code,TEXT(e_size,"0000"))&amp;_xlfn.XLOOKUP(16,eii,eia)&amp;_xlfn.XLOOKUP(6,eii,eia)&amp;ROUND(MIN(SQRT($A355*_xlfn.XLOOKUP(LEFT(C355,7),r_1,r_4)),_xlfn.XLOOKUP(LEFT(C355,7),r_1,r_7)),1)&amp;" V"&amp;_xlfn.XLOOKUP(16,eii,eia)&amp;_xlfn.XLOOKUP(8,eii,eia)&amp;_xlfn.XLOOKUP(LEFT(C355,7),r_1,r_8)&amp;_xlfn.XLOOKUP(16,eii,eia)&amp;_xlfn.XLOOKUP(9,eii,eia)&amp;_xlfn.XLOOKUP($A355,E96_raw,E96_code&amp;" / "&amp;E96_3C)&amp;_xlfn.XLOOKUP(16,eii,eia)&amp;_xlfn.XLOOKUP(10,eii,eia)&amp;_xlfn.XLOOKUP(LEFT(C355,7),r_1,r_10)&amp;_xlfn.XLOOKUP(16,eii,eia)&amp;_xlfn.XLOOKUP(11,eii,eia)&amp;_xlfn.XLOOKUP(LEFT(C355,7),r_1,r_11)&amp;_xlfn.XLOOKUP(16,eii,eia)&amp;_xlfn.XLOOKUP(12,eii,eia)&amp;_xlfn.XLOOKUP(LEFT(C355,7),r_1,r_12)&amp;" ppm/°C"&amp;_xlfn.XLOOKUP(16,eii,eia)&amp;_xlfn.XLOOKUP(13,eii,eia)&amp;MID(C355,4,2)&amp;_xlfn.XLOOKUP(16,eii,eia)&amp;_xlfn.XLOOKUP(14,eii,eia)&amp;_xlfn.XLOOKUP(16,eii,eia)&amp;_xlfn.XLOOKUP(15,eii,eia)&amp;_xlfn.XLOOKUP(16,eii,eia)</f>
        <v>technology 4641;attribute MPN 'ERJ1RHD4641' constant;attribute value '4.64 k' constant;attribute Power '0.05 W @ 70°C' constant;attribute package '0201' constant;attribute RCWV '15.2 V' constant;attribute tolerance '±0.5 %' constant;attribute pkg_codes '4641 / 462'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5" s="5" t="str" cm="1">
        <f t="array" aca="1" ref="F355" ca="1">IF( OR( AND($A355&gt;=INDIRECT("'Panasonic ERJ Code Table'!$K" &amp; F$1),$A355&lt;=INDIRECT("'Panasonic ERJ Code Table'!$L" &amp; F$1)), AND($A355&gt;=INDIRECT("'Panasonic ERJ Code Table'!$M" &amp; F$1),$A355&lt;=INDIRECT("'Panasonic ERJ Code Table'!$N" &amp; F$1)) ),F$2&amp;_xlfn.XLOOKUP($A355,E96_raw,E96_code),"N/A")</f>
        <v>ERJ2RHD4641</v>
      </c>
      <c r="G355" s="23" t="str" cm="1">
        <f t="array" aca="1" ref="G355" ca="1">"technology "&amp;RIGHT(F355,4)&amp;";"&amp;_xlfn.XLOOKUP(2,eii,eia)&amp;F355&amp;_xlfn.XLOOKUP(16,eii,eia)&amp;_xlfn.XLOOKUP(3,eii,eia)&amp;_xlfn.XLOOKUP($A355,E96_raw,e96_std&amp;" "&amp;e96_sym)&amp;_xlfn.XLOOKUP(16,eii,eia)&amp;_xlfn.XLOOKUP(4,eii,eia)&amp;_xlfn.XLOOKUP(LEFT(F355,7),r_1,r_4)&amp;" W @ 70°C"&amp;_xlfn.XLOOKUP(16,eii,eia)&amp;_xlfn.XLOOKUP(5,eii,eia)&amp;_xlfn.XLOOKUP(MID(F355,4,3),e_code,TEXT(e_size,"0000"))&amp;_xlfn.XLOOKUP(16,eii,eia)&amp;_xlfn.XLOOKUP(6,eii,eia)&amp;ROUND(MIN(SQRT($A355*_xlfn.XLOOKUP(LEFT(F355,7),r_1,r_4)),_xlfn.XLOOKUP(LEFT(F355,7),r_1,r_7)),1)&amp;" V"&amp;_xlfn.XLOOKUP(16,eii,eia)&amp;_xlfn.XLOOKUP(8,eii,eia)&amp;_xlfn.XLOOKUP(LEFT(F355,7),r_1,r_8)&amp;_xlfn.XLOOKUP(16,eii,eia)&amp;_xlfn.XLOOKUP(9,eii,eia)&amp;_xlfn.XLOOKUP($A355,E96_raw,E96_code&amp;" / "&amp;E96_3C)&amp;_xlfn.XLOOKUP(16,eii,eia)&amp;_xlfn.XLOOKUP(10,eii,eia)&amp;_xlfn.XLOOKUP(LEFT(F355,7),r_1,r_10)&amp;_xlfn.XLOOKUP(16,eii,eia)&amp;_xlfn.XLOOKUP(11,eii,eia)&amp;_xlfn.XLOOKUP(LEFT(F355,7),r_1,r_11)&amp;_xlfn.XLOOKUP(16,eii,eia)&amp;_xlfn.XLOOKUP(12,eii,eia)&amp;_xlfn.XLOOKUP(LEFT(F355,7),r_1,r_12)&amp;" ppm/°C"&amp;_xlfn.XLOOKUP(16,eii,eia)&amp;_xlfn.XLOOKUP(13,eii,eia)&amp;MID(F355,4,2)&amp;_xlfn.XLOOKUP(16,eii,eia)&amp;_xlfn.XLOOKUP(14,eii,eia)&amp;_xlfn.XLOOKUP(16,eii,eia)&amp;_xlfn.XLOOKUP(15,eii,eia)&amp;_xlfn.XLOOKUP(16,eii,eia)</f>
        <v>technology 4641;attribute MPN 'ERJ2RHD4641' constant;attribute value '4.64 k' constant;attribute Power '0.063 W @ 70°C' constant;attribute package '0402' constant;attribute RCWV '17.1 V' constant;attribute tolerance '±0.5 %' constant;attribute pkg_codes '4641 / 462'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5" s="5" t="str" cm="1">
        <f t="array" aca="1" ref="I355" ca="1">IF( OR( AND($A355&gt;=INDIRECT("'Panasonic ERJ Code Table'!$K" &amp; I$1),$A355&lt;=INDIRECT("'Panasonic ERJ Code Table'!$L" &amp; I$1)), AND($A355&gt;=INDIRECT("'Panasonic ERJ Code Table'!$M" &amp; I$1),$A355&lt;=INDIRECT("'Panasonic ERJ Code Table'!$N" &amp; I$1)) ),I$2&amp;_xlfn.XLOOKUP($A355,E96_raw,E96_code),"N/A")</f>
        <v>N/A</v>
      </c>
      <c r="L355" s="5" t="str" cm="1">
        <f t="array" aca="1" ref="L355" ca="1">IF( OR( AND($A355&gt;=INDIRECT("'Panasonic ERJ Code Table'!$K" &amp; L$1),$A355&lt;=INDIRECT("'Panasonic ERJ Code Table'!$L" &amp; L$1)), AND($A355&gt;=INDIRECT("'Panasonic ERJ Code Table'!$M" &amp; L$1),$A355&lt;=INDIRECT("'Panasonic ERJ Code Table'!$N" &amp; L$1)) ),L$2&amp;_xlfn.XLOOKUP($A355,E96_raw,E96_code),"N/A")</f>
        <v>ERJ3RBD4641</v>
      </c>
      <c r="O355" s="5" t="str" cm="1">
        <f t="array" aca="1" ref="O355" ca="1">IF( OR( AND($A355&gt;=INDIRECT("'Panasonic ERJ Code Table'!$K" &amp; O$1),$A355&lt;=INDIRECT("'Panasonic ERJ Code Table'!$L" &amp; O$1)), AND($A355&gt;=INDIRECT("'Panasonic ERJ Code Table'!$M" &amp; O$1),$A355&lt;=INDIRECT("'Panasonic ERJ Code Table'!$N" &amp; O$1)) ),O$2&amp;_xlfn.XLOOKUP($A355,E96_raw,E96_code),"N/A")</f>
        <v>N/A</v>
      </c>
      <c r="R355" s="5" t="str" cm="1">
        <f t="array" aca="1" ref="R355" ca="1">IF( OR( AND($A355&gt;=INDIRECT("'Panasonic ERJ Code Table'!$K" &amp; R$1),$A355&lt;=INDIRECT("'Panasonic ERJ Code Table'!$L" &amp; R$1)), AND($A355&gt;=INDIRECT("'Panasonic ERJ Code Table'!$M" &amp; R$1),$A355&lt;=INDIRECT("'Panasonic ERJ Code Table'!$N" &amp; R$1)) ),R$2&amp;_xlfn.XLOOKUP($A355,E96_raw,E96_code),"N/A")</f>
        <v>ERJ6RBD4641</v>
      </c>
      <c r="U355" s="5" t="str" cm="1">
        <f t="array" aca="1" ref="U355" ca="1">IF( OR( AND($A355&gt;=INDIRECT("'Panasonic ERJ Code Table'!$J" &amp; U$1),$A355&lt;=INDIRECT("'Panasonic ERJ Code Table'!$K" &amp; U$1)), AND($A355&gt;=INDIRECT("'Panasonic ERJ Code Table'!$L" &amp; U$1),$A355&lt;=INDIRECT("'Panasonic ERJ Code Table'!$M" &amp; U$1)) ),U$2&amp;_xlfn.XLOOKUP($A355,E96_raw,E96_code),"N/A")</f>
        <v>ERJ6RED4641</v>
      </c>
    </row>
    <row r="356" spans="1:21">
      <c r="A356" s="16">
        <v>4750</v>
      </c>
      <c r="B356" s="19"/>
      <c r="C356" s="5" t="str" cm="1">
        <f t="array" aca="1" ref="C356" ca="1">IF( OR( AND($A356&gt;=INDIRECT("'Panasonic ERJ Code Table'!$K" &amp; C$1),$A356&lt;=INDIRECT("'Panasonic ERJ Code Table'!$L" &amp; C$1)), AND($A356&gt;=INDIRECT("'Panasonic ERJ Code Table'!$M" &amp; C$1),$A356&lt;=INDIRECT("'Panasonic ERJ Code Table'!$N" &amp; C$1)) ),C$2&amp;_xlfn.XLOOKUP($A356,E96_raw,E96_code),"N/A")</f>
        <v>ERJ1RHD4751</v>
      </c>
      <c r="D356" s="23" t="str" cm="1">
        <f t="array" aca="1" ref="D356" ca="1">"technology "&amp;RIGHT(C356,4)&amp;";"&amp;_xlfn.XLOOKUP(2,eii,eia)&amp;C356&amp;_xlfn.XLOOKUP(16,eii,eia)&amp;_xlfn.XLOOKUP(3,eii,eia)&amp;_xlfn.XLOOKUP($A356,E96_raw,e96_std&amp;" "&amp;e96_sym)&amp;_xlfn.XLOOKUP(16,eii,eia)&amp;_xlfn.XLOOKUP(4,eii,eia)&amp;_xlfn.XLOOKUP(LEFT(C356,7),r_1,r_4)&amp;" W @ 70°C"&amp;_xlfn.XLOOKUP(16,eii,eia)&amp;_xlfn.XLOOKUP(5,eii,eia)&amp;_xlfn.XLOOKUP(MID(C356,4,3),e_code,TEXT(e_size,"0000"))&amp;_xlfn.XLOOKUP(16,eii,eia)&amp;_xlfn.XLOOKUP(6,eii,eia)&amp;ROUND(MIN(SQRT($A356*_xlfn.XLOOKUP(LEFT(C356,7),r_1,r_4)),_xlfn.XLOOKUP(LEFT(C356,7),r_1,r_7)),1)&amp;" V"&amp;_xlfn.XLOOKUP(16,eii,eia)&amp;_xlfn.XLOOKUP(8,eii,eia)&amp;_xlfn.XLOOKUP(LEFT(C356,7),r_1,r_8)&amp;_xlfn.XLOOKUP(16,eii,eia)&amp;_xlfn.XLOOKUP(9,eii,eia)&amp;_xlfn.XLOOKUP($A356,E96_raw,E96_code&amp;" / "&amp;E96_3C)&amp;_xlfn.XLOOKUP(16,eii,eia)&amp;_xlfn.XLOOKUP(10,eii,eia)&amp;_xlfn.XLOOKUP(LEFT(C356,7),r_1,r_10)&amp;_xlfn.XLOOKUP(16,eii,eia)&amp;_xlfn.XLOOKUP(11,eii,eia)&amp;_xlfn.XLOOKUP(LEFT(C356,7),r_1,r_11)&amp;_xlfn.XLOOKUP(16,eii,eia)&amp;_xlfn.XLOOKUP(12,eii,eia)&amp;_xlfn.XLOOKUP(LEFT(C356,7),r_1,r_12)&amp;" ppm/°C"&amp;_xlfn.XLOOKUP(16,eii,eia)&amp;_xlfn.XLOOKUP(13,eii,eia)&amp;MID(C356,4,2)&amp;_xlfn.XLOOKUP(16,eii,eia)&amp;_xlfn.XLOOKUP(14,eii,eia)&amp;_xlfn.XLOOKUP(16,eii,eia)&amp;_xlfn.XLOOKUP(15,eii,eia)&amp;_xlfn.XLOOKUP(16,eii,eia)</f>
        <v>technology 4751;attribute MPN 'ERJ1RHD4751' constant;attribute value '4.75 k' constant;attribute Power '0.05 W @ 70°C' constant;attribute package '0201' constant;attribute RCWV '15.4 V' constant;attribute tolerance '±0.5 %' constant;attribute pkg_codes '4751 / 472'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6" s="5" t="str" cm="1">
        <f t="array" aca="1" ref="F356" ca="1">IF( OR( AND($A356&gt;=INDIRECT("'Panasonic ERJ Code Table'!$K" &amp; F$1),$A356&lt;=INDIRECT("'Panasonic ERJ Code Table'!$L" &amp; F$1)), AND($A356&gt;=INDIRECT("'Panasonic ERJ Code Table'!$M" &amp; F$1),$A356&lt;=INDIRECT("'Panasonic ERJ Code Table'!$N" &amp; F$1)) ),F$2&amp;_xlfn.XLOOKUP($A356,E96_raw,E96_code),"N/A")</f>
        <v>ERJ2RHD4751</v>
      </c>
      <c r="G356" s="23" t="str" cm="1">
        <f t="array" aca="1" ref="G356" ca="1">"technology "&amp;RIGHT(F356,4)&amp;";"&amp;_xlfn.XLOOKUP(2,eii,eia)&amp;F356&amp;_xlfn.XLOOKUP(16,eii,eia)&amp;_xlfn.XLOOKUP(3,eii,eia)&amp;_xlfn.XLOOKUP($A356,E96_raw,e96_std&amp;" "&amp;e96_sym)&amp;_xlfn.XLOOKUP(16,eii,eia)&amp;_xlfn.XLOOKUP(4,eii,eia)&amp;_xlfn.XLOOKUP(LEFT(F356,7),r_1,r_4)&amp;" W @ 70°C"&amp;_xlfn.XLOOKUP(16,eii,eia)&amp;_xlfn.XLOOKUP(5,eii,eia)&amp;_xlfn.XLOOKUP(MID(F356,4,3),e_code,TEXT(e_size,"0000"))&amp;_xlfn.XLOOKUP(16,eii,eia)&amp;_xlfn.XLOOKUP(6,eii,eia)&amp;ROUND(MIN(SQRT($A356*_xlfn.XLOOKUP(LEFT(F356,7),r_1,r_4)),_xlfn.XLOOKUP(LEFT(F356,7),r_1,r_7)),1)&amp;" V"&amp;_xlfn.XLOOKUP(16,eii,eia)&amp;_xlfn.XLOOKUP(8,eii,eia)&amp;_xlfn.XLOOKUP(LEFT(F356,7),r_1,r_8)&amp;_xlfn.XLOOKUP(16,eii,eia)&amp;_xlfn.XLOOKUP(9,eii,eia)&amp;_xlfn.XLOOKUP($A356,E96_raw,E96_code&amp;" / "&amp;E96_3C)&amp;_xlfn.XLOOKUP(16,eii,eia)&amp;_xlfn.XLOOKUP(10,eii,eia)&amp;_xlfn.XLOOKUP(LEFT(F356,7),r_1,r_10)&amp;_xlfn.XLOOKUP(16,eii,eia)&amp;_xlfn.XLOOKUP(11,eii,eia)&amp;_xlfn.XLOOKUP(LEFT(F356,7),r_1,r_11)&amp;_xlfn.XLOOKUP(16,eii,eia)&amp;_xlfn.XLOOKUP(12,eii,eia)&amp;_xlfn.XLOOKUP(LEFT(F356,7),r_1,r_12)&amp;" ppm/°C"&amp;_xlfn.XLOOKUP(16,eii,eia)&amp;_xlfn.XLOOKUP(13,eii,eia)&amp;MID(F356,4,2)&amp;_xlfn.XLOOKUP(16,eii,eia)&amp;_xlfn.XLOOKUP(14,eii,eia)&amp;_xlfn.XLOOKUP(16,eii,eia)&amp;_xlfn.XLOOKUP(15,eii,eia)&amp;_xlfn.XLOOKUP(16,eii,eia)</f>
        <v>technology 4751;attribute MPN 'ERJ2RHD4751' constant;attribute value '4.75 k' constant;attribute Power '0.063 W @ 70°C' constant;attribute package '0402' constant;attribute RCWV '17.3 V' constant;attribute tolerance '±0.5 %' constant;attribute pkg_codes '4751 / 472'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6" s="5" t="str" cm="1">
        <f t="array" aca="1" ref="I356" ca="1">IF( OR( AND($A356&gt;=INDIRECT("'Panasonic ERJ Code Table'!$K" &amp; I$1),$A356&lt;=INDIRECT("'Panasonic ERJ Code Table'!$L" &amp; I$1)), AND($A356&gt;=INDIRECT("'Panasonic ERJ Code Table'!$M" &amp; I$1),$A356&lt;=INDIRECT("'Panasonic ERJ Code Table'!$N" &amp; I$1)) ),I$2&amp;_xlfn.XLOOKUP($A356,E96_raw,E96_code),"N/A")</f>
        <v>N/A</v>
      </c>
      <c r="L356" s="5" t="str" cm="1">
        <f t="array" aca="1" ref="L356" ca="1">IF( OR( AND($A356&gt;=INDIRECT("'Panasonic ERJ Code Table'!$K" &amp; L$1),$A356&lt;=INDIRECT("'Panasonic ERJ Code Table'!$L" &amp; L$1)), AND($A356&gt;=INDIRECT("'Panasonic ERJ Code Table'!$M" &amp; L$1),$A356&lt;=INDIRECT("'Panasonic ERJ Code Table'!$N" &amp; L$1)) ),L$2&amp;_xlfn.XLOOKUP($A356,E96_raw,E96_code),"N/A")</f>
        <v>ERJ3RBD4751</v>
      </c>
      <c r="O356" s="5" t="str" cm="1">
        <f t="array" aca="1" ref="O356" ca="1">IF( OR( AND($A356&gt;=INDIRECT("'Panasonic ERJ Code Table'!$K" &amp; O$1),$A356&lt;=INDIRECT("'Panasonic ERJ Code Table'!$L" &amp; O$1)), AND($A356&gt;=INDIRECT("'Panasonic ERJ Code Table'!$M" &amp; O$1),$A356&lt;=INDIRECT("'Panasonic ERJ Code Table'!$N" &amp; O$1)) ),O$2&amp;_xlfn.XLOOKUP($A356,E96_raw,E96_code),"N/A")</f>
        <v>N/A</v>
      </c>
      <c r="R356" s="5" t="str" cm="1">
        <f t="array" aca="1" ref="R356" ca="1">IF( OR( AND($A356&gt;=INDIRECT("'Panasonic ERJ Code Table'!$K" &amp; R$1),$A356&lt;=INDIRECT("'Panasonic ERJ Code Table'!$L" &amp; R$1)), AND($A356&gt;=INDIRECT("'Panasonic ERJ Code Table'!$M" &amp; R$1),$A356&lt;=INDIRECT("'Panasonic ERJ Code Table'!$N" &amp; R$1)) ),R$2&amp;_xlfn.XLOOKUP($A356,E96_raw,E96_code),"N/A")</f>
        <v>ERJ6RBD4751</v>
      </c>
      <c r="U356" s="5" t="str" cm="1">
        <f t="array" aca="1" ref="U356" ca="1">IF( OR( AND($A356&gt;=INDIRECT("'Panasonic ERJ Code Table'!$J" &amp; U$1),$A356&lt;=INDIRECT("'Panasonic ERJ Code Table'!$K" &amp; U$1)), AND($A356&gt;=INDIRECT("'Panasonic ERJ Code Table'!$L" &amp; U$1),$A356&lt;=INDIRECT("'Panasonic ERJ Code Table'!$M" &amp; U$1)) ),U$2&amp;_xlfn.XLOOKUP($A356,E96_raw,E96_code),"N/A")</f>
        <v>ERJ6RED4751</v>
      </c>
    </row>
    <row r="357" spans="1:21">
      <c r="A357" s="16">
        <v>4870</v>
      </c>
      <c r="B357" s="19"/>
      <c r="C357" s="5" t="str" cm="1">
        <f t="array" aca="1" ref="C357" ca="1">IF( OR( AND($A357&gt;=INDIRECT("'Panasonic ERJ Code Table'!$K" &amp; C$1),$A357&lt;=INDIRECT("'Panasonic ERJ Code Table'!$L" &amp; C$1)), AND($A357&gt;=INDIRECT("'Panasonic ERJ Code Table'!$M" &amp; C$1),$A357&lt;=INDIRECT("'Panasonic ERJ Code Table'!$N" &amp; C$1)) ),C$2&amp;_xlfn.XLOOKUP($A357,E96_raw,E96_code),"N/A")</f>
        <v>ERJ1RHD4871</v>
      </c>
      <c r="D357" s="23" t="str" cm="1">
        <f t="array" aca="1" ref="D357" ca="1">"technology "&amp;RIGHT(C357,4)&amp;";"&amp;_xlfn.XLOOKUP(2,eii,eia)&amp;C357&amp;_xlfn.XLOOKUP(16,eii,eia)&amp;_xlfn.XLOOKUP(3,eii,eia)&amp;_xlfn.XLOOKUP($A357,E96_raw,e96_std&amp;" "&amp;e96_sym)&amp;_xlfn.XLOOKUP(16,eii,eia)&amp;_xlfn.XLOOKUP(4,eii,eia)&amp;_xlfn.XLOOKUP(LEFT(C357,7),r_1,r_4)&amp;" W @ 70°C"&amp;_xlfn.XLOOKUP(16,eii,eia)&amp;_xlfn.XLOOKUP(5,eii,eia)&amp;_xlfn.XLOOKUP(MID(C357,4,3),e_code,TEXT(e_size,"0000"))&amp;_xlfn.XLOOKUP(16,eii,eia)&amp;_xlfn.XLOOKUP(6,eii,eia)&amp;ROUND(MIN(SQRT($A357*_xlfn.XLOOKUP(LEFT(C357,7),r_1,r_4)),_xlfn.XLOOKUP(LEFT(C357,7),r_1,r_7)),1)&amp;" V"&amp;_xlfn.XLOOKUP(16,eii,eia)&amp;_xlfn.XLOOKUP(8,eii,eia)&amp;_xlfn.XLOOKUP(LEFT(C357,7),r_1,r_8)&amp;_xlfn.XLOOKUP(16,eii,eia)&amp;_xlfn.XLOOKUP(9,eii,eia)&amp;_xlfn.XLOOKUP($A357,E96_raw,E96_code&amp;" / "&amp;E96_3C)&amp;_xlfn.XLOOKUP(16,eii,eia)&amp;_xlfn.XLOOKUP(10,eii,eia)&amp;_xlfn.XLOOKUP(LEFT(C357,7),r_1,r_10)&amp;_xlfn.XLOOKUP(16,eii,eia)&amp;_xlfn.XLOOKUP(11,eii,eia)&amp;_xlfn.XLOOKUP(LEFT(C357,7),r_1,r_11)&amp;_xlfn.XLOOKUP(16,eii,eia)&amp;_xlfn.XLOOKUP(12,eii,eia)&amp;_xlfn.XLOOKUP(LEFT(C357,7),r_1,r_12)&amp;" ppm/°C"&amp;_xlfn.XLOOKUP(16,eii,eia)&amp;_xlfn.XLOOKUP(13,eii,eia)&amp;MID(C357,4,2)&amp;_xlfn.XLOOKUP(16,eii,eia)&amp;_xlfn.XLOOKUP(14,eii,eia)&amp;_xlfn.XLOOKUP(16,eii,eia)&amp;_xlfn.XLOOKUP(15,eii,eia)&amp;_xlfn.XLOOKUP(16,eii,eia)</f>
        <v>technology 4871;attribute MPN 'ERJ1RHD4871' constant;attribute value '4.87 k' constant;attribute Power '0.05 W @ 70°C' constant;attribute package '0201' constant;attribute RCWV '15.6 V' constant;attribute tolerance '±0.5 %' constant;attribute pkg_codes '4871 / 482'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7" s="5" t="str" cm="1">
        <f t="array" aca="1" ref="F357" ca="1">IF( OR( AND($A357&gt;=INDIRECT("'Panasonic ERJ Code Table'!$K" &amp; F$1),$A357&lt;=INDIRECT("'Panasonic ERJ Code Table'!$L" &amp; F$1)), AND($A357&gt;=INDIRECT("'Panasonic ERJ Code Table'!$M" &amp; F$1),$A357&lt;=INDIRECT("'Panasonic ERJ Code Table'!$N" &amp; F$1)) ),F$2&amp;_xlfn.XLOOKUP($A357,E96_raw,E96_code),"N/A")</f>
        <v>ERJ2RHD4871</v>
      </c>
      <c r="G357" s="23" t="str" cm="1">
        <f t="array" aca="1" ref="G357" ca="1">"technology "&amp;RIGHT(F357,4)&amp;";"&amp;_xlfn.XLOOKUP(2,eii,eia)&amp;F357&amp;_xlfn.XLOOKUP(16,eii,eia)&amp;_xlfn.XLOOKUP(3,eii,eia)&amp;_xlfn.XLOOKUP($A357,E96_raw,e96_std&amp;" "&amp;e96_sym)&amp;_xlfn.XLOOKUP(16,eii,eia)&amp;_xlfn.XLOOKUP(4,eii,eia)&amp;_xlfn.XLOOKUP(LEFT(F357,7),r_1,r_4)&amp;" W @ 70°C"&amp;_xlfn.XLOOKUP(16,eii,eia)&amp;_xlfn.XLOOKUP(5,eii,eia)&amp;_xlfn.XLOOKUP(MID(F357,4,3),e_code,TEXT(e_size,"0000"))&amp;_xlfn.XLOOKUP(16,eii,eia)&amp;_xlfn.XLOOKUP(6,eii,eia)&amp;ROUND(MIN(SQRT($A357*_xlfn.XLOOKUP(LEFT(F357,7),r_1,r_4)),_xlfn.XLOOKUP(LEFT(F357,7),r_1,r_7)),1)&amp;" V"&amp;_xlfn.XLOOKUP(16,eii,eia)&amp;_xlfn.XLOOKUP(8,eii,eia)&amp;_xlfn.XLOOKUP(LEFT(F357,7),r_1,r_8)&amp;_xlfn.XLOOKUP(16,eii,eia)&amp;_xlfn.XLOOKUP(9,eii,eia)&amp;_xlfn.XLOOKUP($A357,E96_raw,E96_code&amp;" / "&amp;E96_3C)&amp;_xlfn.XLOOKUP(16,eii,eia)&amp;_xlfn.XLOOKUP(10,eii,eia)&amp;_xlfn.XLOOKUP(LEFT(F357,7),r_1,r_10)&amp;_xlfn.XLOOKUP(16,eii,eia)&amp;_xlfn.XLOOKUP(11,eii,eia)&amp;_xlfn.XLOOKUP(LEFT(F357,7),r_1,r_11)&amp;_xlfn.XLOOKUP(16,eii,eia)&amp;_xlfn.XLOOKUP(12,eii,eia)&amp;_xlfn.XLOOKUP(LEFT(F357,7),r_1,r_12)&amp;" ppm/°C"&amp;_xlfn.XLOOKUP(16,eii,eia)&amp;_xlfn.XLOOKUP(13,eii,eia)&amp;MID(F357,4,2)&amp;_xlfn.XLOOKUP(16,eii,eia)&amp;_xlfn.XLOOKUP(14,eii,eia)&amp;_xlfn.XLOOKUP(16,eii,eia)&amp;_xlfn.XLOOKUP(15,eii,eia)&amp;_xlfn.XLOOKUP(16,eii,eia)</f>
        <v>technology 4871;attribute MPN 'ERJ2RHD4871' constant;attribute value '4.87 k' constant;attribute Power '0.063 W @ 70°C' constant;attribute package '0402' constant;attribute RCWV '17.5 V' constant;attribute tolerance '±0.5 %' constant;attribute pkg_codes '4871 / 482'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7" s="5" t="str" cm="1">
        <f t="array" aca="1" ref="I357" ca="1">IF( OR( AND($A357&gt;=INDIRECT("'Panasonic ERJ Code Table'!$K" &amp; I$1),$A357&lt;=INDIRECT("'Panasonic ERJ Code Table'!$L" &amp; I$1)), AND($A357&gt;=INDIRECT("'Panasonic ERJ Code Table'!$M" &amp; I$1),$A357&lt;=INDIRECT("'Panasonic ERJ Code Table'!$N" &amp; I$1)) ),I$2&amp;_xlfn.XLOOKUP($A357,E96_raw,E96_code),"N/A")</f>
        <v>N/A</v>
      </c>
      <c r="L357" s="5" t="str" cm="1">
        <f t="array" aca="1" ref="L357" ca="1">IF( OR( AND($A357&gt;=INDIRECT("'Panasonic ERJ Code Table'!$K" &amp; L$1),$A357&lt;=INDIRECT("'Panasonic ERJ Code Table'!$L" &amp; L$1)), AND($A357&gt;=INDIRECT("'Panasonic ERJ Code Table'!$M" &amp; L$1),$A357&lt;=INDIRECT("'Panasonic ERJ Code Table'!$N" &amp; L$1)) ),L$2&amp;_xlfn.XLOOKUP($A357,E96_raw,E96_code),"N/A")</f>
        <v>ERJ3RBD4871</v>
      </c>
      <c r="O357" s="5" t="str" cm="1">
        <f t="array" aca="1" ref="O357" ca="1">IF( OR( AND($A357&gt;=INDIRECT("'Panasonic ERJ Code Table'!$K" &amp; O$1),$A357&lt;=INDIRECT("'Panasonic ERJ Code Table'!$L" &amp; O$1)), AND($A357&gt;=INDIRECT("'Panasonic ERJ Code Table'!$M" &amp; O$1),$A357&lt;=INDIRECT("'Panasonic ERJ Code Table'!$N" &amp; O$1)) ),O$2&amp;_xlfn.XLOOKUP($A357,E96_raw,E96_code),"N/A")</f>
        <v>N/A</v>
      </c>
      <c r="R357" s="5" t="str" cm="1">
        <f t="array" aca="1" ref="R357" ca="1">IF( OR( AND($A357&gt;=INDIRECT("'Panasonic ERJ Code Table'!$K" &amp; R$1),$A357&lt;=INDIRECT("'Panasonic ERJ Code Table'!$L" &amp; R$1)), AND($A357&gt;=INDIRECT("'Panasonic ERJ Code Table'!$M" &amp; R$1),$A357&lt;=INDIRECT("'Panasonic ERJ Code Table'!$N" &amp; R$1)) ),R$2&amp;_xlfn.XLOOKUP($A357,E96_raw,E96_code),"N/A")</f>
        <v>ERJ6RBD4871</v>
      </c>
      <c r="U357" s="5" t="str" cm="1">
        <f t="array" aca="1" ref="U357" ca="1">IF( OR( AND($A357&gt;=INDIRECT("'Panasonic ERJ Code Table'!$J" &amp; U$1),$A357&lt;=INDIRECT("'Panasonic ERJ Code Table'!$K" &amp; U$1)), AND($A357&gt;=INDIRECT("'Panasonic ERJ Code Table'!$L" &amp; U$1),$A357&lt;=INDIRECT("'Panasonic ERJ Code Table'!$M" &amp; U$1)) ),U$2&amp;_xlfn.XLOOKUP($A357,E96_raw,E96_code),"N/A")</f>
        <v>ERJ6RED4871</v>
      </c>
    </row>
    <row r="358" spans="1:21">
      <c r="A358" s="16">
        <v>4990</v>
      </c>
      <c r="B358" s="19"/>
      <c r="C358" s="5" t="str" cm="1">
        <f t="array" aca="1" ref="C358" ca="1">IF( OR( AND($A358&gt;=INDIRECT("'Panasonic ERJ Code Table'!$K" &amp; C$1),$A358&lt;=INDIRECT("'Panasonic ERJ Code Table'!$L" &amp; C$1)), AND($A358&gt;=INDIRECT("'Panasonic ERJ Code Table'!$M" &amp; C$1),$A358&lt;=INDIRECT("'Panasonic ERJ Code Table'!$N" &amp; C$1)) ),C$2&amp;_xlfn.XLOOKUP($A358,E96_raw,E96_code),"N/A")</f>
        <v>ERJ1RHD4991</v>
      </c>
      <c r="D358" s="23" t="str" cm="1">
        <f t="array" aca="1" ref="D358" ca="1">"technology "&amp;RIGHT(C358,4)&amp;";"&amp;_xlfn.XLOOKUP(2,eii,eia)&amp;C358&amp;_xlfn.XLOOKUP(16,eii,eia)&amp;_xlfn.XLOOKUP(3,eii,eia)&amp;_xlfn.XLOOKUP($A358,E96_raw,e96_std&amp;" "&amp;e96_sym)&amp;_xlfn.XLOOKUP(16,eii,eia)&amp;_xlfn.XLOOKUP(4,eii,eia)&amp;_xlfn.XLOOKUP(LEFT(C358,7),r_1,r_4)&amp;" W @ 70°C"&amp;_xlfn.XLOOKUP(16,eii,eia)&amp;_xlfn.XLOOKUP(5,eii,eia)&amp;_xlfn.XLOOKUP(MID(C358,4,3),e_code,TEXT(e_size,"0000"))&amp;_xlfn.XLOOKUP(16,eii,eia)&amp;_xlfn.XLOOKUP(6,eii,eia)&amp;ROUND(MIN(SQRT($A358*_xlfn.XLOOKUP(LEFT(C358,7),r_1,r_4)),_xlfn.XLOOKUP(LEFT(C358,7),r_1,r_7)),1)&amp;" V"&amp;_xlfn.XLOOKUP(16,eii,eia)&amp;_xlfn.XLOOKUP(8,eii,eia)&amp;_xlfn.XLOOKUP(LEFT(C358,7),r_1,r_8)&amp;_xlfn.XLOOKUP(16,eii,eia)&amp;_xlfn.XLOOKUP(9,eii,eia)&amp;_xlfn.XLOOKUP($A358,E96_raw,E96_code&amp;" / "&amp;E96_3C)&amp;_xlfn.XLOOKUP(16,eii,eia)&amp;_xlfn.XLOOKUP(10,eii,eia)&amp;_xlfn.XLOOKUP(LEFT(C358,7),r_1,r_10)&amp;_xlfn.XLOOKUP(16,eii,eia)&amp;_xlfn.XLOOKUP(11,eii,eia)&amp;_xlfn.XLOOKUP(LEFT(C358,7),r_1,r_11)&amp;_xlfn.XLOOKUP(16,eii,eia)&amp;_xlfn.XLOOKUP(12,eii,eia)&amp;_xlfn.XLOOKUP(LEFT(C358,7),r_1,r_12)&amp;" ppm/°C"&amp;_xlfn.XLOOKUP(16,eii,eia)&amp;_xlfn.XLOOKUP(13,eii,eia)&amp;MID(C358,4,2)&amp;_xlfn.XLOOKUP(16,eii,eia)&amp;_xlfn.XLOOKUP(14,eii,eia)&amp;_xlfn.XLOOKUP(16,eii,eia)&amp;_xlfn.XLOOKUP(15,eii,eia)&amp;_xlfn.XLOOKUP(16,eii,eia)</f>
        <v>technology 4991;attribute MPN 'ERJ1RHD4991' constant;attribute value '4.99 k' constant;attribute Power '0.05 W @ 70°C' constant;attribute package '0201' constant;attribute RCWV '15.8 V' constant;attribute tolerance '±0.5 %' constant;attribute pkg_codes '4991 / 492'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8" s="5" t="str" cm="1">
        <f t="array" aca="1" ref="F358" ca="1">IF( OR( AND($A358&gt;=INDIRECT("'Panasonic ERJ Code Table'!$K" &amp; F$1),$A358&lt;=INDIRECT("'Panasonic ERJ Code Table'!$L" &amp; F$1)), AND($A358&gt;=INDIRECT("'Panasonic ERJ Code Table'!$M" &amp; F$1),$A358&lt;=INDIRECT("'Panasonic ERJ Code Table'!$N" &amp; F$1)) ),F$2&amp;_xlfn.XLOOKUP($A358,E96_raw,E96_code),"N/A")</f>
        <v>ERJ2RHD4991</v>
      </c>
      <c r="G358" s="23" t="str" cm="1">
        <f t="array" aca="1" ref="G358" ca="1">"technology "&amp;RIGHT(F358,4)&amp;";"&amp;_xlfn.XLOOKUP(2,eii,eia)&amp;F358&amp;_xlfn.XLOOKUP(16,eii,eia)&amp;_xlfn.XLOOKUP(3,eii,eia)&amp;_xlfn.XLOOKUP($A358,E96_raw,e96_std&amp;" "&amp;e96_sym)&amp;_xlfn.XLOOKUP(16,eii,eia)&amp;_xlfn.XLOOKUP(4,eii,eia)&amp;_xlfn.XLOOKUP(LEFT(F358,7),r_1,r_4)&amp;" W @ 70°C"&amp;_xlfn.XLOOKUP(16,eii,eia)&amp;_xlfn.XLOOKUP(5,eii,eia)&amp;_xlfn.XLOOKUP(MID(F358,4,3),e_code,TEXT(e_size,"0000"))&amp;_xlfn.XLOOKUP(16,eii,eia)&amp;_xlfn.XLOOKUP(6,eii,eia)&amp;ROUND(MIN(SQRT($A358*_xlfn.XLOOKUP(LEFT(F358,7),r_1,r_4)),_xlfn.XLOOKUP(LEFT(F358,7),r_1,r_7)),1)&amp;" V"&amp;_xlfn.XLOOKUP(16,eii,eia)&amp;_xlfn.XLOOKUP(8,eii,eia)&amp;_xlfn.XLOOKUP(LEFT(F358,7),r_1,r_8)&amp;_xlfn.XLOOKUP(16,eii,eia)&amp;_xlfn.XLOOKUP(9,eii,eia)&amp;_xlfn.XLOOKUP($A358,E96_raw,E96_code&amp;" / "&amp;E96_3C)&amp;_xlfn.XLOOKUP(16,eii,eia)&amp;_xlfn.XLOOKUP(10,eii,eia)&amp;_xlfn.XLOOKUP(LEFT(F358,7),r_1,r_10)&amp;_xlfn.XLOOKUP(16,eii,eia)&amp;_xlfn.XLOOKUP(11,eii,eia)&amp;_xlfn.XLOOKUP(LEFT(F358,7),r_1,r_11)&amp;_xlfn.XLOOKUP(16,eii,eia)&amp;_xlfn.XLOOKUP(12,eii,eia)&amp;_xlfn.XLOOKUP(LEFT(F358,7),r_1,r_12)&amp;" ppm/°C"&amp;_xlfn.XLOOKUP(16,eii,eia)&amp;_xlfn.XLOOKUP(13,eii,eia)&amp;MID(F358,4,2)&amp;_xlfn.XLOOKUP(16,eii,eia)&amp;_xlfn.XLOOKUP(14,eii,eia)&amp;_xlfn.XLOOKUP(16,eii,eia)&amp;_xlfn.XLOOKUP(15,eii,eia)&amp;_xlfn.XLOOKUP(16,eii,eia)</f>
        <v>technology 4991;attribute MPN 'ERJ2RHD4991' constant;attribute value '4.99 k' constant;attribute Power '0.063 W @ 70°C' constant;attribute package '0402' constant;attribute RCWV '17.7 V' constant;attribute tolerance '±0.5 %' constant;attribute pkg_codes '4991 / 492'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8" s="5" t="str" cm="1">
        <f t="array" aca="1" ref="I358" ca="1">IF( OR( AND($A358&gt;=INDIRECT("'Panasonic ERJ Code Table'!$K" &amp; I$1),$A358&lt;=INDIRECT("'Panasonic ERJ Code Table'!$L" &amp; I$1)), AND($A358&gt;=INDIRECT("'Panasonic ERJ Code Table'!$M" &amp; I$1),$A358&lt;=INDIRECT("'Panasonic ERJ Code Table'!$N" &amp; I$1)) ),I$2&amp;_xlfn.XLOOKUP($A358,E96_raw,E96_code),"N/A")</f>
        <v>N/A</v>
      </c>
      <c r="L358" s="5" t="str" cm="1">
        <f t="array" aca="1" ref="L358" ca="1">IF( OR( AND($A358&gt;=INDIRECT("'Panasonic ERJ Code Table'!$K" &amp; L$1),$A358&lt;=INDIRECT("'Panasonic ERJ Code Table'!$L" &amp; L$1)), AND($A358&gt;=INDIRECT("'Panasonic ERJ Code Table'!$M" &amp; L$1),$A358&lt;=INDIRECT("'Panasonic ERJ Code Table'!$N" &amp; L$1)) ),L$2&amp;_xlfn.XLOOKUP($A358,E96_raw,E96_code),"N/A")</f>
        <v>ERJ3RBD4991</v>
      </c>
      <c r="O358" s="5" t="str" cm="1">
        <f t="array" aca="1" ref="O358" ca="1">IF( OR( AND($A358&gt;=INDIRECT("'Panasonic ERJ Code Table'!$K" &amp; O$1),$A358&lt;=INDIRECT("'Panasonic ERJ Code Table'!$L" &amp; O$1)), AND($A358&gt;=INDIRECT("'Panasonic ERJ Code Table'!$M" &amp; O$1),$A358&lt;=INDIRECT("'Panasonic ERJ Code Table'!$N" &amp; O$1)) ),O$2&amp;_xlfn.XLOOKUP($A358,E96_raw,E96_code),"N/A")</f>
        <v>N/A</v>
      </c>
      <c r="R358" s="5" t="str" cm="1">
        <f t="array" aca="1" ref="R358" ca="1">IF( OR( AND($A358&gt;=INDIRECT("'Panasonic ERJ Code Table'!$K" &amp; R$1),$A358&lt;=INDIRECT("'Panasonic ERJ Code Table'!$L" &amp; R$1)), AND($A358&gt;=INDIRECT("'Panasonic ERJ Code Table'!$M" &amp; R$1),$A358&lt;=INDIRECT("'Panasonic ERJ Code Table'!$N" &amp; R$1)) ),R$2&amp;_xlfn.XLOOKUP($A358,E96_raw,E96_code),"N/A")</f>
        <v>ERJ6RBD4991</v>
      </c>
      <c r="U358" s="5" t="str" cm="1">
        <f t="array" aca="1" ref="U358" ca="1">IF( OR( AND($A358&gt;=INDIRECT("'Panasonic ERJ Code Table'!$J" &amp; U$1),$A358&lt;=INDIRECT("'Panasonic ERJ Code Table'!$K" &amp; U$1)), AND($A358&gt;=INDIRECT("'Panasonic ERJ Code Table'!$L" &amp; U$1),$A358&lt;=INDIRECT("'Panasonic ERJ Code Table'!$M" &amp; U$1)) ),U$2&amp;_xlfn.XLOOKUP($A358,E96_raw,E96_code),"N/A")</f>
        <v>ERJ6RED4991</v>
      </c>
    </row>
    <row r="359" spans="1:21">
      <c r="A359" s="16">
        <v>5110</v>
      </c>
      <c r="B359" s="19"/>
      <c r="C359" s="5" t="str" cm="1">
        <f t="array" aca="1" ref="C359" ca="1">IF( OR( AND($A359&gt;=INDIRECT("'Panasonic ERJ Code Table'!$K" &amp; C$1),$A359&lt;=INDIRECT("'Panasonic ERJ Code Table'!$L" &amp; C$1)), AND($A359&gt;=INDIRECT("'Panasonic ERJ Code Table'!$M" &amp; C$1),$A359&lt;=INDIRECT("'Panasonic ERJ Code Table'!$N" &amp; C$1)) ),C$2&amp;_xlfn.XLOOKUP($A359,E96_raw,E96_code),"N/A")</f>
        <v>ERJ1RHD5111</v>
      </c>
      <c r="D359" s="23" t="str" cm="1">
        <f t="array" aca="1" ref="D359" ca="1">"technology "&amp;RIGHT(C359,4)&amp;";"&amp;_xlfn.XLOOKUP(2,eii,eia)&amp;C359&amp;_xlfn.XLOOKUP(16,eii,eia)&amp;_xlfn.XLOOKUP(3,eii,eia)&amp;_xlfn.XLOOKUP($A359,E96_raw,e96_std&amp;" "&amp;e96_sym)&amp;_xlfn.XLOOKUP(16,eii,eia)&amp;_xlfn.XLOOKUP(4,eii,eia)&amp;_xlfn.XLOOKUP(LEFT(C359,7),r_1,r_4)&amp;" W @ 70°C"&amp;_xlfn.XLOOKUP(16,eii,eia)&amp;_xlfn.XLOOKUP(5,eii,eia)&amp;_xlfn.XLOOKUP(MID(C359,4,3),e_code,TEXT(e_size,"0000"))&amp;_xlfn.XLOOKUP(16,eii,eia)&amp;_xlfn.XLOOKUP(6,eii,eia)&amp;ROUND(MIN(SQRT($A359*_xlfn.XLOOKUP(LEFT(C359,7),r_1,r_4)),_xlfn.XLOOKUP(LEFT(C359,7),r_1,r_7)),1)&amp;" V"&amp;_xlfn.XLOOKUP(16,eii,eia)&amp;_xlfn.XLOOKUP(8,eii,eia)&amp;_xlfn.XLOOKUP(LEFT(C359,7),r_1,r_8)&amp;_xlfn.XLOOKUP(16,eii,eia)&amp;_xlfn.XLOOKUP(9,eii,eia)&amp;_xlfn.XLOOKUP($A359,E96_raw,E96_code&amp;" / "&amp;E96_3C)&amp;_xlfn.XLOOKUP(16,eii,eia)&amp;_xlfn.XLOOKUP(10,eii,eia)&amp;_xlfn.XLOOKUP(LEFT(C359,7),r_1,r_10)&amp;_xlfn.XLOOKUP(16,eii,eia)&amp;_xlfn.XLOOKUP(11,eii,eia)&amp;_xlfn.XLOOKUP(LEFT(C359,7),r_1,r_11)&amp;_xlfn.XLOOKUP(16,eii,eia)&amp;_xlfn.XLOOKUP(12,eii,eia)&amp;_xlfn.XLOOKUP(LEFT(C359,7),r_1,r_12)&amp;" ppm/°C"&amp;_xlfn.XLOOKUP(16,eii,eia)&amp;_xlfn.XLOOKUP(13,eii,eia)&amp;MID(C359,4,2)&amp;_xlfn.XLOOKUP(16,eii,eia)&amp;_xlfn.XLOOKUP(14,eii,eia)&amp;_xlfn.XLOOKUP(16,eii,eia)&amp;_xlfn.XLOOKUP(15,eii,eia)&amp;_xlfn.XLOOKUP(16,eii,eia)</f>
        <v>technology 5111;attribute MPN 'ERJ1RHD5111' constant;attribute value '5.11 k' constant;attribute Power '0.05 W @ 70°C' constant;attribute package '0201' constant;attribute RCWV '16 V' constant;attribute tolerance '±0.5 %' constant;attribute pkg_codes '5111 / 512'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59" s="5" t="str" cm="1">
        <f t="array" aca="1" ref="F359" ca="1">IF( OR( AND($A359&gt;=INDIRECT("'Panasonic ERJ Code Table'!$K" &amp; F$1),$A359&lt;=INDIRECT("'Panasonic ERJ Code Table'!$L" &amp; F$1)), AND($A359&gt;=INDIRECT("'Panasonic ERJ Code Table'!$M" &amp; F$1),$A359&lt;=INDIRECT("'Panasonic ERJ Code Table'!$N" &amp; F$1)) ),F$2&amp;_xlfn.XLOOKUP($A359,E96_raw,E96_code),"N/A")</f>
        <v>ERJ2RHD5111</v>
      </c>
      <c r="G359" s="23" t="str" cm="1">
        <f t="array" aca="1" ref="G359" ca="1">"technology "&amp;RIGHT(F359,4)&amp;";"&amp;_xlfn.XLOOKUP(2,eii,eia)&amp;F359&amp;_xlfn.XLOOKUP(16,eii,eia)&amp;_xlfn.XLOOKUP(3,eii,eia)&amp;_xlfn.XLOOKUP($A359,E96_raw,e96_std&amp;" "&amp;e96_sym)&amp;_xlfn.XLOOKUP(16,eii,eia)&amp;_xlfn.XLOOKUP(4,eii,eia)&amp;_xlfn.XLOOKUP(LEFT(F359,7),r_1,r_4)&amp;" W @ 70°C"&amp;_xlfn.XLOOKUP(16,eii,eia)&amp;_xlfn.XLOOKUP(5,eii,eia)&amp;_xlfn.XLOOKUP(MID(F359,4,3),e_code,TEXT(e_size,"0000"))&amp;_xlfn.XLOOKUP(16,eii,eia)&amp;_xlfn.XLOOKUP(6,eii,eia)&amp;ROUND(MIN(SQRT($A359*_xlfn.XLOOKUP(LEFT(F359,7),r_1,r_4)),_xlfn.XLOOKUP(LEFT(F359,7),r_1,r_7)),1)&amp;" V"&amp;_xlfn.XLOOKUP(16,eii,eia)&amp;_xlfn.XLOOKUP(8,eii,eia)&amp;_xlfn.XLOOKUP(LEFT(F359,7),r_1,r_8)&amp;_xlfn.XLOOKUP(16,eii,eia)&amp;_xlfn.XLOOKUP(9,eii,eia)&amp;_xlfn.XLOOKUP($A359,E96_raw,E96_code&amp;" / "&amp;E96_3C)&amp;_xlfn.XLOOKUP(16,eii,eia)&amp;_xlfn.XLOOKUP(10,eii,eia)&amp;_xlfn.XLOOKUP(LEFT(F359,7),r_1,r_10)&amp;_xlfn.XLOOKUP(16,eii,eia)&amp;_xlfn.XLOOKUP(11,eii,eia)&amp;_xlfn.XLOOKUP(LEFT(F359,7),r_1,r_11)&amp;_xlfn.XLOOKUP(16,eii,eia)&amp;_xlfn.XLOOKUP(12,eii,eia)&amp;_xlfn.XLOOKUP(LEFT(F359,7),r_1,r_12)&amp;" ppm/°C"&amp;_xlfn.XLOOKUP(16,eii,eia)&amp;_xlfn.XLOOKUP(13,eii,eia)&amp;MID(F359,4,2)&amp;_xlfn.XLOOKUP(16,eii,eia)&amp;_xlfn.XLOOKUP(14,eii,eia)&amp;_xlfn.XLOOKUP(16,eii,eia)&amp;_xlfn.XLOOKUP(15,eii,eia)&amp;_xlfn.XLOOKUP(16,eii,eia)</f>
        <v>technology 5111;attribute MPN 'ERJ2RHD5111' constant;attribute value '5.11 k' constant;attribute Power '0.063 W @ 70°C' constant;attribute package '0402' constant;attribute RCWV '17.9 V' constant;attribute tolerance '±0.5 %' constant;attribute pkg_codes '5111 / 512'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59" s="5" t="str" cm="1">
        <f t="array" aca="1" ref="I359" ca="1">IF( OR( AND($A359&gt;=INDIRECT("'Panasonic ERJ Code Table'!$K" &amp; I$1),$A359&lt;=INDIRECT("'Panasonic ERJ Code Table'!$L" &amp; I$1)), AND($A359&gt;=INDIRECT("'Panasonic ERJ Code Table'!$M" &amp; I$1),$A359&lt;=INDIRECT("'Panasonic ERJ Code Table'!$N" &amp; I$1)) ),I$2&amp;_xlfn.XLOOKUP($A359,E96_raw,E96_code),"N/A")</f>
        <v>N/A</v>
      </c>
      <c r="L359" s="5" t="str" cm="1">
        <f t="array" aca="1" ref="L359" ca="1">IF( OR( AND($A359&gt;=INDIRECT("'Panasonic ERJ Code Table'!$K" &amp; L$1),$A359&lt;=INDIRECT("'Panasonic ERJ Code Table'!$L" &amp; L$1)), AND($A359&gt;=INDIRECT("'Panasonic ERJ Code Table'!$M" &amp; L$1),$A359&lt;=INDIRECT("'Panasonic ERJ Code Table'!$N" &amp; L$1)) ),L$2&amp;_xlfn.XLOOKUP($A359,E96_raw,E96_code),"N/A")</f>
        <v>ERJ3RBD5111</v>
      </c>
      <c r="O359" s="5" t="str" cm="1">
        <f t="array" aca="1" ref="O359" ca="1">IF( OR( AND($A359&gt;=INDIRECT("'Panasonic ERJ Code Table'!$K" &amp; O$1),$A359&lt;=INDIRECT("'Panasonic ERJ Code Table'!$L" &amp; O$1)), AND($A359&gt;=INDIRECT("'Panasonic ERJ Code Table'!$M" &amp; O$1),$A359&lt;=INDIRECT("'Panasonic ERJ Code Table'!$N" &amp; O$1)) ),O$2&amp;_xlfn.XLOOKUP($A359,E96_raw,E96_code),"N/A")</f>
        <v>N/A</v>
      </c>
      <c r="R359" s="5" t="str" cm="1">
        <f t="array" aca="1" ref="R359" ca="1">IF( OR( AND($A359&gt;=INDIRECT("'Panasonic ERJ Code Table'!$K" &amp; R$1),$A359&lt;=INDIRECT("'Panasonic ERJ Code Table'!$L" &amp; R$1)), AND($A359&gt;=INDIRECT("'Panasonic ERJ Code Table'!$M" &amp; R$1),$A359&lt;=INDIRECT("'Panasonic ERJ Code Table'!$N" &amp; R$1)) ),R$2&amp;_xlfn.XLOOKUP($A359,E96_raw,E96_code),"N/A")</f>
        <v>ERJ6RBD5111</v>
      </c>
      <c r="U359" s="5" t="str" cm="1">
        <f t="array" aca="1" ref="U359" ca="1">IF( OR( AND($A359&gt;=INDIRECT("'Panasonic ERJ Code Table'!$J" &amp; U$1),$A359&lt;=INDIRECT("'Panasonic ERJ Code Table'!$K" &amp; U$1)), AND($A359&gt;=INDIRECT("'Panasonic ERJ Code Table'!$L" &amp; U$1),$A359&lt;=INDIRECT("'Panasonic ERJ Code Table'!$M" &amp; U$1)) ),U$2&amp;_xlfn.XLOOKUP($A359,E96_raw,E96_code),"N/A")</f>
        <v>ERJ6RED5111</v>
      </c>
    </row>
    <row r="360" spans="1:21">
      <c r="A360" s="16">
        <v>5230.0000000000009</v>
      </c>
      <c r="B360" s="19"/>
      <c r="C360" s="5" t="str" cm="1">
        <f t="array" aca="1" ref="C360" ca="1">IF( OR( AND($A360&gt;=INDIRECT("'Panasonic ERJ Code Table'!$K" &amp; C$1),$A360&lt;=INDIRECT("'Panasonic ERJ Code Table'!$L" &amp; C$1)), AND($A360&gt;=INDIRECT("'Panasonic ERJ Code Table'!$M" &amp; C$1),$A360&lt;=INDIRECT("'Panasonic ERJ Code Table'!$N" &amp; C$1)) ),C$2&amp;_xlfn.XLOOKUP($A360,E96_raw,E96_code),"N/A")</f>
        <v>ERJ1RHD5231</v>
      </c>
      <c r="D360" s="23" t="str" cm="1">
        <f t="array" aca="1" ref="D360" ca="1">"technology "&amp;RIGHT(C360,4)&amp;";"&amp;_xlfn.XLOOKUP(2,eii,eia)&amp;C360&amp;_xlfn.XLOOKUP(16,eii,eia)&amp;_xlfn.XLOOKUP(3,eii,eia)&amp;_xlfn.XLOOKUP($A360,E96_raw,e96_std&amp;" "&amp;e96_sym)&amp;_xlfn.XLOOKUP(16,eii,eia)&amp;_xlfn.XLOOKUP(4,eii,eia)&amp;_xlfn.XLOOKUP(LEFT(C360,7),r_1,r_4)&amp;" W @ 70°C"&amp;_xlfn.XLOOKUP(16,eii,eia)&amp;_xlfn.XLOOKUP(5,eii,eia)&amp;_xlfn.XLOOKUP(MID(C360,4,3),e_code,TEXT(e_size,"0000"))&amp;_xlfn.XLOOKUP(16,eii,eia)&amp;_xlfn.XLOOKUP(6,eii,eia)&amp;ROUND(MIN(SQRT($A360*_xlfn.XLOOKUP(LEFT(C360,7),r_1,r_4)),_xlfn.XLOOKUP(LEFT(C360,7),r_1,r_7)),1)&amp;" V"&amp;_xlfn.XLOOKUP(16,eii,eia)&amp;_xlfn.XLOOKUP(8,eii,eia)&amp;_xlfn.XLOOKUP(LEFT(C360,7),r_1,r_8)&amp;_xlfn.XLOOKUP(16,eii,eia)&amp;_xlfn.XLOOKUP(9,eii,eia)&amp;_xlfn.XLOOKUP($A360,E96_raw,E96_code&amp;" / "&amp;E96_3C)&amp;_xlfn.XLOOKUP(16,eii,eia)&amp;_xlfn.XLOOKUP(10,eii,eia)&amp;_xlfn.XLOOKUP(LEFT(C360,7),r_1,r_10)&amp;_xlfn.XLOOKUP(16,eii,eia)&amp;_xlfn.XLOOKUP(11,eii,eia)&amp;_xlfn.XLOOKUP(LEFT(C360,7),r_1,r_11)&amp;_xlfn.XLOOKUP(16,eii,eia)&amp;_xlfn.XLOOKUP(12,eii,eia)&amp;_xlfn.XLOOKUP(LEFT(C360,7),r_1,r_12)&amp;" ppm/°C"&amp;_xlfn.XLOOKUP(16,eii,eia)&amp;_xlfn.XLOOKUP(13,eii,eia)&amp;MID(C360,4,2)&amp;_xlfn.XLOOKUP(16,eii,eia)&amp;_xlfn.XLOOKUP(14,eii,eia)&amp;_xlfn.XLOOKUP(16,eii,eia)&amp;_xlfn.XLOOKUP(15,eii,eia)&amp;_xlfn.XLOOKUP(16,eii,eia)</f>
        <v>technology 5231;attribute MPN 'ERJ1RHD5231' constant;attribute value '5.23 k' constant;attribute Power '0.05 W @ 70°C' constant;attribute package '0201' constant;attribute RCWV '16.2 V' constant;attribute tolerance '±0.5 %' constant;attribute pkg_codes '5231 / 522'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0" s="5" t="str" cm="1">
        <f t="array" aca="1" ref="F360" ca="1">IF( OR( AND($A360&gt;=INDIRECT("'Panasonic ERJ Code Table'!$K" &amp; F$1),$A360&lt;=INDIRECT("'Panasonic ERJ Code Table'!$L" &amp; F$1)), AND($A360&gt;=INDIRECT("'Panasonic ERJ Code Table'!$M" &amp; F$1),$A360&lt;=INDIRECT("'Panasonic ERJ Code Table'!$N" &amp; F$1)) ),F$2&amp;_xlfn.XLOOKUP($A360,E96_raw,E96_code),"N/A")</f>
        <v>ERJ2RHD5231</v>
      </c>
      <c r="G360" s="23" t="str" cm="1">
        <f t="array" aca="1" ref="G360" ca="1">"technology "&amp;RIGHT(F360,4)&amp;";"&amp;_xlfn.XLOOKUP(2,eii,eia)&amp;F360&amp;_xlfn.XLOOKUP(16,eii,eia)&amp;_xlfn.XLOOKUP(3,eii,eia)&amp;_xlfn.XLOOKUP($A360,E96_raw,e96_std&amp;" "&amp;e96_sym)&amp;_xlfn.XLOOKUP(16,eii,eia)&amp;_xlfn.XLOOKUP(4,eii,eia)&amp;_xlfn.XLOOKUP(LEFT(F360,7),r_1,r_4)&amp;" W @ 70°C"&amp;_xlfn.XLOOKUP(16,eii,eia)&amp;_xlfn.XLOOKUP(5,eii,eia)&amp;_xlfn.XLOOKUP(MID(F360,4,3),e_code,TEXT(e_size,"0000"))&amp;_xlfn.XLOOKUP(16,eii,eia)&amp;_xlfn.XLOOKUP(6,eii,eia)&amp;ROUND(MIN(SQRT($A360*_xlfn.XLOOKUP(LEFT(F360,7),r_1,r_4)),_xlfn.XLOOKUP(LEFT(F360,7),r_1,r_7)),1)&amp;" V"&amp;_xlfn.XLOOKUP(16,eii,eia)&amp;_xlfn.XLOOKUP(8,eii,eia)&amp;_xlfn.XLOOKUP(LEFT(F360,7),r_1,r_8)&amp;_xlfn.XLOOKUP(16,eii,eia)&amp;_xlfn.XLOOKUP(9,eii,eia)&amp;_xlfn.XLOOKUP($A360,E96_raw,E96_code&amp;" / "&amp;E96_3C)&amp;_xlfn.XLOOKUP(16,eii,eia)&amp;_xlfn.XLOOKUP(10,eii,eia)&amp;_xlfn.XLOOKUP(LEFT(F360,7),r_1,r_10)&amp;_xlfn.XLOOKUP(16,eii,eia)&amp;_xlfn.XLOOKUP(11,eii,eia)&amp;_xlfn.XLOOKUP(LEFT(F360,7),r_1,r_11)&amp;_xlfn.XLOOKUP(16,eii,eia)&amp;_xlfn.XLOOKUP(12,eii,eia)&amp;_xlfn.XLOOKUP(LEFT(F360,7),r_1,r_12)&amp;" ppm/°C"&amp;_xlfn.XLOOKUP(16,eii,eia)&amp;_xlfn.XLOOKUP(13,eii,eia)&amp;MID(F360,4,2)&amp;_xlfn.XLOOKUP(16,eii,eia)&amp;_xlfn.XLOOKUP(14,eii,eia)&amp;_xlfn.XLOOKUP(16,eii,eia)&amp;_xlfn.XLOOKUP(15,eii,eia)&amp;_xlfn.XLOOKUP(16,eii,eia)</f>
        <v>technology 5231;attribute MPN 'ERJ2RHD5231' constant;attribute value '5.23 k' constant;attribute Power '0.063 W @ 70°C' constant;attribute package '0402' constant;attribute RCWV '18.2 V' constant;attribute tolerance '±0.5 %' constant;attribute pkg_codes '5231 / 522'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0" s="5" t="str" cm="1">
        <f t="array" aca="1" ref="I360" ca="1">IF( OR( AND($A360&gt;=INDIRECT("'Panasonic ERJ Code Table'!$K" &amp; I$1),$A360&lt;=INDIRECT("'Panasonic ERJ Code Table'!$L" &amp; I$1)), AND($A360&gt;=INDIRECT("'Panasonic ERJ Code Table'!$M" &amp; I$1),$A360&lt;=INDIRECT("'Panasonic ERJ Code Table'!$N" &amp; I$1)) ),I$2&amp;_xlfn.XLOOKUP($A360,E96_raw,E96_code),"N/A")</f>
        <v>N/A</v>
      </c>
      <c r="L360" s="5" t="str" cm="1">
        <f t="array" aca="1" ref="L360" ca="1">IF( OR( AND($A360&gt;=INDIRECT("'Panasonic ERJ Code Table'!$K" &amp; L$1),$A360&lt;=INDIRECT("'Panasonic ERJ Code Table'!$L" &amp; L$1)), AND($A360&gt;=INDIRECT("'Panasonic ERJ Code Table'!$M" &amp; L$1),$A360&lt;=INDIRECT("'Panasonic ERJ Code Table'!$N" &amp; L$1)) ),L$2&amp;_xlfn.XLOOKUP($A360,E96_raw,E96_code),"N/A")</f>
        <v>ERJ3RBD5231</v>
      </c>
      <c r="O360" s="5" t="str" cm="1">
        <f t="array" aca="1" ref="O360" ca="1">IF( OR( AND($A360&gt;=INDIRECT("'Panasonic ERJ Code Table'!$K" &amp; O$1),$A360&lt;=INDIRECT("'Panasonic ERJ Code Table'!$L" &amp; O$1)), AND($A360&gt;=INDIRECT("'Panasonic ERJ Code Table'!$M" &amp; O$1),$A360&lt;=INDIRECT("'Panasonic ERJ Code Table'!$N" &amp; O$1)) ),O$2&amp;_xlfn.XLOOKUP($A360,E96_raw,E96_code),"N/A")</f>
        <v>N/A</v>
      </c>
      <c r="R360" s="5" t="str" cm="1">
        <f t="array" aca="1" ref="R360" ca="1">IF( OR( AND($A360&gt;=INDIRECT("'Panasonic ERJ Code Table'!$K" &amp; R$1),$A360&lt;=INDIRECT("'Panasonic ERJ Code Table'!$L" &amp; R$1)), AND($A360&gt;=INDIRECT("'Panasonic ERJ Code Table'!$M" &amp; R$1),$A360&lt;=INDIRECT("'Panasonic ERJ Code Table'!$N" &amp; R$1)) ),R$2&amp;_xlfn.XLOOKUP($A360,E96_raw,E96_code),"N/A")</f>
        <v>ERJ6RBD5231</v>
      </c>
      <c r="U360" s="5" t="str" cm="1">
        <f t="array" aca="1" ref="U360" ca="1">IF( OR( AND($A360&gt;=INDIRECT("'Panasonic ERJ Code Table'!$J" &amp; U$1),$A360&lt;=INDIRECT("'Panasonic ERJ Code Table'!$K" &amp; U$1)), AND($A360&gt;=INDIRECT("'Panasonic ERJ Code Table'!$L" &amp; U$1),$A360&lt;=INDIRECT("'Panasonic ERJ Code Table'!$M" &amp; U$1)) ),U$2&amp;_xlfn.XLOOKUP($A360,E96_raw,E96_code),"N/A")</f>
        <v>ERJ6RED5231</v>
      </c>
    </row>
    <row r="361" spans="1:21">
      <c r="A361" s="16">
        <v>5360</v>
      </c>
      <c r="B361" s="19"/>
      <c r="C361" s="5" t="str" cm="1">
        <f t="array" aca="1" ref="C361" ca="1">IF( OR( AND($A361&gt;=INDIRECT("'Panasonic ERJ Code Table'!$K" &amp; C$1),$A361&lt;=INDIRECT("'Panasonic ERJ Code Table'!$L" &amp; C$1)), AND($A361&gt;=INDIRECT("'Panasonic ERJ Code Table'!$M" &amp; C$1),$A361&lt;=INDIRECT("'Panasonic ERJ Code Table'!$N" &amp; C$1)) ),C$2&amp;_xlfn.XLOOKUP($A361,E96_raw,E96_code),"N/A")</f>
        <v>ERJ1RHD5361</v>
      </c>
      <c r="D361" s="23" t="str" cm="1">
        <f t="array" aca="1" ref="D361" ca="1">"technology "&amp;RIGHT(C361,4)&amp;";"&amp;_xlfn.XLOOKUP(2,eii,eia)&amp;C361&amp;_xlfn.XLOOKUP(16,eii,eia)&amp;_xlfn.XLOOKUP(3,eii,eia)&amp;_xlfn.XLOOKUP($A361,E96_raw,e96_std&amp;" "&amp;e96_sym)&amp;_xlfn.XLOOKUP(16,eii,eia)&amp;_xlfn.XLOOKUP(4,eii,eia)&amp;_xlfn.XLOOKUP(LEFT(C361,7),r_1,r_4)&amp;" W @ 70°C"&amp;_xlfn.XLOOKUP(16,eii,eia)&amp;_xlfn.XLOOKUP(5,eii,eia)&amp;_xlfn.XLOOKUP(MID(C361,4,3),e_code,TEXT(e_size,"0000"))&amp;_xlfn.XLOOKUP(16,eii,eia)&amp;_xlfn.XLOOKUP(6,eii,eia)&amp;ROUND(MIN(SQRT($A361*_xlfn.XLOOKUP(LEFT(C361,7),r_1,r_4)),_xlfn.XLOOKUP(LEFT(C361,7),r_1,r_7)),1)&amp;" V"&amp;_xlfn.XLOOKUP(16,eii,eia)&amp;_xlfn.XLOOKUP(8,eii,eia)&amp;_xlfn.XLOOKUP(LEFT(C361,7),r_1,r_8)&amp;_xlfn.XLOOKUP(16,eii,eia)&amp;_xlfn.XLOOKUP(9,eii,eia)&amp;_xlfn.XLOOKUP($A361,E96_raw,E96_code&amp;" / "&amp;E96_3C)&amp;_xlfn.XLOOKUP(16,eii,eia)&amp;_xlfn.XLOOKUP(10,eii,eia)&amp;_xlfn.XLOOKUP(LEFT(C361,7),r_1,r_10)&amp;_xlfn.XLOOKUP(16,eii,eia)&amp;_xlfn.XLOOKUP(11,eii,eia)&amp;_xlfn.XLOOKUP(LEFT(C361,7),r_1,r_11)&amp;_xlfn.XLOOKUP(16,eii,eia)&amp;_xlfn.XLOOKUP(12,eii,eia)&amp;_xlfn.XLOOKUP(LEFT(C361,7),r_1,r_12)&amp;" ppm/°C"&amp;_xlfn.XLOOKUP(16,eii,eia)&amp;_xlfn.XLOOKUP(13,eii,eia)&amp;MID(C361,4,2)&amp;_xlfn.XLOOKUP(16,eii,eia)&amp;_xlfn.XLOOKUP(14,eii,eia)&amp;_xlfn.XLOOKUP(16,eii,eia)&amp;_xlfn.XLOOKUP(15,eii,eia)&amp;_xlfn.XLOOKUP(16,eii,eia)</f>
        <v>technology 5361;attribute MPN 'ERJ1RHD5361' constant;attribute value '5.36 k' constant;attribute Power '0.05 W @ 70°C' constant;attribute package '0201' constant;attribute RCWV '16.4 V' constant;attribute tolerance '±0.5 %' constant;attribute pkg_codes '5361 / 532'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1" s="5" t="str" cm="1">
        <f t="array" aca="1" ref="F361" ca="1">IF( OR( AND($A361&gt;=INDIRECT("'Panasonic ERJ Code Table'!$K" &amp; F$1),$A361&lt;=INDIRECT("'Panasonic ERJ Code Table'!$L" &amp; F$1)), AND($A361&gt;=INDIRECT("'Panasonic ERJ Code Table'!$M" &amp; F$1),$A361&lt;=INDIRECT("'Panasonic ERJ Code Table'!$N" &amp; F$1)) ),F$2&amp;_xlfn.XLOOKUP($A361,E96_raw,E96_code),"N/A")</f>
        <v>ERJ2RHD5361</v>
      </c>
      <c r="G361" s="23" t="str" cm="1">
        <f t="array" aca="1" ref="G361" ca="1">"technology "&amp;RIGHT(F361,4)&amp;";"&amp;_xlfn.XLOOKUP(2,eii,eia)&amp;F361&amp;_xlfn.XLOOKUP(16,eii,eia)&amp;_xlfn.XLOOKUP(3,eii,eia)&amp;_xlfn.XLOOKUP($A361,E96_raw,e96_std&amp;" "&amp;e96_sym)&amp;_xlfn.XLOOKUP(16,eii,eia)&amp;_xlfn.XLOOKUP(4,eii,eia)&amp;_xlfn.XLOOKUP(LEFT(F361,7),r_1,r_4)&amp;" W @ 70°C"&amp;_xlfn.XLOOKUP(16,eii,eia)&amp;_xlfn.XLOOKUP(5,eii,eia)&amp;_xlfn.XLOOKUP(MID(F361,4,3),e_code,TEXT(e_size,"0000"))&amp;_xlfn.XLOOKUP(16,eii,eia)&amp;_xlfn.XLOOKUP(6,eii,eia)&amp;ROUND(MIN(SQRT($A361*_xlfn.XLOOKUP(LEFT(F361,7),r_1,r_4)),_xlfn.XLOOKUP(LEFT(F361,7),r_1,r_7)),1)&amp;" V"&amp;_xlfn.XLOOKUP(16,eii,eia)&amp;_xlfn.XLOOKUP(8,eii,eia)&amp;_xlfn.XLOOKUP(LEFT(F361,7),r_1,r_8)&amp;_xlfn.XLOOKUP(16,eii,eia)&amp;_xlfn.XLOOKUP(9,eii,eia)&amp;_xlfn.XLOOKUP($A361,E96_raw,E96_code&amp;" / "&amp;E96_3C)&amp;_xlfn.XLOOKUP(16,eii,eia)&amp;_xlfn.XLOOKUP(10,eii,eia)&amp;_xlfn.XLOOKUP(LEFT(F361,7),r_1,r_10)&amp;_xlfn.XLOOKUP(16,eii,eia)&amp;_xlfn.XLOOKUP(11,eii,eia)&amp;_xlfn.XLOOKUP(LEFT(F361,7),r_1,r_11)&amp;_xlfn.XLOOKUP(16,eii,eia)&amp;_xlfn.XLOOKUP(12,eii,eia)&amp;_xlfn.XLOOKUP(LEFT(F361,7),r_1,r_12)&amp;" ppm/°C"&amp;_xlfn.XLOOKUP(16,eii,eia)&amp;_xlfn.XLOOKUP(13,eii,eia)&amp;MID(F361,4,2)&amp;_xlfn.XLOOKUP(16,eii,eia)&amp;_xlfn.XLOOKUP(14,eii,eia)&amp;_xlfn.XLOOKUP(16,eii,eia)&amp;_xlfn.XLOOKUP(15,eii,eia)&amp;_xlfn.XLOOKUP(16,eii,eia)</f>
        <v>technology 5361;attribute MPN 'ERJ2RHD5361' constant;attribute value '5.36 k' constant;attribute Power '0.063 W @ 70°C' constant;attribute package '0402' constant;attribute RCWV '18.4 V' constant;attribute tolerance '±0.5 %' constant;attribute pkg_codes '5361 / 532'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1" s="5" t="str" cm="1">
        <f t="array" aca="1" ref="I361" ca="1">IF( OR( AND($A361&gt;=INDIRECT("'Panasonic ERJ Code Table'!$K" &amp; I$1),$A361&lt;=INDIRECT("'Panasonic ERJ Code Table'!$L" &amp; I$1)), AND($A361&gt;=INDIRECT("'Panasonic ERJ Code Table'!$M" &amp; I$1),$A361&lt;=INDIRECT("'Panasonic ERJ Code Table'!$N" &amp; I$1)) ),I$2&amp;_xlfn.XLOOKUP($A361,E96_raw,E96_code),"N/A")</f>
        <v>N/A</v>
      </c>
      <c r="L361" s="5" t="str" cm="1">
        <f t="array" aca="1" ref="L361" ca="1">IF( OR( AND($A361&gt;=INDIRECT("'Panasonic ERJ Code Table'!$K" &amp; L$1),$A361&lt;=INDIRECT("'Panasonic ERJ Code Table'!$L" &amp; L$1)), AND($A361&gt;=INDIRECT("'Panasonic ERJ Code Table'!$M" &amp; L$1),$A361&lt;=INDIRECT("'Panasonic ERJ Code Table'!$N" &amp; L$1)) ),L$2&amp;_xlfn.XLOOKUP($A361,E96_raw,E96_code),"N/A")</f>
        <v>ERJ3RBD5361</v>
      </c>
      <c r="O361" s="5" t="str" cm="1">
        <f t="array" aca="1" ref="O361" ca="1">IF( OR( AND($A361&gt;=INDIRECT("'Panasonic ERJ Code Table'!$K" &amp; O$1),$A361&lt;=INDIRECT("'Panasonic ERJ Code Table'!$L" &amp; O$1)), AND($A361&gt;=INDIRECT("'Panasonic ERJ Code Table'!$M" &amp; O$1),$A361&lt;=INDIRECT("'Panasonic ERJ Code Table'!$N" &amp; O$1)) ),O$2&amp;_xlfn.XLOOKUP($A361,E96_raw,E96_code),"N/A")</f>
        <v>N/A</v>
      </c>
      <c r="R361" s="5" t="str" cm="1">
        <f t="array" aca="1" ref="R361" ca="1">IF( OR( AND($A361&gt;=INDIRECT("'Panasonic ERJ Code Table'!$K" &amp; R$1),$A361&lt;=INDIRECT("'Panasonic ERJ Code Table'!$L" &amp; R$1)), AND($A361&gt;=INDIRECT("'Panasonic ERJ Code Table'!$M" &amp; R$1),$A361&lt;=INDIRECT("'Panasonic ERJ Code Table'!$N" &amp; R$1)) ),R$2&amp;_xlfn.XLOOKUP($A361,E96_raw,E96_code),"N/A")</f>
        <v>ERJ6RBD5361</v>
      </c>
      <c r="U361" s="5" t="str" cm="1">
        <f t="array" aca="1" ref="U361" ca="1">IF( OR( AND($A361&gt;=INDIRECT("'Panasonic ERJ Code Table'!$J" &amp; U$1),$A361&lt;=INDIRECT("'Panasonic ERJ Code Table'!$K" &amp; U$1)), AND($A361&gt;=INDIRECT("'Panasonic ERJ Code Table'!$L" &amp; U$1),$A361&lt;=INDIRECT("'Panasonic ERJ Code Table'!$M" &amp; U$1)) ),U$2&amp;_xlfn.XLOOKUP($A361,E96_raw,E96_code),"N/A")</f>
        <v>ERJ6RED5361</v>
      </c>
    </row>
    <row r="362" spans="1:21">
      <c r="A362" s="16">
        <v>5490</v>
      </c>
      <c r="B362" s="19"/>
      <c r="C362" s="5" t="str" cm="1">
        <f t="array" aca="1" ref="C362" ca="1">IF( OR( AND($A362&gt;=INDIRECT("'Panasonic ERJ Code Table'!$K" &amp; C$1),$A362&lt;=INDIRECT("'Panasonic ERJ Code Table'!$L" &amp; C$1)), AND($A362&gt;=INDIRECT("'Panasonic ERJ Code Table'!$M" &amp; C$1),$A362&lt;=INDIRECT("'Panasonic ERJ Code Table'!$N" &amp; C$1)) ),C$2&amp;_xlfn.XLOOKUP($A362,E96_raw,E96_code),"N/A")</f>
        <v>ERJ1RHD5491</v>
      </c>
      <c r="D362" s="23" t="str" cm="1">
        <f t="array" aca="1" ref="D362" ca="1">"technology "&amp;RIGHT(C362,4)&amp;";"&amp;_xlfn.XLOOKUP(2,eii,eia)&amp;C362&amp;_xlfn.XLOOKUP(16,eii,eia)&amp;_xlfn.XLOOKUP(3,eii,eia)&amp;_xlfn.XLOOKUP($A362,E96_raw,e96_std&amp;" "&amp;e96_sym)&amp;_xlfn.XLOOKUP(16,eii,eia)&amp;_xlfn.XLOOKUP(4,eii,eia)&amp;_xlfn.XLOOKUP(LEFT(C362,7),r_1,r_4)&amp;" W @ 70°C"&amp;_xlfn.XLOOKUP(16,eii,eia)&amp;_xlfn.XLOOKUP(5,eii,eia)&amp;_xlfn.XLOOKUP(MID(C362,4,3),e_code,TEXT(e_size,"0000"))&amp;_xlfn.XLOOKUP(16,eii,eia)&amp;_xlfn.XLOOKUP(6,eii,eia)&amp;ROUND(MIN(SQRT($A362*_xlfn.XLOOKUP(LEFT(C362,7),r_1,r_4)),_xlfn.XLOOKUP(LEFT(C362,7),r_1,r_7)),1)&amp;" V"&amp;_xlfn.XLOOKUP(16,eii,eia)&amp;_xlfn.XLOOKUP(8,eii,eia)&amp;_xlfn.XLOOKUP(LEFT(C362,7),r_1,r_8)&amp;_xlfn.XLOOKUP(16,eii,eia)&amp;_xlfn.XLOOKUP(9,eii,eia)&amp;_xlfn.XLOOKUP($A362,E96_raw,E96_code&amp;" / "&amp;E96_3C)&amp;_xlfn.XLOOKUP(16,eii,eia)&amp;_xlfn.XLOOKUP(10,eii,eia)&amp;_xlfn.XLOOKUP(LEFT(C362,7),r_1,r_10)&amp;_xlfn.XLOOKUP(16,eii,eia)&amp;_xlfn.XLOOKUP(11,eii,eia)&amp;_xlfn.XLOOKUP(LEFT(C362,7),r_1,r_11)&amp;_xlfn.XLOOKUP(16,eii,eia)&amp;_xlfn.XLOOKUP(12,eii,eia)&amp;_xlfn.XLOOKUP(LEFT(C362,7),r_1,r_12)&amp;" ppm/°C"&amp;_xlfn.XLOOKUP(16,eii,eia)&amp;_xlfn.XLOOKUP(13,eii,eia)&amp;MID(C362,4,2)&amp;_xlfn.XLOOKUP(16,eii,eia)&amp;_xlfn.XLOOKUP(14,eii,eia)&amp;_xlfn.XLOOKUP(16,eii,eia)&amp;_xlfn.XLOOKUP(15,eii,eia)&amp;_xlfn.XLOOKUP(16,eii,eia)</f>
        <v>technology 5491;attribute MPN 'ERJ1RHD5491' constant;attribute value '5.49 k' constant;attribute Power '0.05 W @ 70°C' constant;attribute package '0201' constant;attribute RCWV '16.6 V' constant;attribute tolerance '±0.5 %' constant;attribute pkg_codes '5491 / 542'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2" s="5" t="str" cm="1">
        <f t="array" aca="1" ref="F362" ca="1">IF( OR( AND($A362&gt;=INDIRECT("'Panasonic ERJ Code Table'!$K" &amp; F$1),$A362&lt;=INDIRECT("'Panasonic ERJ Code Table'!$L" &amp; F$1)), AND($A362&gt;=INDIRECT("'Panasonic ERJ Code Table'!$M" &amp; F$1),$A362&lt;=INDIRECT("'Panasonic ERJ Code Table'!$N" &amp; F$1)) ),F$2&amp;_xlfn.XLOOKUP($A362,E96_raw,E96_code),"N/A")</f>
        <v>ERJ2RHD5491</v>
      </c>
      <c r="G362" s="23" t="str" cm="1">
        <f t="array" aca="1" ref="G362" ca="1">"technology "&amp;RIGHT(F362,4)&amp;";"&amp;_xlfn.XLOOKUP(2,eii,eia)&amp;F362&amp;_xlfn.XLOOKUP(16,eii,eia)&amp;_xlfn.XLOOKUP(3,eii,eia)&amp;_xlfn.XLOOKUP($A362,E96_raw,e96_std&amp;" "&amp;e96_sym)&amp;_xlfn.XLOOKUP(16,eii,eia)&amp;_xlfn.XLOOKUP(4,eii,eia)&amp;_xlfn.XLOOKUP(LEFT(F362,7),r_1,r_4)&amp;" W @ 70°C"&amp;_xlfn.XLOOKUP(16,eii,eia)&amp;_xlfn.XLOOKUP(5,eii,eia)&amp;_xlfn.XLOOKUP(MID(F362,4,3),e_code,TEXT(e_size,"0000"))&amp;_xlfn.XLOOKUP(16,eii,eia)&amp;_xlfn.XLOOKUP(6,eii,eia)&amp;ROUND(MIN(SQRT($A362*_xlfn.XLOOKUP(LEFT(F362,7),r_1,r_4)),_xlfn.XLOOKUP(LEFT(F362,7),r_1,r_7)),1)&amp;" V"&amp;_xlfn.XLOOKUP(16,eii,eia)&amp;_xlfn.XLOOKUP(8,eii,eia)&amp;_xlfn.XLOOKUP(LEFT(F362,7),r_1,r_8)&amp;_xlfn.XLOOKUP(16,eii,eia)&amp;_xlfn.XLOOKUP(9,eii,eia)&amp;_xlfn.XLOOKUP($A362,E96_raw,E96_code&amp;" / "&amp;E96_3C)&amp;_xlfn.XLOOKUP(16,eii,eia)&amp;_xlfn.XLOOKUP(10,eii,eia)&amp;_xlfn.XLOOKUP(LEFT(F362,7),r_1,r_10)&amp;_xlfn.XLOOKUP(16,eii,eia)&amp;_xlfn.XLOOKUP(11,eii,eia)&amp;_xlfn.XLOOKUP(LEFT(F362,7),r_1,r_11)&amp;_xlfn.XLOOKUP(16,eii,eia)&amp;_xlfn.XLOOKUP(12,eii,eia)&amp;_xlfn.XLOOKUP(LEFT(F362,7),r_1,r_12)&amp;" ppm/°C"&amp;_xlfn.XLOOKUP(16,eii,eia)&amp;_xlfn.XLOOKUP(13,eii,eia)&amp;MID(F362,4,2)&amp;_xlfn.XLOOKUP(16,eii,eia)&amp;_xlfn.XLOOKUP(14,eii,eia)&amp;_xlfn.XLOOKUP(16,eii,eia)&amp;_xlfn.XLOOKUP(15,eii,eia)&amp;_xlfn.XLOOKUP(16,eii,eia)</f>
        <v>technology 5491;attribute MPN 'ERJ2RHD5491' constant;attribute value '5.49 k' constant;attribute Power '0.063 W @ 70°C' constant;attribute package '0402' constant;attribute RCWV '18.6 V' constant;attribute tolerance '±0.5 %' constant;attribute pkg_codes '5491 / 542'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2" s="5" t="str" cm="1">
        <f t="array" aca="1" ref="I362" ca="1">IF( OR( AND($A362&gt;=INDIRECT("'Panasonic ERJ Code Table'!$K" &amp; I$1),$A362&lt;=INDIRECT("'Panasonic ERJ Code Table'!$L" &amp; I$1)), AND($A362&gt;=INDIRECT("'Panasonic ERJ Code Table'!$M" &amp; I$1),$A362&lt;=INDIRECT("'Panasonic ERJ Code Table'!$N" &amp; I$1)) ),I$2&amp;_xlfn.XLOOKUP($A362,E96_raw,E96_code),"N/A")</f>
        <v>N/A</v>
      </c>
      <c r="L362" s="5" t="str" cm="1">
        <f t="array" aca="1" ref="L362" ca="1">IF( OR( AND($A362&gt;=INDIRECT("'Panasonic ERJ Code Table'!$K" &amp; L$1),$A362&lt;=INDIRECT("'Panasonic ERJ Code Table'!$L" &amp; L$1)), AND($A362&gt;=INDIRECT("'Panasonic ERJ Code Table'!$M" &amp; L$1),$A362&lt;=INDIRECT("'Panasonic ERJ Code Table'!$N" &amp; L$1)) ),L$2&amp;_xlfn.XLOOKUP($A362,E96_raw,E96_code),"N/A")</f>
        <v>ERJ3RBD5491</v>
      </c>
      <c r="O362" s="5" t="str" cm="1">
        <f t="array" aca="1" ref="O362" ca="1">IF( OR( AND($A362&gt;=INDIRECT("'Panasonic ERJ Code Table'!$K" &amp; O$1),$A362&lt;=INDIRECT("'Panasonic ERJ Code Table'!$L" &amp; O$1)), AND($A362&gt;=INDIRECT("'Panasonic ERJ Code Table'!$M" &amp; O$1),$A362&lt;=INDIRECT("'Panasonic ERJ Code Table'!$N" &amp; O$1)) ),O$2&amp;_xlfn.XLOOKUP($A362,E96_raw,E96_code),"N/A")</f>
        <v>N/A</v>
      </c>
      <c r="R362" s="5" t="str" cm="1">
        <f t="array" aca="1" ref="R362" ca="1">IF( OR( AND($A362&gt;=INDIRECT("'Panasonic ERJ Code Table'!$K" &amp; R$1),$A362&lt;=INDIRECT("'Panasonic ERJ Code Table'!$L" &amp; R$1)), AND($A362&gt;=INDIRECT("'Panasonic ERJ Code Table'!$M" &amp; R$1),$A362&lt;=INDIRECT("'Panasonic ERJ Code Table'!$N" &amp; R$1)) ),R$2&amp;_xlfn.XLOOKUP($A362,E96_raw,E96_code),"N/A")</f>
        <v>ERJ6RBD5491</v>
      </c>
      <c r="U362" s="5" t="str" cm="1">
        <f t="array" aca="1" ref="U362" ca="1">IF( OR( AND($A362&gt;=INDIRECT("'Panasonic ERJ Code Table'!$J" &amp; U$1),$A362&lt;=INDIRECT("'Panasonic ERJ Code Table'!$K" &amp; U$1)), AND($A362&gt;=INDIRECT("'Panasonic ERJ Code Table'!$L" &amp; U$1),$A362&lt;=INDIRECT("'Panasonic ERJ Code Table'!$M" &amp; U$1)) ),U$2&amp;_xlfn.XLOOKUP($A362,E96_raw,E96_code),"N/A")</f>
        <v>ERJ6RED5491</v>
      </c>
    </row>
    <row r="363" spans="1:21">
      <c r="A363" s="16">
        <v>5620</v>
      </c>
      <c r="B363" s="19"/>
      <c r="C363" s="5" t="str" cm="1">
        <f t="array" aca="1" ref="C363" ca="1">IF( OR( AND($A363&gt;=INDIRECT("'Panasonic ERJ Code Table'!$K" &amp; C$1),$A363&lt;=INDIRECT("'Panasonic ERJ Code Table'!$L" &amp; C$1)), AND($A363&gt;=INDIRECT("'Panasonic ERJ Code Table'!$M" &amp; C$1),$A363&lt;=INDIRECT("'Panasonic ERJ Code Table'!$N" &amp; C$1)) ),C$2&amp;_xlfn.XLOOKUP($A363,E96_raw,E96_code),"N/A")</f>
        <v>ERJ1RHD5621</v>
      </c>
      <c r="D363" s="23" t="str" cm="1">
        <f t="array" aca="1" ref="D363" ca="1">"technology "&amp;RIGHT(C363,4)&amp;";"&amp;_xlfn.XLOOKUP(2,eii,eia)&amp;C363&amp;_xlfn.XLOOKUP(16,eii,eia)&amp;_xlfn.XLOOKUP(3,eii,eia)&amp;_xlfn.XLOOKUP($A363,E96_raw,e96_std&amp;" "&amp;e96_sym)&amp;_xlfn.XLOOKUP(16,eii,eia)&amp;_xlfn.XLOOKUP(4,eii,eia)&amp;_xlfn.XLOOKUP(LEFT(C363,7),r_1,r_4)&amp;" W @ 70°C"&amp;_xlfn.XLOOKUP(16,eii,eia)&amp;_xlfn.XLOOKUP(5,eii,eia)&amp;_xlfn.XLOOKUP(MID(C363,4,3),e_code,TEXT(e_size,"0000"))&amp;_xlfn.XLOOKUP(16,eii,eia)&amp;_xlfn.XLOOKUP(6,eii,eia)&amp;ROUND(MIN(SQRT($A363*_xlfn.XLOOKUP(LEFT(C363,7),r_1,r_4)),_xlfn.XLOOKUP(LEFT(C363,7),r_1,r_7)),1)&amp;" V"&amp;_xlfn.XLOOKUP(16,eii,eia)&amp;_xlfn.XLOOKUP(8,eii,eia)&amp;_xlfn.XLOOKUP(LEFT(C363,7),r_1,r_8)&amp;_xlfn.XLOOKUP(16,eii,eia)&amp;_xlfn.XLOOKUP(9,eii,eia)&amp;_xlfn.XLOOKUP($A363,E96_raw,E96_code&amp;" / "&amp;E96_3C)&amp;_xlfn.XLOOKUP(16,eii,eia)&amp;_xlfn.XLOOKUP(10,eii,eia)&amp;_xlfn.XLOOKUP(LEFT(C363,7),r_1,r_10)&amp;_xlfn.XLOOKUP(16,eii,eia)&amp;_xlfn.XLOOKUP(11,eii,eia)&amp;_xlfn.XLOOKUP(LEFT(C363,7),r_1,r_11)&amp;_xlfn.XLOOKUP(16,eii,eia)&amp;_xlfn.XLOOKUP(12,eii,eia)&amp;_xlfn.XLOOKUP(LEFT(C363,7),r_1,r_12)&amp;" ppm/°C"&amp;_xlfn.XLOOKUP(16,eii,eia)&amp;_xlfn.XLOOKUP(13,eii,eia)&amp;MID(C363,4,2)&amp;_xlfn.XLOOKUP(16,eii,eia)&amp;_xlfn.XLOOKUP(14,eii,eia)&amp;_xlfn.XLOOKUP(16,eii,eia)&amp;_xlfn.XLOOKUP(15,eii,eia)&amp;_xlfn.XLOOKUP(16,eii,eia)</f>
        <v>technology 5621;attribute MPN 'ERJ1RHD5621' constant;attribute value '5.62 k' constant;attribute Power '0.05 W @ 70°C' constant;attribute package '0201' constant;attribute RCWV '16.8 V' constant;attribute tolerance '±0.5 %' constant;attribute pkg_codes '5621 / 562'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3" s="5" t="str" cm="1">
        <f t="array" aca="1" ref="F363" ca="1">IF( OR( AND($A363&gt;=INDIRECT("'Panasonic ERJ Code Table'!$K" &amp; F$1),$A363&lt;=INDIRECT("'Panasonic ERJ Code Table'!$L" &amp; F$1)), AND($A363&gt;=INDIRECT("'Panasonic ERJ Code Table'!$M" &amp; F$1),$A363&lt;=INDIRECT("'Panasonic ERJ Code Table'!$N" &amp; F$1)) ),F$2&amp;_xlfn.XLOOKUP($A363,E96_raw,E96_code),"N/A")</f>
        <v>ERJ2RHD5621</v>
      </c>
      <c r="G363" s="23" t="str" cm="1">
        <f t="array" aca="1" ref="G363" ca="1">"technology "&amp;RIGHT(F363,4)&amp;";"&amp;_xlfn.XLOOKUP(2,eii,eia)&amp;F363&amp;_xlfn.XLOOKUP(16,eii,eia)&amp;_xlfn.XLOOKUP(3,eii,eia)&amp;_xlfn.XLOOKUP($A363,E96_raw,e96_std&amp;" "&amp;e96_sym)&amp;_xlfn.XLOOKUP(16,eii,eia)&amp;_xlfn.XLOOKUP(4,eii,eia)&amp;_xlfn.XLOOKUP(LEFT(F363,7),r_1,r_4)&amp;" W @ 70°C"&amp;_xlfn.XLOOKUP(16,eii,eia)&amp;_xlfn.XLOOKUP(5,eii,eia)&amp;_xlfn.XLOOKUP(MID(F363,4,3),e_code,TEXT(e_size,"0000"))&amp;_xlfn.XLOOKUP(16,eii,eia)&amp;_xlfn.XLOOKUP(6,eii,eia)&amp;ROUND(MIN(SQRT($A363*_xlfn.XLOOKUP(LEFT(F363,7),r_1,r_4)),_xlfn.XLOOKUP(LEFT(F363,7),r_1,r_7)),1)&amp;" V"&amp;_xlfn.XLOOKUP(16,eii,eia)&amp;_xlfn.XLOOKUP(8,eii,eia)&amp;_xlfn.XLOOKUP(LEFT(F363,7),r_1,r_8)&amp;_xlfn.XLOOKUP(16,eii,eia)&amp;_xlfn.XLOOKUP(9,eii,eia)&amp;_xlfn.XLOOKUP($A363,E96_raw,E96_code&amp;" / "&amp;E96_3C)&amp;_xlfn.XLOOKUP(16,eii,eia)&amp;_xlfn.XLOOKUP(10,eii,eia)&amp;_xlfn.XLOOKUP(LEFT(F363,7),r_1,r_10)&amp;_xlfn.XLOOKUP(16,eii,eia)&amp;_xlfn.XLOOKUP(11,eii,eia)&amp;_xlfn.XLOOKUP(LEFT(F363,7),r_1,r_11)&amp;_xlfn.XLOOKUP(16,eii,eia)&amp;_xlfn.XLOOKUP(12,eii,eia)&amp;_xlfn.XLOOKUP(LEFT(F363,7),r_1,r_12)&amp;" ppm/°C"&amp;_xlfn.XLOOKUP(16,eii,eia)&amp;_xlfn.XLOOKUP(13,eii,eia)&amp;MID(F363,4,2)&amp;_xlfn.XLOOKUP(16,eii,eia)&amp;_xlfn.XLOOKUP(14,eii,eia)&amp;_xlfn.XLOOKUP(16,eii,eia)&amp;_xlfn.XLOOKUP(15,eii,eia)&amp;_xlfn.XLOOKUP(16,eii,eia)</f>
        <v>technology 5621;attribute MPN 'ERJ2RHD5621' constant;attribute value '5.62 k' constant;attribute Power '0.063 W @ 70°C' constant;attribute package '0402' constant;attribute RCWV '18.8 V' constant;attribute tolerance '±0.5 %' constant;attribute pkg_codes '5621 / 562'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3" s="5" t="str" cm="1">
        <f t="array" aca="1" ref="I363" ca="1">IF( OR( AND($A363&gt;=INDIRECT("'Panasonic ERJ Code Table'!$K" &amp; I$1),$A363&lt;=INDIRECT("'Panasonic ERJ Code Table'!$L" &amp; I$1)), AND($A363&gt;=INDIRECT("'Panasonic ERJ Code Table'!$M" &amp; I$1),$A363&lt;=INDIRECT("'Panasonic ERJ Code Table'!$N" &amp; I$1)) ),I$2&amp;_xlfn.XLOOKUP($A363,E96_raw,E96_code),"N/A")</f>
        <v>N/A</v>
      </c>
      <c r="L363" s="5" t="str" cm="1">
        <f t="array" aca="1" ref="L363" ca="1">IF( OR( AND($A363&gt;=INDIRECT("'Panasonic ERJ Code Table'!$K" &amp; L$1),$A363&lt;=INDIRECT("'Panasonic ERJ Code Table'!$L" &amp; L$1)), AND($A363&gt;=INDIRECT("'Panasonic ERJ Code Table'!$M" &amp; L$1),$A363&lt;=INDIRECT("'Panasonic ERJ Code Table'!$N" &amp; L$1)) ),L$2&amp;_xlfn.XLOOKUP($A363,E96_raw,E96_code),"N/A")</f>
        <v>ERJ3RBD5621</v>
      </c>
      <c r="O363" s="5" t="str" cm="1">
        <f t="array" aca="1" ref="O363" ca="1">IF( OR( AND($A363&gt;=INDIRECT("'Panasonic ERJ Code Table'!$K" &amp; O$1),$A363&lt;=INDIRECT("'Panasonic ERJ Code Table'!$L" &amp; O$1)), AND($A363&gt;=INDIRECT("'Panasonic ERJ Code Table'!$M" &amp; O$1),$A363&lt;=INDIRECT("'Panasonic ERJ Code Table'!$N" &amp; O$1)) ),O$2&amp;_xlfn.XLOOKUP($A363,E96_raw,E96_code),"N/A")</f>
        <v>N/A</v>
      </c>
      <c r="R363" s="5" t="str" cm="1">
        <f t="array" aca="1" ref="R363" ca="1">IF( OR( AND($A363&gt;=INDIRECT("'Panasonic ERJ Code Table'!$K" &amp; R$1),$A363&lt;=INDIRECT("'Panasonic ERJ Code Table'!$L" &amp; R$1)), AND($A363&gt;=INDIRECT("'Panasonic ERJ Code Table'!$M" &amp; R$1),$A363&lt;=INDIRECT("'Panasonic ERJ Code Table'!$N" &amp; R$1)) ),R$2&amp;_xlfn.XLOOKUP($A363,E96_raw,E96_code),"N/A")</f>
        <v>ERJ6RBD5621</v>
      </c>
      <c r="U363" s="5" t="str" cm="1">
        <f t="array" aca="1" ref="U363" ca="1">IF( OR( AND($A363&gt;=INDIRECT("'Panasonic ERJ Code Table'!$J" &amp; U$1),$A363&lt;=INDIRECT("'Panasonic ERJ Code Table'!$K" &amp; U$1)), AND($A363&gt;=INDIRECT("'Panasonic ERJ Code Table'!$L" &amp; U$1),$A363&lt;=INDIRECT("'Panasonic ERJ Code Table'!$M" &amp; U$1)) ),U$2&amp;_xlfn.XLOOKUP($A363,E96_raw,E96_code),"N/A")</f>
        <v>ERJ6RED5621</v>
      </c>
    </row>
    <row r="364" spans="1:21">
      <c r="A364" s="16">
        <v>5760</v>
      </c>
      <c r="B364" s="19"/>
      <c r="C364" s="5" t="str" cm="1">
        <f t="array" aca="1" ref="C364" ca="1">IF( OR( AND($A364&gt;=INDIRECT("'Panasonic ERJ Code Table'!$K" &amp; C$1),$A364&lt;=INDIRECT("'Panasonic ERJ Code Table'!$L" &amp; C$1)), AND($A364&gt;=INDIRECT("'Panasonic ERJ Code Table'!$M" &amp; C$1),$A364&lt;=INDIRECT("'Panasonic ERJ Code Table'!$N" &amp; C$1)) ),C$2&amp;_xlfn.XLOOKUP($A364,E96_raw,E96_code),"N/A")</f>
        <v>ERJ1RHD5761</v>
      </c>
      <c r="D364" s="23" t="str" cm="1">
        <f t="array" aca="1" ref="D364" ca="1">"technology "&amp;RIGHT(C364,4)&amp;";"&amp;_xlfn.XLOOKUP(2,eii,eia)&amp;C364&amp;_xlfn.XLOOKUP(16,eii,eia)&amp;_xlfn.XLOOKUP(3,eii,eia)&amp;_xlfn.XLOOKUP($A364,E96_raw,e96_std&amp;" "&amp;e96_sym)&amp;_xlfn.XLOOKUP(16,eii,eia)&amp;_xlfn.XLOOKUP(4,eii,eia)&amp;_xlfn.XLOOKUP(LEFT(C364,7),r_1,r_4)&amp;" W @ 70°C"&amp;_xlfn.XLOOKUP(16,eii,eia)&amp;_xlfn.XLOOKUP(5,eii,eia)&amp;_xlfn.XLOOKUP(MID(C364,4,3),e_code,TEXT(e_size,"0000"))&amp;_xlfn.XLOOKUP(16,eii,eia)&amp;_xlfn.XLOOKUP(6,eii,eia)&amp;ROUND(MIN(SQRT($A364*_xlfn.XLOOKUP(LEFT(C364,7),r_1,r_4)),_xlfn.XLOOKUP(LEFT(C364,7),r_1,r_7)),1)&amp;" V"&amp;_xlfn.XLOOKUP(16,eii,eia)&amp;_xlfn.XLOOKUP(8,eii,eia)&amp;_xlfn.XLOOKUP(LEFT(C364,7),r_1,r_8)&amp;_xlfn.XLOOKUP(16,eii,eia)&amp;_xlfn.XLOOKUP(9,eii,eia)&amp;_xlfn.XLOOKUP($A364,E96_raw,E96_code&amp;" / "&amp;E96_3C)&amp;_xlfn.XLOOKUP(16,eii,eia)&amp;_xlfn.XLOOKUP(10,eii,eia)&amp;_xlfn.XLOOKUP(LEFT(C364,7),r_1,r_10)&amp;_xlfn.XLOOKUP(16,eii,eia)&amp;_xlfn.XLOOKUP(11,eii,eia)&amp;_xlfn.XLOOKUP(LEFT(C364,7),r_1,r_11)&amp;_xlfn.XLOOKUP(16,eii,eia)&amp;_xlfn.XLOOKUP(12,eii,eia)&amp;_xlfn.XLOOKUP(LEFT(C364,7),r_1,r_12)&amp;" ppm/°C"&amp;_xlfn.XLOOKUP(16,eii,eia)&amp;_xlfn.XLOOKUP(13,eii,eia)&amp;MID(C364,4,2)&amp;_xlfn.XLOOKUP(16,eii,eia)&amp;_xlfn.XLOOKUP(14,eii,eia)&amp;_xlfn.XLOOKUP(16,eii,eia)&amp;_xlfn.XLOOKUP(15,eii,eia)&amp;_xlfn.XLOOKUP(16,eii,eia)</f>
        <v>technology 5761;attribute MPN 'ERJ1RHD5761' constant;attribute value '5.76 k' constant;attribute Power '0.05 W @ 70°C' constant;attribute package '0201' constant;attribute RCWV '17 V' constant;attribute tolerance '±0.5 %' constant;attribute pkg_codes '5761 / 572'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4" s="5" t="str" cm="1">
        <f t="array" aca="1" ref="F364" ca="1">IF( OR( AND($A364&gt;=INDIRECT("'Panasonic ERJ Code Table'!$K" &amp; F$1),$A364&lt;=INDIRECT("'Panasonic ERJ Code Table'!$L" &amp; F$1)), AND($A364&gt;=INDIRECT("'Panasonic ERJ Code Table'!$M" &amp; F$1),$A364&lt;=INDIRECT("'Panasonic ERJ Code Table'!$N" &amp; F$1)) ),F$2&amp;_xlfn.XLOOKUP($A364,E96_raw,E96_code),"N/A")</f>
        <v>ERJ2RHD5761</v>
      </c>
      <c r="G364" s="23" t="str" cm="1">
        <f t="array" aca="1" ref="G364" ca="1">"technology "&amp;RIGHT(F364,4)&amp;";"&amp;_xlfn.XLOOKUP(2,eii,eia)&amp;F364&amp;_xlfn.XLOOKUP(16,eii,eia)&amp;_xlfn.XLOOKUP(3,eii,eia)&amp;_xlfn.XLOOKUP($A364,E96_raw,e96_std&amp;" "&amp;e96_sym)&amp;_xlfn.XLOOKUP(16,eii,eia)&amp;_xlfn.XLOOKUP(4,eii,eia)&amp;_xlfn.XLOOKUP(LEFT(F364,7),r_1,r_4)&amp;" W @ 70°C"&amp;_xlfn.XLOOKUP(16,eii,eia)&amp;_xlfn.XLOOKUP(5,eii,eia)&amp;_xlfn.XLOOKUP(MID(F364,4,3),e_code,TEXT(e_size,"0000"))&amp;_xlfn.XLOOKUP(16,eii,eia)&amp;_xlfn.XLOOKUP(6,eii,eia)&amp;ROUND(MIN(SQRT($A364*_xlfn.XLOOKUP(LEFT(F364,7),r_1,r_4)),_xlfn.XLOOKUP(LEFT(F364,7),r_1,r_7)),1)&amp;" V"&amp;_xlfn.XLOOKUP(16,eii,eia)&amp;_xlfn.XLOOKUP(8,eii,eia)&amp;_xlfn.XLOOKUP(LEFT(F364,7),r_1,r_8)&amp;_xlfn.XLOOKUP(16,eii,eia)&amp;_xlfn.XLOOKUP(9,eii,eia)&amp;_xlfn.XLOOKUP($A364,E96_raw,E96_code&amp;" / "&amp;E96_3C)&amp;_xlfn.XLOOKUP(16,eii,eia)&amp;_xlfn.XLOOKUP(10,eii,eia)&amp;_xlfn.XLOOKUP(LEFT(F364,7),r_1,r_10)&amp;_xlfn.XLOOKUP(16,eii,eia)&amp;_xlfn.XLOOKUP(11,eii,eia)&amp;_xlfn.XLOOKUP(LEFT(F364,7),r_1,r_11)&amp;_xlfn.XLOOKUP(16,eii,eia)&amp;_xlfn.XLOOKUP(12,eii,eia)&amp;_xlfn.XLOOKUP(LEFT(F364,7),r_1,r_12)&amp;" ppm/°C"&amp;_xlfn.XLOOKUP(16,eii,eia)&amp;_xlfn.XLOOKUP(13,eii,eia)&amp;MID(F364,4,2)&amp;_xlfn.XLOOKUP(16,eii,eia)&amp;_xlfn.XLOOKUP(14,eii,eia)&amp;_xlfn.XLOOKUP(16,eii,eia)&amp;_xlfn.XLOOKUP(15,eii,eia)&amp;_xlfn.XLOOKUP(16,eii,eia)</f>
        <v>technology 5761;attribute MPN 'ERJ2RHD5761' constant;attribute value '5.76 k' constant;attribute Power '0.063 W @ 70°C' constant;attribute package '0402' constant;attribute RCWV '19 V' constant;attribute tolerance '±0.5 %' constant;attribute pkg_codes '5761 / 572'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4" s="5" t="str" cm="1">
        <f t="array" aca="1" ref="I364" ca="1">IF( OR( AND($A364&gt;=INDIRECT("'Panasonic ERJ Code Table'!$K" &amp; I$1),$A364&lt;=INDIRECT("'Panasonic ERJ Code Table'!$L" &amp; I$1)), AND($A364&gt;=INDIRECT("'Panasonic ERJ Code Table'!$M" &amp; I$1),$A364&lt;=INDIRECT("'Panasonic ERJ Code Table'!$N" &amp; I$1)) ),I$2&amp;_xlfn.XLOOKUP($A364,E96_raw,E96_code),"N/A")</f>
        <v>N/A</v>
      </c>
      <c r="L364" s="5" t="str" cm="1">
        <f t="array" aca="1" ref="L364" ca="1">IF( OR( AND($A364&gt;=INDIRECT("'Panasonic ERJ Code Table'!$K" &amp; L$1),$A364&lt;=INDIRECT("'Panasonic ERJ Code Table'!$L" &amp; L$1)), AND($A364&gt;=INDIRECT("'Panasonic ERJ Code Table'!$M" &amp; L$1),$A364&lt;=INDIRECT("'Panasonic ERJ Code Table'!$N" &amp; L$1)) ),L$2&amp;_xlfn.XLOOKUP($A364,E96_raw,E96_code),"N/A")</f>
        <v>ERJ3RBD5761</v>
      </c>
      <c r="O364" s="5" t="str" cm="1">
        <f t="array" aca="1" ref="O364" ca="1">IF( OR( AND($A364&gt;=INDIRECT("'Panasonic ERJ Code Table'!$K" &amp; O$1),$A364&lt;=INDIRECT("'Panasonic ERJ Code Table'!$L" &amp; O$1)), AND($A364&gt;=INDIRECT("'Panasonic ERJ Code Table'!$M" &amp; O$1),$A364&lt;=INDIRECT("'Panasonic ERJ Code Table'!$N" &amp; O$1)) ),O$2&amp;_xlfn.XLOOKUP($A364,E96_raw,E96_code),"N/A")</f>
        <v>N/A</v>
      </c>
      <c r="R364" s="5" t="str" cm="1">
        <f t="array" aca="1" ref="R364" ca="1">IF( OR( AND($A364&gt;=INDIRECT("'Panasonic ERJ Code Table'!$K" &amp; R$1),$A364&lt;=INDIRECT("'Panasonic ERJ Code Table'!$L" &amp; R$1)), AND($A364&gt;=INDIRECT("'Panasonic ERJ Code Table'!$M" &amp; R$1),$A364&lt;=INDIRECT("'Panasonic ERJ Code Table'!$N" &amp; R$1)) ),R$2&amp;_xlfn.XLOOKUP($A364,E96_raw,E96_code),"N/A")</f>
        <v>ERJ6RBD5761</v>
      </c>
      <c r="U364" s="5" t="str" cm="1">
        <f t="array" aca="1" ref="U364" ca="1">IF( OR( AND($A364&gt;=INDIRECT("'Panasonic ERJ Code Table'!$J" &amp; U$1),$A364&lt;=INDIRECT("'Panasonic ERJ Code Table'!$K" &amp; U$1)), AND($A364&gt;=INDIRECT("'Panasonic ERJ Code Table'!$L" &amp; U$1),$A364&lt;=INDIRECT("'Panasonic ERJ Code Table'!$M" &amp; U$1)) ),U$2&amp;_xlfn.XLOOKUP($A364,E96_raw,E96_code),"N/A")</f>
        <v>ERJ6RED5761</v>
      </c>
    </row>
    <row r="365" spans="1:21">
      <c r="A365" s="16">
        <v>5900</v>
      </c>
      <c r="B365" s="19"/>
      <c r="C365" s="5" t="str" cm="1">
        <f t="array" aca="1" ref="C365" ca="1">IF( OR( AND($A365&gt;=INDIRECT("'Panasonic ERJ Code Table'!$K" &amp; C$1),$A365&lt;=INDIRECT("'Panasonic ERJ Code Table'!$L" &amp; C$1)), AND($A365&gt;=INDIRECT("'Panasonic ERJ Code Table'!$M" &amp; C$1),$A365&lt;=INDIRECT("'Panasonic ERJ Code Table'!$N" &amp; C$1)) ),C$2&amp;_xlfn.XLOOKUP($A365,E96_raw,E96_code),"N/A")</f>
        <v>ERJ1RHD5901</v>
      </c>
      <c r="D365" s="23" t="str" cm="1">
        <f t="array" aca="1" ref="D365" ca="1">"technology "&amp;RIGHT(C365,4)&amp;";"&amp;_xlfn.XLOOKUP(2,eii,eia)&amp;C365&amp;_xlfn.XLOOKUP(16,eii,eia)&amp;_xlfn.XLOOKUP(3,eii,eia)&amp;_xlfn.XLOOKUP($A365,E96_raw,e96_std&amp;" "&amp;e96_sym)&amp;_xlfn.XLOOKUP(16,eii,eia)&amp;_xlfn.XLOOKUP(4,eii,eia)&amp;_xlfn.XLOOKUP(LEFT(C365,7),r_1,r_4)&amp;" W @ 70°C"&amp;_xlfn.XLOOKUP(16,eii,eia)&amp;_xlfn.XLOOKUP(5,eii,eia)&amp;_xlfn.XLOOKUP(MID(C365,4,3),e_code,TEXT(e_size,"0000"))&amp;_xlfn.XLOOKUP(16,eii,eia)&amp;_xlfn.XLOOKUP(6,eii,eia)&amp;ROUND(MIN(SQRT($A365*_xlfn.XLOOKUP(LEFT(C365,7),r_1,r_4)),_xlfn.XLOOKUP(LEFT(C365,7),r_1,r_7)),1)&amp;" V"&amp;_xlfn.XLOOKUP(16,eii,eia)&amp;_xlfn.XLOOKUP(8,eii,eia)&amp;_xlfn.XLOOKUP(LEFT(C365,7),r_1,r_8)&amp;_xlfn.XLOOKUP(16,eii,eia)&amp;_xlfn.XLOOKUP(9,eii,eia)&amp;_xlfn.XLOOKUP($A365,E96_raw,E96_code&amp;" / "&amp;E96_3C)&amp;_xlfn.XLOOKUP(16,eii,eia)&amp;_xlfn.XLOOKUP(10,eii,eia)&amp;_xlfn.XLOOKUP(LEFT(C365,7),r_1,r_10)&amp;_xlfn.XLOOKUP(16,eii,eia)&amp;_xlfn.XLOOKUP(11,eii,eia)&amp;_xlfn.XLOOKUP(LEFT(C365,7),r_1,r_11)&amp;_xlfn.XLOOKUP(16,eii,eia)&amp;_xlfn.XLOOKUP(12,eii,eia)&amp;_xlfn.XLOOKUP(LEFT(C365,7),r_1,r_12)&amp;" ppm/°C"&amp;_xlfn.XLOOKUP(16,eii,eia)&amp;_xlfn.XLOOKUP(13,eii,eia)&amp;MID(C365,4,2)&amp;_xlfn.XLOOKUP(16,eii,eia)&amp;_xlfn.XLOOKUP(14,eii,eia)&amp;_xlfn.XLOOKUP(16,eii,eia)&amp;_xlfn.XLOOKUP(15,eii,eia)&amp;_xlfn.XLOOKUP(16,eii,eia)</f>
        <v>technology 5901;attribute MPN 'ERJ1RHD5901' constant;attribute value '5.90 k' constant;attribute Power '0.05 W @ 70°C' constant;attribute package '0201' constant;attribute RCWV '17.2 V' constant;attribute tolerance '±0.5 %' constant;attribute pkg_codes '5901 / 592'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5" s="5" t="str" cm="1">
        <f t="array" aca="1" ref="F365" ca="1">IF( OR( AND($A365&gt;=INDIRECT("'Panasonic ERJ Code Table'!$K" &amp; F$1),$A365&lt;=INDIRECT("'Panasonic ERJ Code Table'!$L" &amp; F$1)), AND($A365&gt;=INDIRECT("'Panasonic ERJ Code Table'!$M" &amp; F$1),$A365&lt;=INDIRECT("'Panasonic ERJ Code Table'!$N" &amp; F$1)) ),F$2&amp;_xlfn.XLOOKUP($A365,E96_raw,E96_code),"N/A")</f>
        <v>ERJ2RHD5901</v>
      </c>
      <c r="G365" s="23" t="str" cm="1">
        <f t="array" aca="1" ref="G365" ca="1">"technology "&amp;RIGHT(F365,4)&amp;";"&amp;_xlfn.XLOOKUP(2,eii,eia)&amp;F365&amp;_xlfn.XLOOKUP(16,eii,eia)&amp;_xlfn.XLOOKUP(3,eii,eia)&amp;_xlfn.XLOOKUP($A365,E96_raw,e96_std&amp;" "&amp;e96_sym)&amp;_xlfn.XLOOKUP(16,eii,eia)&amp;_xlfn.XLOOKUP(4,eii,eia)&amp;_xlfn.XLOOKUP(LEFT(F365,7),r_1,r_4)&amp;" W @ 70°C"&amp;_xlfn.XLOOKUP(16,eii,eia)&amp;_xlfn.XLOOKUP(5,eii,eia)&amp;_xlfn.XLOOKUP(MID(F365,4,3),e_code,TEXT(e_size,"0000"))&amp;_xlfn.XLOOKUP(16,eii,eia)&amp;_xlfn.XLOOKUP(6,eii,eia)&amp;ROUND(MIN(SQRT($A365*_xlfn.XLOOKUP(LEFT(F365,7),r_1,r_4)),_xlfn.XLOOKUP(LEFT(F365,7),r_1,r_7)),1)&amp;" V"&amp;_xlfn.XLOOKUP(16,eii,eia)&amp;_xlfn.XLOOKUP(8,eii,eia)&amp;_xlfn.XLOOKUP(LEFT(F365,7),r_1,r_8)&amp;_xlfn.XLOOKUP(16,eii,eia)&amp;_xlfn.XLOOKUP(9,eii,eia)&amp;_xlfn.XLOOKUP($A365,E96_raw,E96_code&amp;" / "&amp;E96_3C)&amp;_xlfn.XLOOKUP(16,eii,eia)&amp;_xlfn.XLOOKUP(10,eii,eia)&amp;_xlfn.XLOOKUP(LEFT(F365,7),r_1,r_10)&amp;_xlfn.XLOOKUP(16,eii,eia)&amp;_xlfn.XLOOKUP(11,eii,eia)&amp;_xlfn.XLOOKUP(LEFT(F365,7),r_1,r_11)&amp;_xlfn.XLOOKUP(16,eii,eia)&amp;_xlfn.XLOOKUP(12,eii,eia)&amp;_xlfn.XLOOKUP(LEFT(F365,7),r_1,r_12)&amp;" ppm/°C"&amp;_xlfn.XLOOKUP(16,eii,eia)&amp;_xlfn.XLOOKUP(13,eii,eia)&amp;MID(F365,4,2)&amp;_xlfn.XLOOKUP(16,eii,eia)&amp;_xlfn.XLOOKUP(14,eii,eia)&amp;_xlfn.XLOOKUP(16,eii,eia)&amp;_xlfn.XLOOKUP(15,eii,eia)&amp;_xlfn.XLOOKUP(16,eii,eia)</f>
        <v>technology 5901;attribute MPN 'ERJ2RHD5901' constant;attribute value '5.90 k' constant;attribute Power '0.063 W @ 70°C' constant;attribute package '0402' constant;attribute RCWV '19.3 V' constant;attribute tolerance '±0.5 %' constant;attribute pkg_codes '5901 / 592'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5" s="5" t="str" cm="1">
        <f t="array" aca="1" ref="I365" ca="1">IF( OR( AND($A365&gt;=INDIRECT("'Panasonic ERJ Code Table'!$K" &amp; I$1),$A365&lt;=INDIRECT("'Panasonic ERJ Code Table'!$L" &amp; I$1)), AND($A365&gt;=INDIRECT("'Panasonic ERJ Code Table'!$M" &amp; I$1),$A365&lt;=INDIRECT("'Panasonic ERJ Code Table'!$N" &amp; I$1)) ),I$2&amp;_xlfn.XLOOKUP($A365,E96_raw,E96_code),"N/A")</f>
        <v>N/A</v>
      </c>
      <c r="L365" s="5" t="str" cm="1">
        <f t="array" aca="1" ref="L365" ca="1">IF( OR( AND($A365&gt;=INDIRECT("'Panasonic ERJ Code Table'!$K" &amp; L$1),$A365&lt;=INDIRECT("'Panasonic ERJ Code Table'!$L" &amp; L$1)), AND($A365&gt;=INDIRECT("'Panasonic ERJ Code Table'!$M" &amp; L$1),$A365&lt;=INDIRECT("'Panasonic ERJ Code Table'!$N" &amp; L$1)) ),L$2&amp;_xlfn.XLOOKUP($A365,E96_raw,E96_code),"N/A")</f>
        <v>ERJ3RBD5901</v>
      </c>
      <c r="O365" s="5" t="str" cm="1">
        <f t="array" aca="1" ref="O365" ca="1">IF( OR( AND($A365&gt;=INDIRECT("'Panasonic ERJ Code Table'!$K" &amp; O$1),$A365&lt;=INDIRECT("'Panasonic ERJ Code Table'!$L" &amp; O$1)), AND($A365&gt;=INDIRECT("'Panasonic ERJ Code Table'!$M" &amp; O$1),$A365&lt;=INDIRECT("'Panasonic ERJ Code Table'!$N" &amp; O$1)) ),O$2&amp;_xlfn.XLOOKUP($A365,E96_raw,E96_code),"N/A")</f>
        <v>N/A</v>
      </c>
      <c r="R365" s="5" t="str" cm="1">
        <f t="array" aca="1" ref="R365" ca="1">IF( OR( AND($A365&gt;=INDIRECT("'Panasonic ERJ Code Table'!$K" &amp; R$1),$A365&lt;=INDIRECT("'Panasonic ERJ Code Table'!$L" &amp; R$1)), AND($A365&gt;=INDIRECT("'Panasonic ERJ Code Table'!$M" &amp; R$1),$A365&lt;=INDIRECT("'Panasonic ERJ Code Table'!$N" &amp; R$1)) ),R$2&amp;_xlfn.XLOOKUP($A365,E96_raw,E96_code),"N/A")</f>
        <v>ERJ6RBD5901</v>
      </c>
      <c r="U365" s="5" t="str" cm="1">
        <f t="array" aca="1" ref="U365" ca="1">IF( OR( AND($A365&gt;=INDIRECT("'Panasonic ERJ Code Table'!$J" &amp; U$1),$A365&lt;=INDIRECT("'Panasonic ERJ Code Table'!$K" &amp; U$1)), AND($A365&gt;=INDIRECT("'Panasonic ERJ Code Table'!$L" &amp; U$1),$A365&lt;=INDIRECT("'Panasonic ERJ Code Table'!$M" &amp; U$1)) ),U$2&amp;_xlfn.XLOOKUP($A365,E96_raw,E96_code),"N/A")</f>
        <v>ERJ6RED5901</v>
      </c>
    </row>
    <row r="366" spans="1:21">
      <c r="A366" s="16">
        <v>6040</v>
      </c>
      <c r="B366" s="19"/>
      <c r="C366" s="5" t="str" cm="1">
        <f t="array" aca="1" ref="C366" ca="1">IF( OR( AND($A366&gt;=INDIRECT("'Panasonic ERJ Code Table'!$K" &amp; C$1),$A366&lt;=INDIRECT("'Panasonic ERJ Code Table'!$L" &amp; C$1)), AND($A366&gt;=INDIRECT("'Panasonic ERJ Code Table'!$M" &amp; C$1),$A366&lt;=INDIRECT("'Panasonic ERJ Code Table'!$N" &amp; C$1)) ),C$2&amp;_xlfn.XLOOKUP($A366,E96_raw,E96_code),"N/A")</f>
        <v>ERJ1RHD6041</v>
      </c>
      <c r="D366" s="23" t="str" cm="1">
        <f t="array" aca="1" ref="D366" ca="1">"technology "&amp;RIGHT(C366,4)&amp;";"&amp;_xlfn.XLOOKUP(2,eii,eia)&amp;C366&amp;_xlfn.XLOOKUP(16,eii,eia)&amp;_xlfn.XLOOKUP(3,eii,eia)&amp;_xlfn.XLOOKUP($A366,E96_raw,e96_std&amp;" "&amp;e96_sym)&amp;_xlfn.XLOOKUP(16,eii,eia)&amp;_xlfn.XLOOKUP(4,eii,eia)&amp;_xlfn.XLOOKUP(LEFT(C366,7),r_1,r_4)&amp;" W @ 70°C"&amp;_xlfn.XLOOKUP(16,eii,eia)&amp;_xlfn.XLOOKUP(5,eii,eia)&amp;_xlfn.XLOOKUP(MID(C366,4,3),e_code,TEXT(e_size,"0000"))&amp;_xlfn.XLOOKUP(16,eii,eia)&amp;_xlfn.XLOOKUP(6,eii,eia)&amp;ROUND(MIN(SQRT($A366*_xlfn.XLOOKUP(LEFT(C366,7),r_1,r_4)),_xlfn.XLOOKUP(LEFT(C366,7),r_1,r_7)),1)&amp;" V"&amp;_xlfn.XLOOKUP(16,eii,eia)&amp;_xlfn.XLOOKUP(8,eii,eia)&amp;_xlfn.XLOOKUP(LEFT(C366,7),r_1,r_8)&amp;_xlfn.XLOOKUP(16,eii,eia)&amp;_xlfn.XLOOKUP(9,eii,eia)&amp;_xlfn.XLOOKUP($A366,E96_raw,E96_code&amp;" / "&amp;E96_3C)&amp;_xlfn.XLOOKUP(16,eii,eia)&amp;_xlfn.XLOOKUP(10,eii,eia)&amp;_xlfn.XLOOKUP(LEFT(C366,7),r_1,r_10)&amp;_xlfn.XLOOKUP(16,eii,eia)&amp;_xlfn.XLOOKUP(11,eii,eia)&amp;_xlfn.XLOOKUP(LEFT(C366,7),r_1,r_11)&amp;_xlfn.XLOOKUP(16,eii,eia)&amp;_xlfn.XLOOKUP(12,eii,eia)&amp;_xlfn.XLOOKUP(LEFT(C366,7),r_1,r_12)&amp;" ppm/°C"&amp;_xlfn.XLOOKUP(16,eii,eia)&amp;_xlfn.XLOOKUP(13,eii,eia)&amp;MID(C366,4,2)&amp;_xlfn.XLOOKUP(16,eii,eia)&amp;_xlfn.XLOOKUP(14,eii,eia)&amp;_xlfn.XLOOKUP(16,eii,eia)&amp;_xlfn.XLOOKUP(15,eii,eia)&amp;_xlfn.XLOOKUP(16,eii,eia)</f>
        <v>technology 6041;attribute MPN 'ERJ1RHD6041' constant;attribute value '6.04 k' constant;attribute Power '0.05 W @ 70°C' constant;attribute package '0201' constant;attribute RCWV '17.4 V' constant;attribute tolerance '±0.5 %' constant;attribute pkg_codes '6041 / 602'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6" s="5" t="str" cm="1">
        <f t="array" aca="1" ref="F366" ca="1">IF( OR( AND($A366&gt;=INDIRECT("'Panasonic ERJ Code Table'!$K" &amp; F$1),$A366&lt;=INDIRECT("'Panasonic ERJ Code Table'!$L" &amp; F$1)), AND($A366&gt;=INDIRECT("'Panasonic ERJ Code Table'!$M" &amp; F$1),$A366&lt;=INDIRECT("'Panasonic ERJ Code Table'!$N" &amp; F$1)) ),F$2&amp;_xlfn.XLOOKUP($A366,E96_raw,E96_code),"N/A")</f>
        <v>ERJ2RHD6041</v>
      </c>
      <c r="G366" s="23" t="str" cm="1">
        <f t="array" aca="1" ref="G366" ca="1">"technology "&amp;RIGHT(F366,4)&amp;";"&amp;_xlfn.XLOOKUP(2,eii,eia)&amp;F366&amp;_xlfn.XLOOKUP(16,eii,eia)&amp;_xlfn.XLOOKUP(3,eii,eia)&amp;_xlfn.XLOOKUP($A366,E96_raw,e96_std&amp;" "&amp;e96_sym)&amp;_xlfn.XLOOKUP(16,eii,eia)&amp;_xlfn.XLOOKUP(4,eii,eia)&amp;_xlfn.XLOOKUP(LEFT(F366,7),r_1,r_4)&amp;" W @ 70°C"&amp;_xlfn.XLOOKUP(16,eii,eia)&amp;_xlfn.XLOOKUP(5,eii,eia)&amp;_xlfn.XLOOKUP(MID(F366,4,3),e_code,TEXT(e_size,"0000"))&amp;_xlfn.XLOOKUP(16,eii,eia)&amp;_xlfn.XLOOKUP(6,eii,eia)&amp;ROUND(MIN(SQRT($A366*_xlfn.XLOOKUP(LEFT(F366,7),r_1,r_4)),_xlfn.XLOOKUP(LEFT(F366,7),r_1,r_7)),1)&amp;" V"&amp;_xlfn.XLOOKUP(16,eii,eia)&amp;_xlfn.XLOOKUP(8,eii,eia)&amp;_xlfn.XLOOKUP(LEFT(F366,7),r_1,r_8)&amp;_xlfn.XLOOKUP(16,eii,eia)&amp;_xlfn.XLOOKUP(9,eii,eia)&amp;_xlfn.XLOOKUP($A366,E96_raw,E96_code&amp;" / "&amp;E96_3C)&amp;_xlfn.XLOOKUP(16,eii,eia)&amp;_xlfn.XLOOKUP(10,eii,eia)&amp;_xlfn.XLOOKUP(LEFT(F366,7),r_1,r_10)&amp;_xlfn.XLOOKUP(16,eii,eia)&amp;_xlfn.XLOOKUP(11,eii,eia)&amp;_xlfn.XLOOKUP(LEFT(F366,7),r_1,r_11)&amp;_xlfn.XLOOKUP(16,eii,eia)&amp;_xlfn.XLOOKUP(12,eii,eia)&amp;_xlfn.XLOOKUP(LEFT(F366,7),r_1,r_12)&amp;" ppm/°C"&amp;_xlfn.XLOOKUP(16,eii,eia)&amp;_xlfn.XLOOKUP(13,eii,eia)&amp;MID(F366,4,2)&amp;_xlfn.XLOOKUP(16,eii,eia)&amp;_xlfn.XLOOKUP(14,eii,eia)&amp;_xlfn.XLOOKUP(16,eii,eia)&amp;_xlfn.XLOOKUP(15,eii,eia)&amp;_xlfn.XLOOKUP(16,eii,eia)</f>
        <v>technology 6041;attribute MPN 'ERJ2RHD6041' constant;attribute value '6.04 k' constant;attribute Power '0.063 W @ 70°C' constant;attribute package '0402' constant;attribute RCWV '19.5 V' constant;attribute tolerance '±0.5 %' constant;attribute pkg_codes '6041 / 602'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6" s="5" t="str" cm="1">
        <f t="array" aca="1" ref="I366" ca="1">IF( OR( AND($A366&gt;=INDIRECT("'Panasonic ERJ Code Table'!$K" &amp; I$1),$A366&lt;=INDIRECT("'Panasonic ERJ Code Table'!$L" &amp; I$1)), AND($A366&gt;=INDIRECT("'Panasonic ERJ Code Table'!$M" &amp; I$1),$A366&lt;=INDIRECT("'Panasonic ERJ Code Table'!$N" &amp; I$1)) ),I$2&amp;_xlfn.XLOOKUP($A366,E96_raw,E96_code),"N/A")</f>
        <v>N/A</v>
      </c>
      <c r="L366" s="5" t="str" cm="1">
        <f t="array" aca="1" ref="L366" ca="1">IF( OR( AND($A366&gt;=INDIRECT("'Panasonic ERJ Code Table'!$K" &amp; L$1),$A366&lt;=INDIRECT("'Panasonic ERJ Code Table'!$L" &amp; L$1)), AND($A366&gt;=INDIRECT("'Panasonic ERJ Code Table'!$M" &amp; L$1),$A366&lt;=INDIRECT("'Panasonic ERJ Code Table'!$N" &amp; L$1)) ),L$2&amp;_xlfn.XLOOKUP($A366,E96_raw,E96_code),"N/A")</f>
        <v>ERJ3RBD6041</v>
      </c>
      <c r="O366" s="5" t="str" cm="1">
        <f t="array" aca="1" ref="O366" ca="1">IF( OR( AND($A366&gt;=INDIRECT("'Panasonic ERJ Code Table'!$K" &amp; O$1),$A366&lt;=INDIRECT("'Panasonic ERJ Code Table'!$L" &amp; O$1)), AND($A366&gt;=INDIRECT("'Panasonic ERJ Code Table'!$M" &amp; O$1),$A366&lt;=INDIRECT("'Panasonic ERJ Code Table'!$N" &amp; O$1)) ),O$2&amp;_xlfn.XLOOKUP($A366,E96_raw,E96_code),"N/A")</f>
        <v>N/A</v>
      </c>
      <c r="R366" s="5" t="str" cm="1">
        <f t="array" aca="1" ref="R366" ca="1">IF( OR( AND($A366&gt;=INDIRECT("'Panasonic ERJ Code Table'!$K" &amp; R$1),$A366&lt;=INDIRECT("'Panasonic ERJ Code Table'!$L" &amp; R$1)), AND($A366&gt;=INDIRECT("'Panasonic ERJ Code Table'!$M" &amp; R$1),$A366&lt;=INDIRECT("'Panasonic ERJ Code Table'!$N" &amp; R$1)) ),R$2&amp;_xlfn.XLOOKUP($A366,E96_raw,E96_code),"N/A")</f>
        <v>ERJ6RBD6041</v>
      </c>
      <c r="U366" s="5" t="str" cm="1">
        <f t="array" aca="1" ref="U366" ca="1">IF( OR( AND($A366&gt;=INDIRECT("'Panasonic ERJ Code Table'!$J" &amp; U$1),$A366&lt;=INDIRECT("'Panasonic ERJ Code Table'!$K" &amp; U$1)), AND($A366&gt;=INDIRECT("'Panasonic ERJ Code Table'!$L" &amp; U$1),$A366&lt;=INDIRECT("'Panasonic ERJ Code Table'!$M" &amp; U$1)) ),U$2&amp;_xlfn.XLOOKUP($A366,E96_raw,E96_code),"N/A")</f>
        <v>ERJ6RED6041</v>
      </c>
    </row>
    <row r="367" spans="1:21">
      <c r="A367" s="16">
        <v>6190.0000000000009</v>
      </c>
      <c r="B367" s="19"/>
      <c r="C367" s="5" t="str" cm="1">
        <f t="array" aca="1" ref="C367" ca="1">IF( OR( AND($A367&gt;=INDIRECT("'Panasonic ERJ Code Table'!$K" &amp; C$1),$A367&lt;=INDIRECT("'Panasonic ERJ Code Table'!$L" &amp; C$1)), AND($A367&gt;=INDIRECT("'Panasonic ERJ Code Table'!$M" &amp; C$1),$A367&lt;=INDIRECT("'Panasonic ERJ Code Table'!$N" &amp; C$1)) ),C$2&amp;_xlfn.XLOOKUP($A367,E96_raw,E96_code),"N/A")</f>
        <v>ERJ1RHD6191</v>
      </c>
      <c r="D367" s="23" t="str" cm="1">
        <f t="array" aca="1" ref="D367" ca="1">"technology "&amp;RIGHT(C367,4)&amp;";"&amp;_xlfn.XLOOKUP(2,eii,eia)&amp;C367&amp;_xlfn.XLOOKUP(16,eii,eia)&amp;_xlfn.XLOOKUP(3,eii,eia)&amp;_xlfn.XLOOKUP($A367,E96_raw,e96_std&amp;" "&amp;e96_sym)&amp;_xlfn.XLOOKUP(16,eii,eia)&amp;_xlfn.XLOOKUP(4,eii,eia)&amp;_xlfn.XLOOKUP(LEFT(C367,7),r_1,r_4)&amp;" W @ 70°C"&amp;_xlfn.XLOOKUP(16,eii,eia)&amp;_xlfn.XLOOKUP(5,eii,eia)&amp;_xlfn.XLOOKUP(MID(C367,4,3),e_code,TEXT(e_size,"0000"))&amp;_xlfn.XLOOKUP(16,eii,eia)&amp;_xlfn.XLOOKUP(6,eii,eia)&amp;ROUND(MIN(SQRT($A367*_xlfn.XLOOKUP(LEFT(C367,7),r_1,r_4)),_xlfn.XLOOKUP(LEFT(C367,7),r_1,r_7)),1)&amp;" V"&amp;_xlfn.XLOOKUP(16,eii,eia)&amp;_xlfn.XLOOKUP(8,eii,eia)&amp;_xlfn.XLOOKUP(LEFT(C367,7),r_1,r_8)&amp;_xlfn.XLOOKUP(16,eii,eia)&amp;_xlfn.XLOOKUP(9,eii,eia)&amp;_xlfn.XLOOKUP($A367,E96_raw,E96_code&amp;" / "&amp;E96_3C)&amp;_xlfn.XLOOKUP(16,eii,eia)&amp;_xlfn.XLOOKUP(10,eii,eia)&amp;_xlfn.XLOOKUP(LEFT(C367,7),r_1,r_10)&amp;_xlfn.XLOOKUP(16,eii,eia)&amp;_xlfn.XLOOKUP(11,eii,eia)&amp;_xlfn.XLOOKUP(LEFT(C367,7),r_1,r_11)&amp;_xlfn.XLOOKUP(16,eii,eia)&amp;_xlfn.XLOOKUP(12,eii,eia)&amp;_xlfn.XLOOKUP(LEFT(C367,7),r_1,r_12)&amp;" ppm/°C"&amp;_xlfn.XLOOKUP(16,eii,eia)&amp;_xlfn.XLOOKUP(13,eii,eia)&amp;MID(C367,4,2)&amp;_xlfn.XLOOKUP(16,eii,eia)&amp;_xlfn.XLOOKUP(14,eii,eia)&amp;_xlfn.XLOOKUP(16,eii,eia)&amp;_xlfn.XLOOKUP(15,eii,eia)&amp;_xlfn.XLOOKUP(16,eii,eia)</f>
        <v>technology 6191;attribute MPN 'ERJ1RHD6191' constant;attribute value '6.19 k' constant;attribute Power '0.05 W @ 70°C' constant;attribute package '0201' constant;attribute RCWV '17.6 V' constant;attribute tolerance '±0.5 %' constant;attribute pkg_codes '6191 / 612'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7" s="5" t="str" cm="1">
        <f t="array" aca="1" ref="F367" ca="1">IF( OR( AND($A367&gt;=INDIRECT("'Panasonic ERJ Code Table'!$K" &amp; F$1),$A367&lt;=INDIRECT("'Panasonic ERJ Code Table'!$L" &amp; F$1)), AND($A367&gt;=INDIRECT("'Panasonic ERJ Code Table'!$M" &amp; F$1),$A367&lt;=INDIRECT("'Panasonic ERJ Code Table'!$N" &amp; F$1)) ),F$2&amp;_xlfn.XLOOKUP($A367,E96_raw,E96_code),"N/A")</f>
        <v>ERJ2RHD6191</v>
      </c>
      <c r="G367" s="23" t="str" cm="1">
        <f t="array" aca="1" ref="G367" ca="1">"technology "&amp;RIGHT(F367,4)&amp;";"&amp;_xlfn.XLOOKUP(2,eii,eia)&amp;F367&amp;_xlfn.XLOOKUP(16,eii,eia)&amp;_xlfn.XLOOKUP(3,eii,eia)&amp;_xlfn.XLOOKUP($A367,E96_raw,e96_std&amp;" "&amp;e96_sym)&amp;_xlfn.XLOOKUP(16,eii,eia)&amp;_xlfn.XLOOKUP(4,eii,eia)&amp;_xlfn.XLOOKUP(LEFT(F367,7),r_1,r_4)&amp;" W @ 70°C"&amp;_xlfn.XLOOKUP(16,eii,eia)&amp;_xlfn.XLOOKUP(5,eii,eia)&amp;_xlfn.XLOOKUP(MID(F367,4,3),e_code,TEXT(e_size,"0000"))&amp;_xlfn.XLOOKUP(16,eii,eia)&amp;_xlfn.XLOOKUP(6,eii,eia)&amp;ROUND(MIN(SQRT($A367*_xlfn.XLOOKUP(LEFT(F367,7),r_1,r_4)),_xlfn.XLOOKUP(LEFT(F367,7),r_1,r_7)),1)&amp;" V"&amp;_xlfn.XLOOKUP(16,eii,eia)&amp;_xlfn.XLOOKUP(8,eii,eia)&amp;_xlfn.XLOOKUP(LEFT(F367,7),r_1,r_8)&amp;_xlfn.XLOOKUP(16,eii,eia)&amp;_xlfn.XLOOKUP(9,eii,eia)&amp;_xlfn.XLOOKUP($A367,E96_raw,E96_code&amp;" / "&amp;E96_3C)&amp;_xlfn.XLOOKUP(16,eii,eia)&amp;_xlfn.XLOOKUP(10,eii,eia)&amp;_xlfn.XLOOKUP(LEFT(F367,7),r_1,r_10)&amp;_xlfn.XLOOKUP(16,eii,eia)&amp;_xlfn.XLOOKUP(11,eii,eia)&amp;_xlfn.XLOOKUP(LEFT(F367,7),r_1,r_11)&amp;_xlfn.XLOOKUP(16,eii,eia)&amp;_xlfn.XLOOKUP(12,eii,eia)&amp;_xlfn.XLOOKUP(LEFT(F367,7),r_1,r_12)&amp;" ppm/°C"&amp;_xlfn.XLOOKUP(16,eii,eia)&amp;_xlfn.XLOOKUP(13,eii,eia)&amp;MID(F367,4,2)&amp;_xlfn.XLOOKUP(16,eii,eia)&amp;_xlfn.XLOOKUP(14,eii,eia)&amp;_xlfn.XLOOKUP(16,eii,eia)&amp;_xlfn.XLOOKUP(15,eii,eia)&amp;_xlfn.XLOOKUP(16,eii,eia)</f>
        <v>technology 6191;attribute MPN 'ERJ2RHD6191' constant;attribute value '6.19 k' constant;attribute Power '0.063 W @ 70°C' constant;attribute package '0402' constant;attribute RCWV '19.7 V' constant;attribute tolerance '±0.5 %' constant;attribute pkg_codes '6191 / 612'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7" s="5" t="str" cm="1">
        <f t="array" aca="1" ref="I367" ca="1">IF( OR( AND($A367&gt;=INDIRECT("'Panasonic ERJ Code Table'!$K" &amp; I$1),$A367&lt;=INDIRECT("'Panasonic ERJ Code Table'!$L" &amp; I$1)), AND($A367&gt;=INDIRECT("'Panasonic ERJ Code Table'!$M" &amp; I$1),$A367&lt;=INDIRECT("'Panasonic ERJ Code Table'!$N" &amp; I$1)) ),I$2&amp;_xlfn.XLOOKUP($A367,E96_raw,E96_code),"N/A")</f>
        <v>N/A</v>
      </c>
      <c r="L367" s="5" t="str" cm="1">
        <f t="array" aca="1" ref="L367" ca="1">IF( OR( AND($A367&gt;=INDIRECT("'Panasonic ERJ Code Table'!$K" &amp; L$1),$A367&lt;=INDIRECT("'Panasonic ERJ Code Table'!$L" &amp; L$1)), AND($A367&gt;=INDIRECT("'Panasonic ERJ Code Table'!$M" &amp; L$1),$A367&lt;=INDIRECT("'Panasonic ERJ Code Table'!$N" &amp; L$1)) ),L$2&amp;_xlfn.XLOOKUP($A367,E96_raw,E96_code),"N/A")</f>
        <v>ERJ3RBD6191</v>
      </c>
      <c r="O367" s="5" t="str" cm="1">
        <f t="array" aca="1" ref="O367" ca="1">IF( OR( AND($A367&gt;=INDIRECT("'Panasonic ERJ Code Table'!$K" &amp; O$1),$A367&lt;=INDIRECT("'Panasonic ERJ Code Table'!$L" &amp; O$1)), AND($A367&gt;=INDIRECT("'Panasonic ERJ Code Table'!$M" &amp; O$1),$A367&lt;=INDIRECT("'Panasonic ERJ Code Table'!$N" &amp; O$1)) ),O$2&amp;_xlfn.XLOOKUP($A367,E96_raw,E96_code),"N/A")</f>
        <v>N/A</v>
      </c>
      <c r="R367" s="5" t="str" cm="1">
        <f t="array" aca="1" ref="R367" ca="1">IF( OR( AND($A367&gt;=INDIRECT("'Panasonic ERJ Code Table'!$K" &amp; R$1),$A367&lt;=INDIRECT("'Panasonic ERJ Code Table'!$L" &amp; R$1)), AND($A367&gt;=INDIRECT("'Panasonic ERJ Code Table'!$M" &amp; R$1),$A367&lt;=INDIRECT("'Panasonic ERJ Code Table'!$N" &amp; R$1)) ),R$2&amp;_xlfn.XLOOKUP($A367,E96_raw,E96_code),"N/A")</f>
        <v>ERJ6RBD6191</v>
      </c>
      <c r="U367" s="5" t="str" cm="1">
        <f t="array" aca="1" ref="U367" ca="1">IF( OR( AND($A367&gt;=INDIRECT("'Panasonic ERJ Code Table'!$J" &amp; U$1),$A367&lt;=INDIRECT("'Panasonic ERJ Code Table'!$K" &amp; U$1)), AND($A367&gt;=INDIRECT("'Panasonic ERJ Code Table'!$L" &amp; U$1),$A367&lt;=INDIRECT("'Panasonic ERJ Code Table'!$M" &amp; U$1)) ),U$2&amp;_xlfn.XLOOKUP($A367,E96_raw,E96_code),"N/A")</f>
        <v>ERJ6RED6191</v>
      </c>
    </row>
    <row r="368" spans="1:21">
      <c r="A368" s="16">
        <v>6340</v>
      </c>
      <c r="B368" s="19"/>
      <c r="C368" s="5" t="str" cm="1">
        <f t="array" aca="1" ref="C368" ca="1">IF( OR( AND($A368&gt;=INDIRECT("'Panasonic ERJ Code Table'!$K" &amp; C$1),$A368&lt;=INDIRECT("'Panasonic ERJ Code Table'!$L" &amp; C$1)), AND($A368&gt;=INDIRECT("'Panasonic ERJ Code Table'!$M" &amp; C$1),$A368&lt;=INDIRECT("'Panasonic ERJ Code Table'!$N" &amp; C$1)) ),C$2&amp;_xlfn.XLOOKUP($A368,E96_raw,E96_code),"N/A")</f>
        <v>ERJ1RHD6341</v>
      </c>
      <c r="D368" s="23" t="str" cm="1">
        <f t="array" aca="1" ref="D368" ca="1">"technology "&amp;RIGHT(C368,4)&amp;";"&amp;_xlfn.XLOOKUP(2,eii,eia)&amp;C368&amp;_xlfn.XLOOKUP(16,eii,eia)&amp;_xlfn.XLOOKUP(3,eii,eia)&amp;_xlfn.XLOOKUP($A368,E96_raw,e96_std&amp;" "&amp;e96_sym)&amp;_xlfn.XLOOKUP(16,eii,eia)&amp;_xlfn.XLOOKUP(4,eii,eia)&amp;_xlfn.XLOOKUP(LEFT(C368,7),r_1,r_4)&amp;" W @ 70°C"&amp;_xlfn.XLOOKUP(16,eii,eia)&amp;_xlfn.XLOOKUP(5,eii,eia)&amp;_xlfn.XLOOKUP(MID(C368,4,3),e_code,TEXT(e_size,"0000"))&amp;_xlfn.XLOOKUP(16,eii,eia)&amp;_xlfn.XLOOKUP(6,eii,eia)&amp;ROUND(MIN(SQRT($A368*_xlfn.XLOOKUP(LEFT(C368,7),r_1,r_4)),_xlfn.XLOOKUP(LEFT(C368,7),r_1,r_7)),1)&amp;" V"&amp;_xlfn.XLOOKUP(16,eii,eia)&amp;_xlfn.XLOOKUP(8,eii,eia)&amp;_xlfn.XLOOKUP(LEFT(C368,7),r_1,r_8)&amp;_xlfn.XLOOKUP(16,eii,eia)&amp;_xlfn.XLOOKUP(9,eii,eia)&amp;_xlfn.XLOOKUP($A368,E96_raw,E96_code&amp;" / "&amp;E96_3C)&amp;_xlfn.XLOOKUP(16,eii,eia)&amp;_xlfn.XLOOKUP(10,eii,eia)&amp;_xlfn.XLOOKUP(LEFT(C368,7),r_1,r_10)&amp;_xlfn.XLOOKUP(16,eii,eia)&amp;_xlfn.XLOOKUP(11,eii,eia)&amp;_xlfn.XLOOKUP(LEFT(C368,7),r_1,r_11)&amp;_xlfn.XLOOKUP(16,eii,eia)&amp;_xlfn.XLOOKUP(12,eii,eia)&amp;_xlfn.XLOOKUP(LEFT(C368,7),r_1,r_12)&amp;" ppm/°C"&amp;_xlfn.XLOOKUP(16,eii,eia)&amp;_xlfn.XLOOKUP(13,eii,eia)&amp;MID(C368,4,2)&amp;_xlfn.XLOOKUP(16,eii,eia)&amp;_xlfn.XLOOKUP(14,eii,eia)&amp;_xlfn.XLOOKUP(16,eii,eia)&amp;_xlfn.XLOOKUP(15,eii,eia)&amp;_xlfn.XLOOKUP(16,eii,eia)</f>
        <v>technology 6341;attribute MPN 'ERJ1RHD6341' constant;attribute value '6.34 k' constant;attribute Power '0.05 W @ 70°C' constant;attribute package '0201' constant;attribute RCWV '17.8 V' constant;attribute tolerance '±0.5 %' constant;attribute pkg_codes '6341 / 632'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8" s="5" t="str" cm="1">
        <f t="array" aca="1" ref="F368" ca="1">IF( OR( AND($A368&gt;=INDIRECT("'Panasonic ERJ Code Table'!$K" &amp; F$1),$A368&lt;=INDIRECT("'Panasonic ERJ Code Table'!$L" &amp; F$1)), AND($A368&gt;=INDIRECT("'Panasonic ERJ Code Table'!$M" &amp; F$1),$A368&lt;=INDIRECT("'Panasonic ERJ Code Table'!$N" &amp; F$1)) ),F$2&amp;_xlfn.XLOOKUP($A368,E96_raw,E96_code),"N/A")</f>
        <v>ERJ2RHD6341</v>
      </c>
      <c r="G368" s="23" t="str" cm="1">
        <f t="array" aca="1" ref="G368" ca="1">"technology "&amp;RIGHT(F368,4)&amp;";"&amp;_xlfn.XLOOKUP(2,eii,eia)&amp;F368&amp;_xlfn.XLOOKUP(16,eii,eia)&amp;_xlfn.XLOOKUP(3,eii,eia)&amp;_xlfn.XLOOKUP($A368,E96_raw,e96_std&amp;" "&amp;e96_sym)&amp;_xlfn.XLOOKUP(16,eii,eia)&amp;_xlfn.XLOOKUP(4,eii,eia)&amp;_xlfn.XLOOKUP(LEFT(F368,7),r_1,r_4)&amp;" W @ 70°C"&amp;_xlfn.XLOOKUP(16,eii,eia)&amp;_xlfn.XLOOKUP(5,eii,eia)&amp;_xlfn.XLOOKUP(MID(F368,4,3),e_code,TEXT(e_size,"0000"))&amp;_xlfn.XLOOKUP(16,eii,eia)&amp;_xlfn.XLOOKUP(6,eii,eia)&amp;ROUND(MIN(SQRT($A368*_xlfn.XLOOKUP(LEFT(F368,7),r_1,r_4)),_xlfn.XLOOKUP(LEFT(F368,7),r_1,r_7)),1)&amp;" V"&amp;_xlfn.XLOOKUP(16,eii,eia)&amp;_xlfn.XLOOKUP(8,eii,eia)&amp;_xlfn.XLOOKUP(LEFT(F368,7),r_1,r_8)&amp;_xlfn.XLOOKUP(16,eii,eia)&amp;_xlfn.XLOOKUP(9,eii,eia)&amp;_xlfn.XLOOKUP($A368,E96_raw,E96_code&amp;" / "&amp;E96_3C)&amp;_xlfn.XLOOKUP(16,eii,eia)&amp;_xlfn.XLOOKUP(10,eii,eia)&amp;_xlfn.XLOOKUP(LEFT(F368,7),r_1,r_10)&amp;_xlfn.XLOOKUP(16,eii,eia)&amp;_xlfn.XLOOKUP(11,eii,eia)&amp;_xlfn.XLOOKUP(LEFT(F368,7),r_1,r_11)&amp;_xlfn.XLOOKUP(16,eii,eia)&amp;_xlfn.XLOOKUP(12,eii,eia)&amp;_xlfn.XLOOKUP(LEFT(F368,7),r_1,r_12)&amp;" ppm/°C"&amp;_xlfn.XLOOKUP(16,eii,eia)&amp;_xlfn.XLOOKUP(13,eii,eia)&amp;MID(F368,4,2)&amp;_xlfn.XLOOKUP(16,eii,eia)&amp;_xlfn.XLOOKUP(14,eii,eia)&amp;_xlfn.XLOOKUP(16,eii,eia)&amp;_xlfn.XLOOKUP(15,eii,eia)&amp;_xlfn.XLOOKUP(16,eii,eia)</f>
        <v>technology 6341;attribute MPN 'ERJ2RHD6341' constant;attribute value '6.34 k' constant;attribute Power '0.063 W @ 70°C' constant;attribute package '0402' constant;attribute RCWV '20 V' constant;attribute tolerance '±0.5 %' constant;attribute pkg_codes '6341 / 632'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8" s="5" t="str" cm="1">
        <f t="array" aca="1" ref="I368" ca="1">IF( OR( AND($A368&gt;=INDIRECT("'Panasonic ERJ Code Table'!$K" &amp; I$1),$A368&lt;=INDIRECT("'Panasonic ERJ Code Table'!$L" &amp; I$1)), AND($A368&gt;=INDIRECT("'Panasonic ERJ Code Table'!$M" &amp; I$1),$A368&lt;=INDIRECT("'Panasonic ERJ Code Table'!$N" &amp; I$1)) ),I$2&amp;_xlfn.XLOOKUP($A368,E96_raw,E96_code),"N/A")</f>
        <v>N/A</v>
      </c>
      <c r="L368" s="5" t="str" cm="1">
        <f t="array" aca="1" ref="L368" ca="1">IF( OR( AND($A368&gt;=INDIRECT("'Panasonic ERJ Code Table'!$K" &amp; L$1),$A368&lt;=INDIRECT("'Panasonic ERJ Code Table'!$L" &amp; L$1)), AND($A368&gt;=INDIRECT("'Panasonic ERJ Code Table'!$M" &amp; L$1),$A368&lt;=INDIRECT("'Panasonic ERJ Code Table'!$N" &amp; L$1)) ),L$2&amp;_xlfn.XLOOKUP($A368,E96_raw,E96_code),"N/A")</f>
        <v>ERJ3RBD6341</v>
      </c>
      <c r="O368" s="5" t="str" cm="1">
        <f t="array" aca="1" ref="O368" ca="1">IF( OR( AND($A368&gt;=INDIRECT("'Panasonic ERJ Code Table'!$K" &amp; O$1),$A368&lt;=INDIRECT("'Panasonic ERJ Code Table'!$L" &amp; O$1)), AND($A368&gt;=INDIRECT("'Panasonic ERJ Code Table'!$M" &amp; O$1),$A368&lt;=INDIRECT("'Panasonic ERJ Code Table'!$N" &amp; O$1)) ),O$2&amp;_xlfn.XLOOKUP($A368,E96_raw,E96_code),"N/A")</f>
        <v>N/A</v>
      </c>
      <c r="R368" s="5" t="str" cm="1">
        <f t="array" aca="1" ref="R368" ca="1">IF( OR( AND($A368&gt;=INDIRECT("'Panasonic ERJ Code Table'!$K" &amp; R$1),$A368&lt;=INDIRECT("'Panasonic ERJ Code Table'!$L" &amp; R$1)), AND($A368&gt;=INDIRECT("'Panasonic ERJ Code Table'!$M" &amp; R$1),$A368&lt;=INDIRECT("'Panasonic ERJ Code Table'!$N" &amp; R$1)) ),R$2&amp;_xlfn.XLOOKUP($A368,E96_raw,E96_code),"N/A")</f>
        <v>ERJ6RBD6341</v>
      </c>
      <c r="U368" s="5" t="str" cm="1">
        <f t="array" aca="1" ref="U368" ca="1">IF( OR( AND($A368&gt;=INDIRECT("'Panasonic ERJ Code Table'!$J" &amp; U$1),$A368&lt;=INDIRECT("'Panasonic ERJ Code Table'!$K" &amp; U$1)), AND($A368&gt;=INDIRECT("'Panasonic ERJ Code Table'!$L" &amp; U$1),$A368&lt;=INDIRECT("'Panasonic ERJ Code Table'!$M" &amp; U$1)) ),U$2&amp;_xlfn.XLOOKUP($A368,E96_raw,E96_code),"N/A")</f>
        <v>ERJ6RED6341</v>
      </c>
    </row>
    <row r="369" spans="1:21">
      <c r="A369" s="16">
        <v>6490</v>
      </c>
      <c r="B369" s="19"/>
      <c r="C369" s="5" t="str" cm="1">
        <f t="array" aca="1" ref="C369" ca="1">IF( OR( AND($A369&gt;=INDIRECT("'Panasonic ERJ Code Table'!$K" &amp; C$1),$A369&lt;=INDIRECT("'Panasonic ERJ Code Table'!$L" &amp; C$1)), AND($A369&gt;=INDIRECT("'Panasonic ERJ Code Table'!$M" &amp; C$1),$A369&lt;=INDIRECT("'Panasonic ERJ Code Table'!$N" &amp; C$1)) ),C$2&amp;_xlfn.XLOOKUP($A369,E96_raw,E96_code),"N/A")</f>
        <v>ERJ1RHD6491</v>
      </c>
      <c r="D369" s="23" t="str" cm="1">
        <f t="array" aca="1" ref="D369" ca="1">"technology "&amp;RIGHT(C369,4)&amp;";"&amp;_xlfn.XLOOKUP(2,eii,eia)&amp;C369&amp;_xlfn.XLOOKUP(16,eii,eia)&amp;_xlfn.XLOOKUP(3,eii,eia)&amp;_xlfn.XLOOKUP($A369,E96_raw,e96_std&amp;" "&amp;e96_sym)&amp;_xlfn.XLOOKUP(16,eii,eia)&amp;_xlfn.XLOOKUP(4,eii,eia)&amp;_xlfn.XLOOKUP(LEFT(C369,7),r_1,r_4)&amp;" W @ 70°C"&amp;_xlfn.XLOOKUP(16,eii,eia)&amp;_xlfn.XLOOKUP(5,eii,eia)&amp;_xlfn.XLOOKUP(MID(C369,4,3),e_code,TEXT(e_size,"0000"))&amp;_xlfn.XLOOKUP(16,eii,eia)&amp;_xlfn.XLOOKUP(6,eii,eia)&amp;ROUND(MIN(SQRT($A369*_xlfn.XLOOKUP(LEFT(C369,7),r_1,r_4)),_xlfn.XLOOKUP(LEFT(C369,7),r_1,r_7)),1)&amp;" V"&amp;_xlfn.XLOOKUP(16,eii,eia)&amp;_xlfn.XLOOKUP(8,eii,eia)&amp;_xlfn.XLOOKUP(LEFT(C369,7),r_1,r_8)&amp;_xlfn.XLOOKUP(16,eii,eia)&amp;_xlfn.XLOOKUP(9,eii,eia)&amp;_xlfn.XLOOKUP($A369,E96_raw,E96_code&amp;" / "&amp;E96_3C)&amp;_xlfn.XLOOKUP(16,eii,eia)&amp;_xlfn.XLOOKUP(10,eii,eia)&amp;_xlfn.XLOOKUP(LEFT(C369,7),r_1,r_10)&amp;_xlfn.XLOOKUP(16,eii,eia)&amp;_xlfn.XLOOKUP(11,eii,eia)&amp;_xlfn.XLOOKUP(LEFT(C369,7),r_1,r_11)&amp;_xlfn.XLOOKUP(16,eii,eia)&amp;_xlfn.XLOOKUP(12,eii,eia)&amp;_xlfn.XLOOKUP(LEFT(C369,7),r_1,r_12)&amp;" ppm/°C"&amp;_xlfn.XLOOKUP(16,eii,eia)&amp;_xlfn.XLOOKUP(13,eii,eia)&amp;MID(C369,4,2)&amp;_xlfn.XLOOKUP(16,eii,eia)&amp;_xlfn.XLOOKUP(14,eii,eia)&amp;_xlfn.XLOOKUP(16,eii,eia)&amp;_xlfn.XLOOKUP(15,eii,eia)&amp;_xlfn.XLOOKUP(16,eii,eia)</f>
        <v>technology 6491;attribute MPN 'ERJ1RHD6491' constant;attribute value '6.49 k' constant;attribute Power '0.05 W @ 70°C' constant;attribute package '0201' constant;attribute RCWV '18 V' constant;attribute tolerance '±0.5 %' constant;attribute pkg_codes '6491 / 642'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69" s="5" t="str" cm="1">
        <f t="array" aca="1" ref="F369" ca="1">IF( OR( AND($A369&gt;=INDIRECT("'Panasonic ERJ Code Table'!$K" &amp; F$1),$A369&lt;=INDIRECT("'Panasonic ERJ Code Table'!$L" &amp; F$1)), AND($A369&gt;=INDIRECT("'Panasonic ERJ Code Table'!$M" &amp; F$1),$A369&lt;=INDIRECT("'Panasonic ERJ Code Table'!$N" &amp; F$1)) ),F$2&amp;_xlfn.XLOOKUP($A369,E96_raw,E96_code),"N/A")</f>
        <v>ERJ2RHD6491</v>
      </c>
      <c r="G369" s="23" t="str" cm="1">
        <f t="array" aca="1" ref="G369" ca="1">"technology "&amp;RIGHT(F369,4)&amp;";"&amp;_xlfn.XLOOKUP(2,eii,eia)&amp;F369&amp;_xlfn.XLOOKUP(16,eii,eia)&amp;_xlfn.XLOOKUP(3,eii,eia)&amp;_xlfn.XLOOKUP($A369,E96_raw,e96_std&amp;" "&amp;e96_sym)&amp;_xlfn.XLOOKUP(16,eii,eia)&amp;_xlfn.XLOOKUP(4,eii,eia)&amp;_xlfn.XLOOKUP(LEFT(F369,7),r_1,r_4)&amp;" W @ 70°C"&amp;_xlfn.XLOOKUP(16,eii,eia)&amp;_xlfn.XLOOKUP(5,eii,eia)&amp;_xlfn.XLOOKUP(MID(F369,4,3),e_code,TEXT(e_size,"0000"))&amp;_xlfn.XLOOKUP(16,eii,eia)&amp;_xlfn.XLOOKUP(6,eii,eia)&amp;ROUND(MIN(SQRT($A369*_xlfn.XLOOKUP(LEFT(F369,7),r_1,r_4)),_xlfn.XLOOKUP(LEFT(F369,7),r_1,r_7)),1)&amp;" V"&amp;_xlfn.XLOOKUP(16,eii,eia)&amp;_xlfn.XLOOKUP(8,eii,eia)&amp;_xlfn.XLOOKUP(LEFT(F369,7),r_1,r_8)&amp;_xlfn.XLOOKUP(16,eii,eia)&amp;_xlfn.XLOOKUP(9,eii,eia)&amp;_xlfn.XLOOKUP($A369,E96_raw,E96_code&amp;" / "&amp;E96_3C)&amp;_xlfn.XLOOKUP(16,eii,eia)&amp;_xlfn.XLOOKUP(10,eii,eia)&amp;_xlfn.XLOOKUP(LEFT(F369,7),r_1,r_10)&amp;_xlfn.XLOOKUP(16,eii,eia)&amp;_xlfn.XLOOKUP(11,eii,eia)&amp;_xlfn.XLOOKUP(LEFT(F369,7),r_1,r_11)&amp;_xlfn.XLOOKUP(16,eii,eia)&amp;_xlfn.XLOOKUP(12,eii,eia)&amp;_xlfn.XLOOKUP(LEFT(F369,7),r_1,r_12)&amp;" ppm/°C"&amp;_xlfn.XLOOKUP(16,eii,eia)&amp;_xlfn.XLOOKUP(13,eii,eia)&amp;MID(F369,4,2)&amp;_xlfn.XLOOKUP(16,eii,eia)&amp;_xlfn.XLOOKUP(14,eii,eia)&amp;_xlfn.XLOOKUP(16,eii,eia)&amp;_xlfn.XLOOKUP(15,eii,eia)&amp;_xlfn.XLOOKUP(16,eii,eia)</f>
        <v>technology 6491;attribute MPN 'ERJ2RHD6491' constant;attribute value '6.49 k' constant;attribute Power '0.063 W @ 70°C' constant;attribute package '0402' constant;attribute RCWV '20.2 V' constant;attribute tolerance '±0.5 %' constant;attribute pkg_codes '6491 / 642'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69" s="5" t="str" cm="1">
        <f t="array" aca="1" ref="I369" ca="1">IF( OR( AND($A369&gt;=INDIRECT("'Panasonic ERJ Code Table'!$K" &amp; I$1),$A369&lt;=INDIRECT("'Panasonic ERJ Code Table'!$L" &amp; I$1)), AND($A369&gt;=INDIRECT("'Panasonic ERJ Code Table'!$M" &amp; I$1),$A369&lt;=INDIRECT("'Panasonic ERJ Code Table'!$N" &amp; I$1)) ),I$2&amp;_xlfn.XLOOKUP($A369,E96_raw,E96_code),"N/A")</f>
        <v>N/A</v>
      </c>
      <c r="L369" s="5" t="str" cm="1">
        <f t="array" aca="1" ref="L369" ca="1">IF( OR( AND($A369&gt;=INDIRECT("'Panasonic ERJ Code Table'!$K" &amp; L$1),$A369&lt;=INDIRECT("'Panasonic ERJ Code Table'!$L" &amp; L$1)), AND($A369&gt;=INDIRECT("'Panasonic ERJ Code Table'!$M" &amp; L$1),$A369&lt;=INDIRECT("'Panasonic ERJ Code Table'!$N" &amp; L$1)) ),L$2&amp;_xlfn.XLOOKUP($A369,E96_raw,E96_code),"N/A")</f>
        <v>ERJ3RBD6491</v>
      </c>
      <c r="O369" s="5" t="str" cm="1">
        <f t="array" aca="1" ref="O369" ca="1">IF( OR( AND($A369&gt;=INDIRECT("'Panasonic ERJ Code Table'!$K" &amp; O$1),$A369&lt;=INDIRECT("'Panasonic ERJ Code Table'!$L" &amp; O$1)), AND($A369&gt;=INDIRECT("'Panasonic ERJ Code Table'!$M" &amp; O$1),$A369&lt;=INDIRECT("'Panasonic ERJ Code Table'!$N" &amp; O$1)) ),O$2&amp;_xlfn.XLOOKUP($A369,E96_raw,E96_code),"N/A")</f>
        <v>N/A</v>
      </c>
      <c r="R369" s="5" t="str" cm="1">
        <f t="array" aca="1" ref="R369" ca="1">IF( OR( AND($A369&gt;=INDIRECT("'Panasonic ERJ Code Table'!$K" &amp; R$1),$A369&lt;=INDIRECT("'Panasonic ERJ Code Table'!$L" &amp; R$1)), AND($A369&gt;=INDIRECT("'Panasonic ERJ Code Table'!$M" &amp; R$1),$A369&lt;=INDIRECT("'Panasonic ERJ Code Table'!$N" &amp; R$1)) ),R$2&amp;_xlfn.XLOOKUP($A369,E96_raw,E96_code),"N/A")</f>
        <v>ERJ6RBD6491</v>
      </c>
      <c r="U369" s="5" t="str" cm="1">
        <f t="array" aca="1" ref="U369" ca="1">IF( OR( AND($A369&gt;=INDIRECT("'Panasonic ERJ Code Table'!$J" &amp; U$1),$A369&lt;=INDIRECT("'Panasonic ERJ Code Table'!$K" &amp; U$1)), AND($A369&gt;=INDIRECT("'Panasonic ERJ Code Table'!$L" &amp; U$1),$A369&lt;=INDIRECT("'Panasonic ERJ Code Table'!$M" &amp; U$1)) ),U$2&amp;_xlfn.XLOOKUP($A369,E96_raw,E96_code),"N/A")</f>
        <v>ERJ6RED6491</v>
      </c>
    </row>
    <row r="370" spans="1:21">
      <c r="A370" s="16">
        <v>6650</v>
      </c>
      <c r="B370" s="19"/>
      <c r="C370" s="5" t="str" cm="1">
        <f t="array" aca="1" ref="C370" ca="1">IF( OR( AND($A370&gt;=INDIRECT("'Panasonic ERJ Code Table'!$K" &amp; C$1),$A370&lt;=INDIRECT("'Panasonic ERJ Code Table'!$L" &amp; C$1)), AND($A370&gt;=INDIRECT("'Panasonic ERJ Code Table'!$M" &amp; C$1),$A370&lt;=INDIRECT("'Panasonic ERJ Code Table'!$N" &amp; C$1)) ),C$2&amp;_xlfn.XLOOKUP($A370,E96_raw,E96_code),"N/A")</f>
        <v>ERJ1RHD6651</v>
      </c>
      <c r="D370" s="23" t="str" cm="1">
        <f t="array" aca="1" ref="D370" ca="1">"technology "&amp;RIGHT(C370,4)&amp;";"&amp;_xlfn.XLOOKUP(2,eii,eia)&amp;C370&amp;_xlfn.XLOOKUP(16,eii,eia)&amp;_xlfn.XLOOKUP(3,eii,eia)&amp;_xlfn.XLOOKUP($A370,E96_raw,e96_std&amp;" "&amp;e96_sym)&amp;_xlfn.XLOOKUP(16,eii,eia)&amp;_xlfn.XLOOKUP(4,eii,eia)&amp;_xlfn.XLOOKUP(LEFT(C370,7),r_1,r_4)&amp;" W @ 70°C"&amp;_xlfn.XLOOKUP(16,eii,eia)&amp;_xlfn.XLOOKUP(5,eii,eia)&amp;_xlfn.XLOOKUP(MID(C370,4,3),e_code,TEXT(e_size,"0000"))&amp;_xlfn.XLOOKUP(16,eii,eia)&amp;_xlfn.XLOOKUP(6,eii,eia)&amp;ROUND(MIN(SQRT($A370*_xlfn.XLOOKUP(LEFT(C370,7),r_1,r_4)),_xlfn.XLOOKUP(LEFT(C370,7),r_1,r_7)),1)&amp;" V"&amp;_xlfn.XLOOKUP(16,eii,eia)&amp;_xlfn.XLOOKUP(8,eii,eia)&amp;_xlfn.XLOOKUP(LEFT(C370,7),r_1,r_8)&amp;_xlfn.XLOOKUP(16,eii,eia)&amp;_xlfn.XLOOKUP(9,eii,eia)&amp;_xlfn.XLOOKUP($A370,E96_raw,E96_code&amp;" / "&amp;E96_3C)&amp;_xlfn.XLOOKUP(16,eii,eia)&amp;_xlfn.XLOOKUP(10,eii,eia)&amp;_xlfn.XLOOKUP(LEFT(C370,7),r_1,r_10)&amp;_xlfn.XLOOKUP(16,eii,eia)&amp;_xlfn.XLOOKUP(11,eii,eia)&amp;_xlfn.XLOOKUP(LEFT(C370,7),r_1,r_11)&amp;_xlfn.XLOOKUP(16,eii,eia)&amp;_xlfn.XLOOKUP(12,eii,eia)&amp;_xlfn.XLOOKUP(LEFT(C370,7),r_1,r_12)&amp;" ppm/°C"&amp;_xlfn.XLOOKUP(16,eii,eia)&amp;_xlfn.XLOOKUP(13,eii,eia)&amp;MID(C370,4,2)&amp;_xlfn.XLOOKUP(16,eii,eia)&amp;_xlfn.XLOOKUP(14,eii,eia)&amp;_xlfn.XLOOKUP(16,eii,eia)&amp;_xlfn.XLOOKUP(15,eii,eia)&amp;_xlfn.XLOOKUP(16,eii,eia)</f>
        <v>technology 6651;attribute MPN 'ERJ1RHD6651' constant;attribute value '6.65 k' constant;attribute Power '0.05 W @ 70°C' constant;attribute package '0201' constant;attribute RCWV '18.2 V' constant;attribute tolerance '±0.5 %' constant;attribute pkg_codes '6651 / 662'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0" s="5" t="str" cm="1">
        <f t="array" aca="1" ref="F370" ca="1">IF( OR( AND($A370&gt;=INDIRECT("'Panasonic ERJ Code Table'!$K" &amp; F$1),$A370&lt;=INDIRECT("'Panasonic ERJ Code Table'!$L" &amp; F$1)), AND($A370&gt;=INDIRECT("'Panasonic ERJ Code Table'!$M" &amp; F$1),$A370&lt;=INDIRECT("'Panasonic ERJ Code Table'!$N" &amp; F$1)) ),F$2&amp;_xlfn.XLOOKUP($A370,E96_raw,E96_code),"N/A")</f>
        <v>ERJ2RHD6651</v>
      </c>
      <c r="G370" s="23" t="str" cm="1">
        <f t="array" aca="1" ref="G370" ca="1">"technology "&amp;RIGHT(F370,4)&amp;";"&amp;_xlfn.XLOOKUP(2,eii,eia)&amp;F370&amp;_xlfn.XLOOKUP(16,eii,eia)&amp;_xlfn.XLOOKUP(3,eii,eia)&amp;_xlfn.XLOOKUP($A370,E96_raw,e96_std&amp;" "&amp;e96_sym)&amp;_xlfn.XLOOKUP(16,eii,eia)&amp;_xlfn.XLOOKUP(4,eii,eia)&amp;_xlfn.XLOOKUP(LEFT(F370,7),r_1,r_4)&amp;" W @ 70°C"&amp;_xlfn.XLOOKUP(16,eii,eia)&amp;_xlfn.XLOOKUP(5,eii,eia)&amp;_xlfn.XLOOKUP(MID(F370,4,3),e_code,TEXT(e_size,"0000"))&amp;_xlfn.XLOOKUP(16,eii,eia)&amp;_xlfn.XLOOKUP(6,eii,eia)&amp;ROUND(MIN(SQRT($A370*_xlfn.XLOOKUP(LEFT(F370,7),r_1,r_4)),_xlfn.XLOOKUP(LEFT(F370,7),r_1,r_7)),1)&amp;" V"&amp;_xlfn.XLOOKUP(16,eii,eia)&amp;_xlfn.XLOOKUP(8,eii,eia)&amp;_xlfn.XLOOKUP(LEFT(F370,7),r_1,r_8)&amp;_xlfn.XLOOKUP(16,eii,eia)&amp;_xlfn.XLOOKUP(9,eii,eia)&amp;_xlfn.XLOOKUP($A370,E96_raw,E96_code&amp;" / "&amp;E96_3C)&amp;_xlfn.XLOOKUP(16,eii,eia)&amp;_xlfn.XLOOKUP(10,eii,eia)&amp;_xlfn.XLOOKUP(LEFT(F370,7),r_1,r_10)&amp;_xlfn.XLOOKUP(16,eii,eia)&amp;_xlfn.XLOOKUP(11,eii,eia)&amp;_xlfn.XLOOKUP(LEFT(F370,7),r_1,r_11)&amp;_xlfn.XLOOKUP(16,eii,eia)&amp;_xlfn.XLOOKUP(12,eii,eia)&amp;_xlfn.XLOOKUP(LEFT(F370,7),r_1,r_12)&amp;" ppm/°C"&amp;_xlfn.XLOOKUP(16,eii,eia)&amp;_xlfn.XLOOKUP(13,eii,eia)&amp;MID(F370,4,2)&amp;_xlfn.XLOOKUP(16,eii,eia)&amp;_xlfn.XLOOKUP(14,eii,eia)&amp;_xlfn.XLOOKUP(16,eii,eia)&amp;_xlfn.XLOOKUP(15,eii,eia)&amp;_xlfn.XLOOKUP(16,eii,eia)</f>
        <v>technology 6651;attribute MPN 'ERJ2RHD6651' constant;attribute value '6.65 k' constant;attribute Power '0.063 W @ 70°C' constant;attribute package '0402' constant;attribute RCWV '20.5 V' constant;attribute tolerance '±0.5 %' constant;attribute pkg_codes '6651 / 662'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0" s="5" t="str" cm="1">
        <f t="array" aca="1" ref="I370" ca="1">IF( OR( AND($A370&gt;=INDIRECT("'Panasonic ERJ Code Table'!$K" &amp; I$1),$A370&lt;=INDIRECT("'Panasonic ERJ Code Table'!$L" &amp; I$1)), AND($A370&gt;=INDIRECT("'Panasonic ERJ Code Table'!$M" &amp; I$1),$A370&lt;=INDIRECT("'Panasonic ERJ Code Table'!$N" &amp; I$1)) ),I$2&amp;_xlfn.XLOOKUP($A370,E96_raw,E96_code),"N/A")</f>
        <v>N/A</v>
      </c>
      <c r="L370" s="5" t="str" cm="1">
        <f t="array" aca="1" ref="L370" ca="1">IF( OR( AND($A370&gt;=INDIRECT("'Panasonic ERJ Code Table'!$K" &amp; L$1),$A370&lt;=INDIRECT("'Panasonic ERJ Code Table'!$L" &amp; L$1)), AND($A370&gt;=INDIRECT("'Panasonic ERJ Code Table'!$M" &amp; L$1),$A370&lt;=INDIRECT("'Panasonic ERJ Code Table'!$N" &amp; L$1)) ),L$2&amp;_xlfn.XLOOKUP($A370,E96_raw,E96_code),"N/A")</f>
        <v>ERJ3RBD6651</v>
      </c>
      <c r="O370" s="5" t="str" cm="1">
        <f t="array" aca="1" ref="O370" ca="1">IF( OR( AND($A370&gt;=INDIRECT("'Panasonic ERJ Code Table'!$K" &amp; O$1),$A370&lt;=INDIRECT("'Panasonic ERJ Code Table'!$L" &amp; O$1)), AND($A370&gt;=INDIRECT("'Panasonic ERJ Code Table'!$M" &amp; O$1),$A370&lt;=INDIRECT("'Panasonic ERJ Code Table'!$N" &amp; O$1)) ),O$2&amp;_xlfn.XLOOKUP($A370,E96_raw,E96_code),"N/A")</f>
        <v>N/A</v>
      </c>
      <c r="R370" s="5" t="str" cm="1">
        <f t="array" aca="1" ref="R370" ca="1">IF( OR( AND($A370&gt;=INDIRECT("'Panasonic ERJ Code Table'!$K" &amp; R$1),$A370&lt;=INDIRECT("'Panasonic ERJ Code Table'!$L" &amp; R$1)), AND($A370&gt;=INDIRECT("'Panasonic ERJ Code Table'!$M" &amp; R$1),$A370&lt;=INDIRECT("'Panasonic ERJ Code Table'!$N" &amp; R$1)) ),R$2&amp;_xlfn.XLOOKUP($A370,E96_raw,E96_code),"N/A")</f>
        <v>ERJ6RBD6651</v>
      </c>
      <c r="U370" s="5" t="str" cm="1">
        <f t="array" aca="1" ref="U370" ca="1">IF( OR( AND($A370&gt;=INDIRECT("'Panasonic ERJ Code Table'!$J" &amp; U$1),$A370&lt;=INDIRECT("'Panasonic ERJ Code Table'!$K" &amp; U$1)), AND($A370&gt;=INDIRECT("'Panasonic ERJ Code Table'!$L" &amp; U$1),$A370&lt;=INDIRECT("'Panasonic ERJ Code Table'!$M" &amp; U$1)) ),U$2&amp;_xlfn.XLOOKUP($A370,E96_raw,E96_code),"N/A")</f>
        <v>ERJ6RED6651</v>
      </c>
    </row>
    <row r="371" spans="1:21">
      <c r="A371" s="16">
        <v>6810</v>
      </c>
      <c r="B371" s="19"/>
      <c r="C371" s="5" t="str" cm="1">
        <f t="array" aca="1" ref="C371" ca="1">IF( OR( AND($A371&gt;=INDIRECT("'Panasonic ERJ Code Table'!$K" &amp; C$1),$A371&lt;=INDIRECT("'Panasonic ERJ Code Table'!$L" &amp; C$1)), AND($A371&gt;=INDIRECT("'Panasonic ERJ Code Table'!$M" &amp; C$1),$A371&lt;=INDIRECT("'Panasonic ERJ Code Table'!$N" &amp; C$1)) ),C$2&amp;_xlfn.XLOOKUP($A371,E96_raw,E96_code),"N/A")</f>
        <v>ERJ1RHD6811</v>
      </c>
      <c r="D371" s="23" t="str" cm="1">
        <f t="array" aca="1" ref="D371" ca="1">"technology "&amp;RIGHT(C371,4)&amp;";"&amp;_xlfn.XLOOKUP(2,eii,eia)&amp;C371&amp;_xlfn.XLOOKUP(16,eii,eia)&amp;_xlfn.XLOOKUP(3,eii,eia)&amp;_xlfn.XLOOKUP($A371,E96_raw,e96_std&amp;" "&amp;e96_sym)&amp;_xlfn.XLOOKUP(16,eii,eia)&amp;_xlfn.XLOOKUP(4,eii,eia)&amp;_xlfn.XLOOKUP(LEFT(C371,7),r_1,r_4)&amp;" W @ 70°C"&amp;_xlfn.XLOOKUP(16,eii,eia)&amp;_xlfn.XLOOKUP(5,eii,eia)&amp;_xlfn.XLOOKUP(MID(C371,4,3),e_code,TEXT(e_size,"0000"))&amp;_xlfn.XLOOKUP(16,eii,eia)&amp;_xlfn.XLOOKUP(6,eii,eia)&amp;ROUND(MIN(SQRT($A371*_xlfn.XLOOKUP(LEFT(C371,7),r_1,r_4)),_xlfn.XLOOKUP(LEFT(C371,7),r_1,r_7)),1)&amp;" V"&amp;_xlfn.XLOOKUP(16,eii,eia)&amp;_xlfn.XLOOKUP(8,eii,eia)&amp;_xlfn.XLOOKUP(LEFT(C371,7),r_1,r_8)&amp;_xlfn.XLOOKUP(16,eii,eia)&amp;_xlfn.XLOOKUP(9,eii,eia)&amp;_xlfn.XLOOKUP($A371,E96_raw,E96_code&amp;" / "&amp;E96_3C)&amp;_xlfn.XLOOKUP(16,eii,eia)&amp;_xlfn.XLOOKUP(10,eii,eia)&amp;_xlfn.XLOOKUP(LEFT(C371,7),r_1,r_10)&amp;_xlfn.XLOOKUP(16,eii,eia)&amp;_xlfn.XLOOKUP(11,eii,eia)&amp;_xlfn.XLOOKUP(LEFT(C371,7),r_1,r_11)&amp;_xlfn.XLOOKUP(16,eii,eia)&amp;_xlfn.XLOOKUP(12,eii,eia)&amp;_xlfn.XLOOKUP(LEFT(C371,7),r_1,r_12)&amp;" ppm/°C"&amp;_xlfn.XLOOKUP(16,eii,eia)&amp;_xlfn.XLOOKUP(13,eii,eia)&amp;MID(C371,4,2)&amp;_xlfn.XLOOKUP(16,eii,eia)&amp;_xlfn.XLOOKUP(14,eii,eia)&amp;_xlfn.XLOOKUP(16,eii,eia)&amp;_xlfn.XLOOKUP(15,eii,eia)&amp;_xlfn.XLOOKUP(16,eii,eia)</f>
        <v>technology 6811;attribute MPN 'ERJ1RHD6811' constant;attribute value '6.81 k' constant;attribute Power '0.05 W @ 70°C' constant;attribute package '0201' constant;attribute RCWV '18.5 V' constant;attribute tolerance '±0.5 %' constant;attribute pkg_codes '6811 / 682'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1" s="5" t="str" cm="1">
        <f t="array" aca="1" ref="F371" ca="1">IF( OR( AND($A371&gt;=INDIRECT("'Panasonic ERJ Code Table'!$K" &amp; F$1),$A371&lt;=INDIRECT("'Panasonic ERJ Code Table'!$L" &amp; F$1)), AND($A371&gt;=INDIRECT("'Panasonic ERJ Code Table'!$M" &amp; F$1),$A371&lt;=INDIRECT("'Panasonic ERJ Code Table'!$N" &amp; F$1)) ),F$2&amp;_xlfn.XLOOKUP($A371,E96_raw,E96_code),"N/A")</f>
        <v>ERJ2RHD6811</v>
      </c>
      <c r="G371" s="23" t="str" cm="1">
        <f t="array" aca="1" ref="G371" ca="1">"technology "&amp;RIGHT(F371,4)&amp;";"&amp;_xlfn.XLOOKUP(2,eii,eia)&amp;F371&amp;_xlfn.XLOOKUP(16,eii,eia)&amp;_xlfn.XLOOKUP(3,eii,eia)&amp;_xlfn.XLOOKUP($A371,E96_raw,e96_std&amp;" "&amp;e96_sym)&amp;_xlfn.XLOOKUP(16,eii,eia)&amp;_xlfn.XLOOKUP(4,eii,eia)&amp;_xlfn.XLOOKUP(LEFT(F371,7),r_1,r_4)&amp;" W @ 70°C"&amp;_xlfn.XLOOKUP(16,eii,eia)&amp;_xlfn.XLOOKUP(5,eii,eia)&amp;_xlfn.XLOOKUP(MID(F371,4,3),e_code,TEXT(e_size,"0000"))&amp;_xlfn.XLOOKUP(16,eii,eia)&amp;_xlfn.XLOOKUP(6,eii,eia)&amp;ROUND(MIN(SQRT($A371*_xlfn.XLOOKUP(LEFT(F371,7),r_1,r_4)),_xlfn.XLOOKUP(LEFT(F371,7),r_1,r_7)),1)&amp;" V"&amp;_xlfn.XLOOKUP(16,eii,eia)&amp;_xlfn.XLOOKUP(8,eii,eia)&amp;_xlfn.XLOOKUP(LEFT(F371,7),r_1,r_8)&amp;_xlfn.XLOOKUP(16,eii,eia)&amp;_xlfn.XLOOKUP(9,eii,eia)&amp;_xlfn.XLOOKUP($A371,E96_raw,E96_code&amp;" / "&amp;E96_3C)&amp;_xlfn.XLOOKUP(16,eii,eia)&amp;_xlfn.XLOOKUP(10,eii,eia)&amp;_xlfn.XLOOKUP(LEFT(F371,7),r_1,r_10)&amp;_xlfn.XLOOKUP(16,eii,eia)&amp;_xlfn.XLOOKUP(11,eii,eia)&amp;_xlfn.XLOOKUP(LEFT(F371,7),r_1,r_11)&amp;_xlfn.XLOOKUP(16,eii,eia)&amp;_xlfn.XLOOKUP(12,eii,eia)&amp;_xlfn.XLOOKUP(LEFT(F371,7),r_1,r_12)&amp;" ppm/°C"&amp;_xlfn.XLOOKUP(16,eii,eia)&amp;_xlfn.XLOOKUP(13,eii,eia)&amp;MID(F371,4,2)&amp;_xlfn.XLOOKUP(16,eii,eia)&amp;_xlfn.XLOOKUP(14,eii,eia)&amp;_xlfn.XLOOKUP(16,eii,eia)&amp;_xlfn.XLOOKUP(15,eii,eia)&amp;_xlfn.XLOOKUP(16,eii,eia)</f>
        <v>technology 6811;attribute MPN 'ERJ2RHD6811' constant;attribute value '6.81 k' constant;attribute Power '0.063 W @ 70°C' constant;attribute package '0402' constant;attribute RCWV '20.7 V' constant;attribute tolerance '±0.5 %' constant;attribute pkg_codes '6811 / 682'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1" s="5" t="str" cm="1">
        <f t="array" aca="1" ref="I371" ca="1">IF( OR( AND($A371&gt;=INDIRECT("'Panasonic ERJ Code Table'!$K" &amp; I$1),$A371&lt;=INDIRECT("'Panasonic ERJ Code Table'!$L" &amp; I$1)), AND($A371&gt;=INDIRECT("'Panasonic ERJ Code Table'!$M" &amp; I$1),$A371&lt;=INDIRECT("'Panasonic ERJ Code Table'!$N" &amp; I$1)) ),I$2&amp;_xlfn.XLOOKUP($A371,E96_raw,E96_code),"N/A")</f>
        <v>N/A</v>
      </c>
      <c r="L371" s="5" t="str" cm="1">
        <f t="array" aca="1" ref="L371" ca="1">IF( OR( AND($A371&gt;=INDIRECT("'Panasonic ERJ Code Table'!$K" &amp; L$1),$A371&lt;=INDIRECT("'Panasonic ERJ Code Table'!$L" &amp; L$1)), AND($A371&gt;=INDIRECT("'Panasonic ERJ Code Table'!$M" &amp; L$1),$A371&lt;=INDIRECT("'Panasonic ERJ Code Table'!$N" &amp; L$1)) ),L$2&amp;_xlfn.XLOOKUP($A371,E96_raw,E96_code),"N/A")</f>
        <v>ERJ3RBD6811</v>
      </c>
      <c r="O371" s="5" t="str" cm="1">
        <f t="array" aca="1" ref="O371" ca="1">IF( OR( AND($A371&gt;=INDIRECT("'Panasonic ERJ Code Table'!$K" &amp; O$1),$A371&lt;=INDIRECT("'Panasonic ERJ Code Table'!$L" &amp; O$1)), AND($A371&gt;=INDIRECT("'Panasonic ERJ Code Table'!$M" &amp; O$1),$A371&lt;=INDIRECT("'Panasonic ERJ Code Table'!$N" &amp; O$1)) ),O$2&amp;_xlfn.XLOOKUP($A371,E96_raw,E96_code),"N/A")</f>
        <v>N/A</v>
      </c>
      <c r="R371" s="5" t="str" cm="1">
        <f t="array" aca="1" ref="R371" ca="1">IF( OR( AND($A371&gt;=INDIRECT("'Panasonic ERJ Code Table'!$K" &amp; R$1),$A371&lt;=INDIRECT("'Panasonic ERJ Code Table'!$L" &amp; R$1)), AND($A371&gt;=INDIRECT("'Panasonic ERJ Code Table'!$M" &amp; R$1),$A371&lt;=INDIRECT("'Panasonic ERJ Code Table'!$N" &amp; R$1)) ),R$2&amp;_xlfn.XLOOKUP($A371,E96_raw,E96_code),"N/A")</f>
        <v>ERJ6RBD6811</v>
      </c>
      <c r="U371" s="5" t="str" cm="1">
        <f t="array" aca="1" ref="U371" ca="1">IF( OR( AND($A371&gt;=INDIRECT("'Panasonic ERJ Code Table'!$J" &amp; U$1),$A371&lt;=INDIRECT("'Panasonic ERJ Code Table'!$K" &amp; U$1)), AND($A371&gt;=INDIRECT("'Panasonic ERJ Code Table'!$L" &amp; U$1),$A371&lt;=INDIRECT("'Panasonic ERJ Code Table'!$M" &amp; U$1)) ),U$2&amp;_xlfn.XLOOKUP($A371,E96_raw,E96_code),"N/A")</f>
        <v>ERJ6RED6811</v>
      </c>
    </row>
    <row r="372" spans="1:21">
      <c r="A372" s="16">
        <v>6980</v>
      </c>
      <c r="B372" s="19"/>
      <c r="C372" s="5" t="str" cm="1">
        <f t="array" aca="1" ref="C372" ca="1">IF( OR( AND($A372&gt;=INDIRECT("'Panasonic ERJ Code Table'!$K" &amp; C$1),$A372&lt;=INDIRECT("'Panasonic ERJ Code Table'!$L" &amp; C$1)), AND($A372&gt;=INDIRECT("'Panasonic ERJ Code Table'!$M" &amp; C$1),$A372&lt;=INDIRECT("'Panasonic ERJ Code Table'!$N" &amp; C$1)) ),C$2&amp;_xlfn.XLOOKUP($A372,E96_raw,E96_code),"N/A")</f>
        <v>ERJ1RHD6981</v>
      </c>
      <c r="D372" s="23" t="str" cm="1">
        <f t="array" aca="1" ref="D372" ca="1">"technology "&amp;RIGHT(C372,4)&amp;";"&amp;_xlfn.XLOOKUP(2,eii,eia)&amp;C372&amp;_xlfn.XLOOKUP(16,eii,eia)&amp;_xlfn.XLOOKUP(3,eii,eia)&amp;_xlfn.XLOOKUP($A372,E96_raw,e96_std&amp;" "&amp;e96_sym)&amp;_xlfn.XLOOKUP(16,eii,eia)&amp;_xlfn.XLOOKUP(4,eii,eia)&amp;_xlfn.XLOOKUP(LEFT(C372,7),r_1,r_4)&amp;" W @ 70°C"&amp;_xlfn.XLOOKUP(16,eii,eia)&amp;_xlfn.XLOOKUP(5,eii,eia)&amp;_xlfn.XLOOKUP(MID(C372,4,3),e_code,TEXT(e_size,"0000"))&amp;_xlfn.XLOOKUP(16,eii,eia)&amp;_xlfn.XLOOKUP(6,eii,eia)&amp;ROUND(MIN(SQRT($A372*_xlfn.XLOOKUP(LEFT(C372,7),r_1,r_4)),_xlfn.XLOOKUP(LEFT(C372,7),r_1,r_7)),1)&amp;" V"&amp;_xlfn.XLOOKUP(16,eii,eia)&amp;_xlfn.XLOOKUP(8,eii,eia)&amp;_xlfn.XLOOKUP(LEFT(C372,7),r_1,r_8)&amp;_xlfn.XLOOKUP(16,eii,eia)&amp;_xlfn.XLOOKUP(9,eii,eia)&amp;_xlfn.XLOOKUP($A372,E96_raw,E96_code&amp;" / "&amp;E96_3C)&amp;_xlfn.XLOOKUP(16,eii,eia)&amp;_xlfn.XLOOKUP(10,eii,eia)&amp;_xlfn.XLOOKUP(LEFT(C372,7),r_1,r_10)&amp;_xlfn.XLOOKUP(16,eii,eia)&amp;_xlfn.XLOOKUP(11,eii,eia)&amp;_xlfn.XLOOKUP(LEFT(C372,7),r_1,r_11)&amp;_xlfn.XLOOKUP(16,eii,eia)&amp;_xlfn.XLOOKUP(12,eii,eia)&amp;_xlfn.XLOOKUP(LEFT(C372,7),r_1,r_12)&amp;" ppm/°C"&amp;_xlfn.XLOOKUP(16,eii,eia)&amp;_xlfn.XLOOKUP(13,eii,eia)&amp;MID(C372,4,2)&amp;_xlfn.XLOOKUP(16,eii,eia)&amp;_xlfn.XLOOKUP(14,eii,eia)&amp;_xlfn.XLOOKUP(16,eii,eia)&amp;_xlfn.XLOOKUP(15,eii,eia)&amp;_xlfn.XLOOKUP(16,eii,eia)</f>
        <v>technology 6981;attribute MPN 'ERJ1RHD6981' constant;attribute value '6.98 k' constant;attribute Power '0.05 W @ 70°C' constant;attribute package '0201' constant;attribute RCWV '18.7 V' constant;attribute tolerance '±0.5 %' constant;attribute pkg_codes '6981 / 692'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2" s="5" t="str" cm="1">
        <f t="array" aca="1" ref="F372" ca="1">IF( OR( AND($A372&gt;=INDIRECT("'Panasonic ERJ Code Table'!$K" &amp; F$1),$A372&lt;=INDIRECT("'Panasonic ERJ Code Table'!$L" &amp; F$1)), AND($A372&gt;=INDIRECT("'Panasonic ERJ Code Table'!$M" &amp; F$1),$A372&lt;=INDIRECT("'Panasonic ERJ Code Table'!$N" &amp; F$1)) ),F$2&amp;_xlfn.XLOOKUP($A372,E96_raw,E96_code),"N/A")</f>
        <v>ERJ2RHD6981</v>
      </c>
      <c r="G372" s="23" t="str" cm="1">
        <f t="array" aca="1" ref="G372" ca="1">"technology "&amp;RIGHT(F372,4)&amp;";"&amp;_xlfn.XLOOKUP(2,eii,eia)&amp;F372&amp;_xlfn.XLOOKUP(16,eii,eia)&amp;_xlfn.XLOOKUP(3,eii,eia)&amp;_xlfn.XLOOKUP($A372,E96_raw,e96_std&amp;" "&amp;e96_sym)&amp;_xlfn.XLOOKUP(16,eii,eia)&amp;_xlfn.XLOOKUP(4,eii,eia)&amp;_xlfn.XLOOKUP(LEFT(F372,7),r_1,r_4)&amp;" W @ 70°C"&amp;_xlfn.XLOOKUP(16,eii,eia)&amp;_xlfn.XLOOKUP(5,eii,eia)&amp;_xlfn.XLOOKUP(MID(F372,4,3),e_code,TEXT(e_size,"0000"))&amp;_xlfn.XLOOKUP(16,eii,eia)&amp;_xlfn.XLOOKUP(6,eii,eia)&amp;ROUND(MIN(SQRT($A372*_xlfn.XLOOKUP(LEFT(F372,7),r_1,r_4)),_xlfn.XLOOKUP(LEFT(F372,7),r_1,r_7)),1)&amp;" V"&amp;_xlfn.XLOOKUP(16,eii,eia)&amp;_xlfn.XLOOKUP(8,eii,eia)&amp;_xlfn.XLOOKUP(LEFT(F372,7),r_1,r_8)&amp;_xlfn.XLOOKUP(16,eii,eia)&amp;_xlfn.XLOOKUP(9,eii,eia)&amp;_xlfn.XLOOKUP($A372,E96_raw,E96_code&amp;" / "&amp;E96_3C)&amp;_xlfn.XLOOKUP(16,eii,eia)&amp;_xlfn.XLOOKUP(10,eii,eia)&amp;_xlfn.XLOOKUP(LEFT(F372,7),r_1,r_10)&amp;_xlfn.XLOOKUP(16,eii,eia)&amp;_xlfn.XLOOKUP(11,eii,eia)&amp;_xlfn.XLOOKUP(LEFT(F372,7),r_1,r_11)&amp;_xlfn.XLOOKUP(16,eii,eia)&amp;_xlfn.XLOOKUP(12,eii,eia)&amp;_xlfn.XLOOKUP(LEFT(F372,7),r_1,r_12)&amp;" ppm/°C"&amp;_xlfn.XLOOKUP(16,eii,eia)&amp;_xlfn.XLOOKUP(13,eii,eia)&amp;MID(F372,4,2)&amp;_xlfn.XLOOKUP(16,eii,eia)&amp;_xlfn.XLOOKUP(14,eii,eia)&amp;_xlfn.XLOOKUP(16,eii,eia)&amp;_xlfn.XLOOKUP(15,eii,eia)&amp;_xlfn.XLOOKUP(16,eii,eia)</f>
        <v>technology 6981;attribute MPN 'ERJ2RHD6981' constant;attribute value '6.98 k' constant;attribute Power '0.063 W @ 70°C' constant;attribute package '0402' constant;attribute RCWV '21 V' constant;attribute tolerance '±0.5 %' constant;attribute pkg_codes '6981 / 692'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2" s="5" t="str" cm="1">
        <f t="array" aca="1" ref="I372" ca="1">IF( OR( AND($A372&gt;=INDIRECT("'Panasonic ERJ Code Table'!$K" &amp; I$1),$A372&lt;=INDIRECT("'Panasonic ERJ Code Table'!$L" &amp; I$1)), AND($A372&gt;=INDIRECT("'Panasonic ERJ Code Table'!$M" &amp; I$1),$A372&lt;=INDIRECT("'Panasonic ERJ Code Table'!$N" &amp; I$1)) ),I$2&amp;_xlfn.XLOOKUP($A372,E96_raw,E96_code),"N/A")</f>
        <v>N/A</v>
      </c>
      <c r="L372" s="5" t="str" cm="1">
        <f t="array" aca="1" ref="L372" ca="1">IF( OR( AND($A372&gt;=INDIRECT("'Panasonic ERJ Code Table'!$K" &amp; L$1),$A372&lt;=INDIRECT("'Panasonic ERJ Code Table'!$L" &amp; L$1)), AND($A372&gt;=INDIRECT("'Panasonic ERJ Code Table'!$M" &amp; L$1),$A372&lt;=INDIRECT("'Panasonic ERJ Code Table'!$N" &amp; L$1)) ),L$2&amp;_xlfn.XLOOKUP($A372,E96_raw,E96_code),"N/A")</f>
        <v>ERJ3RBD6981</v>
      </c>
      <c r="O372" s="5" t="str" cm="1">
        <f t="array" aca="1" ref="O372" ca="1">IF( OR( AND($A372&gt;=INDIRECT("'Panasonic ERJ Code Table'!$K" &amp; O$1),$A372&lt;=INDIRECT("'Panasonic ERJ Code Table'!$L" &amp; O$1)), AND($A372&gt;=INDIRECT("'Panasonic ERJ Code Table'!$M" &amp; O$1),$A372&lt;=INDIRECT("'Panasonic ERJ Code Table'!$N" &amp; O$1)) ),O$2&amp;_xlfn.XLOOKUP($A372,E96_raw,E96_code),"N/A")</f>
        <v>N/A</v>
      </c>
      <c r="R372" s="5" t="str" cm="1">
        <f t="array" aca="1" ref="R372" ca="1">IF( OR( AND($A372&gt;=INDIRECT("'Panasonic ERJ Code Table'!$K" &amp; R$1),$A372&lt;=INDIRECT("'Panasonic ERJ Code Table'!$L" &amp; R$1)), AND($A372&gt;=INDIRECT("'Panasonic ERJ Code Table'!$M" &amp; R$1),$A372&lt;=INDIRECT("'Panasonic ERJ Code Table'!$N" &amp; R$1)) ),R$2&amp;_xlfn.XLOOKUP($A372,E96_raw,E96_code),"N/A")</f>
        <v>ERJ6RBD6981</v>
      </c>
      <c r="U372" s="5" t="str" cm="1">
        <f t="array" aca="1" ref="U372" ca="1">IF( OR( AND($A372&gt;=INDIRECT("'Panasonic ERJ Code Table'!$J" &amp; U$1),$A372&lt;=INDIRECT("'Panasonic ERJ Code Table'!$K" &amp; U$1)), AND($A372&gt;=INDIRECT("'Panasonic ERJ Code Table'!$L" &amp; U$1),$A372&lt;=INDIRECT("'Panasonic ERJ Code Table'!$M" &amp; U$1)) ),U$2&amp;_xlfn.XLOOKUP($A372,E96_raw,E96_code),"N/A")</f>
        <v>ERJ6RED6981</v>
      </c>
    </row>
    <row r="373" spans="1:21">
      <c r="A373" s="16">
        <v>7150</v>
      </c>
      <c r="B373" s="19"/>
      <c r="C373" s="5" t="str" cm="1">
        <f t="array" aca="1" ref="C373" ca="1">IF( OR( AND($A373&gt;=INDIRECT("'Panasonic ERJ Code Table'!$K" &amp; C$1),$A373&lt;=INDIRECT("'Panasonic ERJ Code Table'!$L" &amp; C$1)), AND($A373&gt;=INDIRECT("'Panasonic ERJ Code Table'!$M" &amp; C$1),$A373&lt;=INDIRECT("'Panasonic ERJ Code Table'!$N" &amp; C$1)) ),C$2&amp;_xlfn.XLOOKUP($A373,E96_raw,E96_code),"N/A")</f>
        <v>ERJ1RHD7151</v>
      </c>
      <c r="D373" s="23" t="str" cm="1">
        <f t="array" aca="1" ref="D373" ca="1">"technology "&amp;RIGHT(C373,4)&amp;";"&amp;_xlfn.XLOOKUP(2,eii,eia)&amp;C373&amp;_xlfn.XLOOKUP(16,eii,eia)&amp;_xlfn.XLOOKUP(3,eii,eia)&amp;_xlfn.XLOOKUP($A373,E96_raw,e96_std&amp;" "&amp;e96_sym)&amp;_xlfn.XLOOKUP(16,eii,eia)&amp;_xlfn.XLOOKUP(4,eii,eia)&amp;_xlfn.XLOOKUP(LEFT(C373,7),r_1,r_4)&amp;" W @ 70°C"&amp;_xlfn.XLOOKUP(16,eii,eia)&amp;_xlfn.XLOOKUP(5,eii,eia)&amp;_xlfn.XLOOKUP(MID(C373,4,3),e_code,TEXT(e_size,"0000"))&amp;_xlfn.XLOOKUP(16,eii,eia)&amp;_xlfn.XLOOKUP(6,eii,eia)&amp;ROUND(MIN(SQRT($A373*_xlfn.XLOOKUP(LEFT(C373,7),r_1,r_4)),_xlfn.XLOOKUP(LEFT(C373,7),r_1,r_7)),1)&amp;" V"&amp;_xlfn.XLOOKUP(16,eii,eia)&amp;_xlfn.XLOOKUP(8,eii,eia)&amp;_xlfn.XLOOKUP(LEFT(C373,7),r_1,r_8)&amp;_xlfn.XLOOKUP(16,eii,eia)&amp;_xlfn.XLOOKUP(9,eii,eia)&amp;_xlfn.XLOOKUP($A373,E96_raw,E96_code&amp;" / "&amp;E96_3C)&amp;_xlfn.XLOOKUP(16,eii,eia)&amp;_xlfn.XLOOKUP(10,eii,eia)&amp;_xlfn.XLOOKUP(LEFT(C373,7),r_1,r_10)&amp;_xlfn.XLOOKUP(16,eii,eia)&amp;_xlfn.XLOOKUP(11,eii,eia)&amp;_xlfn.XLOOKUP(LEFT(C373,7),r_1,r_11)&amp;_xlfn.XLOOKUP(16,eii,eia)&amp;_xlfn.XLOOKUP(12,eii,eia)&amp;_xlfn.XLOOKUP(LEFT(C373,7),r_1,r_12)&amp;" ppm/°C"&amp;_xlfn.XLOOKUP(16,eii,eia)&amp;_xlfn.XLOOKUP(13,eii,eia)&amp;MID(C373,4,2)&amp;_xlfn.XLOOKUP(16,eii,eia)&amp;_xlfn.XLOOKUP(14,eii,eia)&amp;_xlfn.XLOOKUP(16,eii,eia)&amp;_xlfn.XLOOKUP(15,eii,eia)&amp;_xlfn.XLOOKUP(16,eii,eia)</f>
        <v>technology 7151;attribute MPN 'ERJ1RHD7151' constant;attribute value '7.15 k' constant;attribute Power '0.05 W @ 70°C' constant;attribute package '0201' constant;attribute RCWV '18.9 V' constant;attribute tolerance '±0.5 %' constant;attribute pkg_codes '7151 / 712'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3" s="5" t="str" cm="1">
        <f t="array" aca="1" ref="F373" ca="1">IF( OR( AND($A373&gt;=INDIRECT("'Panasonic ERJ Code Table'!$K" &amp; F$1),$A373&lt;=INDIRECT("'Panasonic ERJ Code Table'!$L" &amp; F$1)), AND($A373&gt;=INDIRECT("'Panasonic ERJ Code Table'!$M" &amp; F$1),$A373&lt;=INDIRECT("'Panasonic ERJ Code Table'!$N" &amp; F$1)) ),F$2&amp;_xlfn.XLOOKUP($A373,E96_raw,E96_code),"N/A")</f>
        <v>ERJ2RHD7151</v>
      </c>
      <c r="G373" s="23" t="str" cm="1">
        <f t="array" aca="1" ref="G373" ca="1">"technology "&amp;RIGHT(F373,4)&amp;";"&amp;_xlfn.XLOOKUP(2,eii,eia)&amp;F373&amp;_xlfn.XLOOKUP(16,eii,eia)&amp;_xlfn.XLOOKUP(3,eii,eia)&amp;_xlfn.XLOOKUP($A373,E96_raw,e96_std&amp;" "&amp;e96_sym)&amp;_xlfn.XLOOKUP(16,eii,eia)&amp;_xlfn.XLOOKUP(4,eii,eia)&amp;_xlfn.XLOOKUP(LEFT(F373,7),r_1,r_4)&amp;" W @ 70°C"&amp;_xlfn.XLOOKUP(16,eii,eia)&amp;_xlfn.XLOOKUP(5,eii,eia)&amp;_xlfn.XLOOKUP(MID(F373,4,3),e_code,TEXT(e_size,"0000"))&amp;_xlfn.XLOOKUP(16,eii,eia)&amp;_xlfn.XLOOKUP(6,eii,eia)&amp;ROUND(MIN(SQRT($A373*_xlfn.XLOOKUP(LEFT(F373,7),r_1,r_4)),_xlfn.XLOOKUP(LEFT(F373,7),r_1,r_7)),1)&amp;" V"&amp;_xlfn.XLOOKUP(16,eii,eia)&amp;_xlfn.XLOOKUP(8,eii,eia)&amp;_xlfn.XLOOKUP(LEFT(F373,7),r_1,r_8)&amp;_xlfn.XLOOKUP(16,eii,eia)&amp;_xlfn.XLOOKUP(9,eii,eia)&amp;_xlfn.XLOOKUP($A373,E96_raw,E96_code&amp;" / "&amp;E96_3C)&amp;_xlfn.XLOOKUP(16,eii,eia)&amp;_xlfn.XLOOKUP(10,eii,eia)&amp;_xlfn.XLOOKUP(LEFT(F373,7),r_1,r_10)&amp;_xlfn.XLOOKUP(16,eii,eia)&amp;_xlfn.XLOOKUP(11,eii,eia)&amp;_xlfn.XLOOKUP(LEFT(F373,7),r_1,r_11)&amp;_xlfn.XLOOKUP(16,eii,eia)&amp;_xlfn.XLOOKUP(12,eii,eia)&amp;_xlfn.XLOOKUP(LEFT(F373,7),r_1,r_12)&amp;" ppm/°C"&amp;_xlfn.XLOOKUP(16,eii,eia)&amp;_xlfn.XLOOKUP(13,eii,eia)&amp;MID(F373,4,2)&amp;_xlfn.XLOOKUP(16,eii,eia)&amp;_xlfn.XLOOKUP(14,eii,eia)&amp;_xlfn.XLOOKUP(16,eii,eia)&amp;_xlfn.XLOOKUP(15,eii,eia)&amp;_xlfn.XLOOKUP(16,eii,eia)</f>
        <v>technology 7151;attribute MPN 'ERJ2RHD7151' constant;attribute value '7.15 k' constant;attribute Power '0.063 W @ 70°C' constant;attribute package '0402' constant;attribute RCWV '21.2 V' constant;attribute tolerance '±0.5 %' constant;attribute pkg_codes '7151 / 712'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3" s="5" t="str" cm="1">
        <f t="array" aca="1" ref="I373" ca="1">IF( OR( AND($A373&gt;=INDIRECT("'Panasonic ERJ Code Table'!$K" &amp; I$1),$A373&lt;=INDIRECT("'Panasonic ERJ Code Table'!$L" &amp; I$1)), AND($A373&gt;=INDIRECT("'Panasonic ERJ Code Table'!$M" &amp; I$1),$A373&lt;=INDIRECT("'Panasonic ERJ Code Table'!$N" &amp; I$1)) ),I$2&amp;_xlfn.XLOOKUP($A373,E96_raw,E96_code),"N/A")</f>
        <v>N/A</v>
      </c>
      <c r="L373" s="5" t="str" cm="1">
        <f t="array" aca="1" ref="L373" ca="1">IF( OR( AND($A373&gt;=INDIRECT("'Panasonic ERJ Code Table'!$K" &amp; L$1),$A373&lt;=INDIRECT("'Panasonic ERJ Code Table'!$L" &amp; L$1)), AND($A373&gt;=INDIRECT("'Panasonic ERJ Code Table'!$M" &amp; L$1),$A373&lt;=INDIRECT("'Panasonic ERJ Code Table'!$N" &amp; L$1)) ),L$2&amp;_xlfn.XLOOKUP($A373,E96_raw,E96_code),"N/A")</f>
        <v>ERJ3RBD7151</v>
      </c>
      <c r="O373" s="5" t="str" cm="1">
        <f t="array" aca="1" ref="O373" ca="1">IF( OR( AND($A373&gt;=INDIRECT("'Panasonic ERJ Code Table'!$K" &amp; O$1),$A373&lt;=INDIRECT("'Panasonic ERJ Code Table'!$L" &amp; O$1)), AND($A373&gt;=INDIRECT("'Panasonic ERJ Code Table'!$M" &amp; O$1),$A373&lt;=INDIRECT("'Panasonic ERJ Code Table'!$N" &amp; O$1)) ),O$2&amp;_xlfn.XLOOKUP($A373,E96_raw,E96_code),"N/A")</f>
        <v>N/A</v>
      </c>
      <c r="R373" s="5" t="str" cm="1">
        <f t="array" aca="1" ref="R373" ca="1">IF( OR( AND($A373&gt;=INDIRECT("'Panasonic ERJ Code Table'!$K" &amp; R$1),$A373&lt;=INDIRECT("'Panasonic ERJ Code Table'!$L" &amp; R$1)), AND($A373&gt;=INDIRECT("'Panasonic ERJ Code Table'!$M" &amp; R$1),$A373&lt;=INDIRECT("'Panasonic ERJ Code Table'!$N" &amp; R$1)) ),R$2&amp;_xlfn.XLOOKUP($A373,E96_raw,E96_code),"N/A")</f>
        <v>ERJ6RBD7151</v>
      </c>
      <c r="U373" s="5" t="str" cm="1">
        <f t="array" aca="1" ref="U373" ca="1">IF( OR( AND($A373&gt;=INDIRECT("'Panasonic ERJ Code Table'!$J" &amp; U$1),$A373&lt;=INDIRECT("'Panasonic ERJ Code Table'!$K" &amp; U$1)), AND($A373&gt;=INDIRECT("'Panasonic ERJ Code Table'!$L" &amp; U$1),$A373&lt;=INDIRECT("'Panasonic ERJ Code Table'!$M" &amp; U$1)) ),U$2&amp;_xlfn.XLOOKUP($A373,E96_raw,E96_code),"N/A")</f>
        <v>ERJ6RED7151</v>
      </c>
    </row>
    <row r="374" spans="1:21">
      <c r="A374" s="16">
        <v>7320</v>
      </c>
      <c r="B374" s="19"/>
      <c r="C374" s="5" t="str" cm="1">
        <f t="array" aca="1" ref="C374" ca="1">IF( OR( AND($A374&gt;=INDIRECT("'Panasonic ERJ Code Table'!$K" &amp; C$1),$A374&lt;=INDIRECT("'Panasonic ERJ Code Table'!$L" &amp; C$1)), AND($A374&gt;=INDIRECT("'Panasonic ERJ Code Table'!$M" &amp; C$1),$A374&lt;=INDIRECT("'Panasonic ERJ Code Table'!$N" &amp; C$1)) ),C$2&amp;_xlfn.XLOOKUP($A374,E96_raw,E96_code),"N/A")</f>
        <v>ERJ1RHD7321</v>
      </c>
      <c r="D374" s="23" t="str" cm="1">
        <f t="array" aca="1" ref="D374" ca="1">"technology "&amp;RIGHT(C374,4)&amp;";"&amp;_xlfn.XLOOKUP(2,eii,eia)&amp;C374&amp;_xlfn.XLOOKUP(16,eii,eia)&amp;_xlfn.XLOOKUP(3,eii,eia)&amp;_xlfn.XLOOKUP($A374,E96_raw,e96_std&amp;" "&amp;e96_sym)&amp;_xlfn.XLOOKUP(16,eii,eia)&amp;_xlfn.XLOOKUP(4,eii,eia)&amp;_xlfn.XLOOKUP(LEFT(C374,7),r_1,r_4)&amp;" W @ 70°C"&amp;_xlfn.XLOOKUP(16,eii,eia)&amp;_xlfn.XLOOKUP(5,eii,eia)&amp;_xlfn.XLOOKUP(MID(C374,4,3),e_code,TEXT(e_size,"0000"))&amp;_xlfn.XLOOKUP(16,eii,eia)&amp;_xlfn.XLOOKUP(6,eii,eia)&amp;ROUND(MIN(SQRT($A374*_xlfn.XLOOKUP(LEFT(C374,7),r_1,r_4)),_xlfn.XLOOKUP(LEFT(C374,7),r_1,r_7)),1)&amp;" V"&amp;_xlfn.XLOOKUP(16,eii,eia)&amp;_xlfn.XLOOKUP(8,eii,eia)&amp;_xlfn.XLOOKUP(LEFT(C374,7),r_1,r_8)&amp;_xlfn.XLOOKUP(16,eii,eia)&amp;_xlfn.XLOOKUP(9,eii,eia)&amp;_xlfn.XLOOKUP($A374,E96_raw,E96_code&amp;" / "&amp;E96_3C)&amp;_xlfn.XLOOKUP(16,eii,eia)&amp;_xlfn.XLOOKUP(10,eii,eia)&amp;_xlfn.XLOOKUP(LEFT(C374,7),r_1,r_10)&amp;_xlfn.XLOOKUP(16,eii,eia)&amp;_xlfn.XLOOKUP(11,eii,eia)&amp;_xlfn.XLOOKUP(LEFT(C374,7),r_1,r_11)&amp;_xlfn.XLOOKUP(16,eii,eia)&amp;_xlfn.XLOOKUP(12,eii,eia)&amp;_xlfn.XLOOKUP(LEFT(C374,7),r_1,r_12)&amp;" ppm/°C"&amp;_xlfn.XLOOKUP(16,eii,eia)&amp;_xlfn.XLOOKUP(13,eii,eia)&amp;MID(C374,4,2)&amp;_xlfn.XLOOKUP(16,eii,eia)&amp;_xlfn.XLOOKUP(14,eii,eia)&amp;_xlfn.XLOOKUP(16,eii,eia)&amp;_xlfn.XLOOKUP(15,eii,eia)&amp;_xlfn.XLOOKUP(16,eii,eia)</f>
        <v>technology 7321;attribute MPN 'ERJ1RHD7321' constant;attribute value '7.32 k' constant;attribute Power '0.05 W @ 70°C' constant;attribute package '0201' constant;attribute RCWV '19.1 V' constant;attribute tolerance '±0.5 %' constant;attribute pkg_codes '7321 / 732'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4" s="5" t="str" cm="1">
        <f t="array" aca="1" ref="F374" ca="1">IF( OR( AND($A374&gt;=INDIRECT("'Panasonic ERJ Code Table'!$K" &amp; F$1),$A374&lt;=INDIRECT("'Panasonic ERJ Code Table'!$L" &amp; F$1)), AND($A374&gt;=INDIRECT("'Panasonic ERJ Code Table'!$M" &amp; F$1),$A374&lt;=INDIRECT("'Panasonic ERJ Code Table'!$N" &amp; F$1)) ),F$2&amp;_xlfn.XLOOKUP($A374,E96_raw,E96_code),"N/A")</f>
        <v>ERJ2RHD7321</v>
      </c>
      <c r="G374" s="23" t="str" cm="1">
        <f t="array" aca="1" ref="G374" ca="1">"technology "&amp;RIGHT(F374,4)&amp;";"&amp;_xlfn.XLOOKUP(2,eii,eia)&amp;F374&amp;_xlfn.XLOOKUP(16,eii,eia)&amp;_xlfn.XLOOKUP(3,eii,eia)&amp;_xlfn.XLOOKUP($A374,E96_raw,e96_std&amp;" "&amp;e96_sym)&amp;_xlfn.XLOOKUP(16,eii,eia)&amp;_xlfn.XLOOKUP(4,eii,eia)&amp;_xlfn.XLOOKUP(LEFT(F374,7),r_1,r_4)&amp;" W @ 70°C"&amp;_xlfn.XLOOKUP(16,eii,eia)&amp;_xlfn.XLOOKUP(5,eii,eia)&amp;_xlfn.XLOOKUP(MID(F374,4,3),e_code,TEXT(e_size,"0000"))&amp;_xlfn.XLOOKUP(16,eii,eia)&amp;_xlfn.XLOOKUP(6,eii,eia)&amp;ROUND(MIN(SQRT($A374*_xlfn.XLOOKUP(LEFT(F374,7),r_1,r_4)),_xlfn.XLOOKUP(LEFT(F374,7),r_1,r_7)),1)&amp;" V"&amp;_xlfn.XLOOKUP(16,eii,eia)&amp;_xlfn.XLOOKUP(8,eii,eia)&amp;_xlfn.XLOOKUP(LEFT(F374,7),r_1,r_8)&amp;_xlfn.XLOOKUP(16,eii,eia)&amp;_xlfn.XLOOKUP(9,eii,eia)&amp;_xlfn.XLOOKUP($A374,E96_raw,E96_code&amp;" / "&amp;E96_3C)&amp;_xlfn.XLOOKUP(16,eii,eia)&amp;_xlfn.XLOOKUP(10,eii,eia)&amp;_xlfn.XLOOKUP(LEFT(F374,7),r_1,r_10)&amp;_xlfn.XLOOKUP(16,eii,eia)&amp;_xlfn.XLOOKUP(11,eii,eia)&amp;_xlfn.XLOOKUP(LEFT(F374,7),r_1,r_11)&amp;_xlfn.XLOOKUP(16,eii,eia)&amp;_xlfn.XLOOKUP(12,eii,eia)&amp;_xlfn.XLOOKUP(LEFT(F374,7),r_1,r_12)&amp;" ppm/°C"&amp;_xlfn.XLOOKUP(16,eii,eia)&amp;_xlfn.XLOOKUP(13,eii,eia)&amp;MID(F374,4,2)&amp;_xlfn.XLOOKUP(16,eii,eia)&amp;_xlfn.XLOOKUP(14,eii,eia)&amp;_xlfn.XLOOKUP(16,eii,eia)&amp;_xlfn.XLOOKUP(15,eii,eia)&amp;_xlfn.XLOOKUP(16,eii,eia)</f>
        <v>technology 7321;attribute MPN 'ERJ2RHD7321' constant;attribute value '7.32 k' constant;attribute Power '0.063 W @ 70°C' constant;attribute package '0402' constant;attribute RCWV '21.5 V' constant;attribute tolerance '±0.5 %' constant;attribute pkg_codes '7321 / 732'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4" s="5" t="str" cm="1">
        <f t="array" aca="1" ref="I374" ca="1">IF( OR( AND($A374&gt;=INDIRECT("'Panasonic ERJ Code Table'!$K" &amp; I$1),$A374&lt;=INDIRECT("'Panasonic ERJ Code Table'!$L" &amp; I$1)), AND($A374&gt;=INDIRECT("'Panasonic ERJ Code Table'!$M" &amp; I$1),$A374&lt;=INDIRECT("'Panasonic ERJ Code Table'!$N" &amp; I$1)) ),I$2&amp;_xlfn.XLOOKUP($A374,E96_raw,E96_code),"N/A")</f>
        <v>N/A</v>
      </c>
      <c r="L374" s="5" t="str" cm="1">
        <f t="array" aca="1" ref="L374" ca="1">IF( OR( AND($A374&gt;=INDIRECT("'Panasonic ERJ Code Table'!$K" &amp; L$1),$A374&lt;=INDIRECT("'Panasonic ERJ Code Table'!$L" &amp; L$1)), AND($A374&gt;=INDIRECT("'Panasonic ERJ Code Table'!$M" &amp; L$1),$A374&lt;=INDIRECT("'Panasonic ERJ Code Table'!$N" &amp; L$1)) ),L$2&amp;_xlfn.XLOOKUP($A374,E96_raw,E96_code),"N/A")</f>
        <v>ERJ3RBD7321</v>
      </c>
      <c r="O374" s="5" t="str" cm="1">
        <f t="array" aca="1" ref="O374" ca="1">IF( OR( AND($A374&gt;=INDIRECT("'Panasonic ERJ Code Table'!$K" &amp; O$1),$A374&lt;=INDIRECT("'Panasonic ERJ Code Table'!$L" &amp; O$1)), AND($A374&gt;=INDIRECT("'Panasonic ERJ Code Table'!$M" &amp; O$1),$A374&lt;=INDIRECT("'Panasonic ERJ Code Table'!$N" &amp; O$1)) ),O$2&amp;_xlfn.XLOOKUP($A374,E96_raw,E96_code),"N/A")</f>
        <v>N/A</v>
      </c>
      <c r="R374" s="5" t="str" cm="1">
        <f t="array" aca="1" ref="R374" ca="1">IF( OR( AND($A374&gt;=INDIRECT("'Panasonic ERJ Code Table'!$K" &amp; R$1),$A374&lt;=INDIRECT("'Panasonic ERJ Code Table'!$L" &amp; R$1)), AND($A374&gt;=INDIRECT("'Panasonic ERJ Code Table'!$M" &amp; R$1),$A374&lt;=INDIRECT("'Panasonic ERJ Code Table'!$N" &amp; R$1)) ),R$2&amp;_xlfn.XLOOKUP($A374,E96_raw,E96_code),"N/A")</f>
        <v>ERJ6RBD7321</v>
      </c>
      <c r="U374" s="5" t="str" cm="1">
        <f t="array" aca="1" ref="U374" ca="1">IF( OR( AND($A374&gt;=INDIRECT("'Panasonic ERJ Code Table'!$J" &amp; U$1),$A374&lt;=INDIRECT("'Panasonic ERJ Code Table'!$K" &amp; U$1)), AND($A374&gt;=INDIRECT("'Panasonic ERJ Code Table'!$L" &amp; U$1),$A374&lt;=INDIRECT("'Panasonic ERJ Code Table'!$M" &amp; U$1)) ),U$2&amp;_xlfn.XLOOKUP($A374,E96_raw,E96_code),"N/A")</f>
        <v>ERJ6RED7321</v>
      </c>
    </row>
    <row r="375" spans="1:21">
      <c r="A375" s="16">
        <v>7500</v>
      </c>
      <c r="B375" s="19"/>
      <c r="C375" s="5" t="str" cm="1">
        <f t="array" aca="1" ref="C375" ca="1">IF( OR( AND($A375&gt;=INDIRECT("'Panasonic ERJ Code Table'!$K" &amp; C$1),$A375&lt;=INDIRECT("'Panasonic ERJ Code Table'!$L" &amp; C$1)), AND($A375&gt;=INDIRECT("'Panasonic ERJ Code Table'!$M" &amp; C$1),$A375&lt;=INDIRECT("'Panasonic ERJ Code Table'!$N" &amp; C$1)) ),C$2&amp;_xlfn.XLOOKUP($A375,E96_raw,E96_code),"N/A")</f>
        <v>ERJ1RHD7501</v>
      </c>
      <c r="D375" s="23" t="str" cm="1">
        <f t="array" aca="1" ref="D375" ca="1">"technology "&amp;RIGHT(C375,4)&amp;";"&amp;_xlfn.XLOOKUP(2,eii,eia)&amp;C375&amp;_xlfn.XLOOKUP(16,eii,eia)&amp;_xlfn.XLOOKUP(3,eii,eia)&amp;_xlfn.XLOOKUP($A375,E96_raw,e96_std&amp;" "&amp;e96_sym)&amp;_xlfn.XLOOKUP(16,eii,eia)&amp;_xlfn.XLOOKUP(4,eii,eia)&amp;_xlfn.XLOOKUP(LEFT(C375,7),r_1,r_4)&amp;" W @ 70°C"&amp;_xlfn.XLOOKUP(16,eii,eia)&amp;_xlfn.XLOOKUP(5,eii,eia)&amp;_xlfn.XLOOKUP(MID(C375,4,3),e_code,TEXT(e_size,"0000"))&amp;_xlfn.XLOOKUP(16,eii,eia)&amp;_xlfn.XLOOKUP(6,eii,eia)&amp;ROUND(MIN(SQRT($A375*_xlfn.XLOOKUP(LEFT(C375,7),r_1,r_4)),_xlfn.XLOOKUP(LEFT(C375,7),r_1,r_7)),1)&amp;" V"&amp;_xlfn.XLOOKUP(16,eii,eia)&amp;_xlfn.XLOOKUP(8,eii,eia)&amp;_xlfn.XLOOKUP(LEFT(C375,7),r_1,r_8)&amp;_xlfn.XLOOKUP(16,eii,eia)&amp;_xlfn.XLOOKUP(9,eii,eia)&amp;_xlfn.XLOOKUP($A375,E96_raw,E96_code&amp;" / "&amp;E96_3C)&amp;_xlfn.XLOOKUP(16,eii,eia)&amp;_xlfn.XLOOKUP(10,eii,eia)&amp;_xlfn.XLOOKUP(LEFT(C375,7),r_1,r_10)&amp;_xlfn.XLOOKUP(16,eii,eia)&amp;_xlfn.XLOOKUP(11,eii,eia)&amp;_xlfn.XLOOKUP(LEFT(C375,7),r_1,r_11)&amp;_xlfn.XLOOKUP(16,eii,eia)&amp;_xlfn.XLOOKUP(12,eii,eia)&amp;_xlfn.XLOOKUP(LEFT(C375,7),r_1,r_12)&amp;" ppm/°C"&amp;_xlfn.XLOOKUP(16,eii,eia)&amp;_xlfn.XLOOKUP(13,eii,eia)&amp;MID(C375,4,2)&amp;_xlfn.XLOOKUP(16,eii,eia)&amp;_xlfn.XLOOKUP(14,eii,eia)&amp;_xlfn.XLOOKUP(16,eii,eia)&amp;_xlfn.XLOOKUP(15,eii,eia)&amp;_xlfn.XLOOKUP(16,eii,eia)</f>
        <v>technology 7501;attribute MPN 'ERJ1RHD7501' constant;attribute value '7.50 k' constant;attribute Power '0.05 W @ 70°C' constant;attribute package '0201' constant;attribute RCWV '19.4 V' constant;attribute tolerance '±0.5 %' constant;attribute pkg_codes '7501 / 752'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5" s="5" t="str" cm="1">
        <f t="array" aca="1" ref="F375" ca="1">IF( OR( AND($A375&gt;=INDIRECT("'Panasonic ERJ Code Table'!$K" &amp; F$1),$A375&lt;=INDIRECT("'Panasonic ERJ Code Table'!$L" &amp; F$1)), AND($A375&gt;=INDIRECT("'Panasonic ERJ Code Table'!$M" &amp; F$1),$A375&lt;=INDIRECT("'Panasonic ERJ Code Table'!$N" &amp; F$1)) ),F$2&amp;_xlfn.XLOOKUP($A375,E96_raw,E96_code),"N/A")</f>
        <v>ERJ2RHD7501</v>
      </c>
      <c r="G375" s="23" t="str" cm="1">
        <f t="array" aca="1" ref="G375" ca="1">"technology "&amp;RIGHT(F375,4)&amp;";"&amp;_xlfn.XLOOKUP(2,eii,eia)&amp;F375&amp;_xlfn.XLOOKUP(16,eii,eia)&amp;_xlfn.XLOOKUP(3,eii,eia)&amp;_xlfn.XLOOKUP($A375,E96_raw,e96_std&amp;" "&amp;e96_sym)&amp;_xlfn.XLOOKUP(16,eii,eia)&amp;_xlfn.XLOOKUP(4,eii,eia)&amp;_xlfn.XLOOKUP(LEFT(F375,7),r_1,r_4)&amp;" W @ 70°C"&amp;_xlfn.XLOOKUP(16,eii,eia)&amp;_xlfn.XLOOKUP(5,eii,eia)&amp;_xlfn.XLOOKUP(MID(F375,4,3),e_code,TEXT(e_size,"0000"))&amp;_xlfn.XLOOKUP(16,eii,eia)&amp;_xlfn.XLOOKUP(6,eii,eia)&amp;ROUND(MIN(SQRT($A375*_xlfn.XLOOKUP(LEFT(F375,7),r_1,r_4)),_xlfn.XLOOKUP(LEFT(F375,7),r_1,r_7)),1)&amp;" V"&amp;_xlfn.XLOOKUP(16,eii,eia)&amp;_xlfn.XLOOKUP(8,eii,eia)&amp;_xlfn.XLOOKUP(LEFT(F375,7),r_1,r_8)&amp;_xlfn.XLOOKUP(16,eii,eia)&amp;_xlfn.XLOOKUP(9,eii,eia)&amp;_xlfn.XLOOKUP($A375,E96_raw,E96_code&amp;" / "&amp;E96_3C)&amp;_xlfn.XLOOKUP(16,eii,eia)&amp;_xlfn.XLOOKUP(10,eii,eia)&amp;_xlfn.XLOOKUP(LEFT(F375,7),r_1,r_10)&amp;_xlfn.XLOOKUP(16,eii,eia)&amp;_xlfn.XLOOKUP(11,eii,eia)&amp;_xlfn.XLOOKUP(LEFT(F375,7),r_1,r_11)&amp;_xlfn.XLOOKUP(16,eii,eia)&amp;_xlfn.XLOOKUP(12,eii,eia)&amp;_xlfn.XLOOKUP(LEFT(F375,7),r_1,r_12)&amp;" ppm/°C"&amp;_xlfn.XLOOKUP(16,eii,eia)&amp;_xlfn.XLOOKUP(13,eii,eia)&amp;MID(F375,4,2)&amp;_xlfn.XLOOKUP(16,eii,eia)&amp;_xlfn.XLOOKUP(14,eii,eia)&amp;_xlfn.XLOOKUP(16,eii,eia)&amp;_xlfn.XLOOKUP(15,eii,eia)&amp;_xlfn.XLOOKUP(16,eii,eia)</f>
        <v>technology 7501;attribute MPN 'ERJ2RHD7501' constant;attribute value '7.50 k' constant;attribute Power '0.063 W @ 70°C' constant;attribute package '0402' constant;attribute RCWV '21.7 V' constant;attribute tolerance '±0.5 %' constant;attribute pkg_codes '7501 / 752'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5" s="5" t="str" cm="1">
        <f t="array" aca="1" ref="I375" ca="1">IF( OR( AND($A375&gt;=INDIRECT("'Panasonic ERJ Code Table'!$K" &amp; I$1),$A375&lt;=INDIRECT("'Panasonic ERJ Code Table'!$L" &amp; I$1)), AND($A375&gt;=INDIRECT("'Panasonic ERJ Code Table'!$M" &amp; I$1),$A375&lt;=INDIRECT("'Panasonic ERJ Code Table'!$N" &amp; I$1)) ),I$2&amp;_xlfn.XLOOKUP($A375,E96_raw,E96_code),"N/A")</f>
        <v>N/A</v>
      </c>
      <c r="L375" s="5" t="str" cm="1">
        <f t="array" aca="1" ref="L375" ca="1">IF( OR( AND($A375&gt;=INDIRECT("'Panasonic ERJ Code Table'!$K" &amp; L$1),$A375&lt;=INDIRECT("'Panasonic ERJ Code Table'!$L" &amp; L$1)), AND($A375&gt;=INDIRECT("'Panasonic ERJ Code Table'!$M" &amp; L$1),$A375&lt;=INDIRECT("'Panasonic ERJ Code Table'!$N" &amp; L$1)) ),L$2&amp;_xlfn.XLOOKUP($A375,E96_raw,E96_code),"N/A")</f>
        <v>ERJ3RBD7501</v>
      </c>
      <c r="O375" s="5" t="str" cm="1">
        <f t="array" aca="1" ref="O375" ca="1">IF( OR( AND($A375&gt;=INDIRECT("'Panasonic ERJ Code Table'!$K" &amp; O$1),$A375&lt;=INDIRECT("'Panasonic ERJ Code Table'!$L" &amp; O$1)), AND($A375&gt;=INDIRECT("'Panasonic ERJ Code Table'!$M" &amp; O$1),$A375&lt;=INDIRECT("'Panasonic ERJ Code Table'!$N" &amp; O$1)) ),O$2&amp;_xlfn.XLOOKUP($A375,E96_raw,E96_code),"N/A")</f>
        <v>N/A</v>
      </c>
      <c r="R375" s="5" t="str" cm="1">
        <f t="array" aca="1" ref="R375" ca="1">IF( OR( AND($A375&gt;=INDIRECT("'Panasonic ERJ Code Table'!$K" &amp; R$1),$A375&lt;=INDIRECT("'Panasonic ERJ Code Table'!$L" &amp; R$1)), AND($A375&gt;=INDIRECT("'Panasonic ERJ Code Table'!$M" &amp; R$1),$A375&lt;=INDIRECT("'Panasonic ERJ Code Table'!$N" &amp; R$1)) ),R$2&amp;_xlfn.XLOOKUP($A375,E96_raw,E96_code),"N/A")</f>
        <v>ERJ6RBD7501</v>
      </c>
      <c r="U375" s="5" t="str" cm="1">
        <f t="array" aca="1" ref="U375" ca="1">IF( OR( AND($A375&gt;=INDIRECT("'Panasonic ERJ Code Table'!$J" &amp; U$1),$A375&lt;=INDIRECT("'Panasonic ERJ Code Table'!$K" &amp; U$1)), AND($A375&gt;=INDIRECT("'Panasonic ERJ Code Table'!$L" &amp; U$1),$A375&lt;=INDIRECT("'Panasonic ERJ Code Table'!$M" &amp; U$1)) ),U$2&amp;_xlfn.XLOOKUP($A375,E96_raw,E96_code),"N/A")</f>
        <v>ERJ6RED7501</v>
      </c>
    </row>
    <row r="376" spans="1:21">
      <c r="A376" s="16">
        <v>7680</v>
      </c>
      <c r="B376" s="19"/>
      <c r="C376" s="5" t="str" cm="1">
        <f t="array" aca="1" ref="C376" ca="1">IF( OR( AND($A376&gt;=INDIRECT("'Panasonic ERJ Code Table'!$K" &amp; C$1),$A376&lt;=INDIRECT("'Panasonic ERJ Code Table'!$L" &amp; C$1)), AND($A376&gt;=INDIRECT("'Panasonic ERJ Code Table'!$M" &amp; C$1),$A376&lt;=INDIRECT("'Panasonic ERJ Code Table'!$N" &amp; C$1)) ),C$2&amp;_xlfn.XLOOKUP($A376,E96_raw,E96_code),"N/A")</f>
        <v>ERJ1RHD7681</v>
      </c>
      <c r="D376" s="23" t="str" cm="1">
        <f t="array" aca="1" ref="D376" ca="1">"technology "&amp;RIGHT(C376,4)&amp;";"&amp;_xlfn.XLOOKUP(2,eii,eia)&amp;C376&amp;_xlfn.XLOOKUP(16,eii,eia)&amp;_xlfn.XLOOKUP(3,eii,eia)&amp;_xlfn.XLOOKUP($A376,E96_raw,e96_std&amp;" "&amp;e96_sym)&amp;_xlfn.XLOOKUP(16,eii,eia)&amp;_xlfn.XLOOKUP(4,eii,eia)&amp;_xlfn.XLOOKUP(LEFT(C376,7),r_1,r_4)&amp;" W @ 70°C"&amp;_xlfn.XLOOKUP(16,eii,eia)&amp;_xlfn.XLOOKUP(5,eii,eia)&amp;_xlfn.XLOOKUP(MID(C376,4,3),e_code,TEXT(e_size,"0000"))&amp;_xlfn.XLOOKUP(16,eii,eia)&amp;_xlfn.XLOOKUP(6,eii,eia)&amp;ROUND(MIN(SQRT($A376*_xlfn.XLOOKUP(LEFT(C376,7),r_1,r_4)),_xlfn.XLOOKUP(LEFT(C376,7),r_1,r_7)),1)&amp;" V"&amp;_xlfn.XLOOKUP(16,eii,eia)&amp;_xlfn.XLOOKUP(8,eii,eia)&amp;_xlfn.XLOOKUP(LEFT(C376,7),r_1,r_8)&amp;_xlfn.XLOOKUP(16,eii,eia)&amp;_xlfn.XLOOKUP(9,eii,eia)&amp;_xlfn.XLOOKUP($A376,E96_raw,E96_code&amp;" / "&amp;E96_3C)&amp;_xlfn.XLOOKUP(16,eii,eia)&amp;_xlfn.XLOOKUP(10,eii,eia)&amp;_xlfn.XLOOKUP(LEFT(C376,7),r_1,r_10)&amp;_xlfn.XLOOKUP(16,eii,eia)&amp;_xlfn.XLOOKUP(11,eii,eia)&amp;_xlfn.XLOOKUP(LEFT(C376,7),r_1,r_11)&amp;_xlfn.XLOOKUP(16,eii,eia)&amp;_xlfn.XLOOKUP(12,eii,eia)&amp;_xlfn.XLOOKUP(LEFT(C376,7),r_1,r_12)&amp;" ppm/°C"&amp;_xlfn.XLOOKUP(16,eii,eia)&amp;_xlfn.XLOOKUP(13,eii,eia)&amp;MID(C376,4,2)&amp;_xlfn.XLOOKUP(16,eii,eia)&amp;_xlfn.XLOOKUP(14,eii,eia)&amp;_xlfn.XLOOKUP(16,eii,eia)&amp;_xlfn.XLOOKUP(15,eii,eia)&amp;_xlfn.XLOOKUP(16,eii,eia)</f>
        <v>technology 7681;attribute MPN 'ERJ1RHD7681' constant;attribute value '7.68 k' constant;attribute Power '0.05 W @ 70°C' constant;attribute package '0201' constant;attribute RCWV '19.6 V' constant;attribute tolerance '±0.5 %' constant;attribute pkg_codes '7681 / 762'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6" s="5" t="str" cm="1">
        <f t="array" aca="1" ref="F376" ca="1">IF( OR( AND($A376&gt;=INDIRECT("'Panasonic ERJ Code Table'!$K" &amp; F$1),$A376&lt;=INDIRECT("'Panasonic ERJ Code Table'!$L" &amp; F$1)), AND($A376&gt;=INDIRECT("'Panasonic ERJ Code Table'!$M" &amp; F$1),$A376&lt;=INDIRECT("'Panasonic ERJ Code Table'!$N" &amp; F$1)) ),F$2&amp;_xlfn.XLOOKUP($A376,E96_raw,E96_code),"N/A")</f>
        <v>ERJ2RHD7681</v>
      </c>
      <c r="G376" s="23" t="str" cm="1">
        <f t="array" aca="1" ref="G376" ca="1">"technology "&amp;RIGHT(F376,4)&amp;";"&amp;_xlfn.XLOOKUP(2,eii,eia)&amp;F376&amp;_xlfn.XLOOKUP(16,eii,eia)&amp;_xlfn.XLOOKUP(3,eii,eia)&amp;_xlfn.XLOOKUP($A376,E96_raw,e96_std&amp;" "&amp;e96_sym)&amp;_xlfn.XLOOKUP(16,eii,eia)&amp;_xlfn.XLOOKUP(4,eii,eia)&amp;_xlfn.XLOOKUP(LEFT(F376,7),r_1,r_4)&amp;" W @ 70°C"&amp;_xlfn.XLOOKUP(16,eii,eia)&amp;_xlfn.XLOOKUP(5,eii,eia)&amp;_xlfn.XLOOKUP(MID(F376,4,3),e_code,TEXT(e_size,"0000"))&amp;_xlfn.XLOOKUP(16,eii,eia)&amp;_xlfn.XLOOKUP(6,eii,eia)&amp;ROUND(MIN(SQRT($A376*_xlfn.XLOOKUP(LEFT(F376,7),r_1,r_4)),_xlfn.XLOOKUP(LEFT(F376,7),r_1,r_7)),1)&amp;" V"&amp;_xlfn.XLOOKUP(16,eii,eia)&amp;_xlfn.XLOOKUP(8,eii,eia)&amp;_xlfn.XLOOKUP(LEFT(F376,7),r_1,r_8)&amp;_xlfn.XLOOKUP(16,eii,eia)&amp;_xlfn.XLOOKUP(9,eii,eia)&amp;_xlfn.XLOOKUP($A376,E96_raw,E96_code&amp;" / "&amp;E96_3C)&amp;_xlfn.XLOOKUP(16,eii,eia)&amp;_xlfn.XLOOKUP(10,eii,eia)&amp;_xlfn.XLOOKUP(LEFT(F376,7),r_1,r_10)&amp;_xlfn.XLOOKUP(16,eii,eia)&amp;_xlfn.XLOOKUP(11,eii,eia)&amp;_xlfn.XLOOKUP(LEFT(F376,7),r_1,r_11)&amp;_xlfn.XLOOKUP(16,eii,eia)&amp;_xlfn.XLOOKUP(12,eii,eia)&amp;_xlfn.XLOOKUP(LEFT(F376,7),r_1,r_12)&amp;" ppm/°C"&amp;_xlfn.XLOOKUP(16,eii,eia)&amp;_xlfn.XLOOKUP(13,eii,eia)&amp;MID(F376,4,2)&amp;_xlfn.XLOOKUP(16,eii,eia)&amp;_xlfn.XLOOKUP(14,eii,eia)&amp;_xlfn.XLOOKUP(16,eii,eia)&amp;_xlfn.XLOOKUP(15,eii,eia)&amp;_xlfn.XLOOKUP(16,eii,eia)</f>
        <v>technology 7681;attribute MPN 'ERJ2RHD7681' constant;attribute value '7.68 k' constant;attribute Power '0.063 W @ 70°C' constant;attribute package '0402' constant;attribute RCWV '22 V' constant;attribute tolerance '±0.5 %' constant;attribute pkg_codes '7681 / 762'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6" s="5" t="str" cm="1">
        <f t="array" aca="1" ref="I376" ca="1">IF( OR( AND($A376&gt;=INDIRECT("'Panasonic ERJ Code Table'!$K" &amp; I$1),$A376&lt;=INDIRECT("'Panasonic ERJ Code Table'!$L" &amp; I$1)), AND($A376&gt;=INDIRECT("'Panasonic ERJ Code Table'!$M" &amp; I$1),$A376&lt;=INDIRECT("'Panasonic ERJ Code Table'!$N" &amp; I$1)) ),I$2&amp;_xlfn.XLOOKUP($A376,E96_raw,E96_code),"N/A")</f>
        <v>N/A</v>
      </c>
      <c r="L376" s="5" t="str" cm="1">
        <f t="array" aca="1" ref="L376" ca="1">IF( OR( AND($A376&gt;=INDIRECT("'Panasonic ERJ Code Table'!$K" &amp; L$1),$A376&lt;=INDIRECT("'Panasonic ERJ Code Table'!$L" &amp; L$1)), AND($A376&gt;=INDIRECT("'Panasonic ERJ Code Table'!$M" &amp; L$1),$A376&lt;=INDIRECT("'Panasonic ERJ Code Table'!$N" &amp; L$1)) ),L$2&amp;_xlfn.XLOOKUP($A376,E96_raw,E96_code),"N/A")</f>
        <v>ERJ3RBD7681</v>
      </c>
      <c r="O376" s="5" t="str" cm="1">
        <f t="array" aca="1" ref="O376" ca="1">IF( OR( AND($A376&gt;=INDIRECT("'Panasonic ERJ Code Table'!$K" &amp; O$1),$A376&lt;=INDIRECT("'Panasonic ERJ Code Table'!$L" &amp; O$1)), AND($A376&gt;=INDIRECT("'Panasonic ERJ Code Table'!$M" &amp; O$1),$A376&lt;=INDIRECT("'Panasonic ERJ Code Table'!$N" &amp; O$1)) ),O$2&amp;_xlfn.XLOOKUP($A376,E96_raw,E96_code),"N/A")</f>
        <v>N/A</v>
      </c>
      <c r="R376" s="5" t="str" cm="1">
        <f t="array" aca="1" ref="R376" ca="1">IF( OR( AND($A376&gt;=INDIRECT("'Panasonic ERJ Code Table'!$K" &amp; R$1),$A376&lt;=INDIRECT("'Panasonic ERJ Code Table'!$L" &amp; R$1)), AND($A376&gt;=INDIRECT("'Panasonic ERJ Code Table'!$M" &amp; R$1),$A376&lt;=INDIRECT("'Panasonic ERJ Code Table'!$N" &amp; R$1)) ),R$2&amp;_xlfn.XLOOKUP($A376,E96_raw,E96_code),"N/A")</f>
        <v>ERJ6RBD7681</v>
      </c>
      <c r="U376" s="5" t="str" cm="1">
        <f t="array" aca="1" ref="U376" ca="1">IF( OR( AND($A376&gt;=INDIRECT("'Panasonic ERJ Code Table'!$J" &amp; U$1),$A376&lt;=INDIRECT("'Panasonic ERJ Code Table'!$K" &amp; U$1)), AND($A376&gt;=INDIRECT("'Panasonic ERJ Code Table'!$L" &amp; U$1),$A376&lt;=INDIRECT("'Panasonic ERJ Code Table'!$M" &amp; U$1)) ),U$2&amp;_xlfn.XLOOKUP($A376,E96_raw,E96_code),"N/A")</f>
        <v>ERJ6RED7681</v>
      </c>
    </row>
    <row r="377" spans="1:21">
      <c r="A377" s="16">
        <v>7870</v>
      </c>
      <c r="B377" s="19"/>
      <c r="C377" s="5" t="str" cm="1">
        <f t="array" aca="1" ref="C377" ca="1">IF( OR( AND($A377&gt;=INDIRECT("'Panasonic ERJ Code Table'!$K" &amp; C$1),$A377&lt;=INDIRECT("'Panasonic ERJ Code Table'!$L" &amp; C$1)), AND($A377&gt;=INDIRECT("'Panasonic ERJ Code Table'!$M" &amp; C$1),$A377&lt;=INDIRECT("'Panasonic ERJ Code Table'!$N" &amp; C$1)) ),C$2&amp;_xlfn.XLOOKUP($A377,E96_raw,E96_code),"N/A")</f>
        <v>ERJ1RHD7871</v>
      </c>
      <c r="D377" s="23" t="str" cm="1">
        <f t="array" aca="1" ref="D377" ca="1">"technology "&amp;RIGHT(C377,4)&amp;";"&amp;_xlfn.XLOOKUP(2,eii,eia)&amp;C377&amp;_xlfn.XLOOKUP(16,eii,eia)&amp;_xlfn.XLOOKUP(3,eii,eia)&amp;_xlfn.XLOOKUP($A377,E96_raw,e96_std&amp;" "&amp;e96_sym)&amp;_xlfn.XLOOKUP(16,eii,eia)&amp;_xlfn.XLOOKUP(4,eii,eia)&amp;_xlfn.XLOOKUP(LEFT(C377,7),r_1,r_4)&amp;" W @ 70°C"&amp;_xlfn.XLOOKUP(16,eii,eia)&amp;_xlfn.XLOOKUP(5,eii,eia)&amp;_xlfn.XLOOKUP(MID(C377,4,3),e_code,TEXT(e_size,"0000"))&amp;_xlfn.XLOOKUP(16,eii,eia)&amp;_xlfn.XLOOKUP(6,eii,eia)&amp;ROUND(MIN(SQRT($A377*_xlfn.XLOOKUP(LEFT(C377,7),r_1,r_4)),_xlfn.XLOOKUP(LEFT(C377,7),r_1,r_7)),1)&amp;" V"&amp;_xlfn.XLOOKUP(16,eii,eia)&amp;_xlfn.XLOOKUP(8,eii,eia)&amp;_xlfn.XLOOKUP(LEFT(C377,7),r_1,r_8)&amp;_xlfn.XLOOKUP(16,eii,eia)&amp;_xlfn.XLOOKUP(9,eii,eia)&amp;_xlfn.XLOOKUP($A377,E96_raw,E96_code&amp;" / "&amp;E96_3C)&amp;_xlfn.XLOOKUP(16,eii,eia)&amp;_xlfn.XLOOKUP(10,eii,eia)&amp;_xlfn.XLOOKUP(LEFT(C377,7),r_1,r_10)&amp;_xlfn.XLOOKUP(16,eii,eia)&amp;_xlfn.XLOOKUP(11,eii,eia)&amp;_xlfn.XLOOKUP(LEFT(C377,7),r_1,r_11)&amp;_xlfn.XLOOKUP(16,eii,eia)&amp;_xlfn.XLOOKUP(12,eii,eia)&amp;_xlfn.XLOOKUP(LEFT(C377,7),r_1,r_12)&amp;" ppm/°C"&amp;_xlfn.XLOOKUP(16,eii,eia)&amp;_xlfn.XLOOKUP(13,eii,eia)&amp;MID(C377,4,2)&amp;_xlfn.XLOOKUP(16,eii,eia)&amp;_xlfn.XLOOKUP(14,eii,eia)&amp;_xlfn.XLOOKUP(16,eii,eia)&amp;_xlfn.XLOOKUP(15,eii,eia)&amp;_xlfn.XLOOKUP(16,eii,eia)</f>
        <v>technology 7871;attribute MPN 'ERJ1RHD7871' constant;attribute value '7.87 k' constant;attribute Power '0.05 W @ 70°C' constant;attribute package '0201' constant;attribute RCWV '19.8 V' constant;attribute tolerance '±0.5 %' constant;attribute pkg_codes '7871 / 782'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7" s="5" t="str" cm="1">
        <f t="array" aca="1" ref="F377" ca="1">IF( OR( AND($A377&gt;=INDIRECT("'Panasonic ERJ Code Table'!$K" &amp; F$1),$A377&lt;=INDIRECT("'Panasonic ERJ Code Table'!$L" &amp; F$1)), AND($A377&gt;=INDIRECT("'Panasonic ERJ Code Table'!$M" &amp; F$1),$A377&lt;=INDIRECT("'Panasonic ERJ Code Table'!$N" &amp; F$1)) ),F$2&amp;_xlfn.XLOOKUP($A377,E96_raw,E96_code),"N/A")</f>
        <v>ERJ2RHD7871</v>
      </c>
      <c r="G377" s="23" t="str" cm="1">
        <f t="array" aca="1" ref="G377" ca="1">"technology "&amp;RIGHT(F377,4)&amp;";"&amp;_xlfn.XLOOKUP(2,eii,eia)&amp;F377&amp;_xlfn.XLOOKUP(16,eii,eia)&amp;_xlfn.XLOOKUP(3,eii,eia)&amp;_xlfn.XLOOKUP($A377,E96_raw,e96_std&amp;" "&amp;e96_sym)&amp;_xlfn.XLOOKUP(16,eii,eia)&amp;_xlfn.XLOOKUP(4,eii,eia)&amp;_xlfn.XLOOKUP(LEFT(F377,7),r_1,r_4)&amp;" W @ 70°C"&amp;_xlfn.XLOOKUP(16,eii,eia)&amp;_xlfn.XLOOKUP(5,eii,eia)&amp;_xlfn.XLOOKUP(MID(F377,4,3),e_code,TEXT(e_size,"0000"))&amp;_xlfn.XLOOKUP(16,eii,eia)&amp;_xlfn.XLOOKUP(6,eii,eia)&amp;ROUND(MIN(SQRT($A377*_xlfn.XLOOKUP(LEFT(F377,7),r_1,r_4)),_xlfn.XLOOKUP(LEFT(F377,7),r_1,r_7)),1)&amp;" V"&amp;_xlfn.XLOOKUP(16,eii,eia)&amp;_xlfn.XLOOKUP(8,eii,eia)&amp;_xlfn.XLOOKUP(LEFT(F377,7),r_1,r_8)&amp;_xlfn.XLOOKUP(16,eii,eia)&amp;_xlfn.XLOOKUP(9,eii,eia)&amp;_xlfn.XLOOKUP($A377,E96_raw,E96_code&amp;" / "&amp;E96_3C)&amp;_xlfn.XLOOKUP(16,eii,eia)&amp;_xlfn.XLOOKUP(10,eii,eia)&amp;_xlfn.XLOOKUP(LEFT(F377,7),r_1,r_10)&amp;_xlfn.XLOOKUP(16,eii,eia)&amp;_xlfn.XLOOKUP(11,eii,eia)&amp;_xlfn.XLOOKUP(LEFT(F377,7),r_1,r_11)&amp;_xlfn.XLOOKUP(16,eii,eia)&amp;_xlfn.XLOOKUP(12,eii,eia)&amp;_xlfn.XLOOKUP(LEFT(F377,7),r_1,r_12)&amp;" ppm/°C"&amp;_xlfn.XLOOKUP(16,eii,eia)&amp;_xlfn.XLOOKUP(13,eii,eia)&amp;MID(F377,4,2)&amp;_xlfn.XLOOKUP(16,eii,eia)&amp;_xlfn.XLOOKUP(14,eii,eia)&amp;_xlfn.XLOOKUP(16,eii,eia)&amp;_xlfn.XLOOKUP(15,eii,eia)&amp;_xlfn.XLOOKUP(16,eii,eia)</f>
        <v>technology 7871;attribute MPN 'ERJ2RHD7871' constant;attribute value '7.87 k' constant;attribute Power '0.063 W @ 70°C' constant;attribute package '0402' constant;attribute RCWV '22.3 V' constant;attribute tolerance '±0.5 %' constant;attribute pkg_codes '7871 / 782'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7" s="5" t="str" cm="1">
        <f t="array" aca="1" ref="I377" ca="1">IF( OR( AND($A377&gt;=INDIRECT("'Panasonic ERJ Code Table'!$K" &amp; I$1),$A377&lt;=INDIRECT("'Panasonic ERJ Code Table'!$L" &amp; I$1)), AND($A377&gt;=INDIRECT("'Panasonic ERJ Code Table'!$M" &amp; I$1),$A377&lt;=INDIRECT("'Panasonic ERJ Code Table'!$N" &amp; I$1)) ),I$2&amp;_xlfn.XLOOKUP($A377,E96_raw,E96_code),"N/A")</f>
        <v>N/A</v>
      </c>
      <c r="L377" s="5" t="str" cm="1">
        <f t="array" aca="1" ref="L377" ca="1">IF( OR( AND($A377&gt;=INDIRECT("'Panasonic ERJ Code Table'!$K" &amp; L$1),$A377&lt;=INDIRECT("'Panasonic ERJ Code Table'!$L" &amp; L$1)), AND($A377&gt;=INDIRECT("'Panasonic ERJ Code Table'!$M" &amp; L$1),$A377&lt;=INDIRECT("'Panasonic ERJ Code Table'!$N" &amp; L$1)) ),L$2&amp;_xlfn.XLOOKUP($A377,E96_raw,E96_code),"N/A")</f>
        <v>ERJ3RBD7871</v>
      </c>
      <c r="O377" s="5" t="str" cm="1">
        <f t="array" aca="1" ref="O377" ca="1">IF( OR( AND($A377&gt;=INDIRECT("'Panasonic ERJ Code Table'!$K" &amp; O$1),$A377&lt;=INDIRECT("'Panasonic ERJ Code Table'!$L" &amp; O$1)), AND($A377&gt;=INDIRECT("'Panasonic ERJ Code Table'!$M" &amp; O$1),$A377&lt;=INDIRECT("'Panasonic ERJ Code Table'!$N" &amp; O$1)) ),O$2&amp;_xlfn.XLOOKUP($A377,E96_raw,E96_code),"N/A")</f>
        <v>N/A</v>
      </c>
      <c r="R377" s="5" t="str" cm="1">
        <f t="array" aca="1" ref="R377" ca="1">IF( OR( AND($A377&gt;=INDIRECT("'Panasonic ERJ Code Table'!$K" &amp; R$1),$A377&lt;=INDIRECT("'Panasonic ERJ Code Table'!$L" &amp; R$1)), AND($A377&gt;=INDIRECT("'Panasonic ERJ Code Table'!$M" &amp; R$1),$A377&lt;=INDIRECT("'Panasonic ERJ Code Table'!$N" &amp; R$1)) ),R$2&amp;_xlfn.XLOOKUP($A377,E96_raw,E96_code),"N/A")</f>
        <v>ERJ6RBD7871</v>
      </c>
      <c r="U377" s="5" t="str" cm="1">
        <f t="array" aca="1" ref="U377" ca="1">IF( OR( AND($A377&gt;=INDIRECT("'Panasonic ERJ Code Table'!$J" &amp; U$1),$A377&lt;=INDIRECT("'Panasonic ERJ Code Table'!$K" &amp; U$1)), AND($A377&gt;=INDIRECT("'Panasonic ERJ Code Table'!$L" &amp; U$1),$A377&lt;=INDIRECT("'Panasonic ERJ Code Table'!$M" &amp; U$1)) ),U$2&amp;_xlfn.XLOOKUP($A377,E96_raw,E96_code),"N/A")</f>
        <v>ERJ6RED7871</v>
      </c>
    </row>
    <row r="378" spans="1:21">
      <c r="A378" s="16">
        <v>8060</v>
      </c>
      <c r="B378" s="19"/>
      <c r="C378" s="5" t="str" cm="1">
        <f t="array" aca="1" ref="C378" ca="1">IF( OR( AND($A378&gt;=INDIRECT("'Panasonic ERJ Code Table'!$K" &amp; C$1),$A378&lt;=INDIRECT("'Panasonic ERJ Code Table'!$L" &amp; C$1)), AND($A378&gt;=INDIRECT("'Panasonic ERJ Code Table'!$M" &amp; C$1),$A378&lt;=INDIRECT("'Panasonic ERJ Code Table'!$N" &amp; C$1)) ),C$2&amp;_xlfn.XLOOKUP($A378,E96_raw,E96_code),"N/A")</f>
        <v>ERJ1RHD8061</v>
      </c>
      <c r="D378" s="23" t="str" cm="1">
        <f t="array" aca="1" ref="D378" ca="1">"technology "&amp;RIGHT(C378,4)&amp;";"&amp;_xlfn.XLOOKUP(2,eii,eia)&amp;C378&amp;_xlfn.XLOOKUP(16,eii,eia)&amp;_xlfn.XLOOKUP(3,eii,eia)&amp;_xlfn.XLOOKUP($A378,E96_raw,e96_std&amp;" "&amp;e96_sym)&amp;_xlfn.XLOOKUP(16,eii,eia)&amp;_xlfn.XLOOKUP(4,eii,eia)&amp;_xlfn.XLOOKUP(LEFT(C378,7),r_1,r_4)&amp;" W @ 70°C"&amp;_xlfn.XLOOKUP(16,eii,eia)&amp;_xlfn.XLOOKUP(5,eii,eia)&amp;_xlfn.XLOOKUP(MID(C378,4,3),e_code,TEXT(e_size,"0000"))&amp;_xlfn.XLOOKUP(16,eii,eia)&amp;_xlfn.XLOOKUP(6,eii,eia)&amp;ROUND(MIN(SQRT($A378*_xlfn.XLOOKUP(LEFT(C378,7),r_1,r_4)),_xlfn.XLOOKUP(LEFT(C378,7),r_1,r_7)),1)&amp;" V"&amp;_xlfn.XLOOKUP(16,eii,eia)&amp;_xlfn.XLOOKUP(8,eii,eia)&amp;_xlfn.XLOOKUP(LEFT(C378,7),r_1,r_8)&amp;_xlfn.XLOOKUP(16,eii,eia)&amp;_xlfn.XLOOKUP(9,eii,eia)&amp;_xlfn.XLOOKUP($A378,E96_raw,E96_code&amp;" / "&amp;E96_3C)&amp;_xlfn.XLOOKUP(16,eii,eia)&amp;_xlfn.XLOOKUP(10,eii,eia)&amp;_xlfn.XLOOKUP(LEFT(C378,7),r_1,r_10)&amp;_xlfn.XLOOKUP(16,eii,eia)&amp;_xlfn.XLOOKUP(11,eii,eia)&amp;_xlfn.XLOOKUP(LEFT(C378,7),r_1,r_11)&amp;_xlfn.XLOOKUP(16,eii,eia)&amp;_xlfn.XLOOKUP(12,eii,eia)&amp;_xlfn.XLOOKUP(LEFT(C378,7),r_1,r_12)&amp;" ppm/°C"&amp;_xlfn.XLOOKUP(16,eii,eia)&amp;_xlfn.XLOOKUP(13,eii,eia)&amp;MID(C378,4,2)&amp;_xlfn.XLOOKUP(16,eii,eia)&amp;_xlfn.XLOOKUP(14,eii,eia)&amp;_xlfn.XLOOKUP(16,eii,eia)&amp;_xlfn.XLOOKUP(15,eii,eia)&amp;_xlfn.XLOOKUP(16,eii,eia)</f>
        <v>technology 8061;attribute MPN 'ERJ1RHD8061' constant;attribute value '8.06 k' constant;attribute Power '0.05 W @ 70°C' constant;attribute package '0201' constant;attribute RCWV '20.1 V' constant;attribute tolerance '±0.5 %' constant;attribute pkg_codes '8061 / 802'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8" s="5" t="str" cm="1">
        <f t="array" aca="1" ref="F378" ca="1">IF( OR( AND($A378&gt;=INDIRECT("'Panasonic ERJ Code Table'!$K" &amp; F$1),$A378&lt;=INDIRECT("'Panasonic ERJ Code Table'!$L" &amp; F$1)), AND($A378&gt;=INDIRECT("'Panasonic ERJ Code Table'!$M" &amp; F$1),$A378&lt;=INDIRECT("'Panasonic ERJ Code Table'!$N" &amp; F$1)) ),F$2&amp;_xlfn.XLOOKUP($A378,E96_raw,E96_code),"N/A")</f>
        <v>ERJ2RHD8061</v>
      </c>
      <c r="G378" s="23" t="str" cm="1">
        <f t="array" aca="1" ref="G378" ca="1">"technology "&amp;RIGHT(F378,4)&amp;";"&amp;_xlfn.XLOOKUP(2,eii,eia)&amp;F378&amp;_xlfn.XLOOKUP(16,eii,eia)&amp;_xlfn.XLOOKUP(3,eii,eia)&amp;_xlfn.XLOOKUP($A378,E96_raw,e96_std&amp;" "&amp;e96_sym)&amp;_xlfn.XLOOKUP(16,eii,eia)&amp;_xlfn.XLOOKUP(4,eii,eia)&amp;_xlfn.XLOOKUP(LEFT(F378,7),r_1,r_4)&amp;" W @ 70°C"&amp;_xlfn.XLOOKUP(16,eii,eia)&amp;_xlfn.XLOOKUP(5,eii,eia)&amp;_xlfn.XLOOKUP(MID(F378,4,3),e_code,TEXT(e_size,"0000"))&amp;_xlfn.XLOOKUP(16,eii,eia)&amp;_xlfn.XLOOKUP(6,eii,eia)&amp;ROUND(MIN(SQRT($A378*_xlfn.XLOOKUP(LEFT(F378,7),r_1,r_4)),_xlfn.XLOOKUP(LEFT(F378,7),r_1,r_7)),1)&amp;" V"&amp;_xlfn.XLOOKUP(16,eii,eia)&amp;_xlfn.XLOOKUP(8,eii,eia)&amp;_xlfn.XLOOKUP(LEFT(F378,7),r_1,r_8)&amp;_xlfn.XLOOKUP(16,eii,eia)&amp;_xlfn.XLOOKUP(9,eii,eia)&amp;_xlfn.XLOOKUP($A378,E96_raw,E96_code&amp;" / "&amp;E96_3C)&amp;_xlfn.XLOOKUP(16,eii,eia)&amp;_xlfn.XLOOKUP(10,eii,eia)&amp;_xlfn.XLOOKUP(LEFT(F378,7),r_1,r_10)&amp;_xlfn.XLOOKUP(16,eii,eia)&amp;_xlfn.XLOOKUP(11,eii,eia)&amp;_xlfn.XLOOKUP(LEFT(F378,7),r_1,r_11)&amp;_xlfn.XLOOKUP(16,eii,eia)&amp;_xlfn.XLOOKUP(12,eii,eia)&amp;_xlfn.XLOOKUP(LEFT(F378,7),r_1,r_12)&amp;" ppm/°C"&amp;_xlfn.XLOOKUP(16,eii,eia)&amp;_xlfn.XLOOKUP(13,eii,eia)&amp;MID(F378,4,2)&amp;_xlfn.XLOOKUP(16,eii,eia)&amp;_xlfn.XLOOKUP(14,eii,eia)&amp;_xlfn.XLOOKUP(16,eii,eia)&amp;_xlfn.XLOOKUP(15,eii,eia)&amp;_xlfn.XLOOKUP(16,eii,eia)</f>
        <v>technology 8061;attribute MPN 'ERJ2RHD8061' constant;attribute value '8.06 k' constant;attribute Power '0.063 W @ 70°C' constant;attribute package '0402' constant;attribute RCWV '22.5 V' constant;attribute tolerance '±0.5 %' constant;attribute pkg_codes '8061 / 802'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8" s="5" t="str" cm="1">
        <f t="array" aca="1" ref="I378" ca="1">IF( OR( AND($A378&gt;=INDIRECT("'Panasonic ERJ Code Table'!$K" &amp; I$1),$A378&lt;=INDIRECT("'Panasonic ERJ Code Table'!$L" &amp; I$1)), AND($A378&gt;=INDIRECT("'Panasonic ERJ Code Table'!$M" &amp; I$1),$A378&lt;=INDIRECT("'Panasonic ERJ Code Table'!$N" &amp; I$1)) ),I$2&amp;_xlfn.XLOOKUP($A378,E96_raw,E96_code),"N/A")</f>
        <v>N/A</v>
      </c>
      <c r="L378" s="5" t="str" cm="1">
        <f t="array" aca="1" ref="L378" ca="1">IF( OR( AND($A378&gt;=INDIRECT("'Panasonic ERJ Code Table'!$K" &amp; L$1),$A378&lt;=INDIRECT("'Panasonic ERJ Code Table'!$L" &amp; L$1)), AND($A378&gt;=INDIRECT("'Panasonic ERJ Code Table'!$M" &amp; L$1),$A378&lt;=INDIRECT("'Panasonic ERJ Code Table'!$N" &amp; L$1)) ),L$2&amp;_xlfn.XLOOKUP($A378,E96_raw,E96_code),"N/A")</f>
        <v>ERJ3RBD8061</v>
      </c>
      <c r="O378" s="5" t="str" cm="1">
        <f t="array" aca="1" ref="O378" ca="1">IF( OR( AND($A378&gt;=INDIRECT("'Panasonic ERJ Code Table'!$K" &amp; O$1),$A378&lt;=INDIRECT("'Panasonic ERJ Code Table'!$L" &amp; O$1)), AND($A378&gt;=INDIRECT("'Panasonic ERJ Code Table'!$M" &amp; O$1),$A378&lt;=INDIRECT("'Panasonic ERJ Code Table'!$N" &amp; O$1)) ),O$2&amp;_xlfn.XLOOKUP($A378,E96_raw,E96_code),"N/A")</f>
        <v>N/A</v>
      </c>
      <c r="R378" s="5" t="str" cm="1">
        <f t="array" aca="1" ref="R378" ca="1">IF( OR( AND($A378&gt;=INDIRECT("'Panasonic ERJ Code Table'!$K" &amp; R$1),$A378&lt;=INDIRECT("'Panasonic ERJ Code Table'!$L" &amp; R$1)), AND($A378&gt;=INDIRECT("'Panasonic ERJ Code Table'!$M" &amp; R$1),$A378&lt;=INDIRECT("'Panasonic ERJ Code Table'!$N" &amp; R$1)) ),R$2&amp;_xlfn.XLOOKUP($A378,E96_raw,E96_code),"N/A")</f>
        <v>ERJ6RBD8061</v>
      </c>
      <c r="U378" s="5" t="str" cm="1">
        <f t="array" aca="1" ref="U378" ca="1">IF( OR( AND($A378&gt;=INDIRECT("'Panasonic ERJ Code Table'!$J" &amp; U$1),$A378&lt;=INDIRECT("'Panasonic ERJ Code Table'!$K" &amp; U$1)), AND($A378&gt;=INDIRECT("'Panasonic ERJ Code Table'!$L" &amp; U$1),$A378&lt;=INDIRECT("'Panasonic ERJ Code Table'!$M" &amp; U$1)) ),U$2&amp;_xlfn.XLOOKUP($A378,E96_raw,E96_code),"N/A")</f>
        <v>ERJ6RED8061</v>
      </c>
    </row>
    <row r="379" spans="1:21">
      <c r="A379" s="16">
        <v>8250</v>
      </c>
      <c r="B379" s="19"/>
      <c r="C379" s="5" t="str" cm="1">
        <f t="array" aca="1" ref="C379" ca="1">IF( OR( AND($A379&gt;=INDIRECT("'Panasonic ERJ Code Table'!$K" &amp; C$1),$A379&lt;=INDIRECT("'Panasonic ERJ Code Table'!$L" &amp; C$1)), AND($A379&gt;=INDIRECT("'Panasonic ERJ Code Table'!$M" &amp; C$1),$A379&lt;=INDIRECT("'Panasonic ERJ Code Table'!$N" &amp; C$1)) ),C$2&amp;_xlfn.XLOOKUP($A379,E96_raw,E96_code),"N/A")</f>
        <v>ERJ1RHD8251</v>
      </c>
      <c r="D379" s="23" t="str" cm="1">
        <f t="array" aca="1" ref="D379" ca="1">"technology "&amp;RIGHT(C379,4)&amp;";"&amp;_xlfn.XLOOKUP(2,eii,eia)&amp;C379&amp;_xlfn.XLOOKUP(16,eii,eia)&amp;_xlfn.XLOOKUP(3,eii,eia)&amp;_xlfn.XLOOKUP($A379,E96_raw,e96_std&amp;" "&amp;e96_sym)&amp;_xlfn.XLOOKUP(16,eii,eia)&amp;_xlfn.XLOOKUP(4,eii,eia)&amp;_xlfn.XLOOKUP(LEFT(C379,7),r_1,r_4)&amp;" W @ 70°C"&amp;_xlfn.XLOOKUP(16,eii,eia)&amp;_xlfn.XLOOKUP(5,eii,eia)&amp;_xlfn.XLOOKUP(MID(C379,4,3),e_code,TEXT(e_size,"0000"))&amp;_xlfn.XLOOKUP(16,eii,eia)&amp;_xlfn.XLOOKUP(6,eii,eia)&amp;ROUND(MIN(SQRT($A379*_xlfn.XLOOKUP(LEFT(C379,7),r_1,r_4)),_xlfn.XLOOKUP(LEFT(C379,7),r_1,r_7)),1)&amp;" V"&amp;_xlfn.XLOOKUP(16,eii,eia)&amp;_xlfn.XLOOKUP(8,eii,eia)&amp;_xlfn.XLOOKUP(LEFT(C379,7),r_1,r_8)&amp;_xlfn.XLOOKUP(16,eii,eia)&amp;_xlfn.XLOOKUP(9,eii,eia)&amp;_xlfn.XLOOKUP($A379,E96_raw,E96_code&amp;" / "&amp;E96_3C)&amp;_xlfn.XLOOKUP(16,eii,eia)&amp;_xlfn.XLOOKUP(10,eii,eia)&amp;_xlfn.XLOOKUP(LEFT(C379,7),r_1,r_10)&amp;_xlfn.XLOOKUP(16,eii,eia)&amp;_xlfn.XLOOKUP(11,eii,eia)&amp;_xlfn.XLOOKUP(LEFT(C379,7),r_1,r_11)&amp;_xlfn.XLOOKUP(16,eii,eia)&amp;_xlfn.XLOOKUP(12,eii,eia)&amp;_xlfn.XLOOKUP(LEFT(C379,7),r_1,r_12)&amp;" ppm/°C"&amp;_xlfn.XLOOKUP(16,eii,eia)&amp;_xlfn.XLOOKUP(13,eii,eia)&amp;MID(C379,4,2)&amp;_xlfn.XLOOKUP(16,eii,eia)&amp;_xlfn.XLOOKUP(14,eii,eia)&amp;_xlfn.XLOOKUP(16,eii,eia)&amp;_xlfn.XLOOKUP(15,eii,eia)&amp;_xlfn.XLOOKUP(16,eii,eia)</f>
        <v>technology 8251;attribute MPN 'ERJ1RHD8251' constant;attribute value '8.25 k' constant;attribute Power '0.05 W @ 70°C' constant;attribute package '0201' constant;attribute RCWV '20.3 V' constant;attribute tolerance '±0.5 %' constant;attribute pkg_codes '8251 / 822'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79" s="5" t="str" cm="1">
        <f t="array" aca="1" ref="F379" ca="1">IF( OR( AND($A379&gt;=INDIRECT("'Panasonic ERJ Code Table'!$K" &amp; F$1),$A379&lt;=INDIRECT("'Panasonic ERJ Code Table'!$L" &amp; F$1)), AND($A379&gt;=INDIRECT("'Panasonic ERJ Code Table'!$M" &amp; F$1),$A379&lt;=INDIRECT("'Panasonic ERJ Code Table'!$N" &amp; F$1)) ),F$2&amp;_xlfn.XLOOKUP($A379,E96_raw,E96_code),"N/A")</f>
        <v>ERJ2RHD8251</v>
      </c>
      <c r="G379" s="23" t="str" cm="1">
        <f t="array" aca="1" ref="G379" ca="1">"technology "&amp;RIGHT(F379,4)&amp;";"&amp;_xlfn.XLOOKUP(2,eii,eia)&amp;F379&amp;_xlfn.XLOOKUP(16,eii,eia)&amp;_xlfn.XLOOKUP(3,eii,eia)&amp;_xlfn.XLOOKUP($A379,E96_raw,e96_std&amp;" "&amp;e96_sym)&amp;_xlfn.XLOOKUP(16,eii,eia)&amp;_xlfn.XLOOKUP(4,eii,eia)&amp;_xlfn.XLOOKUP(LEFT(F379,7),r_1,r_4)&amp;" W @ 70°C"&amp;_xlfn.XLOOKUP(16,eii,eia)&amp;_xlfn.XLOOKUP(5,eii,eia)&amp;_xlfn.XLOOKUP(MID(F379,4,3),e_code,TEXT(e_size,"0000"))&amp;_xlfn.XLOOKUP(16,eii,eia)&amp;_xlfn.XLOOKUP(6,eii,eia)&amp;ROUND(MIN(SQRT($A379*_xlfn.XLOOKUP(LEFT(F379,7),r_1,r_4)),_xlfn.XLOOKUP(LEFT(F379,7),r_1,r_7)),1)&amp;" V"&amp;_xlfn.XLOOKUP(16,eii,eia)&amp;_xlfn.XLOOKUP(8,eii,eia)&amp;_xlfn.XLOOKUP(LEFT(F379,7),r_1,r_8)&amp;_xlfn.XLOOKUP(16,eii,eia)&amp;_xlfn.XLOOKUP(9,eii,eia)&amp;_xlfn.XLOOKUP($A379,E96_raw,E96_code&amp;" / "&amp;E96_3C)&amp;_xlfn.XLOOKUP(16,eii,eia)&amp;_xlfn.XLOOKUP(10,eii,eia)&amp;_xlfn.XLOOKUP(LEFT(F379,7),r_1,r_10)&amp;_xlfn.XLOOKUP(16,eii,eia)&amp;_xlfn.XLOOKUP(11,eii,eia)&amp;_xlfn.XLOOKUP(LEFT(F379,7),r_1,r_11)&amp;_xlfn.XLOOKUP(16,eii,eia)&amp;_xlfn.XLOOKUP(12,eii,eia)&amp;_xlfn.XLOOKUP(LEFT(F379,7),r_1,r_12)&amp;" ppm/°C"&amp;_xlfn.XLOOKUP(16,eii,eia)&amp;_xlfn.XLOOKUP(13,eii,eia)&amp;MID(F379,4,2)&amp;_xlfn.XLOOKUP(16,eii,eia)&amp;_xlfn.XLOOKUP(14,eii,eia)&amp;_xlfn.XLOOKUP(16,eii,eia)&amp;_xlfn.XLOOKUP(15,eii,eia)&amp;_xlfn.XLOOKUP(16,eii,eia)</f>
        <v>technology 8251;attribute MPN 'ERJ2RHD8251' constant;attribute value '8.25 k' constant;attribute Power '0.063 W @ 70°C' constant;attribute package '0402' constant;attribute RCWV '22.8 V' constant;attribute tolerance '±0.5 %' constant;attribute pkg_codes '8251 / 822'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79" s="5" t="str" cm="1">
        <f t="array" aca="1" ref="I379" ca="1">IF( OR( AND($A379&gt;=INDIRECT("'Panasonic ERJ Code Table'!$K" &amp; I$1),$A379&lt;=INDIRECT("'Panasonic ERJ Code Table'!$L" &amp; I$1)), AND($A379&gt;=INDIRECT("'Panasonic ERJ Code Table'!$M" &amp; I$1),$A379&lt;=INDIRECT("'Panasonic ERJ Code Table'!$N" &amp; I$1)) ),I$2&amp;_xlfn.XLOOKUP($A379,E96_raw,E96_code),"N/A")</f>
        <v>N/A</v>
      </c>
      <c r="L379" s="5" t="str" cm="1">
        <f t="array" aca="1" ref="L379" ca="1">IF( OR( AND($A379&gt;=INDIRECT("'Panasonic ERJ Code Table'!$K" &amp; L$1),$A379&lt;=INDIRECT("'Panasonic ERJ Code Table'!$L" &amp; L$1)), AND($A379&gt;=INDIRECT("'Panasonic ERJ Code Table'!$M" &amp; L$1),$A379&lt;=INDIRECT("'Panasonic ERJ Code Table'!$N" &amp; L$1)) ),L$2&amp;_xlfn.XLOOKUP($A379,E96_raw,E96_code),"N/A")</f>
        <v>ERJ3RBD8251</v>
      </c>
      <c r="O379" s="5" t="str" cm="1">
        <f t="array" aca="1" ref="O379" ca="1">IF( OR( AND($A379&gt;=INDIRECT("'Panasonic ERJ Code Table'!$K" &amp; O$1),$A379&lt;=INDIRECT("'Panasonic ERJ Code Table'!$L" &amp; O$1)), AND($A379&gt;=INDIRECT("'Panasonic ERJ Code Table'!$M" &amp; O$1),$A379&lt;=INDIRECT("'Panasonic ERJ Code Table'!$N" &amp; O$1)) ),O$2&amp;_xlfn.XLOOKUP($A379,E96_raw,E96_code),"N/A")</f>
        <v>N/A</v>
      </c>
      <c r="R379" s="5" t="str" cm="1">
        <f t="array" aca="1" ref="R379" ca="1">IF( OR( AND($A379&gt;=INDIRECT("'Panasonic ERJ Code Table'!$K" &amp; R$1),$A379&lt;=INDIRECT("'Panasonic ERJ Code Table'!$L" &amp; R$1)), AND($A379&gt;=INDIRECT("'Panasonic ERJ Code Table'!$M" &amp; R$1),$A379&lt;=INDIRECT("'Panasonic ERJ Code Table'!$N" &amp; R$1)) ),R$2&amp;_xlfn.XLOOKUP($A379,E96_raw,E96_code),"N/A")</f>
        <v>ERJ6RBD8251</v>
      </c>
      <c r="U379" s="5" t="str" cm="1">
        <f t="array" aca="1" ref="U379" ca="1">IF( OR( AND($A379&gt;=INDIRECT("'Panasonic ERJ Code Table'!$J" &amp; U$1),$A379&lt;=INDIRECT("'Panasonic ERJ Code Table'!$K" &amp; U$1)), AND($A379&gt;=INDIRECT("'Panasonic ERJ Code Table'!$L" &amp; U$1),$A379&lt;=INDIRECT("'Panasonic ERJ Code Table'!$M" &amp; U$1)) ),U$2&amp;_xlfn.XLOOKUP($A379,E96_raw,E96_code),"N/A")</f>
        <v>ERJ6RED8251</v>
      </c>
    </row>
    <row r="380" spans="1:21">
      <c r="A380" s="16">
        <v>8450</v>
      </c>
      <c r="B380" s="19"/>
      <c r="C380" s="5" t="str" cm="1">
        <f t="array" aca="1" ref="C380" ca="1">IF( OR( AND($A380&gt;=INDIRECT("'Panasonic ERJ Code Table'!$K" &amp; C$1),$A380&lt;=INDIRECT("'Panasonic ERJ Code Table'!$L" &amp; C$1)), AND($A380&gt;=INDIRECT("'Panasonic ERJ Code Table'!$M" &amp; C$1),$A380&lt;=INDIRECT("'Panasonic ERJ Code Table'!$N" &amp; C$1)) ),C$2&amp;_xlfn.XLOOKUP($A380,E96_raw,E96_code),"N/A")</f>
        <v>ERJ1RHD8451</v>
      </c>
      <c r="D380" s="23" t="str" cm="1">
        <f t="array" aca="1" ref="D380" ca="1">"technology "&amp;RIGHT(C380,4)&amp;";"&amp;_xlfn.XLOOKUP(2,eii,eia)&amp;C380&amp;_xlfn.XLOOKUP(16,eii,eia)&amp;_xlfn.XLOOKUP(3,eii,eia)&amp;_xlfn.XLOOKUP($A380,E96_raw,e96_std&amp;" "&amp;e96_sym)&amp;_xlfn.XLOOKUP(16,eii,eia)&amp;_xlfn.XLOOKUP(4,eii,eia)&amp;_xlfn.XLOOKUP(LEFT(C380,7),r_1,r_4)&amp;" W @ 70°C"&amp;_xlfn.XLOOKUP(16,eii,eia)&amp;_xlfn.XLOOKUP(5,eii,eia)&amp;_xlfn.XLOOKUP(MID(C380,4,3),e_code,TEXT(e_size,"0000"))&amp;_xlfn.XLOOKUP(16,eii,eia)&amp;_xlfn.XLOOKUP(6,eii,eia)&amp;ROUND(MIN(SQRT($A380*_xlfn.XLOOKUP(LEFT(C380,7),r_1,r_4)),_xlfn.XLOOKUP(LEFT(C380,7),r_1,r_7)),1)&amp;" V"&amp;_xlfn.XLOOKUP(16,eii,eia)&amp;_xlfn.XLOOKUP(8,eii,eia)&amp;_xlfn.XLOOKUP(LEFT(C380,7),r_1,r_8)&amp;_xlfn.XLOOKUP(16,eii,eia)&amp;_xlfn.XLOOKUP(9,eii,eia)&amp;_xlfn.XLOOKUP($A380,E96_raw,E96_code&amp;" / "&amp;E96_3C)&amp;_xlfn.XLOOKUP(16,eii,eia)&amp;_xlfn.XLOOKUP(10,eii,eia)&amp;_xlfn.XLOOKUP(LEFT(C380,7),r_1,r_10)&amp;_xlfn.XLOOKUP(16,eii,eia)&amp;_xlfn.XLOOKUP(11,eii,eia)&amp;_xlfn.XLOOKUP(LEFT(C380,7),r_1,r_11)&amp;_xlfn.XLOOKUP(16,eii,eia)&amp;_xlfn.XLOOKUP(12,eii,eia)&amp;_xlfn.XLOOKUP(LEFT(C380,7),r_1,r_12)&amp;" ppm/°C"&amp;_xlfn.XLOOKUP(16,eii,eia)&amp;_xlfn.XLOOKUP(13,eii,eia)&amp;MID(C380,4,2)&amp;_xlfn.XLOOKUP(16,eii,eia)&amp;_xlfn.XLOOKUP(14,eii,eia)&amp;_xlfn.XLOOKUP(16,eii,eia)&amp;_xlfn.XLOOKUP(15,eii,eia)&amp;_xlfn.XLOOKUP(16,eii,eia)</f>
        <v>technology 8451;attribute MPN 'ERJ1RHD8451' constant;attribute value '8.45 k' constant;attribute Power '0.05 W @ 70°C' constant;attribute package '0201' constant;attribute RCWV '20.6 V' constant;attribute tolerance '±0.5 %' constant;attribute pkg_codes '8451 / 842'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0" s="5" t="str" cm="1">
        <f t="array" aca="1" ref="F380" ca="1">IF( OR( AND($A380&gt;=INDIRECT("'Panasonic ERJ Code Table'!$K" &amp; F$1),$A380&lt;=INDIRECT("'Panasonic ERJ Code Table'!$L" &amp; F$1)), AND($A380&gt;=INDIRECT("'Panasonic ERJ Code Table'!$M" &amp; F$1),$A380&lt;=INDIRECT("'Panasonic ERJ Code Table'!$N" &amp; F$1)) ),F$2&amp;_xlfn.XLOOKUP($A380,E96_raw,E96_code),"N/A")</f>
        <v>ERJ2RHD8451</v>
      </c>
      <c r="G380" s="23" t="str" cm="1">
        <f t="array" aca="1" ref="G380" ca="1">"technology "&amp;RIGHT(F380,4)&amp;";"&amp;_xlfn.XLOOKUP(2,eii,eia)&amp;F380&amp;_xlfn.XLOOKUP(16,eii,eia)&amp;_xlfn.XLOOKUP(3,eii,eia)&amp;_xlfn.XLOOKUP($A380,E96_raw,e96_std&amp;" "&amp;e96_sym)&amp;_xlfn.XLOOKUP(16,eii,eia)&amp;_xlfn.XLOOKUP(4,eii,eia)&amp;_xlfn.XLOOKUP(LEFT(F380,7),r_1,r_4)&amp;" W @ 70°C"&amp;_xlfn.XLOOKUP(16,eii,eia)&amp;_xlfn.XLOOKUP(5,eii,eia)&amp;_xlfn.XLOOKUP(MID(F380,4,3),e_code,TEXT(e_size,"0000"))&amp;_xlfn.XLOOKUP(16,eii,eia)&amp;_xlfn.XLOOKUP(6,eii,eia)&amp;ROUND(MIN(SQRT($A380*_xlfn.XLOOKUP(LEFT(F380,7),r_1,r_4)),_xlfn.XLOOKUP(LEFT(F380,7),r_1,r_7)),1)&amp;" V"&amp;_xlfn.XLOOKUP(16,eii,eia)&amp;_xlfn.XLOOKUP(8,eii,eia)&amp;_xlfn.XLOOKUP(LEFT(F380,7),r_1,r_8)&amp;_xlfn.XLOOKUP(16,eii,eia)&amp;_xlfn.XLOOKUP(9,eii,eia)&amp;_xlfn.XLOOKUP($A380,E96_raw,E96_code&amp;" / "&amp;E96_3C)&amp;_xlfn.XLOOKUP(16,eii,eia)&amp;_xlfn.XLOOKUP(10,eii,eia)&amp;_xlfn.XLOOKUP(LEFT(F380,7),r_1,r_10)&amp;_xlfn.XLOOKUP(16,eii,eia)&amp;_xlfn.XLOOKUP(11,eii,eia)&amp;_xlfn.XLOOKUP(LEFT(F380,7),r_1,r_11)&amp;_xlfn.XLOOKUP(16,eii,eia)&amp;_xlfn.XLOOKUP(12,eii,eia)&amp;_xlfn.XLOOKUP(LEFT(F380,7),r_1,r_12)&amp;" ppm/°C"&amp;_xlfn.XLOOKUP(16,eii,eia)&amp;_xlfn.XLOOKUP(13,eii,eia)&amp;MID(F380,4,2)&amp;_xlfn.XLOOKUP(16,eii,eia)&amp;_xlfn.XLOOKUP(14,eii,eia)&amp;_xlfn.XLOOKUP(16,eii,eia)&amp;_xlfn.XLOOKUP(15,eii,eia)&amp;_xlfn.XLOOKUP(16,eii,eia)</f>
        <v>technology 8451;attribute MPN 'ERJ2RHD8451' constant;attribute value '8.45 k' constant;attribute Power '0.063 W @ 70°C' constant;attribute package '0402' constant;attribute RCWV '23.1 V' constant;attribute tolerance '±0.5 %' constant;attribute pkg_codes '8451 / 842'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0" s="5" t="str" cm="1">
        <f t="array" aca="1" ref="I380" ca="1">IF( OR( AND($A380&gt;=INDIRECT("'Panasonic ERJ Code Table'!$K" &amp; I$1),$A380&lt;=INDIRECT("'Panasonic ERJ Code Table'!$L" &amp; I$1)), AND($A380&gt;=INDIRECT("'Panasonic ERJ Code Table'!$M" &amp; I$1),$A380&lt;=INDIRECT("'Panasonic ERJ Code Table'!$N" &amp; I$1)) ),I$2&amp;_xlfn.XLOOKUP($A380,E96_raw,E96_code),"N/A")</f>
        <v>N/A</v>
      </c>
      <c r="L380" s="5" t="str" cm="1">
        <f t="array" aca="1" ref="L380" ca="1">IF( OR( AND($A380&gt;=INDIRECT("'Panasonic ERJ Code Table'!$K" &amp; L$1),$A380&lt;=INDIRECT("'Panasonic ERJ Code Table'!$L" &amp; L$1)), AND($A380&gt;=INDIRECT("'Panasonic ERJ Code Table'!$M" &amp; L$1),$A380&lt;=INDIRECT("'Panasonic ERJ Code Table'!$N" &amp; L$1)) ),L$2&amp;_xlfn.XLOOKUP($A380,E96_raw,E96_code),"N/A")</f>
        <v>ERJ3RBD8451</v>
      </c>
      <c r="O380" s="5" t="str" cm="1">
        <f t="array" aca="1" ref="O380" ca="1">IF( OR( AND($A380&gt;=INDIRECT("'Panasonic ERJ Code Table'!$K" &amp; O$1),$A380&lt;=INDIRECT("'Panasonic ERJ Code Table'!$L" &amp; O$1)), AND($A380&gt;=INDIRECT("'Panasonic ERJ Code Table'!$M" &amp; O$1),$A380&lt;=INDIRECT("'Panasonic ERJ Code Table'!$N" &amp; O$1)) ),O$2&amp;_xlfn.XLOOKUP($A380,E96_raw,E96_code),"N/A")</f>
        <v>N/A</v>
      </c>
      <c r="R380" s="5" t="str" cm="1">
        <f t="array" aca="1" ref="R380" ca="1">IF( OR( AND($A380&gt;=INDIRECT("'Panasonic ERJ Code Table'!$K" &amp; R$1),$A380&lt;=INDIRECT("'Panasonic ERJ Code Table'!$L" &amp; R$1)), AND($A380&gt;=INDIRECT("'Panasonic ERJ Code Table'!$M" &amp; R$1),$A380&lt;=INDIRECT("'Panasonic ERJ Code Table'!$N" &amp; R$1)) ),R$2&amp;_xlfn.XLOOKUP($A380,E96_raw,E96_code),"N/A")</f>
        <v>ERJ6RBD8451</v>
      </c>
      <c r="U380" s="5" t="str" cm="1">
        <f t="array" aca="1" ref="U380" ca="1">IF( OR( AND($A380&gt;=INDIRECT("'Panasonic ERJ Code Table'!$J" &amp; U$1),$A380&lt;=INDIRECT("'Panasonic ERJ Code Table'!$K" &amp; U$1)), AND($A380&gt;=INDIRECT("'Panasonic ERJ Code Table'!$L" &amp; U$1),$A380&lt;=INDIRECT("'Panasonic ERJ Code Table'!$M" &amp; U$1)) ),U$2&amp;_xlfn.XLOOKUP($A380,E96_raw,E96_code),"N/A")</f>
        <v>ERJ6RED8451</v>
      </c>
    </row>
    <row r="381" spans="1:21">
      <c r="A381" s="16">
        <v>8660</v>
      </c>
      <c r="B381" s="19"/>
      <c r="C381" s="5" t="str" cm="1">
        <f t="array" aca="1" ref="C381" ca="1">IF( OR( AND($A381&gt;=INDIRECT("'Panasonic ERJ Code Table'!$K" &amp; C$1),$A381&lt;=INDIRECT("'Panasonic ERJ Code Table'!$L" &amp; C$1)), AND($A381&gt;=INDIRECT("'Panasonic ERJ Code Table'!$M" &amp; C$1),$A381&lt;=INDIRECT("'Panasonic ERJ Code Table'!$N" &amp; C$1)) ),C$2&amp;_xlfn.XLOOKUP($A381,E96_raw,E96_code),"N/A")</f>
        <v>ERJ1RHD8661</v>
      </c>
      <c r="D381" s="23" t="str" cm="1">
        <f t="array" aca="1" ref="D381" ca="1">"technology "&amp;RIGHT(C381,4)&amp;";"&amp;_xlfn.XLOOKUP(2,eii,eia)&amp;C381&amp;_xlfn.XLOOKUP(16,eii,eia)&amp;_xlfn.XLOOKUP(3,eii,eia)&amp;_xlfn.XLOOKUP($A381,E96_raw,e96_std&amp;" "&amp;e96_sym)&amp;_xlfn.XLOOKUP(16,eii,eia)&amp;_xlfn.XLOOKUP(4,eii,eia)&amp;_xlfn.XLOOKUP(LEFT(C381,7),r_1,r_4)&amp;" W @ 70°C"&amp;_xlfn.XLOOKUP(16,eii,eia)&amp;_xlfn.XLOOKUP(5,eii,eia)&amp;_xlfn.XLOOKUP(MID(C381,4,3),e_code,TEXT(e_size,"0000"))&amp;_xlfn.XLOOKUP(16,eii,eia)&amp;_xlfn.XLOOKUP(6,eii,eia)&amp;ROUND(MIN(SQRT($A381*_xlfn.XLOOKUP(LEFT(C381,7),r_1,r_4)),_xlfn.XLOOKUP(LEFT(C381,7),r_1,r_7)),1)&amp;" V"&amp;_xlfn.XLOOKUP(16,eii,eia)&amp;_xlfn.XLOOKUP(8,eii,eia)&amp;_xlfn.XLOOKUP(LEFT(C381,7),r_1,r_8)&amp;_xlfn.XLOOKUP(16,eii,eia)&amp;_xlfn.XLOOKUP(9,eii,eia)&amp;_xlfn.XLOOKUP($A381,E96_raw,E96_code&amp;" / "&amp;E96_3C)&amp;_xlfn.XLOOKUP(16,eii,eia)&amp;_xlfn.XLOOKUP(10,eii,eia)&amp;_xlfn.XLOOKUP(LEFT(C381,7),r_1,r_10)&amp;_xlfn.XLOOKUP(16,eii,eia)&amp;_xlfn.XLOOKUP(11,eii,eia)&amp;_xlfn.XLOOKUP(LEFT(C381,7),r_1,r_11)&amp;_xlfn.XLOOKUP(16,eii,eia)&amp;_xlfn.XLOOKUP(12,eii,eia)&amp;_xlfn.XLOOKUP(LEFT(C381,7),r_1,r_12)&amp;" ppm/°C"&amp;_xlfn.XLOOKUP(16,eii,eia)&amp;_xlfn.XLOOKUP(13,eii,eia)&amp;MID(C381,4,2)&amp;_xlfn.XLOOKUP(16,eii,eia)&amp;_xlfn.XLOOKUP(14,eii,eia)&amp;_xlfn.XLOOKUP(16,eii,eia)&amp;_xlfn.XLOOKUP(15,eii,eia)&amp;_xlfn.XLOOKUP(16,eii,eia)</f>
        <v>technology 8661;attribute MPN 'ERJ1RHD8661' constant;attribute value '8.66 k' constant;attribute Power '0.05 W @ 70°C' constant;attribute package '0201' constant;attribute RCWV '20.8 V' constant;attribute tolerance '±0.5 %' constant;attribute pkg_codes '8661 / 862'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1" s="5" t="str" cm="1">
        <f t="array" aca="1" ref="F381" ca="1">IF( OR( AND($A381&gt;=INDIRECT("'Panasonic ERJ Code Table'!$K" &amp; F$1),$A381&lt;=INDIRECT("'Panasonic ERJ Code Table'!$L" &amp; F$1)), AND($A381&gt;=INDIRECT("'Panasonic ERJ Code Table'!$M" &amp; F$1),$A381&lt;=INDIRECT("'Panasonic ERJ Code Table'!$N" &amp; F$1)) ),F$2&amp;_xlfn.XLOOKUP($A381,E96_raw,E96_code),"N/A")</f>
        <v>ERJ2RHD8661</v>
      </c>
      <c r="G381" s="23" t="str" cm="1">
        <f t="array" aca="1" ref="G381" ca="1">"technology "&amp;RIGHT(F381,4)&amp;";"&amp;_xlfn.XLOOKUP(2,eii,eia)&amp;F381&amp;_xlfn.XLOOKUP(16,eii,eia)&amp;_xlfn.XLOOKUP(3,eii,eia)&amp;_xlfn.XLOOKUP($A381,E96_raw,e96_std&amp;" "&amp;e96_sym)&amp;_xlfn.XLOOKUP(16,eii,eia)&amp;_xlfn.XLOOKUP(4,eii,eia)&amp;_xlfn.XLOOKUP(LEFT(F381,7),r_1,r_4)&amp;" W @ 70°C"&amp;_xlfn.XLOOKUP(16,eii,eia)&amp;_xlfn.XLOOKUP(5,eii,eia)&amp;_xlfn.XLOOKUP(MID(F381,4,3),e_code,TEXT(e_size,"0000"))&amp;_xlfn.XLOOKUP(16,eii,eia)&amp;_xlfn.XLOOKUP(6,eii,eia)&amp;ROUND(MIN(SQRT($A381*_xlfn.XLOOKUP(LEFT(F381,7),r_1,r_4)),_xlfn.XLOOKUP(LEFT(F381,7),r_1,r_7)),1)&amp;" V"&amp;_xlfn.XLOOKUP(16,eii,eia)&amp;_xlfn.XLOOKUP(8,eii,eia)&amp;_xlfn.XLOOKUP(LEFT(F381,7),r_1,r_8)&amp;_xlfn.XLOOKUP(16,eii,eia)&amp;_xlfn.XLOOKUP(9,eii,eia)&amp;_xlfn.XLOOKUP($A381,E96_raw,E96_code&amp;" / "&amp;E96_3C)&amp;_xlfn.XLOOKUP(16,eii,eia)&amp;_xlfn.XLOOKUP(10,eii,eia)&amp;_xlfn.XLOOKUP(LEFT(F381,7),r_1,r_10)&amp;_xlfn.XLOOKUP(16,eii,eia)&amp;_xlfn.XLOOKUP(11,eii,eia)&amp;_xlfn.XLOOKUP(LEFT(F381,7),r_1,r_11)&amp;_xlfn.XLOOKUP(16,eii,eia)&amp;_xlfn.XLOOKUP(12,eii,eia)&amp;_xlfn.XLOOKUP(LEFT(F381,7),r_1,r_12)&amp;" ppm/°C"&amp;_xlfn.XLOOKUP(16,eii,eia)&amp;_xlfn.XLOOKUP(13,eii,eia)&amp;MID(F381,4,2)&amp;_xlfn.XLOOKUP(16,eii,eia)&amp;_xlfn.XLOOKUP(14,eii,eia)&amp;_xlfn.XLOOKUP(16,eii,eia)&amp;_xlfn.XLOOKUP(15,eii,eia)&amp;_xlfn.XLOOKUP(16,eii,eia)</f>
        <v>technology 8661;attribute MPN 'ERJ2RHD8661' constant;attribute value '8.66 k' constant;attribute Power '0.063 W @ 70°C' constant;attribute package '0402' constant;attribute RCWV '23.4 V' constant;attribute tolerance '±0.5 %' constant;attribute pkg_codes '8661 / 862'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1" s="5" t="str" cm="1">
        <f t="array" aca="1" ref="I381" ca="1">IF( OR( AND($A381&gt;=INDIRECT("'Panasonic ERJ Code Table'!$K" &amp; I$1),$A381&lt;=INDIRECT("'Panasonic ERJ Code Table'!$L" &amp; I$1)), AND($A381&gt;=INDIRECT("'Panasonic ERJ Code Table'!$M" &amp; I$1),$A381&lt;=INDIRECT("'Panasonic ERJ Code Table'!$N" &amp; I$1)) ),I$2&amp;_xlfn.XLOOKUP($A381,E96_raw,E96_code),"N/A")</f>
        <v>N/A</v>
      </c>
      <c r="L381" s="5" t="str" cm="1">
        <f t="array" aca="1" ref="L381" ca="1">IF( OR( AND($A381&gt;=INDIRECT("'Panasonic ERJ Code Table'!$K" &amp; L$1),$A381&lt;=INDIRECT("'Panasonic ERJ Code Table'!$L" &amp; L$1)), AND($A381&gt;=INDIRECT("'Panasonic ERJ Code Table'!$M" &amp; L$1),$A381&lt;=INDIRECT("'Panasonic ERJ Code Table'!$N" &amp; L$1)) ),L$2&amp;_xlfn.XLOOKUP($A381,E96_raw,E96_code),"N/A")</f>
        <v>ERJ3RBD8661</v>
      </c>
      <c r="O381" s="5" t="str" cm="1">
        <f t="array" aca="1" ref="O381" ca="1">IF( OR( AND($A381&gt;=INDIRECT("'Panasonic ERJ Code Table'!$K" &amp; O$1),$A381&lt;=INDIRECT("'Panasonic ERJ Code Table'!$L" &amp; O$1)), AND($A381&gt;=INDIRECT("'Panasonic ERJ Code Table'!$M" &amp; O$1),$A381&lt;=INDIRECT("'Panasonic ERJ Code Table'!$N" &amp; O$1)) ),O$2&amp;_xlfn.XLOOKUP($A381,E96_raw,E96_code),"N/A")</f>
        <v>N/A</v>
      </c>
      <c r="R381" s="5" t="str" cm="1">
        <f t="array" aca="1" ref="R381" ca="1">IF( OR( AND($A381&gt;=INDIRECT("'Panasonic ERJ Code Table'!$K" &amp; R$1),$A381&lt;=INDIRECT("'Panasonic ERJ Code Table'!$L" &amp; R$1)), AND($A381&gt;=INDIRECT("'Panasonic ERJ Code Table'!$M" &amp; R$1),$A381&lt;=INDIRECT("'Panasonic ERJ Code Table'!$N" &amp; R$1)) ),R$2&amp;_xlfn.XLOOKUP($A381,E96_raw,E96_code),"N/A")</f>
        <v>ERJ6RBD8661</v>
      </c>
      <c r="U381" s="5" t="str" cm="1">
        <f t="array" aca="1" ref="U381" ca="1">IF( OR( AND($A381&gt;=INDIRECT("'Panasonic ERJ Code Table'!$J" &amp; U$1),$A381&lt;=INDIRECT("'Panasonic ERJ Code Table'!$K" &amp; U$1)), AND($A381&gt;=INDIRECT("'Panasonic ERJ Code Table'!$L" &amp; U$1),$A381&lt;=INDIRECT("'Panasonic ERJ Code Table'!$M" &amp; U$1)) ),U$2&amp;_xlfn.XLOOKUP($A381,E96_raw,E96_code),"N/A")</f>
        <v>ERJ6RED8661</v>
      </c>
    </row>
    <row r="382" spans="1:21">
      <c r="A382" s="16">
        <v>8869.9999999999982</v>
      </c>
      <c r="B382" s="19"/>
      <c r="C382" s="5" t="str" cm="1">
        <f t="array" aca="1" ref="C382" ca="1">IF( OR( AND($A382&gt;=INDIRECT("'Panasonic ERJ Code Table'!$K" &amp; C$1),$A382&lt;=INDIRECT("'Panasonic ERJ Code Table'!$L" &amp; C$1)), AND($A382&gt;=INDIRECT("'Panasonic ERJ Code Table'!$M" &amp; C$1),$A382&lt;=INDIRECT("'Panasonic ERJ Code Table'!$N" &amp; C$1)) ),C$2&amp;_xlfn.XLOOKUP($A382,E96_raw,E96_code),"N/A")</f>
        <v>ERJ1RHD8871</v>
      </c>
      <c r="D382" s="23" t="str" cm="1">
        <f t="array" aca="1" ref="D382" ca="1">"technology "&amp;RIGHT(C382,4)&amp;";"&amp;_xlfn.XLOOKUP(2,eii,eia)&amp;C382&amp;_xlfn.XLOOKUP(16,eii,eia)&amp;_xlfn.XLOOKUP(3,eii,eia)&amp;_xlfn.XLOOKUP($A382,E96_raw,e96_std&amp;" "&amp;e96_sym)&amp;_xlfn.XLOOKUP(16,eii,eia)&amp;_xlfn.XLOOKUP(4,eii,eia)&amp;_xlfn.XLOOKUP(LEFT(C382,7),r_1,r_4)&amp;" W @ 70°C"&amp;_xlfn.XLOOKUP(16,eii,eia)&amp;_xlfn.XLOOKUP(5,eii,eia)&amp;_xlfn.XLOOKUP(MID(C382,4,3),e_code,TEXT(e_size,"0000"))&amp;_xlfn.XLOOKUP(16,eii,eia)&amp;_xlfn.XLOOKUP(6,eii,eia)&amp;ROUND(MIN(SQRT($A382*_xlfn.XLOOKUP(LEFT(C382,7),r_1,r_4)),_xlfn.XLOOKUP(LEFT(C382,7),r_1,r_7)),1)&amp;" V"&amp;_xlfn.XLOOKUP(16,eii,eia)&amp;_xlfn.XLOOKUP(8,eii,eia)&amp;_xlfn.XLOOKUP(LEFT(C382,7),r_1,r_8)&amp;_xlfn.XLOOKUP(16,eii,eia)&amp;_xlfn.XLOOKUP(9,eii,eia)&amp;_xlfn.XLOOKUP($A382,E96_raw,E96_code&amp;" / "&amp;E96_3C)&amp;_xlfn.XLOOKUP(16,eii,eia)&amp;_xlfn.XLOOKUP(10,eii,eia)&amp;_xlfn.XLOOKUP(LEFT(C382,7),r_1,r_10)&amp;_xlfn.XLOOKUP(16,eii,eia)&amp;_xlfn.XLOOKUP(11,eii,eia)&amp;_xlfn.XLOOKUP(LEFT(C382,7),r_1,r_11)&amp;_xlfn.XLOOKUP(16,eii,eia)&amp;_xlfn.XLOOKUP(12,eii,eia)&amp;_xlfn.XLOOKUP(LEFT(C382,7),r_1,r_12)&amp;" ppm/°C"&amp;_xlfn.XLOOKUP(16,eii,eia)&amp;_xlfn.XLOOKUP(13,eii,eia)&amp;MID(C382,4,2)&amp;_xlfn.XLOOKUP(16,eii,eia)&amp;_xlfn.XLOOKUP(14,eii,eia)&amp;_xlfn.XLOOKUP(16,eii,eia)&amp;_xlfn.XLOOKUP(15,eii,eia)&amp;_xlfn.XLOOKUP(16,eii,eia)</f>
        <v>technology 8871;attribute MPN 'ERJ1RHD8871' constant;attribute value '8.87 k' constant;attribute Power '0.05 W @ 70°C' constant;attribute package '0201' constant;attribute RCWV '21.1 V' constant;attribute tolerance '±0.5 %' constant;attribute pkg_codes '8871 / 882'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2" s="5" t="str" cm="1">
        <f t="array" aca="1" ref="F382" ca="1">IF( OR( AND($A382&gt;=INDIRECT("'Panasonic ERJ Code Table'!$K" &amp; F$1),$A382&lt;=INDIRECT("'Panasonic ERJ Code Table'!$L" &amp; F$1)), AND($A382&gt;=INDIRECT("'Panasonic ERJ Code Table'!$M" &amp; F$1),$A382&lt;=INDIRECT("'Panasonic ERJ Code Table'!$N" &amp; F$1)) ),F$2&amp;_xlfn.XLOOKUP($A382,E96_raw,E96_code),"N/A")</f>
        <v>ERJ2RHD8871</v>
      </c>
      <c r="G382" s="23" t="str" cm="1">
        <f t="array" aca="1" ref="G382" ca="1">"technology "&amp;RIGHT(F382,4)&amp;";"&amp;_xlfn.XLOOKUP(2,eii,eia)&amp;F382&amp;_xlfn.XLOOKUP(16,eii,eia)&amp;_xlfn.XLOOKUP(3,eii,eia)&amp;_xlfn.XLOOKUP($A382,E96_raw,e96_std&amp;" "&amp;e96_sym)&amp;_xlfn.XLOOKUP(16,eii,eia)&amp;_xlfn.XLOOKUP(4,eii,eia)&amp;_xlfn.XLOOKUP(LEFT(F382,7),r_1,r_4)&amp;" W @ 70°C"&amp;_xlfn.XLOOKUP(16,eii,eia)&amp;_xlfn.XLOOKUP(5,eii,eia)&amp;_xlfn.XLOOKUP(MID(F382,4,3),e_code,TEXT(e_size,"0000"))&amp;_xlfn.XLOOKUP(16,eii,eia)&amp;_xlfn.XLOOKUP(6,eii,eia)&amp;ROUND(MIN(SQRT($A382*_xlfn.XLOOKUP(LEFT(F382,7),r_1,r_4)),_xlfn.XLOOKUP(LEFT(F382,7),r_1,r_7)),1)&amp;" V"&amp;_xlfn.XLOOKUP(16,eii,eia)&amp;_xlfn.XLOOKUP(8,eii,eia)&amp;_xlfn.XLOOKUP(LEFT(F382,7),r_1,r_8)&amp;_xlfn.XLOOKUP(16,eii,eia)&amp;_xlfn.XLOOKUP(9,eii,eia)&amp;_xlfn.XLOOKUP($A382,E96_raw,E96_code&amp;" / "&amp;E96_3C)&amp;_xlfn.XLOOKUP(16,eii,eia)&amp;_xlfn.XLOOKUP(10,eii,eia)&amp;_xlfn.XLOOKUP(LEFT(F382,7),r_1,r_10)&amp;_xlfn.XLOOKUP(16,eii,eia)&amp;_xlfn.XLOOKUP(11,eii,eia)&amp;_xlfn.XLOOKUP(LEFT(F382,7),r_1,r_11)&amp;_xlfn.XLOOKUP(16,eii,eia)&amp;_xlfn.XLOOKUP(12,eii,eia)&amp;_xlfn.XLOOKUP(LEFT(F382,7),r_1,r_12)&amp;" ppm/°C"&amp;_xlfn.XLOOKUP(16,eii,eia)&amp;_xlfn.XLOOKUP(13,eii,eia)&amp;MID(F382,4,2)&amp;_xlfn.XLOOKUP(16,eii,eia)&amp;_xlfn.XLOOKUP(14,eii,eia)&amp;_xlfn.XLOOKUP(16,eii,eia)&amp;_xlfn.XLOOKUP(15,eii,eia)&amp;_xlfn.XLOOKUP(16,eii,eia)</f>
        <v>technology 8871;attribute MPN 'ERJ2RHD8871' constant;attribute value '8.87 k' constant;attribute Power '0.063 W @ 70°C' constant;attribute package '0402' constant;attribute RCWV '23.6 V' constant;attribute tolerance '±0.5 %' constant;attribute pkg_codes '8871 / 882'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2" s="5" t="str" cm="1">
        <f t="array" aca="1" ref="I382" ca="1">IF( OR( AND($A382&gt;=INDIRECT("'Panasonic ERJ Code Table'!$K" &amp; I$1),$A382&lt;=INDIRECT("'Panasonic ERJ Code Table'!$L" &amp; I$1)), AND($A382&gt;=INDIRECT("'Panasonic ERJ Code Table'!$M" &amp; I$1),$A382&lt;=INDIRECT("'Panasonic ERJ Code Table'!$N" &amp; I$1)) ),I$2&amp;_xlfn.XLOOKUP($A382,E96_raw,E96_code),"N/A")</f>
        <v>N/A</v>
      </c>
      <c r="L382" s="5" t="str" cm="1">
        <f t="array" aca="1" ref="L382" ca="1">IF( OR( AND($A382&gt;=INDIRECT("'Panasonic ERJ Code Table'!$K" &amp; L$1),$A382&lt;=INDIRECT("'Panasonic ERJ Code Table'!$L" &amp; L$1)), AND($A382&gt;=INDIRECT("'Panasonic ERJ Code Table'!$M" &amp; L$1),$A382&lt;=INDIRECT("'Panasonic ERJ Code Table'!$N" &amp; L$1)) ),L$2&amp;_xlfn.XLOOKUP($A382,E96_raw,E96_code),"N/A")</f>
        <v>ERJ3RBD8871</v>
      </c>
      <c r="O382" s="5" t="str" cm="1">
        <f t="array" aca="1" ref="O382" ca="1">IF( OR( AND($A382&gt;=INDIRECT("'Panasonic ERJ Code Table'!$K" &amp; O$1),$A382&lt;=INDIRECT("'Panasonic ERJ Code Table'!$L" &amp; O$1)), AND($A382&gt;=INDIRECT("'Panasonic ERJ Code Table'!$M" &amp; O$1),$A382&lt;=INDIRECT("'Panasonic ERJ Code Table'!$N" &amp; O$1)) ),O$2&amp;_xlfn.XLOOKUP($A382,E96_raw,E96_code),"N/A")</f>
        <v>N/A</v>
      </c>
      <c r="R382" s="5" t="str" cm="1">
        <f t="array" aca="1" ref="R382" ca="1">IF( OR( AND($A382&gt;=INDIRECT("'Panasonic ERJ Code Table'!$K" &amp; R$1),$A382&lt;=INDIRECT("'Panasonic ERJ Code Table'!$L" &amp; R$1)), AND($A382&gt;=INDIRECT("'Panasonic ERJ Code Table'!$M" &amp; R$1),$A382&lt;=INDIRECT("'Panasonic ERJ Code Table'!$N" &amp; R$1)) ),R$2&amp;_xlfn.XLOOKUP($A382,E96_raw,E96_code),"N/A")</f>
        <v>ERJ6RBD8871</v>
      </c>
      <c r="U382" s="5" t="str" cm="1">
        <f t="array" aca="1" ref="U382" ca="1">IF( OR( AND($A382&gt;=INDIRECT("'Panasonic ERJ Code Table'!$J" &amp; U$1),$A382&lt;=INDIRECT("'Panasonic ERJ Code Table'!$K" &amp; U$1)), AND($A382&gt;=INDIRECT("'Panasonic ERJ Code Table'!$L" &amp; U$1),$A382&lt;=INDIRECT("'Panasonic ERJ Code Table'!$M" &amp; U$1)) ),U$2&amp;_xlfn.XLOOKUP($A382,E96_raw,E96_code),"N/A")</f>
        <v>ERJ6RED8871</v>
      </c>
    </row>
    <row r="383" spans="1:21">
      <c r="A383" s="16">
        <v>9090</v>
      </c>
      <c r="B383" s="19"/>
      <c r="C383" s="5" t="str" cm="1">
        <f t="array" aca="1" ref="C383" ca="1">IF( OR( AND($A383&gt;=INDIRECT("'Panasonic ERJ Code Table'!$K" &amp; C$1),$A383&lt;=INDIRECT("'Panasonic ERJ Code Table'!$L" &amp; C$1)), AND($A383&gt;=INDIRECT("'Panasonic ERJ Code Table'!$M" &amp; C$1),$A383&lt;=INDIRECT("'Panasonic ERJ Code Table'!$N" &amp; C$1)) ),C$2&amp;_xlfn.XLOOKUP($A383,E96_raw,E96_code),"N/A")</f>
        <v>ERJ1RHD9091</v>
      </c>
      <c r="D383" s="23" t="str" cm="1">
        <f t="array" aca="1" ref="D383" ca="1">"technology "&amp;RIGHT(C383,4)&amp;";"&amp;_xlfn.XLOOKUP(2,eii,eia)&amp;C383&amp;_xlfn.XLOOKUP(16,eii,eia)&amp;_xlfn.XLOOKUP(3,eii,eia)&amp;_xlfn.XLOOKUP($A383,E96_raw,e96_std&amp;" "&amp;e96_sym)&amp;_xlfn.XLOOKUP(16,eii,eia)&amp;_xlfn.XLOOKUP(4,eii,eia)&amp;_xlfn.XLOOKUP(LEFT(C383,7),r_1,r_4)&amp;" W @ 70°C"&amp;_xlfn.XLOOKUP(16,eii,eia)&amp;_xlfn.XLOOKUP(5,eii,eia)&amp;_xlfn.XLOOKUP(MID(C383,4,3),e_code,TEXT(e_size,"0000"))&amp;_xlfn.XLOOKUP(16,eii,eia)&amp;_xlfn.XLOOKUP(6,eii,eia)&amp;ROUND(MIN(SQRT($A383*_xlfn.XLOOKUP(LEFT(C383,7),r_1,r_4)),_xlfn.XLOOKUP(LEFT(C383,7),r_1,r_7)),1)&amp;" V"&amp;_xlfn.XLOOKUP(16,eii,eia)&amp;_xlfn.XLOOKUP(8,eii,eia)&amp;_xlfn.XLOOKUP(LEFT(C383,7),r_1,r_8)&amp;_xlfn.XLOOKUP(16,eii,eia)&amp;_xlfn.XLOOKUP(9,eii,eia)&amp;_xlfn.XLOOKUP($A383,E96_raw,E96_code&amp;" / "&amp;E96_3C)&amp;_xlfn.XLOOKUP(16,eii,eia)&amp;_xlfn.XLOOKUP(10,eii,eia)&amp;_xlfn.XLOOKUP(LEFT(C383,7),r_1,r_10)&amp;_xlfn.XLOOKUP(16,eii,eia)&amp;_xlfn.XLOOKUP(11,eii,eia)&amp;_xlfn.XLOOKUP(LEFT(C383,7),r_1,r_11)&amp;_xlfn.XLOOKUP(16,eii,eia)&amp;_xlfn.XLOOKUP(12,eii,eia)&amp;_xlfn.XLOOKUP(LEFT(C383,7),r_1,r_12)&amp;" ppm/°C"&amp;_xlfn.XLOOKUP(16,eii,eia)&amp;_xlfn.XLOOKUP(13,eii,eia)&amp;MID(C383,4,2)&amp;_xlfn.XLOOKUP(16,eii,eia)&amp;_xlfn.XLOOKUP(14,eii,eia)&amp;_xlfn.XLOOKUP(16,eii,eia)&amp;_xlfn.XLOOKUP(15,eii,eia)&amp;_xlfn.XLOOKUP(16,eii,eia)</f>
        <v>technology 9091;attribute MPN 'ERJ1RHD9091' constant;attribute value '9.09 k' constant;attribute Power '0.05 W @ 70°C' constant;attribute package '0201' constant;attribute RCWV '21.3 V' constant;attribute tolerance '±0.5 %' constant;attribute pkg_codes '9091 / 902'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3" s="5" t="str" cm="1">
        <f t="array" aca="1" ref="F383" ca="1">IF( OR( AND($A383&gt;=INDIRECT("'Panasonic ERJ Code Table'!$K" &amp; F$1),$A383&lt;=INDIRECT("'Panasonic ERJ Code Table'!$L" &amp; F$1)), AND($A383&gt;=INDIRECT("'Panasonic ERJ Code Table'!$M" &amp; F$1),$A383&lt;=INDIRECT("'Panasonic ERJ Code Table'!$N" &amp; F$1)) ),F$2&amp;_xlfn.XLOOKUP($A383,E96_raw,E96_code),"N/A")</f>
        <v>ERJ2RHD9091</v>
      </c>
      <c r="G383" s="23" t="str" cm="1">
        <f t="array" aca="1" ref="G383" ca="1">"technology "&amp;RIGHT(F383,4)&amp;";"&amp;_xlfn.XLOOKUP(2,eii,eia)&amp;F383&amp;_xlfn.XLOOKUP(16,eii,eia)&amp;_xlfn.XLOOKUP(3,eii,eia)&amp;_xlfn.XLOOKUP($A383,E96_raw,e96_std&amp;" "&amp;e96_sym)&amp;_xlfn.XLOOKUP(16,eii,eia)&amp;_xlfn.XLOOKUP(4,eii,eia)&amp;_xlfn.XLOOKUP(LEFT(F383,7),r_1,r_4)&amp;" W @ 70°C"&amp;_xlfn.XLOOKUP(16,eii,eia)&amp;_xlfn.XLOOKUP(5,eii,eia)&amp;_xlfn.XLOOKUP(MID(F383,4,3),e_code,TEXT(e_size,"0000"))&amp;_xlfn.XLOOKUP(16,eii,eia)&amp;_xlfn.XLOOKUP(6,eii,eia)&amp;ROUND(MIN(SQRT($A383*_xlfn.XLOOKUP(LEFT(F383,7),r_1,r_4)),_xlfn.XLOOKUP(LEFT(F383,7),r_1,r_7)),1)&amp;" V"&amp;_xlfn.XLOOKUP(16,eii,eia)&amp;_xlfn.XLOOKUP(8,eii,eia)&amp;_xlfn.XLOOKUP(LEFT(F383,7),r_1,r_8)&amp;_xlfn.XLOOKUP(16,eii,eia)&amp;_xlfn.XLOOKUP(9,eii,eia)&amp;_xlfn.XLOOKUP($A383,E96_raw,E96_code&amp;" / "&amp;E96_3C)&amp;_xlfn.XLOOKUP(16,eii,eia)&amp;_xlfn.XLOOKUP(10,eii,eia)&amp;_xlfn.XLOOKUP(LEFT(F383,7),r_1,r_10)&amp;_xlfn.XLOOKUP(16,eii,eia)&amp;_xlfn.XLOOKUP(11,eii,eia)&amp;_xlfn.XLOOKUP(LEFT(F383,7),r_1,r_11)&amp;_xlfn.XLOOKUP(16,eii,eia)&amp;_xlfn.XLOOKUP(12,eii,eia)&amp;_xlfn.XLOOKUP(LEFT(F383,7),r_1,r_12)&amp;" ppm/°C"&amp;_xlfn.XLOOKUP(16,eii,eia)&amp;_xlfn.XLOOKUP(13,eii,eia)&amp;MID(F383,4,2)&amp;_xlfn.XLOOKUP(16,eii,eia)&amp;_xlfn.XLOOKUP(14,eii,eia)&amp;_xlfn.XLOOKUP(16,eii,eia)&amp;_xlfn.XLOOKUP(15,eii,eia)&amp;_xlfn.XLOOKUP(16,eii,eia)</f>
        <v>technology 9091;attribute MPN 'ERJ2RHD9091' constant;attribute value '9.09 k' constant;attribute Power '0.063 W @ 70°C' constant;attribute package '0402' constant;attribute RCWV '23.9 V' constant;attribute tolerance '±0.5 %' constant;attribute pkg_codes '9091 / 902'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3" s="5" t="str" cm="1">
        <f t="array" aca="1" ref="I383" ca="1">IF( OR( AND($A383&gt;=INDIRECT("'Panasonic ERJ Code Table'!$K" &amp; I$1),$A383&lt;=INDIRECT("'Panasonic ERJ Code Table'!$L" &amp; I$1)), AND($A383&gt;=INDIRECT("'Panasonic ERJ Code Table'!$M" &amp; I$1),$A383&lt;=INDIRECT("'Panasonic ERJ Code Table'!$N" &amp; I$1)) ),I$2&amp;_xlfn.XLOOKUP($A383,E96_raw,E96_code),"N/A")</f>
        <v>N/A</v>
      </c>
      <c r="L383" s="5" t="str" cm="1">
        <f t="array" aca="1" ref="L383" ca="1">IF( OR( AND($A383&gt;=INDIRECT("'Panasonic ERJ Code Table'!$K" &amp; L$1),$A383&lt;=INDIRECT("'Panasonic ERJ Code Table'!$L" &amp; L$1)), AND($A383&gt;=INDIRECT("'Panasonic ERJ Code Table'!$M" &amp; L$1),$A383&lt;=INDIRECT("'Panasonic ERJ Code Table'!$N" &amp; L$1)) ),L$2&amp;_xlfn.XLOOKUP($A383,E96_raw,E96_code),"N/A")</f>
        <v>ERJ3RBD9091</v>
      </c>
      <c r="O383" s="5" t="str" cm="1">
        <f t="array" aca="1" ref="O383" ca="1">IF( OR( AND($A383&gt;=INDIRECT("'Panasonic ERJ Code Table'!$K" &amp; O$1),$A383&lt;=INDIRECT("'Panasonic ERJ Code Table'!$L" &amp; O$1)), AND($A383&gt;=INDIRECT("'Panasonic ERJ Code Table'!$M" &amp; O$1),$A383&lt;=INDIRECT("'Panasonic ERJ Code Table'!$N" &amp; O$1)) ),O$2&amp;_xlfn.XLOOKUP($A383,E96_raw,E96_code),"N/A")</f>
        <v>N/A</v>
      </c>
      <c r="R383" s="5" t="str" cm="1">
        <f t="array" aca="1" ref="R383" ca="1">IF( OR( AND($A383&gt;=INDIRECT("'Panasonic ERJ Code Table'!$K" &amp; R$1),$A383&lt;=INDIRECT("'Panasonic ERJ Code Table'!$L" &amp; R$1)), AND($A383&gt;=INDIRECT("'Panasonic ERJ Code Table'!$M" &amp; R$1),$A383&lt;=INDIRECT("'Panasonic ERJ Code Table'!$N" &amp; R$1)) ),R$2&amp;_xlfn.XLOOKUP($A383,E96_raw,E96_code),"N/A")</f>
        <v>ERJ6RBD9091</v>
      </c>
      <c r="U383" s="5" t="str" cm="1">
        <f t="array" aca="1" ref="U383" ca="1">IF( OR( AND($A383&gt;=INDIRECT("'Panasonic ERJ Code Table'!$J" &amp; U$1),$A383&lt;=INDIRECT("'Panasonic ERJ Code Table'!$K" &amp; U$1)), AND($A383&gt;=INDIRECT("'Panasonic ERJ Code Table'!$L" &amp; U$1),$A383&lt;=INDIRECT("'Panasonic ERJ Code Table'!$M" &amp; U$1)) ),U$2&amp;_xlfn.XLOOKUP($A383,E96_raw,E96_code),"N/A")</f>
        <v>ERJ6RED9091</v>
      </c>
    </row>
    <row r="384" spans="1:21">
      <c r="A384" s="16">
        <v>9310</v>
      </c>
      <c r="B384" s="19"/>
      <c r="C384" s="5" t="str" cm="1">
        <f t="array" aca="1" ref="C384" ca="1">IF( OR( AND($A384&gt;=INDIRECT("'Panasonic ERJ Code Table'!$K" &amp; C$1),$A384&lt;=INDIRECT("'Panasonic ERJ Code Table'!$L" &amp; C$1)), AND($A384&gt;=INDIRECT("'Panasonic ERJ Code Table'!$M" &amp; C$1),$A384&lt;=INDIRECT("'Panasonic ERJ Code Table'!$N" &amp; C$1)) ),C$2&amp;_xlfn.XLOOKUP($A384,E96_raw,E96_code),"N/A")</f>
        <v>ERJ1RHD9311</v>
      </c>
      <c r="D384" s="23" t="str" cm="1">
        <f t="array" aca="1" ref="D384" ca="1">"technology "&amp;RIGHT(C384,4)&amp;";"&amp;_xlfn.XLOOKUP(2,eii,eia)&amp;C384&amp;_xlfn.XLOOKUP(16,eii,eia)&amp;_xlfn.XLOOKUP(3,eii,eia)&amp;_xlfn.XLOOKUP($A384,E96_raw,e96_std&amp;" "&amp;e96_sym)&amp;_xlfn.XLOOKUP(16,eii,eia)&amp;_xlfn.XLOOKUP(4,eii,eia)&amp;_xlfn.XLOOKUP(LEFT(C384,7),r_1,r_4)&amp;" W @ 70°C"&amp;_xlfn.XLOOKUP(16,eii,eia)&amp;_xlfn.XLOOKUP(5,eii,eia)&amp;_xlfn.XLOOKUP(MID(C384,4,3),e_code,TEXT(e_size,"0000"))&amp;_xlfn.XLOOKUP(16,eii,eia)&amp;_xlfn.XLOOKUP(6,eii,eia)&amp;ROUND(MIN(SQRT($A384*_xlfn.XLOOKUP(LEFT(C384,7),r_1,r_4)),_xlfn.XLOOKUP(LEFT(C384,7),r_1,r_7)),1)&amp;" V"&amp;_xlfn.XLOOKUP(16,eii,eia)&amp;_xlfn.XLOOKUP(8,eii,eia)&amp;_xlfn.XLOOKUP(LEFT(C384,7),r_1,r_8)&amp;_xlfn.XLOOKUP(16,eii,eia)&amp;_xlfn.XLOOKUP(9,eii,eia)&amp;_xlfn.XLOOKUP($A384,E96_raw,E96_code&amp;" / "&amp;E96_3C)&amp;_xlfn.XLOOKUP(16,eii,eia)&amp;_xlfn.XLOOKUP(10,eii,eia)&amp;_xlfn.XLOOKUP(LEFT(C384,7),r_1,r_10)&amp;_xlfn.XLOOKUP(16,eii,eia)&amp;_xlfn.XLOOKUP(11,eii,eia)&amp;_xlfn.XLOOKUP(LEFT(C384,7),r_1,r_11)&amp;_xlfn.XLOOKUP(16,eii,eia)&amp;_xlfn.XLOOKUP(12,eii,eia)&amp;_xlfn.XLOOKUP(LEFT(C384,7),r_1,r_12)&amp;" ppm/°C"&amp;_xlfn.XLOOKUP(16,eii,eia)&amp;_xlfn.XLOOKUP(13,eii,eia)&amp;MID(C384,4,2)&amp;_xlfn.XLOOKUP(16,eii,eia)&amp;_xlfn.XLOOKUP(14,eii,eia)&amp;_xlfn.XLOOKUP(16,eii,eia)&amp;_xlfn.XLOOKUP(15,eii,eia)&amp;_xlfn.XLOOKUP(16,eii,eia)</f>
        <v>technology 9311;attribute MPN 'ERJ1RHD9311' constant;attribute value '9.31 k' constant;attribute Power '0.05 W @ 70°C' constant;attribute package '0201' constant;attribute RCWV '21.6 V' constant;attribute tolerance '±0.5 %' constant;attribute pkg_codes '9311 / 932'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4" s="5" t="str" cm="1">
        <f t="array" aca="1" ref="F384" ca="1">IF( OR( AND($A384&gt;=INDIRECT("'Panasonic ERJ Code Table'!$K" &amp; F$1),$A384&lt;=INDIRECT("'Panasonic ERJ Code Table'!$L" &amp; F$1)), AND($A384&gt;=INDIRECT("'Panasonic ERJ Code Table'!$M" &amp; F$1),$A384&lt;=INDIRECT("'Panasonic ERJ Code Table'!$N" &amp; F$1)) ),F$2&amp;_xlfn.XLOOKUP($A384,E96_raw,E96_code),"N/A")</f>
        <v>ERJ2RHD9311</v>
      </c>
      <c r="G384" s="23" t="str" cm="1">
        <f t="array" aca="1" ref="G384" ca="1">"technology "&amp;RIGHT(F384,4)&amp;";"&amp;_xlfn.XLOOKUP(2,eii,eia)&amp;F384&amp;_xlfn.XLOOKUP(16,eii,eia)&amp;_xlfn.XLOOKUP(3,eii,eia)&amp;_xlfn.XLOOKUP($A384,E96_raw,e96_std&amp;" "&amp;e96_sym)&amp;_xlfn.XLOOKUP(16,eii,eia)&amp;_xlfn.XLOOKUP(4,eii,eia)&amp;_xlfn.XLOOKUP(LEFT(F384,7),r_1,r_4)&amp;" W @ 70°C"&amp;_xlfn.XLOOKUP(16,eii,eia)&amp;_xlfn.XLOOKUP(5,eii,eia)&amp;_xlfn.XLOOKUP(MID(F384,4,3),e_code,TEXT(e_size,"0000"))&amp;_xlfn.XLOOKUP(16,eii,eia)&amp;_xlfn.XLOOKUP(6,eii,eia)&amp;ROUND(MIN(SQRT($A384*_xlfn.XLOOKUP(LEFT(F384,7),r_1,r_4)),_xlfn.XLOOKUP(LEFT(F384,7),r_1,r_7)),1)&amp;" V"&amp;_xlfn.XLOOKUP(16,eii,eia)&amp;_xlfn.XLOOKUP(8,eii,eia)&amp;_xlfn.XLOOKUP(LEFT(F384,7),r_1,r_8)&amp;_xlfn.XLOOKUP(16,eii,eia)&amp;_xlfn.XLOOKUP(9,eii,eia)&amp;_xlfn.XLOOKUP($A384,E96_raw,E96_code&amp;" / "&amp;E96_3C)&amp;_xlfn.XLOOKUP(16,eii,eia)&amp;_xlfn.XLOOKUP(10,eii,eia)&amp;_xlfn.XLOOKUP(LEFT(F384,7),r_1,r_10)&amp;_xlfn.XLOOKUP(16,eii,eia)&amp;_xlfn.XLOOKUP(11,eii,eia)&amp;_xlfn.XLOOKUP(LEFT(F384,7),r_1,r_11)&amp;_xlfn.XLOOKUP(16,eii,eia)&amp;_xlfn.XLOOKUP(12,eii,eia)&amp;_xlfn.XLOOKUP(LEFT(F384,7),r_1,r_12)&amp;" ppm/°C"&amp;_xlfn.XLOOKUP(16,eii,eia)&amp;_xlfn.XLOOKUP(13,eii,eia)&amp;MID(F384,4,2)&amp;_xlfn.XLOOKUP(16,eii,eia)&amp;_xlfn.XLOOKUP(14,eii,eia)&amp;_xlfn.XLOOKUP(16,eii,eia)&amp;_xlfn.XLOOKUP(15,eii,eia)&amp;_xlfn.XLOOKUP(16,eii,eia)</f>
        <v>technology 9311;attribute MPN 'ERJ2RHD9311' constant;attribute value '9.31 k' constant;attribute Power '0.063 W @ 70°C' constant;attribute package '0402' constant;attribute RCWV '24.2 V' constant;attribute tolerance '±0.5 %' constant;attribute pkg_codes '9311 / 932'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4" s="5" t="str" cm="1">
        <f t="array" aca="1" ref="I384" ca="1">IF( OR( AND($A384&gt;=INDIRECT("'Panasonic ERJ Code Table'!$K" &amp; I$1),$A384&lt;=INDIRECT("'Panasonic ERJ Code Table'!$L" &amp; I$1)), AND($A384&gt;=INDIRECT("'Panasonic ERJ Code Table'!$M" &amp; I$1),$A384&lt;=INDIRECT("'Panasonic ERJ Code Table'!$N" &amp; I$1)) ),I$2&amp;_xlfn.XLOOKUP($A384,E96_raw,E96_code),"N/A")</f>
        <v>N/A</v>
      </c>
      <c r="L384" s="5" t="str" cm="1">
        <f t="array" aca="1" ref="L384" ca="1">IF( OR( AND($A384&gt;=INDIRECT("'Panasonic ERJ Code Table'!$K" &amp; L$1),$A384&lt;=INDIRECT("'Panasonic ERJ Code Table'!$L" &amp; L$1)), AND($A384&gt;=INDIRECT("'Panasonic ERJ Code Table'!$M" &amp; L$1),$A384&lt;=INDIRECT("'Panasonic ERJ Code Table'!$N" &amp; L$1)) ),L$2&amp;_xlfn.XLOOKUP($A384,E96_raw,E96_code),"N/A")</f>
        <v>ERJ3RBD9311</v>
      </c>
      <c r="O384" s="5" t="str" cm="1">
        <f t="array" aca="1" ref="O384" ca="1">IF( OR( AND($A384&gt;=INDIRECT("'Panasonic ERJ Code Table'!$K" &amp; O$1),$A384&lt;=INDIRECT("'Panasonic ERJ Code Table'!$L" &amp; O$1)), AND($A384&gt;=INDIRECT("'Panasonic ERJ Code Table'!$M" &amp; O$1),$A384&lt;=INDIRECT("'Panasonic ERJ Code Table'!$N" &amp; O$1)) ),O$2&amp;_xlfn.XLOOKUP($A384,E96_raw,E96_code),"N/A")</f>
        <v>N/A</v>
      </c>
      <c r="R384" s="5" t="str" cm="1">
        <f t="array" aca="1" ref="R384" ca="1">IF( OR( AND($A384&gt;=INDIRECT("'Panasonic ERJ Code Table'!$K" &amp; R$1),$A384&lt;=INDIRECT("'Panasonic ERJ Code Table'!$L" &amp; R$1)), AND($A384&gt;=INDIRECT("'Panasonic ERJ Code Table'!$M" &amp; R$1),$A384&lt;=INDIRECT("'Panasonic ERJ Code Table'!$N" &amp; R$1)) ),R$2&amp;_xlfn.XLOOKUP($A384,E96_raw,E96_code),"N/A")</f>
        <v>ERJ6RBD9311</v>
      </c>
      <c r="U384" s="5" t="str" cm="1">
        <f t="array" aca="1" ref="U384" ca="1">IF( OR( AND($A384&gt;=INDIRECT("'Panasonic ERJ Code Table'!$J" &amp; U$1),$A384&lt;=INDIRECT("'Panasonic ERJ Code Table'!$K" &amp; U$1)), AND($A384&gt;=INDIRECT("'Panasonic ERJ Code Table'!$L" &amp; U$1),$A384&lt;=INDIRECT("'Panasonic ERJ Code Table'!$M" &amp; U$1)) ),U$2&amp;_xlfn.XLOOKUP($A384,E96_raw,E96_code),"N/A")</f>
        <v>ERJ6RED9311</v>
      </c>
    </row>
    <row r="385" spans="1:21">
      <c r="A385" s="16">
        <v>9530</v>
      </c>
      <c r="B385" s="19"/>
      <c r="C385" s="5" t="str" cm="1">
        <f t="array" aca="1" ref="C385" ca="1">IF( OR( AND($A385&gt;=INDIRECT("'Panasonic ERJ Code Table'!$K" &amp; C$1),$A385&lt;=INDIRECT("'Panasonic ERJ Code Table'!$L" &amp; C$1)), AND($A385&gt;=INDIRECT("'Panasonic ERJ Code Table'!$M" &amp; C$1),$A385&lt;=INDIRECT("'Panasonic ERJ Code Table'!$N" &amp; C$1)) ),C$2&amp;_xlfn.XLOOKUP($A385,E96_raw,E96_code),"N/A")</f>
        <v>ERJ1RHD9531</v>
      </c>
      <c r="D385" s="23" t="str" cm="1">
        <f t="array" aca="1" ref="D385" ca="1">"technology "&amp;RIGHT(C385,4)&amp;";"&amp;_xlfn.XLOOKUP(2,eii,eia)&amp;C385&amp;_xlfn.XLOOKUP(16,eii,eia)&amp;_xlfn.XLOOKUP(3,eii,eia)&amp;_xlfn.XLOOKUP($A385,E96_raw,e96_std&amp;" "&amp;e96_sym)&amp;_xlfn.XLOOKUP(16,eii,eia)&amp;_xlfn.XLOOKUP(4,eii,eia)&amp;_xlfn.XLOOKUP(LEFT(C385,7),r_1,r_4)&amp;" W @ 70°C"&amp;_xlfn.XLOOKUP(16,eii,eia)&amp;_xlfn.XLOOKUP(5,eii,eia)&amp;_xlfn.XLOOKUP(MID(C385,4,3),e_code,TEXT(e_size,"0000"))&amp;_xlfn.XLOOKUP(16,eii,eia)&amp;_xlfn.XLOOKUP(6,eii,eia)&amp;ROUND(MIN(SQRT($A385*_xlfn.XLOOKUP(LEFT(C385,7),r_1,r_4)),_xlfn.XLOOKUP(LEFT(C385,7),r_1,r_7)),1)&amp;" V"&amp;_xlfn.XLOOKUP(16,eii,eia)&amp;_xlfn.XLOOKUP(8,eii,eia)&amp;_xlfn.XLOOKUP(LEFT(C385,7),r_1,r_8)&amp;_xlfn.XLOOKUP(16,eii,eia)&amp;_xlfn.XLOOKUP(9,eii,eia)&amp;_xlfn.XLOOKUP($A385,E96_raw,E96_code&amp;" / "&amp;E96_3C)&amp;_xlfn.XLOOKUP(16,eii,eia)&amp;_xlfn.XLOOKUP(10,eii,eia)&amp;_xlfn.XLOOKUP(LEFT(C385,7),r_1,r_10)&amp;_xlfn.XLOOKUP(16,eii,eia)&amp;_xlfn.XLOOKUP(11,eii,eia)&amp;_xlfn.XLOOKUP(LEFT(C385,7),r_1,r_11)&amp;_xlfn.XLOOKUP(16,eii,eia)&amp;_xlfn.XLOOKUP(12,eii,eia)&amp;_xlfn.XLOOKUP(LEFT(C385,7),r_1,r_12)&amp;" ppm/°C"&amp;_xlfn.XLOOKUP(16,eii,eia)&amp;_xlfn.XLOOKUP(13,eii,eia)&amp;MID(C385,4,2)&amp;_xlfn.XLOOKUP(16,eii,eia)&amp;_xlfn.XLOOKUP(14,eii,eia)&amp;_xlfn.XLOOKUP(16,eii,eia)&amp;_xlfn.XLOOKUP(15,eii,eia)&amp;_xlfn.XLOOKUP(16,eii,eia)</f>
        <v>technology 9531;attribute MPN 'ERJ1RHD9531' constant;attribute value '9.53 k' constant;attribute Power '0.05 W @ 70°C' constant;attribute package '0201' constant;attribute RCWV '21.8 V' constant;attribute tolerance '±0.5 %' constant;attribute pkg_codes '9531 / 952'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5" s="5" t="str" cm="1">
        <f t="array" aca="1" ref="F385" ca="1">IF( OR( AND($A385&gt;=INDIRECT("'Panasonic ERJ Code Table'!$K" &amp; F$1),$A385&lt;=INDIRECT("'Panasonic ERJ Code Table'!$L" &amp; F$1)), AND($A385&gt;=INDIRECT("'Panasonic ERJ Code Table'!$M" &amp; F$1),$A385&lt;=INDIRECT("'Panasonic ERJ Code Table'!$N" &amp; F$1)) ),F$2&amp;_xlfn.XLOOKUP($A385,E96_raw,E96_code),"N/A")</f>
        <v>ERJ2RHD9531</v>
      </c>
      <c r="G385" s="23" t="str" cm="1">
        <f t="array" aca="1" ref="G385" ca="1">"technology "&amp;RIGHT(F385,4)&amp;";"&amp;_xlfn.XLOOKUP(2,eii,eia)&amp;F385&amp;_xlfn.XLOOKUP(16,eii,eia)&amp;_xlfn.XLOOKUP(3,eii,eia)&amp;_xlfn.XLOOKUP($A385,E96_raw,e96_std&amp;" "&amp;e96_sym)&amp;_xlfn.XLOOKUP(16,eii,eia)&amp;_xlfn.XLOOKUP(4,eii,eia)&amp;_xlfn.XLOOKUP(LEFT(F385,7),r_1,r_4)&amp;" W @ 70°C"&amp;_xlfn.XLOOKUP(16,eii,eia)&amp;_xlfn.XLOOKUP(5,eii,eia)&amp;_xlfn.XLOOKUP(MID(F385,4,3),e_code,TEXT(e_size,"0000"))&amp;_xlfn.XLOOKUP(16,eii,eia)&amp;_xlfn.XLOOKUP(6,eii,eia)&amp;ROUND(MIN(SQRT($A385*_xlfn.XLOOKUP(LEFT(F385,7),r_1,r_4)),_xlfn.XLOOKUP(LEFT(F385,7),r_1,r_7)),1)&amp;" V"&amp;_xlfn.XLOOKUP(16,eii,eia)&amp;_xlfn.XLOOKUP(8,eii,eia)&amp;_xlfn.XLOOKUP(LEFT(F385,7),r_1,r_8)&amp;_xlfn.XLOOKUP(16,eii,eia)&amp;_xlfn.XLOOKUP(9,eii,eia)&amp;_xlfn.XLOOKUP($A385,E96_raw,E96_code&amp;" / "&amp;E96_3C)&amp;_xlfn.XLOOKUP(16,eii,eia)&amp;_xlfn.XLOOKUP(10,eii,eia)&amp;_xlfn.XLOOKUP(LEFT(F385,7),r_1,r_10)&amp;_xlfn.XLOOKUP(16,eii,eia)&amp;_xlfn.XLOOKUP(11,eii,eia)&amp;_xlfn.XLOOKUP(LEFT(F385,7),r_1,r_11)&amp;_xlfn.XLOOKUP(16,eii,eia)&amp;_xlfn.XLOOKUP(12,eii,eia)&amp;_xlfn.XLOOKUP(LEFT(F385,7),r_1,r_12)&amp;" ppm/°C"&amp;_xlfn.XLOOKUP(16,eii,eia)&amp;_xlfn.XLOOKUP(13,eii,eia)&amp;MID(F385,4,2)&amp;_xlfn.XLOOKUP(16,eii,eia)&amp;_xlfn.XLOOKUP(14,eii,eia)&amp;_xlfn.XLOOKUP(16,eii,eia)&amp;_xlfn.XLOOKUP(15,eii,eia)&amp;_xlfn.XLOOKUP(16,eii,eia)</f>
        <v>technology 9531;attribute MPN 'ERJ2RHD9531' constant;attribute value '9.53 k' constant;attribute Power '0.063 W @ 70°C' constant;attribute package '0402' constant;attribute RCWV '24.5 V' constant;attribute tolerance '±0.5 %' constant;attribute pkg_codes '9531 / 952'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5" s="5" t="str" cm="1">
        <f t="array" aca="1" ref="I385" ca="1">IF( OR( AND($A385&gt;=INDIRECT("'Panasonic ERJ Code Table'!$K" &amp; I$1),$A385&lt;=INDIRECT("'Panasonic ERJ Code Table'!$L" &amp; I$1)), AND($A385&gt;=INDIRECT("'Panasonic ERJ Code Table'!$M" &amp; I$1),$A385&lt;=INDIRECT("'Panasonic ERJ Code Table'!$N" &amp; I$1)) ),I$2&amp;_xlfn.XLOOKUP($A385,E96_raw,E96_code),"N/A")</f>
        <v>N/A</v>
      </c>
      <c r="L385" s="5" t="str" cm="1">
        <f t="array" aca="1" ref="L385" ca="1">IF( OR( AND($A385&gt;=INDIRECT("'Panasonic ERJ Code Table'!$K" &amp; L$1),$A385&lt;=INDIRECT("'Panasonic ERJ Code Table'!$L" &amp; L$1)), AND($A385&gt;=INDIRECT("'Panasonic ERJ Code Table'!$M" &amp; L$1),$A385&lt;=INDIRECT("'Panasonic ERJ Code Table'!$N" &amp; L$1)) ),L$2&amp;_xlfn.XLOOKUP($A385,E96_raw,E96_code),"N/A")</f>
        <v>ERJ3RBD9531</v>
      </c>
      <c r="O385" s="5" t="str" cm="1">
        <f t="array" aca="1" ref="O385" ca="1">IF( OR( AND($A385&gt;=INDIRECT("'Panasonic ERJ Code Table'!$K" &amp; O$1),$A385&lt;=INDIRECT("'Panasonic ERJ Code Table'!$L" &amp; O$1)), AND($A385&gt;=INDIRECT("'Panasonic ERJ Code Table'!$M" &amp; O$1),$A385&lt;=INDIRECT("'Panasonic ERJ Code Table'!$N" &amp; O$1)) ),O$2&amp;_xlfn.XLOOKUP($A385,E96_raw,E96_code),"N/A")</f>
        <v>N/A</v>
      </c>
      <c r="R385" s="5" t="str" cm="1">
        <f t="array" aca="1" ref="R385" ca="1">IF( OR( AND($A385&gt;=INDIRECT("'Panasonic ERJ Code Table'!$K" &amp; R$1),$A385&lt;=INDIRECT("'Panasonic ERJ Code Table'!$L" &amp; R$1)), AND($A385&gt;=INDIRECT("'Panasonic ERJ Code Table'!$M" &amp; R$1),$A385&lt;=INDIRECT("'Panasonic ERJ Code Table'!$N" &amp; R$1)) ),R$2&amp;_xlfn.XLOOKUP($A385,E96_raw,E96_code),"N/A")</f>
        <v>ERJ6RBD9531</v>
      </c>
      <c r="U385" s="5" t="str" cm="1">
        <f t="array" aca="1" ref="U385" ca="1">IF( OR( AND($A385&gt;=INDIRECT("'Panasonic ERJ Code Table'!$J" &amp; U$1),$A385&lt;=INDIRECT("'Panasonic ERJ Code Table'!$K" &amp; U$1)), AND($A385&gt;=INDIRECT("'Panasonic ERJ Code Table'!$L" &amp; U$1),$A385&lt;=INDIRECT("'Panasonic ERJ Code Table'!$M" &amp; U$1)) ),U$2&amp;_xlfn.XLOOKUP($A385,E96_raw,E96_code),"N/A")</f>
        <v>ERJ6RED9531</v>
      </c>
    </row>
    <row r="386" spans="1:21">
      <c r="A386" s="16">
        <v>9760</v>
      </c>
      <c r="B386" s="19"/>
      <c r="C386" s="5" t="str" cm="1">
        <f t="array" aca="1" ref="C386" ca="1">IF( OR( AND($A386&gt;=INDIRECT("'Panasonic ERJ Code Table'!$K" &amp; C$1),$A386&lt;=INDIRECT("'Panasonic ERJ Code Table'!$L" &amp; C$1)), AND($A386&gt;=INDIRECT("'Panasonic ERJ Code Table'!$M" &amp; C$1),$A386&lt;=INDIRECT("'Panasonic ERJ Code Table'!$N" &amp; C$1)) ),C$2&amp;_xlfn.XLOOKUP($A386,E96_raw,E96_code),"N/A")</f>
        <v>ERJ1RHD9761</v>
      </c>
      <c r="D386" s="23" t="str" cm="1">
        <f t="array" aca="1" ref="D386" ca="1">"technology "&amp;RIGHT(C386,4)&amp;";"&amp;_xlfn.XLOOKUP(2,eii,eia)&amp;C386&amp;_xlfn.XLOOKUP(16,eii,eia)&amp;_xlfn.XLOOKUP(3,eii,eia)&amp;_xlfn.XLOOKUP($A386,E96_raw,e96_std&amp;" "&amp;e96_sym)&amp;_xlfn.XLOOKUP(16,eii,eia)&amp;_xlfn.XLOOKUP(4,eii,eia)&amp;_xlfn.XLOOKUP(LEFT(C386,7),r_1,r_4)&amp;" W @ 70°C"&amp;_xlfn.XLOOKUP(16,eii,eia)&amp;_xlfn.XLOOKUP(5,eii,eia)&amp;_xlfn.XLOOKUP(MID(C386,4,3),e_code,TEXT(e_size,"0000"))&amp;_xlfn.XLOOKUP(16,eii,eia)&amp;_xlfn.XLOOKUP(6,eii,eia)&amp;ROUND(MIN(SQRT($A386*_xlfn.XLOOKUP(LEFT(C386,7),r_1,r_4)),_xlfn.XLOOKUP(LEFT(C386,7),r_1,r_7)),1)&amp;" V"&amp;_xlfn.XLOOKUP(16,eii,eia)&amp;_xlfn.XLOOKUP(8,eii,eia)&amp;_xlfn.XLOOKUP(LEFT(C386,7),r_1,r_8)&amp;_xlfn.XLOOKUP(16,eii,eia)&amp;_xlfn.XLOOKUP(9,eii,eia)&amp;_xlfn.XLOOKUP($A386,E96_raw,E96_code&amp;" / "&amp;E96_3C)&amp;_xlfn.XLOOKUP(16,eii,eia)&amp;_xlfn.XLOOKUP(10,eii,eia)&amp;_xlfn.XLOOKUP(LEFT(C386,7),r_1,r_10)&amp;_xlfn.XLOOKUP(16,eii,eia)&amp;_xlfn.XLOOKUP(11,eii,eia)&amp;_xlfn.XLOOKUP(LEFT(C386,7),r_1,r_11)&amp;_xlfn.XLOOKUP(16,eii,eia)&amp;_xlfn.XLOOKUP(12,eii,eia)&amp;_xlfn.XLOOKUP(LEFT(C386,7),r_1,r_12)&amp;" ppm/°C"&amp;_xlfn.XLOOKUP(16,eii,eia)&amp;_xlfn.XLOOKUP(13,eii,eia)&amp;MID(C386,4,2)&amp;_xlfn.XLOOKUP(16,eii,eia)&amp;_xlfn.XLOOKUP(14,eii,eia)&amp;_xlfn.XLOOKUP(16,eii,eia)&amp;_xlfn.XLOOKUP(15,eii,eia)&amp;_xlfn.XLOOKUP(16,eii,eia)</f>
        <v>technology 9761;attribute MPN 'ERJ1RHD9761' constant;attribute value '9.76 k' constant;attribute Power '0.05 W @ 70°C' constant;attribute package '0201' constant;attribute RCWV '22.1 V' constant;attribute tolerance '±0.5 %' constant;attribute pkg_codes '9761 / 972'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6" s="5" t="str" cm="1">
        <f t="array" aca="1" ref="F386" ca="1">IF( OR( AND($A386&gt;=INDIRECT("'Panasonic ERJ Code Table'!$K" &amp; F$1),$A386&lt;=INDIRECT("'Panasonic ERJ Code Table'!$L" &amp; F$1)), AND($A386&gt;=INDIRECT("'Panasonic ERJ Code Table'!$M" &amp; F$1),$A386&lt;=INDIRECT("'Panasonic ERJ Code Table'!$N" &amp; F$1)) ),F$2&amp;_xlfn.XLOOKUP($A386,E96_raw,E96_code),"N/A")</f>
        <v>ERJ2RHD9761</v>
      </c>
      <c r="G386" s="23" t="str" cm="1">
        <f t="array" aca="1" ref="G386" ca="1">"technology "&amp;RIGHT(F386,4)&amp;";"&amp;_xlfn.XLOOKUP(2,eii,eia)&amp;F386&amp;_xlfn.XLOOKUP(16,eii,eia)&amp;_xlfn.XLOOKUP(3,eii,eia)&amp;_xlfn.XLOOKUP($A386,E96_raw,e96_std&amp;" "&amp;e96_sym)&amp;_xlfn.XLOOKUP(16,eii,eia)&amp;_xlfn.XLOOKUP(4,eii,eia)&amp;_xlfn.XLOOKUP(LEFT(F386,7),r_1,r_4)&amp;" W @ 70°C"&amp;_xlfn.XLOOKUP(16,eii,eia)&amp;_xlfn.XLOOKUP(5,eii,eia)&amp;_xlfn.XLOOKUP(MID(F386,4,3),e_code,TEXT(e_size,"0000"))&amp;_xlfn.XLOOKUP(16,eii,eia)&amp;_xlfn.XLOOKUP(6,eii,eia)&amp;ROUND(MIN(SQRT($A386*_xlfn.XLOOKUP(LEFT(F386,7),r_1,r_4)),_xlfn.XLOOKUP(LEFT(F386,7),r_1,r_7)),1)&amp;" V"&amp;_xlfn.XLOOKUP(16,eii,eia)&amp;_xlfn.XLOOKUP(8,eii,eia)&amp;_xlfn.XLOOKUP(LEFT(F386,7),r_1,r_8)&amp;_xlfn.XLOOKUP(16,eii,eia)&amp;_xlfn.XLOOKUP(9,eii,eia)&amp;_xlfn.XLOOKUP($A386,E96_raw,E96_code&amp;" / "&amp;E96_3C)&amp;_xlfn.XLOOKUP(16,eii,eia)&amp;_xlfn.XLOOKUP(10,eii,eia)&amp;_xlfn.XLOOKUP(LEFT(F386,7),r_1,r_10)&amp;_xlfn.XLOOKUP(16,eii,eia)&amp;_xlfn.XLOOKUP(11,eii,eia)&amp;_xlfn.XLOOKUP(LEFT(F386,7),r_1,r_11)&amp;_xlfn.XLOOKUP(16,eii,eia)&amp;_xlfn.XLOOKUP(12,eii,eia)&amp;_xlfn.XLOOKUP(LEFT(F386,7),r_1,r_12)&amp;" ppm/°C"&amp;_xlfn.XLOOKUP(16,eii,eia)&amp;_xlfn.XLOOKUP(13,eii,eia)&amp;MID(F386,4,2)&amp;_xlfn.XLOOKUP(16,eii,eia)&amp;_xlfn.XLOOKUP(14,eii,eia)&amp;_xlfn.XLOOKUP(16,eii,eia)&amp;_xlfn.XLOOKUP(15,eii,eia)&amp;_xlfn.XLOOKUP(16,eii,eia)</f>
        <v>technology 9761;attribute MPN 'ERJ2RHD9761' constant;attribute value '9.76 k' constant;attribute Power '0.063 W @ 70°C' constant;attribute package '0402' constant;attribute RCWV '24.8 V' constant;attribute tolerance '±0.5 %' constant;attribute pkg_codes '9761 / 972'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6" s="5" t="str" cm="1">
        <f t="array" aca="1" ref="I386" ca="1">IF( OR( AND($A386&gt;=INDIRECT("'Panasonic ERJ Code Table'!$K" &amp; I$1),$A386&lt;=INDIRECT("'Panasonic ERJ Code Table'!$L" &amp; I$1)), AND($A386&gt;=INDIRECT("'Panasonic ERJ Code Table'!$M" &amp; I$1),$A386&lt;=INDIRECT("'Panasonic ERJ Code Table'!$N" &amp; I$1)) ),I$2&amp;_xlfn.XLOOKUP($A386,E96_raw,E96_code),"N/A")</f>
        <v>N/A</v>
      </c>
      <c r="L386" s="5" t="str" cm="1">
        <f t="array" aca="1" ref="L386" ca="1">IF( OR( AND($A386&gt;=INDIRECT("'Panasonic ERJ Code Table'!$K" &amp; L$1),$A386&lt;=INDIRECT("'Panasonic ERJ Code Table'!$L" &amp; L$1)), AND($A386&gt;=INDIRECT("'Panasonic ERJ Code Table'!$M" &amp; L$1),$A386&lt;=INDIRECT("'Panasonic ERJ Code Table'!$N" &amp; L$1)) ),L$2&amp;_xlfn.XLOOKUP($A386,E96_raw,E96_code),"N/A")</f>
        <v>ERJ3RBD9761</v>
      </c>
      <c r="O386" s="5" t="str" cm="1">
        <f t="array" aca="1" ref="O386" ca="1">IF( OR( AND($A386&gt;=INDIRECT("'Panasonic ERJ Code Table'!$K" &amp; O$1),$A386&lt;=INDIRECT("'Panasonic ERJ Code Table'!$L" &amp; O$1)), AND($A386&gt;=INDIRECT("'Panasonic ERJ Code Table'!$M" &amp; O$1),$A386&lt;=INDIRECT("'Panasonic ERJ Code Table'!$N" &amp; O$1)) ),O$2&amp;_xlfn.XLOOKUP($A386,E96_raw,E96_code),"N/A")</f>
        <v>N/A</v>
      </c>
      <c r="R386" s="5" t="str" cm="1">
        <f t="array" aca="1" ref="R386" ca="1">IF( OR( AND($A386&gt;=INDIRECT("'Panasonic ERJ Code Table'!$K" &amp; R$1),$A386&lt;=INDIRECT("'Panasonic ERJ Code Table'!$L" &amp; R$1)), AND($A386&gt;=INDIRECT("'Panasonic ERJ Code Table'!$M" &amp; R$1),$A386&lt;=INDIRECT("'Panasonic ERJ Code Table'!$N" &amp; R$1)) ),R$2&amp;_xlfn.XLOOKUP($A386,E96_raw,E96_code),"N/A")</f>
        <v>ERJ6RBD9761</v>
      </c>
      <c r="U386" s="5" t="str" cm="1">
        <f t="array" aca="1" ref="U386" ca="1">IF( OR( AND($A386&gt;=INDIRECT("'Panasonic ERJ Code Table'!$J" &amp; U$1),$A386&lt;=INDIRECT("'Panasonic ERJ Code Table'!$K" &amp; U$1)), AND($A386&gt;=INDIRECT("'Panasonic ERJ Code Table'!$L" &amp; U$1),$A386&lt;=INDIRECT("'Panasonic ERJ Code Table'!$M" &amp; U$1)) ),U$2&amp;_xlfn.XLOOKUP($A386,E96_raw,E96_code),"N/A")</f>
        <v>ERJ6RED9761</v>
      </c>
    </row>
    <row r="387" spans="1:21">
      <c r="A387" s="16">
        <v>10000</v>
      </c>
      <c r="B387" s="19"/>
      <c r="C387" s="5" t="str" cm="1">
        <f t="array" aca="1" ref="C387" ca="1">IF( OR( AND($A387&gt;=INDIRECT("'Panasonic ERJ Code Table'!$K" &amp; C$1),$A387&lt;=INDIRECT("'Panasonic ERJ Code Table'!$L" &amp; C$1)), AND($A387&gt;=INDIRECT("'Panasonic ERJ Code Table'!$M" &amp; C$1),$A387&lt;=INDIRECT("'Panasonic ERJ Code Table'!$N" &amp; C$1)) ),C$2&amp;_xlfn.XLOOKUP($A387,E96_raw,E96_code),"N/A")</f>
        <v>ERJ1RHD1002</v>
      </c>
      <c r="D387" s="23" t="str" cm="1">
        <f t="array" aca="1" ref="D387" ca="1">"technology "&amp;RIGHT(C387,4)&amp;";"&amp;_xlfn.XLOOKUP(2,eii,eia)&amp;C387&amp;_xlfn.XLOOKUP(16,eii,eia)&amp;_xlfn.XLOOKUP(3,eii,eia)&amp;_xlfn.XLOOKUP($A387,E96_raw,e96_std&amp;" "&amp;e96_sym)&amp;_xlfn.XLOOKUP(16,eii,eia)&amp;_xlfn.XLOOKUP(4,eii,eia)&amp;_xlfn.XLOOKUP(LEFT(C387,7),r_1,r_4)&amp;" W @ 70°C"&amp;_xlfn.XLOOKUP(16,eii,eia)&amp;_xlfn.XLOOKUP(5,eii,eia)&amp;_xlfn.XLOOKUP(MID(C387,4,3),e_code,TEXT(e_size,"0000"))&amp;_xlfn.XLOOKUP(16,eii,eia)&amp;_xlfn.XLOOKUP(6,eii,eia)&amp;ROUND(MIN(SQRT($A387*_xlfn.XLOOKUP(LEFT(C387,7),r_1,r_4)),_xlfn.XLOOKUP(LEFT(C387,7),r_1,r_7)),1)&amp;" V"&amp;_xlfn.XLOOKUP(16,eii,eia)&amp;_xlfn.XLOOKUP(8,eii,eia)&amp;_xlfn.XLOOKUP(LEFT(C387,7),r_1,r_8)&amp;_xlfn.XLOOKUP(16,eii,eia)&amp;_xlfn.XLOOKUP(9,eii,eia)&amp;_xlfn.XLOOKUP($A387,E96_raw,E96_code&amp;" / "&amp;E96_3C)&amp;_xlfn.XLOOKUP(16,eii,eia)&amp;_xlfn.XLOOKUP(10,eii,eia)&amp;_xlfn.XLOOKUP(LEFT(C387,7),r_1,r_10)&amp;_xlfn.XLOOKUP(16,eii,eia)&amp;_xlfn.XLOOKUP(11,eii,eia)&amp;_xlfn.XLOOKUP(LEFT(C387,7),r_1,r_11)&amp;_xlfn.XLOOKUP(16,eii,eia)&amp;_xlfn.XLOOKUP(12,eii,eia)&amp;_xlfn.XLOOKUP(LEFT(C387,7),r_1,r_12)&amp;" ppm/°C"&amp;_xlfn.XLOOKUP(16,eii,eia)&amp;_xlfn.XLOOKUP(13,eii,eia)&amp;MID(C387,4,2)&amp;_xlfn.XLOOKUP(16,eii,eia)&amp;_xlfn.XLOOKUP(14,eii,eia)&amp;_xlfn.XLOOKUP(16,eii,eia)&amp;_xlfn.XLOOKUP(15,eii,eia)&amp;_xlfn.XLOOKUP(16,eii,eia)</f>
        <v>technology 1002;attribute MPN 'ERJ1RHD1002' constant;attribute value '10.0 k' constant;attribute Power '0.05 W @ 70°C' constant;attribute package '0201' constant;attribute RCWV '22.4 V' constant;attribute tolerance '±0.5 %' constant;attribute pkg_codes '1002 / 103'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7" s="5" t="str" cm="1">
        <f t="array" aca="1" ref="F387" ca="1">IF( OR( AND($A387&gt;=INDIRECT("'Panasonic ERJ Code Table'!$K" &amp; F$1),$A387&lt;=INDIRECT("'Panasonic ERJ Code Table'!$L" &amp; F$1)), AND($A387&gt;=INDIRECT("'Panasonic ERJ Code Table'!$M" &amp; F$1),$A387&lt;=INDIRECT("'Panasonic ERJ Code Table'!$N" &amp; F$1)) ),F$2&amp;_xlfn.XLOOKUP($A387,E96_raw,E96_code),"N/A")</f>
        <v>ERJ2RHD1002</v>
      </c>
      <c r="G387" s="23" t="str" cm="1">
        <f t="array" aca="1" ref="G387" ca="1">"technology "&amp;RIGHT(F387,4)&amp;";"&amp;_xlfn.XLOOKUP(2,eii,eia)&amp;F387&amp;_xlfn.XLOOKUP(16,eii,eia)&amp;_xlfn.XLOOKUP(3,eii,eia)&amp;_xlfn.XLOOKUP($A387,E96_raw,e96_std&amp;" "&amp;e96_sym)&amp;_xlfn.XLOOKUP(16,eii,eia)&amp;_xlfn.XLOOKUP(4,eii,eia)&amp;_xlfn.XLOOKUP(LEFT(F387,7),r_1,r_4)&amp;" W @ 70°C"&amp;_xlfn.XLOOKUP(16,eii,eia)&amp;_xlfn.XLOOKUP(5,eii,eia)&amp;_xlfn.XLOOKUP(MID(F387,4,3),e_code,TEXT(e_size,"0000"))&amp;_xlfn.XLOOKUP(16,eii,eia)&amp;_xlfn.XLOOKUP(6,eii,eia)&amp;ROUND(MIN(SQRT($A387*_xlfn.XLOOKUP(LEFT(F387,7),r_1,r_4)),_xlfn.XLOOKUP(LEFT(F387,7),r_1,r_7)),1)&amp;" V"&amp;_xlfn.XLOOKUP(16,eii,eia)&amp;_xlfn.XLOOKUP(8,eii,eia)&amp;_xlfn.XLOOKUP(LEFT(F387,7),r_1,r_8)&amp;_xlfn.XLOOKUP(16,eii,eia)&amp;_xlfn.XLOOKUP(9,eii,eia)&amp;_xlfn.XLOOKUP($A387,E96_raw,E96_code&amp;" / "&amp;E96_3C)&amp;_xlfn.XLOOKUP(16,eii,eia)&amp;_xlfn.XLOOKUP(10,eii,eia)&amp;_xlfn.XLOOKUP(LEFT(F387,7),r_1,r_10)&amp;_xlfn.XLOOKUP(16,eii,eia)&amp;_xlfn.XLOOKUP(11,eii,eia)&amp;_xlfn.XLOOKUP(LEFT(F387,7),r_1,r_11)&amp;_xlfn.XLOOKUP(16,eii,eia)&amp;_xlfn.XLOOKUP(12,eii,eia)&amp;_xlfn.XLOOKUP(LEFT(F387,7),r_1,r_12)&amp;" ppm/°C"&amp;_xlfn.XLOOKUP(16,eii,eia)&amp;_xlfn.XLOOKUP(13,eii,eia)&amp;MID(F387,4,2)&amp;_xlfn.XLOOKUP(16,eii,eia)&amp;_xlfn.XLOOKUP(14,eii,eia)&amp;_xlfn.XLOOKUP(16,eii,eia)&amp;_xlfn.XLOOKUP(15,eii,eia)&amp;_xlfn.XLOOKUP(16,eii,eia)</f>
        <v>technology 1002;attribute MPN 'ERJ2RHD1002' constant;attribute value '10.0 k' constant;attribute Power '0.063 W @ 70°C' constant;attribute package '0402' constant;attribute RCWV '25.1 V' constant;attribute tolerance '±0.5 %' constant;attribute pkg_codes '1002 / 103'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7" s="5" t="str" cm="1">
        <f t="array" aca="1" ref="I387" ca="1">IF( OR( AND($A387&gt;=INDIRECT("'Panasonic ERJ Code Table'!$K" &amp; I$1),$A387&lt;=INDIRECT("'Panasonic ERJ Code Table'!$L" &amp; I$1)), AND($A387&gt;=INDIRECT("'Panasonic ERJ Code Table'!$M" &amp; I$1),$A387&lt;=INDIRECT("'Panasonic ERJ Code Table'!$N" &amp; I$1)) ),I$2&amp;_xlfn.XLOOKUP($A387,E96_raw,E96_code),"N/A")</f>
        <v>N/A</v>
      </c>
      <c r="L387" s="5" t="str" cm="1">
        <f t="array" aca="1" ref="L387" ca="1">IF( OR( AND($A387&gt;=INDIRECT("'Panasonic ERJ Code Table'!$K" &amp; L$1),$A387&lt;=INDIRECT("'Panasonic ERJ Code Table'!$L" &amp; L$1)), AND($A387&gt;=INDIRECT("'Panasonic ERJ Code Table'!$M" &amp; L$1),$A387&lt;=INDIRECT("'Panasonic ERJ Code Table'!$N" &amp; L$1)) ),L$2&amp;_xlfn.XLOOKUP($A387,E96_raw,E96_code),"N/A")</f>
        <v>ERJ3RBD1002</v>
      </c>
      <c r="O387" s="5" t="str" cm="1">
        <f t="array" aca="1" ref="O387" ca="1">IF( OR( AND($A387&gt;=INDIRECT("'Panasonic ERJ Code Table'!$K" &amp; O$1),$A387&lt;=INDIRECT("'Panasonic ERJ Code Table'!$L" &amp; O$1)), AND($A387&gt;=INDIRECT("'Panasonic ERJ Code Table'!$M" &amp; O$1),$A387&lt;=INDIRECT("'Panasonic ERJ Code Table'!$N" &amp; O$1)) ),O$2&amp;_xlfn.XLOOKUP($A387,E96_raw,E96_code),"N/A")</f>
        <v>N/A</v>
      </c>
      <c r="R387" s="5" t="str" cm="1">
        <f t="array" aca="1" ref="R387" ca="1">IF( OR( AND($A387&gt;=INDIRECT("'Panasonic ERJ Code Table'!$K" &amp; R$1),$A387&lt;=INDIRECT("'Panasonic ERJ Code Table'!$L" &amp; R$1)), AND($A387&gt;=INDIRECT("'Panasonic ERJ Code Table'!$M" &amp; R$1),$A387&lt;=INDIRECT("'Panasonic ERJ Code Table'!$N" &amp; R$1)) ),R$2&amp;_xlfn.XLOOKUP($A387,E96_raw,E96_code),"N/A")</f>
        <v>ERJ6RBD1002</v>
      </c>
      <c r="U387" s="5" t="str" cm="1">
        <f t="array" aca="1" ref="U387" ca="1">IF( OR( AND($A387&gt;=INDIRECT("'Panasonic ERJ Code Table'!$J" &amp; U$1),$A387&lt;=INDIRECT("'Panasonic ERJ Code Table'!$K" &amp; U$1)), AND($A387&gt;=INDIRECT("'Panasonic ERJ Code Table'!$L" &amp; U$1),$A387&lt;=INDIRECT("'Panasonic ERJ Code Table'!$M" &amp; U$1)) ),U$2&amp;_xlfn.XLOOKUP($A387,E96_raw,E96_code),"N/A")</f>
        <v>ERJ6RED1002</v>
      </c>
    </row>
    <row r="388" spans="1:21">
      <c r="A388" s="16">
        <v>10200</v>
      </c>
      <c r="B388" s="19"/>
      <c r="C388" s="5" t="str" cm="1">
        <f t="array" aca="1" ref="C388" ca="1">IF( OR( AND($A388&gt;=INDIRECT("'Panasonic ERJ Code Table'!$K" &amp; C$1),$A388&lt;=INDIRECT("'Panasonic ERJ Code Table'!$L" &amp; C$1)), AND($A388&gt;=INDIRECT("'Panasonic ERJ Code Table'!$M" &amp; C$1),$A388&lt;=INDIRECT("'Panasonic ERJ Code Table'!$N" &amp; C$1)) ),C$2&amp;_xlfn.XLOOKUP($A388,E96_raw,E96_code),"N/A")</f>
        <v>ERJ1RHD1022</v>
      </c>
      <c r="D388" s="23" t="str" cm="1">
        <f t="array" aca="1" ref="D388" ca="1">"technology "&amp;RIGHT(C388,4)&amp;";"&amp;_xlfn.XLOOKUP(2,eii,eia)&amp;C388&amp;_xlfn.XLOOKUP(16,eii,eia)&amp;_xlfn.XLOOKUP(3,eii,eia)&amp;_xlfn.XLOOKUP($A388,E96_raw,e96_std&amp;" "&amp;e96_sym)&amp;_xlfn.XLOOKUP(16,eii,eia)&amp;_xlfn.XLOOKUP(4,eii,eia)&amp;_xlfn.XLOOKUP(LEFT(C388,7),r_1,r_4)&amp;" W @ 70°C"&amp;_xlfn.XLOOKUP(16,eii,eia)&amp;_xlfn.XLOOKUP(5,eii,eia)&amp;_xlfn.XLOOKUP(MID(C388,4,3),e_code,TEXT(e_size,"0000"))&amp;_xlfn.XLOOKUP(16,eii,eia)&amp;_xlfn.XLOOKUP(6,eii,eia)&amp;ROUND(MIN(SQRT($A388*_xlfn.XLOOKUP(LEFT(C388,7),r_1,r_4)),_xlfn.XLOOKUP(LEFT(C388,7),r_1,r_7)),1)&amp;" V"&amp;_xlfn.XLOOKUP(16,eii,eia)&amp;_xlfn.XLOOKUP(8,eii,eia)&amp;_xlfn.XLOOKUP(LEFT(C388,7),r_1,r_8)&amp;_xlfn.XLOOKUP(16,eii,eia)&amp;_xlfn.XLOOKUP(9,eii,eia)&amp;_xlfn.XLOOKUP($A388,E96_raw,E96_code&amp;" / "&amp;E96_3C)&amp;_xlfn.XLOOKUP(16,eii,eia)&amp;_xlfn.XLOOKUP(10,eii,eia)&amp;_xlfn.XLOOKUP(LEFT(C388,7),r_1,r_10)&amp;_xlfn.XLOOKUP(16,eii,eia)&amp;_xlfn.XLOOKUP(11,eii,eia)&amp;_xlfn.XLOOKUP(LEFT(C388,7),r_1,r_11)&amp;_xlfn.XLOOKUP(16,eii,eia)&amp;_xlfn.XLOOKUP(12,eii,eia)&amp;_xlfn.XLOOKUP(LEFT(C388,7),r_1,r_12)&amp;" ppm/°C"&amp;_xlfn.XLOOKUP(16,eii,eia)&amp;_xlfn.XLOOKUP(13,eii,eia)&amp;MID(C388,4,2)&amp;_xlfn.XLOOKUP(16,eii,eia)&amp;_xlfn.XLOOKUP(14,eii,eia)&amp;_xlfn.XLOOKUP(16,eii,eia)&amp;_xlfn.XLOOKUP(15,eii,eia)&amp;_xlfn.XLOOKUP(16,eii,eia)</f>
        <v>technology 1022;attribute MPN 'ERJ1RHD1022' constant;attribute value '10.2 k' constant;attribute Power '0.05 W @ 70°C' constant;attribute package '0201' constant;attribute RCWV '22.6 V' constant;attribute tolerance '±0.5 %' constant;attribute pkg_codes '1022 / 103'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8" s="5" t="str" cm="1">
        <f t="array" aca="1" ref="F388" ca="1">IF( OR( AND($A388&gt;=INDIRECT("'Panasonic ERJ Code Table'!$K" &amp; F$1),$A388&lt;=INDIRECT("'Panasonic ERJ Code Table'!$L" &amp; F$1)), AND($A388&gt;=INDIRECT("'Panasonic ERJ Code Table'!$M" &amp; F$1),$A388&lt;=INDIRECT("'Panasonic ERJ Code Table'!$N" &amp; F$1)) ),F$2&amp;_xlfn.XLOOKUP($A388,E96_raw,E96_code),"N/A")</f>
        <v>ERJ2RHD1022</v>
      </c>
      <c r="G388" s="23" t="str" cm="1">
        <f t="array" aca="1" ref="G388" ca="1">"technology "&amp;RIGHT(F388,4)&amp;";"&amp;_xlfn.XLOOKUP(2,eii,eia)&amp;F388&amp;_xlfn.XLOOKUP(16,eii,eia)&amp;_xlfn.XLOOKUP(3,eii,eia)&amp;_xlfn.XLOOKUP($A388,E96_raw,e96_std&amp;" "&amp;e96_sym)&amp;_xlfn.XLOOKUP(16,eii,eia)&amp;_xlfn.XLOOKUP(4,eii,eia)&amp;_xlfn.XLOOKUP(LEFT(F388,7),r_1,r_4)&amp;" W @ 70°C"&amp;_xlfn.XLOOKUP(16,eii,eia)&amp;_xlfn.XLOOKUP(5,eii,eia)&amp;_xlfn.XLOOKUP(MID(F388,4,3),e_code,TEXT(e_size,"0000"))&amp;_xlfn.XLOOKUP(16,eii,eia)&amp;_xlfn.XLOOKUP(6,eii,eia)&amp;ROUND(MIN(SQRT($A388*_xlfn.XLOOKUP(LEFT(F388,7),r_1,r_4)),_xlfn.XLOOKUP(LEFT(F388,7),r_1,r_7)),1)&amp;" V"&amp;_xlfn.XLOOKUP(16,eii,eia)&amp;_xlfn.XLOOKUP(8,eii,eia)&amp;_xlfn.XLOOKUP(LEFT(F388,7),r_1,r_8)&amp;_xlfn.XLOOKUP(16,eii,eia)&amp;_xlfn.XLOOKUP(9,eii,eia)&amp;_xlfn.XLOOKUP($A388,E96_raw,E96_code&amp;" / "&amp;E96_3C)&amp;_xlfn.XLOOKUP(16,eii,eia)&amp;_xlfn.XLOOKUP(10,eii,eia)&amp;_xlfn.XLOOKUP(LEFT(F388,7),r_1,r_10)&amp;_xlfn.XLOOKUP(16,eii,eia)&amp;_xlfn.XLOOKUP(11,eii,eia)&amp;_xlfn.XLOOKUP(LEFT(F388,7),r_1,r_11)&amp;_xlfn.XLOOKUP(16,eii,eia)&amp;_xlfn.XLOOKUP(12,eii,eia)&amp;_xlfn.XLOOKUP(LEFT(F388,7),r_1,r_12)&amp;" ppm/°C"&amp;_xlfn.XLOOKUP(16,eii,eia)&amp;_xlfn.XLOOKUP(13,eii,eia)&amp;MID(F388,4,2)&amp;_xlfn.XLOOKUP(16,eii,eia)&amp;_xlfn.XLOOKUP(14,eii,eia)&amp;_xlfn.XLOOKUP(16,eii,eia)&amp;_xlfn.XLOOKUP(15,eii,eia)&amp;_xlfn.XLOOKUP(16,eii,eia)</f>
        <v>technology 1022;attribute MPN 'ERJ2RHD1022' constant;attribute value '10.2 k' constant;attribute Power '0.063 W @ 70°C' constant;attribute package '0402' constant;attribute RCWV '25.3 V' constant;attribute tolerance '±0.5 %' constant;attribute pkg_codes '1022 / 103'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8" s="5" t="str" cm="1">
        <f t="array" aca="1" ref="I388" ca="1">IF( OR( AND($A388&gt;=INDIRECT("'Panasonic ERJ Code Table'!$K" &amp; I$1),$A388&lt;=INDIRECT("'Panasonic ERJ Code Table'!$L" &amp; I$1)), AND($A388&gt;=INDIRECT("'Panasonic ERJ Code Table'!$M" &amp; I$1),$A388&lt;=INDIRECT("'Panasonic ERJ Code Table'!$N" &amp; I$1)) ),I$2&amp;_xlfn.XLOOKUP($A388,E96_raw,E96_code),"N/A")</f>
        <v>N/A</v>
      </c>
      <c r="L388" s="5" t="str" cm="1">
        <f t="array" aca="1" ref="L388" ca="1">IF( OR( AND($A388&gt;=INDIRECT("'Panasonic ERJ Code Table'!$K" &amp; L$1),$A388&lt;=INDIRECT("'Panasonic ERJ Code Table'!$L" &amp; L$1)), AND($A388&gt;=INDIRECT("'Panasonic ERJ Code Table'!$M" &amp; L$1),$A388&lt;=INDIRECT("'Panasonic ERJ Code Table'!$N" &amp; L$1)) ),L$2&amp;_xlfn.XLOOKUP($A388,E96_raw,E96_code),"N/A")</f>
        <v>ERJ3RBD1022</v>
      </c>
      <c r="O388" s="5" t="str" cm="1">
        <f t="array" aca="1" ref="O388" ca="1">IF( OR( AND($A388&gt;=INDIRECT("'Panasonic ERJ Code Table'!$K" &amp; O$1),$A388&lt;=INDIRECT("'Panasonic ERJ Code Table'!$L" &amp; O$1)), AND($A388&gt;=INDIRECT("'Panasonic ERJ Code Table'!$M" &amp; O$1),$A388&lt;=INDIRECT("'Panasonic ERJ Code Table'!$N" &amp; O$1)) ),O$2&amp;_xlfn.XLOOKUP($A388,E96_raw,E96_code),"N/A")</f>
        <v>N/A</v>
      </c>
      <c r="R388" s="5" t="str" cm="1">
        <f t="array" aca="1" ref="R388" ca="1">IF( OR( AND($A388&gt;=INDIRECT("'Panasonic ERJ Code Table'!$K" &amp; R$1),$A388&lt;=INDIRECT("'Panasonic ERJ Code Table'!$L" &amp; R$1)), AND($A388&gt;=INDIRECT("'Panasonic ERJ Code Table'!$M" &amp; R$1),$A388&lt;=INDIRECT("'Panasonic ERJ Code Table'!$N" &amp; R$1)) ),R$2&amp;_xlfn.XLOOKUP($A388,E96_raw,E96_code),"N/A")</f>
        <v>ERJ6RBD1022</v>
      </c>
      <c r="U388" s="5" t="str" cm="1">
        <f t="array" aca="1" ref="U388" ca="1">IF( OR( AND($A388&gt;=INDIRECT("'Panasonic ERJ Code Table'!$J" &amp; U$1),$A388&lt;=INDIRECT("'Panasonic ERJ Code Table'!$K" &amp; U$1)), AND($A388&gt;=INDIRECT("'Panasonic ERJ Code Table'!$L" &amp; U$1),$A388&lt;=INDIRECT("'Panasonic ERJ Code Table'!$M" &amp; U$1)) ),U$2&amp;_xlfn.XLOOKUP($A388,E96_raw,E96_code),"N/A")</f>
        <v>ERJ6RED1022</v>
      </c>
    </row>
    <row r="389" spans="1:21">
      <c r="A389" s="16">
        <v>10500</v>
      </c>
      <c r="B389" s="19"/>
      <c r="C389" s="5" t="str" cm="1">
        <f t="array" aca="1" ref="C389" ca="1">IF( OR( AND($A389&gt;=INDIRECT("'Panasonic ERJ Code Table'!$K" &amp; C$1),$A389&lt;=INDIRECT("'Panasonic ERJ Code Table'!$L" &amp; C$1)), AND($A389&gt;=INDIRECT("'Panasonic ERJ Code Table'!$M" &amp; C$1),$A389&lt;=INDIRECT("'Panasonic ERJ Code Table'!$N" &amp; C$1)) ),C$2&amp;_xlfn.XLOOKUP($A389,E96_raw,E96_code),"N/A")</f>
        <v>ERJ1RHD1052</v>
      </c>
      <c r="D389" s="23" t="str" cm="1">
        <f t="array" aca="1" ref="D389" ca="1">"technology "&amp;RIGHT(C389,4)&amp;";"&amp;_xlfn.XLOOKUP(2,eii,eia)&amp;C389&amp;_xlfn.XLOOKUP(16,eii,eia)&amp;_xlfn.XLOOKUP(3,eii,eia)&amp;_xlfn.XLOOKUP($A389,E96_raw,e96_std&amp;" "&amp;e96_sym)&amp;_xlfn.XLOOKUP(16,eii,eia)&amp;_xlfn.XLOOKUP(4,eii,eia)&amp;_xlfn.XLOOKUP(LEFT(C389,7),r_1,r_4)&amp;" W @ 70°C"&amp;_xlfn.XLOOKUP(16,eii,eia)&amp;_xlfn.XLOOKUP(5,eii,eia)&amp;_xlfn.XLOOKUP(MID(C389,4,3),e_code,TEXT(e_size,"0000"))&amp;_xlfn.XLOOKUP(16,eii,eia)&amp;_xlfn.XLOOKUP(6,eii,eia)&amp;ROUND(MIN(SQRT($A389*_xlfn.XLOOKUP(LEFT(C389,7),r_1,r_4)),_xlfn.XLOOKUP(LEFT(C389,7),r_1,r_7)),1)&amp;" V"&amp;_xlfn.XLOOKUP(16,eii,eia)&amp;_xlfn.XLOOKUP(8,eii,eia)&amp;_xlfn.XLOOKUP(LEFT(C389,7),r_1,r_8)&amp;_xlfn.XLOOKUP(16,eii,eia)&amp;_xlfn.XLOOKUP(9,eii,eia)&amp;_xlfn.XLOOKUP($A389,E96_raw,E96_code&amp;" / "&amp;E96_3C)&amp;_xlfn.XLOOKUP(16,eii,eia)&amp;_xlfn.XLOOKUP(10,eii,eia)&amp;_xlfn.XLOOKUP(LEFT(C389,7),r_1,r_10)&amp;_xlfn.XLOOKUP(16,eii,eia)&amp;_xlfn.XLOOKUP(11,eii,eia)&amp;_xlfn.XLOOKUP(LEFT(C389,7),r_1,r_11)&amp;_xlfn.XLOOKUP(16,eii,eia)&amp;_xlfn.XLOOKUP(12,eii,eia)&amp;_xlfn.XLOOKUP(LEFT(C389,7),r_1,r_12)&amp;" ppm/°C"&amp;_xlfn.XLOOKUP(16,eii,eia)&amp;_xlfn.XLOOKUP(13,eii,eia)&amp;MID(C389,4,2)&amp;_xlfn.XLOOKUP(16,eii,eia)&amp;_xlfn.XLOOKUP(14,eii,eia)&amp;_xlfn.XLOOKUP(16,eii,eia)&amp;_xlfn.XLOOKUP(15,eii,eia)&amp;_xlfn.XLOOKUP(16,eii,eia)</f>
        <v>technology 1052;attribute MPN 'ERJ1RHD1052' constant;attribute value '10.5 k' constant;attribute Power '0.05 W @ 70°C' constant;attribute package '0201' constant;attribute RCWV '22.9 V' constant;attribute tolerance '±0.5 %' constant;attribute pkg_codes '1052 / 103'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89" s="5" t="str" cm="1">
        <f t="array" aca="1" ref="F389" ca="1">IF( OR( AND($A389&gt;=INDIRECT("'Panasonic ERJ Code Table'!$K" &amp; F$1),$A389&lt;=INDIRECT("'Panasonic ERJ Code Table'!$L" &amp; F$1)), AND($A389&gt;=INDIRECT("'Panasonic ERJ Code Table'!$M" &amp; F$1),$A389&lt;=INDIRECT("'Panasonic ERJ Code Table'!$N" &amp; F$1)) ),F$2&amp;_xlfn.XLOOKUP($A389,E96_raw,E96_code),"N/A")</f>
        <v>ERJ2RHD1052</v>
      </c>
      <c r="G389" s="23" t="str" cm="1">
        <f t="array" aca="1" ref="G389" ca="1">"technology "&amp;RIGHT(F389,4)&amp;";"&amp;_xlfn.XLOOKUP(2,eii,eia)&amp;F389&amp;_xlfn.XLOOKUP(16,eii,eia)&amp;_xlfn.XLOOKUP(3,eii,eia)&amp;_xlfn.XLOOKUP($A389,E96_raw,e96_std&amp;" "&amp;e96_sym)&amp;_xlfn.XLOOKUP(16,eii,eia)&amp;_xlfn.XLOOKUP(4,eii,eia)&amp;_xlfn.XLOOKUP(LEFT(F389,7),r_1,r_4)&amp;" W @ 70°C"&amp;_xlfn.XLOOKUP(16,eii,eia)&amp;_xlfn.XLOOKUP(5,eii,eia)&amp;_xlfn.XLOOKUP(MID(F389,4,3),e_code,TEXT(e_size,"0000"))&amp;_xlfn.XLOOKUP(16,eii,eia)&amp;_xlfn.XLOOKUP(6,eii,eia)&amp;ROUND(MIN(SQRT($A389*_xlfn.XLOOKUP(LEFT(F389,7),r_1,r_4)),_xlfn.XLOOKUP(LEFT(F389,7),r_1,r_7)),1)&amp;" V"&amp;_xlfn.XLOOKUP(16,eii,eia)&amp;_xlfn.XLOOKUP(8,eii,eia)&amp;_xlfn.XLOOKUP(LEFT(F389,7),r_1,r_8)&amp;_xlfn.XLOOKUP(16,eii,eia)&amp;_xlfn.XLOOKUP(9,eii,eia)&amp;_xlfn.XLOOKUP($A389,E96_raw,E96_code&amp;" / "&amp;E96_3C)&amp;_xlfn.XLOOKUP(16,eii,eia)&amp;_xlfn.XLOOKUP(10,eii,eia)&amp;_xlfn.XLOOKUP(LEFT(F389,7),r_1,r_10)&amp;_xlfn.XLOOKUP(16,eii,eia)&amp;_xlfn.XLOOKUP(11,eii,eia)&amp;_xlfn.XLOOKUP(LEFT(F389,7),r_1,r_11)&amp;_xlfn.XLOOKUP(16,eii,eia)&amp;_xlfn.XLOOKUP(12,eii,eia)&amp;_xlfn.XLOOKUP(LEFT(F389,7),r_1,r_12)&amp;" ppm/°C"&amp;_xlfn.XLOOKUP(16,eii,eia)&amp;_xlfn.XLOOKUP(13,eii,eia)&amp;MID(F389,4,2)&amp;_xlfn.XLOOKUP(16,eii,eia)&amp;_xlfn.XLOOKUP(14,eii,eia)&amp;_xlfn.XLOOKUP(16,eii,eia)&amp;_xlfn.XLOOKUP(15,eii,eia)&amp;_xlfn.XLOOKUP(16,eii,eia)</f>
        <v>technology 1052;attribute MPN 'ERJ2RHD1052' constant;attribute value '10.5 k' constant;attribute Power '0.063 W @ 70°C' constant;attribute package '0402' constant;attribute RCWV '25.7 V' constant;attribute tolerance '±0.5 %' constant;attribute pkg_codes '1052 / 103'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89" s="5" t="str" cm="1">
        <f t="array" aca="1" ref="I389" ca="1">IF( OR( AND($A389&gt;=INDIRECT("'Panasonic ERJ Code Table'!$K" &amp; I$1),$A389&lt;=INDIRECT("'Panasonic ERJ Code Table'!$L" &amp; I$1)), AND($A389&gt;=INDIRECT("'Panasonic ERJ Code Table'!$M" &amp; I$1),$A389&lt;=INDIRECT("'Panasonic ERJ Code Table'!$N" &amp; I$1)) ),I$2&amp;_xlfn.XLOOKUP($A389,E96_raw,E96_code),"N/A")</f>
        <v>N/A</v>
      </c>
      <c r="L389" s="5" t="str" cm="1">
        <f t="array" aca="1" ref="L389" ca="1">IF( OR( AND($A389&gt;=INDIRECT("'Panasonic ERJ Code Table'!$K" &amp; L$1),$A389&lt;=INDIRECT("'Panasonic ERJ Code Table'!$L" &amp; L$1)), AND($A389&gt;=INDIRECT("'Panasonic ERJ Code Table'!$M" &amp; L$1),$A389&lt;=INDIRECT("'Panasonic ERJ Code Table'!$N" &amp; L$1)) ),L$2&amp;_xlfn.XLOOKUP($A389,E96_raw,E96_code),"N/A")</f>
        <v>ERJ3RBD1052</v>
      </c>
      <c r="O389" s="5" t="str" cm="1">
        <f t="array" aca="1" ref="O389" ca="1">IF( OR( AND($A389&gt;=INDIRECT("'Panasonic ERJ Code Table'!$K" &amp; O$1),$A389&lt;=INDIRECT("'Panasonic ERJ Code Table'!$L" &amp; O$1)), AND($A389&gt;=INDIRECT("'Panasonic ERJ Code Table'!$M" &amp; O$1),$A389&lt;=INDIRECT("'Panasonic ERJ Code Table'!$N" &amp; O$1)) ),O$2&amp;_xlfn.XLOOKUP($A389,E96_raw,E96_code),"N/A")</f>
        <v>N/A</v>
      </c>
      <c r="R389" s="5" t="str" cm="1">
        <f t="array" aca="1" ref="R389" ca="1">IF( OR( AND($A389&gt;=INDIRECT("'Panasonic ERJ Code Table'!$K" &amp; R$1),$A389&lt;=INDIRECT("'Panasonic ERJ Code Table'!$L" &amp; R$1)), AND($A389&gt;=INDIRECT("'Panasonic ERJ Code Table'!$M" &amp; R$1),$A389&lt;=INDIRECT("'Panasonic ERJ Code Table'!$N" &amp; R$1)) ),R$2&amp;_xlfn.XLOOKUP($A389,E96_raw,E96_code),"N/A")</f>
        <v>ERJ6RBD1052</v>
      </c>
      <c r="U389" s="5" t="str" cm="1">
        <f t="array" aca="1" ref="U389" ca="1">IF( OR( AND($A389&gt;=INDIRECT("'Panasonic ERJ Code Table'!$J" &amp; U$1),$A389&lt;=INDIRECT("'Panasonic ERJ Code Table'!$K" &amp; U$1)), AND($A389&gt;=INDIRECT("'Panasonic ERJ Code Table'!$L" &amp; U$1),$A389&lt;=INDIRECT("'Panasonic ERJ Code Table'!$M" &amp; U$1)) ),U$2&amp;_xlfn.XLOOKUP($A389,E96_raw,E96_code),"N/A")</f>
        <v>ERJ6RED1052</v>
      </c>
    </row>
    <row r="390" spans="1:21">
      <c r="A390" s="16">
        <v>10700</v>
      </c>
      <c r="B390" s="19"/>
      <c r="C390" s="5" t="str" cm="1">
        <f t="array" aca="1" ref="C390" ca="1">IF( OR( AND($A390&gt;=INDIRECT("'Panasonic ERJ Code Table'!$K" &amp; C$1),$A390&lt;=INDIRECT("'Panasonic ERJ Code Table'!$L" &amp; C$1)), AND($A390&gt;=INDIRECT("'Panasonic ERJ Code Table'!$M" &amp; C$1),$A390&lt;=INDIRECT("'Panasonic ERJ Code Table'!$N" &amp; C$1)) ),C$2&amp;_xlfn.XLOOKUP($A390,E96_raw,E96_code),"N/A")</f>
        <v>ERJ1RHD1072</v>
      </c>
      <c r="D390" s="23" t="str" cm="1">
        <f t="array" aca="1" ref="D390" ca="1">"technology "&amp;RIGHT(C390,4)&amp;";"&amp;_xlfn.XLOOKUP(2,eii,eia)&amp;C390&amp;_xlfn.XLOOKUP(16,eii,eia)&amp;_xlfn.XLOOKUP(3,eii,eia)&amp;_xlfn.XLOOKUP($A390,E96_raw,e96_std&amp;" "&amp;e96_sym)&amp;_xlfn.XLOOKUP(16,eii,eia)&amp;_xlfn.XLOOKUP(4,eii,eia)&amp;_xlfn.XLOOKUP(LEFT(C390,7),r_1,r_4)&amp;" W @ 70°C"&amp;_xlfn.XLOOKUP(16,eii,eia)&amp;_xlfn.XLOOKUP(5,eii,eia)&amp;_xlfn.XLOOKUP(MID(C390,4,3),e_code,TEXT(e_size,"0000"))&amp;_xlfn.XLOOKUP(16,eii,eia)&amp;_xlfn.XLOOKUP(6,eii,eia)&amp;ROUND(MIN(SQRT($A390*_xlfn.XLOOKUP(LEFT(C390,7),r_1,r_4)),_xlfn.XLOOKUP(LEFT(C390,7),r_1,r_7)),1)&amp;" V"&amp;_xlfn.XLOOKUP(16,eii,eia)&amp;_xlfn.XLOOKUP(8,eii,eia)&amp;_xlfn.XLOOKUP(LEFT(C390,7),r_1,r_8)&amp;_xlfn.XLOOKUP(16,eii,eia)&amp;_xlfn.XLOOKUP(9,eii,eia)&amp;_xlfn.XLOOKUP($A390,E96_raw,E96_code&amp;" / "&amp;E96_3C)&amp;_xlfn.XLOOKUP(16,eii,eia)&amp;_xlfn.XLOOKUP(10,eii,eia)&amp;_xlfn.XLOOKUP(LEFT(C390,7),r_1,r_10)&amp;_xlfn.XLOOKUP(16,eii,eia)&amp;_xlfn.XLOOKUP(11,eii,eia)&amp;_xlfn.XLOOKUP(LEFT(C390,7),r_1,r_11)&amp;_xlfn.XLOOKUP(16,eii,eia)&amp;_xlfn.XLOOKUP(12,eii,eia)&amp;_xlfn.XLOOKUP(LEFT(C390,7),r_1,r_12)&amp;" ppm/°C"&amp;_xlfn.XLOOKUP(16,eii,eia)&amp;_xlfn.XLOOKUP(13,eii,eia)&amp;MID(C390,4,2)&amp;_xlfn.XLOOKUP(16,eii,eia)&amp;_xlfn.XLOOKUP(14,eii,eia)&amp;_xlfn.XLOOKUP(16,eii,eia)&amp;_xlfn.XLOOKUP(15,eii,eia)&amp;_xlfn.XLOOKUP(16,eii,eia)</f>
        <v>technology 1072;attribute MPN 'ERJ1RHD1072' constant;attribute value '10.7 k' constant;attribute Power '0.05 W @ 70°C' constant;attribute package '0201' constant;attribute RCWV '23.1 V' constant;attribute tolerance '±0.5 %' constant;attribute pkg_codes '1072 / 103'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0" s="5" t="str" cm="1">
        <f t="array" aca="1" ref="F390" ca="1">IF( OR( AND($A390&gt;=INDIRECT("'Panasonic ERJ Code Table'!$K" &amp; F$1),$A390&lt;=INDIRECT("'Panasonic ERJ Code Table'!$L" &amp; F$1)), AND($A390&gt;=INDIRECT("'Panasonic ERJ Code Table'!$M" &amp; F$1),$A390&lt;=INDIRECT("'Panasonic ERJ Code Table'!$N" &amp; F$1)) ),F$2&amp;_xlfn.XLOOKUP($A390,E96_raw,E96_code),"N/A")</f>
        <v>ERJ2RHD1072</v>
      </c>
      <c r="G390" s="23" t="str" cm="1">
        <f t="array" aca="1" ref="G390" ca="1">"technology "&amp;RIGHT(F390,4)&amp;";"&amp;_xlfn.XLOOKUP(2,eii,eia)&amp;F390&amp;_xlfn.XLOOKUP(16,eii,eia)&amp;_xlfn.XLOOKUP(3,eii,eia)&amp;_xlfn.XLOOKUP($A390,E96_raw,e96_std&amp;" "&amp;e96_sym)&amp;_xlfn.XLOOKUP(16,eii,eia)&amp;_xlfn.XLOOKUP(4,eii,eia)&amp;_xlfn.XLOOKUP(LEFT(F390,7),r_1,r_4)&amp;" W @ 70°C"&amp;_xlfn.XLOOKUP(16,eii,eia)&amp;_xlfn.XLOOKUP(5,eii,eia)&amp;_xlfn.XLOOKUP(MID(F390,4,3),e_code,TEXT(e_size,"0000"))&amp;_xlfn.XLOOKUP(16,eii,eia)&amp;_xlfn.XLOOKUP(6,eii,eia)&amp;ROUND(MIN(SQRT($A390*_xlfn.XLOOKUP(LEFT(F390,7),r_1,r_4)),_xlfn.XLOOKUP(LEFT(F390,7),r_1,r_7)),1)&amp;" V"&amp;_xlfn.XLOOKUP(16,eii,eia)&amp;_xlfn.XLOOKUP(8,eii,eia)&amp;_xlfn.XLOOKUP(LEFT(F390,7),r_1,r_8)&amp;_xlfn.XLOOKUP(16,eii,eia)&amp;_xlfn.XLOOKUP(9,eii,eia)&amp;_xlfn.XLOOKUP($A390,E96_raw,E96_code&amp;" / "&amp;E96_3C)&amp;_xlfn.XLOOKUP(16,eii,eia)&amp;_xlfn.XLOOKUP(10,eii,eia)&amp;_xlfn.XLOOKUP(LEFT(F390,7),r_1,r_10)&amp;_xlfn.XLOOKUP(16,eii,eia)&amp;_xlfn.XLOOKUP(11,eii,eia)&amp;_xlfn.XLOOKUP(LEFT(F390,7),r_1,r_11)&amp;_xlfn.XLOOKUP(16,eii,eia)&amp;_xlfn.XLOOKUP(12,eii,eia)&amp;_xlfn.XLOOKUP(LEFT(F390,7),r_1,r_12)&amp;" ppm/°C"&amp;_xlfn.XLOOKUP(16,eii,eia)&amp;_xlfn.XLOOKUP(13,eii,eia)&amp;MID(F390,4,2)&amp;_xlfn.XLOOKUP(16,eii,eia)&amp;_xlfn.XLOOKUP(14,eii,eia)&amp;_xlfn.XLOOKUP(16,eii,eia)&amp;_xlfn.XLOOKUP(15,eii,eia)&amp;_xlfn.XLOOKUP(16,eii,eia)</f>
        <v>technology 1072;attribute MPN 'ERJ2RHD1072' constant;attribute value '10.7 k' constant;attribute Power '0.063 W @ 70°C' constant;attribute package '0402' constant;attribute RCWV '26 V' constant;attribute tolerance '±0.5 %' constant;attribute pkg_codes '1072 / 103'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0" s="5" t="str" cm="1">
        <f t="array" aca="1" ref="I390" ca="1">IF( OR( AND($A390&gt;=INDIRECT("'Panasonic ERJ Code Table'!$K" &amp; I$1),$A390&lt;=INDIRECT("'Panasonic ERJ Code Table'!$L" &amp; I$1)), AND($A390&gt;=INDIRECT("'Panasonic ERJ Code Table'!$M" &amp; I$1),$A390&lt;=INDIRECT("'Panasonic ERJ Code Table'!$N" &amp; I$1)) ),I$2&amp;_xlfn.XLOOKUP($A390,E96_raw,E96_code),"N/A")</f>
        <v>N/A</v>
      </c>
      <c r="L390" s="5" t="str" cm="1">
        <f t="array" aca="1" ref="L390" ca="1">IF( OR( AND($A390&gt;=INDIRECT("'Panasonic ERJ Code Table'!$K" &amp; L$1),$A390&lt;=INDIRECT("'Panasonic ERJ Code Table'!$L" &amp; L$1)), AND($A390&gt;=INDIRECT("'Panasonic ERJ Code Table'!$M" &amp; L$1),$A390&lt;=INDIRECT("'Panasonic ERJ Code Table'!$N" &amp; L$1)) ),L$2&amp;_xlfn.XLOOKUP($A390,E96_raw,E96_code),"N/A")</f>
        <v>ERJ3RBD1072</v>
      </c>
      <c r="O390" s="5" t="str" cm="1">
        <f t="array" aca="1" ref="O390" ca="1">IF( OR( AND($A390&gt;=INDIRECT("'Panasonic ERJ Code Table'!$K" &amp; O$1),$A390&lt;=INDIRECT("'Panasonic ERJ Code Table'!$L" &amp; O$1)), AND($A390&gt;=INDIRECT("'Panasonic ERJ Code Table'!$M" &amp; O$1),$A390&lt;=INDIRECT("'Panasonic ERJ Code Table'!$N" &amp; O$1)) ),O$2&amp;_xlfn.XLOOKUP($A390,E96_raw,E96_code),"N/A")</f>
        <v>N/A</v>
      </c>
      <c r="R390" s="5" t="str" cm="1">
        <f t="array" aca="1" ref="R390" ca="1">IF( OR( AND($A390&gt;=INDIRECT("'Panasonic ERJ Code Table'!$K" &amp; R$1),$A390&lt;=INDIRECT("'Panasonic ERJ Code Table'!$L" &amp; R$1)), AND($A390&gt;=INDIRECT("'Panasonic ERJ Code Table'!$M" &amp; R$1),$A390&lt;=INDIRECT("'Panasonic ERJ Code Table'!$N" &amp; R$1)) ),R$2&amp;_xlfn.XLOOKUP($A390,E96_raw,E96_code),"N/A")</f>
        <v>ERJ6RBD1072</v>
      </c>
      <c r="U390" s="5" t="str" cm="1">
        <f t="array" aca="1" ref="U390" ca="1">IF( OR( AND($A390&gt;=INDIRECT("'Panasonic ERJ Code Table'!$J" &amp; U$1),$A390&lt;=INDIRECT("'Panasonic ERJ Code Table'!$K" &amp; U$1)), AND($A390&gt;=INDIRECT("'Panasonic ERJ Code Table'!$L" &amp; U$1),$A390&lt;=INDIRECT("'Panasonic ERJ Code Table'!$M" &amp; U$1)) ),U$2&amp;_xlfn.XLOOKUP($A390,E96_raw,E96_code),"N/A")</f>
        <v>ERJ6RED1072</v>
      </c>
    </row>
    <row r="391" spans="1:21">
      <c r="A391" s="16">
        <v>11000.000000000002</v>
      </c>
      <c r="B391" s="19"/>
      <c r="C391" s="5" t="str" cm="1">
        <f t="array" aca="1" ref="C391" ca="1">IF( OR( AND($A391&gt;=INDIRECT("'Panasonic ERJ Code Table'!$K" &amp; C$1),$A391&lt;=INDIRECT("'Panasonic ERJ Code Table'!$L" &amp; C$1)), AND($A391&gt;=INDIRECT("'Panasonic ERJ Code Table'!$M" &amp; C$1),$A391&lt;=INDIRECT("'Panasonic ERJ Code Table'!$N" &amp; C$1)) ),C$2&amp;_xlfn.XLOOKUP($A391,E96_raw,E96_code),"N/A")</f>
        <v>ERJ1RHD1102</v>
      </c>
      <c r="D391" s="23" t="str" cm="1">
        <f t="array" aca="1" ref="D391" ca="1">"technology "&amp;RIGHT(C391,4)&amp;";"&amp;_xlfn.XLOOKUP(2,eii,eia)&amp;C391&amp;_xlfn.XLOOKUP(16,eii,eia)&amp;_xlfn.XLOOKUP(3,eii,eia)&amp;_xlfn.XLOOKUP($A391,E96_raw,e96_std&amp;" "&amp;e96_sym)&amp;_xlfn.XLOOKUP(16,eii,eia)&amp;_xlfn.XLOOKUP(4,eii,eia)&amp;_xlfn.XLOOKUP(LEFT(C391,7),r_1,r_4)&amp;" W @ 70°C"&amp;_xlfn.XLOOKUP(16,eii,eia)&amp;_xlfn.XLOOKUP(5,eii,eia)&amp;_xlfn.XLOOKUP(MID(C391,4,3),e_code,TEXT(e_size,"0000"))&amp;_xlfn.XLOOKUP(16,eii,eia)&amp;_xlfn.XLOOKUP(6,eii,eia)&amp;ROUND(MIN(SQRT($A391*_xlfn.XLOOKUP(LEFT(C391,7),r_1,r_4)),_xlfn.XLOOKUP(LEFT(C391,7),r_1,r_7)),1)&amp;" V"&amp;_xlfn.XLOOKUP(16,eii,eia)&amp;_xlfn.XLOOKUP(8,eii,eia)&amp;_xlfn.XLOOKUP(LEFT(C391,7),r_1,r_8)&amp;_xlfn.XLOOKUP(16,eii,eia)&amp;_xlfn.XLOOKUP(9,eii,eia)&amp;_xlfn.XLOOKUP($A391,E96_raw,E96_code&amp;" / "&amp;E96_3C)&amp;_xlfn.XLOOKUP(16,eii,eia)&amp;_xlfn.XLOOKUP(10,eii,eia)&amp;_xlfn.XLOOKUP(LEFT(C391,7),r_1,r_10)&amp;_xlfn.XLOOKUP(16,eii,eia)&amp;_xlfn.XLOOKUP(11,eii,eia)&amp;_xlfn.XLOOKUP(LEFT(C391,7),r_1,r_11)&amp;_xlfn.XLOOKUP(16,eii,eia)&amp;_xlfn.XLOOKUP(12,eii,eia)&amp;_xlfn.XLOOKUP(LEFT(C391,7),r_1,r_12)&amp;" ppm/°C"&amp;_xlfn.XLOOKUP(16,eii,eia)&amp;_xlfn.XLOOKUP(13,eii,eia)&amp;MID(C391,4,2)&amp;_xlfn.XLOOKUP(16,eii,eia)&amp;_xlfn.XLOOKUP(14,eii,eia)&amp;_xlfn.XLOOKUP(16,eii,eia)&amp;_xlfn.XLOOKUP(15,eii,eia)&amp;_xlfn.XLOOKUP(16,eii,eia)</f>
        <v>technology 1102;attribute MPN 'ERJ1RHD1102' constant;attribute value '11.0 k' constant;attribute Power '0.05 W @ 70°C' constant;attribute package '0201' constant;attribute RCWV '23.5 V' constant;attribute tolerance '±0.5 %' constant;attribute pkg_codes '1102 / 113'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1" s="5" t="str" cm="1">
        <f t="array" aca="1" ref="F391" ca="1">IF( OR( AND($A391&gt;=INDIRECT("'Panasonic ERJ Code Table'!$K" &amp; F$1),$A391&lt;=INDIRECT("'Panasonic ERJ Code Table'!$L" &amp; F$1)), AND($A391&gt;=INDIRECT("'Panasonic ERJ Code Table'!$M" &amp; F$1),$A391&lt;=INDIRECT("'Panasonic ERJ Code Table'!$N" &amp; F$1)) ),F$2&amp;_xlfn.XLOOKUP($A391,E96_raw,E96_code),"N/A")</f>
        <v>ERJ2RHD1102</v>
      </c>
      <c r="G391" s="23" t="str" cm="1">
        <f t="array" aca="1" ref="G391" ca="1">"technology "&amp;RIGHT(F391,4)&amp;";"&amp;_xlfn.XLOOKUP(2,eii,eia)&amp;F391&amp;_xlfn.XLOOKUP(16,eii,eia)&amp;_xlfn.XLOOKUP(3,eii,eia)&amp;_xlfn.XLOOKUP($A391,E96_raw,e96_std&amp;" "&amp;e96_sym)&amp;_xlfn.XLOOKUP(16,eii,eia)&amp;_xlfn.XLOOKUP(4,eii,eia)&amp;_xlfn.XLOOKUP(LEFT(F391,7),r_1,r_4)&amp;" W @ 70°C"&amp;_xlfn.XLOOKUP(16,eii,eia)&amp;_xlfn.XLOOKUP(5,eii,eia)&amp;_xlfn.XLOOKUP(MID(F391,4,3),e_code,TEXT(e_size,"0000"))&amp;_xlfn.XLOOKUP(16,eii,eia)&amp;_xlfn.XLOOKUP(6,eii,eia)&amp;ROUND(MIN(SQRT($A391*_xlfn.XLOOKUP(LEFT(F391,7),r_1,r_4)),_xlfn.XLOOKUP(LEFT(F391,7),r_1,r_7)),1)&amp;" V"&amp;_xlfn.XLOOKUP(16,eii,eia)&amp;_xlfn.XLOOKUP(8,eii,eia)&amp;_xlfn.XLOOKUP(LEFT(F391,7),r_1,r_8)&amp;_xlfn.XLOOKUP(16,eii,eia)&amp;_xlfn.XLOOKUP(9,eii,eia)&amp;_xlfn.XLOOKUP($A391,E96_raw,E96_code&amp;" / "&amp;E96_3C)&amp;_xlfn.XLOOKUP(16,eii,eia)&amp;_xlfn.XLOOKUP(10,eii,eia)&amp;_xlfn.XLOOKUP(LEFT(F391,7),r_1,r_10)&amp;_xlfn.XLOOKUP(16,eii,eia)&amp;_xlfn.XLOOKUP(11,eii,eia)&amp;_xlfn.XLOOKUP(LEFT(F391,7),r_1,r_11)&amp;_xlfn.XLOOKUP(16,eii,eia)&amp;_xlfn.XLOOKUP(12,eii,eia)&amp;_xlfn.XLOOKUP(LEFT(F391,7),r_1,r_12)&amp;" ppm/°C"&amp;_xlfn.XLOOKUP(16,eii,eia)&amp;_xlfn.XLOOKUP(13,eii,eia)&amp;MID(F391,4,2)&amp;_xlfn.XLOOKUP(16,eii,eia)&amp;_xlfn.XLOOKUP(14,eii,eia)&amp;_xlfn.XLOOKUP(16,eii,eia)&amp;_xlfn.XLOOKUP(15,eii,eia)&amp;_xlfn.XLOOKUP(16,eii,eia)</f>
        <v>technology 1102;attribute MPN 'ERJ2RHD1102' constant;attribute value '11.0 k' constant;attribute Power '0.063 W @ 70°C' constant;attribute package '0402' constant;attribute RCWV '26.3 V' constant;attribute tolerance '±0.5 %' constant;attribute pkg_codes '1102 / 113'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1" s="5" t="str" cm="1">
        <f t="array" aca="1" ref="I391" ca="1">IF( OR( AND($A391&gt;=INDIRECT("'Panasonic ERJ Code Table'!$K" &amp; I$1),$A391&lt;=INDIRECT("'Panasonic ERJ Code Table'!$L" &amp; I$1)), AND($A391&gt;=INDIRECT("'Panasonic ERJ Code Table'!$M" &amp; I$1),$A391&lt;=INDIRECT("'Panasonic ERJ Code Table'!$N" &amp; I$1)) ),I$2&amp;_xlfn.XLOOKUP($A391,E96_raw,E96_code),"N/A")</f>
        <v>N/A</v>
      </c>
      <c r="L391" s="5" t="str" cm="1">
        <f t="array" aca="1" ref="L391" ca="1">IF( OR( AND($A391&gt;=INDIRECT("'Panasonic ERJ Code Table'!$K" &amp; L$1),$A391&lt;=INDIRECT("'Panasonic ERJ Code Table'!$L" &amp; L$1)), AND($A391&gt;=INDIRECT("'Panasonic ERJ Code Table'!$M" &amp; L$1),$A391&lt;=INDIRECT("'Panasonic ERJ Code Table'!$N" &amp; L$1)) ),L$2&amp;_xlfn.XLOOKUP($A391,E96_raw,E96_code),"N/A")</f>
        <v>ERJ3RBD1102</v>
      </c>
      <c r="O391" s="5" t="str" cm="1">
        <f t="array" aca="1" ref="O391" ca="1">IF( OR( AND($A391&gt;=INDIRECT("'Panasonic ERJ Code Table'!$K" &amp; O$1),$A391&lt;=INDIRECT("'Panasonic ERJ Code Table'!$L" &amp; O$1)), AND($A391&gt;=INDIRECT("'Panasonic ERJ Code Table'!$M" &amp; O$1),$A391&lt;=INDIRECT("'Panasonic ERJ Code Table'!$N" &amp; O$1)) ),O$2&amp;_xlfn.XLOOKUP($A391,E96_raw,E96_code),"N/A")</f>
        <v>N/A</v>
      </c>
      <c r="R391" s="5" t="str" cm="1">
        <f t="array" aca="1" ref="R391" ca="1">IF( OR( AND($A391&gt;=INDIRECT("'Panasonic ERJ Code Table'!$K" &amp; R$1),$A391&lt;=INDIRECT("'Panasonic ERJ Code Table'!$L" &amp; R$1)), AND($A391&gt;=INDIRECT("'Panasonic ERJ Code Table'!$M" &amp; R$1),$A391&lt;=INDIRECT("'Panasonic ERJ Code Table'!$N" &amp; R$1)) ),R$2&amp;_xlfn.XLOOKUP($A391,E96_raw,E96_code),"N/A")</f>
        <v>ERJ6RBD1102</v>
      </c>
      <c r="U391" s="5" t="str" cm="1">
        <f t="array" aca="1" ref="U391" ca="1">IF( OR( AND($A391&gt;=INDIRECT("'Panasonic ERJ Code Table'!$J" &amp; U$1),$A391&lt;=INDIRECT("'Panasonic ERJ Code Table'!$K" &amp; U$1)), AND($A391&gt;=INDIRECT("'Panasonic ERJ Code Table'!$L" &amp; U$1),$A391&lt;=INDIRECT("'Panasonic ERJ Code Table'!$M" &amp; U$1)) ),U$2&amp;_xlfn.XLOOKUP($A391,E96_raw,E96_code),"N/A")</f>
        <v>ERJ6RED1102</v>
      </c>
    </row>
    <row r="392" spans="1:21">
      <c r="A392" s="16">
        <v>11299.999999999998</v>
      </c>
      <c r="B392" s="19"/>
      <c r="C392" s="5" t="str" cm="1">
        <f t="array" aca="1" ref="C392" ca="1">IF( OR( AND($A392&gt;=INDIRECT("'Panasonic ERJ Code Table'!$K" &amp; C$1),$A392&lt;=INDIRECT("'Panasonic ERJ Code Table'!$L" &amp; C$1)), AND($A392&gt;=INDIRECT("'Panasonic ERJ Code Table'!$M" &amp; C$1),$A392&lt;=INDIRECT("'Panasonic ERJ Code Table'!$N" &amp; C$1)) ),C$2&amp;_xlfn.XLOOKUP($A392,E96_raw,E96_code),"N/A")</f>
        <v>ERJ1RHD1132</v>
      </c>
      <c r="D392" s="23" t="str" cm="1">
        <f t="array" aca="1" ref="D392" ca="1">"technology "&amp;RIGHT(C392,4)&amp;";"&amp;_xlfn.XLOOKUP(2,eii,eia)&amp;C392&amp;_xlfn.XLOOKUP(16,eii,eia)&amp;_xlfn.XLOOKUP(3,eii,eia)&amp;_xlfn.XLOOKUP($A392,E96_raw,e96_std&amp;" "&amp;e96_sym)&amp;_xlfn.XLOOKUP(16,eii,eia)&amp;_xlfn.XLOOKUP(4,eii,eia)&amp;_xlfn.XLOOKUP(LEFT(C392,7),r_1,r_4)&amp;" W @ 70°C"&amp;_xlfn.XLOOKUP(16,eii,eia)&amp;_xlfn.XLOOKUP(5,eii,eia)&amp;_xlfn.XLOOKUP(MID(C392,4,3),e_code,TEXT(e_size,"0000"))&amp;_xlfn.XLOOKUP(16,eii,eia)&amp;_xlfn.XLOOKUP(6,eii,eia)&amp;ROUND(MIN(SQRT($A392*_xlfn.XLOOKUP(LEFT(C392,7),r_1,r_4)),_xlfn.XLOOKUP(LEFT(C392,7),r_1,r_7)),1)&amp;" V"&amp;_xlfn.XLOOKUP(16,eii,eia)&amp;_xlfn.XLOOKUP(8,eii,eia)&amp;_xlfn.XLOOKUP(LEFT(C392,7),r_1,r_8)&amp;_xlfn.XLOOKUP(16,eii,eia)&amp;_xlfn.XLOOKUP(9,eii,eia)&amp;_xlfn.XLOOKUP($A392,E96_raw,E96_code&amp;" / "&amp;E96_3C)&amp;_xlfn.XLOOKUP(16,eii,eia)&amp;_xlfn.XLOOKUP(10,eii,eia)&amp;_xlfn.XLOOKUP(LEFT(C392,7),r_1,r_10)&amp;_xlfn.XLOOKUP(16,eii,eia)&amp;_xlfn.XLOOKUP(11,eii,eia)&amp;_xlfn.XLOOKUP(LEFT(C392,7),r_1,r_11)&amp;_xlfn.XLOOKUP(16,eii,eia)&amp;_xlfn.XLOOKUP(12,eii,eia)&amp;_xlfn.XLOOKUP(LEFT(C392,7),r_1,r_12)&amp;" ppm/°C"&amp;_xlfn.XLOOKUP(16,eii,eia)&amp;_xlfn.XLOOKUP(13,eii,eia)&amp;MID(C392,4,2)&amp;_xlfn.XLOOKUP(16,eii,eia)&amp;_xlfn.XLOOKUP(14,eii,eia)&amp;_xlfn.XLOOKUP(16,eii,eia)&amp;_xlfn.XLOOKUP(15,eii,eia)&amp;_xlfn.XLOOKUP(16,eii,eia)</f>
        <v>technology 1132;attribute MPN 'ERJ1RHD1132' constant;attribute value '11.3 k' constant;attribute Power '0.05 W @ 70°C' constant;attribute package '0201' constant;attribute RCWV '23.8 V' constant;attribute tolerance '±0.5 %' constant;attribute pkg_codes '1132 / 113'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2" s="5" t="str" cm="1">
        <f t="array" aca="1" ref="F392" ca="1">IF( OR( AND($A392&gt;=INDIRECT("'Panasonic ERJ Code Table'!$K" &amp; F$1),$A392&lt;=INDIRECT("'Panasonic ERJ Code Table'!$L" &amp; F$1)), AND($A392&gt;=INDIRECT("'Panasonic ERJ Code Table'!$M" &amp; F$1),$A392&lt;=INDIRECT("'Panasonic ERJ Code Table'!$N" &amp; F$1)) ),F$2&amp;_xlfn.XLOOKUP($A392,E96_raw,E96_code),"N/A")</f>
        <v>ERJ2RHD1132</v>
      </c>
      <c r="G392" s="23" t="str" cm="1">
        <f t="array" aca="1" ref="G392" ca="1">"technology "&amp;RIGHT(F392,4)&amp;";"&amp;_xlfn.XLOOKUP(2,eii,eia)&amp;F392&amp;_xlfn.XLOOKUP(16,eii,eia)&amp;_xlfn.XLOOKUP(3,eii,eia)&amp;_xlfn.XLOOKUP($A392,E96_raw,e96_std&amp;" "&amp;e96_sym)&amp;_xlfn.XLOOKUP(16,eii,eia)&amp;_xlfn.XLOOKUP(4,eii,eia)&amp;_xlfn.XLOOKUP(LEFT(F392,7),r_1,r_4)&amp;" W @ 70°C"&amp;_xlfn.XLOOKUP(16,eii,eia)&amp;_xlfn.XLOOKUP(5,eii,eia)&amp;_xlfn.XLOOKUP(MID(F392,4,3),e_code,TEXT(e_size,"0000"))&amp;_xlfn.XLOOKUP(16,eii,eia)&amp;_xlfn.XLOOKUP(6,eii,eia)&amp;ROUND(MIN(SQRT($A392*_xlfn.XLOOKUP(LEFT(F392,7),r_1,r_4)),_xlfn.XLOOKUP(LEFT(F392,7),r_1,r_7)),1)&amp;" V"&amp;_xlfn.XLOOKUP(16,eii,eia)&amp;_xlfn.XLOOKUP(8,eii,eia)&amp;_xlfn.XLOOKUP(LEFT(F392,7),r_1,r_8)&amp;_xlfn.XLOOKUP(16,eii,eia)&amp;_xlfn.XLOOKUP(9,eii,eia)&amp;_xlfn.XLOOKUP($A392,E96_raw,E96_code&amp;" / "&amp;E96_3C)&amp;_xlfn.XLOOKUP(16,eii,eia)&amp;_xlfn.XLOOKUP(10,eii,eia)&amp;_xlfn.XLOOKUP(LEFT(F392,7),r_1,r_10)&amp;_xlfn.XLOOKUP(16,eii,eia)&amp;_xlfn.XLOOKUP(11,eii,eia)&amp;_xlfn.XLOOKUP(LEFT(F392,7),r_1,r_11)&amp;_xlfn.XLOOKUP(16,eii,eia)&amp;_xlfn.XLOOKUP(12,eii,eia)&amp;_xlfn.XLOOKUP(LEFT(F392,7),r_1,r_12)&amp;" ppm/°C"&amp;_xlfn.XLOOKUP(16,eii,eia)&amp;_xlfn.XLOOKUP(13,eii,eia)&amp;MID(F392,4,2)&amp;_xlfn.XLOOKUP(16,eii,eia)&amp;_xlfn.XLOOKUP(14,eii,eia)&amp;_xlfn.XLOOKUP(16,eii,eia)&amp;_xlfn.XLOOKUP(15,eii,eia)&amp;_xlfn.XLOOKUP(16,eii,eia)</f>
        <v>technology 1132;attribute MPN 'ERJ2RHD1132' constant;attribute value '11.3 k' constant;attribute Power '0.063 W @ 70°C' constant;attribute package '0402' constant;attribute RCWV '26.7 V' constant;attribute tolerance '±0.5 %' constant;attribute pkg_codes '1132 / 113'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2" s="5" t="str" cm="1">
        <f t="array" aca="1" ref="I392" ca="1">IF( OR( AND($A392&gt;=INDIRECT("'Panasonic ERJ Code Table'!$K" &amp; I$1),$A392&lt;=INDIRECT("'Panasonic ERJ Code Table'!$L" &amp; I$1)), AND($A392&gt;=INDIRECT("'Panasonic ERJ Code Table'!$M" &amp; I$1),$A392&lt;=INDIRECT("'Panasonic ERJ Code Table'!$N" &amp; I$1)) ),I$2&amp;_xlfn.XLOOKUP($A392,E96_raw,E96_code),"N/A")</f>
        <v>N/A</v>
      </c>
      <c r="L392" s="5" t="str" cm="1">
        <f t="array" aca="1" ref="L392" ca="1">IF( OR( AND($A392&gt;=INDIRECT("'Panasonic ERJ Code Table'!$K" &amp; L$1),$A392&lt;=INDIRECT("'Panasonic ERJ Code Table'!$L" &amp; L$1)), AND($A392&gt;=INDIRECT("'Panasonic ERJ Code Table'!$M" &amp; L$1),$A392&lt;=INDIRECT("'Panasonic ERJ Code Table'!$N" &amp; L$1)) ),L$2&amp;_xlfn.XLOOKUP($A392,E96_raw,E96_code),"N/A")</f>
        <v>ERJ3RBD1132</v>
      </c>
      <c r="O392" s="5" t="str" cm="1">
        <f t="array" aca="1" ref="O392" ca="1">IF( OR( AND($A392&gt;=INDIRECT("'Panasonic ERJ Code Table'!$K" &amp; O$1),$A392&lt;=INDIRECT("'Panasonic ERJ Code Table'!$L" &amp; O$1)), AND($A392&gt;=INDIRECT("'Panasonic ERJ Code Table'!$M" &amp; O$1),$A392&lt;=INDIRECT("'Panasonic ERJ Code Table'!$N" &amp; O$1)) ),O$2&amp;_xlfn.XLOOKUP($A392,E96_raw,E96_code),"N/A")</f>
        <v>N/A</v>
      </c>
      <c r="R392" s="5" t="str" cm="1">
        <f t="array" aca="1" ref="R392" ca="1">IF( OR( AND($A392&gt;=INDIRECT("'Panasonic ERJ Code Table'!$K" &amp; R$1),$A392&lt;=INDIRECT("'Panasonic ERJ Code Table'!$L" &amp; R$1)), AND($A392&gt;=INDIRECT("'Panasonic ERJ Code Table'!$M" &amp; R$1),$A392&lt;=INDIRECT("'Panasonic ERJ Code Table'!$N" &amp; R$1)) ),R$2&amp;_xlfn.XLOOKUP($A392,E96_raw,E96_code),"N/A")</f>
        <v>ERJ6RBD1132</v>
      </c>
      <c r="U392" s="5" t="str" cm="1">
        <f t="array" aca="1" ref="U392" ca="1">IF( OR( AND($A392&gt;=INDIRECT("'Panasonic ERJ Code Table'!$J" &amp; U$1),$A392&lt;=INDIRECT("'Panasonic ERJ Code Table'!$K" &amp; U$1)), AND($A392&gt;=INDIRECT("'Panasonic ERJ Code Table'!$L" &amp; U$1),$A392&lt;=INDIRECT("'Panasonic ERJ Code Table'!$M" &amp; U$1)) ),U$2&amp;_xlfn.XLOOKUP($A392,E96_raw,E96_code),"N/A")</f>
        <v>ERJ6RED1132</v>
      </c>
    </row>
    <row r="393" spans="1:21">
      <c r="A393" s="16">
        <v>11499.999999999998</v>
      </c>
      <c r="B393" s="19"/>
      <c r="C393" s="5" t="str" cm="1">
        <f t="array" aca="1" ref="C393" ca="1">IF( OR( AND($A393&gt;=INDIRECT("'Panasonic ERJ Code Table'!$K" &amp; C$1),$A393&lt;=INDIRECT("'Panasonic ERJ Code Table'!$L" &amp; C$1)), AND($A393&gt;=INDIRECT("'Panasonic ERJ Code Table'!$M" &amp; C$1),$A393&lt;=INDIRECT("'Panasonic ERJ Code Table'!$N" &amp; C$1)) ),C$2&amp;_xlfn.XLOOKUP($A393,E96_raw,E96_code),"N/A")</f>
        <v>ERJ1RHD1152</v>
      </c>
      <c r="D393" s="23" t="str" cm="1">
        <f t="array" aca="1" ref="D393" ca="1">"technology "&amp;RIGHT(C393,4)&amp;";"&amp;_xlfn.XLOOKUP(2,eii,eia)&amp;C393&amp;_xlfn.XLOOKUP(16,eii,eia)&amp;_xlfn.XLOOKUP(3,eii,eia)&amp;_xlfn.XLOOKUP($A393,E96_raw,e96_std&amp;" "&amp;e96_sym)&amp;_xlfn.XLOOKUP(16,eii,eia)&amp;_xlfn.XLOOKUP(4,eii,eia)&amp;_xlfn.XLOOKUP(LEFT(C393,7),r_1,r_4)&amp;" W @ 70°C"&amp;_xlfn.XLOOKUP(16,eii,eia)&amp;_xlfn.XLOOKUP(5,eii,eia)&amp;_xlfn.XLOOKUP(MID(C393,4,3),e_code,TEXT(e_size,"0000"))&amp;_xlfn.XLOOKUP(16,eii,eia)&amp;_xlfn.XLOOKUP(6,eii,eia)&amp;ROUND(MIN(SQRT($A393*_xlfn.XLOOKUP(LEFT(C393,7),r_1,r_4)),_xlfn.XLOOKUP(LEFT(C393,7),r_1,r_7)),1)&amp;" V"&amp;_xlfn.XLOOKUP(16,eii,eia)&amp;_xlfn.XLOOKUP(8,eii,eia)&amp;_xlfn.XLOOKUP(LEFT(C393,7),r_1,r_8)&amp;_xlfn.XLOOKUP(16,eii,eia)&amp;_xlfn.XLOOKUP(9,eii,eia)&amp;_xlfn.XLOOKUP($A393,E96_raw,E96_code&amp;" / "&amp;E96_3C)&amp;_xlfn.XLOOKUP(16,eii,eia)&amp;_xlfn.XLOOKUP(10,eii,eia)&amp;_xlfn.XLOOKUP(LEFT(C393,7),r_1,r_10)&amp;_xlfn.XLOOKUP(16,eii,eia)&amp;_xlfn.XLOOKUP(11,eii,eia)&amp;_xlfn.XLOOKUP(LEFT(C393,7),r_1,r_11)&amp;_xlfn.XLOOKUP(16,eii,eia)&amp;_xlfn.XLOOKUP(12,eii,eia)&amp;_xlfn.XLOOKUP(LEFT(C393,7),r_1,r_12)&amp;" ppm/°C"&amp;_xlfn.XLOOKUP(16,eii,eia)&amp;_xlfn.XLOOKUP(13,eii,eia)&amp;MID(C393,4,2)&amp;_xlfn.XLOOKUP(16,eii,eia)&amp;_xlfn.XLOOKUP(14,eii,eia)&amp;_xlfn.XLOOKUP(16,eii,eia)&amp;_xlfn.XLOOKUP(15,eii,eia)&amp;_xlfn.XLOOKUP(16,eii,eia)</f>
        <v>technology 1152;attribute MPN 'ERJ1RHD1152' constant;attribute value '11.5 k' constant;attribute Power '0.05 W @ 70°C' constant;attribute package '0201' constant;attribute RCWV '24 V' constant;attribute tolerance '±0.5 %' constant;attribute pkg_codes '1152 / 113'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3" s="5" t="str" cm="1">
        <f t="array" aca="1" ref="F393" ca="1">IF( OR( AND($A393&gt;=INDIRECT("'Panasonic ERJ Code Table'!$K" &amp; F$1),$A393&lt;=INDIRECT("'Panasonic ERJ Code Table'!$L" &amp; F$1)), AND($A393&gt;=INDIRECT("'Panasonic ERJ Code Table'!$M" &amp; F$1),$A393&lt;=INDIRECT("'Panasonic ERJ Code Table'!$N" &amp; F$1)) ),F$2&amp;_xlfn.XLOOKUP($A393,E96_raw,E96_code),"N/A")</f>
        <v>ERJ2RHD1152</v>
      </c>
      <c r="G393" s="23" t="str" cm="1">
        <f t="array" aca="1" ref="G393" ca="1">"technology "&amp;RIGHT(F393,4)&amp;";"&amp;_xlfn.XLOOKUP(2,eii,eia)&amp;F393&amp;_xlfn.XLOOKUP(16,eii,eia)&amp;_xlfn.XLOOKUP(3,eii,eia)&amp;_xlfn.XLOOKUP($A393,E96_raw,e96_std&amp;" "&amp;e96_sym)&amp;_xlfn.XLOOKUP(16,eii,eia)&amp;_xlfn.XLOOKUP(4,eii,eia)&amp;_xlfn.XLOOKUP(LEFT(F393,7),r_1,r_4)&amp;" W @ 70°C"&amp;_xlfn.XLOOKUP(16,eii,eia)&amp;_xlfn.XLOOKUP(5,eii,eia)&amp;_xlfn.XLOOKUP(MID(F393,4,3),e_code,TEXT(e_size,"0000"))&amp;_xlfn.XLOOKUP(16,eii,eia)&amp;_xlfn.XLOOKUP(6,eii,eia)&amp;ROUND(MIN(SQRT($A393*_xlfn.XLOOKUP(LEFT(F393,7),r_1,r_4)),_xlfn.XLOOKUP(LEFT(F393,7),r_1,r_7)),1)&amp;" V"&amp;_xlfn.XLOOKUP(16,eii,eia)&amp;_xlfn.XLOOKUP(8,eii,eia)&amp;_xlfn.XLOOKUP(LEFT(F393,7),r_1,r_8)&amp;_xlfn.XLOOKUP(16,eii,eia)&amp;_xlfn.XLOOKUP(9,eii,eia)&amp;_xlfn.XLOOKUP($A393,E96_raw,E96_code&amp;" / "&amp;E96_3C)&amp;_xlfn.XLOOKUP(16,eii,eia)&amp;_xlfn.XLOOKUP(10,eii,eia)&amp;_xlfn.XLOOKUP(LEFT(F393,7),r_1,r_10)&amp;_xlfn.XLOOKUP(16,eii,eia)&amp;_xlfn.XLOOKUP(11,eii,eia)&amp;_xlfn.XLOOKUP(LEFT(F393,7),r_1,r_11)&amp;_xlfn.XLOOKUP(16,eii,eia)&amp;_xlfn.XLOOKUP(12,eii,eia)&amp;_xlfn.XLOOKUP(LEFT(F393,7),r_1,r_12)&amp;" ppm/°C"&amp;_xlfn.XLOOKUP(16,eii,eia)&amp;_xlfn.XLOOKUP(13,eii,eia)&amp;MID(F393,4,2)&amp;_xlfn.XLOOKUP(16,eii,eia)&amp;_xlfn.XLOOKUP(14,eii,eia)&amp;_xlfn.XLOOKUP(16,eii,eia)&amp;_xlfn.XLOOKUP(15,eii,eia)&amp;_xlfn.XLOOKUP(16,eii,eia)</f>
        <v>technology 1152;attribute MPN 'ERJ2RHD1152' constant;attribute value '11.5 k' constant;attribute Power '0.063 W @ 70°C' constant;attribute package '0402' constant;attribute RCWV '26.9 V' constant;attribute tolerance '±0.5 %' constant;attribute pkg_codes '1152 / 113'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3" s="5" t="str" cm="1">
        <f t="array" aca="1" ref="I393" ca="1">IF( OR( AND($A393&gt;=INDIRECT("'Panasonic ERJ Code Table'!$K" &amp; I$1),$A393&lt;=INDIRECT("'Panasonic ERJ Code Table'!$L" &amp; I$1)), AND($A393&gt;=INDIRECT("'Panasonic ERJ Code Table'!$M" &amp; I$1),$A393&lt;=INDIRECT("'Panasonic ERJ Code Table'!$N" &amp; I$1)) ),I$2&amp;_xlfn.XLOOKUP($A393,E96_raw,E96_code),"N/A")</f>
        <v>N/A</v>
      </c>
      <c r="L393" s="5" t="str" cm="1">
        <f t="array" aca="1" ref="L393" ca="1">IF( OR( AND($A393&gt;=INDIRECT("'Panasonic ERJ Code Table'!$K" &amp; L$1),$A393&lt;=INDIRECT("'Panasonic ERJ Code Table'!$L" &amp; L$1)), AND($A393&gt;=INDIRECT("'Panasonic ERJ Code Table'!$M" &amp; L$1),$A393&lt;=INDIRECT("'Panasonic ERJ Code Table'!$N" &amp; L$1)) ),L$2&amp;_xlfn.XLOOKUP($A393,E96_raw,E96_code),"N/A")</f>
        <v>ERJ3RBD1152</v>
      </c>
      <c r="O393" s="5" t="str" cm="1">
        <f t="array" aca="1" ref="O393" ca="1">IF( OR( AND($A393&gt;=INDIRECT("'Panasonic ERJ Code Table'!$K" &amp; O$1),$A393&lt;=INDIRECT("'Panasonic ERJ Code Table'!$L" &amp; O$1)), AND($A393&gt;=INDIRECT("'Panasonic ERJ Code Table'!$M" &amp; O$1),$A393&lt;=INDIRECT("'Panasonic ERJ Code Table'!$N" &amp; O$1)) ),O$2&amp;_xlfn.XLOOKUP($A393,E96_raw,E96_code),"N/A")</f>
        <v>N/A</v>
      </c>
      <c r="R393" s="5" t="str" cm="1">
        <f t="array" aca="1" ref="R393" ca="1">IF( OR( AND($A393&gt;=INDIRECT("'Panasonic ERJ Code Table'!$K" &amp; R$1),$A393&lt;=INDIRECT("'Panasonic ERJ Code Table'!$L" &amp; R$1)), AND($A393&gt;=INDIRECT("'Panasonic ERJ Code Table'!$M" &amp; R$1),$A393&lt;=INDIRECT("'Panasonic ERJ Code Table'!$N" &amp; R$1)) ),R$2&amp;_xlfn.XLOOKUP($A393,E96_raw,E96_code),"N/A")</f>
        <v>ERJ6RBD1152</v>
      </c>
      <c r="U393" s="5" t="str" cm="1">
        <f t="array" aca="1" ref="U393" ca="1">IF( OR( AND($A393&gt;=INDIRECT("'Panasonic ERJ Code Table'!$J" &amp; U$1),$A393&lt;=INDIRECT("'Panasonic ERJ Code Table'!$K" &amp; U$1)), AND($A393&gt;=INDIRECT("'Panasonic ERJ Code Table'!$L" &amp; U$1),$A393&lt;=INDIRECT("'Panasonic ERJ Code Table'!$M" &amp; U$1)) ),U$2&amp;_xlfn.XLOOKUP($A393,E96_raw,E96_code),"N/A")</f>
        <v>ERJ6RED1152</v>
      </c>
    </row>
    <row r="394" spans="1:21">
      <c r="A394" s="16">
        <v>11800</v>
      </c>
      <c r="B394" s="19"/>
      <c r="C394" s="5" t="str" cm="1">
        <f t="array" aca="1" ref="C394" ca="1">IF( OR( AND($A394&gt;=INDIRECT("'Panasonic ERJ Code Table'!$K" &amp; C$1),$A394&lt;=INDIRECT("'Panasonic ERJ Code Table'!$L" &amp; C$1)), AND($A394&gt;=INDIRECT("'Panasonic ERJ Code Table'!$M" &amp; C$1),$A394&lt;=INDIRECT("'Panasonic ERJ Code Table'!$N" &amp; C$1)) ),C$2&amp;_xlfn.XLOOKUP($A394,E96_raw,E96_code),"N/A")</f>
        <v>ERJ1RHD1182</v>
      </c>
      <c r="D394" s="23" t="str" cm="1">
        <f t="array" aca="1" ref="D394" ca="1">"technology "&amp;RIGHT(C394,4)&amp;";"&amp;_xlfn.XLOOKUP(2,eii,eia)&amp;C394&amp;_xlfn.XLOOKUP(16,eii,eia)&amp;_xlfn.XLOOKUP(3,eii,eia)&amp;_xlfn.XLOOKUP($A394,E96_raw,e96_std&amp;" "&amp;e96_sym)&amp;_xlfn.XLOOKUP(16,eii,eia)&amp;_xlfn.XLOOKUP(4,eii,eia)&amp;_xlfn.XLOOKUP(LEFT(C394,7),r_1,r_4)&amp;" W @ 70°C"&amp;_xlfn.XLOOKUP(16,eii,eia)&amp;_xlfn.XLOOKUP(5,eii,eia)&amp;_xlfn.XLOOKUP(MID(C394,4,3),e_code,TEXT(e_size,"0000"))&amp;_xlfn.XLOOKUP(16,eii,eia)&amp;_xlfn.XLOOKUP(6,eii,eia)&amp;ROUND(MIN(SQRT($A394*_xlfn.XLOOKUP(LEFT(C394,7),r_1,r_4)),_xlfn.XLOOKUP(LEFT(C394,7),r_1,r_7)),1)&amp;" V"&amp;_xlfn.XLOOKUP(16,eii,eia)&amp;_xlfn.XLOOKUP(8,eii,eia)&amp;_xlfn.XLOOKUP(LEFT(C394,7),r_1,r_8)&amp;_xlfn.XLOOKUP(16,eii,eia)&amp;_xlfn.XLOOKUP(9,eii,eia)&amp;_xlfn.XLOOKUP($A394,E96_raw,E96_code&amp;" / "&amp;E96_3C)&amp;_xlfn.XLOOKUP(16,eii,eia)&amp;_xlfn.XLOOKUP(10,eii,eia)&amp;_xlfn.XLOOKUP(LEFT(C394,7),r_1,r_10)&amp;_xlfn.XLOOKUP(16,eii,eia)&amp;_xlfn.XLOOKUP(11,eii,eia)&amp;_xlfn.XLOOKUP(LEFT(C394,7),r_1,r_11)&amp;_xlfn.XLOOKUP(16,eii,eia)&amp;_xlfn.XLOOKUP(12,eii,eia)&amp;_xlfn.XLOOKUP(LEFT(C394,7),r_1,r_12)&amp;" ppm/°C"&amp;_xlfn.XLOOKUP(16,eii,eia)&amp;_xlfn.XLOOKUP(13,eii,eia)&amp;MID(C394,4,2)&amp;_xlfn.XLOOKUP(16,eii,eia)&amp;_xlfn.XLOOKUP(14,eii,eia)&amp;_xlfn.XLOOKUP(16,eii,eia)&amp;_xlfn.XLOOKUP(15,eii,eia)&amp;_xlfn.XLOOKUP(16,eii,eia)</f>
        <v>technology 1182;attribute MPN 'ERJ1RHD1182' constant;attribute value '11.8 k' constant;attribute Power '0.05 W @ 70°C' constant;attribute package '0201' constant;attribute RCWV '24.3 V' constant;attribute tolerance '±0.5 %' constant;attribute pkg_codes '1182 / 113'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4" s="5" t="str" cm="1">
        <f t="array" aca="1" ref="F394" ca="1">IF( OR( AND($A394&gt;=INDIRECT("'Panasonic ERJ Code Table'!$K" &amp; F$1),$A394&lt;=INDIRECT("'Panasonic ERJ Code Table'!$L" &amp; F$1)), AND($A394&gt;=INDIRECT("'Panasonic ERJ Code Table'!$M" &amp; F$1),$A394&lt;=INDIRECT("'Panasonic ERJ Code Table'!$N" &amp; F$1)) ),F$2&amp;_xlfn.XLOOKUP($A394,E96_raw,E96_code),"N/A")</f>
        <v>ERJ2RHD1182</v>
      </c>
      <c r="G394" s="23" t="str" cm="1">
        <f t="array" aca="1" ref="G394" ca="1">"technology "&amp;RIGHT(F394,4)&amp;";"&amp;_xlfn.XLOOKUP(2,eii,eia)&amp;F394&amp;_xlfn.XLOOKUP(16,eii,eia)&amp;_xlfn.XLOOKUP(3,eii,eia)&amp;_xlfn.XLOOKUP($A394,E96_raw,e96_std&amp;" "&amp;e96_sym)&amp;_xlfn.XLOOKUP(16,eii,eia)&amp;_xlfn.XLOOKUP(4,eii,eia)&amp;_xlfn.XLOOKUP(LEFT(F394,7),r_1,r_4)&amp;" W @ 70°C"&amp;_xlfn.XLOOKUP(16,eii,eia)&amp;_xlfn.XLOOKUP(5,eii,eia)&amp;_xlfn.XLOOKUP(MID(F394,4,3),e_code,TEXT(e_size,"0000"))&amp;_xlfn.XLOOKUP(16,eii,eia)&amp;_xlfn.XLOOKUP(6,eii,eia)&amp;ROUND(MIN(SQRT($A394*_xlfn.XLOOKUP(LEFT(F394,7),r_1,r_4)),_xlfn.XLOOKUP(LEFT(F394,7),r_1,r_7)),1)&amp;" V"&amp;_xlfn.XLOOKUP(16,eii,eia)&amp;_xlfn.XLOOKUP(8,eii,eia)&amp;_xlfn.XLOOKUP(LEFT(F394,7),r_1,r_8)&amp;_xlfn.XLOOKUP(16,eii,eia)&amp;_xlfn.XLOOKUP(9,eii,eia)&amp;_xlfn.XLOOKUP($A394,E96_raw,E96_code&amp;" / "&amp;E96_3C)&amp;_xlfn.XLOOKUP(16,eii,eia)&amp;_xlfn.XLOOKUP(10,eii,eia)&amp;_xlfn.XLOOKUP(LEFT(F394,7),r_1,r_10)&amp;_xlfn.XLOOKUP(16,eii,eia)&amp;_xlfn.XLOOKUP(11,eii,eia)&amp;_xlfn.XLOOKUP(LEFT(F394,7),r_1,r_11)&amp;_xlfn.XLOOKUP(16,eii,eia)&amp;_xlfn.XLOOKUP(12,eii,eia)&amp;_xlfn.XLOOKUP(LEFT(F394,7),r_1,r_12)&amp;" ppm/°C"&amp;_xlfn.XLOOKUP(16,eii,eia)&amp;_xlfn.XLOOKUP(13,eii,eia)&amp;MID(F394,4,2)&amp;_xlfn.XLOOKUP(16,eii,eia)&amp;_xlfn.XLOOKUP(14,eii,eia)&amp;_xlfn.XLOOKUP(16,eii,eia)&amp;_xlfn.XLOOKUP(15,eii,eia)&amp;_xlfn.XLOOKUP(16,eii,eia)</f>
        <v>technology 1182;attribute MPN 'ERJ2RHD1182' constant;attribute value '11.8 k' constant;attribute Power '0.063 W @ 70°C' constant;attribute package '0402' constant;attribute RCWV '27.3 V' constant;attribute tolerance '±0.5 %' constant;attribute pkg_codes '1182 / 113'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4" s="5" t="str" cm="1">
        <f t="array" aca="1" ref="I394" ca="1">IF( OR( AND($A394&gt;=INDIRECT("'Panasonic ERJ Code Table'!$K" &amp; I$1),$A394&lt;=INDIRECT("'Panasonic ERJ Code Table'!$L" &amp; I$1)), AND($A394&gt;=INDIRECT("'Panasonic ERJ Code Table'!$M" &amp; I$1),$A394&lt;=INDIRECT("'Panasonic ERJ Code Table'!$N" &amp; I$1)) ),I$2&amp;_xlfn.XLOOKUP($A394,E96_raw,E96_code),"N/A")</f>
        <v>N/A</v>
      </c>
      <c r="L394" s="5" t="str" cm="1">
        <f t="array" aca="1" ref="L394" ca="1">IF( OR( AND($A394&gt;=INDIRECT("'Panasonic ERJ Code Table'!$K" &amp; L$1),$A394&lt;=INDIRECT("'Panasonic ERJ Code Table'!$L" &amp; L$1)), AND($A394&gt;=INDIRECT("'Panasonic ERJ Code Table'!$M" &amp; L$1),$A394&lt;=INDIRECT("'Panasonic ERJ Code Table'!$N" &amp; L$1)) ),L$2&amp;_xlfn.XLOOKUP($A394,E96_raw,E96_code),"N/A")</f>
        <v>ERJ3RBD1182</v>
      </c>
      <c r="O394" s="5" t="str" cm="1">
        <f t="array" aca="1" ref="O394" ca="1">IF( OR( AND($A394&gt;=INDIRECT("'Panasonic ERJ Code Table'!$K" &amp; O$1),$A394&lt;=INDIRECT("'Panasonic ERJ Code Table'!$L" &amp; O$1)), AND($A394&gt;=INDIRECT("'Panasonic ERJ Code Table'!$M" &amp; O$1),$A394&lt;=INDIRECT("'Panasonic ERJ Code Table'!$N" &amp; O$1)) ),O$2&amp;_xlfn.XLOOKUP($A394,E96_raw,E96_code),"N/A")</f>
        <v>N/A</v>
      </c>
      <c r="R394" s="5" t="str" cm="1">
        <f t="array" aca="1" ref="R394" ca="1">IF( OR( AND($A394&gt;=INDIRECT("'Panasonic ERJ Code Table'!$K" &amp; R$1),$A394&lt;=INDIRECT("'Panasonic ERJ Code Table'!$L" &amp; R$1)), AND($A394&gt;=INDIRECT("'Panasonic ERJ Code Table'!$M" &amp; R$1),$A394&lt;=INDIRECT("'Panasonic ERJ Code Table'!$N" &amp; R$1)) ),R$2&amp;_xlfn.XLOOKUP($A394,E96_raw,E96_code),"N/A")</f>
        <v>ERJ6RBD1182</v>
      </c>
      <c r="U394" s="5" t="str" cm="1">
        <f t="array" aca="1" ref="U394" ca="1">IF( OR( AND($A394&gt;=INDIRECT("'Panasonic ERJ Code Table'!$J" &amp; U$1),$A394&lt;=INDIRECT("'Panasonic ERJ Code Table'!$K" &amp; U$1)), AND($A394&gt;=INDIRECT("'Panasonic ERJ Code Table'!$L" &amp; U$1),$A394&lt;=INDIRECT("'Panasonic ERJ Code Table'!$M" &amp; U$1)) ),U$2&amp;_xlfn.XLOOKUP($A394,E96_raw,E96_code),"N/A")</f>
        <v>ERJ6RED1182</v>
      </c>
    </row>
    <row r="395" spans="1:21">
      <c r="A395" s="16">
        <v>12100</v>
      </c>
      <c r="B395" s="19"/>
      <c r="C395" s="5" t="str" cm="1">
        <f t="array" aca="1" ref="C395" ca="1">IF( OR( AND($A395&gt;=INDIRECT("'Panasonic ERJ Code Table'!$K" &amp; C$1),$A395&lt;=INDIRECT("'Panasonic ERJ Code Table'!$L" &amp; C$1)), AND($A395&gt;=INDIRECT("'Panasonic ERJ Code Table'!$M" &amp; C$1),$A395&lt;=INDIRECT("'Panasonic ERJ Code Table'!$N" &amp; C$1)) ),C$2&amp;_xlfn.XLOOKUP($A395,E96_raw,E96_code),"N/A")</f>
        <v>ERJ1RHD1212</v>
      </c>
      <c r="D395" s="23" t="str" cm="1">
        <f t="array" aca="1" ref="D395" ca="1">"technology "&amp;RIGHT(C395,4)&amp;";"&amp;_xlfn.XLOOKUP(2,eii,eia)&amp;C395&amp;_xlfn.XLOOKUP(16,eii,eia)&amp;_xlfn.XLOOKUP(3,eii,eia)&amp;_xlfn.XLOOKUP($A395,E96_raw,e96_std&amp;" "&amp;e96_sym)&amp;_xlfn.XLOOKUP(16,eii,eia)&amp;_xlfn.XLOOKUP(4,eii,eia)&amp;_xlfn.XLOOKUP(LEFT(C395,7),r_1,r_4)&amp;" W @ 70°C"&amp;_xlfn.XLOOKUP(16,eii,eia)&amp;_xlfn.XLOOKUP(5,eii,eia)&amp;_xlfn.XLOOKUP(MID(C395,4,3),e_code,TEXT(e_size,"0000"))&amp;_xlfn.XLOOKUP(16,eii,eia)&amp;_xlfn.XLOOKUP(6,eii,eia)&amp;ROUND(MIN(SQRT($A395*_xlfn.XLOOKUP(LEFT(C395,7),r_1,r_4)),_xlfn.XLOOKUP(LEFT(C395,7),r_1,r_7)),1)&amp;" V"&amp;_xlfn.XLOOKUP(16,eii,eia)&amp;_xlfn.XLOOKUP(8,eii,eia)&amp;_xlfn.XLOOKUP(LEFT(C395,7),r_1,r_8)&amp;_xlfn.XLOOKUP(16,eii,eia)&amp;_xlfn.XLOOKUP(9,eii,eia)&amp;_xlfn.XLOOKUP($A395,E96_raw,E96_code&amp;" / "&amp;E96_3C)&amp;_xlfn.XLOOKUP(16,eii,eia)&amp;_xlfn.XLOOKUP(10,eii,eia)&amp;_xlfn.XLOOKUP(LEFT(C395,7),r_1,r_10)&amp;_xlfn.XLOOKUP(16,eii,eia)&amp;_xlfn.XLOOKUP(11,eii,eia)&amp;_xlfn.XLOOKUP(LEFT(C395,7),r_1,r_11)&amp;_xlfn.XLOOKUP(16,eii,eia)&amp;_xlfn.XLOOKUP(12,eii,eia)&amp;_xlfn.XLOOKUP(LEFT(C395,7),r_1,r_12)&amp;" ppm/°C"&amp;_xlfn.XLOOKUP(16,eii,eia)&amp;_xlfn.XLOOKUP(13,eii,eia)&amp;MID(C395,4,2)&amp;_xlfn.XLOOKUP(16,eii,eia)&amp;_xlfn.XLOOKUP(14,eii,eia)&amp;_xlfn.XLOOKUP(16,eii,eia)&amp;_xlfn.XLOOKUP(15,eii,eia)&amp;_xlfn.XLOOKUP(16,eii,eia)</f>
        <v>technology 1212;attribute MPN 'ERJ1RHD1212' constant;attribute value '12.1 k' constant;attribute Power '0.05 W @ 70°C' constant;attribute package '0201' constant;attribute RCWV '24.6 V' constant;attribute tolerance '±0.5 %' constant;attribute pkg_codes '1212 / 123'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5" s="5" t="str" cm="1">
        <f t="array" aca="1" ref="F395" ca="1">IF( OR( AND($A395&gt;=INDIRECT("'Panasonic ERJ Code Table'!$K" &amp; F$1),$A395&lt;=INDIRECT("'Panasonic ERJ Code Table'!$L" &amp; F$1)), AND($A395&gt;=INDIRECT("'Panasonic ERJ Code Table'!$M" &amp; F$1),$A395&lt;=INDIRECT("'Panasonic ERJ Code Table'!$N" &amp; F$1)) ),F$2&amp;_xlfn.XLOOKUP($A395,E96_raw,E96_code),"N/A")</f>
        <v>ERJ2RHD1212</v>
      </c>
      <c r="G395" s="23" t="str" cm="1">
        <f t="array" aca="1" ref="G395" ca="1">"technology "&amp;RIGHT(F395,4)&amp;";"&amp;_xlfn.XLOOKUP(2,eii,eia)&amp;F395&amp;_xlfn.XLOOKUP(16,eii,eia)&amp;_xlfn.XLOOKUP(3,eii,eia)&amp;_xlfn.XLOOKUP($A395,E96_raw,e96_std&amp;" "&amp;e96_sym)&amp;_xlfn.XLOOKUP(16,eii,eia)&amp;_xlfn.XLOOKUP(4,eii,eia)&amp;_xlfn.XLOOKUP(LEFT(F395,7),r_1,r_4)&amp;" W @ 70°C"&amp;_xlfn.XLOOKUP(16,eii,eia)&amp;_xlfn.XLOOKUP(5,eii,eia)&amp;_xlfn.XLOOKUP(MID(F395,4,3),e_code,TEXT(e_size,"0000"))&amp;_xlfn.XLOOKUP(16,eii,eia)&amp;_xlfn.XLOOKUP(6,eii,eia)&amp;ROUND(MIN(SQRT($A395*_xlfn.XLOOKUP(LEFT(F395,7),r_1,r_4)),_xlfn.XLOOKUP(LEFT(F395,7),r_1,r_7)),1)&amp;" V"&amp;_xlfn.XLOOKUP(16,eii,eia)&amp;_xlfn.XLOOKUP(8,eii,eia)&amp;_xlfn.XLOOKUP(LEFT(F395,7),r_1,r_8)&amp;_xlfn.XLOOKUP(16,eii,eia)&amp;_xlfn.XLOOKUP(9,eii,eia)&amp;_xlfn.XLOOKUP($A395,E96_raw,E96_code&amp;" / "&amp;E96_3C)&amp;_xlfn.XLOOKUP(16,eii,eia)&amp;_xlfn.XLOOKUP(10,eii,eia)&amp;_xlfn.XLOOKUP(LEFT(F395,7),r_1,r_10)&amp;_xlfn.XLOOKUP(16,eii,eia)&amp;_xlfn.XLOOKUP(11,eii,eia)&amp;_xlfn.XLOOKUP(LEFT(F395,7),r_1,r_11)&amp;_xlfn.XLOOKUP(16,eii,eia)&amp;_xlfn.XLOOKUP(12,eii,eia)&amp;_xlfn.XLOOKUP(LEFT(F395,7),r_1,r_12)&amp;" ppm/°C"&amp;_xlfn.XLOOKUP(16,eii,eia)&amp;_xlfn.XLOOKUP(13,eii,eia)&amp;MID(F395,4,2)&amp;_xlfn.XLOOKUP(16,eii,eia)&amp;_xlfn.XLOOKUP(14,eii,eia)&amp;_xlfn.XLOOKUP(16,eii,eia)&amp;_xlfn.XLOOKUP(15,eii,eia)&amp;_xlfn.XLOOKUP(16,eii,eia)</f>
        <v>technology 1212;attribute MPN 'ERJ2RHD1212' constant;attribute value '12.1 k' constant;attribute Power '0.063 W @ 70°C' constant;attribute package '0402' constant;attribute RCWV '27.6 V' constant;attribute tolerance '±0.5 %' constant;attribute pkg_codes '1212 / 123'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5" s="5" t="str" cm="1">
        <f t="array" aca="1" ref="I395" ca="1">IF( OR( AND($A395&gt;=INDIRECT("'Panasonic ERJ Code Table'!$K" &amp; I$1),$A395&lt;=INDIRECT("'Panasonic ERJ Code Table'!$L" &amp; I$1)), AND($A395&gt;=INDIRECT("'Panasonic ERJ Code Table'!$M" &amp; I$1),$A395&lt;=INDIRECT("'Panasonic ERJ Code Table'!$N" &amp; I$1)) ),I$2&amp;_xlfn.XLOOKUP($A395,E96_raw,E96_code),"N/A")</f>
        <v>N/A</v>
      </c>
      <c r="L395" s="5" t="str" cm="1">
        <f t="array" aca="1" ref="L395" ca="1">IF( OR( AND($A395&gt;=INDIRECT("'Panasonic ERJ Code Table'!$K" &amp; L$1),$A395&lt;=INDIRECT("'Panasonic ERJ Code Table'!$L" &amp; L$1)), AND($A395&gt;=INDIRECT("'Panasonic ERJ Code Table'!$M" &amp; L$1),$A395&lt;=INDIRECT("'Panasonic ERJ Code Table'!$N" &amp; L$1)) ),L$2&amp;_xlfn.XLOOKUP($A395,E96_raw,E96_code),"N/A")</f>
        <v>ERJ3RBD1212</v>
      </c>
      <c r="O395" s="5" t="str" cm="1">
        <f t="array" aca="1" ref="O395" ca="1">IF( OR( AND($A395&gt;=INDIRECT("'Panasonic ERJ Code Table'!$K" &amp; O$1),$A395&lt;=INDIRECT("'Panasonic ERJ Code Table'!$L" &amp; O$1)), AND($A395&gt;=INDIRECT("'Panasonic ERJ Code Table'!$M" &amp; O$1),$A395&lt;=INDIRECT("'Panasonic ERJ Code Table'!$N" &amp; O$1)) ),O$2&amp;_xlfn.XLOOKUP($A395,E96_raw,E96_code),"N/A")</f>
        <v>N/A</v>
      </c>
      <c r="R395" s="5" t="str" cm="1">
        <f t="array" aca="1" ref="R395" ca="1">IF( OR( AND($A395&gt;=INDIRECT("'Panasonic ERJ Code Table'!$K" &amp; R$1),$A395&lt;=INDIRECT("'Panasonic ERJ Code Table'!$L" &amp; R$1)), AND($A395&gt;=INDIRECT("'Panasonic ERJ Code Table'!$M" &amp; R$1),$A395&lt;=INDIRECT("'Panasonic ERJ Code Table'!$N" &amp; R$1)) ),R$2&amp;_xlfn.XLOOKUP($A395,E96_raw,E96_code),"N/A")</f>
        <v>ERJ6RBD1212</v>
      </c>
      <c r="U395" s="5" t="str" cm="1">
        <f t="array" aca="1" ref="U395" ca="1">IF( OR( AND($A395&gt;=INDIRECT("'Panasonic ERJ Code Table'!$J" &amp; U$1),$A395&lt;=INDIRECT("'Panasonic ERJ Code Table'!$K" &amp; U$1)), AND($A395&gt;=INDIRECT("'Panasonic ERJ Code Table'!$L" &amp; U$1),$A395&lt;=INDIRECT("'Panasonic ERJ Code Table'!$M" &amp; U$1)) ),U$2&amp;_xlfn.XLOOKUP($A395,E96_raw,E96_code),"N/A")</f>
        <v>ERJ6RED1212</v>
      </c>
    </row>
    <row r="396" spans="1:21">
      <c r="A396" s="16">
        <v>12400</v>
      </c>
      <c r="B396" s="19"/>
      <c r="C396" s="5" t="str" cm="1">
        <f t="array" aca="1" ref="C396" ca="1">IF( OR( AND($A396&gt;=INDIRECT("'Panasonic ERJ Code Table'!$K" &amp; C$1),$A396&lt;=INDIRECT("'Panasonic ERJ Code Table'!$L" &amp; C$1)), AND($A396&gt;=INDIRECT("'Panasonic ERJ Code Table'!$M" &amp; C$1),$A396&lt;=INDIRECT("'Panasonic ERJ Code Table'!$N" &amp; C$1)) ),C$2&amp;_xlfn.XLOOKUP($A396,E96_raw,E96_code),"N/A")</f>
        <v>ERJ1RHD1242</v>
      </c>
      <c r="D396" s="23" t="str" cm="1">
        <f t="array" aca="1" ref="D396" ca="1">"technology "&amp;RIGHT(C396,4)&amp;";"&amp;_xlfn.XLOOKUP(2,eii,eia)&amp;C396&amp;_xlfn.XLOOKUP(16,eii,eia)&amp;_xlfn.XLOOKUP(3,eii,eia)&amp;_xlfn.XLOOKUP($A396,E96_raw,e96_std&amp;" "&amp;e96_sym)&amp;_xlfn.XLOOKUP(16,eii,eia)&amp;_xlfn.XLOOKUP(4,eii,eia)&amp;_xlfn.XLOOKUP(LEFT(C396,7),r_1,r_4)&amp;" W @ 70°C"&amp;_xlfn.XLOOKUP(16,eii,eia)&amp;_xlfn.XLOOKUP(5,eii,eia)&amp;_xlfn.XLOOKUP(MID(C396,4,3),e_code,TEXT(e_size,"0000"))&amp;_xlfn.XLOOKUP(16,eii,eia)&amp;_xlfn.XLOOKUP(6,eii,eia)&amp;ROUND(MIN(SQRT($A396*_xlfn.XLOOKUP(LEFT(C396,7),r_1,r_4)),_xlfn.XLOOKUP(LEFT(C396,7),r_1,r_7)),1)&amp;" V"&amp;_xlfn.XLOOKUP(16,eii,eia)&amp;_xlfn.XLOOKUP(8,eii,eia)&amp;_xlfn.XLOOKUP(LEFT(C396,7),r_1,r_8)&amp;_xlfn.XLOOKUP(16,eii,eia)&amp;_xlfn.XLOOKUP(9,eii,eia)&amp;_xlfn.XLOOKUP($A396,E96_raw,E96_code&amp;" / "&amp;E96_3C)&amp;_xlfn.XLOOKUP(16,eii,eia)&amp;_xlfn.XLOOKUP(10,eii,eia)&amp;_xlfn.XLOOKUP(LEFT(C396,7),r_1,r_10)&amp;_xlfn.XLOOKUP(16,eii,eia)&amp;_xlfn.XLOOKUP(11,eii,eia)&amp;_xlfn.XLOOKUP(LEFT(C396,7),r_1,r_11)&amp;_xlfn.XLOOKUP(16,eii,eia)&amp;_xlfn.XLOOKUP(12,eii,eia)&amp;_xlfn.XLOOKUP(LEFT(C396,7),r_1,r_12)&amp;" ppm/°C"&amp;_xlfn.XLOOKUP(16,eii,eia)&amp;_xlfn.XLOOKUP(13,eii,eia)&amp;MID(C396,4,2)&amp;_xlfn.XLOOKUP(16,eii,eia)&amp;_xlfn.XLOOKUP(14,eii,eia)&amp;_xlfn.XLOOKUP(16,eii,eia)&amp;_xlfn.XLOOKUP(15,eii,eia)&amp;_xlfn.XLOOKUP(16,eii,eia)</f>
        <v>technology 1242;attribute MPN 'ERJ1RHD1242' constant;attribute value '12.4 k' constant;attribute Power '0.05 W @ 70°C' constant;attribute package '0201' constant;attribute RCWV '24.9 V' constant;attribute tolerance '±0.5 %' constant;attribute pkg_codes '1242 / 123'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6" s="5" t="str" cm="1">
        <f t="array" aca="1" ref="F396" ca="1">IF( OR( AND($A396&gt;=INDIRECT("'Panasonic ERJ Code Table'!$K" &amp; F$1),$A396&lt;=INDIRECT("'Panasonic ERJ Code Table'!$L" &amp; F$1)), AND($A396&gt;=INDIRECT("'Panasonic ERJ Code Table'!$M" &amp; F$1),$A396&lt;=INDIRECT("'Panasonic ERJ Code Table'!$N" &amp; F$1)) ),F$2&amp;_xlfn.XLOOKUP($A396,E96_raw,E96_code),"N/A")</f>
        <v>ERJ2RHD1242</v>
      </c>
      <c r="G396" s="23" t="str" cm="1">
        <f t="array" aca="1" ref="G396" ca="1">"technology "&amp;RIGHT(F396,4)&amp;";"&amp;_xlfn.XLOOKUP(2,eii,eia)&amp;F396&amp;_xlfn.XLOOKUP(16,eii,eia)&amp;_xlfn.XLOOKUP(3,eii,eia)&amp;_xlfn.XLOOKUP($A396,E96_raw,e96_std&amp;" "&amp;e96_sym)&amp;_xlfn.XLOOKUP(16,eii,eia)&amp;_xlfn.XLOOKUP(4,eii,eia)&amp;_xlfn.XLOOKUP(LEFT(F396,7),r_1,r_4)&amp;" W @ 70°C"&amp;_xlfn.XLOOKUP(16,eii,eia)&amp;_xlfn.XLOOKUP(5,eii,eia)&amp;_xlfn.XLOOKUP(MID(F396,4,3),e_code,TEXT(e_size,"0000"))&amp;_xlfn.XLOOKUP(16,eii,eia)&amp;_xlfn.XLOOKUP(6,eii,eia)&amp;ROUND(MIN(SQRT($A396*_xlfn.XLOOKUP(LEFT(F396,7),r_1,r_4)),_xlfn.XLOOKUP(LEFT(F396,7),r_1,r_7)),1)&amp;" V"&amp;_xlfn.XLOOKUP(16,eii,eia)&amp;_xlfn.XLOOKUP(8,eii,eia)&amp;_xlfn.XLOOKUP(LEFT(F396,7),r_1,r_8)&amp;_xlfn.XLOOKUP(16,eii,eia)&amp;_xlfn.XLOOKUP(9,eii,eia)&amp;_xlfn.XLOOKUP($A396,E96_raw,E96_code&amp;" / "&amp;E96_3C)&amp;_xlfn.XLOOKUP(16,eii,eia)&amp;_xlfn.XLOOKUP(10,eii,eia)&amp;_xlfn.XLOOKUP(LEFT(F396,7),r_1,r_10)&amp;_xlfn.XLOOKUP(16,eii,eia)&amp;_xlfn.XLOOKUP(11,eii,eia)&amp;_xlfn.XLOOKUP(LEFT(F396,7),r_1,r_11)&amp;_xlfn.XLOOKUP(16,eii,eia)&amp;_xlfn.XLOOKUP(12,eii,eia)&amp;_xlfn.XLOOKUP(LEFT(F396,7),r_1,r_12)&amp;" ppm/°C"&amp;_xlfn.XLOOKUP(16,eii,eia)&amp;_xlfn.XLOOKUP(13,eii,eia)&amp;MID(F396,4,2)&amp;_xlfn.XLOOKUP(16,eii,eia)&amp;_xlfn.XLOOKUP(14,eii,eia)&amp;_xlfn.XLOOKUP(16,eii,eia)&amp;_xlfn.XLOOKUP(15,eii,eia)&amp;_xlfn.XLOOKUP(16,eii,eia)</f>
        <v>technology 1242;attribute MPN 'ERJ2RHD1242' constant;attribute value '12.4 k' constant;attribute Power '0.063 W @ 70°C' constant;attribute package '0402' constant;attribute RCWV '27.9 V' constant;attribute tolerance '±0.5 %' constant;attribute pkg_codes '1242 / 123'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6" s="5" t="str" cm="1">
        <f t="array" aca="1" ref="I396" ca="1">IF( OR( AND($A396&gt;=INDIRECT("'Panasonic ERJ Code Table'!$K" &amp; I$1),$A396&lt;=INDIRECT("'Panasonic ERJ Code Table'!$L" &amp; I$1)), AND($A396&gt;=INDIRECT("'Panasonic ERJ Code Table'!$M" &amp; I$1),$A396&lt;=INDIRECT("'Panasonic ERJ Code Table'!$N" &amp; I$1)) ),I$2&amp;_xlfn.XLOOKUP($A396,E96_raw,E96_code),"N/A")</f>
        <v>N/A</v>
      </c>
      <c r="L396" s="5" t="str" cm="1">
        <f t="array" aca="1" ref="L396" ca="1">IF( OR( AND($A396&gt;=INDIRECT("'Panasonic ERJ Code Table'!$K" &amp; L$1),$A396&lt;=INDIRECT("'Panasonic ERJ Code Table'!$L" &amp; L$1)), AND($A396&gt;=INDIRECT("'Panasonic ERJ Code Table'!$M" &amp; L$1),$A396&lt;=INDIRECT("'Panasonic ERJ Code Table'!$N" &amp; L$1)) ),L$2&amp;_xlfn.XLOOKUP($A396,E96_raw,E96_code),"N/A")</f>
        <v>ERJ3RBD1242</v>
      </c>
      <c r="O396" s="5" t="str" cm="1">
        <f t="array" aca="1" ref="O396" ca="1">IF( OR( AND($A396&gt;=INDIRECT("'Panasonic ERJ Code Table'!$K" &amp; O$1),$A396&lt;=INDIRECT("'Panasonic ERJ Code Table'!$L" &amp; O$1)), AND($A396&gt;=INDIRECT("'Panasonic ERJ Code Table'!$M" &amp; O$1),$A396&lt;=INDIRECT("'Panasonic ERJ Code Table'!$N" &amp; O$1)) ),O$2&amp;_xlfn.XLOOKUP($A396,E96_raw,E96_code),"N/A")</f>
        <v>N/A</v>
      </c>
      <c r="R396" s="5" t="str" cm="1">
        <f t="array" aca="1" ref="R396" ca="1">IF( OR( AND($A396&gt;=INDIRECT("'Panasonic ERJ Code Table'!$K" &amp; R$1),$A396&lt;=INDIRECT("'Panasonic ERJ Code Table'!$L" &amp; R$1)), AND($A396&gt;=INDIRECT("'Panasonic ERJ Code Table'!$M" &amp; R$1),$A396&lt;=INDIRECT("'Panasonic ERJ Code Table'!$N" &amp; R$1)) ),R$2&amp;_xlfn.XLOOKUP($A396,E96_raw,E96_code),"N/A")</f>
        <v>ERJ6RBD1242</v>
      </c>
      <c r="U396" s="5" t="str" cm="1">
        <f t="array" aca="1" ref="U396" ca="1">IF( OR( AND($A396&gt;=INDIRECT("'Panasonic ERJ Code Table'!$J" &amp; U$1),$A396&lt;=INDIRECT("'Panasonic ERJ Code Table'!$K" &amp; U$1)), AND($A396&gt;=INDIRECT("'Panasonic ERJ Code Table'!$L" &amp; U$1),$A396&lt;=INDIRECT("'Panasonic ERJ Code Table'!$M" &amp; U$1)) ),U$2&amp;_xlfn.XLOOKUP($A396,E96_raw,E96_code),"N/A")</f>
        <v>ERJ6RED1242</v>
      </c>
    </row>
    <row r="397" spans="1:21">
      <c r="A397" s="16">
        <v>12700</v>
      </c>
      <c r="B397" s="19"/>
      <c r="C397" s="5" t="str" cm="1">
        <f t="array" aca="1" ref="C397" ca="1">IF( OR( AND($A397&gt;=INDIRECT("'Panasonic ERJ Code Table'!$K" &amp; C$1),$A397&lt;=INDIRECT("'Panasonic ERJ Code Table'!$L" &amp; C$1)), AND($A397&gt;=INDIRECT("'Panasonic ERJ Code Table'!$M" &amp; C$1),$A397&lt;=INDIRECT("'Panasonic ERJ Code Table'!$N" &amp; C$1)) ),C$2&amp;_xlfn.XLOOKUP($A397,E96_raw,E96_code),"N/A")</f>
        <v>ERJ1RHD1272</v>
      </c>
      <c r="D397" s="23" t="str" cm="1">
        <f t="array" aca="1" ref="D397" ca="1">"technology "&amp;RIGHT(C397,4)&amp;";"&amp;_xlfn.XLOOKUP(2,eii,eia)&amp;C397&amp;_xlfn.XLOOKUP(16,eii,eia)&amp;_xlfn.XLOOKUP(3,eii,eia)&amp;_xlfn.XLOOKUP($A397,E96_raw,e96_std&amp;" "&amp;e96_sym)&amp;_xlfn.XLOOKUP(16,eii,eia)&amp;_xlfn.XLOOKUP(4,eii,eia)&amp;_xlfn.XLOOKUP(LEFT(C397,7),r_1,r_4)&amp;" W @ 70°C"&amp;_xlfn.XLOOKUP(16,eii,eia)&amp;_xlfn.XLOOKUP(5,eii,eia)&amp;_xlfn.XLOOKUP(MID(C397,4,3),e_code,TEXT(e_size,"0000"))&amp;_xlfn.XLOOKUP(16,eii,eia)&amp;_xlfn.XLOOKUP(6,eii,eia)&amp;ROUND(MIN(SQRT($A397*_xlfn.XLOOKUP(LEFT(C397,7),r_1,r_4)),_xlfn.XLOOKUP(LEFT(C397,7),r_1,r_7)),1)&amp;" V"&amp;_xlfn.XLOOKUP(16,eii,eia)&amp;_xlfn.XLOOKUP(8,eii,eia)&amp;_xlfn.XLOOKUP(LEFT(C397,7),r_1,r_8)&amp;_xlfn.XLOOKUP(16,eii,eia)&amp;_xlfn.XLOOKUP(9,eii,eia)&amp;_xlfn.XLOOKUP($A397,E96_raw,E96_code&amp;" / "&amp;E96_3C)&amp;_xlfn.XLOOKUP(16,eii,eia)&amp;_xlfn.XLOOKUP(10,eii,eia)&amp;_xlfn.XLOOKUP(LEFT(C397,7),r_1,r_10)&amp;_xlfn.XLOOKUP(16,eii,eia)&amp;_xlfn.XLOOKUP(11,eii,eia)&amp;_xlfn.XLOOKUP(LEFT(C397,7),r_1,r_11)&amp;_xlfn.XLOOKUP(16,eii,eia)&amp;_xlfn.XLOOKUP(12,eii,eia)&amp;_xlfn.XLOOKUP(LEFT(C397,7),r_1,r_12)&amp;" ppm/°C"&amp;_xlfn.XLOOKUP(16,eii,eia)&amp;_xlfn.XLOOKUP(13,eii,eia)&amp;MID(C397,4,2)&amp;_xlfn.XLOOKUP(16,eii,eia)&amp;_xlfn.XLOOKUP(14,eii,eia)&amp;_xlfn.XLOOKUP(16,eii,eia)&amp;_xlfn.XLOOKUP(15,eii,eia)&amp;_xlfn.XLOOKUP(16,eii,eia)</f>
        <v>technology 1272;attribute MPN 'ERJ1RHD1272' constant;attribute value '12.7 k' constant;attribute Power '0.05 W @ 70°C' constant;attribute package '0201' constant;attribute RCWV '25.2 V' constant;attribute tolerance '±0.5 %' constant;attribute pkg_codes '1272 / 123'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7" s="5" t="str" cm="1">
        <f t="array" aca="1" ref="F397" ca="1">IF( OR( AND($A397&gt;=INDIRECT("'Panasonic ERJ Code Table'!$K" &amp; F$1),$A397&lt;=INDIRECT("'Panasonic ERJ Code Table'!$L" &amp; F$1)), AND($A397&gt;=INDIRECT("'Panasonic ERJ Code Table'!$M" &amp; F$1),$A397&lt;=INDIRECT("'Panasonic ERJ Code Table'!$N" &amp; F$1)) ),F$2&amp;_xlfn.XLOOKUP($A397,E96_raw,E96_code),"N/A")</f>
        <v>ERJ2RHD1272</v>
      </c>
      <c r="G397" s="23" t="str" cm="1">
        <f t="array" aca="1" ref="G397" ca="1">"technology "&amp;RIGHT(F397,4)&amp;";"&amp;_xlfn.XLOOKUP(2,eii,eia)&amp;F397&amp;_xlfn.XLOOKUP(16,eii,eia)&amp;_xlfn.XLOOKUP(3,eii,eia)&amp;_xlfn.XLOOKUP($A397,E96_raw,e96_std&amp;" "&amp;e96_sym)&amp;_xlfn.XLOOKUP(16,eii,eia)&amp;_xlfn.XLOOKUP(4,eii,eia)&amp;_xlfn.XLOOKUP(LEFT(F397,7),r_1,r_4)&amp;" W @ 70°C"&amp;_xlfn.XLOOKUP(16,eii,eia)&amp;_xlfn.XLOOKUP(5,eii,eia)&amp;_xlfn.XLOOKUP(MID(F397,4,3),e_code,TEXT(e_size,"0000"))&amp;_xlfn.XLOOKUP(16,eii,eia)&amp;_xlfn.XLOOKUP(6,eii,eia)&amp;ROUND(MIN(SQRT($A397*_xlfn.XLOOKUP(LEFT(F397,7),r_1,r_4)),_xlfn.XLOOKUP(LEFT(F397,7),r_1,r_7)),1)&amp;" V"&amp;_xlfn.XLOOKUP(16,eii,eia)&amp;_xlfn.XLOOKUP(8,eii,eia)&amp;_xlfn.XLOOKUP(LEFT(F397,7),r_1,r_8)&amp;_xlfn.XLOOKUP(16,eii,eia)&amp;_xlfn.XLOOKUP(9,eii,eia)&amp;_xlfn.XLOOKUP($A397,E96_raw,E96_code&amp;" / "&amp;E96_3C)&amp;_xlfn.XLOOKUP(16,eii,eia)&amp;_xlfn.XLOOKUP(10,eii,eia)&amp;_xlfn.XLOOKUP(LEFT(F397,7),r_1,r_10)&amp;_xlfn.XLOOKUP(16,eii,eia)&amp;_xlfn.XLOOKUP(11,eii,eia)&amp;_xlfn.XLOOKUP(LEFT(F397,7),r_1,r_11)&amp;_xlfn.XLOOKUP(16,eii,eia)&amp;_xlfn.XLOOKUP(12,eii,eia)&amp;_xlfn.XLOOKUP(LEFT(F397,7),r_1,r_12)&amp;" ppm/°C"&amp;_xlfn.XLOOKUP(16,eii,eia)&amp;_xlfn.XLOOKUP(13,eii,eia)&amp;MID(F397,4,2)&amp;_xlfn.XLOOKUP(16,eii,eia)&amp;_xlfn.XLOOKUP(14,eii,eia)&amp;_xlfn.XLOOKUP(16,eii,eia)&amp;_xlfn.XLOOKUP(15,eii,eia)&amp;_xlfn.XLOOKUP(16,eii,eia)</f>
        <v>technology 1272;attribute MPN 'ERJ2RHD1272' constant;attribute value '12.7 k' constant;attribute Power '0.063 W @ 70°C' constant;attribute package '0402' constant;attribute RCWV '28.3 V' constant;attribute tolerance '±0.5 %' constant;attribute pkg_codes '1272 / 123'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7" s="5" t="str" cm="1">
        <f t="array" aca="1" ref="I397" ca="1">IF( OR( AND($A397&gt;=INDIRECT("'Panasonic ERJ Code Table'!$K" &amp; I$1),$A397&lt;=INDIRECT("'Panasonic ERJ Code Table'!$L" &amp; I$1)), AND($A397&gt;=INDIRECT("'Panasonic ERJ Code Table'!$M" &amp; I$1),$A397&lt;=INDIRECT("'Panasonic ERJ Code Table'!$N" &amp; I$1)) ),I$2&amp;_xlfn.XLOOKUP($A397,E96_raw,E96_code),"N/A")</f>
        <v>N/A</v>
      </c>
      <c r="L397" s="5" t="str" cm="1">
        <f t="array" aca="1" ref="L397" ca="1">IF( OR( AND($A397&gt;=INDIRECT("'Panasonic ERJ Code Table'!$K" &amp; L$1),$A397&lt;=INDIRECT("'Panasonic ERJ Code Table'!$L" &amp; L$1)), AND($A397&gt;=INDIRECT("'Panasonic ERJ Code Table'!$M" &amp; L$1),$A397&lt;=INDIRECT("'Panasonic ERJ Code Table'!$N" &amp; L$1)) ),L$2&amp;_xlfn.XLOOKUP($A397,E96_raw,E96_code),"N/A")</f>
        <v>ERJ3RBD1272</v>
      </c>
      <c r="O397" s="5" t="str" cm="1">
        <f t="array" aca="1" ref="O397" ca="1">IF( OR( AND($A397&gt;=INDIRECT("'Panasonic ERJ Code Table'!$K" &amp; O$1),$A397&lt;=INDIRECT("'Panasonic ERJ Code Table'!$L" &amp; O$1)), AND($A397&gt;=INDIRECT("'Panasonic ERJ Code Table'!$M" &amp; O$1),$A397&lt;=INDIRECT("'Panasonic ERJ Code Table'!$N" &amp; O$1)) ),O$2&amp;_xlfn.XLOOKUP($A397,E96_raw,E96_code),"N/A")</f>
        <v>N/A</v>
      </c>
      <c r="R397" s="5" t="str" cm="1">
        <f t="array" aca="1" ref="R397" ca="1">IF( OR( AND($A397&gt;=INDIRECT("'Panasonic ERJ Code Table'!$K" &amp; R$1),$A397&lt;=INDIRECT("'Panasonic ERJ Code Table'!$L" &amp; R$1)), AND($A397&gt;=INDIRECT("'Panasonic ERJ Code Table'!$M" &amp; R$1),$A397&lt;=INDIRECT("'Panasonic ERJ Code Table'!$N" &amp; R$1)) ),R$2&amp;_xlfn.XLOOKUP($A397,E96_raw,E96_code),"N/A")</f>
        <v>ERJ6RBD1272</v>
      </c>
      <c r="U397" s="5" t="str" cm="1">
        <f t="array" aca="1" ref="U397" ca="1">IF( OR( AND($A397&gt;=INDIRECT("'Panasonic ERJ Code Table'!$J" &amp; U$1),$A397&lt;=INDIRECT("'Panasonic ERJ Code Table'!$K" &amp; U$1)), AND($A397&gt;=INDIRECT("'Panasonic ERJ Code Table'!$L" &amp; U$1),$A397&lt;=INDIRECT("'Panasonic ERJ Code Table'!$M" &amp; U$1)) ),U$2&amp;_xlfn.XLOOKUP($A397,E96_raw,E96_code),"N/A")</f>
        <v>ERJ6RED1272</v>
      </c>
    </row>
    <row r="398" spans="1:21">
      <c r="A398" s="16">
        <v>13000</v>
      </c>
      <c r="B398" s="19"/>
      <c r="C398" s="5" t="str" cm="1">
        <f t="array" aca="1" ref="C398" ca="1">IF( OR( AND($A398&gt;=INDIRECT("'Panasonic ERJ Code Table'!$K" &amp; C$1),$A398&lt;=INDIRECT("'Panasonic ERJ Code Table'!$L" &amp; C$1)), AND($A398&gt;=INDIRECT("'Panasonic ERJ Code Table'!$M" &amp; C$1),$A398&lt;=INDIRECT("'Panasonic ERJ Code Table'!$N" &amp; C$1)) ),C$2&amp;_xlfn.XLOOKUP($A398,E96_raw,E96_code),"N/A")</f>
        <v>ERJ1RHD1302</v>
      </c>
      <c r="D398" s="23" t="str" cm="1">
        <f t="array" aca="1" ref="D398" ca="1">"technology "&amp;RIGHT(C398,4)&amp;";"&amp;_xlfn.XLOOKUP(2,eii,eia)&amp;C398&amp;_xlfn.XLOOKUP(16,eii,eia)&amp;_xlfn.XLOOKUP(3,eii,eia)&amp;_xlfn.XLOOKUP($A398,E96_raw,e96_std&amp;" "&amp;e96_sym)&amp;_xlfn.XLOOKUP(16,eii,eia)&amp;_xlfn.XLOOKUP(4,eii,eia)&amp;_xlfn.XLOOKUP(LEFT(C398,7),r_1,r_4)&amp;" W @ 70°C"&amp;_xlfn.XLOOKUP(16,eii,eia)&amp;_xlfn.XLOOKUP(5,eii,eia)&amp;_xlfn.XLOOKUP(MID(C398,4,3),e_code,TEXT(e_size,"0000"))&amp;_xlfn.XLOOKUP(16,eii,eia)&amp;_xlfn.XLOOKUP(6,eii,eia)&amp;ROUND(MIN(SQRT($A398*_xlfn.XLOOKUP(LEFT(C398,7),r_1,r_4)),_xlfn.XLOOKUP(LEFT(C398,7),r_1,r_7)),1)&amp;" V"&amp;_xlfn.XLOOKUP(16,eii,eia)&amp;_xlfn.XLOOKUP(8,eii,eia)&amp;_xlfn.XLOOKUP(LEFT(C398,7),r_1,r_8)&amp;_xlfn.XLOOKUP(16,eii,eia)&amp;_xlfn.XLOOKUP(9,eii,eia)&amp;_xlfn.XLOOKUP($A398,E96_raw,E96_code&amp;" / "&amp;E96_3C)&amp;_xlfn.XLOOKUP(16,eii,eia)&amp;_xlfn.XLOOKUP(10,eii,eia)&amp;_xlfn.XLOOKUP(LEFT(C398,7),r_1,r_10)&amp;_xlfn.XLOOKUP(16,eii,eia)&amp;_xlfn.XLOOKUP(11,eii,eia)&amp;_xlfn.XLOOKUP(LEFT(C398,7),r_1,r_11)&amp;_xlfn.XLOOKUP(16,eii,eia)&amp;_xlfn.XLOOKUP(12,eii,eia)&amp;_xlfn.XLOOKUP(LEFT(C398,7),r_1,r_12)&amp;" ppm/°C"&amp;_xlfn.XLOOKUP(16,eii,eia)&amp;_xlfn.XLOOKUP(13,eii,eia)&amp;MID(C398,4,2)&amp;_xlfn.XLOOKUP(16,eii,eia)&amp;_xlfn.XLOOKUP(14,eii,eia)&amp;_xlfn.XLOOKUP(16,eii,eia)&amp;_xlfn.XLOOKUP(15,eii,eia)&amp;_xlfn.XLOOKUP(16,eii,eia)</f>
        <v>technology 1302;attribute MPN 'ERJ1RHD1302' constant;attribute value '13.0 k' constant;attribute Power '0.05 W @ 70°C' constant;attribute package '0201' constant;attribute RCWV '25.5 V' constant;attribute tolerance '±0.5 %' constant;attribute pkg_codes '1302 / 133'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8" s="5" t="str" cm="1">
        <f t="array" aca="1" ref="F398" ca="1">IF( OR( AND($A398&gt;=INDIRECT("'Panasonic ERJ Code Table'!$K" &amp; F$1),$A398&lt;=INDIRECT("'Panasonic ERJ Code Table'!$L" &amp; F$1)), AND($A398&gt;=INDIRECT("'Panasonic ERJ Code Table'!$M" &amp; F$1),$A398&lt;=INDIRECT("'Panasonic ERJ Code Table'!$N" &amp; F$1)) ),F$2&amp;_xlfn.XLOOKUP($A398,E96_raw,E96_code),"N/A")</f>
        <v>ERJ2RHD1302</v>
      </c>
      <c r="G398" s="23" t="str" cm="1">
        <f t="array" aca="1" ref="G398" ca="1">"technology "&amp;RIGHT(F398,4)&amp;";"&amp;_xlfn.XLOOKUP(2,eii,eia)&amp;F398&amp;_xlfn.XLOOKUP(16,eii,eia)&amp;_xlfn.XLOOKUP(3,eii,eia)&amp;_xlfn.XLOOKUP($A398,E96_raw,e96_std&amp;" "&amp;e96_sym)&amp;_xlfn.XLOOKUP(16,eii,eia)&amp;_xlfn.XLOOKUP(4,eii,eia)&amp;_xlfn.XLOOKUP(LEFT(F398,7),r_1,r_4)&amp;" W @ 70°C"&amp;_xlfn.XLOOKUP(16,eii,eia)&amp;_xlfn.XLOOKUP(5,eii,eia)&amp;_xlfn.XLOOKUP(MID(F398,4,3),e_code,TEXT(e_size,"0000"))&amp;_xlfn.XLOOKUP(16,eii,eia)&amp;_xlfn.XLOOKUP(6,eii,eia)&amp;ROUND(MIN(SQRT($A398*_xlfn.XLOOKUP(LEFT(F398,7),r_1,r_4)),_xlfn.XLOOKUP(LEFT(F398,7),r_1,r_7)),1)&amp;" V"&amp;_xlfn.XLOOKUP(16,eii,eia)&amp;_xlfn.XLOOKUP(8,eii,eia)&amp;_xlfn.XLOOKUP(LEFT(F398,7),r_1,r_8)&amp;_xlfn.XLOOKUP(16,eii,eia)&amp;_xlfn.XLOOKUP(9,eii,eia)&amp;_xlfn.XLOOKUP($A398,E96_raw,E96_code&amp;" / "&amp;E96_3C)&amp;_xlfn.XLOOKUP(16,eii,eia)&amp;_xlfn.XLOOKUP(10,eii,eia)&amp;_xlfn.XLOOKUP(LEFT(F398,7),r_1,r_10)&amp;_xlfn.XLOOKUP(16,eii,eia)&amp;_xlfn.XLOOKUP(11,eii,eia)&amp;_xlfn.XLOOKUP(LEFT(F398,7),r_1,r_11)&amp;_xlfn.XLOOKUP(16,eii,eia)&amp;_xlfn.XLOOKUP(12,eii,eia)&amp;_xlfn.XLOOKUP(LEFT(F398,7),r_1,r_12)&amp;" ppm/°C"&amp;_xlfn.XLOOKUP(16,eii,eia)&amp;_xlfn.XLOOKUP(13,eii,eia)&amp;MID(F398,4,2)&amp;_xlfn.XLOOKUP(16,eii,eia)&amp;_xlfn.XLOOKUP(14,eii,eia)&amp;_xlfn.XLOOKUP(16,eii,eia)&amp;_xlfn.XLOOKUP(15,eii,eia)&amp;_xlfn.XLOOKUP(16,eii,eia)</f>
        <v>technology 1302;attribute MPN 'ERJ2RHD1302' constant;attribute value '13.0 k' constant;attribute Power '0.063 W @ 70°C' constant;attribute package '0402' constant;attribute RCWV '28.6 V' constant;attribute tolerance '±0.5 %' constant;attribute pkg_codes '1302 / 133'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8" s="5" t="str" cm="1">
        <f t="array" aca="1" ref="I398" ca="1">IF( OR( AND($A398&gt;=INDIRECT("'Panasonic ERJ Code Table'!$K" &amp; I$1),$A398&lt;=INDIRECT("'Panasonic ERJ Code Table'!$L" &amp; I$1)), AND($A398&gt;=INDIRECT("'Panasonic ERJ Code Table'!$M" &amp; I$1),$A398&lt;=INDIRECT("'Panasonic ERJ Code Table'!$N" &amp; I$1)) ),I$2&amp;_xlfn.XLOOKUP($A398,E96_raw,E96_code),"N/A")</f>
        <v>N/A</v>
      </c>
      <c r="L398" s="5" t="str" cm="1">
        <f t="array" aca="1" ref="L398" ca="1">IF( OR( AND($A398&gt;=INDIRECT("'Panasonic ERJ Code Table'!$K" &amp; L$1),$A398&lt;=INDIRECT("'Panasonic ERJ Code Table'!$L" &amp; L$1)), AND($A398&gt;=INDIRECT("'Panasonic ERJ Code Table'!$M" &amp; L$1),$A398&lt;=INDIRECT("'Panasonic ERJ Code Table'!$N" &amp; L$1)) ),L$2&amp;_xlfn.XLOOKUP($A398,E96_raw,E96_code),"N/A")</f>
        <v>ERJ3RBD1302</v>
      </c>
      <c r="O398" s="5" t="str" cm="1">
        <f t="array" aca="1" ref="O398" ca="1">IF( OR( AND($A398&gt;=INDIRECT("'Panasonic ERJ Code Table'!$K" &amp; O$1),$A398&lt;=INDIRECT("'Panasonic ERJ Code Table'!$L" &amp; O$1)), AND($A398&gt;=INDIRECT("'Panasonic ERJ Code Table'!$M" &amp; O$1),$A398&lt;=INDIRECT("'Panasonic ERJ Code Table'!$N" &amp; O$1)) ),O$2&amp;_xlfn.XLOOKUP($A398,E96_raw,E96_code),"N/A")</f>
        <v>N/A</v>
      </c>
      <c r="R398" s="5" t="str" cm="1">
        <f t="array" aca="1" ref="R398" ca="1">IF( OR( AND($A398&gt;=INDIRECT("'Panasonic ERJ Code Table'!$K" &amp; R$1),$A398&lt;=INDIRECT("'Panasonic ERJ Code Table'!$L" &amp; R$1)), AND($A398&gt;=INDIRECT("'Panasonic ERJ Code Table'!$M" &amp; R$1),$A398&lt;=INDIRECT("'Panasonic ERJ Code Table'!$N" &amp; R$1)) ),R$2&amp;_xlfn.XLOOKUP($A398,E96_raw,E96_code),"N/A")</f>
        <v>ERJ6RBD1302</v>
      </c>
      <c r="U398" s="5" t="str" cm="1">
        <f t="array" aca="1" ref="U398" ca="1">IF( OR( AND($A398&gt;=INDIRECT("'Panasonic ERJ Code Table'!$J" &amp; U$1),$A398&lt;=INDIRECT("'Panasonic ERJ Code Table'!$K" &amp; U$1)), AND($A398&gt;=INDIRECT("'Panasonic ERJ Code Table'!$L" &amp; U$1),$A398&lt;=INDIRECT("'Panasonic ERJ Code Table'!$M" &amp; U$1)) ),U$2&amp;_xlfn.XLOOKUP($A398,E96_raw,E96_code),"N/A")</f>
        <v>ERJ6RED1302</v>
      </c>
    </row>
    <row r="399" spans="1:21">
      <c r="A399" s="16">
        <v>13300</v>
      </c>
      <c r="B399" s="19"/>
      <c r="C399" s="5" t="str" cm="1">
        <f t="array" aca="1" ref="C399" ca="1">IF( OR( AND($A399&gt;=INDIRECT("'Panasonic ERJ Code Table'!$K" &amp; C$1),$A399&lt;=INDIRECT("'Panasonic ERJ Code Table'!$L" &amp; C$1)), AND($A399&gt;=INDIRECT("'Panasonic ERJ Code Table'!$M" &amp; C$1),$A399&lt;=INDIRECT("'Panasonic ERJ Code Table'!$N" &amp; C$1)) ),C$2&amp;_xlfn.XLOOKUP($A399,E96_raw,E96_code),"N/A")</f>
        <v>ERJ1RHD1332</v>
      </c>
      <c r="D399" s="23" t="str" cm="1">
        <f t="array" aca="1" ref="D399" ca="1">"technology "&amp;RIGHT(C399,4)&amp;";"&amp;_xlfn.XLOOKUP(2,eii,eia)&amp;C399&amp;_xlfn.XLOOKUP(16,eii,eia)&amp;_xlfn.XLOOKUP(3,eii,eia)&amp;_xlfn.XLOOKUP($A399,E96_raw,e96_std&amp;" "&amp;e96_sym)&amp;_xlfn.XLOOKUP(16,eii,eia)&amp;_xlfn.XLOOKUP(4,eii,eia)&amp;_xlfn.XLOOKUP(LEFT(C399,7),r_1,r_4)&amp;" W @ 70°C"&amp;_xlfn.XLOOKUP(16,eii,eia)&amp;_xlfn.XLOOKUP(5,eii,eia)&amp;_xlfn.XLOOKUP(MID(C399,4,3),e_code,TEXT(e_size,"0000"))&amp;_xlfn.XLOOKUP(16,eii,eia)&amp;_xlfn.XLOOKUP(6,eii,eia)&amp;ROUND(MIN(SQRT($A399*_xlfn.XLOOKUP(LEFT(C399,7),r_1,r_4)),_xlfn.XLOOKUP(LEFT(C399,7),r_1,r_7)),1)&amp;" V"&amp;_xlfn.XLOOKUP(16,eii,eia)&amp;_xlfn.XLOOKUP(8,eii,eia)&amp;_xlfn.XLOOKUP(LEFT(C399,7),r_1,r_8)&amp;_xlfn.XLOOKUP(16,eii,eia)&amp;_xlfn.XLOOKUP(9,eii,eia)&amp;_xlfn.XLOOKUP($A399,E96_raw,E96_code&amp;" / "&amp;E96_3C)&amp;_xlfn.XLOOKUP(16,eii,eia)&amp;_xlfn.XLOOKUP(10,eii,eia)&amp;_xlfn.XLOOKUP(LEFT(C399,7),r_1,r_10)&amp;_xlfn.XLOOKUP(16,eii,eia)&amp;_xlfn.XLOOKUP(11,eii,eia)&amp;_xlfn.XLOOKUP(LEFT(C399,7),r_1,r_11)&amp;_xlfn.XLOOKUP(16,eii,eia)&amp;_xlfn.XLOOKUP(12,eii,eia)&amp;_xlfn.XLOOKUP(LEFT(C399,7),r_1,r_12)&amp;" ppm/°C"&amp;_xlfn.XLOOKUP(16,eii,eia)&amp;_xlfn.XLOOKUP(13,eii,eia)&amp;MID(C399,4,2)&amp;_xlfn.XLOOKUP(16,eii,eia)&amp;_xlfn.XLOOKUP(14,eii,eia)&amp;_xlfn.XLOOKUP(16,eii,eia)&amp;_xlfn.XLOOKUP(15,eii,eia)&amp;_xlfn.XLOOKUP(16,eii,eia)</f>
        <v>technology 1332;attribute MPN 'ERJ1RHD1332' constant;attribute value '13.3 k' constant;attribute Power '0.05 W @ 70°C' constant;attribute package '0201' constant;attribute RCWV '25.8 V' constant;attribute tolerance '±0.5 %' constant;attribute pkg_codes '1332 / 133'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399" s="5" t="str" cm="1">
        <f t="array" aca="1" ref="F399" ca="1">IF( OR( AND($A399&gt;=INDIRECT("'Panasonic ERJ Code Table'!$K" &amp; F$1),$A399&lt;=INDIRECT("'Panasonic ERJ Code Table'!$L" &amp; F$1)), AND($A399&gt;=INDIRECT("'Panasonic ERJ Code Table'!$M" &amp; F$1),$A399&lt;=INDIRECT("'Panasonic ERJ Code Table'!$N" &amp; F$1)) ),F$2&amp;_xlfn.XLOOKUP($A399,E96_raw,E96_code),"N/A")</f>
        <v>ERJ2RHD1332</v>
      </c>
      <c r="G399" s="23" t="str" cm="1">
        <f t="array" aca="1" ref="G399" ca="1">"technology "&amp;RIGHT(F399,4)&amp;";"&amp;_xlfn.XLOOKUP(2,eii,eia)&amp;F399&amp;_xlfn.XLOOKUP(16,eii,eia)&amp;_xlfn.XLOOKUP(3,eii,eia)&amp;_xlfn.XLOOKUP($A399,E96_raw,e96_std&amp;" "&amp;e96_sym)&amp;_xlfn.XLOOKUP(16,eii,eia)&amp;_xlfn.XLOOKUP(4,eii,eia)&amp;_xlfn.XLOOKUP(LEFT(F399,7),r_1,r_4)&amp;" W @ 70°C"&amp;_xlfn.XLOOKUP(16,eii,eia)&amp;_xlfn.XLOOKUP(5,eii,eia)&amp;_xlfn.XLOOKUP(MID(F399,4,3),e_code,TEXT(e_size,"0000"))&amp;_xlfn.XLOOKUP(16,eii,eia)&amp;_xlfn.XLOOKUP(6,eii,eia)&amp;ROUND(MIN(SQRT($A399*_xlfn.XLOOKUP(LEFT(F399,7),r_1,r_4)),_xlfn.XLOOKUP(LEFT(F399,7),r_1,r_7)),1)&amp;" V"&amp;_xlfn.XLOOKUP(16,eii,eia)&amp;_xlfn.XLOOKUP(8,eii,eia)&amp;_xlfn.XLOOKUP(LEFT(F399,7),r_1,r_8)&amp;_xlfn.XLOOKUP(16,eii,eia)&amp;_xlfn.XLOOKUP(9,eii,eia)&amp;_xlfn.XLOOKUP($A399,E96_raw,E96_code&amp;" / "&amp;E96_3C)&amp;_xlfn.XLOOKUP(16,eii,eia)&amp;_xlfn.XLOOKUP(10,eii,eia)&amp;_xlfn.XLOOKUP(LEFT(F399,7),r_1,r_10)&amp;_xlfn.XLOOKUP(16,eii,eia)&amp;_xlfn.XLOOKUP(11,eii,eia)&amp;_xlfn.XLOOKUP(LEFT(F399,7),r_1,r_11)&amp;_xlfn.XLOOKUP(16,eii,eia)&amp;_xlfn.XLOOKUP(12,eii,eia)&amp;_xlfn.XLOOKUP(LEFT(F399,7),r_1,r_12)&amp;" ppm/°C"&amp;_xlfn.XLOOKUP(16,eii,eia)&amp;_xlfn.XLOOKUP(13,eii,eia)&amp;MID(F399,4,2)&amp;_xlfn.XLOOKUP(16,eii,eia)&amp;_xlfn.XLOOKUP(14,eii,eia)&amp;_xlfn.XLOOKUP(16,eii,eia)&amp;_xlfn.XLOOKUP(15,eii,eia)&amp;_xlfn.XLOOKUP(16,eii,eia)</f>
        <v>technology 1332;attribute MPN 'ERJ2RHD1332' constant;attribute value '13.3 k' constant;attribute Power '0.063 W @ 70°C' constant;attribute package '0402' constant;attribute RCWV '28.9 V' constant;attribute tolerance '±0.5 %' constant;attribute pkg_codes '1332 / 133'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399" s="5" t="str" cm="1">
        <f t="array" aca="1" ref="I399" ca="1">IF( OR( AND($A399&gt;=INDIRECT("'Panasonic ERJ Code Table'!$K" &amp; I$1),$A399&lt;=INDIRECT("'Panasonic ERJ Code Table'!$L" &amp; I$1)), AND($A399&gt;=INDIRECT("'Panasonic ERJ Code Table'!$M" &amp; I$1),$A399&lt;=INDIRECT("'Panasonic ERJ Code Table'!$N" &amp; I$1)) ),I$2&amp;_xlfn.XLOOKUP($A399,E96_raw,E96_code),"N/A")</f>
        <v>N/A</v>
      </c>
      <c r="L399" s="5" t="str" cm="1">
        <f t="array" aca="1" ref="L399" ca="1">IF( OR( AND($A399&gt;=INDIRECT("'Panasonic ERJ Code Table'!$K" &amp; L$1),$A399&lt;=INDIRECT("'Panasonic ERJ Code Table'!$L" &amp; L$1)), AND($A399&gt;=INDIRECT("'Panasonic ERJ Code Table'!$M" &amp; L$1),$A399&lt;=INDIRECT("'Panasonic ERJ Code Table'!$N" &amp; L$1)) ),L$2&amp;_xlfn.XLOOKUP($A399,E96_raw,E96_code),"N/A")</f>
        <v>ERJ3RBD1332</v>
      </c>
      <c r="O399" s="5" t="str" cm="1">
        <f t="array" aca="1" ref="O399" ca="1">IF( OR( AND($A399&gt;=INDIRECT("'Panasonic ERJ Code Table'!$K" &amp; O$1),$A399&lt;=INDIRECT("'Panasonic ERJ Code Table'!$L" &amp; O$1)), AND($A399&gt;=INDIRECT("'Panasonic ERJ Code Table'!$M" &amp; O$1),$A399&lt;=INDIRECT("'Panasonic ERJ Code Table'!$N" &amp; O$1)) ),O$2&amp;_xlfn.XLOOKUP($A399,E96_raw,E96_code),"N/A")</f>
        <v>N/A</v>
      </c>
      <c r="R399" s="5" t="str" cm="1">
        <f t="array" aca="1" ref="R399" ca="1">IF( OR( AND($A399&gt;=INDIRECT("'Panasonic ERJ Code Table'!$K" &amp; R$1),$A399&lt;=INDIRECT("'Panasonic ERJ Code Table'!$L" &amp; R$1)), AND($A399&gt;=INDIRECT("'Panasonic ERJ Code Table'!$M" &amp; R$1),$A399&lt;=INDIRECT("'Panasonic ERJ Code Table'!$N" &amp; R$1)) ),R$2&amp;_xlfn.XLOOKUP($A399,E96_raw,E96_code),"N/A")</f>
        <v>ERJ6RBD1332</v>
      </c>
      <c r="U399" s="5" t="str" cm="1">
        <f t="array" aca="1" ref="U399" ca="1">IF( OR( AND($A399&gt;=INDIRECT("'Panasonic ERJ Code Table'!$J" &amp; U$1),$A399&lt;=INDIRECT("'Panasonic ERJ Code Table'!$K" &amp; U$1)), AND($A399&gt;=INDIRECT("'Panasonic ERJ Code Table'!$L" &amp; U$1),$A399&lt;=INDIRECT("'Panasonic ERJ Code Table'!$M" &amp; U$1)) ),U$2&amp;_xlfn.XLOOKUP($A399,E96_raw,E96_code),"N/A")</f>
        <v>ERJ6RED1332</v>
      </c>
    </row>
    <row r="400" spans="1:21">
      <c r="A400" s="16">
        <v>13700</v>
      </c>
      <c r="B400" s="19"/>
      <c r="C400" s="5" t="str" cm="1">
        <f t="array" aca="1" ref="C400" ca="1">IF( OR( AND($A400&gt;=INDIRECT("'Panasonic ERJ Code Table'!$K" &amp; C$1),$A400&lt;=INDIRECT("'Panasonic ERJ Code Table'!$L" &amp; C$1)), AND($A400&gt;=INDIRECT("'Panasonic ERJ Code Table'!$M" &amp; C$1),$A400&lt;=INDIRECT("'Panasonic ERJ Code Table'!$N" &amp; C$1)) ),C$2&amp;_xlfn.XLOOKUP($A400,E96_raw,E96_code),"N/A")</f>
        <v>ERJ1RHD1372</v>
      </c>
      <c r="D400" s="23" t="str" cm="1">
        <f t="array" aca="1" ref="D400" ca="1">"technology "&amp;RIGHT(C400,4)&amp;";"&amp;_xlfn.XLOOKUP(2,eii,eia)&amp;C400&amp;_xlfn.XLOOKUP(16,eii,eia)&amp;_xlfn.XLOOKUP(3,eii,eia)&amp;_xlfn.XLOOKUP($A400,E96_raw,e96_std&amp;" "&amp;e96_sym)&amp;_xlfn.XLOOKUP(16,eii,eia)&amp;_xlfn.XLOOKUP(4,eii,eia)&amp;_xlfn.XLOOKUP(LEFT(C400,7),r_1,r_4)&amp;" W @ 70°C"&amp;_xlfn.XLOOKUP(16,eii,eia)&amp;_xlfn.XLOOKUP(5,eii,eia)&amp;_xlfn.XLOOKUP(MID(C400,4,3),e_code,TEXT(e_size,"0000"))&amp;_xlfn.XLOOKUP(16,eii,eia)&amp;_xlfn.XLOOKUP(6,eii,eia)&amp;ROUND(MIN(SQRT($A400*_xlfn.XLOOKUP(LEFT(C400,7),r_1,r_4)),_xlfn.XLOOKUP(LEFT(C400,7),r_1,r_7)),1)&amp;" V"&amp;_xlfn.XLOOKUP(16,eii,eia)&amp;_xlfn.XLOOKUP(8,eii,eia)&amp;_xlfn.XLOOKUP(LEFT(C400,7),r_1,r_8)&amp;_xlfn.XLOOKUP(16,eii,eia)&amp;_xlfn.XLOOKUP(9,eii,eia)&amp;_xlfn.XLOOKUP($A400,E96_raw,E96_code&amp;" / "&amp;E96_3C)&amp;_xlfn.XLOOKUP(16,eii,eia)&amp;_xlfn.XLOOKUP(10,eii,eia)&amp;_xlfn.XLOOKUP(LEFT(C400,7),r_1,r_10)&amp;_xlfn.XLOOKUP(16,eii,eia)&amp;_xlfn.XLOOKUP(11,eii,eia)&amp;_xlfn.XLOOKUP(LEFT(C400,7),r_1,r_11)&amp;_xlfn.XLOOKUP(16,eii,eia)&amp;_xlfn.XLOOKUP(12,eii,eia)&amp;_xlfn.XLOOKUP(LEFT(C400,7),r_1,r_12)&amp;" ppm/°C"&amp;_xlfn.XLOOKUP(16,eii,eia)&amp;_xlfn.XLOOKUP(13,eii,eia)&amp;MID(C400,4,2)&amp;_xlfn.XLOOKUP(16,eii,eia)&amp;_xlfn.XLOOKUP(14,eii,eia)&amp;_xlfn.XLOOKUP(16,eii,eia)&amp;_xlfn.XLOOKUP(15,eii,eia)&amp;_xlfn.XLOOKUP(16,eii,eia)</f>
        <v>technology 1372;attribute MPN 'ERJ1RHD1372' constant;attribute value '13.7 k' constant;attribute Power '0.05 W @ 70°C' constant;attribute package '0201' constant;attribute RCWV '26.2 V' constant;attribute tolerance '±0.5 %' constant;attribute pkg_codes '1372 / 133'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0" s="5" t="str" cm="1">
        <f t="array" aca="1" ref="F400" ca="1">IF( OR( AND($A400&gt;=INDIRECT("'Panasonic ERJ Code Table'!$K" &amp; F$1),$A400&lt;=INDIRECT("'Panasonic ERJ Code Table'!$L" &amp; F$1)), AND($A400&gt;=INDIRECT("'Panasonic ERJ Code Table'!$M" &amp; F$1),$A400&lt;=INDIRECT("'Panasonic ERJ Code Table'!$N" &amp; F$1)) ),F$2&amp;_xlfn.XLOOKUP($A400,E96_raw,E96_code),"N/A")</f>
        <v>ERJ2RHD1372</v>
      </c>
      <c r="G400" s="23" t="str" cm="1">
        <f t="array" aca="1" ref="G400" ca="1">"technology "&amp;RIGHT(F400,4)&amp;";"&amp;_xlfn.XLOOKUP(2,eii,eia)&amp;F400&amp;_xlfn.XLOOKUP(16,eii,eia)&amp;_xlfn.XLOOKUP(3,eii,eia)&amp;_xlfn.XLOOKUP($A400,E96_raw,e96_std&amp;" "&amp;e96_sym)&amp;_xlfn.XLOOKUP(16,eii,eia)&amp;_xlfn.XLOOKUP(4,eii,eia)&amp;_xlfn.XLOOKUP(LEFT(F400,7),r_1,r_4)&amp;" W @ 70°C"&amp;_xlfn.XLOOKUP(16,eii,eia)&amp;_xlfn.XLOOKUP(5,eii,eia)&amp;_xlfn.XLOOKUP(MID(F400,4,3),e_code,TEXT(e_size,"0000"))&amp;_xlfn.XLOOKUP(16,eii,eia)&amp;_xlfn.XLOOKUP(6,eii,eia)&amp;ROUND(MIN(SQRT($A400*_xlfn.XLOOKUP(LEFT(F400,7),r_1,r_4)),_xlfn.XLOOKUP(LEFT(F400,7),r_1,r_7)),1)&amp;" V"&amp;_xlfn.XLOOKUP(16,eii,eia)&amp;_xlfn.XLOOKUP(8,eii,eia)&amp;_xlfn.XLOOKUP(LEFT(F400,7),r_1,r_8)&amp;_xlfn.XLOOKUP(16,eii,eia)&amp;_xlfn.XLOOKUP(9,eii,eia)&amp;_xlfn.XLOOKUP($A400,E96_raw,E96_code&amp;" / "&amp;E96_3C)&amp;_xlfn.XLOOKUP(16,eii,eia)&amp;_xlfn.XLOOKUP(10,eii,eia)&amp;_xlfn.XLOOKUP(LEFT(F400,7),r_1,r_10)&amp;_xlfn.XLOOKUP(16,eii,eia)&amp;_xlfn.XLOOKUP(11,eii,eia)&amp;_xlfn.XLOOKUP(LEFT(F400,7),r_1,r_11)&amp;_xlfn.XLOOKUP(16,eii,eia)&amp;_xlfn.XLOOKUP(12,eii,eia)&amp;_xlfn.XLOOKUP(LEFT(F400,7),r_1,r_12)&amp;" ppm/°C"&amp;_xlfn.XLOOKUP(16,eii,eia)&amp;_xlfn.XLOOKUP(13,eii,eia)&amp;MID(F400,4,2)&amp;_xlfn.XLOOKUP(16,eii,eia)&amp;_xlfn.XLOOKUP(14,eii,eia)&amp;_xlfn.XLOOKUP(16,eii,eia)&amp;_xlfn.XLOOKUP(15,eii,eia)&amp;_xlfn.XLOOKUP(16,eii,eia)</f>
        <v>technology 1372;attribute MPN 'ERJ2RHD1372' constant;attribute value '13.7 k' constant;attribute Power '0.063 W @ 70°C' constant;attribute package '0402' constant;attribute RCWV '29.4 V' constant;attribute tolerance '±0.5 %' constant;attribute pkg_codes '1372 / 133'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0" s="5" t="str" cm="1">
        <f t="array" aca="1" ref="I400" ca="1">IF( OR( AND($A400&gt;=INDIRECT("'Panasonic ERJ Code Table'!$K" &amp; I$1),$A400&lt;=INDIRECT("'Panasonic ERJ Code Table'!$L" &amp; I$1)), AND($A400&gt;=INDIRECT("'Panasonic ERJ Code Table'!$M" &amp; I$1),$A400&lt;=INDIRECT("'Panasonic ERJ Code Table'!$N" &amp; I$1)) ),I$2&amp;_xlfn.XLOOKUP($A400,E96_raw,E96_code),"N/A")</f>
        <v>N/A</v>
      </c>
      <c r="L400" s="5" t="str" cm="1">
        <f t="array" aca="1" ref="L400" ca="1">IF( OR( AND($A400&gt;=INDIRECT("'Panasonic ERJ Code Table'!$K" &amp; L$1),$A400&lt;=INDIRECT("'Panasonic ERJ Code Table'!$L" &amp; L$1)), AND($A400&gt;=INDIRECT("'Panasonic ERJ Code Table'!$M" &amp; L$1),$A400&lt;=INDIRECT("'Panasonic ERJ Code Table'!$N" &amp; L$1)) ),L$2&amp;_xlfn.XLOOKUP($A400,E96_raw,E96_code),"N/A")</f>
        <v>ERJ3RBD1372</v>
      </c>
      <c r="O400" s="5" t="str" cm="1">
        <f t="array" aca="1" ref="O400" ca="1">IF( OR( AND($A400&gt;=INDIRECT("'Panasonic ERJ Code Table'!$K" &amp; O$1),$A400&lt;=INDIRECT("'Panasonic ERJ Code Table'!$L" &amp; O$1)), AND($A400&gt;=INDIRECT("'Panasonic ERJ Code Table'!$M" &amp; O$1),$A400&lt;=INDIRECT("'Panasonic ERJ Code Table'!$N" &amp; O$1)) ),O$2&amp;_xlfn.XLOOKUP($A400,E96_raw,E96_code),"N/A")</f>
        <v>N/A</v>
      </c>
      <c r="R400" s="5" t="str" cm="1">
        <f t="array" aca="1" ref="R400" ca="1">IF( OR( AND($A400&gt;=INDIRECT("'Panasonic ERJ Code Table'!$K" &amp; R$1),$A400&lt;=INDIRECT("'Panasonic ERJ Code Table'!$L" &amp; R$1)), AND($A400&gt;=INDIRECT("'Panasonic ERJ Code Table'!$M" &amp; R$1),$A400&lt;=INDIRECT("'Panasonic ERJ Code Table'!$N" &amp; R$1)) ),R$2&amp;_xlfn.XLOOKUP($A400,E96_raw,E96_code),"N/A")</f>
        <v>ERJ6RBD1372</v>
      </c>
      <c r="U400" s="5" t="str" cm="1">
        <f t="array" aca="1" ref="U400" ca="1">IF( OR( AND($A400&gt;=INDIRECT("'Panasonic ERJ Code Table'!$J" &amp; U$1),$A400&lt;=INDIRECT("'Panasonic ERJ Code Table'!$K" &amp; U$1)), AND($A400&gt;=INDIRECT("'Panasonic ERJ Code Table'!$L" &amp; U$1),$A400&lt;=INDIRECT("'Panasonic ERJ Code Table'!$M" &amp; U$1)) ),U$2&amp;_xlfn.XLOOKUP($A400,E96_raw,E96_code),"N/A")</f>
        <v>ERJ6RED1372</v>
      </c>
    </row>
    <row r="401" spans="1:21">
      <c r="A401" s="16">
        <v>14000</v>
      </c>
      <c r="B401" s="19"/>
      <c r="C401" s="5" t="str" cm="1">
        <f t="array" aca="1" ref="C401" ca="1">IF( OR( AND($A401&gt;=INDIRECT("'Panasonic ERJ Code Table'!$K" &amp; C$1),$A401&lt;=INDIRECT("'Panasonic ERJ Code Table'!$L" &amp; C$1)), AND($A401&gt;=INDIRECT("'Panasonic ERJ Code Table'!$M" &amp; C$1),$A401&lt;=INDIRECT("'Panasonic ERJ Code Table'!$N" &amp; C$1)) ),C$2&amp;_xlfn.XLOOKUP($A401,E96_raw,E96_code),"N/A")</f>
        <v>ERJ1RHD1402</v>
      </c>
      <c r="D401" s="23" t="str" cm="1">
        <f t="array" aca="1" ref="D401" ca="1">"technology "&amp;RIGHT(C401,4)&amp;";"&amp;_xlfn.XLOOKUP(2,eii,eia)&amp;C401&amp;_xlfn.XLOOKUP(16,eii,eia)&amp;_xlfn.XLOOKUP(3,eii,eia)&amp;_xlfn.XLOOKUP($A401,E96_raw,e96_std&amp;" "&amp;e96_sym)&amp;_xlfn.XLOOKUP(16,eii,eia)&amp;_xlfn.XLOOKUP(4,eii,eia)&amp;_xlfn.XLOOKUP(LEFT(C401,7),r_1,r_4)&amp;" W @ 70°C"&amp;_xlfn.XLOOKUP(16,eii,eia)&amp;_xlfn.XLOOKUP(5,eii,eia)&amp;_xlfn.XLOOKUP(MID(C401,4,3),e_code,TEXT(e_size,"0000"))&amp;_xlfn.XLOOKUP(16,eii,eia)&amp;_xlfn.XLOOKUP(6,eii,eia)&amp;ROUND(MIN(SQRT($A401*_xlfn.XLOOKUP(LEFT(C401,7),r_1,r_4)),_xlfn.XLOOKUP(LEFT(C401,7),r_1,r_7)),1)&amp;" V"&amp;_xlfn.XLOOKUP(16,eii,eia)&amp;_xlfn.XLOOKUP(8,eii,eia)&amp;_xlfn.XLOOKUP(LEFT(C401,7),r_1,r_8)&amp;_xlfn.XLOOKUP(16,eii,eia)&amp;_xlfn.XLOOKUP(9,eii,eia)&amp;_xlfn.XLOOKUP($A401,E96_raw,E96_code&amp;" / "&amp;E96_3C)&amp;_xlfn.XLOOKUP(16,eii,eia)&amp;_xlfn.XLOOKUP(10,eii,eia)&amp;_xlfn.XLOOKUP(LEFT(C401,7),r_1,r_10)&amp;_xlfn.XLOOKUP(16,eii,eia)&amp;_xlfn.XLOOKUP(11,eii,eia)&amp;_xlfn.XLOOKUP(LEFT(C401,7),r_1,r_11)&amp;_xlfn.XLOOKUP(16,eii,eia)&amp;_xlfn.XLOOKUP(12,eii,eia)&amp;_xlfn.XLOOKUP(LEFT(C401,7),r_1,r_12)&amp;" ppm/°C"&amp;_xlfn.XLOOKUP(16,eii,eia)&amp;_xlfn.XLOOKUP(13,eii,eia)&amp;MID(C401,4,2)&amp;_xlfn.XLOOKUP(16,eii,eia)&amp;_xlfn.XLOOKUP(14,eii,eia)&amp;_xlfn.XLOOKUP(16,eii,eia)&amp;_xlfn.XLOOKUP(15,eii,eia)&amp;_xlfn.XLOOKUP(16,eii,eia)</f>
        <v>technology 1402;attribute MPN 'ERJ1RHD1402' constant;attribute value '14.0 k' constant;attribute Power '0.05 W @ 70°C' constant;attribute package '0201' constant;attribute RCWV '26.5 V' constant;attribute tolerance '±0.5 %' constant;attribute pkg_codes '1402 / 143'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1" s="5" t="str" cm="1">
        <f t="array" aca="1" ref="F401" ca="1">IF( OR( AND($A401&gt;=INDIRECT("'Panasonic ERJ Code Table'!$K" &amp; F$1),$A401&lt;=INDIRECT("'Panasonic ERJ Code Table'!$L" &amp; F$1)), AND($A401&gt;=INDIRECT("'Panasonic ERJ Code Table'!$M" &amp; F$1),$A401&lt;=INDIRECT("'Panasonic ERJ Code Table'!$N" &amp; F$1)) ),F$2&amp;_xlfn.XLOOKUP($A401,E96_raw,E96_code),"N/A")</f>
        <v>ERJ2RHD1402</v>
      </c>
      <c r="G401" s="23" t="str" cm="1">
        <f t="array" aca="1" ref="G401" ca="1">"technology "&amp;RIGHT(F401,4)&amp;";"&amp;_xlfn.XLOOKUP(2,eii,eia)&amp;F401&amp;_xlfn.XLOOKUP(16,eii,eia)&amp;_xlfn.XLOOKUP(3,eii,eia)&amp;_xlfn.XLOOKUP($A401,E96_raw,e96_std&amp;" "&amp;e96_sym)&amp;_xlfn.XLOOKUP(16,eii,eia)&amp;_xlfn.XLOOKUP(4,eii,eia)&amp;_xlfn.XLOOKUP(LEFT(F401,7),r_1,r_4)&amp;" W @ 70°C"&amp;_xlfn.XLOOKUP(16,eii,eia)&amp;_xlfn.XLOOKUP(5,eii,eia)&amp;_xlfn.XLOOKUP(MID(F401,4,3),e_code,TEXT(e_size,"0000"))&amp;_xlfn.XLOOKUP(16,eii,eia)&amp;_xlfn.XLOOKUP(6,eii,eia)&amp;ROUND(MIN(SQRT($A401*_xlfn.XLOOKUP(LEFT(F401,7),r_1,r_4)),_xlfn.XLOOKUP(LEFT(F401,7),r_1,r_7)),1)&amp;" V"&amp;_xlfn.XLOOKUP(16,eii,eia)&amp;_xlfn.XLOOKUP(8,eii,eia)&amp;_xlfn.XLOOKUP(LEFT(F401,7),r_1,r_8)&amp;_xlfn.XLOOKUP(16,eii,eia)&amp;_xlfn.XLOOKUP(9,eii,eia)&amp;_xlfn.XLOOKUP($A401,E96_raw,E96_code&amp;" / "&amp;E96_3C)&amp;_xlfn.XLOOKUP(16,eii,eia)&amp;_xlfn.XLOOKUP(10,eii,eia)&amp;_xlfn.XLOOKUP(LEFT(F401,7),r_1,r_10)&amp;_xlfn.XLOOKUP(16,eii,eia)&amp;_xlfn.XLOOKUP(11,eii,eia)&amp;_xlfn.XLOOKUP(LEFT(F401,7),r_1,r_11)&amp;_xlfn.XLOOKUP(16,eii,eia)&amp;_xlfn.XLOOKUP(12,eii,eia)&amp;_xlfn.XLOOKUP(LEFT(F401,7),r_1,r_12)&amp;" ppm/°C"&amp;_xlfn.XLOOKUP(16,eii,eia)&amp;_xlfn.XLOOKUP(13,eii,eia)&amp;MID(F401,4,2)&amp;_xlfn.XLOOKUP(16,eii,eia)&amp;_xlfn.XLOOKUP(14,eii,eia)&amp;_xlfn.XLOOKUP(16,eii,eia)&amp;_xlfn.XLOOKUP(15,eii,eia)&amp;_xlfn.XLOOKUP(16,eii,eia)</f>
        <v>technology 1402;attribute MPN 'ERJ2RHD1402' constant;attribute value '14.0 k' constant;attribute Power '0.063 W @ 70°C' constant;attribute package '0402' constant;attribute RCWV '29.7 V' constant;attribute tolerance '±0.5 %' constant;attribute pkg_codes '1402 / 143'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1" s="5" t="str" cm="1">
        <f t="array" aca="1" ref="I401" ca="1">IF( OR( AND($A401&gt;=INDIRECT("'Panasonic ERJ Code Table'!$K" &amp; I$1),$A401&lt;=INDIRECT("'Panasonic ERJ Code Table'!$L" &amp; I$1)), AND($A401&gt;=INDIRECT("'Panasonic ERJ Code Table'!$M" &amp; I$1),$A401&lt;=INDIRECT("'Panasonic ERJ Code Table'!$N" &amp; I$1)) ),I$2&amp;_xlfn.XLOOKUP($A401,E96_raw,E96_code),"N/A")</f>
        <v>N/A</v>
      </c>
      <c r="L401" s="5" t="str" cm="1">
        <f t="array" aca="1" ref="L401" ca="1">IF( OR( AND($A401&gt;=INDIRECT("'Panasonic ERJ Code Table'!$K" &amp; L$1),$A401&lt;=INDIRECT("'Panasonic ERJ Code Table'!$L" &amp; L$1)), AND($A401&gt;=INDIRECT("'Panasonic ERJ Code Table'!$M" &amp; L$1),$A401&lt;=INDIRECT("'Panasonic ERJ Code Table'!$N" &amp; L$1)) ),L$2&amp;_xlfn.XLOOKUP($A401,E96_raw,E96_code),"N/A")</f>
        <v>ERJ3RBD1402</v>
      </c>
      <c r="O401" s="5" t="str" cm="1">
        <f t="array" aca="1" ref="O401" ca="1">IF( OR( AND($A401&gt;=INDIRECT("'Panasonic ERJ Code Table'!$K" &amp; O$1),$A401&lt;=INDIRECT("'Panasonic ERJ Code Table'!$L" &amp; O$1)), AND($A401&gt;=INDIRECT("'Panasonic ERJ Code Table'!$M" &amp; O$1),$A401&lt;=INDIRECT("'Panasonic ERJ Code Table'!$N" &amp; O$1)) ),O$2&amp;_xlfn.XLOOKUP($A401,E96_raw,E96_code),"N/A")</f>
        <v>N/A</v>
      </c>
      <c r="R401" s="5" t="str" cm="1">
        <f t="array" aca="1" ref="R401" ca="1">IF( OR( AND($A401&gt;=INDIRECT("'Panasonic ERJ Code Table'!$K" &amp; R$1),$A401&lt;=INDIRECT("'Panasonic ERJ Code Table'!$L" &amp; R$1)), AND($A401&gt;=INDIRECT("'Panasonic ERJ Code Table'!$M" &amp; R$1),$A401&lt;=INDIRECT("'Panasonic ERJ Code Table'!$N" &amp; R$1)) ),R$2&amp;_xlfn.XLOOKUP($A401,E96_raw,E96_code),"N/A")</f>
        <v>ERJ6RBD1402</v>
      </c>
      <c r="U401" s="5" t="str" cm="1">
        <f t="array" aca="1" ref="U401" ca="1">IF( OR( AND($A401&gt;=INDIRECT("'Panasonic ERJ Code Table'!$J" &amp; U$1),$A401&lt;=INDIRECT("'Panasonic ERJ Code Table'!$K" &amp; U$1)), AND($A401&gt;=INDIRECT("'Panasonic ERJ Code Table'!$L" &amp; U$1),$A401&lt;=INDIRECT("'Panasonic ERJ Code Table'!$M" &amp; U$1)) ),U$2&amp;_xlfn.XLOOKUP($A401,E96_raw,E96_code),"N/A")</f>
        <v>ERJ6RED1402</v>
      </c>
    </row>
    <row r="402" spans="1:21">
      <c r="A402" s="16">
        <v>14300</v>
      </c>
      <c r="B402" s="19"/>
      <c r="C402" s="5" t="str" cm="1">
        <f t="array" aca="1" ref="C402" ca="1">IF( OR( AND($A402&gt;=INDIRECT("'Panasonic ERJ Code Table'!$K" &amp; C$1),$A402&lt;=INDIRECT("'Panasonic ERJ Code Table'!$L" &amp; C$1)), AND($A402&gt;=INDIRECT("'Panasonic ERJ Code Table'!$M" &amp; C$1),$A402&lt;=INDIRECT("'Panasonic ERJ Code Table'!$N" &amp; C$1)) ),C$2&amp;_xlfn.XLOOKUP($A402,E96_raw,E96_code),"N/A")</f>
        <v>ERJ1RHD1432</v>
      </c>
      <c r="D402" s="23" t="str" cm="1">
        <f t="array" aca="1" ref="D402" ca="1">"technology "&amp;RIGHT(C402,4)&amp;";"&amp;_xlfn.XLOOKUP(2,eii,eia)&amp;C402&amp;_xlfn.XLOOKUP(16,eii,eia)&amp;_xlfn.XLOOKUP(3,eii,eia)&amp;_xlfn.XLOOKUP($A402,E96_raw,e96_std&amp;" "&amp;e96_sym)&amp;_xlfn.XLOOKUP(16,eii,eia)&amp;_xlfn.XLOOKUP(4,eii,eia)&amp;_xlfn.XLOOKUP(LEFT(C402,7),r_1,r_4)&amp;" W @ 70°C"&amp;_xlfn.XLOOKUP(16,eii,eia)&amp;_xlfn.XLOOKUP(5,eii,eia)&amp;_xlfn.XLOOKUP(MID(C402,4,3),e_code,TEXT(e_size,"0000"))&amp;_xlfn.XLOOKUP(16,eii,eia)&amp;_xlfn.XLOOKUP(6,eii,eia)&amp;ROUND(MIN(SQRT($A402*_xlfn.XLOOKUP(LEFT(C402,7),r_1,r_4)),_xlfn.XLOOKUP(LEFT(C402,7),r_1,r_7)),1)&amp;" V"&amp;_xlfn.XLOOKUP(16,eii,eia)&amp;_xlfn.XLOOKUP(8,eii,eia)&amp;_xlfn.XLOOKUP(LEFT(C402,7),r_1,r_8)&amp;_xlfn.XLOOKUP(16,eii,eia)&amp;_xlfn.XLOOKUP(9,eii,eia)&amp;_xlfn.XLOOKUP($A402,E96_raw,E96_code&amp;" / "&amp;E96_3C)&amp;_xlfn.XLOOKUP(16,eii,eia)&amp;_xlfn.XLOOKUP(10,eii,eia)&amp;_xlfn.XLOOKUP(LEFT(C402,7),r_1,r_10)&amp;_xlfn.XLOOKUP(16,eii,eia)&amp;_xlfn.XLOOKUP(11,eii,eia)&amp;_xlfn.XLOOKUP(LEFT(C402,7),r_1,r_11)&amp;_xlfn.XLOOKUP(16,eii,eia)&amp;_xlfn.XLOOKUP(12,eii,eia)&amp;_xlfn.XLOOKUP(LEFT(C402,7),r_1,r_12)&amp;" ppm/°C"&amp;_xlfn.XLOOKUP(16,eii,eia)&amp;_xlfn.XLOOKUP(13,eii,eia)&amp;MID(C402,4,2)&amp;_xlfn.XLOOKUP(16,eii,eia)&amp;_xlfn.XLOOKUP(14,eii,eia)&amp;_xlfn.XLOOKUP(16,eii,eia)&amp;_xlfn.XLOOKUP(15,eii,eia)&amp;_xlfn.XLOOKUP(16,eii,eia)</f>
        <v>technology 1432;attribute MPN 'ERJ1RHD1432' constant;attribute value '14.3 k' constant;attribute Power '0.05 W @ 70°C' constant;attribute package '0201' constant;attribute RCWV '26.7 V' constant;attribute tolerance '±0.5 %' constant;attribute pkg_codes '1432 / 143'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2" s="5" t="str" cm="1">
        <f t="array" aca="1" ref="F402" ca="1">IF( OR( AND($A402&gt;=INDIRECT("'Panasonic ERJ Code Table'!$K" &amp; F$1),$A402&lt;=INDIRECT("'Panasonic ERJ Code Table'!$L" &amp; F$1)), AND($A402&gt;=INDIRECT("'Panasonic ERJ Code Table'!$M" &amp; F$1),$A402&lt;=INDIRECT("'Panasonic ERJ Code Table'!$N" &amp; F$1)) ),F$2&amp;_xlfn.XLOOKUP($A402,E96_raw,E96_code),"N/A")</f>
        <v>ERJ2RHD1432</v>
      </c>
      <c r="G402" s="23" t="str" cm="1">
        <f t="array" aca="1" ref="G402" ca="1">"technology "&amp;RIGHT(F402,4)&amp;";"&amp;_xlfn.XLOOKUP(2,eii,eia)&amp;F402&amp;_xlfn.XLOOKUP(16,eii,eia)&amp;_xlfn.XLOOKUP(3,eii,eia)&amp;_xlfn.XLOOKUP($A402,E96_raw,e96_std&amp;" "&amp;e96_sym)&amp;_xlfn.XLOOKUP(16,eii,eia)&amp;_xlfn.XLOOKUP(4,eii,eia)&amp;_xlfn.XLOOKUP(LEFT(F402,7),r_1,r_4)&amp;" W @ 70°C"&amp;_xlfn.XLOOKUP(16,eii,eia)&amp;_xlfn.XLOOKUP(5,eii,eia)&amp;_xlfn.XLOOKUP(MID(F402,4,3),e_code,TEXT(e_size,"0000"))&amp;_xlfn.XLOOKUP(16,eii,eia)&amp;_xlfn.XLOOKUP(6,eii,eia)&amp;ROUND(MIN(SQRT($A402*_xlfn.XLOOKUP(LEFT(F402,7),r_1,r_4)),_xlfn.XLOOKUP(LEFT(F402,7),r_1,r_7)),1)&amp;" V"&amp;_xlfn.XLOOKUP(16,eii,eia)&amp;_xlfn.XLOOKUP(8,eii,eia)&amp;_xlfn.XLOOKUP(LEFT(F402,7),r_1,r_8)&amp;_xlfn.XLOOKUP(16,eii,eia)&amp;_xlfn.XLOOKUP(9,eii,eia)&amp;_xlfn.XLOOKUP($A402,E96_raw,E96_code&amp;" / "&amp;E96_3C)&amp;_xlfn.XLOOKUP(16,eii,eia)&amp;_xlfn.XLOOKUP(10,eii,eia)&amp;_xlfn.XLOOKUP(LEFT(F402,7),r_1,r_10)&amp;_xlfn.XLOOKUP(16,eii,eia)&amp;_xlfn.XLOOKUP(11,eii,eia)&amp;_xlfn.XLOOKUP(LEFT(F402,7),r_1,r_11)&amp;_xlfn.XLOOKUP(16,eii,eia)&amp;_xlfn.XLOOKUP(12,eii,eia)&amp;_xlfn.XLOOKUP(LEFT(F402,7),r_1,r_12)&amp;" ppm/°C"&amp;_xlfn.XLOOKUP(16,eii,eia)&amp;_xlfn.XLOOKUP(13,eii,eia)&amp;MID(F402,4,2)&amp;_xlfn.XLOOKUP(16,eii,eia)&amp;_xlfn.XLOOKUP(14,eii,eia)&amp;_xlfn.XLOOKUP(16,eii,eia)&amp;_xlfn.XLOOKUP(15,eii,eia)&amp;_xlfn.XLOOKUP(16,eii,eia)</f>
        <v>technology 1432;attribute MPN 'ERJ2RHD1432' constant;attribute value '14.3 k' constant;attribute Power '0.063 W @ 70°C' constant;attribute package '0402' constant;attribute RCWV '30 V' constant;attribute tolerance '±0.5 %' constant;attribute pkg_codes '1432 / 143'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2" s="5" t="str" cm="1">
        <f t="array" aca="1" ref="I402" ca="1">IF( OR( AND($A402&gt;=INDIRECT("'Panasonic ERJ Code Table'!$K" &amp; I$1),$A402&lt;=INDIRECT("'Panasonic ERJ Code Table'!$L" &amp; I$1)), AND($A402&gt;=INDIRECT("'Panasonic ERJ Code Table'!$M" &amp; I$1),$A402&lt;=INDIRECT("'Panasonic ERJ Code Table'!$N" &amp; I$1)) ),I$2&amp;_xlfn.XLOOKUP($A402,E96_raw,E96_code),"N/A")</f>
        <v>N/A</v>
      </c>
      <c r="L402" s="5" t="str" cm="1">
        <f t="array" aca="1" ref="L402" ca="1">IF( OR( AND($A402&gt;=INDIRECT("'Panasonic ERJ Code Table'!$K" &amp; L$1),$A402&lt;=INDIRECT("'Panasonic ERJ Code Table'!$L" &amp; L$1)), AND($A402&gt;=INDIRECT("'Panasonic ERJ Code Table'!$M" &amp; L$1),$A402&lt;=INDIRECT("'Panasonic ERJ Code Table'!$N" &amp; L$1)) ),L$2&amp;_xlfn.XLOOKUP($A402,E96_raw,E96_code),"N/A")</f>
        <v>ERJ3RBD1432</v>
      </c>
      <c r="O402" s="5" t="str" cm="1">
        <f t="array" aca="1" ref="O402" ca="1">IF( OR( AND($A402&gt;=INDIRECT("'Panasonic ERJ Code Table'!$K" &amp; O$1),$A402&lt;=INDIRECT("'Panasonic ERJ Code Table'!$L" &amp; O$1)), AND($A402&gt;=INDIRECT("'Panasonic ERJ Code Table'!$M" &amp; O$1),$A402&lt;=INDIRECT("'Panasonic ERJ Code Table'!$N" &amp; O$1)) ),O$2&amp;_xlfn.XLOOKUP($A402,E96_raw,E96_code),"N/A")</f>
        <v>N/A</v>
      </c>
      <c r="R402" s="5" t="str" cm="1">
        <f t="array" aca="1" ref="R402" ca="1">IF( OR( AND($A402&gt;=INDIRECT("'Panasonic ERJ Code Table'!$K" &amp; R$1),$A402&lt;=INDIRECT("'Panasonic ERJ Code Table'!$L" &amp; R$1)), AND($A402&gt;=INDIRECT("'Panasonic ERJ Code Table'!$M" &amp; R$1),$A402&lt;=INDIRECT("'Panasonic ERJ Code Table'!$N" &amp; R$1)) ),R$2&amp;_xlfn.XLOOKUP($A402,E96_raw,E96_code),"N/A")</f>
        <v>ERJ6RBD1432</v>
      </c>
      <c r="U402" s="5" t="str" cm="1">
        <f t="array" aca="1" ref="U402" ca="1">IF( OR( AND($A402&gt;=INDIRECT("'Panasonic ERJ Code Table'!$J" &amp; U$1),$A402&lt;=INDIRECT("'Panasonic ERJ Code Table'!$K" &amp; U$1)), AND($A402&gt;=INDIRECT("'Panasonic ERJ Code Table'!$L" &amp; U$1),$A402&lt;=INDIRECT("'Panasonic ERJ Code Table'!$M" &amp; U$1)) ),U$2&amp;_xlfn.XLOOKUP($A402,E96_raw,E96_code),"N/A")</f>
        <v>ERJ6RED1432</v>
      </c>
    </row>
    <row r="403" spans="1:21">
      <c r="A403" s="16">
        <v>14700</v>
      </c>
      <c r="B403" s="19"/>
      <c r="C403" s="5" t="str" cm="1">
        <f t="array" aca="1" ref="C403" ca="1">IF( OR( AND($A403&gt;=INDIRECT("'Panasonic ERJ Code Table'!$K" &amp; C$1),$A403&lt;=INDIRECT("'Panasonic ERJ Code Table'!$L" &amp; C$1)), AND($A403&gt;=INDIRECT("'Panasonic ERJ Code Table'!$M" &amp; C$1),$A403&lt;=INDIRECT("'Panasonic ERJ Code Table'!$N" &amp; C$1)) ),C$2&amp;_xlfn.XLOOKUP($A403,E96_raw,E96_code),"N/A")</f>
        <v>ERJ1RHD1472</v>
      </c>
      <c r="D403" s="23" t="str" cm="1">
        <f t="array" aca="1" ref="D403" ca="1">"technology "&amp;RIGHT(C403,4)&amp;";"&amp;_xlfn.XLOOKUP(2,eii,eia)&amp;C403&amp;_xlfn.XLOOKUP(16,eii,eia)&amp;_xlfn.XLOOKUP(3,eii,eia)&amp;_xlfn.XLOOKUP($A403,E96_raw,e96_std&amp;" "&amp;e96_sym)&amp;_xlfn.XLOOKUP(16,eii,eia)&amp;_xlfn.XLOOKUP(4,eii,eia)&amp;_xlfn.XLOOKUP(LEFT(C403,7),r_1,r_4)&amp;" W @ 70°C"&amp;_xlfn.XLOOKUP(16,eii,eia)&amp;_xlfn.XLOOKUP(5,eii,eia)&amp;_xlfn.XLOOKUP(MID(C403,4,3),e_code,TEXT(e_size,"0000"))&amp;_xlfn.XLOOKUP(16,eii,eia)&amp;_xlfn.XLOOKUP(6,eii,eia)&amp;ROUND(MIN(SQRT($A403*_xlfn.XLOOKUP(LEFT(C403,7),r_1,r_4)),_xlfn.XLOOKUP(LEFT(C403,7),r_1,r_7)),1)&amp;" V"&amp;_xlfn.XLOOKUP(16,eii,eia)&amp;_xlfn.XLOOKUP(8,eii,eia)&amp;_xlfn.XLOOKUP(LEFT(C403,7),r_1,r_8)&amp;_xlfn.XLOOKUP(16,eii,eia)&amp;_xlfn.XLOOKUP(9,eii,eia)&amp;_xlfn.XLOOKUP($A403,E96_raw,E96_code&amp;" / "&amp;E96_3C)&amp;_xlfn.XLOOKUP(16,eii,eia)&amp;_xlfn.XLOOKUP(10,eii,eia)&amp;_xlfn.XLOOKUP(LEFT(C403,7),r_1,r_10)&amp;_xlfn.XLOOKUP(16,eii,eia)&amp;_xlfn.XLOOKUP(11,eii,eia)&amp;_xlfn.XLOOKUP(LEFT(C403,7),r_1,r_11)&amp;_xlfn.XLOOKUP(16,eii,eia)&amp;_xlfn.XLOOKUP(12,eii,eia)&amp;_xlfn.XLOOKUP(LEFT(C403,7),r_1,r_12)&amp;" ppm/°C"&amp;_xlfn.XLOOKUP(16,eii,eia)&amp;_xlfn.XLOOKUP(13,eii,eia)&amp;MID(C403,4,2)&amp;_xlfn.XLOOKUP(16,eii,eia)&amp;_xlfn.XLOOKUP(14,eii,eia)&amp;_xlfn.XLOOKUP(16,eii,eia)&amp;_xlfn.XLOOKUP(15,eii,eia)&amp;_xlfn.XLOOKUP(16,eii,eia)</f>
        <v>technology 1472;attribute MPN 'ERJ1RHD1472' constant;attribute value '14.7 k' constant;attribute Power '0.05 W @ 70°C' constant;attribute package '0201' constant;attribute RCWV '27.1 V' constant;attribute tolerance '±0.5 %' constant;attribute pkg_codes '1472 / 143'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3" s="5" t="str" cm="1">
        <f t="array" aca="1" ref="F403" ca="1">IF( OR( AND($A403&gt;=INDIRECT("'Panasonic ERJ Code Table'!$K" &amp; F$1),$A403&lt;=INDIRECT("'Panasonic ERJ Code Table'!$L" &amp; F$1)), AND($A403&gt;=INDIRECT("'Panasonic ERJ Code Table'!$M" &amp; F$1),$A403&lt;=INDIRECT("'Panasonic ERJ Code Table'!$N" &amp; F$1)) ),F$2&amp;_xlfn.XLOOKUP($A403,E96_raw,E96_code),"N/A")</f>
        <v>ERJ2RHD1472</v>
      </c>
      <c r="G403" s="23" t="str" cm="1">
        <f t="array" aca="1" ref="G403" ca="1">"technology "&amp;RIGHT(F403,4)&amp;";"&amp;_xlfn.XLOOKUP(2,eii,eia)&amp;F403&amp;_xlfn.XLOOKUP(16,eii,eia)&amp;_xlfn.XLOOKUP(3,eii,eia)&amp;_xlfn.XLOOKUP($A403,E96_raw,e96_std&amp;" "&amp;e96_sym)&amp;_xlfn.XLOOKUP(16,eii,eia)&amp;_xlfn.XLOOKUP(4,eii,eia)&amp;_xlfn.XLOOKUP(LEFT(F403,7),r_1,r_4)&amp;" W @ 70°C"&amp;_xlfn.XLOOKUP(16,eii,eia)&amp;_xlfn.XLOOKUP(5,eii,eia)&amp;_xlfn.XLOOKUP(MID(F403,4,3),e_code,TEXT(e_size,"0000"))&amp;_xlfn.XLOOKUP(16,eii,eia)&amp;_xlfn.XLOOKUP(6,eii,eia)&amp;ROUND(MIN(SQRT($A403*_xlfn.XLOOKUP(LEFT(F403,7),r_1,r_4)),_xlfn.XLOOKUP(LEFT(F403,7),r_1,r_7)),1)&amp;" V"&amp;_xlfn.XLOOKUP(16,eii,eia)&amp;_xlfn.XLOOKUP(8,eii,eia)&amp;_xlfn.XLOOKUP(LEFT(F403,7),r_1,r_8)&amp;_xlfn.XLOOKUP(16,eii,eia)&amp;_xlfn.XLOOKUP(9,eii,eia)&amp;_xlfn.XLOOKUP($A403,E96_raw,E96_code&amp;" / "&amp;E96_3C)&amp;_xlfn.XLOOKUP(16,eii,eia)&amp;_xlfn.XLOOKUP(10,eii,eia)&amp;_xlfn.XLOOKUP(LEFT(F403,7),r_1,r_10)&amp;_xlfn.XLOOKUP(16,eii,eia)&amp;_xlfn.XLOOKUP(11,eii,eia)&amp;_xlfn.XLOOKUP(LEFT(F403,7),r_1,r_11)&amp;_xlfn.XLOOKUP(16,eii,eia)&amp;_xlfn.XLOOKUP(12,eii,eia)&amp;_xlfn.XLOOKUP(LEFT(F403,7),r_1,r_12)&amp;" ppm/°C"&amp;_xlfn.XLOOKUP(16,eii,eia)&amp;_xlfn.XLOOKUP(13,eii,eia)&amp;MID(F403,4,2)&amp;_xlfn.XLOOKUP(16,eii,eia)&amp;_xlfn.XLOOKUP(14,eii,eia)&amp;_xlfn.XLOOKUP(16,eii,eia)&amp;_xlfn.XLOOKUP(15,eii,eia)&amp;_xlfn.XLOOKUP(16,eii,eia)</f>
        <v>technology 1472;attribute MPN 'ERJ2RHD1472' constant;attribute value '14.7 k' constant;attribute Power '0.063 W @ 70°C' constant;attribute package '0402' constant;attribute RCWV '30.4 V' constant;attribute tolerance '±0.5 %' constant;attribute pkg_codes '1472 / 143'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3" s="5" t="str" cm="1">
        <f t="array" aca="1" ref="I403" ca="1">IF( OR( AND($A403&gt;=INDIRECT("'Panasonic ERJ Code Table'!$K" &amp; I$1),$A403&lt;=INDIRECT("'Panasonic ERJ Code Table'!$L" &amp; I$1)), AND($A403&gt;=INDIRECT("'Panasonic ERJ Code Table'!$M" &amp; I$1),$A403&lt;=INDIRECT("'Panasonic ERJ Code Table'!$N" &amp; I$1)) ),I$2&amp;_xlfn.XLOOKUP($A403,E96_raw,E96_code),"N/A")</f>
        <v>N/A</v>
      </c>
      <c r="L403" s="5" t="str" cm="1">
        <f t="array" aca="1" ref="L403" ca="1">IF( OR( AND($A403&gt;=INDIRECT("'Panasonic ERJ Code Table'!$K" &amp; L$1),$A403&lt;=INDIRECT("'Panasonic ERJ Code Table'!$L" &amp; L$1)), AND($A403&gt;=INDIRECT("'Panasonic ERJ Code Table'!$M" &amp; L$1),$A403&lt;=INDIRECT("'Panasonic ERJ Code Table'!$N" &amp; L$1)) ),L$2&amp;_xlfn.XLOOKUP($A403,E96_raw,E96_code),"N/A")</f>
        <v>ERJ3RBD1472</v>
      </c>
      <c r="O403" s="5" t="str" cm="1">
        <f t="array" aca="1" ref="O403" ca="1">IF( OR( AND($A403&gt;=INDIRECT("'Panasonic ERJ Code Table'!$K" &amp; O$1),$A403&lt;=INDIRECT("'Panasonic ERJ Code Table'!$L" &amp; O$1)), AND($A403&gt;=INDIRECT("'Panasonic ERJ Code Table'!$M" &amp; O$1),$A403&lt;=INDIRECT("'Panasonic ERJ Code Table'!$N" &amp; O$1)) ),O$2&amp;_xlfn.XLOOKUP($A403,E96_raw,E96_code),"N/A")</f>
        <v>N/A</v>
      </c>
      <c r="R403" s="5" t="str" cm="1">
        <f t="array" aca="1" ref="R403" ca="1">IF( OR( AND($A403&gt;=INDIRECT("'Panasonic ERJ Code Table'!$K" &amp; R$1),$A403&lt;=INDIRECT("'Panasonic ERJ Code Table'!$L" &amp; R$1)), AND($A403&gt;=INDIRECT("'Panasonic ERJ Code Table'!$M" &amp; R$1),$A403&lt;=INDIRECT("'Panasonic ERJ Code Table'!$N" &amp; R$1)) ),R$2&amp;_xlfn.XLOOKUP($A403,E96_raw,E96_code),"N/A")</f>
        <v>ERJ6RBD1472</v>
      </c>
      <c r="U403" s="5" t="str" cm="1">
        <f t="array" aca="1" ref="U403" ca="1">IF( OR( AND($A403&gt;=INDIRECT("'Panasonic ERJ Code Table'!$J" &amp; U$1),$A403&lt;=INDIRECT("'Panasonic ERJ Code Table'!$K" &amp; U$1)), AND($A403&gt;=INDIRECT("'Panasonic ERJ Code Table'!$L" &amp; U$1),$A403&lt;=INDIRECT("'Panasonic ERJ Code Table'!$M" &amp; U$1)) ),U$2&amp;_xlfn.XLOOKUP($A403,E96_raw,E96_code),"N/A")</f>
        <v>ERJ6RED1472</v>
      </c>
    </row>
    <row r="404" spans="1:21">
      <c r="A404" s="16">
        <v>15000</v>
      </c>
      <c r="B404" s="19"/>
      <c r="C404" s="5" t="str" cm="1">
        <f t="array" aca="1" ref="C404" ca="1">IF( OR( AND($A404&gt;=INDIRECT("'Panasonic ERJ Code Table'!$K" &amp; C$1),$A404&lt;=INDIRECT("'Panasonic ERJ Code Table'!$L" &amp; C$1)), AND($A404&gt;=INDIRECT("'Panasonic ERJ Code Table'!$M" &amp; C$1),$A404&lt;=INDIRECT("'Panasonic ERJ Code Table'!$N" &amp; C$1)) ),C$2&amp;_xlfn.XLOOKUP($A404,E96_raw,E96_code),"N/A")</f>
        <v>ERJ1RHD1502</v>
      </c>
      <c r="D404" s="23" t="str" cm="1">
        <f t="array" aca="1" ref="D404" ca="1">"technology "&amp;RIGHT(C404,4)&amp;";"&amp;_xlfn.XLOOKUP(2,eii,eia)&amp;C404&amp;_xlfn.XLOOKUP(16,eii,eia)&amp;_xlfn.XLOOKUP(3,eii,eia)&amp;_xlfn.XLOOKUP($A404,E96_raw,e96_std&amp;" "&amp;e96_sym)&amp;_xlfn.XLOOKUP(16,eii,eia)&amp;_xlfn.XLOOKUP(4,eii,eia)&amp;_xlfn.XLOOKUP(LEFT(C404,7),r_1,r_4)&amp;" W @ 70°C"&amp;_xlfn.XLOOKUP(16,eii,eia)&amp;_xlfn.XLOOKUP(5,eii,eia)&amp;_xlfn.XLOOKUP(MID(C404,4,3),e_code,TEXT(e_size,"0000"))&amp;_xlfn.XLOOKUP(16,eii,eia)&amp;_xlfn.XLOOKUP(6,eii,eia)&amp;ROUND(MIN(SQRT($A404*_xlfn.XLOOKUP(LEFT(C404,7),r_1,r_4)),_xlfn.XLOOKUP(LEFT(C404,7),r_1,r_7)),1)&amp;" V"&amp;_xlfn.XLOOKUP(16,eii,eia)&amp;_xlfn.XLOOKUP(8,eii,eia)&amp;_xlfn.XLOOKUP(LEFT(C404,7),r_1,r_8)&amp;_xlfn.XLOOKUP(16,eii,eia)&amp;_xlfn.XLOOKUP(9,eii,eia)&amp;_xlfn.XLOOKUP($A404,E96_raw,E96_code&amp;" / "&amp;E96_3C)&amp;_xlfn.XLOOKUP(16,eii,eia)&amp;_xlfn.XLOOKUP(10,eii,eia)&amp;_xlfn.XLOOKUP(LEFT(C404,7),r_1,r_10)&amp;_xlfn.XLOOKUP(16,eii,eia)&amp;_xlfn.XLOOKUP(11,eii,eia)&amp;_xlfn.XLOOKUP(LEFT(C404,7),r_1,r_11)&amp;_xlfn.XLOOKUP(16,eii,eia)&amp;_xlfn.XLOOKUP(12,eii,eia)&amp;_xlfn.XLOOKUP(LEFT(C404,7),r_1,r_12)&amp;" ppm/°C"&amp;_xlfn.XLOOKUP(16,eii,eia)&amp;_xlfn.XLOOKUP(13,eii,eia)&amp;MID(C404,4,2)&amp;_xlfn.XLOOKUP(16,eii,eia)&amp;_xlfn.XLOOKUP(14,eii,eia)&amp;_xlfn.XLOOKUP(16,eii,eia)&amp;_xlfn.XLOOKUP(15,eii,eia)&amp;_xlfn.XLOOKUP(16,eii,eia)</f>
        <v>technology 1502;attribute MPN 'ERJ1RHD1502' constant;attribute value '15.0 k' constant;attribute Power '0.05 W @ 70°C' constant;attribute package '0201' constant;attribute RCWV '27.4 V' constant;attribute tolerance '±0.5 %' constant;attribute pkg_codes '1502 / 153'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4" s="5" t="str" cm="1">
        <f t="array" aca="1" ref="F404" ca="1">IF( OR( AND($A404&gt;=INDIRECT("'Panasonic ERJ Code Table'!$K" &amp; F$1),$A404&lt;=INDIRECT("'Panasonic ERJ Code Table'!$L" &amp; F$1)), AND($A404&gt;=INDIRECT("'Panasonic ERJ Code Table'!$M" &amp; F$1),$A404&lt;=INDIRECT("'Panasonic ERJ Code Table'!$N" &amp; F$1)) ),F$2&amp;_xlfn.XLOOKUP($A404,E96_raw,E96_code),"N/A")</f>
        <v>ERJ2RHD1502</v>
      </c>
      <c r="G404" s="23" t="str" cm="1">
        <f t="array" aca="1" ref="G404" ca="1">"technology "&amp;RIGHT(F404,4)&amp;";"&amp;_xlfn.XLOOKUP(2,eii,eia)&amp;F404&amp;_xlfn.XLOOKUP(16,eii,eia)&amp;_xlfn.XLOOKUP(3,eii,eia)&amp;_xlfn.XLOOKUP($A404,E96_raw,e96_std&amp;" "&amp;e96_sym)&amp;_xlfn.XLOOKUP(16,eii,eia)&amp;_xlfn.XLOOKUP(4,eii,eia)&amp;_xlfn.XLOOKUP(LEFT(F404,7),r_1,r_4)&amp;" W @ 70°C"&amp;_xlfn.XLOOKUP(16,eii,eia)&amp;_xlfn.XLOOKUP(5,eii,eia)&amp;_xlfn.XLOOKUP(MID(F404,4,3),e_code,TEXT(e_size,"0000"))&amp;_xlfn.XLOOKUP(16,eii,eia)&amp;_xlfn.XLOOKUP(6,eii,eia)&amp;ROUND(MIN(SQRT($A404*_xlfn.XLOOKUP(LEFT(F404,7),r_1,r_4)),_xlfn.XLOOKUP(LEFT(F404,7),r_1,r_7)),1)&amp;" V"&amp;_xlfn.XLOOKUP(16,eii,eia)&amp;_xlfn.XLOOKUP(8,eii,eia)&amp;_xlfn.XLOOKUP(LEFT(F404,7),r_1,r_8)&amp;_xlfn.XLOOKUP(16,eii,eia)&amp;_xlfn.XLOOKUP(9,eii,eia)&amp;_xlfn.XLOOKUP($A404,E96_raw,E96_code&amp;" / "&amp;E96_3C)&amp;_xlfn.XLOOKUP(16,eii,eia)&amp;_xlfn.XLOOKUP(10,eii,eia)&amp;_xlfn.XLOOKUP(LEFT(F404,7),r_1,r_10)&amp;_xlfn.XLOOKUP(16,eii,eia)&amp;_xlfn.XLOOKUP(11,eii,eia)&amp;_xlfn.XLOOKUP(LEFT(F404,7),r_1,r_11)&amp;_xlfn.XLOOKUP(16,eii,eia)&amp;_xlfn.XLOOKUP(12,eii,eia)&amp;_xlfn.XLOOKUP(LEFT(F404,7),r_1,r_12)&amp;" ppm/°C"&amp;_xlfn.XLOOKUP(16,eii,eia)&amp;_xlfn.XLOOKUP(13,eii,eia)&amp;MID(F404,4,2)&amp;_xlfn.XLOOKUP(16,eii,eia)&amp;_xlfn.XLOOKUP(14,eii,eia)&amp;_xlfn.XLOOKUP(16,eii,eia)&amp;_xlfn.XLOOKUP(15,eii,eia)&amp;_xlfn.XLOOKUP(16,eii,eia)</f>
        <v>technology 1502;attribute MPN 'ERJ2RHD1502' constant;attribute value '15.0 k' constant;attribute Power '0.063 W @ 70°C' constant;attribute package '0402' constant;attribute RCWV '30.7 V' constant;attribute tolerance '±0.5 %' constant;attribute pkg_codes '1502 / 153'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4" s="5" t="str" cm="1">
        <f t="array" aca="1" ref="I404" ca="1">IF( OR( AND($A404&gt;=INDIRECT("'Panasonic ERJ Code Table'!$K" &amp; I$1),$A404&lt;=INDIRECT("'Panasonic ERJ Code Table'!$L" &amp; I$1)), AND($A404&gt;=INDIRECT("'Panasonic ERJ Code Table'!$M" &amp; I$1),$A404&lt;=INDIRECT("'Panasonic ERJ Code Table'!$N" &amp; I$1)) ),I$2&amp;_xlfn.XLOOKUP($A404,E96_raw,E96_code),"N/A")</f>
        <v>N/A</v>
      </c>
      <c r="L404" s="5" t="str" cm="1">
        <f t="array" aca="1" ref="L404" ca="1">IF( OR( AND($A404&gt;=INDIRECT("'Panasonic ERJ Code Table'!$K" &amp; L$1),$A404&lt;=INDIRECT("'Panasonic ERJ Code Table'!$L" &amp; L$1)), AND($A404&gt;=INDIRECT("'Panasonic ERJ Code Table'!$M" &amp; L$1),$A404&lt;=INDIRECT("'Panasonic ERJ Code Table'!$N" &amp; L$1)) ),L$2&amp;_xlfn.XLOOKUP($A404,E96_raw,E96_code),"N/A")</f>
        <v>ERJ3RBD1502</v>
      </c>
      <c r="O404" s="5" t="str" cm="1">
        <f t="array" aca="1" ref="O404" ca="1">IF( OR( AND($A404&gt;=INDIRECT("'Panasonic ERJ Code Table'!$K" &amp; O$1),$A404&lt;=INDIRECT("'Panasonic ERJ Code Table'!$L" &amp; O$1)), AND($A404&gt;=INDIRECT("'Panasonic ERJ Code Table'!$M" &amp; O$1),$A404&lt;=INDIRECT("'Panasonic ERJ Code Table'!$N" &amp; O$1)) ),O$2&amp;_xlfn.XLOOKUP($A404,E96_raw,E96_code),"N/A")</f>
        <v>N/A</v>
      </c>
      <c r="R404" s="5" t="str" cm="1">
        <f t="array" aca="1" ref="R404" ca="1">IF( OR( AND($A404&gt;=INDIRECT("'Panasonic ERJ Code Table'!$K" &amp; R$1),$A404&lt;=INDIRECT("'Panasonic ERJ Code Table'!$L" &amp; R$1)), AND($A404&gt;=INDIRECT("'Panasonic ERJ Code Table'!$M" &amp; R$1),$A404&lt;=INDIRECT("'Panasonic ERJ Code Table'!$N" &amp; R$1)) ),R$2&amp;_xlfn.XLOOKUP($A404,E96_raw,E96_code),"N/A")</f>
        <v>ERJ6RBD1502</v>
      </c>
      <c r="U404" s="5" t="str" cm="1">
        <f t="array" aca="1" ref="U404" ca="1">IF( OR( AND($A404&gt;=INDIRECT("'Panasonic ERJ Code Table'!$J" &amp; U$1),$A404&lt;=INDIRECT("'Panasonic ERJ Code Table'!$K" &amp; U$1)), AND($A404&gt;=INDIRECT("'Panasonic ERJ Code Table'!$L" &amp; U$1),$A404&lt;=INDIRECT("'Panasonic ERJ Code Table'!$M" &amp; U$1)) ),U$2&amp;_xlfn.XLOOKUP($A404,E96_raw,E96_code),"N/A")</f>
        <v>ERJ6RED1502</v>
      </c>
    </row>
    <row r="405" spans="1:21">
      <c r="A405" s="16">
        <v>15400</v>
      </c>
      <c r="B405" s="19"/>
      <c r="C405" s="5" t="str" cm="1">
        <f t="array" aca="1" ref="C405" ca="1">IF( OR( AND($A405&gt;=INDIRECT("'Panasonic ERJ Code Table'!$K" &amp; C$1),$A405&lt;=INDIRECT("'Panasonic ERJ Code Table'!$L" &amp; C$1)), AND($A405&gt;=INDIRECT("'Panasonic ERJ Code Table'!$M" &amp; C$1),$A405&lt;=INDIRECT("'Panasonic ERJ Code Table'!$N" &amp; C$1)) ),C$2&amp;_xlfn.XLOOKUP($A405,E96_raw,E96_code),"N/A")</f>
        <v>ERJ1RHD1542</v>
      </c>
      <c r="D405" s="23" t="str" cm="1">
        <f t="array" aca="1" ref="D405" ca="1">"technology "&amp;RIGHT(C405,4)&amp;";"&amp;_xlfn.XLOOKUP(2,eii,eia)&amp;C405&amp;_xlfn.XLOOKUP(16,eii,eia)&amp;_xlfn.XLOOKUP(3,eii,eia)&amp;_xlfn.XLOOKUP($A405,E96_raw,e96_std&amp;" "&amp;e96_sym)&amp;_xlfn.XLOOKUP(16,eii,eia)&amp;_xlfn.XLOOKUP(4,eii,eia)&amp;_xlfn.XLOOKUP(LEFT(C405,7),r_1,r_4)&amp;" W @ 70°C"&amp;_xlfn.XLOOKUP(16,eii,eia)&amp;_xlfn.XLOOKUP(5,eii,eia)&amp;_xlfn.XLOOKUP(MID(C405,4,3),e_code,TEXT(e_size,"0000"))&amp;_xlfn.XLOOKUP(16,eii,eia)&amp;_xlfn.XLOOKUP(6,eii,eia)&amp;ROUND(MIN(SQRT($A405*_xlfn.XLOOKUP(LEFT(C405,7),r_1,r_4)),_xlfn.XLOOKUP(LEFT(C405,7),r_1,r_7)),1)&amp;" V"&amp;_xlfn.XLOOKUP(16,eii,eia)&amp;_xlfn.XLOOKUP(8,eii,eia)&amp;_xlfn.XLOOKUP(LEFT(C405,7),r_1,r_8)&amp;_xlfn.XLOOKUP(16,eii,eia)&amp;_xlfn.XLOOKUP(9,eii,eia)&amp;_xlfn.XLOOKUP($A405,E96_raw,E96_code&amp;" / "&amp;E96_3C)&amp;_xlfn.XLOOKUP(16,eii,eia)&amp;_xlfn.XLOOKUP(10,eii,eia)&amp;_xlfn.XLOOKUP(LEFT(C405,7),r_1,r_10)&amp;_xlfn.XLOOKUP(16,eii,eia)&amp;_xlfn.XLOOKUP(11,eii,eia)&amp;_xlfn.XLOOKUP(LEFT(C405,7),r_1,r_11)&amp;_xlfn.XLOOKUP(16,eii,eia)&amp;_xlfn.XLOOKUP(12,eii,eia)&amp;_xlfn.XLOOKUP(LEFT(C405,7),r_1,r_12)&amp;" ppm/°C"&amp;_xlfn.XLOOKUP(16,eii,eia)&amp;_xlfn.XLOOKUP(13,eii,eia)&amp;MID(C405,4,2)&amp;_xlfn.XLOOKUP(16,eii,eia)&amp;_xlfn.XLOOKUP(14,eii,eia)&amp;_xlfn.XLOOKUP(16,eii,eia)&amp;_xlfn.XLOOKUP(15,eii,eia)&amp;_xlfn.XLOOKUP(16,eii,eia)</f>
        <v>technology 1542;attribute MPN 'ERJ1RHD1542' constant;attribute value '15.4 k' constant;attribute Power '0.05 W @ 70°C' constant;attribute package '0201' constant;attribute RCWV '27.7 V' constant;attribute tolerance '±0.5 %' constant;attribute pkg_codes '1542 / 153'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5" s="5" t="str" cm="1">
        <f t="array" aca="1" ref="F405" ca="1">IF( OR( AND($A405&gt;=INDIRECT("'Panasonic ERJ Code Table'!$K" &amp; F$1),$A405&lt;=INDIRECT("'Panasonic ERJ Code Table'!$L" &amp; F$1)), AND($A405&gt;=INDIRECT("'Panasonic ERJ Code Table'!$M" &amp; F$1),$A405&lt;=INDIRECT("'Panasonic ERJ Code Table'!$N" &amp; F$1)) ),F$2&amp;_xlfn.XLOOKUP($A405,E96_raw,E96_code),"N/A")</f>
        <v>ERJ2RHD1542</v>
      </c>
      <c r="G405" s="23" t="str" cm="1">
        <f t="array" aca="1" ref="G405" ca="1">"technology "&amp;RIGHT(F405,4)&amp;";"&amp;_xlfn.XLOOKUP(2,eii,eia)&amp;F405&amp;_xlfn.XLOOKUP(16,eii,eia)&amp;_xlfn.XLOOKUP(3,eii,eia)&amp;_xlfn.XLOOKUP($A405,E96_raw,e96_std&amp;" "&amp;e96_sym)&amp;_xlfn.XLOOKUP(16,eii,eia)&amp;_xlfn.XLOOKUP(4,eii,eia)&amp;_xlfn.XLOOKUP(LEFT(F405,7),r_1,r_4)&amp;" W @ 70°C"&amp;_xlfn.XLOOKUP(16,eii,eia)&amp;_xlfn.XLOOKUP(5,eii,eia)&amp;_xlfn.XLOOKUP(MID(F405,4,3),e_code,TEXT(e_size,"0000"))&amp;_xlfn.XLOOKUP(16,eii,eia)&amp;_xlfn.XLOOKUP(6,eii,eia)&amp;ROUND(MIN(SQRT($A405*_xlfn.XLOOKUP(LEFT(F405,7),r_1,r_4)),_xlfn.XLOOKUP(LEFT(F405,7),r_1,r_7)),1)&amp;" V"&amp;_xlfn.XLOOKUP(16,eii,eia)&amp;_xlfn.XLOOKUP(8,eii,eia)&amp;_xlfn.XLOOKUP(LEFT(F405,7),r_1,r_8)&amp;_xlfn.XLOOKUP(16,eii,eia)&amp;_xlfn.XLOOKUP(9,eii,eia)&amp;_xlfn.XLOOKUP($A405,E96_raw,E96_code&amp;" / "&amp;E96_3C)&amp;_xlfn.XLOOKUP(16,eii,eia)&amp;_xlfn.XLOOKUP(10,eii,eia)&amp;_xlfn.XLOOKUP(LEFT(F405,7),r_1,r_10)&amp;_xlfn.XLOOKUP(16,eii,eia)&amp;_xlfn.XLOOKUP(11,eii,eia)&amp;_xlfn.XLOOKUP(LEFT(F405,7),r_1,r_11)&amp;_xlfn.XLOOKUP(16,eii,eia)&amp;_xlfn.XLOOKUP(12,eii,eia)&amp;_xlfn.XLOOKUP(LEFT(F405,7),r_1,r_12)&amp;" ppm/°C"&amp;_xlfn.XLOOKUP(16,eii,eia)&amp;_xlfn.XLOOKUP(13,eii,eia)&amp;MID(F405,4,2)&amp;_xlfn.XLOOKUP(16,eii,eia)&amp;_xlfn.XLOOKUP(14,eii,eia)&amp;_xlfn.XLOOKUP(16,eii,eia)&amp;_xlfn.XLOOKUP(15,eii,eia)&amp;_xlfn.XLOOKUP(16,eii,eia)</f>
        <v>technology 1542;attribute MPN 'ERJ2RHD1542' constant;attribute value '15.4 k' constant;attribute Power '0.063 W @ 70°C' constant;attribute package '0402' constant;attribute RCWV '31.1 V' constant;attribute tolerance '±0.5 %' constant;attribute pkg_codes '1542 / 153'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5" s="5" t="str" cm="1">
        <f t="array" aca="1" ref="I405" ca="1">IF( OR( AND($A405&gt;=INDIRECT("'Panasonic ERJ Code Table'!$K" &amp; I$1),$A405&lt;=INDIRECT("'Panasonic ERJ Code Table'!$L" &amp; I$1)), AND($A405&gt;=INDIRECT("'Panasonic ERJ Code Table'!$M" &amp; I$1),$A405&lt;=INDIRECT("'Panasonic ERJ Code Table'!$N" &amp; I$1)) ),I$2&amp;_xlfn.XLOOKUP($A405,E96_raw,E96_code),"N/A")</f>
        <v>N/A</v>
      </c>
      <c r="L405" s="5" t="str" cm="1">
        <f t="array" aca="1" ref="L405" ca="1">IF( OR( AND($A405&gt;=INDIRECT("'Panasonic ERJ Code Table'!$K" &amp; L$1),$A405&lt;=INDIRECT("'Panasonic ERJ Code Table'!$L" &amp; L$1)), AND($A405&gt;=INDIRECT("'Panasonic ERJ Code Table'!$M" &amp; L$1),$A405&lt;=INDIRECT("'Panasonic ERJ Code Table'!$N" &amp; L$1)) ),L$2&amp;_xlfn.XLOOKUP($A405,E96_raw,E96_code),"N/A")</f>
        <v>ERJ3RBD1542</v>
      </c>
      <c r="O405" s="5" t="str" cm="1">
        <f t="array" aca="1" ref="O405" ca="1">IF( OR( AND($A405&gt;=INDIRECT("'Panasonic ERJ Code Table'!$K" &amp; O$1),$A405&lt;=INDIRECT("'Panasonic ERJ Code Table'!$L" &amp; O$1)), AND($A405&gt;=INDIRECT("'Panasonic ERJ Code Table'!$M" &amp; O$1),$A405&lt;=INDIRECT("'Panasonic ERJ Code Table'!$N" &amp; O$1)) ),O$2&amp;_xlfn.XLOOKUP($A405,E96_raw,E96_code),"N/A")</f>
        <v>N/A</v>
      </c>
      <c r="R405" s="5" t="str" cm="1">
        <f t="array" aca="1" ref="R405" ca="1">IF( OR( AND($A405&gt;=INDIRECT("'Panasonic ERJ Code Table'!$K" &amp; R$1),$A405&lt;=INDIRECT("'Panasonic ERJ Code Table'!$L" &amp; R$1)), AND($A405&gt;=INDIRECT("'Panasonic ERJ Code Table'!$M" &amp; R$1),$A405&lt;=INDIRECT("'Panasonic ERJ Code Table'!$N" &amp; R$1)) ),R$2&amp;_xlfn.XLOOKUP($A405,E96_raw,E96_code),"N/A")</f>
        <v>ERJ6RBD1542</v>
      </c>
      <c r="U405" s="5" t="str" cm="1">
        <f t="array" aca="1" ref="U405" ca="1">IF( OR( AND($A405&gt;=INDIRECT("'Panasonic ERJ Code Table'!$J" &amp; U$1),$A405&lt;=INDIRECT("'Panasonic ERJ Code Table'!$K" &amp; U$1)), AND($A405&gt;=INDIRECT("'Panasonic ERJ Code Table'!$L" &amp; U$1),$A405&lt;=INDIRECT("'Panasonic ERJ Code Table'!$M" &amp; U$1)) ),U$2&amp;_xlfn.XLOOKUP($A405,E96_raw,E96_code),"N/A")</f>
        <v>ERJ6RED1542</v>
      </c>
    </row>
    <row r="406" spans="1:21">
      <c r="A406" s="16">
        <v>15800</v>
      </c>
      <c r="B406" s="19"/>
      <c r="C406" s="5" t="str" cm="1">
        <f t="array" aca="1" ref="C406" ca="1">IF( OR( AND($A406&gt;=INDIRECT("'Panasonic ERJ Code Table'!$K" &amp; C$1),$A406&lt;=INDIRECT("'Panasonic ERJ Code Table'!$L" &amp; C$1)), AND($A406&gt;=INDIRECT("'Panasonic ERJ Code Table'!$M" &amp; C$1),$A406&lt;=INDIRECT("'Panasonic ERJ Code Table'!$N" &amp; C$1)) ),C$2&amp;_xlfn.XLOOKUP($A406,E96_raw,E96_code),"N/A")</f>
        <v>ERJ1RHD1582</v>
      </c>
      <c r="D406" s="23" t="str" cm="1">
        <f t="array" aca="1" ref="D406" ca="1">"technology "&amp;RIGHT(C406,4)&amp;";"&amp;_xlfn.XLOOKUP(2,eii,eia)&amp;C406&amp;_xlfn.XLOOKUP(16,eii,eia)&amp;_xlfn.XLOOKUP(3,eii,eia)&amp;_xlfn.XLOOKUP($A406,E96_raw,e96_std&amp;" "&amp;e96_sym)&amp;_xlfn.XLOOKUP(16,eii,eia)&amp;_xlfn.XLOOKUP(4,eii,eia)&amp;_xlfn.XLOOKUP(LEFT(C406,7),r_1,r_4)&amp;" W @ 70°C"&amp;_xlfn.XLOOKUP(16,eii,eia)&amp;_xlfn.XLOOKUP(5,eii,eia)&amp;_xlfn.XLOOKUP(MID(C406,4,3),e_code,TEXT(e_size,"0000"))&amp;_xlfn.XLOOKUP(16,eii,eia)&amp;_xlfn.XLOOKUP(6,eii,eia)&amp;ROUND(MIN(SQRT($A406*_xlfn.XLOOKUP(LEFT(C406,7),r_1,r_4)),_xlfn.XLOOKUP(LEFT(C406,7),r_1,r_7)),1)&amp;" V"&amp;_xlfn.XLOOKUP(16,eii,eia)&amp;_xlfn.XLOOKUP(8,eii,eia)&amp;_xlfn.XLOOKUP(LEFT(C406,7),r_1,r_8)&amp;_xlfn.XLOOKUP(16,eii,eia)&amp;_xlfn.XLOOKUP(9,eii,eia)&amp;_xlfn.XLOOKUP($A406,E96_raw,E96_code&amp;" / "&amp;E96_3C)&amp;_xlfn.XLOOKUP(16,eii,eia)&amp;_xlfn.XLOOKUP(10,eii,eia)&amp;_xlfn.XLOOKUP(LEFT(C406,7),r_1,r_10)&amp;_xlfn.XLOOKUP(16,eii,eia)&amp;_xlfn.XLOOKUP(11,eii,eia)&amp;_xlfn.XLOOKUP(LEFT(C406,7),r_1,r_11)&amp;_xlfn.XLOOKUP(16,eii,eia)&amp;_xlfn.XLOOKUP(12,eii,eia)&amp;_xlfn.XLOOKUP(LEFT(C406,7),r_1,r_12)&amp;" ppm/°C"&amp;_xlfn.XLOOKUP(16,eii,eia)&amp;_xlfn.XLOOKUP(13,eii,eia)&amp;MID(C406,4,2)&amp;_xlfn.XLOOKUP(16,eii,eia)&amp;_xlfn.XLOOKUP(14,eii,eia)&amp;_xlfn.XLOOKUP(16,eii,eia)&amp;_xlfn.XLOOKUP(15,eii,eia)&amp;_xlfn.XLOOKUP(16,eii,eia)</f>
        <v>technology 1582;attribute MPN 'ERJ1RHD1582' constant;attribute value '15.8 k' constant;attribute Power '0.05 W @ 70°C' constant;attribute package '0201' constant;attribute RCWV '28.1 V' constant;attribute tolerance '±0.5 %' constant;attribute pkg_codes '1582 / 153'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6" s="5" t="str" cm="1">
        <f t="array" aca="1" ref="F406" ca="1">IF( OR( AND($A406&gt;=INDIRECT("'Panasonic ERJ Code Table'!$K" &amp; F$1),$A406&lt;=INDIRECT("'Panasonic ERJ Code Table'!$L" &amp; F$1)), AND($A406&gt;=INDIRECT("'Panasonic ERJ Code Table'!$M" &amp; F$1),$A406&lt;=INDIRECT("'Panasonic ERJ Code Table'!$N" &amp; F$1)) ),F$2&amp;_xlfn.XLOOKUP($A406,E96_raw,E96_code),"N/A")</f>
        <v>ERJ2RHD1582</v>
      </c>
      <c r="G406" s="23" t="str" cm="1">
        <f t="array" aca="1" ref="G406" ca="1">"technology "&amp;RIGHT(F406,4)&amp;";"&amp;_xlfn.XLOOKUP(2,eii,eia)&amp;F406&amp;_xlfn.XLOOKUP(16,eii,eia)&amp;_xlfn.XLOOKUP(3,eii,eia)&amp;_xlfn.XLOOKUP($A406,E96_raw,e96_std&amp;" "&amp;e96_sym)&amp;_xlfn.XLOOKUP(16,eii,eia)&amp;_xlfn.XLOOKUP(4,eii,eia)&amp;_xlfn.XLOOKUP(LEFT(F406,7),r_1,r_4)&amp;" W @ 70°C"&amp;_xlfn.XLOOKUP(16,eii,eia)&amp;_xlfn.XLOOKUP(5,eii,eia)&amp;_xlfn.XLOOKUP(MID(F406,4,3),e_code,TEXT(e_size,"0000"))&amp;_xlfn.XLOOKUP(16,eii,eia)&amp;_xlfn.XLOOKUP(6,eii,eia)&amp;ROUND(MIN(SQRT($A406*_xlfn.XLOOKUP(LEFT(F406,7),r_1,r_4)),_xlfn.XLOOKUP(LEFT(F406,7),r_1,r_7)),1)&amp;" V"&amp;_xlfn.XLOOKUP(16,eii,eia)&amp;_xlfn.XLOOKUP(8,eii,eia)&amp;_xlfn.XLOOKUP(LEFT(F406,7),r_1,r_8)&amp;_xlfn.XLOOKUP(16,eii,eia)&amp;_xlfn.XLOOKUP(9,eii,eia)&amp;_xlfn.XLOOKUP($A406,E96_raw,E96_code&amp;" / "&amp;E96_3C)&amp;_xlfn.XLOOKUP(16,eii,eia)&amp;_xlfn.XLOOKUP(10,eii,eia)&amp;_xlfn.XLOOKUP(LEFT(F406,7),r_1,r_10)&amp;_xlfn.XLOOKUP(16,eii,eia)&amp;_xlfn.XLOOKUP(11,eii,eia)&amp;_xlfn.XLOOKUP(LEFT(F406,7),r_1,r_11)&amp;_xlfn.XLOOKUP(16,eii,eia)&amp;_xlfn.XLOOKUP(12,eii,eia)&amp;_xlfn.XLOOKUP(LEFT(F406,7),r_1,r_12)&amp;" ppm/°C"&amp;_xlfn.XLOOKUP(16,eii,eia)&amp;_xlfn.XLOOKUP(13,eii,eia)&amp;MID(F406,4,2)&amp;_xlfn.XLOOKUP(16,eii,eia)&amp;_xlfn.XLOOKUP(14,eii,eia)&amp;_xlfn.XLOOKUP(16,eii,eia)&amp;_xlfn.XLOOKUP(15,eii,eia)&amp;_xlfn.XLOOKUP(16,eii,eia)</f>
        <v>technology 1582;attribute MPN 'ERJ2RHD1582' constant;attribute value '15.8 k' constant;attribute Power '0.063 W @ 70°C' constant;attribute package '0402' constant;attribute RCWV '31.5 V' constant;attribute tolerance '±0.5 %' constant;attribute pkg_codes '1582 / 153'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6" s="5" t="str" cm="1">
        <f t="array" aca="1" ref="I406" ca="1">IF( OR( AND($A406&gt;=INDIRECT("'Panasonic ERJ Code Table'!$K" &amp; I$1),$A406&lt;=INDIRECT("'Panasonic ERJ Code Table'!$L" &amp; I$1)), AND($A406&gt;=INDIRECT("'Panasonic ERJ Code Table'!$M" &amp; I$1),$A406&lt;=INDIRECT("'Panasonic ERJ Code Table'!$N" &amp; I$1)) ),I$2&amp;_xlfn.XLOOKUP($A406,E96_raw,E96_code),"N/A")</f>
        <v>N/A</v>
      </c>
      <c r="L406" s="5" t="str" cm="1">
        <f t="array" aca="1" ref="L406" ca="1">IF( OR( AND($A406&gt;=INDIRECT("'Panasonic ERJ Code Table'!$K" &amp; L$1),$A406&lt;=INDIRECT("'Panasonic ERJ Code Table'!$L" &amp; L$1)), AND($A406&gt;=INDIRECT("'Panasonic ERJ Code Table'!$M" &amp; L$1),$A406&lt;=INDIRECT("'Panasonic ERJ Code Table'!$N" &amp; L$1)) ),L$2&amp;_xlfn.XLOOKUP($A406,E96_raw,E96_code),"N/A")</f>
        <v>ERJ3RBD1582</v>
      </c>
      <c r="O406" s="5" t="str" cm="1">
        <f t="array" aca="1" ref="O406" ca="1">IF( OR( AND($A406&gt;=INDIRECT("'Panasonic ERJ Code Table'!$K" &amp; O$1),$A406&lt;=INDIRECT("'Panasonic ERJ Code Table'!$L" &amp; O$1)), AND($A406&gt;=INDIRECT("'Panasonic ERJ Code Table'!$M" &amp; O$1),$A406&lt;=INDIRECT("'Panasonic ERJ Code Table'!$N" &amp; O$1)) ),O$2&amp;_xlfn.XLOOKUP($A406,E96_raw,E96_code),"N/A")</f>
        <v>N/A</v>
      </c>
      <c r="R406" s="5" t="str" cm="1">
        <f t="array" aca="1" ref="R406" ca="1">IF( OR( AND($A406&gt;=INDIRECT("'Panasonic ERJ Code Table'!$K" &amp; R$1),$A406&lt;=INDIRECT("'Panasonic ERJ Code Table'!$L" &amp; R$1)), AND($A406&gt;=INDIRECT("'Panasonic ERJ Code Table'!$M" &amp; R$1),$A406&lt;=INDIRECT("'Panasonic ERJ Code Table'!$N" &amp; R$1)) ),R$2&amp;_xlfn.XLOOKUP($A406,E96_raw,E96_code),"N/A")</f>
        <v>ERJ6RBD1582</v>
      </c>
      <c r="U406" s="5" t="str" cm="1">
        <f t="array" aca="1" ref="U406" ca="1">IF( OR( AND($A406&gt;=INDIRECT("'Panasonic ERJ Code Table'!$J" &amp; U$1),$A406&lt;=INDIRECT("'Panasonic ERJ Code Table'!$K" &amp; U$1)), AND($A406&gt;=INDIRECT("'Panasonic ERJ Code Table'!$L" &amp; U$1),$A406&lt;=INDIRECT("'Panasonic ERJ Code Table'!$M" &amp; U$1)) ),U$2&amp;_xlfn.XLOOKUP($A406,E96_raw,E96_code),"N/A")</f>
        <v>ERJ6RED1582</v>
      </c>
    </row>
    <row r="407" spans="1:21">
      <c r="A407" s="16">
        <v>16200</v>
      </c>
      <c r="B407" s="19"/>
      <c r="C407" s="5" t="str" cm="1">
        <f t="array" aca="1" ref="C407" ca="1">IF( OR( AND($A407&gt;=INDIRECT("'Panasonic ERJ Code Table'!$K" &amp; C$1),$A407&lt;=INDIRECT("'Panasonic ERJ Code Table'!$L" &amp; C$1)), AND($A407&gt;=INDIRECT("'Panasonic ERJ Code Table'!$M" &amp; C$1),$A407&lt;=INDIRECT("'Panasonic ERJ Code Table'!$N" &amp; C$1)) ),C$2&amp;_xlfn.XLOOKUP($A407,E96_raw,E96_code),"N/A")</f>
        <v>ERJ1RHD1622</v>
      </c>
      <c r="D407" s="23" t="str" cm="1">
        <f t="array" aca="1" ref="D407" ca="1">"technology "&amp;RIGHT(C407,4)&amp;";"&amp;_xlfn.XLOOKUP(2,eii,eia)&amp;C407&amp;_xlfn.XLOOKUP(16,eii,eia)&amp;_xlfn.XLOOKUP(3,eii,eia)&amp;_xlfn.XLOOKUP($A407,E96_raw,e96_std&amp;" "&amp;e96_sym)&amp;_xlfn.XLOOKUP(16,eii,eia)&amp;_xlfn.XLOOKUP(4,eii,eia)&amp;_xlfn.XLOOKUP(LEFT(C407,7),r_1,r_4)&amp;" W @ 70°C"&amp;_xlfn.XLOOKUP(16,eii,eia)&amp;_xlfn.XLOOKUP(5,eii,eia)&amp;_xlfn.XLOOKUP(MID(C407,4,3),e_code,TEXT(e_size,"0000"))&amp;_xlfn.XLOOKUP(16,eii,eia)&amp;_xlfn.XLOOKUP(6,eii,eia)&amp;ROUND(MIN(SQRT($A407*_xlfn.XLOOKUP(LEFT(C407,7),r_1,r_4)),_xlfn.XLOOKUP(LEFT(C407,7),r_1,r_7)),1)&amp;" V"&amp;_xlfn.XLOOKUP(16,eii,eia)&amp;_xlfn.XLOOKUP(8,eii,eia)&amp;_xlfn.XLOOKUP(LEFT(C407,7),r_1,r_8)&amp;_xlfn.XLOOKUP(16,eii,eia)&amp;_xlfn.XLOOKUP(9,eii,eia)&amp;_xlfn.XLOOKUP($A407,E96_raw,E96_code&amp;" / "&amp;E96_3C)&amp;_xlfn.XLOOKUP(16,eii,eia)&amp;_xlfn.XLOOKUP(10,eii,eia)&amp;_xlfn.XLOOKUP(LEFT(C407,7),r_1,r_10)&amp;_xlfn.XLOOKUP(16,eii,eia)&amp;_xlfn.XLOOKUP(11,eii,eia)&amp;_xlfn.XLOOKUP(LEFT(C407,7),r_1,r_11)&amp;_xlfn.XLOOKUP(16,eii,eia)&amp;_xlfn.XLOOKUP(12,eii,eia)&amp;_xlfn.XLOOKUP(LEFT(C407,7),r_1,r_12)&amp;" ppm/°C"&amp;_xlfn.XLOOKUP(16,eii,eia)&amp;_xlfn.XLOOKUP(13,eii,eia)&amp;MID(C407,4,2)&amp;_xlfn.XLOOKUP(16,eii,eia)&amp;_xlfn.XLOOKUP(14,eii,eia)&amp;_xlfn.XLOOKUP(16,eii,eia)&amp;_xlfn.XLOOKUP(15,eii,eia)&amp;_xlfn.XLOOKUP(16,eii,eia)</f>
        <v>technology 1622;attribute MPN 'ERJ1RHD1622' constant;attribute value '16.2 k' constant;attribute Power '0.05 W @ 70°C' constant;attribute package '0201' constant;attribute RCWV '28.5 V' constant;attribute tolerance '±0.5 %' constant;attribute pkg_codes '1622 / 163'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7" s="5" t="str" cm="1">
        <f t="array" aca="1" ref="F407" ca="1">IF( OR( AND($A407&gt;=INDIRECT("'Panasonic ERJ Code Table'!$K" &amp; F$1),$A407&lt;=INDIRECT("'Panasonic ERJ Code Table'!$L" &amp; F$1)), AND($A407&gt;=INDIRECT("'Panasonic ERJ Code Table'!$M" &amp; F$1),$A407&lt;=INDIRECT("'Panasonic ERJ Code Table'!$N" &amp; F$1)) ),F$2&amp;_xlfn.XLOOKUP($A407,E96_raw,E96_code),"N/A")</f>
        <v>ERJ2RHD1622</v>
      </c>
      <c r="G407" s="23" t="str" cm="1">
        <f t="array" aca="1" ref="G407" ca="1">"technology "&amp;RIGHT(F407,4)&amp;";"&amp;_xlfn.XLOOKUP(2,eii,eia)&amp;F407&amp;_xlfn.XLOOKUP(16,eii,eia)&amp;_xlfn.XLOOKUP(3,eii,eia)&amp;_xlfn.XLOOKUP($A407,E96_raw,e96_std&amp;" "&amp;e96_sym)&amp;_xlfn.XLOOKUP(16,eii,eia)&amp;_xlfn.XLOOKUP(4,eii,eia)&amp;_xlfn.XLOOKUP(LEFT(F407,7),r_1,r_4)&amp;" W @ 70°C"&amp;_xlfn.XLOOKUP(16,eii,eia)&amp;_xlfn.XLOOKUP(5,eii,eia)&amp;_xlfn.XLOOKUP(MID(F407,4,3),e_code,TEXT(e_size,"0000"))&amp;_xlfn.XLOOKUP(16,eii,eia)&amp;_xlfn.XLOOKUP(6,eii,eia)&amp;ROUND(MIN(SQRT($A407*_xlfn.XLOOKUP(LEFT(F407,7),r_1,r_4)),_xlfn.XLOOKUP(LEFT(F407,7),r_1,r_7)),1)&amp;" V"&amp;_xlfn.XLOOKUP(16,eii,eia)&amp;_xlfn.XLOOKUP(8,eii,eia)&amp;_xlfn.XLOOKUP(LEFT(F407,7),r_1,r_8)&amp;_xlfn.XLOOKUP(16,eii,eia)&amp;_xlfn.XLOOKUP(9,eii,eia)&amp;_xlfn.XLOOKUP($A407,E96_raw,E96_code&amp;" / "&amp;E96_3C)&amp;_xlfn.XLOOKUP(16,eii,eia)&amp;_xlfn.XLOOKUP(10,eii,eia)&amp;_xlfn.XLOOKUP(LEFT(F407,7),r_1,r_10)&amp;_xlfn.XLOOKUP(16,eii,eia)&amp;_xlfn.XLOOKUP(11,eii,eia)&amp;_xlfn.XLOOKUP(LEFT(F407,7),r_1,r_11)&amp;_xlfn.XLOOKUP(16,eii,eia)&amp;_xlfn.XLOOKUP(12,eii,eia)&amp;_xlfn.XLOOKUP(LEFT(F407,7),r_1,r_12)&amp;" ppm/°C"&amp;_xlfn.XLOOKUP(16,eii,eia)&amp;_xlfn.XLOOKUP(13,eii,eia)&amp;MID(F407,4,2)&amp;_xlfn.XLOOKUP(16,eii,eia)&amp;_xlfn.XLOOKUP(14,eii,eia)&amp;_xlfn.XLOOKUP(16,eii,eia)&amp;_xlfn.XLOOKUP(15,eii,eia)&amp;_xlfn.XLOOKUP(16,eii,eia)</f>
        <v>technology 1622;attribute MPN 'ERJ2RHD1622' constant;attribute value '16.2 k' constant;attribute Power '0.063 W @ 70°C' constant;attribute package '0402' constant;attribute RCWV '31.9 V' constant;attribute tolerance '±0.5 %' constant;attribute pkg_codes '1622 / 163'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7" s="5" t="str" cm="1">
        <f t="array" aca="1" ref="I407" ca="1">IF( OR( AND($A407&gt;=INDIRECT("'Panasonic ERJ Code Table'!$K" &amp; I$1),$A407&lt;=INDIRECT("'Panasonic ERJ Code Table'!$L" &amp; I$1)), AND($A407&gt;=INDIRECT("'Panasonic ERJ Code Table'!$M" &amp; I$1),$A407&lt;=INDIRECT("'Panasonic ERJ Code Table'!$N" &amp; I$1)) ),I$2&amp;_xlfn.XLOOKUP($A407,E96_raw,E96_code),"N/A")</f>
        <v>N/A</v>
      </c>
      <c r="L407" s="5" t="str" cm="1">
        <f t="array" aca="1" ref="L407" ca="1">IF( OR( AND($A407&gt;=INDIRECT("'Panasonic ERJ Code Table'!$K" &amp; L$1),$A407&lt;=INDIRECT("'Panasonic ERJ Code Table'!$L" &amp; L$1)), AND($A407&gt;=INDIRECT("'Panasonic ERJ Code Table'!$M" &amp; L$1),$A407&lt;=INDIRECT("'Panasonic ERJ Code Table'!$N" &amp; L$1)) ),L$2&amp;_xlfn.XLOOKUP($A407,E96_raw,E96_code),"N/A")</f>
        <v>ERJ3RBD1622</v>
      </c>
      <c r="O407" s="5" t="str" cm="1">
        <f t="array" aca="1" ref="O407" ca="1">IF( OR( AND($A407&gt;=INDIRECT("'Panasonic ERJ Code Table'!$K" &amp; O$1),$A407&lt;=INDIRECT("'Panasonic ERJ Code Table'!$L" &amp; O$1)), AND($A407&gt;=INDIRECT("'Panasonic ERJ Code Table'!$M" &amp; O$1),$A407&lt;=INDIRECT("'Panasonic ERJ Code Table'!$N" &amp; O$1)) ),O$2&amp;_xlfn.XLOOKUP($A407,E96_raw,E96_code),"N/A")</f>
        <v>N/A</v>
      </c>
      <c r="R407" s="5" t="str" cm="1">
        <f t="array" aca="1" ref="R407" ca="1">IF( OR( AND($A407&gt;=INDIRECT("'Panasonic ERJ Code Table'!$K" &amp; R$1),$A407&lt;=INDIRECT("'Panasonic ERJ Code Table'!$L" &amp; R$1)), AND($A407&gt;=INDIRECT("'Panasonic ERJ Code Table'!$M" &amp; R$1),$A407&lt;=INDIRECT("'Panasonic ERJ Code Table'!$N" &amp; R$1)) ),R$2&amp;_xlfn.XLOOKUP($A407,E96_raw,E96_code),"N/A")</f>
        <v>ERJ6RBD1622</v>
      </c>
      <c r="U407" s="5" t="str" cm="1">
        <f t="array" aca="1" ref="U407" ca="1">IF( OR( AND($A407&gt;=INDIRECT("'Panasonic ERJ Code Table'!$J" &amp; U$1),$A407&lt;=INDIRECT("'Panasonic ERJ Code Table'!$K" &amp; U$1)), AND($A407&gt;=INDIRECT("'Panasonic ERJ Code Table'!$L" &amp; U$1),$A407&lt;=INDIRECT("'Panasonic ERJ Code Table'!$M" &amp; U$1)) ),U$2&amp;_xlfn.XLOOKUP($A407,E96_raw,E96_code),"N/A")</f>
        <v>ERJ6RED1622</v>
      </c>
    </row>
    <row r="408" spans="1:21">
      <c r="A408" s="16">
        <v>16500</v>
      </c>
      <c r="B408" s="19"/>
      <c r="C408" s="5" t="str" cm="1">
        <f t="array" aca="1" ref="C408" ca="1">IF( OR( AND($A408&gt;=INDIRECT("'Panasonic ERJ Code Table'!$K" &amp; C$1),$A408&lt;=INDIRECT("'Panasonic ERJ Code Table'!$L" &amp; C$1)), AND($A408&gt;=INDIRECT("'Panasonic ERJ Code Table'!$M" &amp; C$1),$A408&lt;=INDIRECT("'Panasonic ERJ Code Table'!$N" &amp; C$1)) ),C$2&amp;_xlfn.XLOOKUP($A408,E96_raw,E96_code),"N/A")</f>
        <v>ERJ1RHD1652</v>
      </c>
      <c r="D408" s="23" t="str" cm="1">
        <f t="array" aca="1" ref="D408" ca="1">"technology "&amp;RIGHT(C408,4)&amp;";"&amp;_xlfn.XLOOKUP(2,eii,eia)&amp;C408&amp;_xlfn.XLOOKUP(16,eii,eia)&amp;_xlfn.XLOOKUP(3,eii,eia)&amp;_xlfn.XLOOKUP($A408,E96_raw,e96_std&amp;" "&amp;e96_sym)&amp;_xlfn.XLOOKUP(16,eii,eia)&amp;_xlfn.XLOOKUP(4,eii,eia)&amp;_xlfn.XLOOKUP(LEFT(C408,7),r_1,r_4)&amp;" W @ 70°C"&amp;_xlfn.XLOOKUP(16,eii,eia)&amp;_xlfn.XLOOKUP(5,eii,eia)&amp;_xlfn.XLOOKUP(MID(C408,4,3),e_code,TEXT(e_size,"0000"))&amp;_xlfn.XLOOKUP(16,eii,eia)&amp;_xlfn.XLOOKUP(6,eii,eia)&amp;ROUND(MIN(SQRT($A408*_xlfn.XLOOKUP(LEFT(C408,7),r_1,r_4)),_xlfn.XLOOKUP(LEFT(C408,7),r_1,r_7)),1)&amp;" V"&amp;_xlfn.XLOOKUP(16,eii,eia)&amp;_xlfn.XLOOKUP(8,eii,eia)&amp;_xlfn.XLOOKUP(LEFT(C408,7),r_1,r_8)&amp;_xlfn.XLOOKUP(16,eii,eia)&amp;_xlfn.XLOOKUP(9,eii,eia)&amp;_xlfn.XLOOKUP($A408,E96_raw,E96_code&amp;" / "&amp;E96_3C)&amp;_xlfn.XLOOKUP(16,eii,eia)&amp;_xlfn.XLOOKUP(10,eii,eia)&amp;_xlfn.XLOOKUP(LEFT(C408,7),r_1,r_10)&amp;_xlfn.XLOOKUP(16,eii,eia)&amp;_xlfn.XLOOKUP(11,eii,eia)&amp;_xlfn.XLOOKUP(LEFT(C408,7),r_1,r_11)&amp;_xlfn.XLOOKUP(16,eii,eia)&amp;_xlfn.XLOOKUP(12,eii,eia)&amp;_xlfn.XLOOKUP(LEFT(C408,7),r_1,r_12)&amp;" ppm/°C"&amp;_xlfn.XLOOKUP(16,eii,eia)&amp;_xlfn.XLOOKUP(13,eii,eia)&amp;MID(C408,4,2)&amp;_xlfn.XLOOKUP(16,eii,eia)&amp;_xlfn.XLOOKUP(14,eii,eia)&amp;_xlfn.XLOOKUP(16,eii,eia)&amp;_xlfn.XLOOKUP(15,eii,eia)&amp;_xlfn.XLOOKUP(16,eii,eia)</f>
        <v>technology 1652;attribute MPN 'ERJ1RHD1652' constant;attribute value '16.5 k' constant;attribute Power '0.05 W @ 70°C' constant;attribute package '0201' constant;attribute RCWV '28.7 V' constant;attribute tolerance '±0.5 %' constant;attribute pkg_codes '1652 / 163'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8" s="5" t="str" cm="1">
        <f t="array" aca="1" ref="F408" ca="1">IF( OR( AND($A408&gt;=INDIRECT("'Panasonic ERJ Code Table'!$K" &amp; F$1),$A408&lt;=INDIRECT("'Panasonic ERJ Code Table'!$L" &amp; F$1)), AND($A408&gt;=INDIRECT("'Panasonic ERJ Code Table'!$M" &amp; F$1),$A408&lt;=INDIRECT("'Panasonic ERJ Code Table'!$N" &amp; F$1)) ),F$2&amp;_xlfn.XLOOKUP($A408,E96_raw,E96_code),"N/A")</f>
        <v>ERJ2RHD1652</v>
      </c>
      <c r="G408" s="23" t="str" cm="1">
        <f t="array" aca="1" ref="G408" ca="1">"technology "&amp;RIGHT(F408,4)&amp;";"&amp;_xlfn.XLOOKUP(2,eii,eia)&amp;F408&amp;_xlfn.XLOOKUP(16,eii,eia)&amp;_xlfn.XLOOKUP(3,eii,eia)&amp;_xlfn.XLOOKUP($A408,E96_raw,e96_std&amp;" "&amp;e96_sym)&amp;_xlfn.XLOOKUP(16,eii,eia)&amp;_xlfn.XLOOKUP(4,eii,eia)&amp;_xlfn.XLOOKUP(LEFT(F408,7),r_1,r_4)&amp;" W @ 70°C"&amp;_xlfn.XLOOKUP(16,eii,eia)&amp;_xlfn.XLOOKUP(5,eii,eia)&amp;_xlfn.XLOOKUP(MID(F408,4,3),e_code,TEXT(e_size,"0000"))&amp;_xlfn.XLOOKUP(16,eii,eia)&amp;_xlfn.XLOOKUP(6,eii,eia)&amp;ROUND(MIN(SQRT($A408*_xlfn.XLOOKUP(LEFT(F408,7),r_1,r_4)),_xlfn.XLOOKUP(LEFT(F408,7),r_1,r_7)),1)&amp;" V"&amp;_xlfn.XLOOKUP(16,eii,eia)&amp;_xlfn.XLOOKUP(8,eii,eia)&amp;_xlfn.XLOOKUP(LEFT(F408,7),r_1,r_8)&amp;_xlfn.XLOOKUP(16,eii,eia)&amp;_xlfn.XLOOKUP(9,eii,eia)&amp;_xlfn.XLOOKUP($A408,E96_raw,E96_code&amp;" / "&amp;E96_3C)&amp;_xlfn.XLOOKUP(16,eii,eia)&amp;_xlfn.XLOOKUP(10,eii,eia)&amp;_xlfn.XLOOKUP(LEFT(F408,7),r_1,r_10)&amp;_xlfn.XLOOKUP(16,eii,eia)&amp;_xlfn.XLOOKUP(11,eii,eia)&amp;_xlfn.XLOOKUP(LEFT(F408,7),r_1,r_11)&amp;_xlfn.XLOOKUP(16,eii,eia)&amp;_xlfn.XLOOKUP(12,eii,eia)&amp;_xlfn.XLOOKUP(LEFT(F408,7),r_1,r_12)&amp;" ppm/°C"&amp;_xlfn.XLOOKUP(16,eii,eia)&amp;_xlfn.XLOOKUP(13,eii,eia)&amp;MID(F408,4,2)&amp;_xlfn.XLOOKUP(16,eii,eia)&amp;_xlfn.XLOOKUP(14,eii,eia)&amp;_xlfn.XLOOKUP(16,eii,eia)&amp;_xlfn.XLOOKUP(15,eii,eia)&amp;_xlfn.XLOOKUP(16,eii,eia)</f>
        <v>technology 1652;attribute MPN 'ERJ2RHD1652' constant;attribute value '16.5 k' constant;attribute Power '0.063 W @ 70°C' constant;attribute package '0402' constant;attribute RCWV '32.2 V' constant;attribute tolerance '±0.5 %' constant;attribute pkg_codes '1652 / 163'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8" s="5" t="str" cm="1">
        <f t="array" aca="1" ref="I408" ca="1">IF( OR( AND($A408&gt;=INDIRECT("'Panasonic ERJ Code Table'!$K" &amp; I$1),$A408&lt;=INDIRECT("'Panasonic ERJ Code Table'!$L" &amp; I$1)), AND($A408&gt;=INDIRECT("'Panasonic ERJ Code Table'!$M" &amp; I$1),$A408&lt;=INDIRECT("'Panasonic ERJ Code Table'!$N" &amp; I$1)) ),I$2&amp;_xlfn.XLOOKUP($A408,E96_raw,E96_code),"N/A")</f>
        <v>N/A</v>
      </c>
      <c r="L408" s="5" t="str" cm="1">
        <f t="array" aca="1" ref="L408" ca="1">IF( OR( AND($A408&gt;=INDIRECT("'Panasonic ERJ Code Table'!$K" &amp; L$1),$A408&lt;=INDIRECT("'Panasonic ERJ Code Table'!$L" &amp; L$1)), AND($A408&gt;=INDIRECT("'Panasonic ERJ Code Table'!$M" &amp; L$1),$A408&lt;=INDIRECT("'Panasonic ERJ Code Table'!$N" &amp; L$1)) ),L$2&amp;_xlfn.XLOOKUP($A408,E96_raw,E96_code),"N/A")</f>
        <v>ERJ3RBD1652</v>
      </c>
      <c r="O408" s="5" t="str" cm="1">
        <f t="array" aca="1" ref="O408" ca="1">IF( OR( AND($A408&gt;=INDIRECT("'Panasonic ERJ Code Table'!$K" &amp; O$1),$A408&lt;=INDIRECT("'Panasonic ERJ Code Table'!$L" &amp; O$1)), AND($A408&gt;=INDIRECT("'Panasonic ERJ Code Table'!$M" &amp; O$1),$A408&lt;=INDIRECT("'Panasonic ERJ Code Table'!$N" &amp; O$1)) ),O$2&amp;_xlfn.XLOOKUP($A408,E96_raw,E96_code),"N/A")</f>
        <v>N/A</v>
      </c>
      <c r="R408" s="5" t="str" cm="1">
        <f t="array" aca="1" ref="R408" ca="1">IF( OR( AND($A408&gt;=INDIRECT("'Panasonic ERJ Code Table'!$K" &amp; R$1),$A408&lt;=INDIRECT("'Panasonic ERJ Code Table'!$L" &amp; R$1)), AND($A408&gt;=INDIRECT("'Panasonic ERJ Code Table'!$M" &amp; R$1),$A408&lt;=INDIRECT("'Panasonic ERJ Code Table'!$N" &amp; R$1)) ),R$2&amp;_xlfn.XLOOKUP($A408,E96_raw,E96_code),"N/A")</f>
        <v>ERJ6RBD1652</v>
      </c>
      <c r="U408" s="5" t="str" cm="1">
        <f t="array" aca="1" ref="U408" ca="1">IF( OR( AND($A408&gt;=INDIRECT("'Panasonic ERJ Code Table'!$J" &amp; U$1),$A408&lt;=INDIRECT("'Panasonic ERJ Code Table'!$K" &amp; U$1)), AND($A408&gt;=INDIRECT("'Panasonic ERJ Code Table'!$L" &amp; U$1),$A408&lt;=INDIRECT("'Panasonic ERJ Code Table'!$M" &amp; U$1)) ),U$2&amp;_xlfn.XLOOKUP($A408,E96_raw,E96_code),"N/A")</f>
        <v>ERJ6RED1652</v>
      </c>
    </row>
    <row r="409" spans="1:21">
      <c r="A409" s="16">
        <v>16900</v>
      </c>
      <c r="B409" s="19"/>
      <c r="C409" s="5" t="str" cm="1">
        <f t="array" aca="1" ref="C409" ca="1">IF( OR( AND($A409&gt;=INDIRECT("'Panasonic ERJ Code Table'!$K" &amp; C$1),$A409&lt;=INDIRECT("'Panasonic ERJ Code Table'!$L" &amp; C$1)), AND($A409&gt;=INDIRECT("'Panasonic ERJ Code Table'!$M" &amp; C$1),$A409&lt;=INDIRECT("'Panasonic ERJ Code Table'!$N" &amp; C$1)) ),C$2&amp;_xlfn.XLOOKUP($A409,E96_raw,E96_code),"N/A")</f>
        <v>ERJ1RHD1692</v>
      </c>
      <c r="D409" s="23" t="str" cm="1">
        <f t="array" aca="1" ref="D409" ca="1">"technology "&amp;RIGHT(C409,4)&amp;";"&amp;_xlfn.XLOOKUP(2,eii,eia)&amp;C409&amp;_xlfn.XLOOKUP(16,eii,eia)&amp;_xlfn.XLOOKUP(3,eii,eia)&amp;_xlfn.XLOOKUP($A409,E96_raw,e96_std&amp;" "&amp;e96_sym)&amp;_xlfn.XLOOKUP(16,eii,eia)&amp;_xlfn.XLOOKUP(4,eii,eia)&amp;_xlfn.XLOOKUP(LEFT(C409,7),r_1,r_4)&amp;" W @ 70°C"&amp;_xlfn.XLOOKUP(16,eii,eia)&amp;_xlfn.XLOOKUP(5,eii,eia)&amp;_xlfn.XLOOKUP(MID(C409,4,3),e_code,TEXT(e_size,"0000"))&amp;_xlfn.XLOOKUP(16,eii,eia)&amp;_xlfn.XLOOKUP(6,eii,eia)&amp;ROUND(MIN(SQRT($A409*_xlfn.XLOOKUP(LEFT(C409,7),r_1,r_4)),_xlfn.XLOOKUP(LEFT(C409,7),r_1,r_7)),1)&amp;" V"&amp;_xlfn.XLOOKUP(16,eii,eia)&amp;_xlfn.XLOOKUP(8,eii,eia)&amp;_xlfn.XLOOKUP(LEFT(C409,7),r_1,r_8)&amp;_xlfn.XLOOKUP(16,eii,eia)&amp;_xlfn.XLOOKUP(9,eii,eia)&amp;_xlfn.XLOOKUP($A409,E96_raw,E96_code&amp;" / "&amp;E96_3C)&amp;_xlfn.XLOOKUP(16,eii,eia)&amp;_xlfn.XLOOKUP(10,eii,eia)&amp;_xlfn.XLOOKUP(LEFT(C409,7),r_1,r_10)&amp;_xlfn.XLOOKUP(16,eii,eia)&amp;_xlfn.XLOOKUP(11,eii,eia)&amp;_xlfn.XLOOKUP(LEFT(C409,7),r_1,r_11)&amp;_xlfn.XLOOKUP(16,eii,eia)&amp;_xlfn.XLOOKUP(12,eii,eia)&amp;_xlfn.XLOOKUP(LEFT(C409,7),r_1,r_12)&amp;" ppm/°C"&amp;_xlfn.XLOOKUP(16,eii,eia)&amp;_xlfn.XLOOKUP(13,eii,eia)&amp;MID(C409,4,2)&amp;_xlfn.XLOOKUP(16,eii,eia)&amp;_xlfn.XLOOKUP(14,eii,eia)&amp;_xlfn.XLOOKUP(16,eii,eia)&amp;_xlfn.XLOOKUP(15,eii,eia)&amp;_xlfn.XLOOKUP(16,eii,eia)</f>
        <v>technology 1692;attribute MPN 'ERJ1RHD1692' constant;attribute value '16.9 k' constant;attribute Power '0.05 W @ 70°C' constant;attribute package '0201' constant;attribute RCWV '29.1 V' constant;attribute tolerance '±0.5 %' constant;attribute pkg_codes '1692 / 163'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09" s="5" t="str" cm="1">
        <f t="array" aca="1" ref="F409" ca="1">IF( OR( AND($A409&gt;=INDIRECT("'Panasonic ERJ Code Table'!$K" &amp; F$1),$A409&lt;=INDIRECT("'Panasonic ERJ Code Table'!$L" &amp; F$1)), AND($A409&gt;=INDIRECT("'Panasonic ERJ Code Table'!$M" &amp; F$1),$A409&lt;=INDIRECT("'Panasonic ERJ Code Table'!$N" &amp; F$1)) ),F$2&amp;_xlfn.XLOOKUP($A409,E96_raw,E96_code),"N/A")</f>
        <v>ERJ2RHD1692</v>
      </c>
      <c r="G409" s="23" t="str" cm="1">
        <f t="array" aca="1" ref="G409" ca="1">"technology "&amp;RIGHT(F409,4)&amp;";"&amp;_xlfn.XLOOKUP(2,eii,eia)&amp;F409&amp;_xlfn.XLOOKUP(16,eii,eia)&amp;_xlfn.XLOOKUP(3,eii,eia)&amp;_xlfn.XLOOKUP($A409,E96_raw,e96_std&amp;" "&amp;e96_sym)&amp;_xlfn.XLOOKUP(16,eii,eia)&amp;_xlfn.XLOOKUP(4,eii,eia)&amp;_xlfn.XLOOKUP(LEFT(F409,7),r_1,r_4)&amp;" W @ 70°C"&amp;_xlfn.XLOOKUP(16,eii,eia)&amp;_xlfn.XLOOKUP(5,eii,eia)&amp;_xlfn.XLOOKUP(MID(F409,4,3),e_code,TEXT(e_size,"0000"))&amp;_xlfn.XLOOKUP(16,eii,eia)&amp;_xlfn.XLOOKUP(6,eii,eia)&amp;ROUND(MIN(SQRT($A409*_xlfn.XLOOKUP(LEFT(F409,7),r_1,r_4)),_xlfn.XLOOKUP(LEFT(F409,7),r_1,r_7)),1)&amp;" V"&amp;_xlfn.XLOOKUP(16,eii,eia)&amp;_xlfn.XLOOKUP(8,eii,eia)&amp;_xlfn.XLOOKUP(LEFT(F409,7),r_1,r_8)&amp;_xlfn.XLOOKUP(16,eii,eia)&amp;_xlfn.XLOOKUP(9,eii,eia)&amp;_xlfn.XLOOKUP($A409,E96_raw,E96_code&amp;" / "&amp;E96_3C)&amp;_xlfn.XLOOKUP(16,eii,eia)&amp;_xlfn.XLOOKUP(10,eii,eia)&amp;_xlfn.XLOOKUP(LEFT(F409,7),r_1,r_10)&amp;_xlfn.XLOOKUP(16,eii,eia)&amp;_xlfn.XLOOKUP(11,eii,eia)&amp;_xlfn.XLOOKUP(LEFT(F409,7),r_1,r_11)&amp;_xlfn.XLOOKUP(16,eii,eia)&amp;_xlfn.XLOOKUP(12,eii,eia)&amp;_xlfn.XLOOKUP(LEFT(F409,7),r_1,r_12)&amp;" ppm/°C"&amp;_xlfn.XLOOKUP(16,eii,eia)&amp;_xlfn.XLOOKUP(13,eii,eia)&amp;MID(F409,4,2)&amp;_xlfn.XLOOKUP(16,eii,eia)&amp;_xlfn.XLOOKUP(14,eii,eia)&amp;_xlfn.XLOOKUP(16,eii,eia)&amp;_xlfn.XLOOKUP(15,eii,eia)&amp;_xlfn.XLOOKUP(16,eii,eia)</f>
        <v>technology 1692;attribute MPN 'ERJ2RHD1692' constant;attribute value '16.9 k' constant;attribute Power '0.063 W @ 70°C' constant;attribute package '0402' constant;attribute RCWV '32.6 V' constant;attribute tolerance '±0.5 %' constant;attribute pkg_codes '1692 / 163'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09" s="5" t="str" cm="1">
        <f t="array" aca="1" ref="I409" ca="1">IF( OR( AND($A409&gt;=INDIRECT("'Panasonic ERJ Code Table'!$K" &amp; I$1),$A409&lt;=INDIRECT("'Panasonic ERJ Code Table'!$L" &amp; I$1)), AND($A409&gt;=INDIRECT("'Panasonic ERJ Code Table'!$M" &amp; I$1),$A409&lt;=INDIRECT("'Panasonic ERJ Code Table'!$N" &amp; I$1)) ),I$2&amp;_xlfn.XLOOKUP($A409,E96_raw,E96_code),"N/A")</f>
        <v>N/A</v>
      </c>
      <c r="L409" s="5" t="str" cm="1">
        <f t="array" aca="1" ref="L409" ca="1">IF( OR( AND($A409&gt;=INDIRECT("'Panasonic ERJ Code Table'!$K" &amp; L$1),$A409&lt;=INDIRECT("'Panasonic ERJ Code Table'!$L" &amp; L$1)), AND($A409&gt;=INDIRECT("'Panasonic ERJ Code Table'!$M" &amp; L$1),$A409&lt;=INDIRECT("'Panasonic ERJ Code Table'!$N" &amp; L$1)) ),L$2&amp;_xlfn.XLOOKUP($A409,E96_raw,E96_code),"N/A")</f>
        <v>ERJ3RBD1692</v>
      </c>
      <c r="O409" s="5" t="str" cm="1">
        <f t="array" aca="1" ref="O409" ca="1">IF( OR( AND($A409&gt;=INDIRECT("'Panasonic ERJ Code Table'!$K" &amp; O$1),$A409&lt;=INDIRECT("'Panasonic ERJ Code Table'!$L" &amp; O$1)), AND($A409&gt;=INDIRECT("'Panasonic ERJ Code Table'!$M" &amp; O$1),$A409&lt;=INDIRECT("'Panasonic ERJ Code Table'!$N" &amp; O$1)) ),O$2&amp;_xlfn.XLOOKUP($A409,E96_raw,E96_code),"N/A")</f>
        <v>N/A</v>
      </c>
      <c r="R409" s="5" t="str" cm="1">
        <f t="array" aca="1" ref="R409" ca="1">IF( OR( AND($A409&gt;=INDIRECT("'Panasonic ERJ Code Table'!$K" &amp; R$1),$A409&lt;=INDIRECT("'Panasonic ERJ Code Table'!$L" &amp; R$1)), AND($A409&gt;=INDIRECT("'Panasonic ERJ Code Table'!$M" &amp; R$1),$A409&lt;=INDIRECT("'Panasonic ERJ Code Table'!$N" &amp; R$1)) ),R$2&amp;_xlfn.XLOOKUP($A409,E96_raw,E96_code),"N/A")</f>
        <v>ERJ6RBD1692</v>
      </c>
      <c r="U409" s="5" t="str" cm="1">
        <f t="array" aca="1" ref="U409" ca="1">IF( OR( AND($A409&gt;=INDIRECT("'Panasonic ERJ Code Table'!$J" &amp; U$1),$A409&lt;=INDIRECT("'Panasonic ERJ Code Table'!$K" &amp; U$1)), AND($A409&gt;=INDIRECT("'Panasonic ERJ Code Table'!$L" &amp; U$1),$A409&lt;=INDIRECT("'Panasonic ERJ Code Table'!$M" &amp; U$1)) ),U$2&amp;_xlfn.XLOOKUP($A409,E96_raw,E96_code),"N/A")</f>
        <v>ERJ6RED1692</v>
      </c>
    </row>
    <row r="410" spans="1:21">
      <c r="A410" s="16">
        <v>17400</v>
      </c>
      <c r="B410" s="19"/>
      <c r="C410" s="5" t="str" cm="1">
        <f t="array" aca="1" ref="C410" ca="1">IF( OR( AND($A410&gt;=INDIRECT("'Panasonic ERJ Code Table'!$K" &amp; C$1),$A410&lt;=INDIRECT("'Panasonic ERJ Code Table'!$L" &amp; C$1)), AND($A410&gt;=INDIRECT("'Panasonic ERJ Code Table'!$M" &amp; C$1),$A410&lt;=INDIRECT("'Panasonic ERJ Code Table'!$N" &amp; C$1)) ),C$2&amp;_xlfn.XLOOKUP($A410,E96_raw,E96_code),"N/A")</f>
        <v>ERJ1RHD1742</v>
      </c>
      <c r="D410" s="23" t="str" cm="1">
        <f t="array" aca="1" ref="D410" ca="1">"technology "&amp;RIGHT(C410,4)&amp;";"&amp;_xlfn.XLOOKUP(2,eii,eia)&amp;C410&amp;_xlfn.XLOOKUP(16,eii,eia)&amp;_xlfn.XLOOKUP(3,eii,eia)&amp;_xlfn.XLOOKUP($A410,E96_raw,e96_std&amp;" "&amp;e96_sym)&amp;_xlfn.XLOOKUP(16,eii,eia)&amp;_xlfn.XLOOKUP(4,eii,eia)&amp;_xlfn.XLOOKUP(LEFT(C410,7),r_1,r_4)&amp;" W @ 70°C"&amp;_xlfn.XLOOKUP(16,eii,eia)&amp;_xlfn.XLOOKUP(5,eii,eia)&amp;_xlfn.XLOOKUP(MID(C410,4,3),e_code,TEXT(e_size,"0000"))&amp;_xlfn.XLOOKUP(16,eii,eia)&amp;_xlfn.XLOOKUP(6,eii,eia)&amp;ROUND(MIN(SQRT($A410*_xlfn.XLOOKUP(LEFT(C410,7),r_1,r_4)),_xlfn.XLOOKUP(LEFT(C410,7),r_1,r_7)),1)&amp;" V"&amp;_xlfn.XLOOKUP(16,eii,eia)&amp;_xlfn.XLOOKUP(8,eii,eia)&amp;_xlfn.XLOOKUP(LEFT(C410,7),r_1,r_8)&amp;_xlfn.XLOOKUP(16,eii,eia)&amp;_xlfn.XLOOKUP(9,eii,eia)&amp;_xlfn.XLOOKUP($A410,E96_raw,E96_code&amp;" / "&amp;E96_3C)&amp;_xlfn.XLOOKUP(16,eii,eia)&amp;_xlfn.XLOOKUP(10,eii,eia)&amp;_xlfn.XLOOKUP(LEFT(C410,7),r_1,r_10)&amp;_xlfn.XLOOKUP(16,eii,eia)&amp;_xlfn.XLOOKUP(11,eii,eia)&amp;_xlfn.XLOOKUP(LEFT(C410,7),r_1,r_11)&amp;_xlfn.XLOOKUP(16,eii,eia)&amp;_xlfn.XLOOKUP(12,eii,eia)&amp;_xlfn.XLOOKUP(LEFT(C410,7),r_1,r_12)&amp;" ppm/°C"&amp;_xlfn.XLOOKUP(16,eii,eia)&amp;_xlfn.XLOOKUP(13,eii,eia)&amp;MID(C410,4,2)&amp;_xlfn.XLOOKUP(16,eii,eia)&amp;_xlfn.XLOOKUP(14,eii,eia)&amp;_xlfn.XLOOKUP(16,eii,eia)&amp;_xlfn.XLOOKUP(15,eii,eia)&amp;_xlfn.XLOOKUP(16,eii,eia)</f>
        <v>technology 1742;attribute MPN 'ERJ1RHD1742' constant;attribute value '17.4 k' constant;attribute Power '0.05 W @ 70°C' constant;attribute package '0201' constant;attribute RCWV '29.5 V' constant;attribute tolerance '±0.5 %' constant;attribute pkg_codes '1742 / 173'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0" s="5" t="str" cm="1">
        <f t="array" aca="1" ref="F410" ca="1">IF( OR( AND($A410&gt;=INDIRECT("'Panasonic ERJ Code Table'!$K" &amp; F$1),$A410&lt;=INDIRECT("'Panasonic ERJ Code Table'!$L" &amp; F$1)), AND($A410&gt;=INDIRECT("'Panasonic ERJ Code Table'!$M" &amp; F$1),$A410&lt;=INDIRECT("'Panasonic ERJ Code Table'!$N" &amp; F$1)) ),F$2&amp;_xlfn.XLOOKUP($A410,E96_raw,E96_code),"N/A")</f>
        <v>ERJ2RHD1742</v>
      </c>
      <c r="G410" s="23" t="str" cm="1">
        <f t="array" aca="1" ref="G410" ca="1">"technology "&amp;RIGHT(F410,4)&amp;";"&amp;_xlfn.XLOOKUP(2,eii,eia)&amp;F410&amp;_xlfn.XLOOKUP(16,eii,eia)&amp;_xlfn.XLOOKUP(3,eii,eia)&amp;_xlfn.XLOOKUP($A410,E96_raw,e96_std&amp;" "&amp;e96_sym)&amp;_xlfn.XLOOKUP(16,eii,eia)&amp;_xlfn.XLOOKUP(4,eii,eia)&amp;_xlfn.XLOOKUP(LEFT(F410,7),r_1,r_4)&amp;" W @ 70°C"&amp;_xlfn.XLOOKUP(16,eii,eia)&amp;_xlfn.XLOOKUP(5,eii,eia)&amp;_xlfn.XLOOKUP(MID(F410,4,3),e_code,TEXT(e_size,"0000"))&amp;_xlfn.XLOOKUP(16,eii,eia)&amp;_xlfn.XLOOKUP(6,eii,eia)&amp;ROUND(MIN(SQRT($A410*_xlfn.XLOOKUP(LEFT(F410,7),r_1,r_4)),_xlfn.XLOOKUP(LEFT(F410,7),r_1,r_7)),1)&amp;" V"&amp;_xlfn.XLOOKUP(16,eii,eia)&amp;_xlfn.XLOOKUP(8,eii,eia)&amp;_xlfn.XLOOKUP(LEFT(F410,7),r_1,r_8)&amp;_xlfn.XLOOKUP(16,eii,eia)&amp;_xlfn.XLOOKUP(9,eii,eia)&amp;_xlfn.XLOOKUP($A410,E96_raw,E96_code&amp;" / "&amp;E96_3C)&amp;_xlfn.XLOOKUP(16,eii,eia)&amp;_xlfn.XLOOKUP(10,eii,eia)&amp;_xlfn.XLOOKUP(LEFT(F410,7),r_1,r_10)&amp;_xlfn.XLOOKUP(16,eii,eia)&amp;_xlfn.XLOOKUP(11,eii,eia)&amp;_xlfn.XLOOKUP(LEFT(F410,7),r_1,r_11)&amp;_xlfn.XLOOKUP(16,eii,eia)&amp;_xlfn.XLOOKUP(12,eii,eia)&amp;_xlfn.XLOOKUP(LEFT(F410,7),r_1,r_12)&amp;" ppm/°C"&amp;_xlfn.XLOOKUP(16,eii,eia)&amp;_xlfn.XLOOKUP(13,eii,eia)&amp;MID(F410,4,2)&amp;_xlfn.XLOOKUP(16,eii,eia)&amp;_xlfn.XLOOKUP(14,eii,eia)&amp;_xlfn.XLOOKUP(16,eii,eia)&amp;_xlfn.XLOOKUP(15,eii,eia)&amp;_xlfn.XLOOKUP(16,eii,eia)</f>
        <v>technology 1742;attribute MPN 'ERJ2RHD1742' constant;attribute value '17.4 k' constant;attribute Power '0.063 W @ 70°C' constant;attribute package '0402' constant;attribute RCWV '33.1 V' constant;attribute tolerance '±0.5 %' constant;attribute pkg_codes '1742 / 173'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0" s="5" t="str" cm="1">
        <f t="array" aca="1" ref="I410" ca="1">IF( OR( AND($A410&gt;=INDIRECT("'Panasonic ERJ Code Table'!$K" &amp; I$1),$A410&lt;=INDIRECT("'Panasonic ERJ Code Table'!$L" &amp; I$1)), AND($A410&gt;=INDIRECT("'Panasonic ERJ Code Table'!$M" &amp; I$1),$A410&lt;=INDIRECT("'Panasonic ERJ Code Table'!$N" &amp; I$1)) ),I$2&amp;_xlfn.XLOOKUP($A410,E96_raw,E96_code),"N/A")</f>
        <v>N/A</v>
      </c>
      <c r="L410" s="5" t="str" cm="1">
        <f t="array" aca="1" ref="L410" ca="1">IF( OR( AND($A410&gt;=INDIRECT("'Panasonic ERJ Code Table'!$K" &amp; L$1),$A410&lt;=INDIRECT("'Panasonic ERJ Code Table'!$L" &amp; L$1)), AND($A410&gt;=INDIRECT("'Panasonic ERJ Code Table'!$M" &amp; L$1),$A410&lt;=INDIRECT("'Panasonic ERJ Code Table'!$N" &amp; L$1)) ),L$2&amp;_xlfn.XLOOKUP($A410,E96_raw,E96_code),"N/A")</f>
        <v>ERJ3RBD1742</v>
      </c>
      <c r="O410" s="5" t="str" cm="1">
        <f t="array" aca="1" ref="O410" ca="1">IF( OR( AND($A410&gt;=INDIRECT("'Panasonic ERJ Code Table'!$K" &amp; O$1),$A410&lt;=INDIRECT("'Panasonic ERJ Code Table'!$L" &amp; O$1)), AND($A410&gt;=INDIRECT("'Panasonic ERJ Code Table'!$M" &amp; O$1),$A410&lt;=INDIRECT("'Panasonic ERJ Code Table'!$N" &amp; O$1)) ),O$2&amp;_xlfn.XLOOKUP($A410,E96_raw,E96_code),"N/A")</f>
        <v>N/A</v>
      </c>
      <c r="R410" s="5" t="str" cm="1">
        <f t="array" aca="1" ref="R410" ca="1">IF( OR( AND($A410&gt;=INDIRECT("'Panasonic ERJ Code Table'!$K" &amp; R$1),$A410&lt;=INDIRECT("'Panasonic ERJ Code Table'!$L" &amp; R$1)), AND($A410&gt;=INDIRECT("'Panasonic ERJ Code Table'!$M" &amp; R$1),$A410&lt;=INDIRECT("'Panasonic ERJ Code Table'!$N" &amp; R$1)) ),R$2&amp;_xlfn.XLOOKUP($A410,E96_raw,E96_code),"N/A")</f>
        <v>ERJ6RBD1742</v>
      </c>
      <c r="U410" s="5" t="str" cm="1">
        <f t="array" aca="1" ref="U410" ca="1">IF( OR( AND($A410&gt;=INDIRECT("'Panasonic ERJ Code Table'!$J" &amp; U$1),$A410&lt;=INDIRECT("'Panasonic ERJ Code Table'!$K" &amp; U$1)), AND($A410&gt;=INDIRECT("'Panasonic ERJ Code Table'!$L" &amp; U$1),$A410&lt;=INDIRECT("'Panasonic ERJ Code Table'!$M" &amp; U$1)) ),U$2&amp;_xlfn.XLOOKUP($A410,E96_raw,E96_code),"N/A")</f>
        <v>ERJ6RED1742</v>
      </c>
    </row>
    <row r="411" spans="1:21">
      <c r="A411" s="16">
        <v>17800</v>
      </c>
      <c r="B411" s="19"/>
      <c r="C411" s="5" t="str" cm="1">
        <f t="array" aca="1" ref="C411" ca="1">IF( OR( AND($A411&gt;=INDIRECT("'Panasonic ERJ Code Table'!$K" &amp; C$1),$A411&lt;=INDIRECT("'Panasonic ERJ Code Table'!$L" &amp; C$1)), AND($A411&gt;=INDIRECT("'Panasonic ERJ Code Table'!$M" &amp; C$1),$A411&lt;=INDIRECT("'Panasonic ERJ Code Table'!$N" &amp; C$1)) ),C$2&amp;_xlfn.XLOOKUP($A411,E96_raw,E96_code),"N/A")</f>
        <v>ERJ1RHD1782</v>
      </c>
      <c r="D411" s="23" t="str" cm="1">
        <f t="array" aca="1" ref="D411" ca="1">"technology "&amp;RIGHT(C411,4)&amp;";"&amp;_xlfn.XLOOKUP(2,eii,eia)&amp;C411&amp;_xlfn.XLOOKUP(16,eii,eia)&amp;_xlfn.XLOOKUP(3,eii,eia)&amp;_xlfn.XLOOKUP($A411,E96_raw,e96_std&amp;" "&amp;e96_sym)&amp;_xlfn.XLOOKUP(16,eii,eia)&amp;_xlfn.XLOOKUP(4,eii,eia)&amp;_xlfn.XLOOKUP(LEFT(C411,7),r_1,r_4)&amp;" W @ 70°C"&amp;_xlfn.XLOOKUP(16,eii,eia)&amp;_xlfn.XLOOKUP(5,eii,eia)&amp;_xlfn.XLOOKUP(MID(C411,4,3),e_code,TEXT(e_size,"0000"))&amp;_xlfn.XLOOKUP(16,eii,eia)&amp;_xlfn.XLOOKUP(6,eii,eia)&amp;ROUND(MIN(SQRT($A411*_xlfn.XLOOKUP(LEFT(C411,7),r_1,r_4)),_xlfn.XLOOKUP(LEFT(C411,7),r_1,r_7)),1)&amp;" V"&amp;_xlfn.XLOOKUP(16,eii,eia)&amp;_xlfn.XLOOKUP(8,eii,eia)&amp;_xlfn.XLOOKUP(LEFT(C411,7),r_1,r_8)&amp;_xlfn.XLOOKUP(16,eii,eia)&amp;_xlfn.XLOOKUP(9,eii,eia)&amp;_xlfn.XLOOKUP($A411,E96_raw,E96_code&amp;" / "&amp;E96_3C)&amp;_xlfn.XLOOKUP(16,eii,eia)&amp;_xlfn.XLOOKUP(10,eii,eia)&amp;_xlfn.XLOOKUP(LEFT(C411,7),r_1,r_10)&amp;_xlfn.XLOOKUP(16,eii,eia)&amp;_xlfn.XLOOKUP(11,eii,eia)&amp;_xlfn.XLOOKUP(LEFT(C411,7),r_1,r_11)&amp;_xlfn.XLOOKUP(16,eii,eia)&amp;_xlfn.XLOOKUP(12,eii,eia)&amp;_xlfn.XLOOKUP(LEFT(C411,7),r_1,r_12)&amp;" ppm/°C"&amp;_xlfn.XLOOKUP(16,eii,eia)&amp;_xlfn.XLOOKUP(13,eii,eia)&amp;MID(C411,4,2)&amp;_xlfn.XLOOKUP(16,eii,eia)&amp;_xlfn.XLOOKUP(14,eii,eia)&amp;_xlfn.XLOOKUP(16,eii,eia)&amp;_xlfn.XLOOKUP(15,eii,eia)&amp;_xlfn.XLOOKUP(16,eii,eia)</f>
        <v>technology 1782;attribute MPN 'ERJ1RHD1782' constant;attribute value '17.8 k' constant;attribute Power '0.05 W @ 70°C' constant;attribute package '0201' constant;attribute RCWV '29.8 V' constant;attribute tolerance '±0.5 %' constant;attribute pkg_codes '1782 / 173'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1" s="5" t="str" cm="1">
        <f t="array" aca="1" ref="F411" ca="1">IF( OR( AND($A411&gt;=INDIRECT("'Panasonic ERJ Code Table'!$K" &amp; F$1),$A411&lt;=INDIRECT("'Panasonic ERJ Code Table'!$L" &amp; F$1)), AND($A411&gt;=INDIRECT("'Panasonic ERJ Code Table'!$M" &amp; F$1),$A411&lt;=INDIRECT("'Panasonic ERJ Code Table'!$N" &amp; F$1)) ),F$2&amp;_xlfn.XLOOKUP($A411,E96_raw,E96_code),"N/A")</f>
        <v>ERJ2RHD1782</v>
      </c>
      <c r="G411" s="23" t="str" cm="1">
        <f t="array" aca="1" ref="G411" ca="1">"technology "&amp;RIGHT(F411,4)&amp;";"&amp;_xlfn.XLOOKUP(2,eii,eia)&amp;F411&amp;_xlfn.XLOOKUP(16,eii,eia)&amp;_xlfn.XLOOKUP(3,eii,eia)&amp;_xlfn.XLOOKUP($A411,E96_raw,e96_std&amp;" "&amp;e96_sym)&amp;_xlfn.XLOOKUP(16,eii,eia)&amp;_xlfn.XLOOKUP(4,eii,eia)&amp;_xlfn.XLOOKUP(LEFT(F411,7),r_1,r_4)&amp;" W @ 70°C"&amp;_xlfn.XLOOKUP(16,eii,eia)&amp;_xlfn.XLOOKUP(5,eii,eia)&amp;_xlfn.XLOOKUP(MID(F411,4,3),e_code,TEXT(e_size,"0000"))&amp;_xlfn.XLOOKUP(16,eii,eia)&amp;_xlfn.XLOOKUP(6,eii,eia)&amp;ROUND(MIN(SQRT($A411*_xlfn.XLOOKUP(LEFT(F411,7),r_1,r_4)),_xlfn.XLOOKUP(LEFT(F411,7),r_1,r_7)),1)&amp;" V"&amp;_xlfn.XLOOKUP(16,eii,eia)&amp;_xlfn.XLOOKUP(8,eii,eia)&amp;_xlfn.XLOOKUP(LEFT(F411,7),r_1,r_8)&amp;_xlfn.XLOOKUP(16,eii,eia)&amp;_xlfn.XLOOKUP(9,eii,eia)&amp;_xlfn.XLOOKUP($A411,E96_raw,E96_code&amp;" / "&amp;E96_3C)&amp;_xlfn.XLOOKUP(16,eii,eia)&amp;_xlfn.XLOOKUP(10,eii,eia)&amp;_xlfn.XLOOKUP(LEFT(F411,7),r_1,r_10)&amp;_xlfn.XLOOKUP(16,eii,eia)&amp;_xlfn.XLOOKUP(11,eii,eia)&amp;_xlfn.XLOOKUP(LEFT(F411,7),r_1,r_11)&amp;_xlfn.XLOOKUP(16,eii,eia)&amp;_xlfn.XLOOKUP(12,eii,eia)&amp;_xlfn.XLOOKUP(LEFT(F411,7),r_1,r_12)&amp;" ppm/°C"&amp;_xlfn.XLOOKUP(16,eii,eia)&amp;_xlfn.XLOOKUP(13,eii,eia)&amp;MID(F411,4,2)&amp;_xlfn.XLOOKUP(16,eii,eia)&amp;_xlfn.XLOOKUP(14,eii,eia)&amp;_xlfn.XLOOKUP(16,eii,eia)&amp;_xlfn.XLOOKUP(15,eii,eia)&amp;_xlfn.XLOOKUP(16,eii,eia)</f>
        <v>technology 1782;attribute MPN 'ERJ2RHD1782' constant;attribute value '17.8 k' constant;attribute Power '0.063 W @ 70°C' constant;attribute package '0402' constant;attribute RCWV '33.5 V' constant;attribute tolerance '±0.5 %' constant;attribute pkg_codes '1782 / 173'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1" s="5" t="str" cm="1">
        <f t="array" aca="1" ref="I411" ca="1">IF( OR( AND($A411&gt;=INDIRECT("'Panasonic ERJ Code Table'!$K" &amp; I$1),$A411&lt;=INDIRECT("'Panasonic ERJ Code Table'!$L" &amp; I$1)), AND($A411&gt;=INDIRECT("'Panasonic ERJ Code Table'!$M" &amp; I$1),$A411&lt;=INDIRECT("'Panasonic ERJ Code Table'!$N" &amp; I$1)) ),I$2&amp;_xlfn.XLOOKUP($A411,E96_raw,E96_code),"N/A")</f>
        <v>N/A</v>
      </c>
      <c r="L411" s="5" t="str" cm="1">
        <f t="array" aca="1" ref="L411" ca="1">IF( OR( AND($A411&gt;=INDIRECT("'Panasonic ERJ Code Table'!$K" &amp; L$1),$A411&lt;=INDIRECT("'Panasonic ERJ Code Table'!$L" &amp; L$1)), AND($A411&gt;=INDIRECT("'Panasonic ERJ Code Table'!$M" &amp; L$1),$A411&lt;=INDIRECT("'Panasonic ERJ Code Table'!$N" &amp; L$1)) ),L$2&amp;_xlfn.XLOOKUP($A411,E96_raw,E96_code),"N/A")</f>
        <v>ERJ3RBD1782</v>
      </c>
      <c r="O411" s="5" t="str" cm="1">
        <f t="array" aca="1" ref="O411" ca="1">IF( OR( AND($A411&gt;=INDIRECT("'Panasonic ERJ Code Table'!$K" &amp; O$1),$A411&lt;=INDIRECT("'Panasonic ERJ Code Table'!$L" &amp; O$1)), AND($A411&gt;=INDIRECT("'Panasonic ERJ Code Table'!$M" &amp; O$1),$A411&lt;=INDIRECT("'Panasonic ERJ Code Table'!$N" &amp; O$1)) ),O$2&amp;_xlfn.XLOOKUP($A411,E96_raw,E96_code),"N/A")</f>
        <v>N/A</v>
      </c>
      <c r="R411" s="5" t="str" cm="1">
        <f t="array" aca="1" ref="R411" ca="1">IF( OR( AND($A411&gt;=INDIRECT("'Panasonic ERJ Code Table'!$K" &amp; R$1),$A411&lt;=INDIRECT("'Panasonic ERJ Code Table'!$L" &amp; R$1)), AND($A411&gt;=INDIRECT("'Panasonic ERJ Code Table'!$M" &amp; R$1),$A411&lt;=INDIRECT("'Panasonic ERJ Code Table'!$N" &amp; R$1)) ),R$2&amp;_xlfn.XLOOKUP($A411,E96_raw,E96_code),"N/A")</f>
        <v>ERJ6RBD1782</v>
      </c>
      <c r="U411" s="5" t="str" cm="1">
        <f t="array" aca="1" ref="U411" ca="1">IF( OR( AND($A411&gt;=INDIRECT("'Panasonic ERJ Code Table'!$J" &amp; U$1),$A411&lt;=INDIRECT("'Panasonic ERJ Code Table'!$K" &amp; U$1)), AND($A411&gt;=INDIRECT("'Panasonic ERJ Code Table'!$L" &amp; U$1),$A411&lt;=INDIRECT("'Panasonic ERJ Code Table'!$M" &amp; U$1)) ),U$2&amp;_xlfn.XLOOKUP($A411,E96_raw,E96_code),"N/A")</f>
        <v>ERJ6RED1782</v>
      </c>
    </row>
    <row r="412" spans="1:21">
      <c r="A412" s="16">
        <v>18200</v>
      </c>
      <c r="B412" s="19"/>
      <c r="C412" s="5" t="str" cm="1">
        <f t="array" aca="1" ref="C412" ca="1">IF( OR( AND($A412&gt;=INDIRECT("'Panasonic ERJ Code Table'!$K" &amp; C$1),$A412&lt;=INDIRECT("'Panasonic ERJ Code Table'!$L" &amp; C$1)), AND($A412&gt;=INDIRECT("'Panasonic ERJ Code Table'!$M" &amp; C$1),$A412&lt;=INDIRECT("'Panasonic ERJ Code Table'!$N" &amp; C$1)) ),C$2&amp;_xlfn.XLOOKUP($A412,E96_raw,E96_code),"N/A")</f>
        <v>ERJ1RHD1822</v>
      </c>
      <c r="D412" s="23" t="str" cm="1">
        <f t="array" aca="1" ref="D412" ca="1">"technology "&amp;RIGHT(C412,4)&amp;";"&amp;_xlfn.XLOOKUP(2,eii,eia)&amp;C412&amp;_xlfn.XLOOKUP(16,eii,eia)&amp;_xlfn.XLOOKUP(3,eii,eia)&amp;_xlfn.XLOOKUP($A412,E96_raw,e96_std&amp;" "&amp;e96_sym)&amp;_xlfn.XLOOKUP(16,eii,eia)&amp;_xlfn.XLOOKUP(4,eii,eia)&amp;_xlfn.XLOOKUP(LEFT(C412,7),r_1,r_4)&amp;" W @ 70°C"&amp;_xlfn.XLOOKUP(16,eii,eia)&amp;_xlfn.XLOOKUP(5,eii,eia)&amp;_xlfn.XLOOKUP(MID(C412,4,3),e_code,TEXT(e_size,"0000"))&amp;_xlfn.XLOOKUP(16,eii,eia)&amp;_xlfn.XLOOKUP(6,eii,eia)&amp;ROUND(MIN(SQRT($A412*_xlfn.XLOOKUP(LEFT(C412,7),r_1,r_4)),_xlfn.XLOOKUP(LEFT(C412,7),r_1,r_7)),1)&amp;" V"&amp;_xlfn.XLOOKUP(16,eii,eia)&amp;_xlfn.XLOOKUP(8,eii,eia)&amp;_xlfn.XLOOKUP(LEFT(C412,7),r_1,r_8)&amp;_xlfn.XLOOKUP(16,eii,eia)&amp;_xlfn.XLOOKUP(9,eii,eia)&amp;_xlfn.XLOOKUP($A412,E96_raw,E96_code&amp;" / "&amp;E96_3C)&amp;_xlfn.XLOOKUP(16,eii,eia)&amp;_xlfn.XLOOKUP(10,eii,eia)&amp;_xlfn.XLOOKUP(LEFT(C412,7),r_1,r_10)&amp;_xlfn.XLOOKUP(16,eii,eia)&amp;_xlfn.XLOOKUP(11,eii,eia)&amp;_xlfn.XLOOKUP(LEFT(C412,7),r_1,r_11)&amp;_xlfn.XLOOKUP(16,eii,eia)&amp;_xlfn.XLOOKUP(12,eii,eia)&amp;_xlfn.XLOOKUP(LEFT(C412,7),r_1,r_12)&amp;" ppm/°C"&amp;_xlfn.XLOOKUP(16,eii,eia)&amp;_xlfn.XLOOKUP(13,eii,eia)&amp;MID(C412,4,2)&amp;_xlfn.XLOOKUP(16,eii,eia)&amp;_xlfn.XLOOKUP(14,eii,eia)&amp;_xlfn.XLOOKUP(16,eii,eia)&amp;_xlfn.XLOOKUP(15,eii,eia)&amp;_xlfn.XLOOKUP(16,eii,eia)</f>
        <v>technology 1822;attribute MPN 'ERJ1RHD1822' constant;attribute value '18.2 k' constant;attribute Power '0.05 W @ 70°C' constant;attribute package '0201' constant;attribute RCWV '30 V' constant;attribute tolerance '±0.5 %' constant;attribute pkg_codes '1822 / 183'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2" s="5" t="str" cm="1">
        <f t="array" aca="1" ref="F412" ca="1">IF( OR( AND($A412&gt;=INDIRECT("'Panasonic ERJ Code Table'!$K" &amp; F$1),$A412&lt;=INDIRECT("'Panasonic ERJ Code Table'!$L" &amp; F$1)), AND($A412&gt;=INDIRECT("'Panasonic ERJ Code Table'!$M" &amp; F$1),$A412&lt;=INDIRECT("'Panasonic ERJ Code Table'!$N" &amp; F$1)) ),F$2&amp;_xlfn.XLOOKUP($A412,E96_raw,E96_code),"N/A")</f>
        <v>ERJ2RHD1822</v>
      </c>
      <c r="G412" s="23" t="str" cm="1">
        <f t="array" aca="1" ref="G412" ca="1">"technology "&amp;RIGHT(F412,4)&amp;";"&amp;_xlfn.XLOOKUP(2,eii,eia)&amp;F412&amp;_xlfn.XLOOKUP(16,eii,eia)&amp;_xlfn.XLOOKUP(3,eii,eia)&amp;_xlfn.XLOOKUP($A412,E96_raw,e96_std&amp;" "&amp;e96_sym)&amp;_xlfn.XLOOKUP(16,eii,eia)&amp;_xlfn.XLOOKUP(4,eii,eia)&amp;_xlfn.XLOOKUP(LEFT(F412,7),r_1,r_4)&amp;" W @ 70°C"&amp;_xlfn.XLOOKUP(16,eii,eia)&amp;_xlfn.XLOOKUP(5,eii,eia)&amp;_xlfn.XLOOKUP(MID(F412,4,3),e_code,TEXT(e_size,"0000"))&amp;_xlfn.XLOOKUP(16,eii,eia)&amp;_xlfn.XLOOKUP(6,eii,eia)&amp;ROUND(MIN(SQRT($A412*_xlfn.XLOOKUP(LEFT(F412,7),r_1,r_4)),_xlfn.XLOOKUP(LEFT(F412,7),r_1,r_7)),1)&amp;" V"&amp;_xlfn.XLOOKUP(16,eii,eia)&amp;_xlfn.XLOOKUP(8,eii,eia)&amp;_xlfn.XLOOKUP(LEFT(F412,7),r_1,r_8)&amp;_xlfn.XLOOKUP(16,eii,eia)&amp;_xlfn.XLOOKUP(9,eii,eia)&amp;_xlfn.XLOOKUP($A412,E96_raw,E96_code&amp;" / "&amp;E96_3C)&amp;_xlfn.XLOOKUP(16,eii,eia)&amp;_xlfn.XLOOKUP(10,eii,eia)&amp;_xlfn.XLOOKUP(LEFT(F412,7),r_1,r_10)&amp;_xlfn.XLOOKUP(16,eii,eia)&amp;_xlfn.XLOOKUP(11,eii,eia)&amp;_xlfn.XLOOKUP(LEFT(F412,7),r_1,r_11)&amp;_xlfn.XLOOKUP(16,eii,eia)&amp;_xlfn.XLOOKUP(12,eii,eia)&amp;_xlfn.XLOOKUP(LEFT(F412,7),r_1,r_12)&amp;" ppm/°C"&amp;_xlfn.XLOOKUP(16,eii,eia)&amp;_xlfn.XLOOKUP(13,eii,eia)&amp;MID(F412,4,2)&amp;_xlfn.XLOOKUP(16,eii,eia)&amp;_xlfn.XLOOKUP(14,eii,eia)&amp;_xlfn.XLOOKUP(16,eii,eia)&amp;_xlfn.XLOOKUP(15,eii,eia)&amp;_xlfn.XLOOKUP(16,eii,eia)</f>
        <v>technology 1822;attribute MPN 'ERJ2RHD1822' constant;attribute value '18.2 k' constant;attribute Power '0.063 W @ 70°C' constant;attribute package '0402' constant;attribute RCWV '33.9 V' constant;attribute tolerance '±0.5 %' constant;attribute pkg_codes '1822 / 183'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2" s="5" t="str" cm="1">
        <f t="array" aca="1" ref="I412" ca="1">IF( OR( AND($A412&gt;=INDIRECT("'Panasonic ERJ Code Table'!$K" &amp; I$1),$A412&lt;=INDIRECT("'Panasonic ERJ Code Table'!$L" &amp; I$1)), AND($A412&gt;=INDIRECT("'Panasonic ERJ Code Table'!$M" &amp; I$1),$A412&lt;=INDIRECT("'Panasonic ERJ Code Table'!$N" &amp; I$1)) ),I$2&amp;_xlfn.XLOOKUP($A412,E96_raw,E96_code),"N/A")</f>
        <v>N/A</v>
      </c>
      <c r="L412" s="5" t="str" cm="1">
        <f t="array" aca="1" ref="L412" ca="1">IF( OR( AND($A412&gt;=INDIRECT("'Panasonic ERJ Code Table'!$K" &amp; L$1),$A412&lt;=INDIRECT("'Panasonic ERJ Code Table'!$L" &amp; L$1)), AND($A412&gt;=INDIRECT("'Panasonic ERJ Code Table'!$M" &amp; L$1),$A412&lt;=INDIRECT("'Panasonic ERJ Code Table'!$N" &amp; L$1)) ),L$2&amp;_xlfn.XLOOKUP($A412,E96_raw,E96_code),"N/A")</f>
        <v>ERJ3RBD1822</v>
      </c>
      <c r="O412" s="5" t="str" cm="1">
        <f t="array" aca="1" ref="O412" ca="1">IF( OR( AND($A412&gt;=INDIRECT("'Panasonic ERJ Code Table'!$K" &amp; O$1),$A412&lt;=INDIRECT("'Panasonic ERJ Code Table'!$L" &amp; O$1)), AND($A412&gt;=INDIRECT("'Panasonic ERJ Code Table'!$M" &amp; O$1),$A412&lt;=INDIRECT("'Panasonic ERJ Code Table'!$N" &amp; O$1)) ),O$2&amp;_xlfn.XLOOKUP($A412,E96_raw,E96_code),"N/A")</f>
        <v>N/A</v>
      </c>
      <c r="R412" s="5" t="str" cm="1">
        <f t="array" aca="1" ref="R412" ca="1">IF( OR( AND($A412&gt;=INDIRECT("'Panasonic ERJ Code Table'!$K" &amp; R$1),$A412&lt;=INDIRECT("'Panasonic ERJ Code Table'!$L" &amp; R$1)), AND($A412&gt;=INDIRECT("'Panasonic ERJ Code Table'!$M" &amp; R$1),$A412&lt;=INDIRECT("'Panasonic ERJ Code Table'!$N" &amp; R$1)) ),R$2&amp;_xlfn.XLOOKUP($A412,E96_raw,E96_code),"N/A")</f>
        <v>ERJ6RBD1822</v>
      </c>
      <c r="U412" s="5" t="str" cm="1">
        <f t="array" aca="1" ref="U412" ca="1">IF( OR( AND($A412&gt;=INDIRECT("'Panasonic ERJ Code Table'!$J" &amp; U$1),$A412&lt;=INDIRECT("'Panasonic ERJ Code Table'!$K" &amp; U$1)), AND($A412&gt;=INDIRECT("'Panasonic ERJ Code Table'!$L" &amp; U$1),$A412&lt;=INDIRECT("'Panasonic ERJ Code Table'!$M" &amp; U$1)) ),U$2&amp;_xlfn.XLOOKUP($A412,E96_raw,E96_code),"N/A")</f>
        <v>ERJ6RED1822</v>
      </c>
    </row>
    <row r="413" spans="1:21">
      <c r="A413" s="16">
        <v>18700</v>
      </c>
      <c r="B413" s="19"/>
      <c r="C413" s="5" t="str" cm="1">
        <f t="array" aca="1" ref="C413" ca="1">IF( OR( AND($A413&gt;=INDIRECT("'Panasonic ERJ Code Table'!$K" &amp; C$1),$A413&lt;=INDIRECT("'Panasonic ERJ Code Table'!$L" &amp; C$1)), AND($A413&gt;=INDIRECT("'Panasonic ERJ Code Table'!$M" &amp; C$1),$A413&lt;=INDIRECT("'Panasonic ERJ Code Table'!$N" &amp; C$1)) ),C$2&amp;_xlfn.XLOOKUP($A413,E96_raw,E96_code),"N/A")</f>
        <v>ERJ1RHD1872</v>
      </c>
      <c r="D413" s="23" t="str" cm="1">
        <f t="array" aca="1" ref="D413" ca="1">"technology "&amp;RIGHT(C413,4)&amp;";"&amp;_xlfn.XLOOKUP(2,eii,eia)&amp;C413&amp;_xlfn.XLOOKUP(16,eii,eia)&amp;_xlfn.XLOOKUP(3,eii,eia)&amp;_xlfn.XLOOKUP($A413,E96_raw,e96_std&amp;" "&amp;e96_sym)&amp;_xlfn.XLOOKUP(16,eii,eia)&amp;_xlfn.XLOOKUP(4,eii,eia)&amp;_xlfn.XLOOKUP(LEFT(C413,7),r_1,r_4)&amp;" W @ 70°C"&amp;_xlfn.XLOOKUP(16,eii,eia)&amp;_xlfn.XLOOKUP(5,eii,eia)&amp;_xlfn.XLOOKUP(MID(C413,4,3),e_code,TEXT(e_size,"0000"))&amp;_xlfn.XLOOKUP(16,eii,eia)&amp;_xlfn.XLOOKUP(6,eii,eia)&amp;ROUND(MIN(SQRT($A413*_xlfn.XLOOKUP(LEFT(C413,7),r_1,r_4)),_xlfn.XLOOKUP(LEFT(C413,7),r_1,r_7)),1)&amp;" V"&amp;_xlfn.XLOOKUP(16,eii,eia)&amp;_xlfn.XLOOKUP(8,eii,eia)&amp;_xlfn.XLOOKUP(LEFT(C413,7),r_1,r_8)&amp;_xlfn.XLOOKUP(16,eii,eia)&amp;_xlfn.XLOOKUP(9,eii,eia)&amp;_xlfn.XLOOKUP($A413,E96_raw,E96_code&amp;" / "&amp;E96_3C)&amp;_xlfn.XLOOKUP(16,eii,eia)&amp;_xlfn.XLOOKUP(10,eii,eia)&amp;_xlfn.XLOOKUP(LEFT(C413,7),r_1,r_10)&amp;_xlfn.XLOOKUP(16,eii,eia)&amp;_xlfn.XLOOKUP(11,eii,eia)&amp;_xlfn.XLOOKUP(LEFT(C413,7),r_1,r_11)&amp;_xlfn.XLOOKUP(16,eii,eia)&amp;_xlfn.XLOOKUP(12,eii,eia)&amp;_xlfn.XLOOKUP(LEFT(C413,7),r_1,r_12)&amp;" ppm/°C"&amp;_xlfn.XLOOKUP(16,eii,eia)&amp;_xlfn.XLOOKUP(13,eii,eia)&amp;MID(C413,4,2)&amp;_xlfn.XLOOKUP(16,eii,eia)&amp;_xlfn.XLOOKUP(14,eii,eia)&amp;_xlfn.XLOOKUP(16,eii,eia)&amp;_xlfn.XLOOKUP(15,eii,eia)&amp;_xlfn.XLOOKUP(16,eii,eia)</f>
        <v>technology 1872;attribute MPN 'ERJ1RHD1872' constant;attribute value '18.7 k' constant;attribute Power '0.05 W @ 70°C' constant;attribute package '0201' constant;attribute RCWV '30 V' constant;attribute tolerance '±0.5 %' constant;attribute pkg_codes '1872 / 183'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3" s="5" t="str" cm="1">
        <f t="array" aca="1" ref="F413" ca="1">IF( OR( AND($A413&gt;=INDIRECT("'Panasonic ERJ Code Table'!$K" &amp; F$1),$A413&lt;=INDIRECT("'Panasonic ERJ Code Table'!$L" &amp; F$1)), AND($A413&gt;=INDIRECT("'Panasonic ERJ Code Table'!$M" &amp; F$1),$A413&lt;=INDIRECT("'Panasonic ERJ Code Table'!$N" &amp; F$1)) ),F$2&amp;_xlfn.XLOOKUP($A413,E96_raw,E96_code),"N/A")</f>
        <v>ERJ2RHD1872</v>
      </c>
      <c r="G413" s="23" t="str" cm="1">
        <f t="array" aca="1" ref="G413" ca="1">"technology "&amp;RIGHT(F413,4)&amp;";"&amp;_xlfn.XLOOKUP(2,eii,eia)&amp;F413&amp;_xlfn.XLOOKUP(16,eii,eia)&amp;_xlfn.XLOOKUP(3,eii,eia)&amp;_xlfn.XLOOKUP($A413,E96_raw,e96_std&amp;" "&amp;e96_sym)&amp;_xlfn.XLOOKUP(16,eii,eia)&amp;_xlfn.XLOOKUP(4,eii,eia)&amp;_xlfn.XLOOKUP(LEFT(F413,7),r_1,r_4)&amp;" W @ 70°C"&amp;_xlfn.XLOOKUP(16,eii,eia)&amp;_xlfn.XLOOKUP(5,eii,eia)&amp;_xlfn.XLOOKUP(MID(F413,4,3),e_code,TEXT(e_size,"0000"))&amp;_xlfn.XLOOKUP(16,eii,eia)&amp;_xlfn.XLOOKUP(6,eii,eia)&amp;ROUND(MIN(SQRT($A413*_xlfn.XLOOKUP(LEFT(F413,7),r_1,r_4)),_xlfn.XLOOKUP(LEFT(F413,7),r_1,r_7)),1)&amp;" V"&amp;_xlfn.XLOOKUP(16,eii,eia)&amp;_xlfn.XLOOKUP(8,eii,eia)&amp;_xlfn.XLOOKUP(LEFT(F413,7),r_1,r_8)&amp;_xlfn.XLOOKUP(16,eii,eia)&amp;_xlfn.XLOOKUP(9,eii,eia)&amp;_xlfn.XLOOKUP($A413,E96_raw,E96_code&amp;" / "&amp;E96_3C)&amp;_xlfn.XLOOKUP(16,eii,eia)&amp;_xlfn.XLOOKUP(10,eii,eia)&amp;_xlfn.XLOOKUP(LEFT(F413,7),r_1,r_10)&amp;_xlfn.XLOOKUP(16,eii,eia)&amp;_xlfn.XLOOKUP(11,eii,eia)&amp;_xlfn.XLOOKUP(LEFT(F413,7),r_1,r_11)&amp;_xlfn.XLOOKUP(16,eii,eia)&amp;_xlfn.XLOOKUP(12,eii,eia)&amp;_xlfn.XLOOKUP(LEFT(F413,7),r_1,r_12)&amp;" ppm/°C"&amp;_xlfn.XLOOKUP(16,eii,eia)&amp;_xlfn.XLOOKUP(13,eii,eia)&amp;MID(F413,4,2)&amp;_xlfn.XLOOKUP(16,eii,eia)&amp;_xlfn.XLOOKUP(14,eii,eia)&amp;_xlfn.XLOOKUP(16,eii,eia)&amp;_xlfn.XLOOKUP(15,eii,eia)&amp;_xlfn.XLOOKUP(16,eii,eia)</f>
        <v>technology 1872;attribute MPN 'ERJ2RHD1872' constant;attribute value '18.7 k' constant;attribute Power '0.063 W @ 70°C' constant;attribute package '0402' constant;attribute RCWV '34.3 V' constant;attribute tolerance '±0.5 %' constant;attribute pkg_codes '1872 / 183'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3" s="5" t="str" cm="1">
        <f t="array" aca="1" ref="I413" ca="1">IF( OR( AND($A413&gt;=INDIRECT("'Panasonic ERJ Code Table'!$K" &amp; I$1),$A413&lt;=INDIRECT("'Panasonic ERJ Code Table'!$L" &amp; I$1)), AND($A413&gt;=INDIRECT("'Panasonic ERJ Code Table'!$M" &amp; I$1),$A413&lt;=INDIRECT("'Panasonic ERJ Code Table'!$N" &amp; I$1)) ),I$2&amp;_xlfn.XLOOKUP($A413,E96_raw,E96_code),"N/A")</f>
        <v>N/A</v>
      </c>
      <c r="L413" s="5" t="str" cm="1">
        <f t="array" aca="1" ref="L413" ca="1">IF( OR( AND($A413&gt;=INDIRECT("'Panasonic ERJ Code Table'!$K" &amp; L$1),$A413&lt;=INDIRECT("'Panasonic ERJ Code Table'!$L" &amp; L$1)), AND($A413&gt;=INDIRECT("'Panasonic ERJ Code Table'!$M" &amp; L$1),$A413&lt;=INDIRECT("'Panasonic ERJ Code Table'!$N" &amp; L$1)) ),L$2&amp;_xlfn.XLOOKUP($A413,E96_raw,E96_code),"N/A")</f>
        <v>ERJ3RBD1872</v>
      </c>
      <c r="O413" s="5" t="str" cm="1">
        <f t="array" aca="1" ref="O413" ca="1">IF( OR( AND($A413&gt;=INDIRECT("'Panasonic ERJ Code Table'!$K" &amp; O$1),$A413&lt;=INDIRECT("'Panasonic ERJ Code Table'!$L" &amp; O$1)), AND($A413&gt;=INDIRECT("'Panasonic ERJ Code Table'!$M" &amp; O$1),$A413&lt;=INDIRECT("'Panasonic ERJ Code Table'!$N" &amp; O$1)) ),O$2&amp;_xlfn.XLOOKUP($A413,E96_raw,E96_code),"N/A")</f>
        <v>N/A</v>
      </c>
      <c r="R413" s="5" t="str" cm="1">
        <f t="array" aca="1" ref="R413" ca="1">IF( OR( AND($A413&gt;=INDIRECT("'Panasonic ERJ Code Table'!$K" &amp; R$1),$A413&lt;=INDIRECT("'Panasonic ERJ Code Table'!$L" &amp; R$1)), AND($A413&gt;=INDIRECT("'Panasonic ERJ Code Table'!$M" &amp; R$1),$A413&lt;=INDIRECT("'Panasonic ERJ Code Table'!$N" &amp; R$1)) ),R$2&amp;_xlfn.XLOOKUP($A413,E96_raw,E96_code),"N/A")</f>
        <v>ERJ6RBD1872</v>
      </c>
      <c r="U413" s="5" t="str" cm="1">
        <f t="array" aca="1" ref="U413" ca="1">IF( OR( AND($A413&gt;=INDIRECT("'Panasonic ERJ Code Table'!$J" &amp; U$1),$A413&lt;=INDIRECT("'Panasonic ERJ Code Table'!$K" &amp; U$1)), AND($A413&gt;=INDIRECT("'Panasonic ERJ Code Table'!$L" &amp; U$1),$A413&lt;=INDIRECT("'Panasonic ERJ Code Table'!$M" &amp; U$1)) ),U$2&amp;_xlfn.XLOOKUP($A413,E96_raw,E96_code),"N/A")</f>
        <v>ERJ6RED1872</v>
      </c>
    </row>
    <row r="414" spans="1:21">
      <c r="A414" s="16">
        <v>19100</v>
      </c>
      <c r="B414" s="19"/>
      <c r="C414" s="5" t="str" cm="1">
        <f t="array" aca="1" ref="C414" ca="1">IF( OR( AND($A414&gt;=INDIRECT("'Panasonic ERJ Code Table'!$K" &amp; C$1),$A414&lt;=INDIRECT("'Panasonic ERJ Code Table'!$L" &amp; C$1)), AND($A414&gt;=INDIRECT("'Panasonic ERJ Code Table'!$M" &amp; C$1),$A414&lt;=INDIRECT("'Panasonic ERJ Code Table'!$N" &amp; C$1)) ),C$2&amp;_xlfn.XLOOKUP($A414,E96_raw,E96_code),"N/A")</f>
        <v>ERJ1RHD1912</v>
      </c>
      <c r="D414" s="23" t="str" cm="1">
        <f t="array" aca="1" ref="D414" ca="1">"technology "&amp;RIGHT(C414,4)&amp;";"&amp;_xlfn.XLOOKUP(2,eii,eia)&amp;C414&amp;_xlfn.XLOOKUP(16,eii,eia)&amp;_xlfn.XLOOKUP(3,eii,eia)&amp;_xlfn.XLOOKUP($A414,E96_raw,e96_std&amp;" "&amp;e96_sym)&amp;_xlfn.XLOOKUP(16,eii,eia)&amp;_xlfn.XLOOKUP(4,eii,eia)&amp;_xlfn.XLOOKUP(LEFT(C414,7),r_1,r_4)&amp;" W @ 70°C"&amp;_xlfn.XLOOKUP(16,eii,eia)&amp;_xlfn.XLOOKUP(5,eii,eia)&amp;_xlfn.XLOOKUP(MID(C414,4,3),e_code,TEXT(e_size,"0000"))&amp;_xlfn.XLOOKUP(16,eii,eia)&amp;_xlfn.XLOOKUP(6,eii,eia)&amp;ROUND(MIN(SQRT($A414*_xlfn.XLOOKUP(LEFT(C414,7),r_1,r_4)),_xlfn.XLOOKUP(LEFT(C414,7),r_1,r_7)),1)&amp;" V"&amp;_xlfn.XLOOKUP(16,eii,eia)&amp;_xlfn.XLOOKUP(8,eii,eia)&amp;_xlfn.XLOOKUP(LEFT(C414,7),r_1,r_8)&amp;_xlfn.XLOOKUP(16,eii,eia)&amp;_xlfn.XLOOKUP(9,eii,eia)&amp;_xlfn.XLOOKUP($A414,E96_raw,E96_code&amp;" / "&amp;E96_3C)&amp;_xlfn.XLOOKUP(16,eii,eia)&amp;_xlfn.XLOOKUP(10,eii,eia)&amp;_xlfn.XLOOKUP(LEFT(C414,7),r_1,r_10)&amp;_xlfn.XLOOKUP(16,eii,eia)&amp;_xlfn.XLOOKUP(11,eii,eia)&amp;_xlfn.XLOOKUP(LEFT(C414,7),r_1,r_11)&amp;_xlfn.XLOOKUP(16,eii,eia)&amp;_xlfn.XLOOKUP(12,eii,eia)&amp;_xlfn.XLOOKUP(LEFT(C414,7),r_1,r_12)&amp;" ppm/°C"&amp;_xlfn.XLOOKUP(16,eii,eia)&amp;_xlfn.XLOOKUP(13,eii,eia)&amp;MID(C414,4,2)&amp;_xlfn.XLOOKUP(16,eii,eia)&amp;_xlfn.XLOOKUP(14,eii,eia)&amp;_xlfn.XLOOKUP(16,eii,eia)&amp;_xlfn.XLOOKUP(15,eii,eia)&amp;_xlfn.XLOOKUP(16,eii,eia)</f>
        <v>technology 1912;attribute MPN 'ERJ1RHD1912' constant;attribute value '19.1 k' constant;attribute Power '0.05 W @ 70°C' constant;attribute package '0201' constant;attribute RCWV '30 V' constant;attribute tolerance '±0.5 %' constant;attribute pkg_codes '1912 / 193'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4" s="5" t="str" cm="1">
        <f t="array" aca="1" ref="F414" ca="1">IF( OR( AND($A414&gt;=INDIRECT("'Panasonic ERJ Code Table'!$K" &amp; F$1),$A414&lt;=INDIRECT("'Panasonic ERJ Code Table'!$L" &amp; F$1)), AND($A414&gt;=INDIRECT("'Panasonic ERJ Code Table'!$M" &amp; F$1),$A414&lt;=INDIRECT("'Panasonic ERJ Code Table'!$N" &amp; F$1)) ),F$2&amp;_xlfn.XLOOKUP($A414,E96_raw,E96_code),"N/A")</f>
        <v>ERJ2RHD1912</v>
      </c>
      <c r="G414" s="23" t="str" cm="1">
        <f t="array" aca="1" ref="G414" ca="1">"technology "&amp;RIGHT(F414,4)&amp;";"&amp;_xlfn.XLOOKUP(2,eii,eia)&amp;F414&amp;_xlfn.XLOOKUP(16,eii,eia)&amp;_xlfn.XLOOKUP(3,eii,eia)&amp;_xlfn.XLOOKUP($A414,E96_raw,e96_std&amp;" "&amp;e96_sym)&amp;_xlfn.XLOOKUP(16,eii,eia)&amp;_xlfn.XLOOKUP(4,eii,eia)&amp;_xlfn.XLOOKUP(LEFT(F414,7),r_1,r_4)&amp;" W @ 70°C"&amp;_xlfn.XLOOKUP(16,eii,eia)&amp;_xlfn.XLOOKUP(5,eii,eia)&amp;_xlfn.XLOOKUP(MID(F414,4,3),e_code,TEXT(e_size,"0000"))&amp;_xlfn.XLOOKUP(16,eii,eia)&amp;_xlfn.XLOOKUP(6,eii,eia)&amp;ROUND(MIN(SQRT($A414*_xlfn.XLOOKUP(LEFT(F414,7),r_1,r_4)),_xlfn.XLOOKUP(LEFT(F414,7),r_1,r_7)),1)&amp;" V"&amp;_xlfn.XLOOKUP(16,eii,eia)&amp;_xlfn.XLOOKUP(8,eii,eia)&amp;_xlfn.XLOOKUP(LEFT(F414,7),r_1,r_8)&amp;_xlfn.XLOOKUP(16,eii,eia)&amp;_xlfn.XLOOKUP(9,eii,eia)&amp;_xlfn.XLOOKUP($A414,E96_raw,E96_code&amp;" / "&amp;E96_3C)&amp;_xlfn.XLOOKUP(16,eii,eia)&amp;_xlfn.XLOOKUP(10,eii,eia)&amp;_xlfn.XLOOKUP(LEFT(F414,7),r_1,r_10)&amp;_xlfn.XLOOKUP(16,eii,eia)&amp;_xlfn.XLOOKUP(11,eii,eia)&amp;_xlfn.XLOOKUP(LEFT(F414,7),r_1,r_11)&amp;_xlfn.XLOOKUP(16,eii,eia)&amp;_xlfn.XLOOKUP(12,eii,eia)&amp;_xlfn.XLOOKUP(LEFT(F414,7),r_1,r_12)&amp;" ppm/°C"&amp;_xlfn.XLOOKUP(16,eii,eia)&amp;_xlfn.XLOOKUP(13,eii,eia)&amp;MID(F414,4,2)&amp;_xlfn.XLOOKUP(16,eii,eia)&amp;_xlfn.XLOOKUP(14,eii,eia)&amp;_xlfn.XLOOKUP(16,eii,eia)&amp;_xlfn.XLOOKUP(15,eii,eia)&amp;_xlfn.XLOOKUP(16,eii,eia)</f>
        <v>technology 1912;attribute MPN 'ERJ2RHD1912' constant;attribute value '19.1 k' constant;attribute Power '0.063 W @ 70°C' constant;attribute package '0402' constant;attribute RCWV '34.7 V' constant;attribute tolerance '±0.5 %' constant;attribute pkg_codes '1912 / 193'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4" s="5" t="str" cm="1">
        <f t="array" aca="1" ref="I414" ca="1">IF( OR( AND($A414&gt;=INDIRECT("'Panasonic ERJ Code Table'!$K" &amp; I$1),$A414&lt;=INDIRECT("'Panasonic ERJ Code Table'!$L" &amp; I$1)), AND($A414&gt;=INDIRECT("'Panasonic ERJ Code Table'!$M" &amp; I$1),$A414&lt;=INDIRECT("'Panasonic ERJ Code Table'!$N" &amp; I$1)) ),I$2&amp;_xlfn.XLOOKUP($A414,E96_raw,E96_code),"N/A")</f>
        <v>N/A</v>
      </c>
      <c r="L414" s="5" t="str" cm="1">
        <f t="array" aca="1" ref="L414" ca="1">IF( OR( AND($A414&gt;=INDIRECT("'Panasonic ERJ Code Table'!$K" &amp; L$1),$A414&lt;=INDIRECT("'Panasonic ERJ Code Table'!$L" &amp; L$1)), AND($A414&gt;=INDIRECT("'Panasonic ERJ Code Table'!$M" &amp; L$1),$A414&lt;=INDIRECT("'Panasonic ERJ Code Table'!$N" &amp; L$1)) ),L$2&amp;_xlfn.XLOOKUP($A414,E96_raw,E96_code),"N/A")</f>
        <v>ERJ3RBD1912</v>
      </c>
      <c r="O414" s="5" t="str" cm="1">
        <f t="array" aca="1" ref="O414" ca="1">IF( OR( AND($A414&gt;=INDIRECT("'Panasonic ERJ Code Table'!$K" &amp; O$1),$A414&lt;=INDIRECT("'Panasonic ERJ Code Table'!$L" &amp; O$1)), AND($A414&gt;=INDIRECT("'Panasonic ERJ Code Table'!$M" &amp; O$1),$A414&lt;=INDIRECT("'Panasonic ERJ Code Table'!$N" &amp; O$1)) ),O$2&amp;_xlfn.XLOOKUP($A414,E96_raw,E96_code),"N/A")</f>
        <v>N/A</v>
      </c>
      <c r="R414" s="5" t="str" cm="1">
        <f t="array" aca="1" ref="R414" ca="1">IF( OR( AND($A414&gt;=INDIRECT("'Panasonic ERJ Code Table'!$K" &amp; R$1),$A414&lt;=INDIRECT("'Panasonic ERJ Code Table'!$L" &amp; R$1)), AND($A414&gt;=INDIRECT("'Panasonic ERJ Code Table'!$M" &amp; R$1),$A414&lt;=INDIRECT("'Panasonic ERJ Code Table'!$N" &amp; R$1)) ),R$2&amp;_xlfn.XLOOKUP($A414,E96_raw,E96_code),"N/A")</f>
        <v>ERJ6RBD1912</v>
      </c>
      <c r="U414" s="5" t="str" cm="1">
        <f t="array" aca="1" ref="U414" ca="1">IF( OR( AND($A414&gt;=INDIRECT("'Panasonic ERJ Code Table'!$J" &amp; U$1),$A414&lt;=INDIRECT("'Panasonic ERJ Code Table'!$K" &amp; U$1)), AND($A414&gt;=INDIRECT("'Panasonic ERJ Code Table'!$L" &amp; U$1),$A414&lt;=INDIRECT("'Panasonic ERJ Code Table'!$M" &amp; U$1)) ),U$2&amp;_xlfn.XLOOKUP($A414,E96_raw,E96_code),"N/A")</f>
        <v>ERJ6RED1912</v>
      </c>
    </row>
    <row r="415" spans="1:21">
      <c r="A415" s="16">
        <v>19600</v>
      </c>
      <c r="B415" s="19"/>
      <c r="C415" s="5" t="str" cm="1">
        <f t="array" aca="1" ref="C415" ca="1">IF( OR( AND($A415&gt;=INDIRECT("'Panasonic ERJ Code Table'!$K" &amp; C$1),$A415&lt;=INDIRECT("'Panasonic ERJ Code Table'!$L" &amp; C$1)), AND($A415&gt;=INDIRECT("'Panasonic ERJ Code Table'!$M" &amp; C$1),$A415&lt;=INDIRECT("'Panasonic ERJ Code Table'!$N" &amp; C$1)) ),C$2&amp;_xlfn.XLOOKUP($A415,E96_raw,E96_code),"N/A")</f>
        <v>ERJ1RHD1962</v>
      </c>
      <c r="D415" s="23" t="str" cm="1">
        <f t="array" aca="1" ref="D415" ca="1">"technology "&amp;RIGHT(C415,4)&amp;";"&amp;_xlfn.XLOOKUP(2,eii,eia)&amp;C415&amp;_xlfn.XLOOKUP(16,eii,eia)&amp;_xlfn.XLOOKUP(3,eii,eia)&amp;_xlfn.XLOOKUP($A415,E96_raw,e96_std&amp;" "&amp;e96_sym)&amp;_xlfn.XLOOKUP(16,eii,eia)&amp;_xlfn.XLOOKUP(4,eii,eia)&amp;_xlfn.XLOOKUP(LEFT(C415,7),r_1,r_4)&amp;" W @ 70°C"&amp;_xlfn.XLOOKUP(16,eii,eia)&amp;_xlfn.XLOOKUP(5,eii,eia)&amp;_xlfn.XLOOKUP(MID(C415,4,3),e_code,TEXT(e_size,"0000"))&amp;_xlfn.XLOOKUP(16,eii,eia)&amp;_xlfn.XLOOKUP(6,eii,eia)&amp;ROUND(MIN(SQRT($A415*_xlfn.XLOOKUP(LEFT(C415,7),r_1,r_4)),_xlfn.XLOOKUP(LEFT(C415,7),r_1,r_7)),1)&amp;" V"&amp;_xlfn.XLOOKUP(16,eii,eia)&amp;_xlfn.XLOOKUP(8,eii,eia)&amp;_xlfn.XLOOKUP(LEFT(C415,7),r_1,r_8)&amp;_xlfn.XLOOKUP(16,eii,eia)&amp;_xlfn.XLOOKUP(9,eii,eia)&amp;_xlfn.XLOOKUP($A415,E96_raw,E96_code&amp;" / "&amp;E96_3C)&amp;_xlfn.XLOOKUP(16,eii,eia)&amp;_xlfn.XLOOKUP(10,eii,eia)&amp;_xlfn.XLOOKUP(LEFT(C415,7),r_1,r_10)&amp;_xlfn.XLOOKUP(16,eii,eia)&amp;_xlfn.XLOOKUP(11,eii,eia)&amp;_xlfn.XLOOKUP(LEFT(C415,7),r_1,r_11)&amp;_xlfn.XLOOKUP(16,eii,eia)&amp;_xlfn.XLOOKUP(12,eii,eia)&amp;_xlfn.XLOOKUP(LEFT(C415,7),r_1,r_12)&amp;" ppm/°C"&amp;_xlfn.XLOOKUP(16,eii,eia)&amp;_xlfn.XLOOKUP(13,eii,eia)&amp;MID(C415,4,2)&amp;_xlfn.XLOOKUP(16,eii,eia)&amp;_xlfn.XLOOKUP(14,eii,eia)&amp;_xlfn.XLOOKUP(16,eii,eia)&amp;_xlfn.XLOOKUP(15,eii,eia)&amp;_xlfn.XLOOKUP(16,eii,eia)</f>
        <v>technology 1962;attribute MPN 'ERJ1RHD1962' constant;attribute value '19.6 k' constant;attribute Power '0.05 W @ 70°C' constant;attribute package '0201' constant;attribute RCWV '30 V' constant;attribute tolerance '±0.5 %' constant;attribute pkg_codes '1962 / 193'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5" s="5" t="str" cm="1">
        <f t="array" aca="1" ref="F415" ca="1">IF( OR( AND($A415&gt;=INDIRECT("'Panasonic ERJ Code Table'!$K" &amp; F$1),$A415&lt;=INDIRECT("'Panasonic ERJ Code Table'!$L" &amp; F$1)), AND($A415&gt;=INDIRECT("'Panasonic ERJ Code Table'!$M" &amp; F$1),$A415&lt;=INDIRECT("'Panasonic ERJ Code Table'!$N" &amp; F$1)) ),F$2&amp;_xlfn.XLOOKUP($A415,E96_raw,E96_code),"N/A")</f>
        <v>ERJ2RHD1962</v>
      </c>
      <c r="G415" s="23" t="str" cm="1">
        <f t="array" aca="1" ref="G415" ca="1">"technology "&amp;RIGHT(F415,4)&amp;";"&amp;_xlfn.XLOOKUP(2,eii,eia)&amp;F415&amp;_xlfn.XLOOKUP(16,eii,eia)&amp;_xlfn.XLOOKUP(3,eii,eia)&amp;_xlfn.XLOOKUP($A415,E96_raw,e96_std&amp;" "&amp;e96_sym)&amp;_xlfn.XLOOKUP(16,eii,eia)&amp;_xlfn.XLOOKUP(4,eii,eia)&amp;_xlfn.XLOOKUP(LEFT(F415,7),r_1,r_4)&amp;" W @ 70°C"&amp;_xlfn.XLOOKUP(16,eii,eia)&amp;_xlfn.XLOOKUP(5,eii,eia)&amp;_xlfn.XLOOKUP(MID(F415,4,3),e_code,TEXT(e_size,"0000"))&amp;_xlfn.XLOOKUP(16,eii,eia)&amp;_xlfn.XLOOKUP(6,eii,eia)&amp;ROUND(MIN(SQRT($A415*_xlfn.XLOOKUP(LEFT(F415,7),r_1,r_4)),_xlfn.XLOOKUP(LEFT(F415,7),r_1,r_7)),1)&amp;" V"&amp;_xlfn.XLOOKUP(16,eii,eia)&amp;_xlfn.XLOOKUP(8,eii,eia)&amp;_xlfn.XLOOKUP(LEFT(F415,7),r_1,r_8)&amp;_xlfn.XLOOKUP(16,eii,eia)&amp;_xlfn.XLOOKUP(9,eii,eia)&amp;_xlfn.XLOOKUP($A415,E96_raw,E96_code&amp;" / "&amp;E96_3C)&amp;_xlfn.XLOOKUP(16,eii,eia)&amp;_xlfn.XLOOKUP(10,eii,eia)&amp;_xlfn.XLOOKUP(LEFT(F415,7),r_1,r_10)&amp;_xlfn.XLOOKUP(16,eii,eia)&amp;_xlfn.XLOOKUP(11,eii,eia)&amp;_xlfn.XLOOKUP(LEFT(F415,7),r_1,r_11)&amp;_xlfn.XLOOKUP(16,eii,eia)&amp;_xlfn.XLOOKUP(12,eii,eia)&amp;_xlfn.XLOOKUP(LEFT(F415,7),r_1,r_12)&amp;" ppm/°C"&amp;_xlfn.XLOOKUP(16,eii,eia)&amp;_xlfn.XLOOKUP(13,eii,eia)&amp;MID(F415,4,2)&amp;_xlfn.XLOOKUP(16,eii,eia)&amp;_xlfn.XLOOKUP(14,eii,eia)&amp;_xlfn.XLOOKUP(16,eii,eia)&amp;_xlfn.XLOOKUP(15,eii,eia)&amp;_xlfn.XLOOKUP(16,eii,eia)</f>
        <v>technology 1962;attribute MPN 'ERJ2RHD1962' constant;attribute value '19.6 k' constant;attribute Power '0.063 W @ 70°C' constant;attribute package '0402' constant;attribute RCWV '35.1 V' constant;attribute tolerance '±0.5 %' constant;attribute pkg_codes '1962 / 193'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5" s="5" t="str" cm="1">
        <f t="array" aca="1" ref="I415" ca="1">IF( OR( AND($A415&gt;=INDIRECT("'Panasonic ERJ Code Table'!$K" &amp; I$1),$A415&lt;=INDIRECT("'Panasonic ERJ Code Table'!$L" &amp; I$1)), AND($A415&gt;=INDIRECT("'Panasonic ERJ Code Table'!$M" &amp; I$1),$A415&lt;=INDIRECT("'Panasonic ERJ Code Table'!$N" &amp; I$1)) ),I$2&amp;_xlfn.XLOOKUP($A415,E96_raw,E96_code),"N/A")</f>
        <v>N/A</v>
      </c>
      <c r="L415" s="5" t="str" cm="1">
        <f t="array" aca="1" ref="L415" ca="1">IF( OR( AND($A415&gt;=INDIRECT("'Panasonic ERJ Code Table'!$K" &amp; L$1),$A415&lt;=INDIRECT("'Panasonic ERJ Code Table'!$L" &amp; L$1)), AND($A415&gt;=INDIRECT("'Panasonic ERJ Code Table'!$M" &amp; L$1),$A415&lt;=INDIRECT("'Panasonic ERJ Code Table'!$N" &amp; L$1)) ),L$2&amp;_xlfn.XLOOKUP($A415,E96_raw,E96_code),"N/A")</f>
        <v>ERJ3RBD1962</v>
      </c>
      <c r="O415" s="5" t="str" cm="1">
        <f t="array" aca="1" ref="O415" ca="1">IF( OR( AND($A415&gt;=INDIRECT("'Panasonic ERJ Code Table'!$K" &amp; O$1),$A415&lt;=INDIRECT("'Panasonic ERJ Code Table'!$L" &amp; O$1)), AND($A415&gt;=INDIRECT("'Panasonic ERJ Code Table'!$M" &amp; O$1),$A415&lt;=INDIRECT("'Panasonic ERJ Code Table'!$N" &amp; O$1)) ),O$2&amp;_xlfn.XLOOKUP($A415,E96_raw,E96_code),"N/A")</f>
        <v>N/A</v>
      </c>
      <c r="R415" s="5" t="str" cm="1">
        <f t="array" aca="1" ref="R415" ca="1">IF( OR( AND($A415&gt;=INDIRECT("'Panasonic ERJ Code Table'!$K" &amp; R$1),$A415&lt;=INDIRECT("'Panasonic ERJ Code Table'!$L" &amp; R$1)), AND($A415&gt;=INDIRECT("'Panasonic ERJ Code Table'!$M" &amp; R$1),$A415&lt;=INDIRECT("'Panasonic ERJ Code Table'!$N" &amp; R$1)) ),R$2&amp;_xlfn.XLOOKUP($A415,E96_raw,E96_code),"N/A")</f>
        <v>ERJ6RBD1962</v>
      </c>
      <c r="U415" s="5" t="str" cm="1">
        <f t="array" aca="1" ref="U415" ca="1">IF( OR( AND($A415&gt;=INDIRECT("'Panasonic ERJ Code Table'!$J" &amp; U$1),$A415&lt;=INDIRECT("'Panasonic ERJ Code Table'!$K" &amp; U$1)), AND($A415&gt;=INDIRECT("'Panasonic ERJ Code Table'!$L" &amp; U$1),$A415&lt;=INDIRECT("'Panasonic ERJ Code Table'!$M" &amp; U$1)) ),U$2&amp;_xlfn.XLOOKUP($A415,E96_raw,E96_code),"N/A")</f>
        <v>ERJ6RED1962</v>
      </c>
    </row>
    <row r="416" spans="1:21">
      <c r="A416" s="16">
        <v>20000</v>
      </c>
      <c r="B416" s="19"/>
      <c r="C416" s="5" t="str" cm="1">
        <f t="array" aca="1" ref="C416" ca="1">IF( OR( AND($A416&gt;=INDIRECT("'Panasonic ERJ Code Table'!$K" &amp; C$1),$A416&lt;=INDIRECT("'Panasonic ERJ Code Table'!$L" &amp; C$1)), AND($A416&gt;=INDIRECT("'Panasonic ERJ Code Table'!$M" &amp; C$1),$A416&lt;=INDIRECT("'Panasonic ERJ Code Table'!$N" &amp; C$1)) ),C$2&amp;_xlfn.XLOOKUP($A416,E96_raw,E96_code),"N/A")</f>
        <v>ERJ1RHD2002</v>
      </c>
      <c r="D416" s="23" t="str" cm="1">
        <f t="array" aca="1" ref="D416" ca="1">"technology "&amp;RIGHT(C416,4)&amp;";"&amp;_xlfn.XLOOKUP(2,eii,eia)&amp;C416&amp;_xlfn.XLOOKUP(16,eii,eia)&amp;_xlfn.XLOOKUP(3,eii,eia)&amp;_xlfn.XLOOKUP($A416,E96_raw,e96_std&amp;" "&amp;e96_sym)&amp;_xlfn.XLOOKUP(16,eii,eia)&amp;_xlfn.XLOOKUP(4,eii,eia)&amp;_xlfn.XLOOKUP(LEFT(C416,7),r_1,r_4)&amp;" W @ 70°C"&amp;_xlfn.XLOOKUP(16,eii,eia)&amp;_xlfn.XLOOKUP(5,eii,eia)&amp;_xlfn.XLOOKUP(MID(C416,4,3),e_code,TEXT(e_size,"0000"))&amp;_xlfn.XLOOKUP(16,eii,eia)&amp;_xlfn.XLOOKUP(6,eii,eia)&amp;ROUND(MIN(SQRT($A416*_xlfn.XLOOKUP(LEFT(C416,7),r_1,r_4)),_xlfn.XLOOKUP(LEFT(C416,7),r_1,r_7)),1)&amp;" V"&amp;_xlfn.XLOOKUP(16,eii,eia)&amp;_xlfn.XLOOKUP(8,eii,eia)&amp;_xlfn.XLOOKUP(LEFT(C416,7),r_1,r_8)&amp;_xlfn.XLOOKUP(16,eii,eia)&amp;_xlfn.XLOOKUP(9,eii,eia)&amp;_xlfn.XLOOKUP($A416,E96_raw,E96_code&amp;" / "&amp;E96_3C)&amp;_xlfn.XLOOKUP(16,eii,eia)&amp;_xlfn.XLOOKUP(10,eii,eia)&amp;_xlfn.XLOOKUP(LEFT(C416,7),r_1,r_10)&amp;_xlfn.XLOOKUP(16,eii,eia)&amp;_xlfn.XLOOKUP(11,eii,eia)&amp;_xlfn.XLOOKUP(LEFT(C416,7),r_1,r_11)&amp;_xlfn.XLOOKUP(16,eii,eia)&amp;_xlfn.XLOOKUP(12,eii,eia)&amp;_xlfn.XLOOKUP(LEFT(C416,7),r_1,r_12)&amp;" ppm/°C"&amp;_xlfn.XLOOKUP(16,eii,eia)&amp;_xlfn.XLOOKUP(13,eii,eia)&amp;MID(C416,4,2)&amp;_xlfn.XLOOKUP(16,eii,eia)&amp;_xlfn.XLOOKUP(14,eii,eia)&amp;_xlfn.XLOOKUP(16,eii,eia)&amp;_xlfn.XLOOKUP(15,eii,eia)&amp;_xlfn.XLOOKUP(16,eii,eia)</f>
        <v>technology 2002;attribute MPN 'ERJ1RHD2002' constant;attribute value '20.0 k' constant;attribute Power '0.05 W @ 70°C' constant;attribute package '0201' constant;attribute RCWV '30 V' constant;attribute tolerance '±0.5 %' constant;attribute pkg_codes '2002 / 203'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6" s="5" t="str" cm="1">
        <f t="array" aca="1" ref="F416" ca="1">IF( OR( AND($A416&gt;=INDIRECT("'Panasonic ERJ Code Table'!$K" &amp; F$1),$A416&lt;=INDIRECT("'Panasonic ERJ Code Table'!$L" &amp; F$1)), AND($A416&gt;=INDIRECT("'Panasonic ERJ Code Table'!$M" &amp; F$1),$A416&lt;=INDIRECT("'Panasonic ERJ Code Table'!$N" &amp; F$1)) ),F$2&amp;_xlfn.XLOOKUP($A416,E96_raw,E96_code),"N/A")</f>
        <v>ERJ2RHD2002</v>
      </c>
      <c r="G416" s="23" t="str" cm="1">
        <f t="array" aca="1" ref="G416" ca="1">"technology "&amp;RIGHT(F416,4)&amp;";"&amp;_xlfn.XLOOKUP(2,eii,eia)&amp;F416&amp;_xlfn.XLOOKUP(16,eii,eia)&amp;_xlfn.XLOOKUP(3,eii,eia)&amp;_xlfn.XLOOKUP($A416,E96_raw,e96_std&amp;" "&amp;e96_sym)&amp;_xlfn.XLOOKUP(16,eii,eia)&amp;_xlfn.XLOOKUP(4,eii,eia)&amp;_xlfn.XLOOKUP(LEFT(F416,7),r_1,r_4)&amp;" W @ 70°C"&amp;_xlfn.XLOOKUP(16,eii,eia)&amp;_xlfn.XLOOKUP(5,eii,eia)&amp;_xlfn.XLOOKUP(MID(F416,4,3),e_code,TEXT(e_size,"0000"))&amp;_xlfn.XLOOKUP(16,eii,eia)&amp;_xlfn.XLOOKUP(6,eii,eia)&amp;ROUND(MIN(SQRT($A416*_xlfn.XLOOKUP(LEFT(F416,7),r_1,r_4)),_xlfn.XLOOKUP(LEFT(F416,7),r_1,r_7)),1)&amp;" V"&amp;_xlfn.XLOOKUP(16,eii,eia)&amp;_xlfn.XLOOKUP(8,eii,eia)&amp;_xlfn.XLOOKUP(LEFT(F416,7),r_1,r_8)&amp;_xlfn.XLOOKUP(16,eii,eia)&amp;_xlfn.XLOOKUP(9,eii,eia)&amp;_xlfn.XLOOKUP($A416,E96_raw,E96_code&amp;" / "&amp;E96_3C)&amp;_xlfn.XLOOKUP(16,eii,eia)&amp;_xlfn.XLOOKUP(10,eii,eia)&amp;_xlfn.XLOOKUP(LEFT(F416,7),r_1,r_10)&amp;_xlfn.XLOOKUP(16,eii,eia)&amp;_xlfn.XLOOKUP(11,eii,eia)&amp;_xlfn.XLOOKUP(LEFT(F416,7),r_1,r_11)&amp;_xlfn.XLOOKUP(16,eii,eia)&amp;_xlfn.XLOOKUP(12,eii,eia)&amp;_xlfn.XLOOKUP(LEFT(F416,7),r_1,r_12)&amp;" ppm/°C"&amp;_xlfn.XLOOKUP(16,eii,eia)&amp;_xlfn.XLOOKUP(13,eii,eia)&amp;MID(F416,4,2)&amp;_xlfn.XLOOKUP(16,eii,eia)&amp;_xlfn.XLOOKUP(14,eii,eia)&amp;_xlfn.XLOOKUP(16,eii,eia)&amp;_xlfn.XLOOKUP(15,eii,eia)&amp;_xlfn.XLOOKUP(16,eii,eia)</f>
        <v>technology 2002;attribute MPN 'ERJ2RHD2002' constant;attribute value '20.0 k' constant;attribute Power '0.063 W @ 70°C' constant;attribute package '0402' constant;attribute RCWV '35.5 V' constant;attribute tolerance '±0.5 %' constant;attribute pkg_codes '2002 / 203'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6" s="5" t="str" cm="1">
        <f t="array" aca="1" ref="I416" ca="1">IF( OR( AND($A416&gt;=INDIRECT("'Panasonic ERJ Code Table'!$K" &amp; I$1),$A416&lt;=INDIRECT("'Panasonic ERJ Code Table'!$L" &amp; I$1)), AND($A416&gt;=INDIRECT("'Panasonic ERJ Code Table'!$M" &amp; I$1),$A416&lt;=INDIRECT("'Panasonic ERJ Code Table'!$N" &amp; I$1)) ),I$2&amp;_xlfn.XLOOKUP($A416,E96_raw,E96_code),"N/A")</f>
        <v>N/A</v>
      </c>
      <c r="L416" s="5" t="str" cm="1">
        <f t="array" aca="1" ref="L416" ca="1">IF( OR( AND($A416&gt;=INDIRECT("'Panasonic ERJ Code Table'!$K" &amp; L$1),$A416&lt;=INDIRECT("'Panasonic ERJ Code Table'!$L" &amp; L$1)), AND($A416&gt;=INDIRECT("'Panasonic ERJ Code Table'!$M" &amp; L$1),$A416&lt;=INDIRECT("'Panasonic ERJ Code Table'!$N" &amp; L$1)) ),L$2&amp;_xlfn.XLOOKUP($A416,E96_raw,E96_code),"N/A")</f>
        <v>ERJ3RBD2002</v>
      </c>
      <c r="O416" s="5" t="str" cm="1">
        <f t="array" aca="1" ref="O416" ca="1">IF( OR( AND($A416&gt;=INDIRECT("'Panasonic ERJ Code Table'!$K" &amp; O$1),$A416&lt;=INDIRECT("'Panasonic ERJ Code Table'!$L" &amp; O$1)), AND($A416&gt;=INDIRECT("'Panasonic ERJ Code Table'!$M" &amp; O$1),$A416&lt;=INDIRECT("'Panasonic ERJ Code Table'!$N" &amp; O$1)) ),O$2&amp;_xlfn.XLOOKUP($A416,E96_raw,E96_code),"N/A")</f>
        <v>N/A</v>
      </c>
      <c r="R416" s="5" t="str" cm="1">
        <f t="array" aca="1" ref="R416" ca="1">IF( OR( AND($A416&gt;=INDIRECT("'Panasonic ERJ Code Table'!$K" &amp; R$1),$A416&lt;=INDIRECT("'Panasonic ERJ Code Table'!$L" &amp; R$1)), AND($A416&gt;=INDIRECT("'Panasonic ERJ Code Table'!$M" &amp; R$1),$A416&lt;=INDIRECT("'Panasonic ERJ Code Table'!$N" &amp; R$1)) ),R$2&amp;_xlfn.XLOOKUP($A416,E96_raw,E96_code),"N/A")</f>
        <v>ERJ6RBD2002</v>
      </c>
      <c r="U416" s="5" t="str" cm="1">
        <f t="array" aca="1" ref="U416" ca="1">IF( OR( AND($A416&gt;=INDIRECT("'Panasonic ERJ Code Table'!$J" &amp; U$1),$A416&lt;=INDIRECT("'Panasonic ERJ Code Table'!$K" &amp; U$1)), AND($A416&gt;=INDIRECT("'Panasonic ERJ Code Table'!$L" &amp; U$1),$A416&lt;=INDIRECT("'Panasonic ERJ Code Table'!$M" &amp; U$1)) ),U$2&amp;_xlfn.XLOOKUP($A416,E96_raw,E96_code),"N/A")</f>
        <v>ERJ6RED2002</v>
      </c>
    </row>
    <row r="417" spans="1:21">
      <c r="A417" s="16">
        <v>20499.999999999996</v>
      </c>
      <c r="B417" s="19"/>
      <c r="C417" s="5" t="str" cm="1">
        <f t="array" aca="1" ref="C417" ca="1">IF( OR( AND($A417&gt;=INDIRECT("'Panasonic ERJ Code Table'!$K" &amp; C$1),$A417&lt;=INDIRECT("'Panasonic ERJ Code Table'!$L" &amp; C$1)), AND($A417&gt;=INDIRECT("'Panasonic ERJ Code Table'!$M" &amp; C$1),$A417&lt;=INDIRECT("'Panasonic ERJ Code Table'!$N" &amp; C$1)) ),C$2&amp;_xlfn.XLOOKUP($A417,E96_raw,E96_code),"N/A")</f>
        <v>ERJ1RHD2052</v>
      </c>
      <c r="D417" s="23" t="str" cm="1">
        <f t="array" aca="1" ref="D417" ca="1">"technology "&amp;RIGHT(C417,4)&amp;";"&amp;_xlfn.XLOOKUP(2,eii,eia)&amp;C417&amp;_xlfn.XLOOKUP(16,eii,eia)&amp;_xlfn.XLOOKUP(3,eii,eia)&amp;_xlfn.XLOOKUP($A417,E96_raw,e96_std&amp;" "&amp;e96_sym)&amp;_xlfn.XLOOKUP(16,eii,eia)&amp;_xlfn.XLOOKUP(4,eii,eia)&amp;_xlfn.XLOOKUP(LEFT(C417,7),r_1,r_4)&amp;" W @ 70°C"&amp;_xlfn.XLOOKUP(16,eii,eia)&amp;_xlfn.XLOOKUP(5,eii,eia)&amp;_xlfn.XLOOKUP(MID(C417,4,3),e_code,TEXT(e_size,"0000"))&amp;_xlfn.XLOOKUP(16,eii,eia)&amp;_xlfn.XLOOKUP(6,eii,eia)&amp;ROUND(MIN(SQRT($A417*_xlfn.XLOOKUP(LEFT(C417,7),r_1,r_4)),_xlfn.XLOOKUP(LEFT(C417,7),r_1,r_7)),1)&amp;" V"&amp;_xlfn.XLOOKUP(16,eii,eia)&amp;_xlfn.XLOOKUP(8,eii,eia)&amp;_xlfn.XLOOKUP(LEFT(C417,7),r_1,r_8)&amp;_xlfn.XLOOKUP(16,eii,eia)&amp;_xlfn.XLOOKUP(9,eii,eia)&amp;_xlfn.XLOOKUP($A417,E96_raw,E96_code&amp;" / "&amp;E96_3C)&amp;_xlfn.XLOOKUP(16,eii,eia)&amp;_xlfn.XLOOKUP(10,eii,eia)&amp;_xlfn.XLOOKUP(LEFT(C417,7),r_1,r_10)&amp;_xlfn.XLOOKUP(16,eii,eia)&amp;_xlfn.XLOOKUP(11,eii,eia)&amp;_xlfn.XLOOKUP(LEFT(C417,7),r_1,r_11)&amp;_xlfn.XLOOKUP(16,eii,eia)&amp;_xlfn.XLOOKUP(12,eii,eia)&amp;_xlfn.XLOOKUP(LEFT(C417,7),r_1,r_12)&amp;" ppm/°C"&amp;_xlfn.XLOOKUP(16,eii,eia)&amp;_xlfn.XLOOKUP(13,eii,eia)&amp;MID(C417,4,2)&amp;_xlfn.XLOOKUP(16,eii,eia)&amp;_xlfn.XLOOKUP(14,eii,eia)&amp;_xlfn.XLOOKUP(16,eii,eia)&amp;_xlfn.XLOOKUP(15,eii,eia)&amp;_xlfn.XLOOKUP(16,eii,eia)</f>
        <v>technology 2052;attribute MPN 'ERJ1RHD2052' constant;attribute value '20.5 k' constant;attribute Power '0.05 W @ 70°C' constant;attribute package '0201' constant;attribute RCWV '30 V' constant;attribute tolerance '±0.5 %' constant;attribute pkg_codes '2052 / 203'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7" s="5" t="str" cm="1">
        <f t="array" aca="1" ref="F417" ca="1">IF( OR( AND($A417&gt;=INDIRECT("'Panasonic ERJ Code Table'!$K" &amp; F$1),$A417&lt;=INDIRECT("'Panasonic ERJ Code Table'!$L" &amp; F$1)), AND($A417&gt;=INDIRECT("'Panasonic ERJ Code Table'!$M" &amp; F$1),$A417&lt;=INDIRECT("'Panasonic ERJ Code Table'!$N" &amp; F$1)) ),F$2&amp;_xlfn.XLOOKUP($A417,E96_raw,E96_code),"N/A")</f>
        <v>ERJ2RHD2052</v>
      </c>
      <c r="G417" s="23" t="str" cm="1">
        <f t="array" aca="1" ref="G417" ca="1">"technology "&amp;RIGHT(F417,4)&amp;";"&amp;_xlfn.XLOOKUP(2,eii,eia)&amp;F417&amp;_xlfn.XLOOKUP(16,eii,eia)&amp;_xlfn.XLOOKUP(3,eii,eia)&amp;_xlfn.XLOOKUP($A417,E96_raw,e96_std&amp;" "&amp;e96_sym)&amp;_xlfn.XLOOKUP(16,eii,eia)&amp;_xlfn.XLOOKUP(4,eii,eia)&amp;_xlfn.XLOOKUP(LEFT(F417,7),r_1,r_4)&amp;" W @ 70°C"&amp;_xlfn.XLOOKUP(16,eii,eia)&amp;_xlfn.XLOOKUP(5,eii,eia)&amp;_xlfn.XLOOKUP(MID(F417,4,3),e_code,TEXT(e_size,"0000"))&amp;_xlfn.XLOOKUP(16,eii,eia)&amp;_xlfn.XLOOKUP(6,eii,eia)&amp;ROUND(MIN(SQRT($A417*_xlfn.XLOOKUP(LEFT(F417,7),r_1,r_4)),_xlfn.XLOOKUP(LEFT(F417,7),r_1,r_7)),1)&amp;" V"&amp;_xlfn.XLOOKUP(16,eii,eia)&amp;_xlfn.XLOOKUP(8,eii,eia)&amp;_xlfn.XLOOKUP(LEFT(F417,7),r_1,r_8)&amp;_xlfn.XLOOKUP(16,eii,eia)&amp;_xlfn.XLOOKUP(9,eii,eia)&amp;_xlfn.XLOOKUP($A417,E96_raw,E96_code&amp;" / "&amp;E96_3C)&amp;_xlfn.XLOOKUP(16,eii,eia)&amp;_xlfn.XLOOKUP(10,eii,eia)&amp;_xlfn.XLOOKUP(LEFT(F417,7),r_1,r_10)&amp;_xlfn.XLOOKUP(16,eii,eia)&amp;_xlfn.XLOOKUP(11,eii,eia)&amp;_xlfn.XLOOKUP(LEFT(F417,7),r_1,r_11)&amp;_xlfn.XLOOKUP(16,eii,eia)&amp;_xlfn.XLOOKUP(12,eii,eia)&amp;_xlfn.XLOOKUP(LEFT(F417,7),r_1,r_12)&amp;" ppm/°C"&amp;_xlfn.XLOOKUP(16,eii,eia)&amp;_xlfn.XLOOKUP(13,eii,eia)&amp;MID(F417,4,2)&amp;_xlfn.XLOOKUP(16,eii,eia)&amp;_xlfn.XLOOKUP(14,eii,eia)&amp;_xlfn.XLOOKUP(16,eii,eia)&amp;_xlfn.XLOOKUP(15,eii,eia)&amp;_xlfn.XLOOKUP(16,eii,eia)</f>
        <v>technology 2052;attribute MPN 'ERJ2RHD2052' constant;attribute value '20.5 k' constant;attribute Power '0.063 W @ 70°C' constant;attribute package '0402' constant;attribute RCWV '35.9 V' constant;attribute tolerance '±0.5 %' constant;attribute pkg_codes '2052 / 203'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7" s="5" t="str" cm="1">
        <f t="array" aca="1" ref="I417" ca="1">IF( OR( AND($A417&gt;=INDIRECT("'Panasonic ERJ Code Table'!$K" &amp; I$1),$A417&lt;=INDIRECT("'Panasonic ERJ Code Table'!$L" &amp; I$1)), AND($A417&gt;=INDIRECT("'Panasonic ERJ Code Table'!$M" &amp; I$1),$A417&lt;=INDIRECT("'Panasonic ERJ Code Table'!$N" &amp; I$1)) ),I$2&amp;_xlfn.XLOOKUP($A417,E96_raw,E96_code),"N/A")</f>
        <v>N/A</v>
      </c>
      <c r="L417" s="5" t="str" cm="1">
        <f t="array" aca="1" ref="L417" ca="1">IF( OR( AND($A417&gt;=INDIRECT("'Panasonic ERJ Code Table'!$K" &amp; L$1),$A417&lt;=INDIRECT("'Panasonic ERJ Code Table'!$L" &amp; L$1)), AND($A417&gt;=INDIRECT("'Panasonic ERJ Code Table'!$M" &amp; L$1),$A417&lt;=INDIRECT("'Panasonic ERJ Code Table'!$N" &amp; L$1)) ),L$2&amp;_xlfn.XLOOKUP($A417,E96_raw,E96_code),"N/A")</f>
        <v>ERJ3RBD2052</v>
      </c>
      <c r="O417" s="5" t="str" cm="1">
        <f t="array" aca="1" ref="O417" ca="1">IF( OR( AND($A417&gt;=INDIRECT("'Panasonic ERJ Code Table'!$K" &amp; O$1),$A417&lt;=INDIRECT("'Panasonic ERJ Code Table'!$L" &amp; O$1)), AND($A417&gt;=INDIRECT("'Panasonic ERJ Code Table'!$M" &amp; O$1),$A417&lt;=INDIRECT("'Panasonic ERJ Code Table'!$N" &amp; O$1)) ),O$2&amp;_xlfn.XLOOKUP($A417,E96_raw,E96_code),"N/A")</f>
        <v>N/A</v>
      </c>
      <c r="R417" s="5" t="str" cm="1">
        <f t="array" aca="1" ref="R417" ca="1">IF( OR( AND($A417&gt;=INDIRECT("'Panasonic ERJ Code Table'!$K" &amp; R$1),$A417&lt;=INDIRECT("'Panasonic ERJ Code Table'!$L" &amp; R$1)), AND($A417&gt;=INDIRECT("'Panasonic ERJ Code Table'!$M" &amp; R$1),$A417&lt;=INDIRECT("'Panasonic ERJ Code Table'!$N" &amp; R$1)) ),R$2&amp;_xlfn.XLOOKUP($A417,E96_raw,E96_code),"N/A")</f>
        <v>ERJ6RBD2052</v>
      </c>
      <c r="U417" s="5" t="str" cm="1">
        <f t="array" aca="1" ref="U417" ca="1">IF( OR( AND($A417&gt;=INDIRECT("'Panasonic ERJ Code Table'!$J" &amp; U$1),$A417&lt;=INDIRECT("'Panasonic ERJ Code Table'!$K" &amp; U$1)), AND($A417&gt;=INDIRECT("'Panasonic ERJ Code Table'!$L" &amp; U$1),$A417&lt;=INDIRECT("'Panasonic ERJ Code Table'!$M" &amp; U$1)) ),U$2&amp;_xlfn.XLOOKUP($A417,E96_raw,E96_code),"N/A")</f>
        <v>ERJ6RED2052</v>
      </c>
    </row>
    <row r="418" spans="1:21">
      <c r="A418" s="16">
        <v>21000</v>
      </c>
      <c r="B418" s="19"/>
      <c r="C418" s="5" t="str" cm="1">
        <f t="array" aca="1" ref="C418" ca="1">IF( OR( AND($A418&gt;=INDIRECT("'Panasonic ERJ Code Table'!$K" &amp; C$1),$A418&lt;=INDIRECT("'Panasonic ERJ Code Table'!$L" &amp; C$1)), AND($A418&gt;=INDIRECT("'Panasonic ERJ Code Table'!$M" &amp; C$1),$A418&lt;=INDIRECT("'Panasonic ERJ Code Table'!$N" &amp; C$1)) ),C$2&amp;_xlfn.XLOOKUP($A418,E96_raw,E96_code),"N/A")</f>
        <v>ERJ1RHD2102</v>
      </c>
      <c r="D418" s="23" t="str" cm="1">
        <f t="array" aca="1" ref="D418" ca="1">"technology "&amp;RIGHT(C418,4)&amp;";"&amp;_xlfn.XLOOKUP(2,eii,eia)&amp;C418&amp;_xlfn.XLOOKUP(16,eii,eia)&amp;_xlfn.XLOOKUP(3,eii,eia)&amp;_xlfn.XLOOKUP($A418,E96_raw,e96_std&amp;" "&amp;e96_sym)&amp;_xlfn.XLOOKUP(16,eii,eia)&amp;_xlfn.XLOOKUP(4,eii,eia)&amp;_xlfn.XLOOKUP(LEFT(C418,7),r_1,r_4)&amp;" W @ 70°C"&amp;_xlfn.XLOOKUP(16,eii,eia)&amp;_xlfn.XLOOKUP(5,eii,eia)&amp;_xlfn.XLOOKUP(MID(C418,4,3),e_code,TEXT(e_size,"0000"))&amp;_xlfn.XLOOKUP(16,eii,eia)&amp;_xlfn.XLOOKUP(6,eii,eia)&amp;ROUND(MIN(SQRT($A418*_xlfn.XLOOKUP(LEFT(C418,7),r_1,r_4)),_xlfn.XLOOKUP(LEFT(C418,7),r_1,r_7)),1)&amp;" V"&amp;_xlfn.XLOOKUP(16,eii,eia)&amp;_xlfn.XLOOKUP(8,eii,eia)&amp;_xlfn.XLOOKUP(LEFT(C418,7),r_1,r_8)&amp;_xlfn.XLOOKUP(16,eii,eia)&amp;_xlfn.XLOOKUP(9,eii,eia)&amp;_xlfn.XLOOKUP($A418,E96_raw,E96_code&amp;" / "&amp;E96_3C)&amp;_xlfn.XLOOKUP(16,eii,eia)&amp;_xlfn.XLOOKUP(10,eii,eia)&amp;_xlfn.XLOOKUP(LEFT(C418,7),r_1,r_10)&amp;_xlfn.XLOOKUP(16,eii,eia)&amp;_xlfn.XLOOKUP(11,eii,eia)&amp;_xlfn.XLOOKUP(LEFT(C418,7),r_1,r_11)&amp;_xlfn.XLOOKUP(16,eii,eia)&amp;_xlfn.XLOOKUP(12,eii,eia)&amp;_xlfn.XLOOKUP(LEFT(C418,7),r_1,r_12)&amp;" ppm/°C"&amp;_xlfn.XLOOKUP(16,eii,eia)&amp;_xlfn.XLOOKUP(13,eii,eia)&amp;MID(C418,4,2)&amp;_xlfn.XLOOKUP(16,eii,eia)&amp;_xlfn.XLOOKUP(14,eii,eia)&amp;_xlfn.XLOOKUP(16,eii,eia)&amp;_xlfn.XLOOKUP(15,eii,eia)&amp;_xlfn.XLOOKUP(16,eii,eia)</f>
        <v>technology 2102;attribute MPN 'ERJ1RHD2102' constant;attribute value '21.0 k' constant;attribute Power '0.05 W @ 70°C' constant;attribute package '0201' constant;attribute RCWV '30 V' constant;attribute tolerance '±0.5 %' constant;attribute pkg_codes '2102 / 213'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8" s="5" t="str" cm="1">
        <f t="array" aca="1" ref="F418" ca="1">IF( OR( AND($A418&gt;=INDIRECT("'Panasonic ERJ Code Table'!$K" &amp; F$1),$A418&lt;=INDIRECT("'Panasonic ERJ Code Table'!$L" &amp; F$1)), AND($A418&gt;=INDIRECT("'Panasonic ERJ Code Table'!$M" &amp; F$1),$A418&lt;=INDIRECT("'Panasonic ERJ Code Table'!$N" &amp; F$1)) ),F$2&amp;_xlfn.XLOOKUP($A418,E96_raw,E96_code),"N/A")</f>
        <v>ERJ2RHD2102</v>
      </c>
      <c r="G418" s="23" t="str" cm="1">
        <f t="array" aca="1" ref="G418" ca="1">"technology "&amp;RIGHT(F418,4)&amp;";"&amp;_xlfn.XLOOKUP(2,eii,eia)&amp;F418&amp;_xlfn.XLOOKUP(16,eii,eia)&amp;_xlfn.XLOOKUP(3,eii,eia)&amp;_xlfn.XLOOKUP($A418,E96_raw,e96_std&amp;" "&amp;e96_sym)&amp;_xlfn.XLOOKUP(16,eii,eia)&amp;_xlfn.XLOOKUP(4,eii,eia)&amp;_xlfn.XLOOKUP(LEFT(F418,7),r_1,r_4)&amp;" W @ 70°C"&amp;_xlfn.XLOOKUP(16,eii,eia)&amp;_xlfn.XLOOKUP(5,eii,eia)&amp;_xlfn.XLOOKUP(MID(F418,4,3),e_code,TEXT(e_size,"0000"))&amp;_xlfn.XLOOKUP(16,eii,eia)&amp;_xlfn.XLOOKUP(6,eii,eia)&amp;ROUND(MIN(SQRT($A418*_xlfn.XLOOKUP(LEFT(F418,7),r_1,r_4)),_xlfn.XLOOKUP(LEFT(F418,7),r_1,r_7)),1)&amp;" V"&amp;_xlfn.XLOOKUP(16,eii,eia)&amp;_xlfn.XLOOKUP(8,eii,eia)&amp;_xlfn.XLOOKUP(LEFT(F418,7),r_1,r_8)&amp;_xlfn.XLOOKUP(16,eii,eia)&amp;_xlfn.XLOOKUP(9,eii,eia)&amp;_xlfn.XLOOKUP($A418,E96_raw,E96_code&amp;" / "&amp;E96_3C)&amp;_xlfn.XLOOKUP(16,eii,eia)&amp;_xlfn.XLOOKUP(10,eii,eia)&amp;_xlfn.XLOOKUP(LEFT(F418,7),r_1,r_10)&amp;_xlfn.XLOOKUP(16,eii,eia)&amp;_xlfn.XLOOKUP(11,eii,eia)&amp;_xlfn.XLOOKUP(LEFT(F418,7),r_1,r_11)&amp;_xlfn.XLOOKUP(16,eii,eia)&amp;_xlfn.XLOOKUP(12,eii,eia)&amp;_xlfn.XLOOKUP(LEFT(F418,7),r_1,r_12)&amp;" ppm/°C"&amp;_xlfn.XLOOKUP(16,eii,eia)&amp;_xlfn.XLOOKUP(13,eii,eia)&amp;MID(F418,4,2)&amp;_xlfn.XLOOKUP(16,eii,eia)&amp;_xlfn.XLOOKUP(14,eii,eia)&amp;_xlfn.XLOOKUP(16,eii,eia)&amp;_xlfn.XLOOKUP(15,eii,eia)&amp;_xlfn.XLOOKUP(16,eii,eia)</f>
        <v>technology 2102;attribute MPN 'ERJ2RHD2102' constant;attribute value '21.0 k' constant;attribute Power '0.063 W @ 70°C' constant;attribute package '0402' constant;attribute RCWV '36.4 V' constant;attribute tolerance '±0.5 %' constant;attribute pkg_codes '2102 / 213'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8" s="5" t="str" cm="1">
        <f t="array" aca="1" ref="I418" ca="1">IF( OR( AND($A418&gt;=INDIRECT("'Panasonic ERJ Code Table'!$K" &amp; I$1),$A418&lt;=INDIRECT("'Panasonic ERJ Code Table'!$L" &amp; I$1)), AND($A418&gt;=INDIRECT("'Panasonic ERJ Code Table'!$M" &amp; I$1),$A418&lt;=INDIRECT("'Panasonic ERJ Code Table'!$N" &amp; I$1)) ),I$2&amp;_xlfn.XLOOKUP($A418,E96_raw,E96_code),"N/A")</f>
        <v>N/A</v>
      </c>
      <c r="L418" s="5" t="str" cm="1">
        <f t="array" aca="1" ref="L418" ca="1">IF( OR( AND($A418&gt;=INDIRECT("'Panasonic ERJ Code Table'!$K" &amp; L$1),$A418&lt;=INDIRECT("'Panasonic ERJ Code Table'!$L" &amp; L$1)), AND($A418&gt;=INDIRECT("'Panasonic ERJ Code Table'!$M" &amp; L$1),$A418&lt;=INDIRECT("'Panasonic ERJ Code Table'!$N" &amp; L$1)) ),L$2&amp;_xlfn.XLOOKUP($A418,E96_raw,E96_code),"N/A")</f>
        <v>ERJ3RBD2102</v>
      </c>
      <c r="O418" s="5" t="str" cm="1">
        <f t="array" aca="1" ref="O418" ca="1">IF( OR( AND($A418&gt;=INDIRECT("'Panasonic ERJ Code Table'!$K" &amp; O$1),$A418&lt;=INDIRECT("'Panasonic ERJ Code Table'!$L" &amp; O$1)), AND($A418&gt;=INDIRECT("'Panasonic ERJ Code Table'!$M" &amp; O$1),$A418&lt;=INDIRECT("'Panasonic ERJ Code Table'!$N" &amp; O$1)) ),O$2&amp;_xlfn.XLOOKUP($A418,E96_raw,E96_code),"N/A")</f>
        <v>N/A</v>
      </c>
      <c r="R418" s="5" t="str" cm="1">
        <f t="array" aca="1" ref="R418" ca="1">IF( OR( AND($A418&gt;=INDIRECT("'Panasonic ERJ Code Table'!$K" &amp; R$1),$A418&lt;=INDIRECT("'Panasonic ERJ Code Table'!$L" &amp; R$1)), AND($A418&gt;=INDIRECT("'Panasonic ERJ Code Table'!$M" &amp; R$1),$A418&lt;=INDIRECT("'Panasonic ERJ Code Table'!$N" &amp; R$1)) ),R$2&amp;_xlfn.XLOOKUP($A418,E96_raw,E96_code),"N/A")</f>
        <v>ERJ6RBD2102</v>
      </c>
      <c r="U418" s="5" t="str" cm="1">
        <f t="array" aca="1" ref="U418" ca="1">IF( OR( AND($A418&gt;=INDIRECT("'Panasonic ERJ Code Table'!$J" &amp; U$1),$A418&lt;=INDIRECT("'Panasonic ERJ Code Table'!$K" &amp; U$1)), AND($A418&gt;=INDIRECT("'Panasonic ERJ Code Table'!$L" &amp; U$1),$A418&lt;=INDIRECT("'Panasonic ERJ Code Table'!$M" &amp; U$1)) ),U$2&amp;_xlfn.XLOOKUP($A418,E96_raw,E96_code),"N/A")</f>
        <v>ERJ6RED2102</v>
      </c>
    </row>
    <row r="419" spans="1:21">
      <c r="A419" s="16">
        <v>21500</v>
      </c>
      <c r="B419" s="19"/>
      <c r="C419" s="5" t="str" cm="1">
        <f t="array" aca="1" ref="C419" ca="1">IF( OR( AND($A419&gt;=INDIRECT("'Panasonic ERJ Code Table'!$K" &amp; C$1),$A419&lt;=INDIRECT("'Panasonic ERJ Code Table'!$L" &amp; C$1)), AND($A419&gt;=INDIRECT("'Panasonic ERJ Code Table'!$M" &amp; C$1),$A419&lt;=INDIRECT("'Panasonic ERJ Code Table'!$N" &amp; C$1)) ),C$2&amp;_xlfn.XLOOKUP($A419,E96_raw,E96_code),"N/A")</f>
        <v>ERJ1RHD2152</v>
      </c>
      <c r="D419" s="23" t="str" cm="1">
        <f t="array" aca="1" ref="D419" ca="1">"technology "&amp;RIGHT(C419,4)&amp;";"&amp;_xlfn.XLOOKUP(2,eii,eia)&amp;C419&amp;_xlfn.XLOOKUP(16,eii,eia)&amp;_xlfn.XLOOKUP(3,eii,eia)&amp;_xlfn.XLOOKUP($A419,E96_raw,e96_std&amp;" "&amp;e96_sym)&amp;_xlfn.XLOOKUP(16,eii,eia)&amp;_xlfn.XLOOKUP(4,eii,eia)&amp;_xlfn.XLOOKUP(LEFT(C419,7),r_1,r_4)&amp;" W @ 70°C"&amp;_xlfn.XLOOKUP(16,eii,eia)&amp;_xlfn.XLOOKUP(5,eii,eia)&amp;_xlfn.XLOOKUP(MID(C419,4,3),e_code,TEXT(e_size,"0000"))&amp;_xlfn.XLOOKUP(16,eii,eia)&amp;_xlfn.XLOOKUP(6,eii,eia)&amp;ROUND(MIN(SQRT($A419*_xlfn.XLOOKUP(LEFT(C419,7),r_1,r_4)),_xlfn.XLOOKUP(LEFT(C419,7),r_1,r_7)),1)&amp;" V"&amp;_xlfn.XLOOKUP(16,eii,eia)&amp;_xlfn.XLOOKUP(8,eii,eia)&amp;_xlfn.XLOOKUP(LEFT(C419,7),r_1,r_8)&amp;_xlfn.XLOOKUP(16,eii,eia)&amp;_xlfn.XLOOKUP(9,eii,eia)&amp;_xlfn.XLOOKUP($A419,E96_raw,E96_code&amp;" / "&amp;E96_3C)&amp;_xlfn.XLOOKUP(16,eii,eia)&amp;_xlfn.XLOOKUP(10,eii,eia)&amp;_xlfn.XLOOKUP(LEFT(C419,7),r_1,r_10)&amp;_xlfn.XLOOKUP(16,eii,eia)&amp;_xlfn.XLOOKUP(11,eii,eia)&amp;_xlfn.XLOOKUP(LEFT(C419,7),r_1,r_11)&amp;_xlfn.XLOOKUP(16,eii,eia)&amp;_xlfn.XLOOKUP(12,eii,eia)&amp;_xlfn.XLOOKUP(LEFT(C419,7),r_1,r_12)&amp;" ppm/°C"&amp;_xlfn.XLOOKUP(16,eii,eia)&amp;_xlfn.XLOOKUP(13,eii,eia)&amp;MID(C419,4,2)&amp;_xlfn.XLOOKUP(16,eii,eia)&amp;_xlfn.XLOOKUP(14,eii,eia)&amp;_xlfn.XLOOKUP(16,eii,eia)&amp;_xlfn.XLOOKUP(15,eii,eia)&amp;_xlfn.XLOOKUP(16,eii,eia)</f>
        <v>technology 2152;attribute MPN 'ERJ1RHD2152' constant;attribute value '21.5 k' constant;attribute Power '0.05 W @ 70°C' constant;attribute package '0201' constant;attribute RCWV '30 V' constant;attribute tolerance '±0.5 %' constant;attribute pkg_codes '2152 / 213'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19" s="5" t="str" cm="1">
        <f t="array" aca="1" ref="F419" ca="1">IF( OR( AND($A419&gt;=INDIRECT("'Panasonic ERJ Code Table'!$K" &amp; F$1),$A419&lt;=INDIRECT("'Panasonic ERJ Code Table'!$L" &amp; F$1)), AND($A419&gt;=INDIRECT("'Panasonic ERJ Code Table'!$M" &amp; F$1),$A419&lt;=INDIRECT("'Panasonic ERJ Code Table'!$N" &amp; F$1)) ),F$2&amp;_xlfn.XLOOKUP($A419,E96_raw,E96_code),"N/A")</f>
        <v>ERJ2RHD2152</v>
      </c>
      <c r="G419" s="23" t="str" cm="1">
        <f t="array" aca="1" ref="G419" ca="1">"technology "&amp;RIGHT(F419,4)&amp;";"&amp;_xlfn.XLOOKUP(2,eii,eia)&amp;F419&amp;_xlfn.XLOOKUP(16,eii,eia)&amp;_xlfn.XLOOKUP(3,eii,eia)&amp;_xlfn.XLOOKUP($A419,E96_raw,e96_std&amp;" "&amp;e96_sym)&amp;_xlfn.XLOOKUP(16,eii,eia)&amp;_xlfn.XLOOKUP(4,eii,eia)&amp;_xlfn.XLOOKUP(LEFT(F419,7),r_1,r_4)&amp;" W @ 70°C"&amp;_xlfn.XLOOKUP(16,eii,eia)&amp;_xlfn.XLOOKUP(5,eii,eia)&amp;_xlfn.XLOOKUP(MID(F419,4,3),e_code,TEXT(e_size,"0000"))&amp;_xlfn.XLOOKUP(16,eii,eia)&amp;_xlfn.XLOOKUP(6,eii,eia)&amp;ROUND(MIN(SQRT($A419*_xlfn.XLOOKUP(LEFT(F419,7),r_1,r_4)),_xlfn.XLOOKUP(LEFT(F419,7),r_1,r_7)),1)&amp;" V"&amp;_xlfn.XLOOKUP(16,eii,eia)&amp;_xlfn.XLOOKUP(8,eii,eia)&amp;_xlfn.XLOOKUP(LEFT(F419,7),r_1,r_8)&amp;_xlfn.XLOOKUP(16,eii,eia)&amp;_xlfn.XLOOKUP(9,eii,eia)&amp;_xlfn.XLOOKUP($A419,E96_raw,E96_code&amp;" / "&amp;E96_3C)&amp;_xlfn.XLOOKUP(16,eii,eia)&amp;_xlfn.XLOOKUP(10,eii,eia)&amp;_xlfn.XLOOKUP(LEFT(F419,7),r_1,r_10)&amp;_xlfn.XLOOKUP(16,eii,eia)&amp;_xlfn.XLOOKUP(11,eii,eia)&amp;_xlfn.XLOOKUP(LEFT(F419,7),r_1,r_11)&amp;_xlfn.XLOOKUP(16,eii,eia)&amp;_xlfn.XLOOKUP(12,eii,eia)&amp;_xlfn.XLOOKUP(LEFT(F419,7),r_1,r_12)&amp;" ppm/°C"&amp;_xlfn.XLOOKUP(16,eii,eia)&amp;_xlfn.XLOOKUP(13,eii,eia)&amp;MID(F419,4,2)&amp;_xlfn.XLOOKUP(16,eii,eia)&amp;_xlfn.XLOOKUP(14,eii,eia)&amp;_xlfn.XLOOKUP(16,eii,eia)&amp;_xlfn.XLOOKUP(15,eii,eia)&amp;_xlfn.XLOOKUP(16,eii,eia)</f>
        <v>technology 2152;attribute MPN 'ERJ2RHD2152' constant;attribute value '21.5 k' constant;attribute Power '0.063 W @ 70°C' constant;attribute package '0402' constant;attribute RCWV '36.8 V' constant;attribute tolerance '±0.5 %' constant;attribute pkg_codes '2152 / 213'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19" s="5" t="str" cm="1">
        <f t="array" aca="1" ref="I419" ca="1">IF( OR( AND($A419&gt;=INDIRECT("'Panasonic ERJ Code Table'!$K" &amp; I$1),$A419&lt;=INDIRECT("'Panasonic ERJ Code Table'!$L" &amp; I$1)), AND($A419&gt;=INDIRECT("'Panasonic ERJ Code Table'!$M" &amp; I$1),$A419&lt;=INDIRECT("'Panasonic ERJ Code Table'!$N" &amp; I$1)) ),I$2&amp;_xlfn.XLOOKUP($A419,E96_raw,E96_code),"N/A")</f>
        <v>N/A</v>
      </c>
      <c r="L419" s="5" t="str" cm="1">
        <f t="array" aca="1" ref="L419" ca="1">IF( OR( AND($A419&gt;=INDIRECT("'Panasonic ERJ Code Table'!$K" &amp; L$1),$A419&lt;=INDIRECT("'Panasonic ERJ Code Table'!$L" &amp; L$1)), AND($A419&gt;=INDIRECT("'Panasonic ERJ Code Table'!$M" &amp; L$1),$A419&lt;=INDIRECT("'Panasonic ERJ Code Table'!$N" &amp; L$1)) ),L$2&amp;_xlfn.XLOOKUP($A419,E96_raw,E96_code),"N/A")</f>
        <v>ERJ3RBD2152</v>
      </c>
      <c r="O419" s="5" t="str" cm="1">
        <f t="array" aca="1" ref="O419" ca="1">IF( OR( AND($A419&gt;=INDIRECT("'Panasonic ERJ Code Table'!$K" &amp; O$1),$A419&lt;=INDIRECT("'Panasonic ERJ Code Table'!$L" &amp; O$1)), AND($A419&gt;=INDIRECT("'Panasonic ERJ Code Table'!$M" &amp; O$1),$A419&lt;=INDIRECT("'Panasonic ERJ Code Table'!$N" &amp; O$1)) ),O$2&amp;_xlfn.XLOOKUP($A419,E96_raw,E96_code),"N/A")</f>
        <v>N/A</v>
      </c>
      <c r="R419" s="5" t="str" cm="1">
        <f t="array" aca="1" ref="R419" ca="1">IF( OR( AND($A419&gt;=INDIRECT("'Panasonic ERJ Code Table'!$K" &amp; R$1),$A419&lt;=INDIRECT("'Panasonic ERJ Code Table'!$L" &amp; R$1)), AND($A419&gt;=INDIRECT("'Panasonic ERJ Code Table'!$M" &amp; R$1),$A419&lt;=INDIRECT("'Panasonic ERJ Code Table'!$N" &amp; R$1)) ),R$2&amp;_xlfn.XLOOKUP($A419,E96_raw,E96_code),"N/A")</f>
        <v>ERJ6RBD2152</v>
      </c>
      <c r="U419" s="5" t="str" cm="1">
        <f t="array" aca="1" ref="U419" ca="1">IF( OR( AND($A419&gt;=INDIRECT("'Panasonic ERJ Code Table'!$J" &amp; U$1),$A419&lt;=INDIRECT("'Panasonic ERJ Code Table'!$K" &amp; U$1)), AND($A419&gt;=INDIRECT("'Panasonic ERJ Code Table'!$L" &amp; U$1),$A419&lt;=INDIRECT("'Panasonic ERJ Code Table'!$M" &amp; U$1)) ),U$2&amp;_xlfn.XLOOKUP($A419,E96_raw,E96_code),"N/A")</f>
        <v>ERJ6RED2152</v>
      </c>
    </row>
    <row r="420" spans="1:21">
      <c r="A420" s="16">
        <v>22100</v>
      </c>
      <c r="B420" s="19"/>
      <c r="C420" s="5" t="str" cm="1">
        <f t="array" aca="1" ref="C420" ca="1">IF( OR( AND($A420&gt;=INDIRECT("'Panasonic ERJ Code Table'!$K" &amp; C$1),$A420&lt;=INDIRECT("'Panasonic ERJ Code Table'!$L" &amp; C$1)), AND($A420&gt;=INDIRECT("'Panasonic ERJ Code Table'!$M" &amp; C$1),$A420&lt;=INDIRECT("'Panasonic ERJ Code Table'!$N" &amp; C$1)) ),C$2&amp;_xlfn.XLOOKUP($A420,E96_raw,E96_code),"N/A")</f>
        <v>ERJ1RHD2212</v>
      </c>
      <c r="D420" s="23" t="str" cm="1">
        <f t="array" aca="1" ref="D420" ca="1">"technology "&amp;RIGHT(C420,4)&amp;";"&amp;_xlfn.XLOOKUP(2,eii,eia)&amp;C420&amp;_xlfn.XLOOKUP(16,eii,eia)&amp;_xlfn.XLOOKUP(3,eii,eia)&amp;_xlfn.XLOOKUP($A420,E96_raw,e96_std&amp;" "&amp;e96_sym)&amp;_xlfn.XLOOKUP(16,eii,eia)&amp;_xlfn.XLOOKUP(4,eii,eia)&amp;_xlfn.XLOOKUP(LEFT(C420,7),r_1,r_4)&amp;" W @ 70°C"&amp;_xlfn.XLOOKUP(16,eii,eia)&amp;_xlfn.XLOOKUP(5,eii,eia)&amp;_xlfn.XLOOKUP(MID(C420,4,3),e_code,TEXT(e_size,"0000"))&amp;_xlfn.XLOOKUP(16,eii,eia)&amp;_xlfn.XLOOKUP(6,eii,eia)&amp;ROUND(MIN(SQRT($A420*_xlfn.XLOOKUP(LEFT(C420,7),r_1,r_4)),_xlfn.XLOOKUP(LEFT(C420,7),r_1,r_7)),1)&amp;" V"&amp;_xlfn.XLOOKUP(16,eii,eia)&amp;_xlfn.XLOOKUP(8,eii,eia)&amp;_xlfn.XLOOKUP(LEFT(C420,7),r_1,r_8)&amp;_xlfn.XLOOKUP(16,eii,eia)&amp;_xlfn.XLOOKUP(9,eii,eia)&amp;_xlfn.XLOOKUP($A420,E96_raw,E96_code&amp;" / "&amp;E96_3C)&amp;_xlfn.XLOOKUP(16,eii,eia)&amp;_xlfn.XLOOKUP(10,eii,eia)&amp;_xlfn.XLOOKUP(LEFT(C420,7),r_1,r_10)&amp;_xlfn.XLOOKUP(16,eii,eia)&amp;_xlfn.XLOOKUP(11,eii,eia)&amp;_xlfn.XLOOKUP(LEFT(C420,7),r_1,r_11)&amp;_xlfn.XLOOKUP(16,eii,eia)&amp;_xlfn.XLOOKUP(12,eii,eia)&amp;_xlfn.XLOOKUP(LEFT(C420,7),r_1,r_12)&amp;" ppm/°C"&amp;_xlfn.XLOOKUP(16,eii,eia)&amp;_xlfn.XLOOKUP(13,eii,eia)&amp;MID(C420,4,2)&amp;_xlfn.XLOOKUP(16,eii,eia)&amp;_xlfn.XLOOKUP(14,eii,eia)&amp;_xlfn.XLOOKUP(16,eii,eia)&amp;_xlfn.XLOOKUP(15,eii,eia)&amp;_xlfn.XLOOKUP(16,eii,eia)</f>
        <v>technology 2212;attribute MPN 'ERJ1RHD2212' constant;attribute value '22.1 k' constant;attribute Power '0.05 W @ 70°C' constant;attribute package '0201' constant;attribute RCWV '30 V' constant;attribute tolerance '±0.5 %' constant;attribute pkg_codes '2212 / 223'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0" s="5" t="str" cm="1">
        <f t="array" aca="1" ref="F420" ca="1">IF( OR( AND($A420&gt;=INDIRECT("'Panasonic ERJ Code Table'!$K" &amp; F$1),$A420&lt;=INDIRECT("'Panasonic ERJ Code Table'!$L" &amp; F$1)), AND($A420&gt;=INDIRECT("'Panasonic ERJ Code Table'!$M" &amp; F$1),$A420&lt;=INDIRECT("'Panasonic ERJ Code Table'!$N" &amp; F$1)) ),F$2&amp;_xlfn.XLOOKUP($A420,E96_raw,E96_code),"N/A")</f>
        <v>ERJ2RHD2212</v>
      </c>
      <c r="G420" s="23" t="str" cm="1">
        <f t="array" aca="1" ref="G420" ca="1">"technology "&amp;RIGHT(F420,4)&amp;";"&amp;_xlfn.XLOOKUP(2,eii,eia)&amp;F420&amp;_xlfn.XLOOKUP(16,eii,eia)&amp;_xlfn.XLOOKUP(3,eii,eia)&amp;_xlfn.XLOOKUP($A420,E96_raw,e96_std&amp;" "&amp;e96_sym)&amp;_xlfn.XLOOKUP(16,eii,eia)&amp;_xlfn.XLOOKUP(4,eii,eia)&amp;_xlfn.XLOOKUP(LEFT(F420,7),r_1,r_4)&amp;" W @ 70°C"&amp;_xlfn.XLOOKUP(16,eii,eia)&amp;_xlfn.XLOOKUP(5,eii,eia)&amp;_xlfn.XLOOKUP(MID(F420,4,3),e_code,TEXT(e_size,"0000"))&amp;_xlfn.XLOOKUP(16,eii,eia)&amp;_xlfn.XLOOKUP(6,eii,eia)&amp;ROUND(MIN(SQRT($A420*_xlfn.XLOOKUP(LEFT(F420,7),r_1,r_4)),_xlfn.XLOOKUP(LEFT(F420,7),r_1,r_7)),1)&amp;" V"&amp;_xlfn.XLOOKUP(16,eii,eia)&amp;_xlfn.XLOOKUP(8,eii,eia)&amp;_xlfn.XLOOKUP(LEFT(F420,7),r_1,r_8)&amp;_xlfn.XLOOKUP(16,eii,eia)&amp;_xlfn.XLOOKUP(9,eii,eia)&amp;_xlfn.XLOOKUP($A420,E96_raw,E96_code&amp;" / "&amp;E96_3C)&amp;_xlfn.XLOOKUP(16,eii,eia)&amp;_xlfn.XLOOKUP(10,eii,eia)&amp;_xlfn.XLOOKUP(LEFT(F420,7),r_1,r_10)&amp;_xlfn.XLOOKUP(16,eii,eia)&amp;_xlfn.XLOOKUP(11,eii,eia)&amp;_xlfn.XLOOKUP(LEFT(F420,7),r_1,r_11)&amp;_xlfn.XLOOKUP(16,eii,eia)&amp;_xlfn.XLOOKUP(12,eii,eia)&amp;_xlfn.XLOOKUP(LEFT(F420,7),r_1,r_12)&amp;" ppm/°C"&amp;_xlfn.XLOOKUP(16,eii,eia)&amp;_xlfn.XLOOKUP(13,eii,eia)&amp;MID(F420,4,2)&amp;_xlfn.XLOOKUP(16,eii,eia)&amp;_xlfn.XLOOKUP(14,eii,eia)&amp;_xlfn.XLOOKUP(16,eii,eia)&amp;_xlfn.XLOOKUP(15,eii,eia)&amp;_xlfn.XLOOKUP(16,eii,eia)</f>
        <v>technology 2212;attribute MPN 'ERJ2RHD2212' constant;attribute value '22.1 k' constant;attribute Power '0.063 W @ 70°C' constant;attribute package '0402' constant;attribute RCWV '37.3 V' constant;attribute tolerance '±0.5 %' constant;attribute pkg_codes '2212 / 223'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0" s="5" t="str" cm="1">
        <f t="array" aca="1" ref="I420" ca="1">IF( OR( AND($A420&gt;=INDIRECT("'Panasonic ERJ Code Table'!$K" &amp; I$1),$A420&lt;=INDIRECT("'Panasonic ERJ Code Table'!$L" &amp; I$1)), AND($A420&gt;=INDIRECT("'Panasonic ERJ Code Table'!$M" &amp; I$1),$A420&lt;=INDIRECT("'Panasonic ERJ Code Table'!$N" &amp; I$1)) ),I$2&amp;_xlfn.XLOOKUP($A420,E96_raw,E96_code),"N/A")</f>
        <v>N/A</v>
      </c>
      <c r="L420" s="5" t="str" cm="1">
        <f t="array" aca="1" ref="L420" ca="1">IF( OR( AND($A420&gt;=INDIRECT("'Panasonic ERJ Code Table'!$K" &amp; L$1),$A420&lt;=INDIRECT("'Panasonic ERJ Code Table'!$L" &amp; L$1)), AND($A420&gt;=INDIRECT("'Panasonic ERJ Code Table'!$M" &amp; L$1),$A420&lt;=INDIRECT("'Panasonic ERJ Code Table'!$N" &amp; L$1)) ),L$2&amp;_xlfn.XLOOKUP($A420,E96_raw,E96_code),"N/A")</f>
        <v>ERJ3RBD2212</v>
      </c>
      <c r="O420" s="5" t="str" cm="1">
        <f t="array" aca="1" ref="O420" ca="1">IF( OR( AND($A420&gt;=INDIRECT("'Panasonic ERJ Code Table'!$K" &amp; O$1),$A420&lt;=INDIRECT("'Panasonic ERJ Code Table'!$L" &amp; O$1)), AND($A420&gt;=INDIRECT("'Panasonic ERJ Code Table'!$M" &amp; O$1),$A420&lt;=INDIRECT("'Panasonic ERJ Code Table'!$N" &amp; O$1)) ),O$2&amp;_xlfn.XLOOKUP($A420,E96_raw,E96_code),"N/A")</f>
        <v>N/A</v>
      </c>
      <c r="R420" s="5" t="str" cm="1">
        <f t="array" aca="1" ref="R420" ca="1">IF( OR( AND($A420&gt;=INDIRECT("'Panasonic ERJ Code Table'!$K" &amp; R$1),$A420&lt;=INDIRECT("'Panasonic ERJ Code Table'!$L" &amp; R$1)), AND($A420&gt;=INDIRECT("'Panasonic ERJ Code Table'!$M" &amp; R$1),$A420&lt;=INDIRECT("'Panasonic ERJ Code Table'!$N" &amp; R$1)) ),R$2&amp;_xlfn.XLOOKUP($A420,E96_raw,E96_code),"N/A")</f>
        <v>ERJ6RBD2212</v>
      </c>
      <c r="U420" s="5" t="str" cm="1">
        <f t="array" aca="1" ref="U420" ca="1">IF( OR( AND($A420&gt;=INDIRECT("'Panasonic ERJ Code Table'!$J" &amp; U$1),$A420&lt;=INDIRECT("'Panasonic ERJ Code Table'!$K" &amp; U$1)), AND($A420&gt;=INDIRECT("'Panasonic ERJ Code Table'!$L" &amp; U$1),$A420&lt;=INDIRECT("'Panasonic ERJ Code Table'!$M" &amp; U$1)) ),U$2&amp;_xlfn.XLOOKUP($A420,E96_raw,E96_code),"N/A")</f>
        <v>ERJ6RED2212</v>
      </c>
    </row>
    <row r="421" spans="1:21">
      <c r="A421" s="16">
        <v>22599.999999999996</v>
      </c>
      <c r="B421" s="19"/>
      <c r="C421" s="5" t="str" cm="1">
        <f t="array" aca="1" ref="C421" ca="1">IF( OR( AND($A421&gt;=INDIRECT("'Panasonic ERJ Code Table'!$K" &amp; C$1),$A421&lt;=INDIRECT("'Panasonic ERJ Code Table'!$L" &amp; C$1)), AND($A421&gt;=INDIRECT("'Panasonic ERJ Code Table'!$M" &amp; C$1),$A421&lt;=INDIRECT("'Panasonic ERJ Code Table'!$N" &amp; C$1)) ),C$2&amp;_xlfn.XLOOKUP($A421,E96_raw,E96_code),"N/A")</f>
        <v>ERJ1RHD2262</v>
      </c>
      <c r="D421" s="23" t="str" cm="1">
        <f t="array" aca="1" ref="D421" ca="1">"technology "&amp;RIGHT(C421,4)&amp;";"&amp;_xlfn.XLOOKUP(2,eii,eia)&amp;C421&amp;_xlfn.XLOOKUP(16,eii,eia)&amp;_xlfn.XLOOKUP(3,eii,eia)&amp;_xlfn.XLOOKUP($A421,E96_raw,e96_std&amp;" "&amp;e96_sym)&amp;_xlfn.XLOOKUP(16,eii,eia)&amp;_xlfn.XLOOKUP(4,eii,eia)&amp;_xlfn.XLOOKUP(LEFT(C421,7),r_1,r_4)&amp;" W @ 70°C"&amp;_xlfn.XLOOKUP(16,eii,eia)&amp;_xlfn.XLOOKUP(5,eii,eia)&amp;_xlfn.XLOOKUP(MID(C421,4,3),e_code,TEXT(e_size,"0000"))&amp;_xlfn.XLOOKUP(16,eii,eia)&amp;_xlfn.XLOOKUP(6,eii,eia)&amp;ROUND(MIN(SQRT($A421*_xlfn.XLOOKUP(LEFT(C421,7),r_1,r_4)),_xlfn.XLOOKUP(LEFT(C421,7),r_1,r_7)),1)&amp;" V"&amp;_xlfn.XLOOKUP(16,eii,eia)&amp;_xlfn.XLOOKUP(8,eii,eia)&amp;_xlfn.XLOOKUP(LEFT(C421,7),r_1,r_8)&amp;_xlfn.XLOOKUP(16,eii,eia)&amp;_xlfn.XLOOKUP(9,eii,eia)&amp;_xlfn.XLOOKUP($A421,E96_raw,E96_code&amp;" / "&amp;E96_3C)&amp;_xlfn.XLOOKUP(16,eii,eia)&amp;_xlfn.XLOOKUP(10,eii,eia)&amp;_xlfn.XLOOKUP(LEFT(C421,7),r_1,r_10)&amp;_xlfn.XLOOKUP(16,eii,eia)&amp;_xlfn.XLOOKUP(11,eii,eia)&amp;_xlfn.XLOOKUP(LEFT(C421,7),r_1,r_11)&amp;_xlfn.XLOOKUP(16,eii,eia)&amp;_xlfn.XLOOKUP(12,eii,eia)&amp;_xlfn.XLOOKUP(LEFT(C421,7),r_1,r_12)&amp;" ppm/°C"&amp;_xlfn.XLOOKUP(16,eii,eia)&amp;_xlfn.XLOOKUP(13,eii,eia)&amp;MID(C421,4,2)&amp;_xlfn.XLOOKUP(16,eii,eia)&amp;_xlfn.XLOOKUP(14,eii,eia)&amp;_xlfn.XLOOKUP(16,eii,eia)&amp;_xlfn.XLOOKUP(15,eii,eia)&amp;_xlfn.XLOOKUP(16,eii,eia)</f>
        <v>technology 2262;attribute MPN 'ERJ1RHD2262' constant;attribute value '22.6 k' constant;attribute Power '0.05 W @ 70°C' constant;attribute package '0201' constant;attribute RCWV '30 V' constant;attribute tolerance '±0.5 %' constant;attribute pkg_codes '2262 / 223'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1" s="5" t="str" cm="1">
        <f t="array" aca="1" ref="F421" ca="1">IF( OR( AND($A421&gt;=INDIRECT("'Panasonic ERJ Code Table'!$K" &amp; F$1),$A421&lt;=INDIRECT("'Panasonic ERJ Code Table'!$L" &amp; F$1)), AND($A421&gt;=INDIRECT("'Panasonic ERJ Code Table'!$M" &amp; F$1),$A421&lt;=INDIRECT("'Panasonic ERJ Code Table'!$N" &amp; F$1)) ),F$2&amp;_xlfn.XLOOKUP($A421,E96_raw,E96_code),"N/A")</f>
        <v>ERJ2RHD2262</v>
      </c>
      <c r="G421" s="23" t="str" cm="1">
        <f t="array" aca="1" ref="G421" ca="1">"technology "&amp;RIGHT(F421,4)&amp;";"&amp;_xlfn.XLOOKUP(2,eii,eia)&amp;F421&amp;_xlfn.XLOOKUP(16,eii,eia)&amp;_xlfn.XLOOKUP(3,eii,eia)&amp;_xlfn.XLOOKUP($A421,E96_raw,e96_std&amp;" "&amp;e96_sym)&amp;_xlfn.XLOOKUP(16,eii,eia)&amp;_xlfn.XLOOKUP(4,eii,eia)&amp;_xlfn.XLOOKUP(LEFT(F421,7),r_1,r_4)&amp;" W @ 70°C"&amp;_xlfn.XLOOKUP(16,eii,eia)&amp;_xlfn.XLOOKUP(5,eii,eia)&amp;_xlfn.XLOOKUP(MID(F421,4,3),e_code,TEXT(e_size,"0000"))&amp;_xlfn.XLOOKUP(16,eii,eia)&amp;_xlfn.XLOOKUP(6,eii,eia)&amp;ROUND(MIN(SQRT($A421*_xlfn.XLOOKUP(LEFT(F421,7),r_1,r_4)),_xlfn.XLOOKUP(LEFT(F421,7),r_1,r_7)),1)&amp;" V"&amp;_xlfn.XLOOKUP(16,eii,eia)&amp;_xlfn.XLOOKUP(8,eii,eia)&amp;_xlfn.XLOOKUP(LEFT(F421,7),r_1,r_8)&amp;_xlfn.XLOOKUP(16,eii,eia)&amp;_xlfn.XLOOKUP(9,eii,eia)&amp;_xlfn.XLOOKUP($A421,E96_raw,E96_code&amp;" / "&amp;E96_3C)&amp;_xlfn.XLOOKUP(16,eii,eia)&amp;_xlfn.XLOOKUP(10,eii,eia)&amp;_xlfn.XLOOKUP(LEFT(F421,7),r_1,r_10)&amp;_xlfn.XLOOKUP(16,eii,eia)&amp;_xlfn.XLOOKUP(11,eii,eia)&amp;_xlfn.XLOOKUP(LEFT(F421,7),r_1,r_11)&amp;_xlfn.XLOOKUP(16,eii,eia)&amp;_xlfn.XLOOKUP(12,eii,eia)&amp;_xlfn.XLOOKUP(LEFT(F421,7),r_1,r_12)&amp;" ppm/°C"&amp;_xlfn.XLOOKUP(16,eii,eia)&amp;_xlfn.XLOOKUP(13,eii,eia)&amp;MID(F421,4,2)&amp;_xlfn.XLOOKUP(16,eii,eia)&amp;_xlfn.XLOOKUP(14,eii,eia)&amp;_xlfn.XLOOKUP(16,eii,eia)&amp;_xlfn.XLOOKUP(15,eii,eia)&amp;_xlfn.XLOOKUP(16,eii,eia)</f>
        <v>technology 2262;attribute MPN 'ERJ2RHD2262' constant;attribute value '22.6 k' constant;attribute Power '0.063 W @ 70°C' constant;attribute package '0402' constant;attribute RCWV '37.7 V' constant;attribute tolerance '±0.5 %' constant;attribute pkg_codes '2262 / 223'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1" s="5" t="str" cm="1">
        <f t="array" aca="1" ref="I421" ca="1">IF( OR( AND($A421&gt;=INDIRECT("'Panasonic ERJ Code Table'!$K" &amp; I$1),$A421&lt;=INDIRECT("'Panasonic ERJ Code Table'!$L" &amp; I$1)), AND($A421&gt;=INDIRECT("'Panasonic ERJ Code Table'!$M" &amp; I$1),$A421&lt;=INDIRECT("'Panasonic ERJ Code Table'!$N" &amp; I$1)) ),I$2&amp;_xlfn.XLOOKUP($A421,E96_raw,E96_code),"N/A")</f>
        <v>N/A</v>
      </c>
      <c r="L421" s="5" t="str" cm="1">
        <f t="array" aca="1" ref="L421" ca="1">IF( OR( AND($A421&gt;=INDIRECT("'Panasonic ERJ Code Table'!$K" &amp; L$1),$A421&lt;=INDIRECT("'Panasonic ERJ Code Table'!$L" &amp; L$1)), AND($A421&gt;=INDIRECT("'Panasonic ERJ Code Table'!$M" &amp; L$1),$A421&lt;=INDIRECT("'Panasonic ERJ Code Table'!$N" &amp; L$1)) ),L$2&amp;_xlfn.XLOOKUP($A421,E96_raw,E96_code),"N/A")</f>
        <v>ERJ3RBD2262</v>
      </c>
      <c r="O421" s="5" t="str" cm="1">
        <f t="array" aca="1" ref="O421" ca="1">IF( OR( AND($A421&gt;=INDIRECT("'Panasonic ERJ Code Table'!$K" &amp; O$1),$A421&lt;=INDIRECT("'Panasonic ERJ Code Table'!$L" &amp; O$1)), AND($A421&gt;=INDIRECT("'Panasonic ERJ Code Table'!$M" &amp; O$1),$A421&lt;=INDIRECT("'Panasonic ERJ Code Table'!$N" &amp; O$1)) ),O$2&amp;_xlfn.XLOOKUP($A421,E96_raw,E96_code),"N/A")</f>
        <v>N/A</v>
      </c>
      <c r="R421" s="5" t="str" cm="1">
        <f t="array" aca="1" ref="R421" ca="1">IF( OR( AND($A421&gt;=INDIRECT("'Panasonic ERJ Code Table'!$K" &amp; R$1),$A421&lt;=INDIRECT("'Panasonic ERJ Code Table'!$L" &amp; R$1)), AND($A421&gt;=INDIRECT("'Panasonic ERJ Code Table'!$M" &amp; R$1),$A421&lt;=INDIRECT("'Panasonic ERJ Code Table'!$N" &amp; R$1)) ),R$2&amp;_xlfn.XLOOKUP($A421,E96_raw,E96_code),"N/A")</f>
        <v>ERJ6RBD2262</v>
      </c>
      <c r="U421" s="5" t="str" cm="1">
        <f t="array" aca="1" ref="U421" ca="1">IF( OR( AND($A421&gt;=INDIRECT("'Panasonic ERJ Code Table'!$J" &amp; U$1),$A421&lt;=INDIRECT("'Panasonic ERJ Code Table'!$K" &amp; U$1)), AND($A421&gt;=INDIRECT("'Panasonic ERJ Code Table'!$L" &amp; U$1),$A421&lt;=INDIRECT("'Panasonic ERJ Code Table'!$M" &amp; U$1)) ),U$2&amp;_xlfn.XLOOKUP($A421,E96_raw,E96_code),"N/A")</f>
        <v>ERJ6RED2262</v>
      </c>
    </row>
    <row r="422" spans="1:21">
      <c r="A422" s="16">
        <v>23199.999999999996</v>
      </c>
      <c r="B422" s="19"/>
      <c r="C422" s="5" t="str" cm="1">
        <f t="array" aca="1" ref="C422" ca="1">IF( OR( AND($A422&gt;=INDIRECT("'Panasonic ERJ Code Table'!$K" &amp; C$1),$A422&lt;=INDIRECT("'Panasonic ERJ Code Table'!$L" &amp; C$1)), AND($A422&gt;=INDIRECT("'Panasonic ERJ Code Table'!$M" &amp; C$1),$A422&lt;=INDIRECT("'Panasonic ERJ Code Table'!$N" &amp; C$1)) ),C$2&amp;_xlfn.XLOOKUP($A422,E96_raw,E96_code),"N/A")</f>
        <v>ERJ1RHD2322</v>
      </c>
      <c r="D422" s="23" t="str" cm="1">
        <f t="array" aca="1" ref="D422" ca="1">"technology "&amp;RIGHT(C422,4)&amp;";"&amp;_xlfn.XLOOKUP(2,eii,eia)&amp;C422&amp;_xlfn.XLOOKUP(16,eii,eia)&amp;_xlfn.XLOOKUP(3,eii,eia)&amp;_xlfn.XLOOKUP($A422,E96_raw,e96_std&amp;" "&amp;e96_sym)&amp;_xlfn.XLOOKUP(16,eii,eia)&amp;_xlfn.XLOOKUP(4,eii,eia)&amp;_xlfn.XLOOKUP(LEFT(C422,7),r_1,r_4)&amp;" W @ 70°C"&amp;_xlfn.XLOOKUP(16,eii,eia)&amp;_xlfn.XLOOKUP(5,eii,eia)&amp;_xlfn.XLOOKUP(MID(C422,4,3),e_code,TEXT(e_size,"0000"))&amp;_xlfn.XLOOKUP(16,eii,eia)&amp;_xlfn.XLOOKUP(6,eii,eia)&amp;ROUND(MIN(SQRT($A422*_xlfn.XLOOKUP(LEFT(C422,7),r_1,r_4)),_xlfn.XLOOKUP(LEFT(C422,7),r_1,r_7)),1)&amp;" V"&amp;_xlfn.XLOOKUP(16,eii,eia)&amp;_xlfn.XLOOKUP(8,eii,eia)&amp;_xlfn.XLOOKUP(LEFT(C422,7),r_1,r_8)&amp;_xlfn.XLOOKUP(16,eii,eia)&amp;_xlfn.XLOOKUP(9,eii,eia)&amp;_xlfn.XLOOKUP($A422,E96_raw,E96_code&amp;" / "&amp;E96_3C)&amp;_xlfn.XLOOKUP(16,eii,eia)&amp;_xlfn.XLOOKUP(10,eii,eia)&amp;_xlfn.XLOOKUP(LEFT(C422,7),r_1,r_10)&amp;_xlfn.XLOOKUP(16,eii,eia)&amp;_xlfn.XLOOKUP(11,eii,eia)&amp;_xlfn.XLOOKUP(LEFT(C422,7),r_1,r_11)&amp;_xlfn.XLOOKUP(16,eii,eia)&amp;_xlfn.XLOOKUP(12,eii,eia)&amp;_xlfn.XLOOKUP(LEFT(C422,7),r_1,r_12)&amp;" ppm/°C"&amp;_xlfn.XLOOKUP(16,eii,eia)&amp;_xlfn.XLOOKUP(13,eii,eia)&amp;MID(C422,4,2)&amp;_xlfn.XLOOKUP(16,eii,eia)&amp;_xlfn.XLOOKUP(14,eii,eia)&amp;_xlfn.XLOOKUP(16,eii,eia)&amp;_xlfn.XLOOKUP(15,eii,eia)&amp;_xlfn.XLOOKUP(16,eii,eia)</f>
        <v>technology 2322;attribute MPN 'ERJ1RHD2322' constant;attribute value '23.2 k' constant;attribute Power '0.05 W @ 70°C' constant;attribute package '0201' constant;attribute RCWV '30 V' constant;attribute tolerance '±0.5 %' constant;attribute pkg_codes '2322 / 233'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2" s="5" t="str" cm="1">
        <f t="array" aca="1" ref="F422" ca="1">IF( OR( AND($A422&gt;=INDIRECT("'Panasonic ERJ Code Table'!$K" &amp; F$1),$A422&lt;=INDIRECT("'Panasonic ERJ Code Table'!$L" &amp; F$1)), AND($A422&gt;=INDIRECT("'Panasonic ERJ Code Table'!$M" &amp; F$1),$A422&lt;=INDIRECT("'Panasonic ERJ Code Table'!$N" &amp; F$1)) ),F$2&amp;_xlfn.XLOOKUP($A422,E96_raw,E96_code),"N/A")</f>
        <v>ERJ2RHD2322</v>
      </c>
      <c r="G422" s="23" t="str" cm="1">
        <f t="array" aca="1" ref="G422" ca="1">"technology "&amp;RIGHT(F422,4)&amp;";"&amp;_xlfn.XLOOKUP(2,eii,eia)&amp;F422&amp;_xlfn.XLOOKUP(16,eii,eia)&amp;_xlfn.XLOOKUP(3,eii,eia)&amp;_xlfn.XLOOKUP($A422,E96_raw,e96_std&amp;" "&amp;e96_sym)&amp;_xlfn.XLOOKUP(16,eii,eia)&amp;_xlfn.XLOOKUP(4,eii,eia)&amp;_xlfn.XLOOKUP(LEFT(F422,7),r_1,r_4)&amp;" W @ 70°C"&amp;_xlfn.XLOOKUP(16,eii,eia)&amp;_xlfn.XLOOKUP(5,eii,eia)&amp;_xlfn.XLOOKUP(MID(F422,4,3),e_code,TEXT(e_size,"0000"))&amp;_xlfn.XLOOKUP(16,eii,eia)&amp;_xlfn.XLOOKUP(6,eii,eia)&amp;ROUND(MIN(SQRT($A422*_xlfn.XLOOKUP(LEFT(F422,7),r_1,r_4)),_xlfn.XLOOKUP(LEFT(F422,7),r_1,r_7)),1)&amp;" V"&amp;_xlfn.XLOOKUP(16,eii,eia)&amp;_xlfn.XLOOKUP(8,eii,eia)&amp;_xlfn.XLOOKUP(LEFT(F422,7),r_1,r_8)&amp;_xlfn.XLOOKUP(16,eii,eia)&amp;_xlfn.XLOOKUP(9,eii,eia)&amp;_xlfn.XLOOKUP($A422,E96_raw,E96_code&amp;" / "&amp;E96_3C)&amp;_xlfn.XLOOKUP(16,eii,eia)&amp;_xlfn.XLOOKUP(10,eii,eia)&amp;_xlfn.XLOOKUP(LEFT(F422,7),r_1,r_10)&amp;_xlfn.XLOOKUP(16,eii,eia)&amp;_xlfn.XLOOKUP(11,eii,eia)&amp;_xlfn.XLOOKUP(LEFT(F422,7),r_1,r_11)&amp;_xlfn.XLOOKUP(16,eii,eia)&amp;_xlfn.XLOOKUP(12,eii,eia)&amp;_xlfn.XLOOKUP(LEFT(F422,7),r_1,r_12)&amp;" ppm/°C"&amp;_xlfn.XLOOKUP(16,eii,eia)&amp;_xlfn.XLOOKUP(13,eii,eia)&amp;MID(F422,4,2)&amp;_xlfn.XLOOKUP(16,eii,eia)&amp;_xlfn.XLOOKUP(14,eii,eia)&amp;_xlfn.XLOOKUP(16,eii,eia)&amp;_xlfn.XLOOKUP(15,eii,eia)&amp;_xlfn.XLOOKUP(16,eii,eia)</f>
        <v>technology 2322;attribute MPN 'ERJ2RHD2322' constant;attribute value '23.2 k' constant;attribute Power '0.063 W @ 70°C' constant;attribute package '0402' constant;attribute RCWV '38.2 V' constant;attribute tolerance '±0.5 %' constant;attribute pkg_codes '2322 / 233'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2" s="5" t="str" cm="1">
        <f t="array" aca="1" ref="I422" ca="1">IF( OR( AND($A422&gt;=INDIRECT("'Panasonic ERJ Code Table'!$K" &amp; I$1),$A422&lt;=INDIRECT("'Panasonic ERJ Code Table'!$L" &amp; I$1)), AND($A422&gt;=INDIRECT("'Panasonic ERJ Code Table'!$M" &amp; I$1),$A422&lt;=INDIRECT("'Panasonic ERJ Code Table'!$N" &amp; I$1)) ),I$2&amp;_xlfn.XLOOKUP($A422,E96_raw,E96_code),"N/A")</f>
        <v>N/A</v>
      </c>
      <c r="L422" s="5" t="str" cm="1">
        <f t="array" aca="1" ref="L422" ca="1">IF( OR( AND($A422&gt;=INDIRECT("'Panasonic ERJ Code Table'!$K" &amp; L$1),$A422&lt;=INDIRECT("'Panasonic ERJ Code Table'!$L" &amp; L$1)), AND($A422&gt;=INDIRECT("'Panasonic ERJ Code Table'!$M" &amp; L$1),$A422&lt;=INDIRECT("'Panasonic ERJ Code Table'!$N" &amp; L$1)) ),L$2&amp;_xlfn.XLOOKUP($A422,E96_raw,E96_code),"N/A")</f>
        <v>ERJ3RBD2322</v>
      </c>
      <c r="O422" s="5" t="str" cm="1">
        <f t="array" aca="1" ref="O422" ca="1">IF( OR( AND($A422&gt;=INDIRECT("'Panasonic ERJ Code Table'!$K" &amp; O$1),$A422&lt;=INDIRECT("'Panasonic ERJ Code Table'!$L" &amp; O$1)), AND($A422&gt;=INDIRECT("'Panasonic ERJ Code Table'!$M" &amp; O$1),$A422&lt;=INDIRECT("'Panasonic ERJ Code Table'!$N" &amp; O$1)) ),O$2&amp;_xlfn.XLOOKUP($A422,E96_raw,E96_code),"N/A")</f>
        <v>N/A</v>
      </c>
      <c r="R422" s="5" t="str" cm="1">
        <f t="array" aca="1" ref="R422" ca="1">IF( OR( AND($A422&gt;=INDIRECT("'Panasonic ERJ Code Table'!$K" &amp; R$1),$A422&lt;=INDIRECT("'Panasonic ERJ Code Table'!$L" &amp; R$1)), AND($A422&gt;=INDIRECT("'Panasonic ERJ Code Table'!$M" &amp; R$1),$A422&lt;=INDIRECT("'Panasonic ERJ Code Table'!$N" &amp; R$1)) ),R$2&amp;_xlfn.XLOOKUP($A422,E96_raw,E96_code),"N/A")</f>
        <v>ERJ6RBD2322</v>
      </c>
      <c r="U422" s="5" t="str" cm="1">
        <f t="array" aca="1" ref="U422" ca="1">IF( OR( AND($A422&gt;=INDIRECT("'Panasonic ERJ Code Table'!$J" &amp; U$1),$A422&lt;=INDIRECT("'Panasonic ERJ Code Table'!$K" &amp; U$1)), AND($A422&gt;=INDIRECT("'Panasonic ERJ Code Table'!$L" &amp; U$1),$A422&lt;=INDIRECT("'Panasonic ERJ Code Table'!$M" &amp; U$1)) ),U$2&amp;_xlfn.XLOOKUP($A422,E96_raw,E96_code),"N/A")</f>
        <v>ERJ6RED2322</v>
      </c>
    </row>
    <row r="423" spans="1:21">
      <c r="A423" s="16">
        <v>23700</v>
      </c>
      <c r="B423" s="19"/>
      <c r="C423" s="5" t="str" cm="1">
        <f t="array" aca="1" ref="C423" ca="1">IF( OR( AND($A423&gt;=INDIRECT("'Panasonic ERJ Code Table'!$K" &amp; C$1),$A423&lt;=INDIRECT("'Panasonic ERJ Code Table'!$L" &amp; C$1)), AND($A423&gt;=INDIRECT("'Panasonic ERJ Code Table'!$M" &amp; C$1),$A423&lt;=INDIRECT("'Panasonic ERJ Code Table'!$N" &amp; C$1)) ),C$2&amp;_xlfn.XLOOKUP($A423,E96_raw,E96_code),"N/A")</f>
        <v>ERJ1RHD2372</v>
      </c>
      <c r="D423" s="23" t="str" cm="1">
        <f t="array" aca="1" ref="D423" ca="1">"technology "&amp;RIGHT(C423,4)&amp;";"&amp;_xlfn.XLOOKUP(2,eii,eia)&amp;C423&amp;_xlfn.XLOOKUP(16,eii,eia)&amp;_xlfn.XLOOKUP(3,eii,eia)&amp;_xlfn.XLOOKUP($A423,E96_raw,e96_std&amp;" "&amp;e96_sym)&amp;_xlfn.XLOOKUP(16,eii,eia)&amp;_xlfn.XLOOKUP(4,eii,eia)&amp;_xlfn.XLOOKUP(LEFT(C423,7),r_1,r_4)&amp;" W @ 70°C"&amp;_xlfn.XLOOKUP(16,eii,eia)&amp;_xlfn.XLOOKUP(5,eii,eia)&amp;_xlfn.XLOOKUP(MID(C423,4,3),e_code,TEXT(e_size,"0000"))&amp;_xlfn.XLOOKUP(16,eii,eia)&amp;_xlfn.XLOOKUP(6,eii,eia)&amp;ROUND(MIN(SQRT($A423*_xlfn.XLOOKUP(LEFT(C423,7),r_1,r_4)),_xlfn.XLOOKUP(LEFT(C423,7),r_1,r_7)),1)&amp;" V"&amp;_xlfn.XLOOKUP(16,eii,eia)&amp;_xlfn.XLOOKUP(8,eii,eia)&amp;_xlfn.XLOOKUP(LEFT(C423,7),r_1,r_8)&amp;_xlfn.XLOOKUP(16,eii,eia)&amp;_xlfn.XLOOKUP(9,eii,eia)&amp;_xlfn.XLOOKUP($A423,E96_raw,E96_code&amp;" / "&amp;E96_3C)&amp;_xlfn.XLOOKUP(16,eii,eia)&amp;_xlfn.XLOOKUP(10,eii,eia)&amp;_xlfn.XLOOKUP(LEFT(C423,7),r_1,r_10)&amp;_xlfn.XLOOKUP(16,eii,eia)&amp;_xlfn.XLOOKUP(11,eii,eia)&amp;_xlfn.XLOOKUP(LEFT(C423,7),r_1,r_11)&amp;_xlfn.XLOOKUP(16,eii,eia)&amp;_xlfn.XLOOKUP(12,eii,eia)&amp;_xlfn.XLOOKUP(LEFT(C423,7),r_1,r_12)&amp;" ppm/°C"&amp;_xlfn.XLOOKUP(16,eii,eia)&amp;_xlfn.XLOOKUP(13,eii,eia)&amp;MID(C423,4,2)&amp;_xlfn.XLOOKUP(16,eii,eia)&amp;_xlfn.XLOOKUP(14,eii,eia)&amp;_xlfn.XLOOKUP(16,eii,eia)&amp;_xlfn.XLOOKUP(15,eii,eia)&amp;_xlfn.XLOOKUP(16,eii,eia)</f>
        <v>technology 2372;attribute MPN 'ERJ1RHD2372' constant;attribute value '23.7 k' constant;attribute Power '0.05 W @ 70°C' constant;attribute package '0201' constant;attribute RCWV '30 V' constant;attribute tolerance '±0.5 %' constant;attribute pkg_codes '2372 / 233'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3" s="5" t="str" cm="1">
        <f t="array" aca="1" ref="F423" ca="1">IF( OR( AND($A423&gt;=INDIRECT("'Panasonic ERJ Code Table'!$K" &amp; F$1),$A423&lt;=INDIRECT("'Panasonic ERJ Code Table'!$L" &amp; F$1)), AND($A423&gt;=INDIRECT("'Panasonic ERJ Code Table'!$M" &amp; F$1),$A423&lt;=INDIRECT("'Panasonic ERJ Code Table'!$N" &amp; F$1)) ),F$2&amp;_xlfn.XLOOKUP($A423,E96_raw,E96_code),"N/A")</f>
        <v>ERJ2RHD2372</v>
      </c>
      <c r="G423" s="23" t="str" cm="1">
        <f t="array" aca="1" ref="G423" ca="1">"technology "&amp;RIGHT(F423,4)&amp;";"&amp;_xlfn.XLOOKUP(2,eii,eia)&amp;F423&amp;_xlfn.XLOOKUP(16,eii,eia)&amp;_xlfn.XLOOKUP(3,eii,eia)&amp;_xlfn.XLOOKUP($A423,E96_raw,e96_std&amp;" "&amp;e96_sym)&amp;_xlfn.XLOOKUP(16,eii,eia)&amp;_xlfn.XLOOKUP(4,eii,eia)&amp;_xlfn.XLOOKUP(LEFT(F423,7),r_1,r_4)&amp;" W @ 70°C"&amp;_xlfn.XLOOKUP(16,eii,eia)&amp;_xlfn.XLOOKUP(5,eii,eia)&amp;_xlfn.XLOOKUP(MID(F423,4,3),e_code,TEXT(e_size,"0000"))&amp;_xlfn.XLOOKUP(16,eii,eia)&amp;_xlfn.XLOOKUP(6,eii,eia)&amp;ROUND(MIN(SQRT($A423*_xlfn.XLOOKUP(LEFT(F423,7),r_1,r_4)),_xlfn.XLOOKUP(LEFT(F423,7),r_1,r_7)),1)&amp;" V"&amp;_xlfn.XLOOKUP(16,eii,eia)&amp;_xlfn.XLOOKUP(8,eii,eia)&amp;_xlfn.XLOOKUP(LEFT(F423,7),r_1,r_8)&amp;_xlfn.XLOOKUP(16,eii,eia)&amp;_xlfn.XLOOKUP(9,eii,eia)&amp;_xlfn.XLOOKUP($A423,E96_raw,E96_code&amp;" / "&amp;E96_3C)&amp;_xlfn.XLOOKUP(16,eii,eia)&amp;_xlfn.XLOOKUP(10,eii,eia)&amp;_xlfn.XLOOKUP(LEFT(F423,7),r_1,r_10)&amp;_xlfn.XLOOKUP(16,eii,eia)&amp;_xlfn.XLOOKUP(11,eii,eia)&amp;_xlfn.XLOOKUP(LEFT(F423,7),r_1,r_11)&amp;_xlfn.XLOOKUP(16,eii,eia)&amp;_xlfn.XLOOKUP(12,eii,eia)&amp;_xlfn.XLOOKUP(LEFT(F423,7),r_1,r_12)&amp;" ppm/°C"&amp;_xlfn.XLOOKUP(16,eii,eia)&amp;_xlfn.XLOOKUP(13,eii,eia)&amp;MID(F423,4,2)&amp;_xlfn.XLOOKUP(16,eii,eia)&amp;_xlfn.XLOOKUP(14,eii,eia)&amp;_xlfn.XLOOKUP(16,eii,eia)&amp;_xlfn.XLOOKUP(15,eii,eia)&amp;_xlfn.XLOOKUP(16,eii,eia)</f>
        <v>technology 2372;attribute MPN 'ERJ2RHD2372' constant;attribute value '23.7 k' constant;attribute Power '0.063 W @ 70°C' constant;attribute package '0402' constant;attribute RCWV '38.6 V' constant;attribute tolerance '±0.5 %' constant;attribute pkg_codes '2372 / 233'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3" s="5" t="str" cm="1">
        <f t="array" aca="1" ref="I423" ca="1">IF( OR( AND($A423&gt;=INDIRECT("'Panasonic ERJ Code Table'!$K" &amp; I$1),$A423&lt;=INDIRECT("'Panasonic ERJ Code Table'!$L" &amp; I$1)), AND($A423&gt;=INDIRECT("'Panasonic ERJ Code Table'!$M" &amp; I$1),$A423&lt;=INDIRECT("'Panasonic ERJ Code Table'!$N" &amp; I$1)) ),I$2&amp;_xlfn.XLOOKUP($A423,E96_raw,E96_code),"N/A")</f>
        <v>N/A</v>
      </c>
      <c r="L423" s="5" t="str" cm="1">
        <f t="array" aca="1" ref="L423" ca="1">IF( OR( AND($A423&gt;=INDIRECT("'Panasonic ERJ Code Table'!$K" &amp; L$1),$A423&lt;=INDIRECT("'Panasonic ERJ Code Table'!$L" &amp; L$1)), AND($A423&gt;=INDIRECT("'Panasonic ERJ Code Table'!$M" &amp; L$1),$A423&lt;=INDIRECT("'Panasonic ERJ Code Table'!$N" &amp; L$1)) ),L$2&amp;_xlfn.XLOOKUP($A423,E96_raw,E96_code),"N/A")</f>
        <v>ERJ3RBD2372</v>
      </c>
      <c r="O423" s="5" t="str" cm="1">
        <f t="array" aca="1" ref="O423" ca="1">IF( OR( AND($A423&gt;=INDIRECT("'Panasonic ERJ Code Table'!$K" &amp; O$1),$A423&lt;=INDIRECT("'Panasonic ERJ Code Table'!$L" &amp; O$1)), AND($A423&gt;=INDIRECT("'Panasonic ERJ Code Table'!$M" &amp; O$1),$A423&lt;=INDIRECT("'Panasonic ERJ Code Table'!$N" &amp; O$1)) ),O$2&amp;_xlfn.XLOOKUP($A423,E96_raw,E96_code),"N/A")</f>
        <v>N/A</v>
      </c>
      <c r="R423" s="5" t="str" cm="1">
        <f t="array" aca="1" ref="R423" ca="1">IF( OR( AND($A423&gt;=INDIRECT("'Panasonic ERJ Code Table'!$K" &amp; R$1),$A423&lt;=INDIRECT("'Panasonic ERJ Code Table'!$L" &amp; R$1)), AND($A423&gt;=INDIRECT("'Panasonic ERJ Code Table'!$M" &amp; R$1),$A423&lt;=INDIRECT("'Panasonic ERJ Code Table'!$N" &amp; R$1)) ),R$2&amp;_xlfn.XLOOKUP($A423,E96_raw,E96_code),"N/A")</f>
        <v>ERJ6RBD2372</v>
      </c>
      <c r="U423" s="5" t="str" cm="1">
        <f t="array" aca="1" ref="U423" ca="1">IF( OR( AND($A423&gt;=INDIRECT("'Panasonic ERJ Code Table'!$J" &amp; U$1),$A423&lt;=INDIRECT("'Panasonic ERJ Code Table'!$K" &amp; U$1)), AND($A423&gt;=INDIRECT("'Panasonic ERJ Code Table'!$L" &amp; U$1),$A423&lt;=INDIRECT("'Panasonic ERJ Code Table'!$M" &amp; U$1)) ),U$2&amp;_xlfn.XLOOKUP($A423,E96_raw,E96_code),"N/A")</f>
        <v>ERJ6RED2372</v>
      </c>
    </row>
    <row r="424" spans="1:21">
      <c r="A424" s="16">
        <v>24300.000000000004</v>
      </c>
      <c r="B424" s="19"/>
      <c r="C424" s="5" t="str" cm="1">
        <f t="array" aca="1" ref="C424" ca="1">IF( OR( AND($A424&gt;=INDIRECT("'Panasonic ERJ Code Table'!$K" &amp; C$1),$A424&lt;=INDIRECT("'Panasonic ERJ Code Table'!$L" &amp; C$1)), AND($A424&gt;=INDIRECT("'Panasonic ERJ Code Table'!$M" &amp; C$1),$A424&lt;=INDIRECT("'Panasonic ERJ Code Table'!$N" &amp; C$1)) ),C$2&amp;_xlfn.XLOOKUP($A424,E96_raw,E96_code),"N/A")</f>
        <v>ERJ1RHD2432</v>
      </c>
      <c r="D424" s="23" t="str" cm="1">
        <f t="array" aca="1" ref="D424" ca="1">"technology "&amp;RIGHT(C424,4)&amp;";"&amp;_xlfn.XLOOKUP(2,eii,eia)&amp;C424&amp;_xlfn.XLOOKUP(16,eii,eia)&amp;_xlfn.XLOOKUP(3,eii,eia)&amp;_xlfn.XLOOKUP($A424,E96_raw,e96_std&amp;" "&amp;e96_sym)&amp;_xlfn.XLOOKUP(16,eii,eia)&amp;_xlfn.XLOOKUP(4,eii,eia)&amp;_xlfn.XLOOKUP(LEFT(C424,7),r_1,r_4)&amp;" W @ 70°C"&amp;_xlfn.XLOOKUP(16,eii,eia)&amp;_xlfn.XLOOKUP(5,eii,eia)&amp;_xlfn.XLOOKUP(MID(C424,4,3),e_code,TEXT(e_size,"0000"))&amp;_xlfn.XLOOKUP(16,eii,eia)&amp;_xlfn.XLOOKUP(6,eii,eia)&amp;ROUND(MIN(SQRT($A424*_xlfn.XLOOKUP(LEFT(C424,7),r_1,r_4)),_xlfn.XLOOKUP(LEFT(C424,7),r_1,r_7)),1)&amp;" V"&amp;_xlfn.XLOOKUP(16,eii,eia)&amp;_xlfn.XLOOKUP(8,eii,eia)&amp;_xlfn.XLOOKUP(LEFT(C424,7),r_1,r_8)&amp;_xlfn.XLOOKUP(16,eii,eia)&amp;_xlfn.XLOOKUP(9,eii,eia)&amp;_xlfn.XLOOKUP($A424,E96_raw,E96_code&amp;" / "&amp;E96_3C)&amp;_xlfn.XLOOKUP(16,eii,eia)&amp;_xlfn.XLOOKUP(10,eii,eia)&amp;_xlfn.XLOOKUP(LEFT(C424,7),r_1,r_10)&amp;_xlfn.XLOOKUP(16,eii,eia)&amp;_xlfn.XLOOKUP(11,eii,eia)&amp;_xlfn.XLOOKUP(LEFT(C424,7),r_1,r_11)&amp;_xlfn.XLOOKUP(16,eii,eia)&amp;_xlfn.XLOOKUP(12,eii,eia)&amp;_xlfn.XLOOKUP(LEFT(C424,7),r_1,r_12)&amp;" ppm/°C"&amp;_xlfn.XLOOKUP(16,eii,eia)&amp;_xlfn.XLOOKUP(13,eii,eia)&amp;MID(C424,4,2)&amp;_xlfn.XLOOKUP(16,eii,eia)&amp;_xlfn.XLOOKUP(14,eii,eia)&amp;_xlfn.XLOOKUP(16,eii,eia)&amp;_xlfn.XLOOKUP(15,eii,eia)&amp;_xlfn.XLOOKUP(16,eii,eia)</f>
        <v>technology 2432;attribute MPN 'ERJ1RHD2432' constant;attribute value '24.3 k' constant;attribute Power '0.05 W @ 70°C' constant;attribute package '0201' constant;attribute RCWV '30 V' constant;attribute tolerance '±0.5 %' constant;attribute pkg_codes '2432 / 243'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4" s="5" t="str" cm="1">
        <f t="array" aca="1" ref="F424" ca="1">IF( OR( AND($A424&gt;=INDIRECT("'Panasonic ERJ Code Table'!$K" &amp; F$1),$A424&lt;=INDIRECT("'Panasonic ERJ Code Table'!$L" &amp; F$1)), AND($A424&gt;=INDIRECT("'Panasonic ERJ Code Table'!$M" &amp; F$1),$A424&lt;=INDIRECT("'Panasonic ERJ Code Table'!$N" &amp; F$1)) ),F$2&amp;_xlfn.XLOOKUP($A424,E96_raw,E96_code),"N/A")</f>
        <v>ERJ2RHD2432</v>
      </c>
      <c r="G424" s="23" t="str" cm="1">
        <f t="array" aca="1" ref="G424" ca="1">"technology "&amp;RIGHT(F424,4)&amp;";"&amp;_xlfn.XLOOKUP(2,eii,eia)&amp;F424&amp;_xlfn.XLOOKUP(16,eii,eia)&amp;_xlfn.XLOOKUP(3,eii,eia)&amp;_xlfn.XLOOKUP($A424,E96_raw,e96_std&amp;" "&amp;e96_sym)&amp;_xlfn.XLOOKUP(16,eii,eia)&amp;_xlfn.XLOOKUP(4,eii,eia)&amp;_xlfn.XLOOKUP(LEFT(F424,7),r_1,r_4)&amp;" W @ 70°C"&amp;_xlfn.XLOOKUP(16,eii,eia)&amp;_xlfn.XLOOKUP(5,eii,eia)&amp;_xlfn.XLOOKUP(MID(F424,4,3),e_code,TEXT(e_size,"0000"))&amp;_xlfn.XLOOKUP(16,eii,eia)&amp;_xlfn.XLOOKUP(6,eii,eia)&amp;ROUND(MIN(SQRT($A424*_xlfn.XLOOKUP(LEFT(F424,7),r_1,r_4)),_xlfn.XLOOKUP(LEFT(F424,7),r_1,r_7)),1)&amp;" V"&amp;_xlfn.XLOOKUP(16,eii,eia)&amp;_xlfn.XLOOKUP(8,eii,eia)&amp;_xlfn.XLOOKUP(LEFT(F424,7),r_1,r_8)&amp;_xlfn.XLOOKUP(16,eii,eia)&amp;_xlfn.XLOOKUP(9,eii,eia)&amp;_xlfn.XLOOKUP($A424,E96_raw,E96_code&amp;" / "&amp;E96_3C)&amp;_xlfn.XLOOKUP(16,eii,eia)&amp;_xlfn.XLOOKUP(10,eii,eia)&amp;_xlfn.XLOOKUP(LEFT(F424,7),r_1,r_10)&amp;_xlfn.XLOOKUP(16,eii,eia)&amp;_xlfn.XLOOKUP(11,eii,eia)&amp;_xlfn.XLOOKUP(LEFT(F424,7),r_1,r_11)&amp;_xlfn.XLOOKUP(16,eii,eia)&amp;_xlfn.XLOOKUP(12,eii,eia)&amp;_xlfn.XLOOKUP(LEFT(F424,7),r_1,r_12)&amp;" ppm/°C"&amp;_xlfn.XLOOKUP(16,eii,eia)&amp;_xlfn.XLOOKUP(13,eii,eia)&amp;MID(F424,4,2)&amp;_xlfn.XLOOKUP(16,eii,eia)&amp;_xlfn.XLOOKUP(14,eii,eia)&amp;_xlfn.XLOOKUP(16,eii,eia)&amp;_xlfn.XLOOKUP(15,eii,eia)&amp;_xlfn.XLOOKUP(16,eii,eia)</f>
        <v>technology 2432;attribute MPN 'ERJ2RHD2432' constant;attribute value '24.3 k' constant;attribute Power '0.063 W @ 70°C' constant;attribute package '0402' constant;attribute RCWV '39.1 V' constant;attribute tolerance '±0.5 %' constant;attribute pkg_codes '2432 / 243'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4" s="5" t="str" cm="1">
        <f t="array" aca="1" ref="I424" ca="1">IF( OR( AND($A424&gt;=INDIRECT("'Panasonic ERJ Code Table'!$K" &amp; I$1),$A424&lt;=INDIRECT("'Panasonic ERJ Code Table'!$L" &amp; I$1)), AND($A424&gt;=INDIRECT("'Panasonic ERJ Code Table'!$M" &amp; I$1),$A424&lt;=INDIRECT("'Panasonic ERJ Code Table'!$N" &amp; I$1)) ),I$2&amp;_xlfn.XLOOKUP($A424,E96_raw,E96_code),"N/A")</f>
        <v>N/A</v>
      </c>
      <c r="L424" s="5" t="str" cm="1">
        <f t="array" aca="1" ref="L424" ca="1">IF( OR( AND($A424&gt;=INDIRECT("'Panasonic ERJ Code Table'!$K" &amp; L$1),$A424&lt;=INDIRECT("'Panasonic ERJ Code Table'!$L" &amp; L$1)), AND($A424&gt;=INDIRECT("'Panasonic ERJ Code Table'!$M" &amp; L$1),$A424&lt;=INDIRECT("'Panasonic ERJ Code Table'!$N" &amp; L$1)) ),L$2&amp;_xlfn.XLOOKUP($A424,E96_raw,E96_code),"N/A")</f>
        <v>ERJ3RBD2432</v>
      </c>
      <c r="O424" s="5" t="str" cm="1">
        <f t="array" aca="1" ref="O424" ca="1">IF( OR( AND($A424&gt;=INDIRECT("'Panasonic ERJ Code Table'!$K" &amp; O$1),$A424&lt;=INDIRECT("'Panasonic ERJ Code Table'!$L" &amp; O$1)), AND($A424&gt;=INDIRECT("'Panasonic ERJ Code Table'!$M" &amp; O$1),$A424&lt;=INDIRECT("'Panasonic ERJ Code Table'!$N" &amp; O$1)) ),O$2&amp;_xlfn.XLOOKUP($A424,E96_raw,E96_code),"N/A")</f>
        <v>N/A</v>
      </c>
      <c r="R424" s="5" t="str" cm="1">
        <f t="array" aca="1" ref="R424" ca="1">IF( OR( AND($A424&gt;=INDIRECT("'Panasonic ERJ Code Table'!$K" &amp; R$1),$A424&lt;=INDIRECT("'Panasonic ERJ Code Table'!$L" &amp; R$1)), AND($A424&gt;=INDIRECT("'Panasonic ERJ Code Table'!$M" &amp; R$1),$A424&lt;=INDIRECT("'Panasonic ERJ Code Table'!$N" &amp; R$1)) ),R$2&amp;_xlfn.XLOOKUP($A424,E96_raw,E96_code),"N/A")</f>
        <v>ERJ6RBD2432</v>
      </c>
      <c r="U424" s="5" t="str" cm="1">
        <f t="array" aca="1" ref="U424" ca="1">IF( OR( AND($A424&gt;=INDIRECT("'Panasonic ERJ Code Table'!$J" &amp; U$1),$A424&lt;=INDIRECT("'Panasonic ERJ Code Table'!$K" &amp; U$1)), AND($A424&gt;=INDIRECT("'Panasonic ERJ Code Table'!$L" &amp; U$1),$A424&lt;=INDIRECT("'Panasonic ERJ Code Table'!$M" &amp; U$1)) ),U$2&amp;_xlfn.XLOOKUP($A424,E96_raw,E96_code),"N/A")</f>
        <v>ERJ6RED2432</v>
      </c>
    </row>
    <row r="425" spans="1:21">
      <c r="A425" s="16">
        <v>24900.000000000004</v>
      </c>
      <c r="B425" s="19"/>
      <c r="C425" s="5" t="str" cm="1">
        <f t="array" aca="1" ref="C425" ca="1">IF( OR( AND($A425&gt;=INDIRECT("'Panasonic ERJ Code Table'!$K" &amp; C$1),$A425&lt;=INDIRECT("'Panasonic ERJ Code Table'!$L" &amp; C$1)), AND($A425&gt;=INDIRECT("'Panasonic ERJ Code Table'!$M" &amp; C$1),$A425&lt;=INDIRECT("'Panasonic ERJ Code Table'!$N" &amp; C$1)) ),C$2&amp;_xlfn.XLOOKUP($A425,E96_raw,E96_code),"N/A")</f>
        <v>ERJ1RHD2492</v>
      </c>
      <c r="D425" s="23" t="str" cm="1">
        <f t="array" aca="1" ref="D425" ca="1">"technology "&amp;RIGHT(C425,4)&amp;";"&amp;_xlfn.XLOOKUP(2,eii,eia)&amp;C425&amp;_xlfn.XLOOKUP(16,eii,eia)&amp;_xlfn.XLOOKUP(3,eii,eia)&amp;_xlfn.XLOOKUP($A425,E96_raw,e96_std&amp;" "&amp;e96_sym)&amp;_xlfn.XLOOKUP(16,eii,eia)&amp;_xlfn.XLOOKUP(4,eii,eia)&amp;_xlfn.XLOOKUP(LEFT(C425,7),r_1,r_4)&amp;" W @ 70°C"&amp;_xlfn.XLOOKUP(16,eii,eia)&amp;_xlfn.XLOOKUP(5,eii,eia)&amp;_xlfn.XLOOKUP(MID(C425,4,3),e_code,TEXT(e_size,"0000"))&amp;_xlfn.XLOOKUP(16,eii,eia)&amp;_xlfn.XLOOKUP(6,eii,eia)&amp;ROUND(MIN(SQRT($A425*_xlfn.XLOOKUP(LEFT(C425,7),r_1,r_4)),_xlfn.XLOOKUP(LEFT(C425,7),r_1,r_7)),1)&amp;" V"&amp;_xlfn.XLOOKUP(16,eii,eia)&amp;_xlfn.XLOOKUP(8,eii,eia)&amp;_xlfn.XLOOKUP(LEFT(C425,7),r_1,r_8)&amp;_xlfn.XLOOKUP(16,eii,eia)&amp;_xlfn.XLOOKUP(9,eii,eia)&amp;_xlfn.XLOOKUP($A425,E96_raw,E96_code&amp;" / "&amp;E96_3C)&amp;_xlfn.XLOOKUP(16,eii,eia)&amp;_xlfn.XLOOKUP(10,eii,eia)&amp;_xlfn.XLOOKUP(LEFT(C425,7),r_1,r_10)&amp;_xlfn.XLOOKUP(16,eii,eia)&amp;_xlfn.XLOOKUP(11,eii,eia)&amp;_xlfn.XLOOKUP(LEFT(C425,7),r_1,r_11)&amp;_xlfn.XLOOKUP(16,eii,eia)&amp;_xlfn.XLOOKUP(12,eii,eia)&amp;_xlfn.XLOOKUP(LEFT(C425,7),r_1,r_12)&amp;" ppm/°C"&amp;_xlfn.XLOOKUP(16,eii,eia)&amp;_xlfn.XLOOKUP(13,eii,eia)&amp;MID(C425,4,2)&amp;_xlfn.XLOOKUP(16,eii,eia)&amp;_xlfn.XLOOKUP(14,eii,eia)&amp;_xlfn.XLOOKUP(16,eii,eia)&amp;_xlfn.XLOOKUP(15,eii,eia)&amp;_xlfn.XLOOKUP(16,eii,eia)</f>
        <v>technology 2492;attribute MPN 'ERJ1RHD2492' constant;attribute value '24.9 k' constant;attribute Power '0.05 W @ 70°C' constant;attribute package '0201' constant;attribute RCWV '30 V' constant;attribute tolerance '±0.5 %' constant;attribute pkg_codes '2492 / 243'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5" s="5" t="str" cm="1">
        <f t="array" aca="1" ref="F425" ca="1">IF( OR( AND($A425&gt;=INDIRECT("'Panasonic ERJ Code Table'!$K" &amp; F$1),$A425&lt;=INDIRECT("'Panasonic ERJ Code Table'!$L" &amp; F$1)), AND($A425&gt;=INDIRECT("'Panasonic ERJ Code Table'!$M" &amp; F$1),$A425&lt;=INDIRECT("'Panasonic ERJ Code Table'!$N" &amp; F$1)) ),F$2&amp;_xlfn.XLOOKUP($A425,E96_raw,E96_code),"N/A")</f>
        <v>ERJ2RHD2492</v>
      </c>
      <c r="G425" s="23" t="str" cm="1">
        <f t="array" aca="1" ref="G425" ca="1">"technology "&amp;RIGHT(F425,4)&amp;";"&amp;_xlfn.XLOOKUP(2,eii,eia)&amp;F425&amp;_xlfn.XLOOKUP(16,eii,eia)&amp;_xlfn.XLOOKUP(3,eii,eia)&amp;_xlfn.XLOOKUP($A425,E96_raw,e96_std&amp;" "&amp;e96_sym)&amp;_xlfn.XLOOKUP(16,eii,eia)&amp;_xlfn.XLOOKUP(4,eii,eia)&amp;_xlfn.XLOOKUP(LEFT(F425,7),r_1,r_4)&amp;" W @ 70°C"&amp;_xlfn.XLOOKUP(16,eii,eia)&amp;_xlfn.XLOOKUP(5,eii,eia)&amp;_xlfn.XLOOKUP(MID(F425,4,3),e_code,TEXT(e_size,"0000"))&amp;_xlfn.XLOOKUP(16,eii,eia)&amp;_xlfn.XLOOKUP(6,eii,eia)&amp;ROUND(MIN(SQRT($A425*_xlfn.XLOOKUP(LEFT(F425,7),r_1,r_4)),_xlfn.XLOOKUP(LEFT(F425,7),r_1,r_7)),1)&amp;" V"&amp;_xlfn.XLOOKUP(16,eii,eia)&amp;_xlfn.XLOOKUP(8,eii,eia)&amp;_xlfn.XLOOKUP(LEFT(F425,7),r_1,r_8)&amp;_xlfn.XLOOKUP(16,eii,eia)&amp;_xlfn.XLOOKUP(9,eii,eia)&amp;_xlfn.XLOOKUP($A425,E96_raw,E96_code&amp;" / "&amp;E96_3C)&amp;_xlfn.XLOOKUP(16,eii,eia)&amp;_xlfn.XLOOKUP(10,eii,eia)&amp;_xlfn.XLOOKUP(LEFT(F425,7),r_1,r_10)&amp;_xlfn.XLOOKUP(16,eii,eia)&amp;_xlfn.XLOOKUP(11,eii,eia)&amp;_xlfn.XLOOKUP(LEFT(F425,7),r_1,r_11)&amp;_xlfn.XLOOKUP(16,eii,eia)&amp;_xlfn.XLOOKUP(12,eii,eia)&amp;_xlfn.XLOOKUP(LEFT(F425,7),r_1,r_12)&amp;" ppm/°C"&amp;_xlfn.XLOOKUP(16,eii,eia)&amp;_xlfn.XLOOKUP(13,eii,eia)&amp;MID(F425,4,2)&amp;_xlfn.XLOOKUP(16,eii,eia)&amp;_xlfn.XLOOKUP(14,eii,eia)&amp;_xlfn.XLOOKUP(16,eii,eia)&amp;_xlfn.XLOOKUP(15,eii,eia)&amp;_xlfn.XLOOKUP(16,eii,eia)</f>
        <v>technology 2492;attribute MPN 'ERJ2RHD2492' constant;attribute value '24.9 k' constant;attribute Power '0.063 W @ 70°C' constant;attribute package '0402' constant;attribute RCWV '39.6 V' constant;attribute tolerance '±0.5 %' constant;attribute pkg_codes '2492 / 243'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5" s="5" t="str" cm="1">
        <f t="array" aca="1" ref="I425" ca="1">IF( OR( AND($A425&gt;=INDIRECT("'Panasonic ERJ Code Table'!$K" &amp; I$1),$A425&lt;=INDIRECT("'Panasonic ERJ Code Table'!$L" &amp; I$1)), AND($A425&gt;=INDIRECT("'Panasonic ERJ Code Table'!$M" &amp; I$1),$A425&lt;=INDIRECT("'Panasonic ERJ Code Table'!$N" &amp; I$1)) ),I$2&amp;_xlfn.XLOOKUP($A425,E96_raw,E96_code),"N/A")</f>
        <v>N/A</v>
      </c>
      <c r="L425" s="5" t="str" cm="1">
        <f t="array" aca="1" ref="L425" ca="1">IF( OR( AND($A425&gt;=INDIRECT("'Panasonic ERJ Code Table'!$K" &amp; L$1),$A425&lt;=INDIRECT("'Panasonic ERJ Code Table'!$L" &amp; L$1)), AND($A425&gt;=INDIRECT("'Panasonic ERJ Code Table'!$M" &amp; L$1),$A425&lt;=INDIRECT("'Panasonic ERJ Code Table'!$N" &amp; L$1)) ),L$2&amp;_xlfn.XLOOKUP($A425,E96_raw,E96_code),"N/A")</f>
        <v>ERJ3RBD2492</v>
      </c>
      <c r="O425" s="5" t="str" cm="1">
        <f t="array" aca="1" ref="O425" ca="1">IF( OR( AND($A425&gt;=INDIRECT("'Panasonic ERJ Code Table'!$K" &amp; O$1),$A425&lt;=INDIRECT("'Panasonic ERJ Code Table'!$L" &amp; O$1)), AND($A425&gt;=INDIRECT("'Panasonic ERJ Code Table'!$M" &amp; O$1),$A425&lt;=INDIRECT("'Panasonic ERJ Code Table'!$N" &amp; O$1)) ),O$2&amp;_xlfn.XLOOKUP($A425,E96_raw,E96_code),"N/A")</f>
        <v>N/A</v>
      </c>
      <c r="R425" s="5" t="str" cm="1">
        <f t="array" aca="1" ref="R425" ca="1">IF( OR( AND($A425&gt;=INDIRECT("'Panasonic ERJ Code Table'!$K" &amp; R$1),$A425&lt;=INDIRECT("'Panasonic ERJ Code Table'!$L" &amp; R$1)), AND($A425&gt;=INDIRECT("'Panasonic ERJ Code Table'!$M" &amp; R$1),$A425&lt;=INDIRECT("'Panasonic ERJ Code Table'!$N" &amp; R$1)) ),R$2&amp;_xlfn.XLOOKUP($A425,E96_raw,E96_code),"N/A")</f>
        <v>ERJ6RBD2492</v>
      </c>
      <c r="U425" s="5" t="str" cm="1">
        <f t="array" aca="1" ref="U425" ca="1">IF( OR( AND($A425&gt;=INDIRECT("'Panasonic ERJ Code Table'!$J" &amp; U$1),$A425&lt;=INDIRECT("'Panasonic ERJ Code Table'!$K" &amp; U$1)), AND($A425&gt;=INDIRECT("'Panasonic ERJ Code Table'!$L" &amp; U$1),$A425&lt;=INDIRECT("'Panasonic ERJ Code Table'!$M" &amp; U$1)) ),U$2&amp;_xlfn.XLOOKUP($A425,E96_raw,E96_code),"N/A")</f>
        <v>ERJ6RED2492</v>
      </c>
    </row>
    <row r="426" spans="1:21">
      <c r="A426" s="16">
        <v>25499.999999999996</v>
      </c>
      <c r="B426" s="19"/>
      <c r="C426" s="5" t="str" cm="1">
        <f t="array" aca="1" ref="C426" ca="1">IF( OR( AND($A426&gt;=INDIRECT("'Panasonic ERJ Code Table'!$K" &amp; C$1),$A426&lt;=INDIRECT("'Panasonic ERJ Code Table'!$L" &amp; C$1)), AND($A426&gt;=INDIRECT("'Panasonic ERJ Code Table'!$M" &amp; C$1),$A426&lt;=INDIRECT("'Panasonic ERJ Code Table'!$N" &amp; C$1)) ),C$2&amp;_xlfn.XLOOKUP($A426,E96_raw,E96_code),"N/A")</f>
        <v>ERJ1RHD2552</v>
      </c>
      <c r="D426" s="23" t="str" cm="1">
        <f t="array" aca="1" ref="D426" ca="1">"technology "&amp;RIGHT(C426,4)&amp;";"&amp;_xlfn.XLOOKUP(2,eii,eia)&amp;C426&amp;_xlfn.XLOOKUP(16,eii,eia)&amp;_xlfn.XLOOKUP(3,eii,eia)&amp;_xlfn.XLOOKUP($A426,E96_raw,e96_std&amp;" "&amp;e96_sym)&amp;_xlfn.XLOOKUP(16,eii,eia)&amp;_xlfn.XLOOKUP(4,eii,eia)&amp;_xlfn.XLOOKUP(LEFT(C426,7),r_1,r_4)&amp;" W @ 70°C"&amp;_xlfn.XLOOKUP(16,eii,eia)&amp;_xlfn.XLOOKUP(5,eii,eia)&amp;_xlfn.XLOOKUP(MID(C426,4,3),e_code,TEXT(e_size,"0000"))&amp;_xlfn.XLOOKUP(16,eii,eia)&amp;_xlfn.XLOOKUP(6,eii,eia)&amp;ROUND(MIN(SQRT($A426*_xlfn.XLOOKUP(LEFT(C426,7),r_1,r_4)),_xlfn.XLOOKUP(LEFT(C426,7),r_1,r_7)),1)&amp;" V"&amp;_xlfn.XLOOKUP(16,eii,eia)&amp;_xlfn.XLOOKUP(8,eii,eia)&amp;_xlfn.XLOOKUP(LEFT(C426,7),r_1,r_8)&amp;_xlfn.XLOOKUP(16,eii,eia)&amp;_xlfn.XLOOKUP(9,eii,eia)&amp;_xlfn.XLOOKUP($A426,E96_raw,E96_code&amp;" / "&amp;E96_3C)&amp;_xlfn.XLOOKUP(16,eii,eia)&amp;_xlfn.XLOOKUP(10,eii,eia)&amp;_xlfn.XLOOKUP(LEFT(C426,7),r_1,r_10)&amp;_xlfn.XLOOKUP(16,eii,eia)&amp;_xlfn.XLOOKUP(11,eii,eia)&amp;_xlfn.XLOOKUP(LEFT(C426,7),r_1,r_11)&amp;_xlfn.XLOOKUP(16,eii,eia)&amp;_xlfn.XLOOKUP(12,eii,eia)&amp;_xlfn.XLOOKUP(LEFT(C426,7),r_1,r_12)&amp;" ppm/°C"&amp;_xlfn.XLOOKUP(16,eii,eia)&amp;_xlfn.XLOOKUP(13,eii,eia)&amp;MID(C426,4,2)&amp;_xlfn.XLOOKUP(16,eii,eia)&amp;_xlfn.XLOOKUP(14,eii,eia)&amp;_xlfn.XLOOKUP(16,eii,eia)&amp;_xlfn.XLOOKUP(15,eii,eia)&amp;_xlfn.XLOOKUP(16,eii,eia)</f>
        <v>technology 2552;attribute MPN 'ERJ1RHD2552' constant;attribute value '25.5 k' constant;attribute Power '0.05 W @ 70°C' constant;attribute package '0201' constant;attribute RCWV '30 V' constant;attribute tolerance '±0.5 %' constant;attribute pkg_codes '2552 / 253'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6" s="5" t="str" cm="1">
        <f t="array" aca="1" ref="F426" ca="1">IF( OR( AND($A426&gt;=INDIRECT("'Panasonic ERJ Code Table'!$K" &amp; F$1),$A426&lt;=INDIRECT("'Panasonic ERJ Code Table'!$L" &amp; F$1)), AND($A426&gt;=INDIRECT("'Panasonic ERJ Code Table'!$M" &amp; F$1),$A426&lt;=INDIRECT("'Panasonic ERJ Code Table'!$N" &amp; F$1)) ),F$2&amp;_xlfn.XLOOKUP($A426,E96_raw,E96_code),"N/A")</f>
        <v>ERJ2RHD2552</v>
      </c>
      <c r="G426" s="23" t="str" cm="1">
        <f t="array" aca="1" ref="G426" ca="1">"technology "&amp;RIGHT(F426,4)&amp;";"&amp;_xlfn.XLOOKUP(2,eii,eia)&amp;F426&amp;_xlfn.XLOOKUP(16,eii,eia)&amp;_xlfn.XLOOKUP(3,eii,eia)&amp;_xlfn.XLOOKUP($A426,E96_raw,e96_std&amp;" "&amp;e96_sym)&amp;_xlfn.XLOOKUP(16,eii,eia)&amp;_xlfn.XLOOKUP(4,eii,eia)&amp;_xlfn.XLOOKUP(LEFT(F426,7),r_1,r_4)&amp;" W @ 70°C"&amp;_xlfn.XLOOKUP(16,eii,eia)&amp;_xlfn.XLOOKUP(5,eii,eia)&amp;_xlfn.XLOOKUP(MID(F426,4,3),e_code,TEXT(e_size,"0000"))&amp;_xlfn.XLOOKUP(16,eii,eia)&amp;_xlfn.XLOOKUP(6,eii,eia)&amp;ROUND(MIN(SQRT($A426*_xlfn.XLOOKUP(LEFT(F426,7),r_1,r_4)),_xlfn.XLOOKUP(LEFT(F426,7),r_1,r_7)),1)&amp;" V"&amp;_xlfn.XLOOKUP(16,eii,eia)&amp;_xlfn.XLOOKUP(8,eii,eia)&amp;_xlfn.XLOOKUP(LEFT(F426,7),r_1,r_8)&amp;_xlfn.XLOOKUP(16,eii,eia)&amp;_xlfn.XLOOKUP(9,eii,eia)&amp;_xlfn.XLOOKUP($A426,E96_raw,E96_code&amp;" / "&amp;E96_3C)&amp;_xlfn.XLOOKUP(16,eii,eia)&amp;_xlfn.XLOOKUP(10,eii,eia)&amp;_xlfn.XLOOKUP(LEFT(F426,7),r_1,r_10)&amp;_xlfn.XLOOKUP(16,eii,eia)&amp;_xlfn.XLOOKUP(11,eii,eia)&amp;_xlfn.XLOOKUP(LEFT(F426,7),r_1,r_11)&amp;_xlfn.XLOOKUP(16,eii,eia)&amp;_xlfn.XLOOKUP(12,eii,eia)&amp;_xlfn.XLOOKUP(LEFT(F426,7),r_1,r_12)&amp;" ppm/°C"&amp;_xlfn.XLOOKUP(16,eii,eia)&amp;_xlfn.XLOOKUP(13,eii,eia)&amp;MID(F426,4,2)&amp;_xlfn.XLOOKUP(16,eii,eia)&amp;_xlfn.XLOOKUP(14,eii,eia)&amp;_xlfn.XLOOKUP(16,eii,eia)&amp;_xlfn.XLOOKUP(15,eii,eia)&amp;_xlfn.XLOOKUP(16,eii,eia)</f>
        <v>technology 2552;attribute MPN 'ERJ2RHD2552' constant;attribute value '25.5 k' constant;attribute Power '0.063 W @ 70°C' constant;attribute package '0402' constant;attribute RCWV '40.1 V' constant;attribute tolerance '±0.5 %' constant;attribute pkg_codes '2552 / 253'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6" s="5" t="str" cm="1">
        <f t="array" aca="1" ref="I426" ca="1">IF( OR( AND($A426&gt;=INDIRECT("'Panasonic ERJ Code Table'!$K" &amp; I$1),$A426&lt;=INDIRECT("'Panasonic ERJ Code Table'!$L" &amp; I$1)), AND($A426&gt;=INDIRECT("'Panasonic ERJ Code Table'!$M" &amp; I$1),$A426&lt;=INDIRECT("'Panasonic ERJ Code Table'!$N" &amp; I$1)) ),I$2&amp;_xlfn.XLOOKUP($A426,E96_raw,E96_code),"N/A")</f>
        <v>N/A</v>
      </c>
      <c r="L426" s="5" t="str" cm="1">
        <f t="array" aca="1" ref="L426" ca="1">IF( OR( AND($A426&gt;=INDIRECT("'Panasonic ERJ Code Table'!$K" &amp; L$1),$A426&lt;=INDIRECT("'Panasonic ERJ Code Table'!$L" &amp; L$1)), AND($A426&gt;=INDIRECT("'Panasonic ERJ Code Table'!$M" &amp; L$1),$A426&lt;=INDIRECT("'Panasonic ERJ Code Table'!$N" &amp; L$1)) ),L$2&amp;_xlfn.XLOOKUP($A426,E96_raw,E96_code),"N/A")</f>
        <v>ERJ3RBD2552</v>
      </c>
      <c r="O426" s="5" t="str" cm="1">
        <f t="array" aca="1" ref="O426" ca="1">IF( OR( AND($A426&gt;=INDIRECT("'Panasonic ERJ Code Table'!$K" &amp; O$1),$A426&lt;=INDIRECT("'Panasonic ERJ Code Table'!$L" &amp; O$1)), AND($A426&gt;=INDIRECT("'Panasonic ERJ Code Table'!$M" &amp; O$1),$A426&lt;=INDIRECT("'Panasonic ERJ Code Table'!$N" &amp; O$1)) ),O$2&amp;_xlfn.XLOOKUP($A426,E96_raw,E96_code),"N/A")</f>
        <v>N/A</v>
      </c>
      <c r="R426" s="5" t="str" cm="1">
        <f t="array" aca="1" ref="R426" ca="1">IF( OR( AND($A426&gt;=INDIRECT("'Panasonic ERJ Code Table'!$K" &amp; R$1),$A426&lt;=INDIRECT("'Panasonic ERJ Code Table'!$L" &amp; R$1)), AND($A426&gt;=INDIRECT("'Panasonic ERJ Code Table'!$M" &amp; R$1),$A426&lt;=INDIRECT("'Panasonic ERJ Code Table'!$N" &amp; R$1)) ),R$2&amp;_xlfn.XLOOKUP($A426,E96_raw,E96_code),"N/A")</f>
        <v>ERJ6RBD2552</v>
      </c>
      <c r="U426" s="5" t="str" cm="1">
        <f t="array" aca="1" ref="U426" ca="1">IF( OR( AND($A426&gt;=INDIRECT("'Panasonic ERJ Code Table'!$J" &amp; U$1),$A426&lt;=INDIRECT("'Panasonic ERJ Code Table'!$K" &amp; U$1)), AND($A426&gt;=INDIRECT("'Panasonic ERJ Code Table'!$L" &amp; U$1),$A426&lt;=INDIRECT("'Panasonic ERJ Code Table'!$M" &amp; U$1)) ),U$2&amp;_xlfn.XLOOKUP($A426,E96_raw,E96_code),"N/A")</f>
        <v>ERJ6RED2552</v>
      </c>
    </row>
    <row r="427" spans="1:21">
      <c r="A427" s="16">
        <v>26100</v>
      </c>
      <c r="B427" s="19"/>
      <c r="C427" s="5" t="str" cm="1">
        <f t="array" aca="1" ref="C427" ca="1">IF( OR( AND($A427&gt;=INDIRECT("'Panasonic ERJ Code Table'!$K" &amp; C$1),$A427&lt;=INDIRECT("'Panasonic ERJ Code Table'!$L" &amp; C$1)), AND($A427&gt;=INDIRECT("'Panasonic ERJ Code Table'!$M" &amp; C$1),$A427&lt;=INDIRECT("'Panasonic ERJ Code Table'!$N" &amp; C$1)) ),C$2&amp;_xlfn.XLOOKUP($A427,E96_raw,E96_code),"N/A")</f>
        <v>ERJ1RHD2612</v>
      </c>
      <c r="D427" s="23" t="str" cm="1">
        <f t="array" aca="1" ref="D427" ca="1">"technology "&amp;RIGHT(C427,4)&amp;";"&amp;_xlfn.XLOOKUP(2,eii,eia)&amp;C427&amp;_xlfn.XLOOKUP(16,eii,eia)&amp;_xlfn.XLOOKUP(3,eii,eia)&amp;_xlfn.XLOOKUP($A427,E96_raw,e96_std&amp;" "&amp;e96_sym)&amp;_xlfn.XLOOKUP(16,eii,eia)&amp;_xlfn.XLOOKUP(4,eii,eia)&amp;_xlfn.XLOOKUP(LEFT(C427,7),r_1,r_4)&amp;" W @ 70°C"&amp;_xlfn.XLOOKUP(16,eii,eia)&amp;_xlfn.XLOOKUP(5,eii,eia)&amp;_xlfn.XLOOKUP(MID(C427,4,3),e_code,TEXT(e_size,"0000"))&amp;_xlfn.XLOOKUP(16,eii,eia)&amp;_xlfn.XLOOKUP(6,eii,eia)&amp;ROUND(MIN(SQRT($A427*_xlfn.XLOOKUP(LEFT(C427,7),r_1,r_4)),_xlfn.XLOOKUP(LEFT(C427,7),r_1,r_7)),1)&amp;" V"&amp;_xlfn.XLOOKUP(16,eii,eia)&amp;_xlfn.XLOOKUP(8,eii,eia)&amp;_xlfn.XLOOKUP(LEFT(C427,7),r_1,r_8)&amp;_xlfn.XLOOKUP(16,eii,eia)&amp;_xlfn.XLOOKUP(9,eii,eia)&amp;_xlfn.XLOOKUP($A427,E96_raw,E96_code&amp;" / "&amp;E96_3C)&amp;_xlfn.XLOOKUP(16,eii,eia)&amp;_xlfn.XLOOKUP(10,eii,eia)&amp;_xlfn.XLOOKUP(LEFT(C427,7),r_1,r_10)&amp;_xlfn.XLOOKUP(16,eii,eia)&amp;_xlfn.XLOOKUP(11,eii,eia)&amp;_xlfn.XLOOKUP(LEFT(C427,7),r_1,r_11)&amp;_xlfn.XLOOKUP(16,eii,eia)&amp;_xlfn.XLOOKUP(12,eii,eia)&amp;_xlfn.XLOOKUP(LEFT(C427,7),r_1,r_12)&amp;" ppm/°C"&amp;_xlfn.XLOOKUP(16,eii,eia)&amp;_xlfn.XLOOKUP(13,eii,eia)&amp;MID(C427,4,2)&amp;_xlfn.XLOOKUP(16,eii,eia)&amp;_xlfn.XLOOKUP(14,eii,eia)&amp;_xlfn.XLOOKUP(16,eii,eia)&amp;_xlfn.XLOOKUP(15,eii,eia)&amp;_xlfn.XLOOKUP(16,eii,eia)</f>
        <v>technology 2612;attribute MPN 'ERJ1RHD2612' constant;attribute value '26.1 k' constant;attribute Power '0.05 W @ 70°C' constant;attribute package '0201' constant;attribute RCWV '30 V' constant;attribute tolerance '±0.5 %' constant;attribute pkg_codes '2612 / 263'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7" s="5" t="str" cm="1">
        <f t="array" aca="1" ref="F427" ca="1">IF( OR( AND($A427&gt;=INDIRECT("'Panasonic ERJ Code Table'!$K" &amp; F$1),$A427&lt;=INDIRECT("'Panasonic ERJ Code Table'!$L" &amp; F$1)), AND($A427&gt;=INDIRECT("'Panasonic ERJ Code Table'!$M" &amp; F$1),$A427&lt;=INDIRECT("'Panasonic ERJ Code Table'!$N" &amp; F$1)) ),F$2&amp;_xlfn.XLOOKUP($A427,E96_raw,E96_code),"N/A")</f>
        <v>ERJ2RHD2612</v>
      </c>
      <c r="G427" s="23" t="str" cm="1">
        <f t="array" aca="1" ref="G427" ca="1">"technology "&amp;RIGHT(F427,4)&amp;";"&amp;_xlfn.XLOOKUP(2,eii,eia)&amp;F427&amp;_xlfn.XLOOKUP(16,eii,eia)&amp;_xlfn.XLOOKUP(3,eii,eia)&amp;_xlfn.XLOOKUP($A427,E96_raw,e96_std&amp;" "&amp;e96_sym)&amp;_xlfn.XLOOKUP(16,eii,eia)&amp;_xlfn.XLOOKUP(4,eii,eia)&amp;_xlfn.XLOOKUP(LEFT(F427,7),r_1,r_4)&amp;" W @ 70°C"&amp;_xlfn.XLOOKUP(16,eii,eia)&amp;_xlfn.XLOOKUP(5,eii,eia)&amp;_xlfn.XLOOKUP(MID(F427,4,3),e_code,TEXT(e_size,"0000"))&amp;_xlfn.XLOOKUP(16,eii,eia)&amp;_xlfn.XLOOKUP(6,eii,eia)&amp;ROUND(MIN(SQRT($A427*_xlfn.XLOOKUP(LEFT(F427,7),r_1,r_4)),_xlfn.XLOOKUP(LEFT(F427,7),r_1,r_7)),1)&amp;" V"&amp;_xlfn.XLOOKUP(16,eii,eia)&amp;_xlfn.XLOOKUP(8,eii,eia)&amp;_xlfn.XLOOKUP(LEFT(F427,7),r_1,r_8)&amp;_xlfn.XLOOKUP(16,eii,eia)&amp;_xlfn.XLOOKUP(9,eii,eia)&amp;_xlfn.XLOOKUP($A427,E96_raw,E96_code&amp;" / "&amp;E96_3C)&amp;_xlfn.XLOOKUP(16,eii,eia)&amp;_xlfn.XLOOKUP(10,eii,eia)&amp;_xlfn.XLOOKUP(LEFT(F427,7),r_1,r_10)&amp;_xlfn.XLOOKUP(16,eii,eia)&amp;_xlfn.XLOOKUP(11,eii,eia)&amp;_xlfn.XLOOKUP(LEFT(F427,7),r_1,r_11)&amp;_xlfn.XLOOKUP(16,eii,eia)&amp;_xlfn.XLOOKUP(12,eii,eia)&amp;_xlfn.XLOOKUP(LEFT(F427,7),r_1,r_12)&amp;" ppm/°C"&amp;_xlfn.XLOOKUP(16,eii,eia)&amp;_xlfn.XLOOKUP(13,eii,eia)&amp;MID(F427,4,2)&amp;_xlfn.XLOOKUP(16,eii,eia)&amp;_xlfn.XLOOKUP(14,eii,eia)&amp;_xlfn.XLOOKUP(16,eii,eia)&amp;_xlfn.XLOOKUP(15,eii,eia)&amp;_xlfn.XLOOKUP(16,eii,eia)</f>
        <v>technology 2612;attribute MPN 'ERJ2RHD2612' constant;attribute value '26.1 k' constant;attribute Power '0.063 W @ 70°C' constant;attribute package '0402' constant;attribute RCWV '40.5 V' constant;attribute tolerance '±0.5 %' constant;attribute pkg_codes '2612 / 263'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7" s="5" t="str" cm="1">
        <f t="array" aca="1" ref="I427" ca="1">IF( OR( AND($A427&gt;=INDIRECT("'Panasonic ERJ Code Table'!$K" &amp; I$1),$A427&lt;=INDIRECT("'Panasonic ERJ Code Table'!$L" &amp; I$1)), AND($A427&gt;=INDIRECT("'Panasonic ERJ Code Table'!$M" &amp; I$1),$A427&lt;=INDIRECT("'Panasonic ERJ Code Table'!$N" &amp; I$1)) ),I$2&amp;_xlfn.XLOOKUP($A427,E96_raw,E96_code),"N/A")</f>
        <v>N/A</v>
      </c>
      <c r="L427" s="5" t="str" cm="1">
        <f t="array" aca="1" ref="L427" ca="1">IF( OR( AND($A427&gt;=INDIRECT("'Panasonic ERJ Code Table'!$K" &amp; L$1),$A427&lt;=INDIRECT("'Panasonic ERJ Code Table'!$L" &amp; L$1)), AND($A427&gt;=INDIRECT("'Panasonic ERJ Code Table'!$M" &amp; L$1),$A427&lt;=INDIRECT("'Panasonic ERJ Code Table'!$N" &amp; L$1)) ),L$2&amp;_xlfn.XLOOKUP($A427,E96_raw,E96_code),"N/A")</f>
        <v>ERJ3RBD2612</v>
      </c>
      <c r="O427" s="5" t="str" cm="1">
        <f t="array" aca="1" ref="O427" ca="1">IF( OR( AND($A427&gt;=INDIRECT("'Panasonic ERJ Code Table'!$K" &amp; O$1),$A427&lt;=INDIRECT("'Panasonic ERJ Code Table'!$L" &amp; O$1)), AND($A427&gt;=INDIRECT("'Panasonic ERJ Code Table'!$M" &amp; O$1),$A427&lt;=INDIRECT("'Panasonic ERJ Code Table'!$N" &amp; O$1)) ),O$2&amp;_xlfn.XLOOKUP($A427,E96_raw,E96_code),"N/A")</f>
        <v>N/A</v>
      </c>
      <c r="R427" s="5" t="str" cm="1">
        <f t="array" aca="1" ref="R427" ca="1">IF( OR( AND($A427&gt;=INDIRECT("'Panasonic ERJ Code Table'!$K" &amp; R$1),$A427&lt;=INDIRECT("'Panasonic ERJ Code Table'!$L" &amp; R$1)), AND($A427&gt;=INDIRECT("'Panasonic ERJ Code Table'!$M" &amp; R$1),$A427&lt;=INDIRECT("'Panasonic ERJ Code Table'!$N" &amp; R$1)) ),R$2&amp;_xlfn.XLOOKUP($A427,E96_raw,E96_code),"N/A")</f>
        <v>ERJ6RBD2612</v>
      </c>
      <c r="U427" s="5" t="str" cm="1">
        <f t="array" aca="1" ref="U427" ca="1">IF( OR( AND($A427&gt;=INDIRECT("'Panasonic ERJ Code Table'!$J" &amp; U$1),$A427&lt;=INDIRECT("'Panasonic ERJ Code Table'!$K" &amp; U$1)), AND($A427&gt;=INDIRECT("'Panasonic ERJ Code Table'!$L" &amp; U$1),$A427&lt;=INDIRECT("'Panasonic ERJ Code Table'!$M" &amp; U$1)) ),U$2&amp;_xlfn.XLOOKUP($A427,E96_raw,E96_code),"N/A")</f>
        <v>ERJ6RED2612</v>
      </c>
    </row>
    <row r="428" spans="1:21">
      <c r="A428" s="16">
        <v>26700</v>
      </c>
      <c r="B428" s="19"/>
      <c r="C428" s="5" t="str" cm="1">
        <f t="array" aca="1" ref="C428" ca="1">IF( OR( AND($A428&gt;=INDIRECT("'Panasonic ERJ Code Table'!$K" &amp; C$1),$A428&lt;=INDIRECT("'Panasonic ERJ Code Table'!$L" &amp; C$1)), AND($A428&gt;=INDIRECT("'Panasonic ERJ Code Table'!$M" &amp; C$1),$A428&lt;=INDIRECT("'Panasonic ERJ Code Table'!$N" &amp; C$1)) ),C$2&amp;_xlfn.XLOOKUP($A428,E96_raw,E96_code),"N/A")</f>
        <v>ERJ1RHD2672</v>
      </c>
      <c r="D428" s="23" t="str" cm="1">
        <f t="array" aca="1" ref="D428" ca="1">"technology "&amp;RIGHT(C428,4)&amp;";"&amp;_xlfn.XLOOKUP(2,eii,eia)&amp;C428&amp;_xlfn.XLOOKUP(16,eii,eia)&amp;_xlfn.XLOOKUP(3,eii,eia)&amp;_xlfn.XLOOKUP($A428,E96_raw,e96_std&amp;" "&amp;e96_sym)&amp;_xlfn.XLOOKUP(16,eii,eia)&amp;_xlfn.XLOOKUP(4,eii,eia)&amp;_xlfn.XLOOKUP(LEFT(C428,7),r_1,r_4)&amp;" W @ 70°C"&amp;_xlfn.XLOOKUP(16,eii,eia)&amp;_xlfn.XLOOKUP(5,eii,eia)&amp;_xlfn.XLOOKUP(MID(C428,4,3),e_code,TEXT(e_size,"0000"))&amp;_xlfn.XLOOKUP(16,eii,eia)&amp;_xlfn.XLOOKUP(6,eii,eia)&amp;ROUND(MIN(SQRT($A428*_xlfn.XLOOKUP(LEFT(C428,7),r_1,r_4)),_xlfn.XLOOKUP(LEFT(C428,7),r_1,r_7)),1)&amp;" V"&amp;_xlfn.XLOOKUP(16,eii,eia)&amp;_xlfn.XLOOKUP(8,eii,eia)&amp;_xlfn.XLOOKUP(LEFT(C428,7),r_1,r_8)&amp;_xlfn.XLOOKUP(16,eii,eia)&amp;_xlfn.XLOOKUP(9,eii,eia)&amp;_xlfn.XLOOKUP($A428,E96_raw,E96_code&amp;" / "&amp;E96_3C)&amp;_xlfn.XLOOKUP(16,eii,eia)&amp;_xlfn.XLOOKUP(10,eii,eia)&amp;_xlfn.XLOOKUP(LEFT(C428,7),r_1,r_10)&amp;_xlfn.XLOOKUP(16,eii,eia)&amp;_xlfn.XLOOKUP(11,eii,eia)&amp;_xlfn.XLOOKUP(LEFT(C428,7),r_1,r_11)&amp;_xlfn.XLOOKUP(16,eii,eia)&amp;_xlfn.XLOOKUP(12,eii,eia)&amp;_xlfn.XLOOKUP(LEFT(C428,7),r_1,r_12)&amp;" ppm/°C"&amp;_xlfn.XLOOKUP(16,eii,eia)&amp;_xlfn.XLOOKUP(13,eii,eia)&amp;MID(C428,4,2)&amp;_xlfn.XLOOKUP(16,eii,eia)&amp;_xlfn.XLOOKUP(14,eii,eia)&amp;_xlfn.XLOOKUP(16,eii,eia)&amp;_xlfn.XLOOKUP(15,eii,eia)&amp;_xlfn.XLOOKUP(16,eii,eia)</f>
        <v>technology 2672;attribute MPN 'ERJ1RHD2672' constant;attribute value '26.7 k' constant;attribute Power '0.05 W @ 70°C' constant;attribute package '0201' constant;attribute RCWV '30 V' constant;attribute tolerance '±0.5 %' constant;attribute pkg_codes '2672 / 263'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8" s="5" t="str" cm="1">
        <f t="array" aca="1" ref="F428" ca="1">IF( OR( AND($A428&gt;=INDIRECT("'Panasonic ERJ Code Table'!$K" &amp; F$1),$A428&lt;=INDIRECT("'Panasonic ERJ Code Table'!$L" &amp; F$1)), AND($A428&gt;=INDIRECT("'Panasonic ERJ Code Table'!$M" &amp; F$1),$A428&lt;=INDIRECT("'Panasonic ERJ Code Table'!$N" &amp; F$1)) ),F$2&amp;_xlfn.XLOOKUP($A428,E96_raw,E96_code),"N/A")</f>
        <v>ERJ2RHD2672</v>
      </c>
      <c r="G428" s="23" t="str" cm="1">
        <f t="array" aca="1" ref="G428" ca="1">"technology "&amp;RIGHT(F428,4)&amp;";"&amp;_xlfn.XLOOKUP(2,eii,eia)&amp;F428&amp;_xlfn.XLOOKUP(16,eii,eia)&amp;_xlfn.XLOOKUP(3,eii,eia)&amp;_xlfn.XLOOKUP($A428,E96_raw,e96_std&amp;" "&amp;e96_sym)&amp;_xlfn.XLOOKUP(16,eii,eia)&amp;_xlfn.XLOOKUP(4,eii,eia)&amp;_xlfn.XLOOKUP(LEFT(F428,7),r_1,r_4)&amp;" W @ 70°C"&amp;_xlfn.XLOOKUP(16,eii,eia)&amp;_xlfn.XLOOKUP(5,eii,eia)&amp;_xlfn.XLOOKUP(MID(F428,4,3),e_code,TEXT(e_size,"0000"))&amp;_xlfn.XLOOKUP(16,eii,eia)&amp;_xlfn.XLOOKUP(6,eii,eia)&amp;ROUND(MIN(SQRT($A428*_xlfn.XLOOKUP(LEFT(F428,7),r_1,r_4)),_xlfn.XLOOKUP(LEFT(F428,7),r_1,r_7)),1)&amp;" V"&amp;_xlfn.XLOOKUP(16,eii,eia)&amp;_xlfn.XLOOKUP(8,eii,eia)&amp;_xlfn.XLOOKUP(LEFT(F428,7),r_1,r_8)&amp;_xlfn.XLOOKUP(16,eii,eia)&amp;_xlfn.XLOOKUP(9,eii,eia)&amp;_xlfn.XLOOKUP($A428,E96_raw,E96_code&amp;" / "&amp;E96_3C)&amp;_xlfn.XLOOKUP(16,eii,eia)&amp;_xlfn.XLOOKUP(10,eii,eia)&amp;_xlfn.XLOOKUP(LEFT(F428,7),r_1,r_10)&amp;_xlfn.XLOOKUP(16,eii,eia)&amp;_xlfn.XLOOKUP(11,eii,eia)&amp;_xlfn.XLOOKUP(LEFT(F428,7),r_1,r_11)&amp;_xlfn.XLOOKUP(16,eii,eia)&amp;_xlfn.XLOOKUP(12,eii,eia)&amp;_xlfn.XLOOKUP(LEFT(F428,7),r_1,r_12)&amp;" ppm/°C"&amp;_xlfn.XLOOKUP(16,eii,eia)&amp;_xlfn.XLOOKUP(13,eii,eia)&amp;MID(F428,4,2)&amp;_xlfn.XLOOKUP(16,eii,eia)&amp;_xlfn.XLOOKUP(14,eii,eia)&amp;_xlfn.XLOOKUP(16,eii,eia)&amp;_xlfn.XLOOKUP(15,eii,eia)&amp;_xlfn.XLOOKUP(16,eii,eia)</f>
        <v>technology 2672;attribute MPN 'ERJ2RHD2672' constant;attribute value '26.7 k' constant;attribute Power '0.063 W @ 70°C' constant;attribute package '0402' constant;attribute RCWV '41 V' constant;attribute tolerance '±0.5 %' constant;attribute pkg_codes '2672 / 263'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8" s="5" t="str" cm="1">
        <f t="array" aca="1" ref="I428" ca="1">IF( OR( AND($A428&gt;=INDIRECT("'Panasonic ERJ Code Table'!$K" &amp; I$1),$A428&lt;=INDIRECT("'Panasonic ERJ Code Table'!$L" &amp; I$1)), AND($A428&gt;=INDIRECT("'Panasonic ERJ Code Table'!$M" &amp; I$1),$A428&lt;=INDIRECT("'Panasonic ERJ Code Table'!$N" &amp; I$1)) ),I$2&amp;_xlfn.XLOOKUP($A428,E96_raw,E96_code),"N/A")</f>
        <v>N/A</v>
      </c>
      <c r="L428" s="5" t="str" cm="1">
        <f t="array" aca="1" ref="L428" ca="1">IF( OR( AND($A428&gt;=INDIRECT("'Panasonic ERJ Code Table'!$K" &amp; L$1),$A428&lt;=INDIRECT("'Panasonic ERJ Code Table'!$L" &amp; L$1)), AND($A428&gt;=INDIRECT("'Panasonic ERJ Code Table'!$M" &amp; L$1),$A428&lt;=INDIRECT("'Panasonic ERJ Code Table'!$N" &amp; L$1)) ),L$2&amp;_xlfn.XLOOKUP($A428,E96_raw,E96_code),"N/A")</f>
        <v>ERJ3RBD2672</v>
      </c>
      <c r="O428" s="5" t="str" cm="1">
        <f t="array" aca="1" ref="O428" ca="1">IF( OR( AND($A428&gt;=INDIRECT("'Panasonic ERJ Code Table'!$K" &amp; O$1),$A428&lt;=INDIRECT("'Panasonic ERJ Code Table'!$L" &amp; O$1)), AND($A428&gt;=INDIRECT("'Panasonic ERJ Code Table'!$M" &amp; O$1),$A428&lt;=INDIRECT("'Panasonic ERJ Code Table'!$N" &amp; O$1)) ),O$2&amp;_xlfn.XLOOKUP($A428,E96_raw,E96_code),"N/A")</f>
        <v>N/A</v>
      </c>
      <c r="R428" s="5" t="str" cm="1">
        <f t="array" aca="1" ref="R428" ca="1">IF( OR( AND($A428&gt;=INDIRECT("'Panasonic ERJ Code Table'!$K" &amp; R$1),$A428&lt;=INDIRECT("'Panasonic ERJ Code Table'!$L" &amp; R$1)), AND($A428&gt;=INDIRECT("'Panasonic ERJ Code Table'!$M" &amp; R$1),$A428&lt;=INDIRECT("'Panasonic ERJ Code Table'!$N" &amp; R$1)) ),R$2&amp;_xlfn.XLOOKUP($A428,E96_raw,E96_code),"N/A")</f>
        <v>ERJ6RBD2672</v>
      </c>
      <c r="U428" s="5" t="str" cm="1">
        <f t="array" aca="1" ref="U428" ca="1">IF( OR( AND($A428&gt;=INDIRECT("'Panasonic ERJ Code Table'!$J" &amp; U$1),$A428&lt;=INDIRECT("'Panasonic ERJ Code Table'!$K" &amp; U$1)), AND($A428&gt;=INDIRECT("'Panasonic ERJ Code Table'!$L" &amp; U$1),$A428&lt;=INDIRECT("'Panasonic ERJ Code Table'!$M" &amp; U$1)) ),U$2&amp;_xlfn.XLOOKUP($A428,E96_raw,E96_code),"N/A")</f>
        <v>ERJ6RED2672</v>
      </c>
    </row>
    <row r="429" spans="1:21">
      <c r="A429" s="16">
        <v>27400</v>
      </c>
      <c r="B429" s="19"/>
      <c r="C429" s="5" t="str" cm="1">
        <f t="array" aca="1" ref="C429" ca="1">IF( OR( AND($A429&gt;=INDIRECT("'Panasonic ERJ Code Table'!$K" &amp; C$1),$A429&lt;=INDIRECT("'Panasonic ERJ Code Table'!$L" &amp; C$1)), AND($A429&gt;=INDIRECT("'Panasonic ERJ Code Table'!$M" &amp; C$1),$A429&lt;=INDIRECT("'Panasonic ERJ Code Table'!$N" &amp; C$1)) ),C$2&amp;_xlfn.XLOOKUP($A429,E96_raw,E96_code),"N/A")</f>
        <v>ERJ1RHD2742</v>
      </c>
      <c r="D429" s="23" t="str" cm="1">
        <f t="array" aca="1" ref="D429" ca="1">"technology "&amp;RIGHT(C429,4)&amp;";"&amp;_xlfn.XLOOKUP(2,eii,eia)&amp;C429&amp;_xlfn.XLOOKUP(16,eii,eia)&amp;_xlfn.XLOOKUP(3,eii,eia)&amp;_xlfn.XLOOKUP($A429,E96_raw,e96_std&amp;" "&amp;e96_sym)&amp;_xlfn.XLOOKUP(16,eii,eia)&amp;_xlfn.XLOOKUP(4,eii,eia)&amp;_xlfn.XLOOKUP(LEFT(C429,7),r_1,r_4)&amp;" W @ 70°C"&amp;_xlfn.XLOOKUP(16,eii,eia)&amp;_xlfn.XLOOKUP(5,eii,eia)&amp;_xlfn.XLOOKUP(MID(C429,4,3),e_code,TEXT(e_size,"0000"))&amp;_xlfn.XLOOKUP(16,eii,eia)&amp;_xlfn.XLOOKUP(6,eii,eia)&amp;ROUND(MIN(SQRT($A429*_xlfn.XLOOKUP(LEFT(C429,7),r_1,r_4)),_xlfn.XLOOKUP(LEFT(C429,7),r_1,r_7)),1)&amp;" V"&amp;_xlfn.XLOOKUP(16,eii,eia)&amp;_xlfn.XLOOKUP(8,eii,eia)&amp;_xlfn.XLOOKUP(LEFT(C429,7),r_1,r_8)&amp;_xlfn.XLOOKUP(16,eii,eia)&amp;_xlfn.XLOOKUP(9,eii,eia)&amp;_xlfn.XLOOKUP($A429,E96_raw,E96_code&amp;" / "&amp;E96_3C)&amp;_xlfn.XLOOKUP(16,eii,eia)&amp;_xlfn.XLOOKUP(10,eii,eia)&amp;_xlfn.XLOOKUP(LEFT(C429,7),r_1,r_10)&amp;_xlfn.XLOOKUP(16,eii,eia)&amp;_xlfn.XLOOKUP(11,eii,eia)&amp;_xlfn.XLOOKUP(LEFT(C429,7),r_1,r_11)&amp;_xlfn.XLOOKUP(16,eii,eia)&amp;_xlfn.XLOOKUP(12,eii,eia)&amp;_xlfn.XLOOKUP(LEFT(C429,7),r_1,r_12)&amp;" ppm/°C"&amp;_xlfn.XLOOKUP(16,eii,eia)&amp;_xlfn.XLOOKUP(13,eii,eia)&amp;MID(C429,4,2)&amp;_xlfn.XLOOKUP(16,eii,eia)&amp;_xlfn.XLOOKUP(14,eii,eia)&amp;_xlfn.XLOOKUP(16,eii,eia)&amp;_xlfn.XLOOKUP(15,eii,eia)&amp;_xlfn.XLOOKUP(16,eii,eia)</f>
        <v>technology 2742;attribute MPN 'ERJ1RHD2742' constant;attribute value '27.4 k' constant;attribute Power '0.05 W @ 70°C' constant;attribute package '0201' constant;attribute RCWV '30 V' constant;attribute tolerance '±0.5 %' constant;attribute pkg_codes '2742 / 273'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29" s="5" t="str" cm="1">
        <f t="array" aca="1" ref="F429" ca="1">IF( OR( AND($A429&gt;=INDIRECT("'Panasonic ERJ Code Table'!$K" &amp; F$1),$A429&lt;=INDIRECT("'Panasonic ERJ Code Table'!$L" &amp; F$1)), AND($A429&gt;=INDIRECT("'Panasonic ERJ Code Table'!$M" &amp; F$1),$A429&lt;=INDIRECT("'Panasonic ERJ Code Table'!$N" &amp; F$1)) ),F$2&amp;_xlfn.XLOOKUP($A429,E96_raw,E96_code),"N/A")</f>
        <v>ERJ2RHD2742</v>
      </c>
      <c r="G429" s="23" t="str" cm="1">
        <f t="array" aca="1" ref="G429" ca="1">"technology "&amp;RIGHT(F429,4)&amp;";"&amp;_xlfn.XLOOKUP(2,eii,eia)&amp;F429&amp;_xlfn.XLOOKUP(16,eii,eia)&amp;_xlfn.XLOOKUP(3,eii,eia)&amp;_xlfn.XLOOKUP($A429,E96_raw,e96_std&amp;" "&amp;e96_sym)&amp;_xlfn.XLOOKUP(16,eii,eia)&amp;_xlfn.XLOOKUP(4,eii,eia)&amp;_xlfn.XLOOKUP(LEFT(F429,7),r_1,r_4)&amp;" W @ 70°C"&amp;_xlfn.XLOOKUP(16,eii,eia)&amp;_xlfn.XLOOKUP(5,eii,eia)&amp;_xlfn.XLOOKUP(MID(F429,4,3),e_code,TEXT(e_size,"0000"))&amp;_xlfn.XLOOKUP(16,eii,eia)&amp;_xlfn.XLOOKUP(6,eii,eia)&amp;ROUND(MIN(SQRT($A429*_xlfn.XLOOKUP(LEFT(F429,7),r_1,r_4)),_xlfn.XLOOKUP(LEFT(F429,7),r_1,r_7)),1)&amp;" V"&amp;_xlfn.XLOOKUP(16,eii,eia)&amp;_xlfn.XLOOKUP(8,eii,eia)&amp;_xlfn.XLOOKUP(LEFT(F429,7),r_1,r_8)&amp;_xlfn.XLOOKUP(16,eii,eia)&amp;_xlfn.XLOOKUP(9,eii,eia)&amp;_xlfn.XLOOKUP($A429,E96_raw,E96_code&amp;" / "&amp;E96_3C)&amp;_xlfn.XLOOKUP(16,eii,eia)&amp;_xlfn.XLOOKUP(10,eii,eia)&amp;_xlfn.XLOOKUP(LEFT(F429,7),r_1,r_10)&amp;_xlfn.XLOOKUP(16,eii,eia)&amp;_xlfn.XLOOKUP(11,eii,eia)&amp;_xlfn.XLOOKUP(LEFT(F429,7),r_1,r_11)&amp;_xlfn.XLOOKUP(16,eii,eia)&amp;_xlfn.XLOOKUP(12,eii,eia)&amp;_xlfn.XLOOKUP(LEFT(F429,7),r_1,r_12)&amp;" ppm/°C"&amp;_xlfn.XLOOKUP(16,eii,eia)&amp;_xlfn.XLOOKUP(13,eii,eia)&amp;MID(F429,4,2)&amp;_xlfn.XLOOKUP(16,eii,eia)&amp;_xlfn.XLOOKUP(14,eii,eia)&amp;_xlfn.XLOOKUP(16,eii,eia)&amp;_xlfn.XLOOKUP(15,eii,eia)&amp;_xlfn.XLOOKUP(16,eii,eia)</f>
        <v>technology 2742;attribute MPN 'ERJ2RHD2742' constant;attribute value '27.4 k' constant;attribute Power '0.063 W @ 70°C' constant;attribute package '0402' constant;attribute RCWV '41.5 V' constant;attribute tolerance '±0.5 %' constant;attribute pkg_codes '2742 / 273'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29" s="5" t="str" cm="1">
        <f t="array" aca="1" ref="I429" ca="1">IF( OR( AND($A429&gt;=INDIRECT("'Panasonic ERJ Code Table'!$K" &amp; I$1),$A429&lt;=INDIRECT("'Panasonic ERJ Code Table'!$L" &amp; I$1)), AND($A429&gt;=INDIRECT("'Panasonic ERJ Code Table'!$M" &amp; I$1),$A429&lt;=INDIRECT("'Panasonic ERJ Code Table'!$N" &amp; I$1)) ),I$2&amp;_xlfn.XLOOKUP($A429,E96_raw,E96_code),"N/A")</f>
        <v>N/A</v>
      </c>
      <c r="L429" s="5" t="str" cm="1">
        <f t="array" aca="1" ref="L429" ca="1">IF( OR( AND($A429&gt;=INDIRECT("'Panasonic ERJ Code Table'!$K" &amp; L$1),$A429&lt;=INDIRECT("'Panasonic ERJ Code Table'!$L" &amp; L$1)), AND($A429&gt;=INDIRECT("'Panasonic ERJ Code Table'!$M" &amp; L$1),$A429&lt;=INDIRECT("'Panasonic ERJ Code Table'!$N" &amp; L$1)) ),L$2&amp;_xlfn.XLOOKUP($A429,E96_raw,E96_code),"N/A")</f>
        <v>ERJ3RBD2742</v>
      </c>
      <c r="O429" s="5" t="str" cm="1">
        <f t="array" aca="1" ref="O429" ca="1">IF( OR( AND($A429&gt;=INDIRECT("'Panasonic ERJ Code Table'!$K" &amp; O$1),$A429&lt;=INDIRECT("'Panasonic ERJ Code Table'!$L" &amp; O$1)), AND($A429&gt;=INDIRECT("'Panasonic ERJ Code Table'!$M" &amp; O$1),$A429&lt;=INDIRECT("'Panasonic ERJ Code Table'!$N" &amp; O$1)) ),O$2&amp;_xlfn.XLOOKUP($A429,E96_raw,E96_code),"N/A")</f>
        <v>N/A</v>
      </c>
      <c r="R429" s="5" t="str" cm="1">
        <f t="array" aca="1" ref="R429" ca="1">IF( OR( AND($A429&gt;=INDIRECT("'Panasonic ERJ Code Table'!$K" &amp; R$1),$A429&lt;=INDIRECT("'Panasonic ERJ Code Table'!$L" &amp; R$1)), AND($A429&gt;=INDIRECT("'Panasonic ERJ Code Table'!$M" &amp; R$1),$A429&lt;=INDIRECT("'Panasonic ERJ Code Table'!$N" &amp; R$1)) ),R$2&amp;_xlfn.XLOOKUP($A429,E96_raw,E96_code),"N/A")</f>
        <v>ERJ6RBD2742</v>
      </c>
      <c r="U429" s="5" t="str" cm="1">
        <f t="array" aca="1" ref="U429" ca="1">IF( OR( AND($A429&gt;=INDIRECT("'Panasonic ERJ Code Table'!$J" &amp; U$1),$A429&lt;=INDIRECT("'Panasonic ERJ Code Table'!$K" &amp; U$1)), AND($A429&gt;=INDIRECT("'Panasonic ERJ Code Table'!$L" &amp; U$1),$A429&lt;=INDIRECT("'Panasonic ERJ Code Table'!$M" &amp; U$1)) ),U$2&amp;_xlfn.XLOOKUP($A429,E96_raw,E96_code),"N/A")</f>
        <v>ERJ6RED2742</v>
      </c>
    </row>
    <row r="430" spans="1:21">
      <c r="A430" s="16">
        <v>28000</v>
      </c>
      <c r="B430" s="19"/>
      <c r="C430" s="5" t="str" cm="1">
        <f t="array" aca="1" ref="C430" ca="1">IF( OR( AND($A430&gt;=INDIRECT("'Panasonic ERJ Code Table'!$K" &amp; C$1),$A430&lt;=INDIRECT("'Panasonic ERJ Code Table'!$L" &amp; C$1)), AND($A430&gt;=INDIRECT("'Panasonic ERJ Code Table'!$M" &amp; C$1),$A430&lt;=INDIRECT("'Panasonic ERJ Code Table'!$N" &amp; C$1)) ),C$2&amp;_xlfn.XLOOKUP($A430,E96_raw,E96_code),"N/A")</f>
        <v>ERJ1RHD2802</v>
      </c>
      <c r="D430" s="23" t="str" cm="1">
        <f t="array" aca="1" ref="D430" ca="1">"technology "&amp;RIGHT(C430,4)&amp;";"&amp;_xlfn.XLOOKUP(2,eii,eia)&amp;C430&amp;_xlfn.XLOOKUP(16,eii,eia)&amp;_xlfn.XLOOKUP(3,eii,eia)&amp;_xlfn.XLOOKUP($A430,E96_raw,e96_std&amp;" "&amp;e96_sym)&amp;_xlfn.XLOOKUP(16,eii,eia)&amp;_xlfn.XLOOKUP(4,eii,eia)&amp;_xlfn.XLOOKUP(LEFT(C430,7),r_1,r_4)&amp;" W @ 70°C"&amp;_xlfn.XLOOKUP(16,eii,eia)&amp;_xlfn.XLOOKUP(5,eii,eia)&amp;_xlfn.XLOOKUP(MID(C430,4,3),e_code,TEXT(e_size,"0000"))&amp;_xlfn.XLOOKUP(16,eii,eia)&amp;_xlfn.XLOOKUP(6,eii,eia)&amp;ROUND(MIN(SQRT($A430*_xlfn.XLOOKUP(LEFT(C430,7),r_1,r_4)),_xlfn.XLOOKUP(LEFT(C430,7),r_1,r_7)),1)&amp;" V"&amp;_xlfn.XLOOKUP(16,eii,eia)&amp;_xlfn.XLOOKUP(8,eii,eia)&amp;_xlfn.XLOOKUP(LEFT(C430,7),r_1,r_8)&amp;_xlfn.XLOOKUP(16,eii,eia)&amp;_xlfn.XLOOKUP(9,eii,eia)&amp;_xlfn.XLOOKUP($A430,E96_raw,E96_code&amp;" / "&amp;E96_3C)&amp;_xlfn.XLOOKUP(16,eii,eia)&amp;_xlfn.XLOOKUP(10,eii,eia)&amp;_xlfn.XLOOKUP(LEFT(C430,7),r_1,r_10)&amp;_xlfn.XLOOKUP(16,eii,eia)&amp;_xlfn.XLOOKUP(11,eii,eia)&amp;_xlfn.XLOOKUP(LEFT(C430,7),r_1,r_11)&amp;_xlfn.XLOOKUP(16,eii,eia)&amp;_xlfn.XLOOKUP(12,eii,eia)&amp;_xlfn.XLOOKUP(LEFT(C430,7),r_1,r_12)&amp;" ppm/°C"&amp;_xlfn.XLOOKUP(16,eii,eia)&amp;_xlfn.XLOOKUP(13,eii,eia)&amp;MID(C430,4,2)&amp;_xlfn.XLOOKUP(16,eii,eia)&amp;_xlfn.XLOOKUP(14,eii,eia)&amp;_xlfn.XLOOKUP(16,eii,eia)&amp;_xlfn.XLOOKUP(15,eii,eia)&amp;_xlfn.XLOOKUP(16,eii,eia)</f>
        <v>technology 2802;attribute MPN 'ERJ1RHD2802' constant;attribute value '28.0 k' constant;attribute Power '0.05 W @ 70°C' constant;attribute package '0201' constant;attribute RCWV '30 V' constant;attribute tolerance '±0.5 %' constant;attribute pkg_codes '2802 / 283'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0" s="5" t="str" cm="1">
        <f t="array" aca="1" ref="F430" ca="1">IF( OR( AND($A430&gt;=INDIRECT("'Panasonic ERJ Code Table'!$K" &amp; F$1),$A430&lt;=INDIRECT("'Panasonic ERJ Code Table'!$L" &amp; F$1)), AND($A430&gt;=INDIRECT("'Panasonic ERJ Code Table'!$M" &amp; F$1),$A430&lt;=INDIRECT("'Panasonic ERJ Code Table'!$N" &amp; F$1)) ),F$2&amp;_xlfn.XLOOKUP($A430,E96_raw,E96_code),"N/A")</f>
        <v>ERJ2RHD2802</v>
      </c>
      <c r="G430" s="23" t="str" cm="1">
        <f t="array" aca="1" ref="G430" ca="1">"technology "&amp;RIGHT(F430,4)&amp;";"&amp;_xlfn.XLOOKUP(2,eii,eia)&amp;F430&amp;_xlfn.XLOOKUP(16,eii,eia)&amp;_xlfn.XLOOKUP(3,eii,eia)&amp;_xlfn.XLOOKUP($A430,E96_raw,e96_std&amp;" "&amp;e96_sym)&amp;_xlfn.XLOOKUP(16,eii,eia)&amp;_xlfn.XLOOKUP(4,eii,eia)&amp;_xlfn.XLOOKUP(LEFT(F430,7),r_1,r_4)&amp;" W @ 70°C"&amp;_xlfn.XLOOKUP(16,eii,eia)&amp;_xlfn.XLOOKUP(5,eii,eia)&amp;_xlfn.XLOOKUP(MID(F430,4,3),e_code,TEXT(e_size,"0000"))&amp;_xlfn.XLOOKUP(16,eii,eia)&amp;_xlfn.XLOOKUP(6,eii,eia)&amp;ROUND(MIN(SQRT($A430*_xlfn.XLOOKUP(LEFT(F430,7),r_1,r_4)),_xlfn.XLOOKUP(LEFT(F430,7),r_1,r_7)),1)&amp;" V"&amp;_xlfn.XLOOKUP(16,eii,eia)&amp;_xlfn.XLOOKUP(8,eii,eia)&amp;_xlfn.XLOOKUP(LEFT(F430,7),r_1,r_8)&amp;_xlfn.XLOOKUP(16,eii,eia)&amp;_xlfn.XLOOKUP(9,eii,eia)&amp;_xlfn.XLOOKUP($A430,E96_raw,E96_code&amp;" / "&amp;E96_3C)&amp;_xlfn.XLOOKUP(16,eii,eia)&amp;_xlfn.XLOOKUP(10,eii,eia)&amp;_xlfn.XLOOKUP(LEFT(F430,7),r_1,r_10)&amp;_xlfn.XLOOKUP(16,eii,eia)&amp;_xlfn.XLOOKUP(11,eii,eia)&amp;_xlfn.XLOOKUP(LEFT(F430,7),r_1,r_11)&amp;_xlfn.XLOOKUP(16,eii,eia)&amp;_xlfn.XLOOKUP(12,eii,eia)&amp;_xlfn.XLOOKUP(LEFT(F430,7),r_1,r_12)&amp;" ppm/°C"&amp;_xlfn.XLOOKUP(16,eii,eia)&amp;_xlfn.XLOOKUP(13,eii,eia)&amp;MID(F430,4,2)&amp;_xlfn.XLOOKUP(16,eii,eia)&amp;_xlfn.XLOOKUP(14,eii,eia)&amp;_xlfn.XLOOKUP(16,eii,eia)&amp;_xlfn.XLOOKUP(15,eii,eia)&amp;_xlfn.XLOOKUP(16,eii,eia)</f>
        <v>technology 2802;attribute MPN 'ERJ2RHD2802' constant;attribute value '28.0 k' constant;attribute Power '0.063 W @ 70°C' constant;attribute package '0402' constant;attribute RCWV '42 V' constant;attribute tolerance '±0.5 %' constant;attribute pkg_codes '2802 / 283'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0" s="5" t="str" cm="1">
        <f t="array" aca="1" ref="I430" ca="1">IF( OR( AND($A430&gt;=INDIRECT("'Panasonic ERJ Code Table'!$K" &amp; I$1),$A430&lt;=INDIRECT("'Panasonic ERJ Code Table'!$L" &amp; I$1)), AND($A430&gt;=INDIRECT("'Panasonic ERJ Code Table'!$M" &amp; I$1),$A430&lt;=INDIRECT("'Panasonic ERJ Code Table'!$N" &amp; I$1)) ),I$2&amp;_xlfn.XLOOKUP($A430,E96_raw,E96_code),"N/A")</f>
        <v>N/A</v>
      </c>
      <c r="L430" s="5" t="str" cm="1">
        <f t="array" aca="1" ref="L430" ca="1">IF( OR( AND($A430&gt;=INDIRECT("'Panasonic ERJ Code Table'!$K" &amp; L$1),$A430&lt;=INDIRECT("'Panasonic ERJ Code Table'!$L" &amp; L$1)), AND($A430&gt;=INDIRECT("'Panasonic ERJ Code Table'!$M" &amp; L$1),$A430&lt;=INDIRECT("'Panasonic ERJ Code Table'!$N" &amp; L$1)) ),L$2&amp;_xlfn.XLOOKUP($A430,E96_raw,E96_code),"N/A")</f>
        <v>ERJ3RBD2802</v>
      </c>
      <c r="O430" s="5" t="str" cm="1">
        <f t="array" aca="1" ref="O430" ca="1">IF( OR( AND($A430&gt;=INDIRECT("'Panasonic ERJ Code Table'!$K" &amp; O$1),$A430&lt;=INDIRECT("'Panasonic ERJ Code Table'!$L" &amp; O$1)), AND($A430&gt;=INDIRECT("'Panasonic ERJ Code Table'!$M" &amp; O$1),$A430&lt;=INDIRECT("'Panasonic ERJ Code Table'!$N" &amp; O$1)) ),O$2&amp;_xlfn.XLOOKUP($A430,E96_raw,E96_code),"N/A")</f>
        <v>N/A</v>
      </c>
      <c r="R430" s="5" t="str" cm="1">
        <f t="array" aca="1" ref="R430" ca="1">IF( OR( AND($A430&gt;=INDIRECT("'Panasonic ERJ Code Table'!$K" &amp; R$1),$A430&lt;=INDIRECT("'Panasonic ERJ Code Table'!$L" &amp; R$1)), AND($A430&gt;=INDIRECT("'Panasonic ERJ Code Table'!$M" &amp; R$1),$A430&lt;=INDIRECT("'Panasonic ERJ Code Table'!$N" &amp; R$1)) ),R$2&amp;_xlfn.XLOOKUP($A430,E96_raw,E96_code),"N/A")</f>
        <v>ERJ6RBD2802</v>
      </c>
      <c r="U430" s="5" t="str" cm="1">
        <f t="array" aca="1" ref="U430" ca="1">IF( OR( AND($A430&gt;=INDIRECT("'Panasonic ERJ Code Table'!$J" &amp; U$1),$A430&lt;=INDIRECT("'Panasonic ERJ Code Table'!$K" &amp; U$1)), AND($A430&gt;=INDIRECT("'Panasonic ERJ Code Table'!$L" &amp; U$1),$A430&lt;=INDIRECT("'Panasonic ERJ Code Table'!$M" &amp; U$1)) ),U$2&amp;_xlfn.XLOOKUP($A430,E96_raw,E96_code),"N/A")</f>
        <v>ERJ6RED2802</v>
      </c>
    </row>
    <row r="431" spans="1:21">
      <c r="A431" s="16">
        <v>28700</v>
      </c>
      <c r="B431" s="19"/>
      <c r="C431" s="5" t="str" cm="1">
        <f t="array" aca="1" ref="C431" ca="1">IF( OR( AND($A431&gt;=INDIRECT("'Panasonic ERJ Code Table'!$K" &amp; C$1),$A431&lt;=INDIRECT("'Panasonic ERJ Code Table'!$L" &amp; C$1)), AND($A431&gt;=INDIRECT("'Panasonic ERJ Code Table'!$M" &amp; C$1),$A431&lt;=INDIRECT("'Panasonic ERJ Code Table'!$N" &amp; C$1)) ),C$2&amp;_xlfn.XLOOKUP($A431,E96_raw,E96_code),"N/A")</f>
        <v>ERJ1RHD2872</v>
      </c>
      <c r="D431" s="23" t="str" cm="1">
        <f t="array" aca="1" ref="D431" ca="1">"technology "&amp;RIGHT(C431,4)&amp;";"&amp;_xlfn.XLOOKUP(2,eii,eia)&amp;C431&amp;_xlfn.XLOOKUP(16,eii,eia)&amp;_xlfn.XLOOKUP(3,eii,eia)&amp;_xlfn.XLOOKUP($A431,E96_raw,e96_std&amp;" "&amp;e96_sym)&amp;_xlfn.XLOOKUP(16,eii,eia)&amp;_xlfn.XLOOKUP(4,eii,eia)&amp;_xlfn.XLOOKUP(LEFT(C431,7),r_1,r_4)&amp;" W @ 70°C"&amp;_xlfn.XLOOKUP(16,eii,eia)&amp;_xlfn.XLOOKUP(5,eii,eia)&amp;_xlfn.XLOOKUP(MID(C431,4,3),e_code,TEXT(e_size,"0000"))&amp;_xlfn.XLOOKUP(16,eii,eia)&amp;_xlfn.XLOOKUP(6,eii,eia)&amp;ROUND(MIN(SQRT($A431*_xlfn.XLOOKUP(LEFT(C431,7),r_1,r_4)),_xlfn.XLOOKUP(LEFT(C431,7),r_1,r_7)),1)&amp;" V"&amp;_xlfn.XLOOKUP(16,eii,eia)&amp;_xlfn.XLOOKUP(8,eii,eia)&amp;_xlfn.XLOOKUP(LEFT(C431,7),r_1,r_8)&amp;_xlfn.XLOOKUP(16,eii,eia)&amp;_xlfn.XLOOKUP(9,eii,eia)&amp;_xlfn.XLOOKUP($A431,E96_raw,E96_code&amp;" / "&amp;E96_3C)&amp;_xlfn.XLOOKUP(16,eii,eia)&amp;_xlfn.XLOOKUP(10,eii,eia)&amp;_xlfn.XLOOKUP(LEFT(C431,7),r_1,r_10)&amp;_xlfn.XLOOKUP(16,eii,eia)&amp;_xlfn.XLOOKUP(11,eii,eia)&amp;_xlfn.XLOOKUP(LEFT(C431,7),r_1,r_11)&amp;_xlfn.XLOOKUP(16,eii,eia)&amp;_xlfn.XLOOKUP(12,eii,eia)&amp;_xlfn.XLOOKUP(LEFT(C431,7),r_1,r_12)&amp;" ppm/°C"&amp;_xlfn.XLOOKUP(16,eii,eia)&amp;_xlfn.XLOOKUP(13,eii,eia)&amp;MID(C431,4,2)&amp;_xlfn.XLOOKUP(16,eii,eia)&amp;_xlfn.XLOOKUP(14,eii,eia)&amp;_xlfn.XLOOKUP(16,eii,eia)&amp;_xlfn.XLOOKUP(15,eii,eia)&amp;_xlfn.XLOOKUP(16,eii,eia)</f>
        <v>technology 2872;attribute MPN 'ERJ1RHD2872' constant;attribute value '28.7 k' constant;attribute Power '0.05 W @ 70°C' constant;attribute package '0201' constant;attribute RCWV '30 V' constant;attribute tolerance '±0.5 %' constant;attribute pkg_codes '2872 / 283'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1" s="5" t="str" cm="1">
        <f t="array" aca="1" ref="F431" ca="1">IF( OR( AND($A431&gt;=INDIRECT("'Panasonic ERJ Code Table'!$K" &amp; F$1),$A431&lt;=INDIRECT("'Panasonic ERJ Code Table'!$L" &amp; F$1)), AND($A431&gt;=INDIRECT("'Panasonic ERJ Code Table'!$M" &amp; F$1),$A431&lt;=INDIRECT("'Panasonic ERJ Code Table'!$N" &amp; F$1)) ),F$2&amp;_xlfn.XLOOKUP($A431,E96_raw,E96_code),"N/A")</f>
        <v>ERJ2RHD2872</v>
      </c>
      <c r="G431" s="23" t="str" cm="1">
        <f t="array" aca="1" ref="G431" ca="1">"technology "&amp;RIGHT(F431,4)&amp;";"&amp;_xlfn.XLOOKUP(2,eii,eia)&amp;F431&amp;_xlfn.XLOOKUP(16,eii,eia)&amp;_xlfn.XLOOKUP(3,eii,eia)&amp;_xlfn.XLOOKUP($A431,E96_raw,e96_std&amp;" "&amp;e96_sym)&amp;_xlfn.XLOOKUP(16,eii,eia)&amp;_xlfn.XLOOKUP(4,eii,eia)&amp;_xlfn.XLOOKUP(LEFT(F431,7),r_1,r_4)&amp;" W @ 70°C"&amp;_xlfn.XLOOKUP(16,eii,eia)&amp;_xlfn.XLOOKUP(5,eii,eia)&amp;_xlfn.XLOOKUP(MID(F431,4,3),e_code,TEXT(e_size,"0000"))&amp;_xlfn.XLOOKUP(16,eii,eia)&amp;_xlfn.XLOOKUP(6,eii,eia)&amp;ROUND(MIN(SQRT($A431*_xlfn.XLOOKUP(LEFT(F431,7),r_1,r_4)),_xlfn.XLOOKUP(LEFT(F431,7),r_1,r_7)),1)&amp;" V"&amp;_xlfn.XLOOKUP(16,eii,eia)&amp;_xlfn.XLOOKUP(8,eii,eia)&amp;_xlfn.XLOOKUP(LEFT(F431,7),r_1,r_8)&amp;_xlfn.XLOOKUP(16,eii,eia)&amp;_xlfn.XLOOKUP(9,eii,eia)&amp;_xlfn.XLOOKUP($A431,E96_raw,E96_code&amp;" / "&amp;E96_3C)&amp;_xlfn.XLOOKUP(16,eii,eia)&amp;_xlfn.XLOOKUP(10,eii,eia)&amp;_xlfn.XLOOKUP(LEFT(F431,7),r_1,r_10)&amp;_xlfn.XLOOKUP(16,eii,eia)&amp;_xlfn.XLOOKUP(11,eii,eia)&amp;_xlfn.XLOOKUP(LEFT(F431,7),r_1,r_11)&amp;_xlfn.XLOOKUP(16,eii,eia)&amp;_xlfn.XLOOKUP(12,eii,eia)&amp;_xlfn.XLOOKUP(LEFT(F431,7),r_1,r_12)&amp;" ppm/°C"&amp;_xlfn.XLOOKUP(16,eii,eia)&amp;_xlfn.XLOOKUP(13,eii,eia)&amp;MID(F431,4,2)&amp;_xlfn.XLOOKUP(16,eii,eia)&amp;_xlfn.XLOOKUP(14,eii,eia)&amp;_xlfn.XLOOKUP(16,eii,eia)&amp;_xlfn.XLOOKUP(15,eii,eia)&amp;_xlfn.XLOOKUP(16,eii,eia)</f>
        <v>technology 2872;attribute MPN 'ERJ2RHD2872' constant;attribute value '28.7 k' constant;attribute Power '0.063 W @ 70°C' constant;attribute package '0402' constant;attribute RCWV '42.5 V' constant;attribute tolerance '±0.5 %' constant;attribute pkg_codes '2872 / 283'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1" s="5" t="str" cm="1">
        <f t="array" aca="1" ref="I431" ca="1">IF( OR( AND($A431&gt;=INDIRECT("'Panasonic ERJ Code Table'!$K" &amp; I$1),$A431&lt;=INDIRECT("'Panasonic ERJ Code Table'!$L" &amp; I$1)), AND($A431&gt;=INDIRECT("'Panasonic ERJ Code Table'!$M" &amp; I$1),$A431&lt;=INDIRECT("'Panasonic ERJ Code Table'!$N" &amp; I$1)) ),I$2&amp;_xlfn.XLOOKUP($A431,E96_raw,E96_code),"N/A")</f>
        <v>N/A</v>
      </c>
      <c r="L431" s="5" t="str" cm="1">
        <f t="array" aca="1" ref="L431" ca="1">IF( OR( AND($A431&gt;=INDIRECT("'Panasonic ERJ Code Table'!$K" &amp; L$1),$A431&lt;=INDIRECT("'Panasonic ERJ Code Table'!$L" &amp; L$1)), AND($A431&gt;=INDIRECT("'Panasonic ERJ Code Table'!$M" &amp; L$1),$A431&lt;=INDIRECT("'Panasonic ERJ Code Table'!$N" &amp; L$1)) ),L$2&amp;_xlfn.XLOOKUP($A431,E96_raw,E96_code),"N/A")</f>
        <v>ERJ3RBD2872</v>
      </c>
      <c r="O431" s="5" t="str" cm="1">
        <f t="array" aca="1" ref="O431" ca="1">IF( OR( AND($A431&gt;=INDIRECT("'Panasonic ERJ Code Table'!$K" &amp; O$1),$A431&lt;=INDIRECT("'Panasonic ERJ Code Table'!$L" &amp; O$1)), AND($A431&gt;=INDIRECT("'Panasonic ERJ Code Table'!$M" &amp; O$1),$A431&lt;=INDIRECT("'Panasonic ERJ Code Table'!$N" &amp; O$1)) ),O$2&amp;_xlfn.XLOOKUP($A431,E96_raw,E96_code),"N/A")</f>
        <v>N/A</v>
      </c>
      <c r="R431" s="5" t="str" cm="1">
        <f t="array" aca="1" ref="R431" ca="1">IF( OR( AND($A431&gt;=INDIRECT("'Panasonic ERJ Code Table'!$K" &amp; R$1),$A431&lt;=INDIRECT("'Panasonic ERJ Code Table'!$L" &amp; R$1)), AND($A431&gt;=INDIRECT("'Panasonic ERJ Code Table'!$M" &amp; R$1),$A431&lt;=INDIRECT("'Panasonic ERJ Code Table'!$N" &amp; R$1)) ),R$2&amp;_xlfn.XLOOKUP($A431,E96_raw,E96_code),"N/A")</f>
        <v>ERJ6RBD2872</v>
      </c>
      <c r="U431" s="5" t="str" cm="1">
        <f t="array" aca="1" ref="U431" ca="1">IF( OR( AND($A431&gt;=INDIRECT("'Panasonic ERJ Code Table'!$J" &amp; U$1),$A431&lt;=INDIRECT("'Panasonic ERJ Code Table'!$K" &amp; U$1)), AND($A431&gt;=INDIRECT("'Panasonic ERJ Code Table'!$L" &amp; U$1),$A431&lt;=INDIRECT("'Panasonic ERJ Code Table'!$M" &amp; U$1)) ),U$2&amp;_xlfn.XLOOKUP($A431,E96_raw,E96_code),"N/A")</f>
        <v>ERJ6RED2872</v>
      </c>
    </row>
    <row r="432" spans="1:21">
      <c r="A432" s="16">
        <v>29400</v>
      </c>
      <c r="B432" s="19"/>
      <c r="C432" s="5" t="str" cm="1">
        <f t="array" aca="1" ref="C432" ca="1">IF( OR( AND($A432&gt;=INDIRECT("'Panasonic ERJ Code Table'!$K" &amp; C$1),$A432&lt;=INDIRECT("'Panasonic ERJ Code Table'!$L" &amp; C$1)), AND($A432&gt;=INDIRECT("'Panasonic ERJ Code Table'!$M" &amp; C$1),$A432&lt;=INDIRECT("'Panasonic ERJ Code Table'!$N" &amp; C$1)) ),C$2&amp;_xlfn.XLOOKUP($A432,E96_raw,E96_code),"N/A")</f>
        <v>ERJ1RHD2942</v>
      </c>
      <c r="D432" s="23" t="str" cm="1">
        <f t="array" aca="1" ref="D432" ca="1">"technology "&amp;RIGHT(C432,4)&amp;";"&amp;_xlfn.XLOOKUP(2,eii,eia)&amp;C432&amp;_xlfn.XLOOKUP(16,eii,eia)&amp;_xlfn.XLOOKUP(3,eii,eia)&amp;_xlfn.XLOOKUP($A432,E96_raw,e96_std&amp;" "&amp;e96_sym)&amp;_xlfn.XLOOKUP(16,eii,eia)&amp;_xlfn.XLOOKUP(4,eii,eia)&amp;_xlfn.XLOOKUP(LEFT(C432,7),r_1,r_4)&amp;" W @ 70°C"&amp;_xlfn.XLOOKUP(16,eii,eia)&amp;_xlfn.XLOOKUP(5,eii,eia)&amp;_xlfn.XLOOKUP(MID(C432,4,3),e_code,TEXT(e_size,"0000"))&amp;_xlfn.XLOOKUP(16,eii,eia)&amp;_xlfn.XLOOKUP(6,eii,eia)&amp;ROUND(MIN(SQRT($A432*_xlfn.XLOOKUP(LEFT(C432,7),r_1,r_4)),_xlfn.XLOOKUP(LEFT(C432,7),r_1,r_7)),1)&amp;" V"&amp;_xlfn.XLOOKUP(16,eii,eia)&amp;_xlfn.XLOOKUP(8,eii,eia)&amp;_xlfn.XLOOKUP(LEFT(C432,7),r_1,r_8)&amp;_xlfn.XLOOKUP(16,eii,eia)&amp;_xlfn.XLOOKUP(9,eii,eia)&amp;_xlfn.XLOOKUP($A432,E96_raw,E96_code&amp;" / "&amp;E96_3C)&amp;_xlfn.XLOOKUP(16,eii,eia)&amp;_xlfn.XLOOKUP(10,eii,eia)&amp;_xlfn.XLOOKUP(LEFT(C432,7),r_1,r_10)&amp;_xlfn.XLOOKUP(16,eii,eia)&amp;_xlfn.XLOOKUP(11,eii,eia)&amp;_xlfn.XLOOKUP(LEFT(C432,7),r_1,r_11)&amp;_xlfn.XLOOKUP(16,eii,eia)&amp;_xlfn.XLOOKUP(12,eii,eia)&amp;_xlfn.XLOOKUP(LEFT(C432,7),r_1,r_12)&amp;" ppm/°C"&amp;_xlfn.XLOOKUP(16,eii,eia)&amp;_xlfn.XLOOKUP(13,eii,eia)&amp;MID(C432,4,2)&amp;_xlfn.XLOOKUP(16,eii,eia)&amp;_xlfn.XLOOKUP(14,eii,eia)&amp;_xlfn.XLOOKUP(16,eii,eia)&amp;_xlfn.XLOOKUP(15,eii,eia)&amp;_xlfn.XLOOKUP(16,eii,eia)</f>
        <v>technology 2942;attribute MPN 'ERJ1RHD2942' constant;attribute value '29.4 k' constant;attribute Power '0.05 W @ 70°C' constant;attribute package '0201' constant;attribute RCWV '30 V' constant;attribute tolerance '±0.5 %' constant;attribute pkg_codes '2942 / 293'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2" s="5" t="str" cm="1">
        <f t="array" aca="1" ref="F432" ca="1">IF( OR( AND($A432&gt;=INDIRECT("'Panasonic ERJ Code Table'!$K" &amp; F$1),$A432&lt;=INDIRECT("'Panasonic ERJ Code Table'!$L" &amp; F$1)), AND($A432&gt;=INDIRECT("'Panasonic ERJ Code Table'!$M" &amp; F$1),$A432&lt;=INDIRECT("'Panasonic ERJ Code Table'!$N" &amp; F$1)) ),F$2&amp;_xlfn.XLOOKUP($A432,E96_raw,E96_code),"N/A")</f>
        <v>ERJ2RHD2942</v>
      </c>
      <c r="G432" s="23" t="str" cm="1">
        <f t="array" aca="1" ref="G432" ca="1">"technology "&amp;RIGHT(F432,4)&amp;";"&amp;_xlfn.XLOOKUP(2,eii,eia)&amp;F432&amp;_xlfn.XLOOKUP(16,eii,eia)&amp;_xlfn.XLOOKUP(3,eii,eia)&amp;_xlfn.XLOOKUP($A432,E96_raw,e96_std&amp;" "&amp;e96_sym)&amp;_xlfn.XLOOKUP(16,eii,eia)&amp;_xlfn.XLOOKUP(4,eii,eia)&amp;_xlfn.XLOOKUP(LEFT(F432,7),r_1,r_4)&amp;" W @ 70°C"&amp;_xlfn.XLOOKUP(16,eii,eia)&amp;_xlfn.XLOOKUP(5,eii,eia)&amp;_xlfn.XLOOKUP(MID(F432,4,3),e_code,TEXT(e_size,"0000"))&amp;_xlfn.XLOOKUP(16,eii,eia)&amp;_xlfn.XLOOKUP(6,eii,eia)&amp;ROUND(MIN(SQRT($A432*_xlfn.XLOOKUP(LEFT(F432,7),r_1,r_4)),_xlfn.XLOOKUP(LEFT(F432,7),r_1,r_7)),1)&amp;" V"&amp;_xlfn.XLOOKUP(16,eii,eia)&amp;_xlfn.XLOOKUP(8,eii,eia)&amp;_xlfn.XLOOKUP(LEFT(F432,7),r_1,r_8)&amp;_xlfn.XLOOKUP(16,eii,eia)&amp;_xlfn.XLOOKUP(9,eii,eia)&amp;_xlfn.XLOOKUP($A432,E96_raw,E96_code&amp;" / "&amp;E96_3C)&amp;_xlfn.XLOOKUP(16,eii,eia)&amp;_xlfn.XLOOKUP(10,eii,eia)&amp;_xlfn.XLOOKUP(LEFT(F432,7),r_1,r_10)&amp;_xlfn.XLOOKUP(16,eii,eia)&amp;_xlfn.XLOOKUP(11,eii,eia)&amp;_xlfn.XLOOKUP(LEFT(F432,7),r_1,r_11)&amp;_xlfn.XLOOKUP(16,eii,eia)&amp;_xlfn.XLOOKUP(12,eii,eia)&amp;_xlfn.XLOOKUP(LEFT(F432,7),r_1,r_12)&amp;" ppm/°C"&amp;_xlfn.XLOOKUP(16,eii,eia)&amp;_xlfn.XLOOKUP(13,eii,eia)&amp;MID(F432,4,2)&amp;_xlfn.XLOOKUP(16,eii,eia)&amp;_xlfn.XLOOKUP(14,eii,eia)&amp;_xlfn.XLOOKUP(16,eii,eia)&amp;_xlfn.XLOOKUP(15,eii,eia)&amp;_xlfn.XLOOKUP(16,eii,eia)</f>
        <v>technology 2942;attribute MPN 'ERJ2RHD2942' constant;attribute value '29.4 k' constant;attribute Power '0.063 W @ 70°C' constant;attribute package '0402' constant;attribute RCWV '43 V' constant;attribute tolerance '±0.5 %' constant;attribute pkg_codes '2942 / 293'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2" s="5" t="str" cm="1">
        <f t="array" aca="1" ref="I432" ca="1">IF( OR( AND($A432&gt;=INDIRECT("'Panasonic ERJ Code Table'!$K" &amp; I$1),$A432&lt;=INDIRECT("'Panasonic ERJ Code Table'!$L" &amp; I$1)), AND($A432&gt;=INDIRECT("'Panasonic ERJ Code Table'!$M" &amp; I$1),$A432&lt;=INDIRECT("'Panasonic ERJ Code Table'!$N" &amp; I$1)) ),I$2&amp;_xlfn.XLOOKUP($A432,E96_raw,E96_code),"N/A")</f>
        <v>N/A</v>
      </c>
      <c r="L432" s="5" t="str" cm="1">
        <f t="array" aca="1" ref="L432" ca="1">IF( OR( AND($A432&gt;=INDIRECT("'Panasonic ERJ Code Table'!$K" &amp; L$1),$A432&lt;=INDIRECT("'Panasonic ERJ Code Table'!$L" &amp; L$1)), AND($A432&gt;=INDIRECT("'Panasonic ERJ Code Table'!$M" &amp; L$1),$A432&lt;=INDIRECT("'Panasonic ERJ Code Table'!$N" &amp; L$1)) ),L$2&amp;_xlfn.XLOOKUP($A432,E96_raw,E96_code),"N/A")</f>
        <v>ERJ3RBD2942</v>
      </c>
      <c r="O432" s="5" t="str" cm="1">
        <f t="array" aca="1" ref="O432" ca="1">IF( OR( AND($A432&gt;=INDIRECT("'Panasonic ERJ Code Table'!$K" &amp; O$1),$A432&lt;=INDIRECT("'Panasonic ERJ Code Table'!$L" &amp; O$1)), AND($A432&gt;=INDIRECT("'Panasonic ERJ Code Table'!$M" &amp; O$1),$A432&lt;=INDIRECT("'Panasonic ERJ Code Table'!$N" &amp; O$1)) ),O$2&amp;_xlfn.XLOOKUP($A432,E96_raw,E96_code),"N/A")</f>
        <v>N/A</v>
      </c>
      <c r="R432" s="5" t="str" cm="1">
        <f t="array" aca="1" ref="R432" ca="1">IF( OR( AND($A432&gt;=INDIRECT("'Panasonic ERJ Code Table'!$K" &amp; R$1),$A432&lt;=INDIRECT("'Panasonic ERJ Code Table'!$L" &amp; R$1)), AND($A432&gt;=INDIRECT("'Panasonic ERJ Code Table'!$M" &amp; R$1),$A432&lt;=INDIRECT("'Panasonic ERJ Code Table'!$N" &amp; R$1)) ),R$2&amp;_xlfn.XLOOKUP($A432,E96_raw,E96_code),"N/A")</f>
        <v>ERJ6RBD2942</v>
      </c>
      <c r="U432" s="5" t="str" cm="1">
        <f t="array" aca="1" ref="U432" ca="1">IF( OR( AND($A432&gt;=INDIRECT("'Panasonic ERJ Code Table'!$J" &amp; U$1),$A432&lt;=INDIRECT("'Panasonic ERJ Code Table'!$K" &amp; U$1)), AND($A432&gt;=INDIRECT("'Panasonic ERJ Code Table'!$L" &amp; U$1),$A432&lt;=INDIRECT("'Panasonic ERJ Code Table'!$M" &amp; U$1)) ),U$2&amp;_xlfn.XLOOKUP($A432,E96_raw,E96_code),"N/A")</f>
        <v>ERJ6RED2942</v>
      </c>
    </row>
    <row r="433" spans="1:21">
      <c r="A433" s="16">
        <v>30100</v>
      </c>
      <c r="B433" s="19"/>
      <c r="C433" s="5" t="str" cm="1">
        <f t="array" aca="1" ref="C433" ca="1">IF( OR( AND($A433&gt;=INDIRECT("'Panasonic ERJ Code Table'!$K" &amp; C$1),$A433&lt;=INDIRECT("'Panasonic ERJ Code Table'!$L" &amp; C$1)), AND($A433&gt;=INDIRECT("'Panasonic ERJ Code Table'!$M" &amp; C$1),$A433&lt;=INDIRECT("'Panasonic ERJ Code Table'!$N" &amp; C$1)) ),C$2&amp;_xlfn.XLOOKUP($A433,E96_raw,E96_code),"N/A")</f>
        <v>ERJ1RHD3012</v>
      </c>
      <c r="D433" s="23" t="str" cm="1">
        <f t="array" aca="1" ref="D433" ca="1">"technology "&amp;RIGHT(C433,4)&amp;";"&amp;_xlfn.XLOOKUP(2,eii,eia)&amp;C433&amp;_xlfn.XLOOKUP(16,eii,eia)&amp;_xlfn.XLOOKUP(3,eii,eia)&amp;_xlfn.XLOOKUP($A433,E96_raw,e96_std&amp;" "&amp;e96_sym)&amp;_xlfn.XLOOKUP(16,eii,eia)&amp;_xlfn.XLOOKUP(4,eii,eia)&amp;_xlfn.XLOOKUP(LEFT(C433,7),r_1,r_4)&amp;" W @ 70°C"&amp;_xlfn.XLOOKUP(16,eii,eia)&amp;_xlfn.XLOOKUP(5,eii,eia)&amp;_xlfn.XLOOKUP(MID(C433,4,3),e_code,TEXT(e_size,"0000"))&amp;_xlfn.XLOOKUP(16,eii,eia)&amp;_xlfn.XLOOKUP(6,eii,eia)&amp;ROUND(MIN(SQRT($A433*_xlfn.XLOOKUP(LEFT(C433,7),r_1,r_4)),_xlfn.XLOOKUP(LEFT(C433,7),r_1,r_7)),1)&amp;" V"&amp;_xlfn.XLOOKUP(16,eii,eia)&amp;_xlfn.XLOOKUP(8,eii,eia)&amp;_xlfn.XLOOKUP(LEFT(C433,7),r_1,r_8)&amp;_xlfn.XLOOKUP(16,eii,eia)&amp;_xlfn.XLOOKUP(9,eii,eia)&amp;_xlfn.XLOOKUP($A433,E96_raw,E96_code&amp;" / "&amp;E96_3C)&amp;_xlfn.XLOOKUP(16,eii,eia)&amp;_xlfn.XLOOKUP(10,eii,eia)&amp;_xlfn.XLOOKUP(LEFT(C433,7),r_1,r_10)&amp;_xlfn.XLOOKUP(16,eii,eia)&amp;_xlfn.XLOOKUP(11,eii,eia)&amp;_xlfn.XLOOKUP(LEFT(C433,7),r_1,r_11)&amp;_xlfn.XLOOKUP(16,eii,eia)&amp;_xlfn.XLOOKUP(12,eii,eia)&amp;_xlfn.XLOOKUP(LEFT(C433,7),r_1,r_12)&amp;" ppm/°C"&amp;_xlfn.XLOOKUP(16,eii,eia)&amp;_xlfn.XLOOKUP(13,eii,eia)&amp;MID(C433,4,2)&amp;_xlfn.XLOOKUP(16,eii,eia)&amp;_xlfn.XLOOKUP(14,eii,eia)&amp;_xlfn.XLOOKUP(16,eii,eia)&amp;_xlfn.XLOOKUP(15,eii,eia)&amp;_xlfn.XLOOKUP(16,eii,eia)</f>
        <v>technology 3012;attribute MPN 'ERJ1RHD3012' constant;attribute value '30.1 k' constant;attribute Power '0.05 W @ 70°C' constant;attribute package '0201' constant;attribute RCWV '30 V' constant;attribute tolerance '±0.5 %' constant;attribute pkg_codes '3012 / 303'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3" s="5" t="str" cm="1">
        <f t="array" aca="1" ref="F433" ca="1">IF( OR( AND($A433&gt;=INDIRECT("'Panasonic ERJ Code Table'!$K" &amp; F$1),$A433&lt;=INDIRECT("'Panasonic ERJ Code Table'!$L" &amp; F$1)), AND($A433&gt;=INDIRECT("'Panasonic ERJ Code Table'!$M" &amp; F$1),$A433&lt;=INDIRECT("'Panasonic ERJ Code Table'!$N" &amp; F$1)) ),F$2&amp;_xlfn.XLOOKUP($A433,E96_raw,E96_code),"N/A")</f>
        <v>ERJ2RHD3012</v>
      </c>
      <c r="G433" s="23" t="str" cm="1">
        <f t="array" aca="1" ref="G433" ca="1">"technology "&amp;RIGHT(F433,4)&amp;";"&amp;_xlfn.XLOOKUP(2,eii,eia)&amp;F433&amp;_xlfn.XLOOKUP(16,eii,eia)&amp;_xlfn.XLOOKUP(3,eii,eia)&amp;_xlfn.XLOOKUP($A433,E96_raw,e96_std&amp;" "&amp;e96_sym)&amp;_xlfn.XLOOKUP(16,eii,eia)&amp;_xlfn.XLOOKUP(4,eii,eia)&amp;_xlfn.XLOOKUP(LEFT(F433,7),r_1,r_4)&amp;" W @ 70°C"&amp;_xlfn.XLOOKUP(16,eii,eia)&amp;_xlfn.XLOOKUP(5,eii,eia)&amp;_xlfn.XLOOKUP(MID(F433,4,3),e_code,TEXT(e_size,"0000"))&amp;_xlfn.XLOOKUP(16,eii,eia)&amp;_xlfn.XLOOKUP(6,eii,eia)&amp;ROUND(MIN(SQRT($A433*_xlfn.XLOOKUP(LEFT(F433,7),r_1,r_4)),_xlfn.XLOOKUP(LEFT(F433,7),r_1,r_7)),1)&amp;" V"&amp;_xlfn.XLOOKUP(16,eii,eia)&amp;_xlfn.XLOOKUP(8,eii,eia)&amp;_xlfn.XLOOKUP(LEFT(F433,7),r_1,r_8)&amp;_xlfn.XLOOKUP(16,eii,eia)&amp;_xlfn.XLOOKUP(9,eii,eia)&amp;_xlfn.XLOOKUP($A433,E96_raw,E96_code&amp;" / "&amp;E96_3C)&amp;_xlfn.XLOOKUP(16,eii,eia)&amp;_xlfn.XLOOKUP(10,eii,eia)&amp;_xlfn.XLOOKUP(LEFT(F433,7),r_1,r_10)&amp;_xlfn.XLOOKUP(16,eii,eia)&amp;_xlfn.XLOOKUP(11,eii,eia)&amp;_xlfn.XLOOKUP(LEFT(F433,7),r_1,r_11)&amp;_xlfn.XLOOKUP(16,eii,eia)&amp;_xlfn.XLOOKUP(12,eii,eia)&amp;_xlfn.XLOOKUP(LEFT(F433,7),r_1,r_12)&amp;" ppm/°C"&amp;_xlfn.XLOOKUP(16,eii,eia)&amp;_xlfn.XLOOKUP(13,eii,eia)&amp;MID(F433,4,2)&amp;_xlfn.XLOOKUP(16,eii,eia)&amp;_xlfn.XLOOKUP(14,eii,eia)&amp;_xlfn.XLOOKUP(16,eii,eia)&amp;_xlfn.XLOOKUP(15,eii,eia)&amp;_xlfn.XLOOKUP(16,eii,eia)</f>
        <v>technology 3012;attribute MPN 'ERJ2RHD3012' constant;attribute value '30.1 k' constant;attribute Power '0.063 W @ 70°C' constant;attribute package '0402' constant;attribute RCWV '43.5 V' constant;attribute tolerance '±0.5 %' constant;attribute pkg_codes '3012 / 303'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3" s="5" t="str" cm="1">
        <f t="array" aca="1" ref="I433" ca="1">IF( OR( AND($A433&gt;=INDIRECT("'Panasonic ERJ Code Table'!$K" &amp; I$1),$A433&lt;=INDIRECT("'Panasonic ERJ Code Table'!$L" &amp; I$1)), AND($A433&gt;=INDIRECT("'Panasonic ERJ Code Table'!$M" &amp; I$1),$A433&lt;=INDIRECT("'Panasonic ERJ Code Table'!$N" &amp; I$1)) ),I$2&amp;_xlfn.XLOOKUP($A433,E96_raw,E96_code),"N/A")</f>
        <v>N/A</v>
      </c>
      <c r="L433" s="5" t="str" cm="1">
        <f t="array" aca="1" ref="L433" ca="1">IF( OR( AND($A433&gt;=INDIRECT("'Panasonic ERJ Code Table'!$K" &amp; L$1),$A433&lt;=INDIRECT("'Panasonic ERJ Code Table'!$L" &amp; L$1)), AND($A433&gt;=INDIRECT("'Panasonic ERJ Code Table'!$M" &amp; L$1),$A433&lt;=INDIRECT("'Panasonic ERJ Code Table'!$N" &amp; L$1)) ),L$2&amp;_xlfn.XLOOKUP($A433,E96_raw,E96_code),"N/A")</f>
        <v>ERJ3RBD3012</v>
      </c>
      <c r="O433" s="5" t="str" cm="1">
        <f t="array" aca="1" ref="O433" ca="1">IF( OR( AND($A433&gt;=INDIRECT("'Panasonic ERJ Code Table'!$K" &amp; O$1),$A433&lt;=INDIRECT("'Panasonic ERJ Code Table'!$L" &amp; O$1)), AND($A433&gt;=INDIRECT("'Panasonic ERJ Code Table'!$M" &amp; O$1),$A433&lt;=INDIRECT("'Panasonic ERJ Code Table'!$N" &amp; O$1)) ),O$2&amp;_xlfn.XLOOKUP($A433,E96_raw,E96_code),"N/A")</f>
        <v>N/A</v>
      </c>
      <c r="R433" s="5" t="str" cm="1">
        <f t="array" aca="1" ref="R433" ca="1">IF( OR( AND($A433&gt;=INDIRECT("'Panasonic ERJ Code Table'!$K" &amp; R$1),$A433&lt;=INDIRECT("'Panasonic ERJ Code Table'!$L" &amp; R$1)), AND($A433&gt;=INDIRECT("'Panasonic ERJ Code Table'!$M" &amp; R$1),$A433&lt;=INDIRECT("'Panasonic ERJ Code Table'!$N" &amp; R$1)) ),R$2&amp;_xlfn.XLOOKUP($A433,E96_raw,E96_code),"N/A")</f>
        <v>ERJ6RBD3012</v>
      </c>
      <c r="U433" s="5" t="str" cm="1">
        <f t="array" aca="1" ref="U433" ca="1">IF( OR( AND($A433&gt;=INDIRECT("'Panasonic ERJ Code Table'!$J" &amp; U$1),$A433&lt;=INDIRECT("'Panasonic ERJ Code Table'!$K" &amp; U$1)), AND($A433&gt;=INDIRECT("'Panasonic ERJ Code Table'!$L" &amp; U$1),$A433&lt;=INDIRECT("'Panasonic ERJ Code Table'!$M" &amp; U$1)) ),U$2&amp;_xlfn.XLOOKUP($A433,E96_raw,E96_code),"N/A")</f>
        <v>ERJ6RED3012</v>
      </c>
    </row>
    <row r="434" spans="1:21">
      <c r="A434" s="16">
        <v>30900</v>
      </c>
      <c r="B434" s="19"/>
      <c r="C434" s="5" t="str" cm="1">
        <f t="array" aca="1" ref="C434" ca="1">IF( OR( AND($A434&gt;=INDIRECT("'Panasonic ERJ Code Table'!$K" &amp; C$1),$A434&lt;=INDIRECT("'Panasonic ERJ Code Table'!$L" &amp; C$1)), AND($A434&gt;=INDIRECT("'Panasonic ERJ Code Table'!$M" &amp; C$1),$A434&lt;=INDIRECT("'Panasonic ERJ Code Table'!$N" &amp; C$1)) ),C$2&amp;_xlfn.XLOOKUP($A434,E96_raw,E96_code),"N/A")</f>
        <v>ERJ1RHD3092</v>
      </c>
      <c r="D434" s="23" t="str" cm="1">
        <f t="array" aca="1" ref="D434" ca="1">"technology "&amp;RIGHT(C434,4)&amp;";"&amp;_xlfn.XLOOKUP(2,eii,eia)&amp;C434&amp;_xlfn.XLOOKUP(16,eii,eia)&amp;_xlfn.XLOOKUP(3,eii,eia)&amp;_xlfn.XLOOKUP($A434,E96_raw,e96_std&amp;" "&amp;e96_sym)&amp;_xlfn.XLOOKUP(16,eii,eia)&amp;_xlfn.XLOOKUP(4,eii,eia)&amp;_xlfn.XLOOKUP(LEFT(C434,7),r_1,r_4)&amp;" W @ 70°C"&amp;_xlfn.XLOOKUP(16,eii,eia)&amp;_xlfn.XLOOKUP(5,eii,eia)&amp;_xlfn.XLOOKUP(MID(C434,4,3),e_code,TEXT(e_size,"0000"))&amp;_xlfn.XLOOKUP(16,eii,eia)&amp;_xlfn.XLOOKUP(6,eii,eia)&amp;ROUND(MIN(SQRT($A434*_xlfn.XLOOKUP(LEFT(C434,7),r_1,r_4)),_xlfn.XLOOKUP(LEFT(C434,7),r_1,r_7)),1)&amp;" V"&amp;_xlfn.XLOOKUP(16,eii,eia)&amp;_xlfn.XLOOKUP(8,eii,eia)&amp;_xlfn.XLOOKUP(LEFT(C434,7),r_1,r_8)&amp;_xlfn.XLOOKUP(16,eii,eia)&amp;_xlfn.XLOOKUP(9,eii,eia)&amp;_xlfn.XLOOKUP($A434,E96_raw,E96_code&amp;" / "&amp;E96_3C)&amp;_xlfn.XLOOKUP(16,eii,eia)&amp;_xlfn.XLOOKUP(10,eii,eia)&amp;_xlfn.XLOOKUP(LEFT(C434,7),r_1,r_10)&amp;_xlfn.XLOOKUP(16,eii,eia)&amp;_xlfn.XLOOKUP(11,eii,eia)&amp;_xlfn.XLOOKUP(LEFT(C434,7),r_1,r_11)&amp;_xlfn.XLOOKUP(16,eii,eia)&amp;_xlfn.XLOOKUP(12,eii,eia)&amp;_xlfn.XLOOKUP(LEFT(C434,7),r_1,r_12)&amp;" ppm/°C"&amp;_xlfn.XLOOKUP(16,eii,eia)&amp;_xlfn.XLOOKUP(13,eii,eia)&amp;MID(C434,4,2)&amp;_xlfn.XLOOKUP(16,eii,eia)&amp;_xlfn.XLOOKUP(14,eii,eia)&amp;_xlfn.XLOOKUP(16,eii,eia)&amp;_xlfn.XLOOKUP(15,eii,eia)&amp;_xlfn.XLOOKUP(16,eii,eia)</f>
        <v>technology 3092;attribute MPN 'ERJ1RHD3092' constant;attribute value '30.9 k' constant;attribute Power '0.05 W @ 70°C' constant;attribute package '0201' constant;attribute RCWV '30 V' constant;attribute tolerance '±0.5 %' constant;attribute pkg_codes '3092 / 303'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4" s="5" t="str" cm="1">
        <f t="array" aca="1" ref="F434" ca="1">IF( OR( AND($A434&gt;=INDIRECT("'Panasonic ERJ Code Table'!$K" &amp; F$1),$A434&lt;=INDIRECT("'Panasonic ERJ Code Table'!$L" &amp; F$1)), AND($A434&gt;=INDIRECT("'Panasonic ERJ Code Table'!$M" &amp; F$1),$A434&lt;=INDIRECT("'Panasonic ERJ Code Table'!$N" &amp; F$1)) ),F$2&amp;_xlfn.XLOOKUP($A434,E96_raw,E96_code),"N/A")</f>
        <v>ERJ2RHD3092</v>
      </c>
      <c r="G434" s="23" t="str" cm="1">
        <f t="array" aca="1" ref="G434" ca="1">"technology "&amp;RIGHT(F434,4)&amp;";"&amp;_xlfn.XLOOKUP(2,eii,eia)&amp;F434&amp;_xlfn.XLOOKUP(16,eii,eia)&amp;_xlfn.XLOOKUP(3,eii,eia)&amp;_xlfn.XLOOKUP($A434,E96_raw,e96_std&amp;" "&amp;e96_sym)&amp;_xlfn.XLOOKUP(16,eii,eia)&amp;_xlfn.XLOOKUP(4,eii,eia)&amp;_xlfn.XLOOKUP(LEFT(F434,7),r_1,r_4)&amp;" W @ 70°C"&amp;_xlfn.XLOOKUP(16,eii,eia)&amp;_xlfn.XLOOKUP(5,eii,eia)&amp;_xlfn.XLOOKUP(MID(F434,4,3),e_code,TEXT(e_size,"0000"))&amp;_xlfn.XLOOKUP(16,eii,eia)&amp;_xlfn.XLOOKUP(6,eii,eia)&amp;ROUND(MIN(SQRT($A434*_xlfn.XLOOKUP(LEFT(F434,7),r_1,r_4)),_xlfn.XLOOKUP(LEFT(F434,7),r_1,r_7)),1)&amp;" V"&amp;_xlfn.XLOOKUP(16,eii,eia)&amp;_xlfn.XLOOKUP(8,eii,eia)&amp;_xlfn.XLOOKUP(LEFT(F434,7),r_1,r_8)&amp;_xlfn.XLOOKUP(16,eii,eia)&amp;_xlfn.XLOOKUP(9,eii,eia)&amp;_xlfn.XLOOKUP($A434,E96_raw,E96_code&amp;" / "&amp;E96_3C)&amp;_xlfn.XLOOKUP(16,eii,eia)&amp;_xlfn.XLOOKUP(10,eii,eia)&amp;_xlfn.XLOOKUP(LEFT(F434,7),r_1,r_10)&amp;_xlfn.XLOOKUP(16,eii,eia)&amp;_xlfn.XLOOKUP(11,eii,eia)&amp;_xlfn.XLOOKUP(LEFT(F434,7),r_1,r_11)&amp;_xlfn.XLOOKUP(16,eii,eia)&amp;_xlfn.XLOOKUP(12,eii,eia)&amp;_xlfn.XLOOKUP(LEFT(F434,7),r_1,r_12)&amp;" ppm/°C"&amp;_xlfn.XLOOKUP(16,eii,eia)&amp;_xlfn.XLOOKUP(13,eii,eia)&amp;MID(F434,4,2)&amp;_xlfn.XLOOKUP(16,eii,eia)&amp;_xlfn.XLOOKUP(14,eii,eia)&amp;_xlfn.XLOOKUP(16,eii,eia)&amp;_xlfn.XLOOKUP(15,eii,eia)&amp;_xlfn.XLOOKUP(16,eii,eia)</f>
        <v>technology 3092;attribute MPN 'ERJ2RHD3092' constant;attribute value '30.9 k' constant;attribute Power '0.063 W @ 70°C' constant;attribute package '0402' constant;attribute RCWV '44.1 V' constant;attribute tolerance '±0.5 %' constant;attribute pkg_codes '3092 / 303'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4" s="5" t="str" cm="1">
        <f t="array" aca="1" ref="I434" ca="1">IF( OR( AND($A434&gt;=INDIRECT("'Panasonic ERJ Code Table'!$K" &amp; I$1),$A434&lt;=INDIRECT("'Panasonic ERJ Code Table'!$L" &amp; I$1)), AND($A434&gt;=INDIRECT("'Panasonic ERJ Code Table'!$M" &amp; I$1),$A434&lt;=INDIRECT("'Panasonic ERJ Code Table'!$N" &amp; I$1)) ),I$2&amp;_xlfn.XLOOKUP($A434,E96_raw,E96_code),"N/A")</f>
        <v>N/A</v>
      </c>
      <c r="L434" s="5" t="str" cm="1">
        <f t="array" aca="1" ref="L434" ca="1">IF( OR( AND($A434&gt;=INDIRECT("'Panasonic ERJ Code Table'!$K" &amp; L$1),$A434&lt;=INDIRECT("'Panasonic ERJ Code Table'!$L" &amp; L$1)), AND($A434&gt;=INDIRECT("'Panasonic ERJ Code Table'!$M" &amp; L$1),$A434&lt;=INDIRECT("'Panasonic ERJ Code Table'!$N" &amp; L$1)) ),L$2&amp;_xlfn.XLOOKUP($A434,E96_raw,E96_code),"N/A")</f>
        <v>ERJ3RBD3092</v>
      </c>
      <c r="O434" s="5" t="str" cm="1">
        <f t="array" aca="1" ref="O434" ca="1">IF( OR( AND($A434&gt;=INDIRECT("'Panasonic ERJ Code Table'!$K" &amp; O$1),$A434&lt;=INDIRECT("'Panasonic ERJ Code Table'!$L" &amp; O$1)), AND($A434&gt;=INDIRECT("'Panasonic ERJ Code Table'!$M" &amp; O$1),$A434&lt;=INDIRECT("'Panasonic ERJ Code Table'!$N" &amp; O$1)) ),O$2&amp;_xlfn.XLOOKUP($A434,E96_raw,E96_code),"N/A")</f>
        <v>N/A</v>
      </c>
      <c r="R434" s="5" t="str" cm="1">
        <f t="array" aca="1" ref="R434" ca="1">IF( OR( AND($A434&gt;=INDIRECT("'Panasonic ERJ Code Table'!$K" &amp; R$1),$A434&lt;=INDIRECT("'Panasonic ERJ Code Table'!$L" &amp; R$1)), AND($A434&gt;=INDIRECT("'Panasonic ERJ Code Table'!$M" &amp; R$1),$A434&lt;=INDIRECT("'Panasonic ERJ Code Table'!$N" &amp; R$1)) ),R$2&amp;_xlfn.XLOOKUP($A434,E96_raw,E96_code),"N/A")</f>
        <v>ERJ6RBD3092</v>
      </c>
      <c r="U434" s="5" t="str" cm="1">
        <f t="array" aca="1" ref="U434" ca="1">IF( OR( AND($A434&gt;=INDIRECT("'Panasonic ERJ Code Table'!$J" &amp; U$1),$A434&lt;=INDIRECT("'Panasonic ERJ Code Table'!$K" &amp; U$1)), AND($A434&gt;=INDIRECT("'Panasonic ERJ Code Table'!$L" &amp; U$1),$A434&lt;=INDIRECT("'Panasonic ERJ Code Table'!$M" &amp; U$1)) ),U$2&amp;_xlfn.XLOOKUP($A434,E96_raw,E96_code),"N/A")</f>
        <v>ERJ6RED3092</v>
      </c>
    </row>
    <row r="435" spans="1:21">
      <c r="A435" s="16">
        <v>31600</v>
      </c>
      <c r="B435" s="19"/>
      <c r="C435" s="5" t="str" cm="1">
        <f t="array" aca="1" ref="C435" ca="1">IF( OR( AND($A435&gt;=INDIRECT("'Panasonic ERJ Code Table'!$K" &amp; C$1),$A435&lt;=INDIRECT("'Panasonic ERJ Code Table'!$L" &amp; C$1)), AND($A435&gt;=INDIRECT("'Panasonic ERJ Code Table'!$M" &amp; C$1),$A435&lt;=INDIRECT("'Panasonic ERJ Code Table'!$N" &amp; C$1)) ),C$2&amp;_xlfn.XLOOKUP($A435,E96_raw,E96_code),"N/A")</f>
        <v>ERJ1RHD3162</v>
      </c>
      <c r="D435" s="23" t="str" cm="1">
        <f t="array" aca="1" ref="D435" ca="1">"technology "&amp;RIGHT(C435,4)&amp;";"&amp;_xlfn.XLOOKUP(2,eii,eia)&amp;C435&amp;_xlfn.XLOOKUP(16,eii,eia)&amp;_xlfn.XLOOKUP(3,eii,eia)&amp;_xlfn.XLOOKUP($A435,E96_raw,e96_std&amp;" "&amp;e96_sym)&amp;_xlfn.XLOOKUP(16,eii,eia)&amp;_xlfn.XLOOKUP(4,eii,eia)&amp;_xlfn.XLOOKUP(LEFT(C435,7),r_1,r_4)&amp;" W @ 70°C"&amp;_xlfn.XLOOKUP(16,eii,eia)&amp;_xlfn.XLOOKUP(5,eii,eia)&amp;_xlfn.XLOOKUP(MID(C435,4,3),e_code,TEXT(e_size,"0000"))&amp;_xlfn.XLOOKUP(16,eii,eia)&amp;_xlfn.XLOOKUP(6,eii,eia)&amp;ROUND(MIN(SQRT($A435*_xlfn.XLOOKUP(LEFT(C435,7),r_1,r_4)),_xlfn.XLOOKUP(LEFT(C435,7),r_1,r_7)),1)&amp;" V"&amp;_xlfn.XLOOKUP(16,eii,eia)&amp;_xlfn.XLOOKUP(8,eii,eia)&amp;_xlfn.XLOOKUP(LEFT(C435,7),r_1,r_8)&amp;_xlfn.XLOOKUP(16,eii,eia)&amp;_xlfn.XLOOKUP(9,eii,eia)&amp;_xlfn.XLOOKUP($A435,E96_raw,E96_code&amp;" / "&amp;E96_3C)&amp;_xlfn.XLOOKUP(16,eii,eia)&amp;_xlfn.XLOOKUP(10,eii,eia)&amp;_xlfn.XLOOKUP(LEFT(C435,7),r_1,r_10)&amp;_xlfn.XLOOKUP(16,eii,eia)&amp;_xlfn.XLOOKUP(11,eii,eia)&amp;_xlfn.XLOOKUP(LEFT(C435,7),r_1,r_11)&amp;_xlfn.XLOOKUP(16,eii,eia)&amp;_xlfn.XLOOKUP(12,eii,eia)&amp;_xlfn.XLOOKUP(LEFT(C435,7),r_1,r_12)&amp;" ppm/°C"&amp;_xlfn.XLOOKUP(16,eii,eia)&amp;_xlfn.XLOOKUP(13,eii,eia)&amp;MID(C435,4,2)&amp;_xlfn.XLOOKUP(16,eii,eia)&amp;_xlfn.XLOOKUP(14,eii,eia)&amp;_xlfn.XLOOKUP(16,eii,eia)&amp;_xlfn.XLOOKUP(15,eii,eia)&amp;_xlfn.XLOOKUP(16,eii,eia)</f>
        <v>technology 3162;attribute MPN 'ERJ1RHD3162' constant;attribute value '31.6 k' constant;attribute Power '0.05 W @ 70°C' constant;attribute package '0201' constant;attribute RCWV '30 V' constant;attribute tolerance '±0.5 %' constant;attribute pkg_codes '3162 / 313'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5" s="5" t="str" cm="1">
        <f t="array" aca="1" ref="F435" ca="1">IF( OR( AND($A435&gt;=INDIRECT("'Panasonic ERJ Code Table'!$K" &amp; F$1),$A435&lt;=INDIRECT("'Panasonic ERJ Code Table'!$L" &amp; F$1)), AND($A435&gt;=INDIRECT("'Panasonic ERJ Code Table'!$M" &amp; F$1),$A435&lt;=INDIRECT("'Panasonic ERJ Code Table'!$N" &amp; F$1)) ),F$2&amp;_xlfn.XLOOKUP($A435,E96_raw,E96_code),"N/A")</f>
        <v>ERJ2RHD3162</v>
      </c>
      <c r="G435" s="23" t="str" cm="1">
        <f t="array" aca="1" ref="G435" ca="1">"technology "&amp;RIGHT(F435,4)&amp;";"&amp;_xlfn.XLOOKUP(2,eii,eia)&amp;F435&amp;_xlfn.XLOOKUP(16,eii,eia)&amp;_xlfn.XLOOKUP(3,eii,eia)&amp;_xlfn.XLOOKUP($A435,E96_raw,e96_std&amp;" "&amp;e96_sym)&amp;_xlfn.XLOOKUP(16,eii,eia)&amp;_xlfn.XLOOKUP(4,eii,eia)&amp;_xlfn.XLOOKUP(LEFT(F435,7),r_1,r_4)&amp;" W @ 70°C"&amp;_xlfn.XLOOKUP(16,eii,eia)&amp;_xlfn.XLOOKUP(5,eii,eia)&amp;_xlfn.XLOOKUP(MID(F435,4,3),e_code,TEXT(e_size,"0000"))&amp;_xlfn.XLOOKUP(16,eii,eia)&amp;_xlfn.XLOOKUP(6,eii,eia)&amp;ROUND(MIN(SQRT($A435*_xlfn.XLOOKUP(LEFT(F435,7),r_1,r_4)),_xlfn.XLOOKUP(LEFT(F435,7),r_1,r_7)),1)&amp;" V"&amp;_xlfn.XLOOKUP(16,eii,eia)&amp;_xlfn.XLOOKUP(8,eii,eia)&amp;_xlfn.XLOOKUP(LEFT(F435,7),r_1,r_8)&amp;_xlfn.XLOOKUP(16,eii,eia)&amp;_xlfn.XLOOKUP(9,eii,eia)&amp;_xlfn.XLOOKUP($A435,E96_raw,E96_code&amp;" / "&amp;E96_3C)&amp;_xlfn.XLOOKUP(16,eii,eia)&amp;_xlfn.XLOOKUP(10,eii,eia)&amp;_xlfn.XLOOKUP(LEFT(F435,7),r_1,r_10)&amp;_xlfn.XLOOKUP(16,eii,eia)&amp;_xlfn.XLOOKUP(11,eii,eia)&amp;_xlfn.XLOOKUP(LEFT(F435,7),r_1,r_11)&amp;_xlfn.XLOOKUP(16,eii,eia)&amp;_xlfn.XLOOKUP(12,eii,eia)&amp;_xlfn.XLOOKUP(LEFT(F435,7),r_1,r_12)&amp;" ppm/°C"&amp;_xlfn.XLOOKUP(16,eii,eia)&amp;_xlfn.XLOOKUP(13,eii,eia)&amp;MID(F435,4,2)&amp;_xlfn.XLOOKUP(16,eii,eia)&amp;_xlfn.XLOOKUP(14,eii,eia)&amp;_xlfn.XLOOKUP(16,eii,eia)&amp;_xlfn.XLOOKUP(15,eii,eia)&amp;_xlfn.XLOOKUP(16,eii,eia)</f>
        <v>technology 3162;attribute MPN 'ERJ2RHD3162' constant;attribute value '31.6 k' constant;attribute Power '0.063 W @ 70°C' constant;attribute package '0402' constant;attribute RCWV '44.6 V' constant;attribute tolerance '±0.5 %' constant;attribute pkg_codes '3162 / 313'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5" s="5" t="str" cm="1">
        <f t="array" aca="1" ref="I435" ca="1">IF( OR( AND($A435&gt;=INDIRECT("'Panasonic ERJ Code Table'!$K" &amp; I$1),$A435&lt;=INDIRECT("'Panasonic ERJ Code Table'!$L" &amp; I$1)), AND($A435&gt;=INDIRECT("'Panasonic ERJ Code Table'!$M" &amp; I$1),$A435&lt;=INDIRECT("'Panasonic ERJ Code Table'!$N" &amp; I$1)) ),I$2&amp;_xlfn.XLOOKUP($A435,E96_raw,E96_code),"N/A")</f>
        <v>N/A</v>
      </c>
      <c r="L435" s="5" t="str" cm="1">
        <f t="array" aca="1" ref="L435" ca="1">IF( OR( AND($A435&gt;=INDIRECT("'Panasonic ERJ Code Table'!$K" &amp; L$1),$A435&lt;=INDIRECT("'Panasonic ERJ Code Table'!$L" &amp; L$1)), AND($A435&gt;=INDIRECT("'Panasonic ERJ Code Table'!$M" &amp; L$1),$A435&lt;=INDIRECT("'Panasonic ERJ Code Table'!$N" &amp; L$1)) ),L$2&amp;_xlfn.XLOOKUP($A435,E96_raw,E96_code),"N/A")</f>
        <v>ERJ3RBD3162</v>
      </c>
      <c r="O435" s="5" t="str" cm="1">
        <f t="array" aca="1" ref="O435" ca="1">IF( OR( AND($A435&gt;=INDIRECT("'Panasonic ERJ Code Table'!$K" &amp; O$1),$A435&lt;=INDIRECT("'Panasonic ERJ Code Table'!$L" &amp; O$1)), AND($A435&gt;=INDIRECT("'Panasonic ERJ Code Table'!$M" &amp; O$1),$A435&lt;=INDIRECT("'Panasonic ERJ Code Table'!$N" &amp; O$1)) ),O$2&amp;_xlfn.XLOOKUP($A435,E96_raw,E96_code),"N/A")</f>
        <v>N/A</v>
      </c>
      <c r="R435" s="5" t="str" cm="1">
        <f t="array" aca="1" ref="R435" ca="1">IF( OR( AND($A435&gt;=INDIRECT("'Panasonic ERJ Code Table'!$K" &amp; R$1),$A435&lt;=INDIRECT("'Panasonic ERJ Code Table'!$L" &amp; R$1)), AND($A435&gt;=INDIRECT("'Panasonic ERJ Code Table'!$M" &amp; R$1),$A435&lt;=INDIRECT("'Panasonic ERJ Code Table'!$N" &amp; R$1)) ),R$2&amp;_xlfn.XLOOKUP($A435,E96_raw,E96_code),"N/A")</f>
        <v>ERJ6RBD3162</v>
      </c>
      <c r="U435" s="5" t="str" cm="1">
        <f t="array" aca="1" ref="U435" ca="1">IF( OR( AND($A435&gt;=INDIRECT("'Panasonic ERJ Code Table'!$J" &amp; U$1),$A435&lt;=INDIRECT("'Panasonic ERJ Code Table'!$K" &amp; U$1)), AND($A435&gt;=INDIRECT("'Panasonic ERJ Code Table'!$L" &amp; U$1),$A435&lt;=INDIRECT("'Panasonic ERJ Code Table'!$M" &amp; U$1)) ),U$2&amp;_xlfn.XLOOKUP($A435,E96_raw,E96_code),"N/A")</f>
        <v>ERJ6RED3162</v>
      </c>
    </row>
    <row r="436" spans="1:21">
      <c r="A436" s="16">
        <v>32400</v>
      </c>
      <c r="B436" s="19"/>
      <c r="C436" s="5" t="str" cm="1">
        <f t="array" aca="1" ref="C436" ca="1">IF( OR( AND($A436&gt;=INDIRECT("'Panasonic ERJ Code Table'!$K" &amp; C$1),$A436&lt;=INDIRECT("'Panasonic ERJ Code Table'!$L" &amp; C$1)), AND($A436&gt;=INDIRECT("'Panasonic ERJ Code Table'!$M" &amp; C$1),$A436&lt;=INDIRECT("'Panasonic ERJ Code Table'!$N" &amp; C$1)) ),C$2&amp;_xlfn.XLOOKUP($A436,E96_raw,E96_code),"N/A")</f>
        <v>ERJ1RHD3242</v>
      </c>
      <c r="D436" s="23" t="str" cm="1">
        <f t="array" aca="1" ref="D436" ca="1">"technology "&amp;RIGHT(C436,4)&amp;";"&amp;_xlfn.XLOOKUP(2,eii,eia)&amp;C436&amp;_xlfn.XLOOKUP(16,eii,eia)&amp;_xlfn.XLOOKUP(3,eii,eia)&amp;_xlfn.XLOOKUP($A436,E96_raw,e96_std&amp;" "&amp;e96_sym)&amp;_xlfn.XLOOKUP(16,eii,eia)&amp;_xlfn.XLOOKUP(4,eii,eia)&amp;_xlfn.XLOOKUP(LEFT(C436,7),r_1,r_4)&amp;" W @ 70°C"&amp;_xlfn.XLOOKUP(16,eii,eia)&amp;_xlfn.XLOOKUP(5,eii,eia)&amp;_xlfn.XLOOKUP(MID(C436,4,3),e_code,TEXT(e_size,"0000"))&amp;_xlfn.XLOOKUP(16,eii,eia)&amp;_xlfn.XLOOKUP(6,eii,eia)&amp;ROUND(MIN(SQRT($A436*_xlfn.XLOOKUP(LEFT(C436,7),r_1,r_4)),_xlfn.XLOOKUP(LEFT(C436,7),r_1,r_7)),1)&amp;" V"&amp;_xlfn.XLOOKUP(16,eii,eia)&amp;_xlfn.XLOOKUP(8,eii,eia)&amp;_xlfn.XLOOKUP(LEFT(C436,7),r_1,r_8)&amp;_xlfn.XLOOKUP(16,eii,eia)&amp;_xlfn.XLOOKUP(9,eii,eia)&amp;_xlfn.XLOOKUP($A436,E96_raw,E96_code&amp;" / "&amp;E96_3C)&amp;_xlfn.XLOOKUP(16,eii,eia)&amp;_xlfn.XLOOKUP(10,eii,eia)&amp;_xlfn.XLOOKUP(LEFT(C436,7),r_1,r_10)&amp;_xlfn.XLOOKUP(16,eii,eia)&amp;_xlfn.XLOOKUP(11,eii,eia)&amp;_xlfn.XLOOKUP(LEFT(C436,7),r_1,r_11)&amp;_xlfn.XLOOKUP(16,eii,eia)&amp;_xlfn.XLOOKUP(12,eii,eia)&amp;_xlfn.XLOOKUP(LEFT(C436,7),r_1,r_12)&amp;" ppm/°C"&amp;_xlfn.XLOOKUP(16,eii,eia)&amp;_xlfn.XLOOKUP(13,eii,eia)&amp;MID(C436,4,2)&amp;_xlfn.XLOOKUP(16,eii,eia)&amp;_xlfn.XLOOKUP(14,eii,eia)&amp;_xlfn.XLOOKUP(16,eii,eia)&amp;_xlfn.XLOOKUP(15,eii,eia)&amp;_xlfn.XLOOKUP(16,eii,eia)</f>
        <v>technology 3242;attribute MPN 'ERJ1RHD3242' constant;attribute value '32.4 k' constant;attribute Power '0.05 W @ 70°C' constant;attribute package '0201' constant;attribute RCWV '30 V' constant;attribute tolerance '±0.5 %' constant;attribute pkg_codes '3242 / 323'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6" s="5" t="str" cm="1">
        <f t="array" aca="1" ref="F436" ca="1">IF( OR( AND($A436&gt;=INDIRECT("'Panasonic ERJ Code Table'!$K" &amp; F$1),$A436&lt;=INDIRECT("'Panasonic ERJ Code Table'!$L" &amp; F$1)), AND($A436&gt;=INDIRECT("'Panasonic ERJ Code Table'!$M" &amp; F$1),$A436&lt;=INDIRECT("'Panasonic ERJ Code Table'!$N" &amp; F$1)) ),F$2&amp;_xlfn.XLOOKUP($A436,E96_raw,E96_code),"N/A")</f>
        <v>ERJ2RHD3242</v>
      </c>
      <c r="G436" s="23" t="str" cm="1">
        <f t="array" aca="1" ref="G436" ca="1">"technology "&amp;RIGHT(F436,4)&amp;";"&amp;_xlfn.XLOOKUP(2,eii,eia)&amp;F436&amp;_xlfn.XLOOKUP(16,eii,eia)&amp;_xlfn.XLOOKUP(3,eii,eia)&amp;_xlfn.XLOOKUP($A436,E96_raw,e96_std&amp;" "&amp;e96_sym)&amp;_xlfn.XLOOKUP(16,eii,eia)&amp;_xlfn.XLOOKUP(4,eii,eia)&amp;_xlfn.XLOOKUP(LEFT(F436,7),r_1,r_4)&amp;" W @ 70°C"&amp;_xlfn.XLOOKUP(16,eii,eia)&amp;_xlfn.XLOOKUP(5,eii,eia)&amp;_xlfn.XLOOKUP(MID(F436,4,3),e_code,TEXT(e_size,"0000"))&amp;_xlfn.XLOOKUP(16,eii,eia)&amp;_xlfn.XLOOKUP(6,eii,eia)&amp;ROUND(MIN(SQRT($A436*_xlfn.XLOOKUP(LEFT(F436,7),r_1,r_4)),_xlfn.XLOOKUP(LEFT(F436,7),r_1,r_7)),1)&amp;" V"&amp;_xlfn.XLOOKUP(16,eii,eia)&amp;_xlfn.XLOOKUP(8,eii,eia)&amp;_xlfn.XLOOKUP(LEFT(F436,7),r_1,r_8)&amp;_xlfn.XLOOKUP(16,eii,eia)&amp;_xlfn.XLOOKUP(9,eii,eia)&amp;_xlfn.XLOOKUP($A436,E96_raw,E96_code&amp;" / "&amp;E96_3C)&amp;_xlfn.XLOOKUP(16,eii,eia)&amp;_xlfn.XLOOKUP(10,eii,eia)&amp;_xlfn.XLOOKUP(LEFT(F436,7),r_1,r_10)&amp;_xlfn.XLOOKUP(16,eii,eia)&amp;_xlfn.XLOOKUP(11,eii,eia)&amp;_xlfn.XLOOKUP(LEFT(F436,7),r_1,r_11)&amp;_xlfn.XLOOKUP(16,eii,eia)&amp;_xlfn.XLOOKUP(12,eii,eia)&amp;_xlfn.XLOOKUP(LEFT(F436,7),r_1,r_12)&amp;" ppm/°C"&amp;_xlfn.XLOOKUP(16,eii,eia)&amp;_xlfn.XLOOKUP(13,eii,eia)&amp;MID(F436,4,2)&amp;_xlfn.XLOOKUP(16,eii,eia)&amp;_xlfn.XLOOKUP(14,eii,eia)&amp;_xlfn.XLOOKUP(16,eii,eia)&amp;_xlfn.XLOOKUP(15,eii,eia)&amp;_xlfn.XLOOKUP(16,eii,eia)</f>
        <v>technology 3242;attribute MPN 'ERJ2RHD3242' constant;attribute value '32.4 k' constant;attribute Power '0.063 W @ 70°C' constant;attribute package '0402' constant;attribute RCWV '45.2 V' constant;attribute tolerance '±0.5 %' constant;attribute pkg_codes '3242 / 323'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6" s="5" t="str" cm="1">
        <f t="array" aca="1" ref="I436" ca="1">IF( OR( AND($A436&gt;=INDIRECT("'Panasonic ERJ Code Table'!$K" &amp; I$1),$A436&lt;=INDIRECT("'Panasonic ERJ Code Table'!$L" &amp; I$1)), AND($A436&gt;=INDIRECT("'Panasonic ERJ Code Table'!$M" &amp; I$1),$A436&lt;=INDIRECT("'Panasonic ERJ Code Table'!$N" &amp; I$1)) ),I$2&amp;_xlfn.XLOOKUP($A436,E96_raw,E96_code),"N/A")</f>
        <v>N/A</v>
      </c>
      <c r="L436" s="5" t="str" cm="1">
        <f t="array" aca="1" ref="L436" ca="1">IF( OR( AND($A436&gt;=INDIRECT("'Panasonic ERJ Code Table'!$K" &amp; L$1),$A436&lt;=INDIRECT("'Panasonic ERJ Code Table'!$L" &amp; L$1)), AND($A436&gt;=INDIRECT("'Panasonic ERJ Code Table'!$M" &amp; L$1),$A436&lt;=INDIRECT("'Panasonic ERJ Code Table'!$N" &amp; L$1)) ),L$2&amp;_xlfn.XLOOKUP($A436,E96_raw,E96_code),"N/A")</f>
        <v>ERJ3RBD3242</v>
      </c>
      <c r="O436" s="5" t="str" cm="1">
        <f t="array" aca="1" ref="O436" ca="1">IF( OR( AND($A436&gt;=INDIRECT("'Panasonic ERJ Code Table'!$K" &amp; O$1),$A436&lt;=INDIRECT("'Panasonic ERJ Code Table'!$L" &amp; O$1)), AND($A436&gt;=INDIRECT("'Panasonic ERJ Code Table'!$M" &amp; O$1),$A436&lt;=INDIRECT("'Panasonic ERJ Code Table'!$N" &amp; O$1)) ),O$2&amp;_xlfn.XLOOKUP($A436,E96_raw,E96_code),"N/A")</f>
        <v>N/A</v>
      </c>
      <c r="R436" s="5" t="str" cm="1">
        <f t="array" aca="1" ref="R436" ca="1">IF( OR( AND($A436&gt;=INDIRECT("'Panasonic ERJ Code Table'!$K" &amp; R$1),$A436&lt;=INDIRECT("'Panasonic ERJ Code Table'!$L" &amp; R$1)), AND($A436&gt;=INDIRECT("'Panasonic ERJ Code Table'!$M" &amp; R$1),$A436&lt;=INDIRECT("'Panasonic ERJ Code Table'!$N" &amp; R$1)) ),R$2&amp;_xlfn.XLOOKUP($A436,E96_raw,E96_code),"N/A")</f>
        <v>ERJ6RBD3242</v>
      </c>
      <c r="U436" s="5" t="str" cm="1">
        <f t="array" aca="1" ref="U436" ca="1">IF( OR( AND($A436&gt;=INDIRECT("'Panasonic ERJ Code Table'!$J" &amp; U$1),$A436&lt;=INDIRECT("'Panasonic ERJ Code Table'!$K" &amp; U$1)), AND($A436&gt;=INDIRECT("'Panasonic ERJ Code Table'!$L" &amp; U$1),$A436&lt;=INDIRECT("'Panasonic ERJ Code Table'!$M" &amp; U$1)) ),U$2&amp;_xlfn.XLOOKUP($A436,E96_raw,E96_code),"N/A")</f>
        <v>ERJ6RED3242</v>
      </c>
    </row>
    <row r="437" spans="1:21">
      <c r="A437" s="16">
        <v>33200</v>
      </c>
      <c r="B437" s="19"/>
      <c r="C437" s="5" t="str" cm="1">
        <f t="array" aca="1" ref="C437" ca="1">IF( OR( AND($A437&gt;=INDIRECT("'Panasonic ERJ Code Table'!$K" &amp; C$1),$A437&lt;=INDIRECT("'Panasonic ERJ Code Table'!$L" &amp; C$1)), AND($A437&gt;=INDIRECT("'Panasonic ERJ Code Table'!$M" &amp; C$1),$A437&lt;=INDIRECT("'Panasonic ERJ Code Table'!$N" &amp; C$1)) ),C$2&amp;_xlfn.XLOOKUP($A437,E96_raw,E96_code),"N/A")</f>
        <v>ERJ1RHD3322</v>
      </c>
      <c r="D437" s="23" t="str" cm="1">
        <f t="array" aca="1" ref="D437" ca="1">"technology "&amp;RIGHT(C437,4)&amp;";"&amp;_xlfn.XLOOKUP(2,eii,eia)&amp;C437&amp;_xlfn.XLOOKUP(16,eii,eia)&amp;_xlfn.XLOOKUP(3,eii,eia)&amp;_xlfn.XLOOKUP($A437,E96_raw,e96_std&amp;" "&amp;e96_sym)&amp;_xlfn.XLOOKUP(16,eii,eia)&amp;_xlfn.XLOOKUP(4,eii,eia)&amp;_xlfn.XLOOKUP(LEFT(C437,7),r_1,r_4)&amp;" W @ 70°C"&amp;_xlfn.XLOOKUP(16,eii,eia)&amp;_xlfn.XLOOKUP(5,eii,eia)&amp;_xlfn.XLOOKUP(MID(C437,4,3),e_code,TEXT(e_size,"0000"))&amp;_xlfn.XLOOKUP(16,eii,eia)&amp;_xlfn.XLOOKUP(6,eii,eia)&amp;ROUND(MIN(SQRT($A437*_xlfn.XLOOKUP(LEFT(C437,7),r_1,r_4)),_xlfn.XLOOKUP(LEFT(C437,7),r_1,r_7)),1)&amp;" V"&amp;_xlfn.XLOOKUP(16,eii,eia)&amp;_xlfn.XLOOKUP(8,eii,eia)&amp;_xlfn.XLOOKUP(LEFT(C437,7),r_1,r_8)&amp;_xlfn.XLOOKUP(16,eii,eia)&amp;_xlfn.XLOOKUP(9,eii,eia)&amp;_xlfn.XLOOKUP($A437,E96_raw,E96_code&amp;" / "&amp;E96_3C)&amp;_xlfn.XLOOKUP(16,eii,eia)&amp;_xlfn.XLOOKUP(10,eii,eia)&amp;_xlfn.XLOOKUP(LEFT(C437,7),r_1,r_10)&amp;_xlfn.XLOOKUP(16,eii,eia)&amp;_xlfn.XLOOKUP(11,eii,eia)&amp;_xlfn.XLOOKUP(LEFT(C437,7),r_1,r_11)&amp;_xlfn.XLOOKUP(16,eii,eia)&amp;_xlfn.XLOOKUP(12,eii,eia)&amp;_xlfn.XLOOKUP(LEFT(C437,7),r_1,r_12)&amp;" ppm/°C"&amp;_xlfn.XLOOKUP(16,eii,eia)&amp;_xlfn.XLOOKUP(13,eii,eia)&amp;MID(C437,4,2)&amp;_xlfn.XLOOKUP(16,eii,eia)&amp;_xlfn.XLOOKUP(14,eii,eia)&amp;_xlfn.XLOOKUP(16,eii,eia)&amp;_xlfn.XLOOKUP(15,eii,eia)&amp;_xlfn.XLOOKUP(16,eii,eia)</f>
        <v>technology 3322;attribute MPN 'ERJ1RHD3322' constant;attribute value '33.2 k' constant;attribute Power '0.05 W @ 70°C' constant;attribute package '0201' constant;attribute RCWV '30 V' constant;attribute tolerance '±0.5 %' constant;attribute pkg_codes '3322 / 333'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7" s="5" t="str" cm="1">
        <f t="array" aca="1" ref="F437" ca="1">IF( OR( AND($A437&gt;=INDIRECT("'Panasonic ERJ Code Table'!$K" &amp; F$1),$A437&lt;=INDIRECT("'Panasonic ERJ Code Table'!$L" &amp; F$1)), AND($A437&gt;=INDIRECT("'Panasonic ERJ Code Table'!$M" &amp; F$1),$A437&lt;=INDIRECT("'Panasonic ERJ Code Table'!$N" &amp; F$1)) ),F$2&amp;_xlfn.XLOOKUP($A437,E96_raw,E96_code),"N/A")</f>
        <v>ERJ2RHD3322</v>
      </c>
      <c r="G437" s="23" t="str" cm="1">
        <f t="array" aca="1" ref="G437" ca="1">"technology "&amp;RIGHT(F437,4)&amp;";"&amp;_xlfn.XLOOKUP(2,eii,eia)&amp;F437&amp;_xlfn.XLOOKUP(16,eii,eia)&amp;_xlfn.XLOOKUP(3,eii,eia)&amp;_xlfn.XLOOKUP($A437,E96_raw,e96_std&amp;" "&amp;e96_sym)&amp;_xlfn.XLOOKUP(16,eii,eia)&amp;_xlfn.XLOOKUP(4,eii,eia)&amp;_xlfn.XLOOKUP(LEFT(F437,7),r_1,r_4)&amp;" W @ 70°C"&amp;_xlfn.XLOOKUP(16,eii,eia)&amp;_xlfn.XLOOKUP(5,eii,eia)&amp;_xlfn.XLOOKUP(MID(F437,4,3),e_code,TEXT(e_size,"0000"))&amp;_xlfn.XLOOKUP(16,eii,eia)&amp;_xlfn.XLOOKUP(6,eii,eia)&amp;ROUND(MIN(SQRT($A437*_xlfn.XLOOKUP(LEFT(F437,7),r_1,r_4)),_xlfn.XLOOKUP(LEFT(F437,7),r_1,r_7)),1)&amp;" V"&amp;_xlfn.XLOOKUP(16,eii,eia)&amp;_xlfn.XLOOKUP(8,eii,eia)&amp;_xlfn.XLOOKUP(LEFT(F437,7),r_1,r_8)&amp;_xlfn.XLOOKUP(16,eii,eia)&amp;_xlfn.XLOOKUP(9,eii,eia)&amp;_xlfn.XLOOKUP($A437,E96_raw,E96_code&amp;" / "&amp;E96_3C)&amp;_xlfn.XLOOKUP(16,eii,eia)&amp;_xlfn.XLOOKUP(10,eii,eia)&amp;_xlfn.XLOOKUP(LEFT(F437,7),r_1,r_10)&amp;_xlfn.XLOOKUP(16,eii,eia)&amp;_xlfn.XLOOKUP(11,eii,eia)&amp;_xlfn.XLOOKUP(LEFT(F437,7),r_1,r_11)&amp;_xlfn.XLOOKUP(16,eii,eia)&amp;_xlfn.XLOOKUP(12,eii,eia)&amp;_xlfn.XLOOKUP(LEFT(F437,7),r_1,r_12)&amp;" ppm/°C"&amp;_xlfn.XLOOKUP(16,eii,eia)&amp;_xlfn.XLOOKUP(13,eii,eia)&amp;MID(F437,4,2)&amp;_xlfn.XLOOKUP(16,eii,eia)&amp;_xlfn.XLOOKUP(14,eii,eia)&amp;_xlfn.XLOOKUP(16,eii,eia)&amp;_xlfn.XLOOKUP(15,eii,eia)&amp;_xlfn.XLOOKUP(16,eii,eia)</f>
        <v>technology 3322;attribute MPN 'ERJ2RHD3322' constant;attribute value '33.2 k' constant;attribute Power '0.063 W @ 70°C' constant;attribute package '0402' constant;attribute RCWV '45.7 V' constant;attribute tolerance '±0.5 %' constant;attribute pkg_codes '3322 / 333'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7" s="5" t="str" cm="1">
        <f t="array" aca="1" ref="I437" ca="1">IF( OR( AND($A437&gt;=INDIRECT("'Panasonic ERJ Code Table'!$K" &amp; I$1),$A437&lt;=INDIRECT("'Panasonic ERJ Code Table'!$L" &amp; I$1)), AND($A437&gt;=INDIRECT("'Panasonic ERJ Code Table'!$M" &amp; I$1),$A437&lt;=INDIRECT("'Panasonic ERJ Code Table'!$N" &amp; I$1)) ),I$2&amp;_xlfn.XLOOKUP($A437,E96_raw,E96_code),"N/A")</f>
        <v>N/A</v>
      </c>
      <c r="L437" s="5" t="str" cm="1">
        <f t="array" aca="1" ref="L437" ca="1">IF( OR( AND($A437&gt;=INDIRECT("'Panasonic ERJ Code Table'!$K" &amp; L$1),$A437&lt;=INDIRECT("'Panasonic ERJ Code Table'!$L" &amp; L$1)), AND($A437&gt;=INDIRECT("'Panasonic ERJ Code Table'!$M" &amp; L$1),$A437&lt;=INDIRECT("'Panasonic ERJ Code Table'!$N" &amp; L$1)) ),L$2&amp;_xlfn.XLOOKUP($A437,E96_raw,E96_code),"N/A")</f>
        <v>ERJ3RBD3322</v>
      </c>
      <c r="O437" s="5" t="str" cm="1">
        <f t="array" aca="1" ref="O437" ca="1">IF( OR( AND($A437&gt;=INDIRECT("'Panasonic ERJ Code Table'!$K" &amp; O$1),$A437&lt;=INDIRECT("'Panasonic ERJ Code Table'!$L" &amp; O$1)), AND($A437&gt;=INDIRECT("'Panasonic ERJ Code Table'!$M" &amp; O$1),$A437&lt;=INDIRECT("'Panasonic ERJ Code Table'!$N" &amp; O$1)) ),O$2&amp;_xlfn.XLOOKUP($A437,E96_raw,E96_code),"N/A")</f>
        <v>N/A</v>
      </c>
      <c r="R437" s="5" t="str" cm="1">
        <f t="array" aca="1" ref="R437" ca="1">IF( OR( AND($A437&gt;=INDIRECT("'Panasonic ERJ Code Table'!$K" &amp; R$1),$A437&lt;=INDIRECT("'Panasonic ERJ Code Table'!$L" &amp; R$1)), AND($A437&gt;=INDIRECT("'Panasonic ERJ Code Table'!$M" &amp; R$1),$A437&lt;=INDIRECT("'Panasonic ERJ Code Table'!$N" &amp; R$1)) ),R$2&amp;_xlfn.XLOOKUP($A437,E96_raw,E96_code),"N/A")</f>
        <v>ERJ6RBD3322</v>
      </c>
      <c r="U437" s="5" t="str" cm="1">
        <f t="array" aca="1" ref="U437" ca="1">IF( OR( AND($A437&gt;=INDIRECT("'Panasonic ERJ Code Table'!$J" &amp; U$1),$A437&lt;=INDIRECT("'Panasonic ERJ Code Table'!$K" &amp; U$1)), AND($A437&gt;=INDIRECT("'Panasonic ERJ Code Table'!$L" &amp; U$1),$A437&lt;=INDIRECT("'Panasonic ERJ Code Table'!$M" &amp; U$1)) ),U$2&amp;_xlfn.XLOOKUP($A437,E96_raw,E96_code),"N/A")</f>
        <v>ERJ6RED3322</v>
      </c>
    </row>
    <row r="438" spans="1:21">
      <c r="A438" s="16">
        <v>34000</v>
      </c>
      <c r="B438" s="19"/>
      <c r="C438" s="5" t="str" cm="1">
        <f t="array" aca="1" ref="C438" ca="1">IF( OR( AND($A438&gt;=INDIRECT("'Panasonic ERJ Code Table'!$K" &amp; C$1),$A438&lt;=INDIRECT("'Panasonic ERJ Code Table'!$L" &amp; C$1)), AND($A438&gt;=INDIRECT("'Panasonic ERJ Code Table'!$M" &amp; C$1),$A438&lt;=INDIRECT("'Panasonic ERJ Code Table'!$N" &amp; C$1)) ),C$2&amp;_xlfn.XLOOKUP($A438,E96_raw,E96_code),"N/A")</f>
        <v>ERJ1RHD3402</v>
      </c>
      <c r="D438" s="23" t="str" cm="1">
        <f t="array" aca="1" ref="D438" ca="1">"technology "&amp;RIGHT(C438,4)&amp;";"&amp;_xlfn.XLOOKUP(2,eii,eia)&amp;C438&amp;_xlfn.XLOOKUP(16,eii,eia)&amp;_xlfn.XLOOKUP(3,eii,eia)&amp;_xlfn.XLOOKUP($A438,E96_raw,e96_std&amp;" "&amp;e96_sym)&amp;_xlfn.XLOOKUP(16,eii,eia)&amp;_xlfn.XLOOKUP(4,eii,eia)&amp;_xlfn.XLOOKUP(LEFT(C438,7),r_1,r_4)&amp;" W @ 70°C"&amp;_xlfn.XLOOKUP(16,eii,eia)&amp;_xlfn.XLOOKUP(5,eii,eia)&amp;_xlfn.XLOOKUP(MID(C438,4,3),e_code,TEXT(e_size,"0000"))&amp;_xlfn.XLOOKUP(16,eii,eia)&amp;_xlfn.XLOOKUP(6,eii,eia)&amp;ROUND(MIN(SQRT($A438*_xlfn.XLOOKUP(LEFT(C438,7),r_1,r_4)),_xlfn.XLOOKUP(LEFT(C438,7),r_1,r_7)),1)&amp;" V"&amp;_xlfn.XLOOKUP(16,eii,eia)&amp;_xlfn.XLOOKUP(8,eii,eia)&amp;_xlfn.XLOOKUP(LEFT(C438,7),r_1,r_8)&amp;_xlfn.XLOOKUP(16,eii,eia)&amp;_xlfn.XLOOKUP(9,eii,eia)&amp;_xlfn.XLOOKUP($A438,E96_raw,E96_code&amp;" / "&amp;E96_3C)&amp;_xlfn.XLOOKUP(16,eii,eia)&amp;_xlfn.XLOOKUP(10,eii,eia)&amp;_xlfn.XLOOKUP(LEFT(C438,7),r_1,r_10)&amp;_xlfn.XLOOKUP(16,eii,eia)&amp;_xlfn.XLOOKUP(11,eii,eia)&amp;_xlfn.XLOOKUP(LEFT(C438,7),r_1,r_11)&amp;_xlfn.XLOOKUP(16,eii,eia)&amp;_xlfn.XLOOKUP(12,eii,eia)&amp;_xlfn.XLOOKUP(LEFT(C438,7),r_1,r_12)&amp;" ppm/°C"&amp;_xlfn.XLOOKUP(16,eii,eia)&amp;_xlfn.XLOOKUP(13,eii,eia)&amp;MID(C438,4,2)&amp;_xlfn.XLOOKUP(16,eii,eia)&amp;_xlfn.XLOOKUP(14,eii,eia)&amp;_xlfn.XLOOKUP(16,eii,eia)&amp;_xlfn.XLOOKUP(15,eii,eia)&amp;_xlfn.XLOOKUP(16,eii,eia)</f>
        <v>technology 3402;attribute MPN 'ERJ1RHD3402' constant;attribute value '34.0 k' constant;attribute Power '0.05 W @ 70°C' constant;attribute package '0201' constant;attribute RCWV '30 V' constant;attribute tolerance '±0.5 %' constant;attribute pkg_codes '3402 / 343'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8" s="5" t="str" cm="1">
        <f t="array" aca="1" ref="F438" ca="1">IF( OR( AND($A438&gt;=INDIRECT("'Panasonic ERJ Code Table'!$K" &amp; F$1),$A438&lt;=INDIRECT("'Panasonic ERJ Code Table'!$L" &amp; F$1)), AND($A438&gt;=INDIRECT("'Panasonic ERJ Code Table'!$M" &amp; F$1),$A438&lt;=INDIRECT("'Panasonic ERJ Code Table'!$N" &amp; F$1)) ),F$2&amp;_xlfn.XLOOKUP($A438,E96_raw,E96_code),"N/A")</f>
        <v>ERJ2RHD3402</v>
      </c>
      <c r="G438" s="23" t="str" cm="1">
        <f t="array" aca="1" ref="G438" ca="1">"technology "&amp;RIGHT(F438,4)&amp;";"&amp;_xlfn.XLOOKUP(2,eii,eia)&amp;F438&amp;_xlfn.XLOOKUP(16,eii,eia)&amp;_xlfn.XLOOKUP(3,eii,eia)&amp;_xlfn.XLOOKUP($A438,E96_raw,e96_std&amp;" "&amp;e96_sym)&amp;_xlfn.XLOOKUP(16,eii,eia)&amp;_xlfn.XLOOKUP(4,eii,eia)&amp;_xlfn.XLOOKUP(LEFT(F438,7),r_1,r_4)&amp;" W @ 70°C"&amp;_xlfn.XLOOKUP(16,eii,eia)&amp;_xlfn.XLOOKUP(5,eii,eia)&amp;_xlfn.XLOOKUP(MID(F438,4,3),e_code,TEXT(e_size,"0000"))&amp;_xlfn.XLOOKUP(16,eii,eia)&amp;_xlfn.XLOOKUP(6,eii,eia)&amp;ROUND(MIN(SQRT($A438*_xlfn.XLOOKUP(LEFT(F438,7),r_1,r_4)),_xlfn.XLOOKUP(LEFT(F438,7),r_1,r_7)),1)&amp;" V"&amp;_xlfn.XLOOKUP(16,eii,eia)&amp;_xlfn.XLOOKUP(8,eii,eia)&amp;_xlfn.XLOOKUP(LEFT(F438,7),r_1,r_8)&amp;_xlfn.XLOOKUP(16,eii,eia)&amp;_xlfn.XLOOKUP(9,eii,eia)&amp;_xlfn.XLOOKUP($A438,E96_raw,E96_code&amp;" / "&amp;E96_3C)&amp;_xlfn.XLOOKUP(16,eii,eia)&amp;_xlfn.XLOOKUP(10,eii,eia)&amp;_xlfn.XLOOKUP(LEFT(F438,7),r_1,r_10)&amp;_xlfn.XLOOKUP(16,eii,eia)&amp;_xlfn.XLOOKUP(11,eii,eia)&amp;_xlfn.XLOOKUP(LEFT(F438,7),r_1,r_11)&amp;_xlfn.XLOOKUP(16,eii,eia)&amp;_xlfn.XLOOKUP(12,eii,eia)&amp;_xlfn.XLOOKUP(LEFT(F438,7),r_1,r_12)&amp;" ppm/°C"&amp;_xlfn.XLOOKUP(16,eii,eia)&amp;_xlfn.XLOOKUP(13,eii,eia)&amp;MID(F438,4,2)&amp;_xlfn.XLOOKUP(16,eii,eia)&amp;_xlfn.XLOOKUP(14,eii,eia)&amp;_xlfn.XLOOKUP(16,eii,eia)&amp;_xlfn.XLOOKUP(15,eii,eia)&amp;_xlfn.XLOOKUP(16,eii,eia)</f>
        <v>technology 3402;attribute MPN 'ERJ2RHD3402' constant;attribute value '34.0 k' constant;attribute Power '0.063 W @ 70°C' constant;attribute package '0402' constant;attribute RCWV '46.3 V' constant;attribute tolerance '±0.5 %' constant;attribute pkg_codes '3402 / 343'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8" s="5" t="str" cm="1">
        <f t="array" aca="1" ref="I438" ca="1">IF( OR( AND($A438&gt;=INDIRECT("'Panasonic ERJ Code Table'!$K" &amp; I$1),$A438&lt;=INDIRECT("'Panasonic ERJ Code Table'!$L" &amp; I$1)), AND($A438&gt;=INDIRECT("'Panasonic ERJ Code Table'!$M" &amp; I$1),$A438&lt;=INDIRECT("'Panasonic ERJ Code Table'!$N" &amp; I$1)) ),I$2&amp;_xlfn.XLOOKUP($A438,E96_raw,E96_code),"N/A")</f>
        <v>N/A</v>
      </c>
      <c r="L438" s="5" t="str" cm="1">
        <f t="array" aca="1" ref="L438" ca="1">IF( OR( AND($A438&gt;=INDIRECT("'Panasonic ERJ Code Table'!$K" &amp; L$1),$A438&lt;=INDIRECT("'Panasonic ERJ Code Table'!$L" &amp; L$1)), AND($A438&gt;=INDIRECT("'Panasonic ERJ Code Table'!$M" &amp; L$1),$A438&lt;=INDIRECT("'Panasonic ERJ Code Table'!$N" &amp; L$1)) ),L$2&amp;_xlfn.XLOOKUP($A438,E96_raw,E96_code),"N/A")</f>
        <v>ERJ3RBD3402</v>
      </c>
      <c r="O438" s="5" t="str" cm="1">
        <f t="array" aca="1" ref="O438" ca="1">IF( OR( AND($A438&gt;=INDIRECT("'Panasonic ERJ Code Table'!$K" &amp; O$1),$A438&lt;=INDIRECT("'Panasonic ERJ Code Table'!$L" &amp; O$1)), AND($A438&gt;=INDIRECT("'Panasonic ERJ Code Table'!$M" &amp; O$1),$A438&lt;=INDIRECT("'Panasonic ERJ Code Table'!$N" &amp; O$1)) ),O$2&amp;_xlfn.XLOOKUP($A438,E96_raw,E96_code),"N/A")</f>
        <v>N/A</v>
      </c>
      <c r="R438" s="5" t="str" cm="1">
        <f t="array" aca="1" ref="R438" ca="1">IF( OR( AND($A438&gt;=INDIRECT("'Panasonic ERJ Code Table'!$K" &amp; R$1),$A438&lt;=INDIRECT("'Panasonic ERJ Code Table'!$L" &amp; R$1)), AND($A438&gt;=INDIRECT("'Panasonic ERJ Code Table'!$M" &amp; R$1),$A438&lt;=INDIRECT("'Panasonic ERJ Code Table'!$N" &amp; R$1)) ),R$2&amp;_xlfn.XLOOKUP($A438,E96_raw,E96_code),"N/A")</f>
        <v>ERJ6RBD3402</v>
      </c>
      <c r="U438" s="5" t="str" cm="1">
        <f t="array" aca="1" ref="U438" ca="1">IF( OR( AND($A438&gt;=INDIRECT("'Panasonic ERJ Code Table'!$J" &amp; U$1),$A438&lt;=INDIRECT("'Panasonic ERJ Code Table'!$K" &amp; U$1)), AND($A438&gt;=INDIRECT("'Panasonic ERJ Code Table'!$L" &amp; U$1),$A438&lt;=INDIRECT("'Panasonic ERJ Code Table'!$M" &amp; U$1)) ),U$2&amp;_xlfn.XLOOKUP($A438,E96_raw,E96_code),"N/A")</f>
        <v>ERJ6RED3402</v>
      </c>
    </row>
    <row r="439" spans="1:21">
      <c r="A439" s="16">
        <v>34800</v>
      </c>
      <c r="B439" s="19"/>
      <c r="C439" s="5" t="str" cm="1">
        <f t="array" aca="1" ref="C439" ca="1">IF( OR( AND($A439&gt;=INDIRECT("'Panasonic ERJ Code Table'!$K" &amp; C$1),$A439&lt;=INDIRECT("'Panasonic ERJ Code Table'!$L" &amp; C$1)), AND($A439&gt;=INDIRECT("'Panasonic ERJ Code Table'!$M" &amp; C$1),$A439&lt;=INDIRECT("'Panasonic ERJ Code Table'!$N" &amp; C$1)) ),C$2&amp;_xlfn.XLOOKUP($A439,E96_raw,E96_code),"N/A")</f>
        <v>ERJ1RHD3482</v>
      </c>
      <c r="D439" s="23" t="str" cm="1">
        <f t="array" aca="1" ref="D439" ca="1">"technology "&amp;RIGHT(C439,4)&amp;";"&amp;_xlfn.XLOOKUP(2,eii,eia)&amp;C439&amp;_xlfn.XLOOKUP(16,eii,eia)&amp;_xlfn.XLOOKUP(3,eii,eia)&amp;_xlfn.XLOOKUP($A439,E96_raw,e96_std&amp;" "&amp;e96_sym)&amp;_xlfn.XLOOKUP(16,eii,eia)&amp;_xlfn.XLOOKUP(4,eii,eia)&amp;_xlfn.XLOOKUP(LEFT(C439,7),r_1,r_4)&amp;" W @ 70°C"&amp;_xlfn.XLOOKUP(16,eii,eia)&amp;_xlfn.XLOOKUP(5,eii,eia)&amp;_xlfn.XLOOKUP(MID(C439,4,3),e_code,TEXT(e_size,"0000"))&amp;_xlfn.XLOOKUP(16,eii,eia)&amp;_xlfn.XLOOKUP(6,eii,eia)&amp;ROUND(MIN(SQRT($A439*_xlfn.XLOOKUP(LEFT(C439,7),r_1,r_4)),_xlfn.XLOOKUP(LEFT(C439,7),r_1,r_7)),1)&amp;" V"&amp;_xlfn.XLOOKUP(16,eii,eia)&amp;_xlfn.XLOOKUP(8,eii,eia)&amp;_xlfn.XLOOKUP(LEFT(C439,7),r_1,r_8)&amp;_xlfn.XLOOKUP(16,eii,eia)&amp;_xlfn.XLOOKUP(9,eii,eia)&amp;_xlfn.XLOOKUP($A439,E96_raw,E96_code&amp;" / "&amp;E96_3C)&amp;_xlfn.XLOOKUP(16,eii,eia)&amp;_xlfn.XLOOKUP(10,eii,eia)&amp;_xlfn.XLOOKUP(LEFT(C439,7),r_1,r_10)&amp;_xlfn.XLOOKUP(16,eii,eia)&amp;_xlfn.XLOOKUP(11,eii,eia)&amp;_xlfn.XLOOKUP(LEFT(C439,7),r_1,r_11)&amp;_xlfn.XLOOKUP(16,eii,eia)&amp;_xlfn.XLOOKUP(12,eii,eia)&amp;_xlfn.XLOOKUP(LEFT(C439,7),r_1,r_12)&amp;" ppm/°C"&amp;_xlfn.XLOOKUP(16,eii,eia)&amp;_xlfn.XLOOKUP(13,eii,eia)&amp;MID(C439,4,2)&amp;_xlfn.XLOOKUP(16,eii,eia)&amp;_xlfn.XLOOKUP(14,eii,eia)&amp;_xlfn.XLOOKUP(16,eii,eia)&amp;_xlfn.XLOOKUP(15,eii,eia)&amp;_xlfn.XLOOKUP(16,eii,eia)</f>
        <v>technology 3482;attribute MPN 'ERJ1RHD3482' constant;attribute value '34.8 k' constant;attribute Power '0.05 W @ 70°C' constant;attribute package '0201' constant;attribute RCWV '30 V' constant;attribute tolerance '±0.5 %' constant;attribute pkg_codes '3482 / 343'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39" s="5" t="str" cm="1">
        <f t="array" aca="1" ref="F439" ca="1">IF( OR( AND($A439&gt;=INDIRECT("'Panasonic ERJ Code Table'!$K" &amp; F$1),$A439&lt;=INDIRECT("'Panasonic ERJ Code Table'!$L" &amp; F$1)), AND($A439&gt;=INDIRECT("'Panasonic ERJ Code Table'!$M" &amp; F$1),$A439&lt;=INDIRECT("'Panasonic ERJ Code Table'!$N" &amp; F$1)) ),F$2&amp;_xlfn.XLOOKUP($A439,E96_raw,E96_code),"N/A")</f>
        <v>ERJ2RHD3482</v>
      </c>
      <c r="G439" s="23" t="str" cm="1">
        <f t="array" aca="1" ref="G439" ca="1">"technology "&amp;RIGHT(F439,4)&amp;";"&amp;_xlfn.XLOOKUP(2,eii,eia)&amp;F439&amp;_xlfn.XLOOKUP(16,eii,eia)&amp;_xlfn.XLOOKUP(3,eii,eia)&amp;_xlfn.XLOOKUP($A439,E96_raw,e96_std&amp;" "&amp;e96_sym)&amp;_xlfn.XLOOKUP(16,eii,eia)&amp;_xlfn.XLOOKUP(4,eii,eia)&amp;_xlfn.XLOOKUP(LEFT(F439,7),r_1,r_4)&amp;" W @ 70°C"&amp;_xlfn.XLOOKUP(16,eii,eia)&amp;_xlfn.XLOOKUP(5,eii,eia)&amp;_xlfn.XLOOKUP(MID(F439,4,3),e_code,TEXT(e_size,"0000"))&amp;_xlfn.XLOOKUP(16,eii,eia)&amp;_xlfn.XLOOKUP(6,eii,eia)&amp;ROUND(MIN(SQRT($A439*_xlfn.XLOOKUP(LEFT(F439,7),r_1,r_4)),_xlfn.XLOOKUP(LEFT(F439,7),r_1,r_7)),1)&amp;" V"&amp;_xlfn.XLOOKUP(16,eii,eia)&amp;_xlfn.XLOOKUP(8,eii,eia)&amp;_xlfn.XLOOKUP(LEFT(F439,7),r_1,r_8)&amp;_xlfn.XLOOKUP(16,eii,eia)&amp;_xlfn.XLOOKUP(9,eii,eia)&amp;_xlfn.XLOOKUP($A439,E96_raw,E96_code&amp;" / "&amp;E96_3C)&amp;_xlfn.XLOOKUP(16,eii,eia)&amp;_xlfn.XLOOKUP(10,eii,eia)&amp;_xlfn.XLOOKUP(LEFT(F439,7),r_1,r_10)&amp;_xlfn.XLOOKUP(16,eii,eia)&amp;_xlfn.XLOOKUP(11,eii,eia)&amp;_xlfn.XLOOKUP(LEFT(F439,7),r_1,r_11)&amp;_xlfn.XLOOKUP(16,eii,eia)&amp;_xlfn.XLOOKUP(12,eii,eia)&amp;_xlfn.XLOOKUP(LEFT(F439,7),r_1,r_12)&amp;" ppm/°C"&amp;_xlfn.XLOOKUP(16,eii,eia)&amp;_xlfn.XLOOKUP(13,eii,eia)&amp;MID(F439,4,2)&amp;_xlfn.XLOOKUP(16,eii,eia)&amp;_xlfn.XLOOKUP(14,eii,eia)&amp;_xlfn.XLOOKUP(16,eii,eia)&amp;_xlfn.XLOOKUP(15,eii,eia)&amp;_xlfn.XLOOKUP(16,eii,eia)</f>
        <v>technology 3482;attribute MPN 'ERJ2RHD3482' constant;attribute value '34.8 k' constant;attribute Power '0.063 W @ 70°C' constant;attribute package '0402' constant;attribute RCWV '46.8 V' constant;attribute tolerance '±0.5 %' constant;attribute pkg_codes '3482 / 343'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39" s="5" t="str" cm="1">
        <f t="array" aca="1" ref="I439" ca="1">IF( OR( AND($A439&gt;=INDIRECT("'Panasonic ERJ Code Table'!$K" &amp; I$1),$A439&lt;=INDIRECT("'Panasonic ERJ Code Table'!$L" &amp; I$1)), AND($A439&gt;=INDIRECT("'Panasonic ERJ Code Table'!$M" &amp; I$1),$A439&lt;=INDIRECT("'Panasonic ERJ Code Table'!$N" &amp; I$1)) ),I$2&amp;_xlfn.XLOOKUP($A439,E96_raw,E96_code),"N/A")</f>
        <v>N/A</v>
      </c>
      <c r="L439" s="5" t="str" cm="1">
        <f t="array" aca="1" ref="L439" ca="1">IF( OR( AND($A439&gt;=INDIRECT("'Panasonic ERJ Code Table'!$K" &amp; L$1),$A439&lt;=INDIRECT("'Panasonic ERJ Code Table'!$L" &amp; L$1)), AND($A439&gt;=INDIRECT("'Panasonic ERJ Code Table'!$M" &amp; L$1),$A439&lt;=INDIRECT("'Panasonic ERJ Code Table'!$N" &amp; L$1)) ),L$2&amp;_xlfn.XLOOKUP($A439,E96_raw,E96_code),"N/A")</f>
        <v>ERJ3RBD3482</v>
      </c>
      <c r="O439" s="5" t="str" cm="1">
        <f t="array" aca="1" ref="O439" ca="1">IF( OR( AND($A439&gt;=INDIRECT("'Panasonic ERJ Code Table'!$K" &amp; O$1),$A439&lt;=INDIRECT("'Panasonic ERJ Code Table'!$L" &amp; O$1)), AND($A439&gt;=INDIRECT("'Panasonic ERJ Code Table'!$M" &amp; O$1),$A439&lt;=INDIRECT("'Panasonic ERJ Code Table'!$N" &amp; O$1)) ),O$2&amp;_xlfn.XLOOKUP($A439,E96_raw,E96_code),"N/A")</f>
        <v>N/A</v>
      </c>
      <c r="R439" s="5" t="str" cm="1">
        <f t="array" aca="1" ref="R439" ca="1">IF( OR( AND($A439&gt;=INDIRECT("'Panasonic ERJ Code Table'!$K" &amp; R$1),$A439&lt;=INDIRECT("'Panasonic ERJ Code Table'!$L" &amp; R$1)), AND($A439&gt;=INDIRECT("'Panasonic ERJ Code Table'!$M" &amp; R$1),$A439&lt;=INDIRECT("'Panasonic ERJ Code Table'!$N" &amp; R$1)) ),R$2&amp;_xlfn.XLOOKUP($A439,E96_raw,E96_code),"N/A")</f>
        <v>ERJ6RBD3482</v>
      </c>
      <c r="U439" s="5" t="str" cm="1">
        <f t="array" aca="1" ref="U439" ca="1">IF( OR( AND($A439&gt;=INDIRECT("'Panasonic ERJ Code Table'!$J" &amp; U$1),$A439&lt;=INDIRECT("'Panasonic ERJ Code Table'!$K" &amp; U$1)), AND($A439&gt;=INDIRECT("'Panasonic ERJ Code Table'!$L" &amp; U$1),$A439&lt;=INDIRECT("'Panasonic ERJ Code Table'!$M" &amp; U$1)) ),U$2&amp;_xlfn.XLOOKUP($A439,E96_raw,E96_code),"N/A")</f>
        <v>ERJ6RED3482</v>
      </c>
    </row>
    <row r="440" spans="1:21">
      <c r="A440" s="16">
        <v>35700</v>
      </c>
      <c r="B440" s="19"/>
      <c r="C440" s="5" t="str" cm="1">
        <f t="array" aca="1" ref="C440" ca="1">IF( OR( AND($A440&gt;=INDIRECT("'Panasonic ERJ Code Table'!$K" &amp; C$1),$A440&lt;=INDIRECT("'Panasonic ERJ Code Table'!$L" &amp; C$1)), AND($A440&gt;=INDIRECT("'Panasonic ERJ Code Table'!$M" &amp; C$1),$A440&lt;=INDIRECT("'Panasonic ERJ Code Table'!$N" &amp; C$1)) ),C$2&amp;_xlfn.XLOOKUP($A440,E96_raw,E96_code),"N/A")</f>
        <v>ERJ1RHD3572</v>
      </c>
      <c r="D440" s="23" t="str" cm="1">
        <f t="array" aca="1" ref="D440" ca="1">"technology "&amp;RIGHT(C440,4)&amp;";"&amp;_xlfn.XLOOKUP(2,eii,eia)&amp;C440&amp;_xlfn.XLOOKUP(16,eii,eia)&amp;_xlfn.XLOOKUP(3,eii,eia)&amp;_xlfn.XLOOKUP($A440,E96_raw,e96_std&amp;" "&amp;e96_sym)&amp;_xlfn.XLOOKUP(16,eii,eia)&amp;_xlfn.XLOOKUP(4,eii,eia)&amp;_xlfn.XLOOKUP(LEFT(C440,7),r_1,r_4)&amp;" W @ 70°C"&amp;_xlfn.XLOOKUP(16,eii,eia)&amp;_xlfn.XLOOKUP(5,eii,eia)&amp;_xlfn.XLOOKUP(MID(C440,4,3),e_code,TEXT(e_size,"0000"))&amp;_xlfn.XLOOKUP(16,eii,eia)&amp;_xlfn.XLOOKUP(6,eii,eia)&amp;ROUND(MIN(SQRT($A440*_xlfn.XLOOKUP(LEFT(C440,7),r_1,r_4)),_xlfn.XLOOKUP(LEFT(C440,7),r_1,r_7)),1)&amp;" V"&amp;_xlfn.XLOOKUP(16,eii,eia)&amp;_xlfn.XLOOKUP(8,eii,eia)&amp;_xlfn.XLOOKUP(LEFT(C440,7),r_1,r_8)&amp;_xlfn.XLOOKUP(16,eii,eia)&amp;_xlfn.XLOOKUP(9,eii,eia)&amp;_xlfn.XLOOKUP($A440,E96_raw,E96_code&amp;" / "&amp;E96_3C)&amp;_xlfn.XLOOKUP(16,eii,eia)&amp;_xlfn.XLOOKUP(10,eii,eia)&amp;_xlfn.XLOOKUP(LEFT(C440,7),r_1,r_10)&amp;_xlfn.XLOOKUP(16,eii,eia)&amp;_xlfn.XLOOKUP(11,eii,eia)&amp;_xlfn.XLOOKUP(LEFT(C440,7),r_1,r_11)&amp;_xlfn.XLOOKUP(16,eii,eia)&amp;_xlfn.XLOOKUP(12,eii,eia)&amp;_xlfn.XLOOKUP(LEFT(C440,7),r_1,r_12)&amp;" ppm/°C"&amp;_xlfn.XLOOKUP(16,eii,eia)&amp;_xlfn.XLOOKUP(13,eii,eia)&amp;MID(C440,4,2)&amp;_xlfn.XLOOKUP(16,eii,eia)&amp;_xlfn.XLOOKUP(14,eii,eia)&amp;_xlfn.XLOOKUP(16,eii,eia)&amp;_xlfn.XLOOKUP(15,eii,eia)&amp;_xlfn.XLOOKUP(16,eii,eia)</f>
        <v>technology 3572;attribute MPN 'ERJ1RHD3572' constant;attribute value '35.7 k' constant;attribute Power '0.05 W @ 70°C' constant;attribute package '0201' constant;attribute RCWV '30 V' constant;attribute tolerance '±0.5 %' constant;attribute pkg_codes '3572 / 353'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0" s="5" t="str" cm="1">
        <f t="array" aca="1" ref="F440" ca="1">IF( OR( AND($A440&gt;=INDIRECT("'Panasonic ERJ Code Table'!$K" &amp; F$1),$A440&lt;=INDIRECT("'Panasonic ERJ Code Table'!$L" &amp; F$1)), AND($A440&gt;=INDIRECT("'Panasonic ERJ Code Table'!$M" &amp; F$1),$A440&lt;=INDIRECT("'Panasonic ERJ Code Table'!$N" &amp; F$1)) ),F$2&amp;_xlfn.XLOOKUP($A440,E96_raw,E96_code),"N/A")</f>
        <v>ERJ2RHD3572</v>
      </c>
      <c r="G440" s="23" t="str" cm="1">
        <f t="array" aca="1" ref="G440" ca="1">"technology "&amp;RIGHT(F440,4)&amp;";"&amp;_xlfn.XLOOKUP(2,eii,eia)&amp;F440&amp;_xlfn.XLOOKUP(16,eii,eia)&amp;_xlfn.XLOOKUP(3,eii,eia)&amp;_xlfn.XLOOKUP($A440,E96_raw,e96_std&amp;" "&amp;e96_sym)&amp;_xlfn.XLOOKUP(16,eii,eia)&amp;_xlfn.XLOOKUP(4,eii,eia)&amp;_xlfn.XLOOKUP(LEFT(F440,7),r_1,r_4)&amp;" W @ 70°C"&amp;_xlfn.XLOOKUP(16,eii,eia)&amp;_xlfn.XLOOKUP(5,eii,eia)&amp;_xlfn.XLOOKUP(MID(F440,4,3),e_code,TEXT(e_size,"0000"))&amp;_xlfn.XLOOKUP(16,eii,eia)&amp;_xlfn.XLOOKUP(6,eii,eia)&amp;ROUND(MIN(SQRT($A440*_xlfn.XLOOKUP(LEFT(F440,7),r_1,r_4)),_xlfn.XLOOKUP(LEFT(F440,7),r_1,r_7)),1)&amp;" V"&amp;_xlfn.XLOOKUP(16,eii,eia)&amp;_xlfn.XLOOKUP(8,eii,eia)&amp;_xlfn.XLOOKUP(LEFT(F440,7),r_1,r_8)&amp;_xlfn.XLOOKUP(16,eii,eia)&amp;_xlfn.XLOOKUP(9,eii,eia)&amp;_xlfn.XLOOKUP($A440,E96_raw,E96_code&amp;" / "&amp;E96_3C)&amp;_xlfn.XLOOKUP(16,eii,eia)&amp;_xlfn.XLOOKUP(10,eii,eia)&amp;_xlfn.XLOOKUP(LEFT(F440,7),r_1,r_10)&amp;_xlfn.XLOOKUP(16,eii,eia)&amp;_xlfn.XLOOKUP(11,eii,eia)&amp;_xlfn.XLOOKUP(LEFT(F440,7),r_1,r_11)&amp;_xlfn.XLOOKUP(16,eii,eia)&amp;_xlfn.XLOOKUP(12,eii,eia)&amp;_xlfn.XLOOKUP(LEFT(F440,7),r_1,r_12)&amp;" ppm/°C"&amp;_xlfn.XLOOKUP(16,eii,eia)&amp;_xlfn.XLOOKUP(13,eii,eia)&amp;MID(F440,4,2)&amp;_xlfn.XLOOKUP(16,eii,eia)&amp;_xlfn.XLOOKUP(14,eii,eia)&amp;_xlfn.XLOOKUP(16,eii,eia)&amp;_xlfn.XLOOKUP(15,eii,eia)&amp;_xlfn.XLOOKUP(16,eii,eia)</f>
        <v>technology 3572;attribute MPN 'ERJ2RHD3572' constant;attribute value '35.7 k' constant;attribute Power '0.063 W @ 70°C' constant;attribute package '0402' constant;attribute RCWV '47.4 V' constant;attribute tolerance '±0.5 %' constant;attribute pkg_codes '3572 / 353'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0" s="5" t="str" cm="1">
        <f t="array" aca="1" ref="I440" ca="1">IF( OR( AND($A440&gt;=INDIRECT("'Panasonic ERJ Code Table'!$K" &amp; I$1),$A440&lt;=INDIRECT("'Panasonic ERJ Code Table'!$L" &amp; I$1)), AND($A440&gt;=INDIRECT("'Panasonic ERJ Code Table'!$M" &amp; I$1),$A440&lt;=INDIRECT("'Panasonic ERJ Code Table'!$N" &amp; I$1)) ),I$2&amp;_xlfn.XLOOKUP($A440,E96_raw,E96_code),"N/A")</f>
        <v>N/A</v>
      </c>
      <c r="L440" s="5" t="str" cm="1">
        <f t="array" aca="1" ref="L440" ca="1">IF( OR( AND($A440&gt;=INDIRECT("'Panasonic ERJ Code Table'!$K" &amp; L$1),$A440&lt;=INDIRECT("'Panasonic ERJ Code Table'!$L" &amp; L$1)), AND($A440&gt;=INDIRECT("'Panasonic ERJ Code Table'!$M" &amp; L$1),$A440&lt;=INDIRECT("'Panasonic ERJ Code Table'!$N" &amp; L$1)) ),L$2&amp;_xlfn.XLOOKUP($A440,E96_raw,E96_code),"N/A")</f>
        <v>ERJ3RBD3572</v>
      </c>
      <c r="O440" s="5" t="str" cm="1">
        <f t="array" aca="1" ref="O440" ca="1">IF( OR( AND($A440&gt;=INDIRECT("'Panasonic ERJ Code Table'!$K" &amp; O$1),$A440&lt;=INDIRECT("'Panasonic ERJ Code Table'!$L" &amp; O$1)), AND($A440&gt;=INDIRECT("'Panasonic ERJ Code Table'!$M" &amp; O$1),$A440&lt;=INDIRECT("'Panasonic ERJ Code Table'!$N" &amp; O$1)) ),O$2&amp;_xlfn.XLOOKUP($A440,E96_raw,E96_code),"N/A")</f>
        <v>N/A</v>
      </c>
      <c r="R440" s="5" t="str" cm="1">
        <f t="array" aca="1" ref="R440" ca="1">IF( OR( AND($A440&gt;=INDIRECT("'Panasonic ERJ Code Table'!$K" &amp; R$1),$A440&lt;=INDIRECT("'Panasonic ERJ Code Table'!$L" &amp; R$1)), AND($A440&gt;=INDIRECT("'Panasonic ERJ Code Table'!$M" &amp; R$1),$A440&lt;=INDIRECT("'Panasonic ERJ Code Table'!$N" &amp; R$1)) ),R$2&amp;_xlfn.XLOOKUP($A440,E96_raw,E96_code),"N/A")</f>
        <v>ERJ6RBD3572</v>
      </c>
      <c r="U440" s="5" t="str" cm="1">
        <f t="array" aca="1" ref="U440" ca="1">IF( OR( AND($A440&gt;=INDIRECT("'Panasonic ERJ Code Table'!$J" &amp; U$1),$A440&lt;=INDIRECT("'Panasonic ERJ Code Table'!$K" &amp; U$1)), AND($A440&gt;=INDIRECT("'Panasonic ERJ Code Table'!$L" &amp; U$1),$A440&lt;=INDIRECT("'Panasonic ERJ Code Table'!$M" &amp; U$1)) ),U$2&amp;_xlfn.XLOOKUP($A440,E96_raw,E96_code),"N/A")</f>
        <v>ERJ6RED3572</v>
      </c>
    </row>
    <row r="441" spans="1:21">
      <c r="A441" s="16">
        <v>36500</v>
      </c>
      <c r="B441" s="19"/>
      <c r="C441" s="5" t="str" cm="1">
        <f t="array" aca="1" ref="C441" ca="1">IF( OR( AND($A441&gt;=INDIRECT("'Panasonic ERJ Code Table'!$K" &amp; C$1),$A441&lt;=INDIRECT("'Panasonic ERJ Code Table'!$L" &amp; C$1)), AND($A441&gt;=INDIRECT("'Panasonic ERJ Code Table'!$M" &amp; C$1),$A441&lt;=INDIRECT("'Panasonic ERJ Code Table'!$N" &amp; C$1)) ),C$2&amp;_xlfn.XLOOKUP($A441,E96_raw,E96_code),"N/A")</f>
        <v>ERJ1RHD3652</v>
      </c>
      <c r="D441" s="23" t="str" cm="1">
        <f t="array" aca="1" ref="D441" ca="1">"technology "&amp;RIGHT(C441,4)&amp;";"&amp;_xlfn.XLOOKUP(2,eii,eia)&amp;C441&amp;_xlfn.XLOOKUP(16,eii,eia)&amp;_xlfn.XLOOKUP(3,eii,eia)&amp;_xlfn.XLOOKUP($A441,E96_raw,e96_std&amp;" "&amp;e96_sym)&amp;_xlfn.XLOOKUP(16,eii,eia)&amp;_xlfn.XLOOKUP(4,eii,eia)&amp;_xlfn.XLOOKUP(LEFT(C441,7),r_1,r_4)&amp;" W @ 70°C"&amp;_xlfn.XLOOKUP(16,eii,eia)&amp;_xlfn.XLOOKUP(5,eii,eia)&amp;_xlfn.XLOOKUP(MID(C441,4,3),e_code,TEXT(e_size,"0000"))&amp;_xlfn.XLOOKUP(16,eii,eia)&amp;_xlfn.XLOOKUP(6,eii,eia)&amp;ROUND(MIN(SQRT($A441*_xlfn.XLOOKUP(LEFT(C441,7),r_1,r_4)),_xlfn.XLOOKUP(LEFT(C441,7),r_1,r_7)),1)&amp;" V"&amp;_xlfn.XLOOKUP(16,eii,eia)&amp;_xlfn.XLOOKUP(8,eii,eia)&amp;_xlfn.XLOOKUP(LEFT(C441,7),r_1,r_8)&amp;_xlfn.XLOOKUP(16,eii,eia)&amp;_xlfn.XLOOKUP(9,eii,eia)&amp;_xlfn.XLOOKUP($A441,E96_raw,E96_code&amp;" / "&amp;E96_3C)&amp;_xlfn.XLOOKUP(16,eii,eia)&amp;_xlfn.XLOOKUP(10,eii,eia)&amp;_xlfn.XLOOKUP(LEFT(C441,7),r_1,r_10)&amp;_xlfn.XLOOKUP(16,eii,eia)&amp;_xlfn.XLOOKUP(11,eii,eia)&amp;_xlfn.XLOOKUP(LEFT(C441,7),r_1,r_11)&amp;_xlfn.XLOOKUP(16,eii,eia)&amp;_xlfn.XLOOKUP(12,eii,eia)&amp;_xlfn.XLOOKUP(LEFT(C441,7),r_1,r_12)&amp;" ppm/°C"&amp;_xlfn.XLOOKUP(16,eii,eia)&amp;_xlfn.XLOOKUP(13,eii,eia)&amp;MID(C441,4,2)&amp;_xlfn.XLOOKUP(16,eii,eia)&amp;_xlfn.XLOOKUP(14,eii,eia)&amp;_xlfn.XLOOKUP(16,eii,eia)&amp;_xlfn.XLOOKUP(15,eii,eia)&amp;_xlfn.XLOOKUP(16,eii,eia)</f>
        <v>technology 3652;attribute MPN 'ERJ1RHD3652' constant;attribute value '36.5 k' constant;attribute Power '0.05 W @ 70°C' constant;attribute package '0201' constant;attribute RCWV '30 V' constant;attribute tolerance '±0.5 %' constant;attribute pkg_codes '3652 / 363'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1" s="5" t="str" cm="1">
        <f t="array" aca="1" ref="F441" ca="1">IF( OR( AND($A441&gt;=INDIRECT("'Panasonic ERJ Code Table'!$K" &amp; F$1),$A441&lt;=INDIRECT("'Panasonic ERJ Code Table'!$L" &amp; F$1)), AND($A441&gt;=INDIRECT("'Panasonic ERJ Code Table'!$M" &amp; F$1),$A441&lt;=INDIRECT("'Panasonic ERJ Code Table'!$N" &amp; F$1)) ),F$2&amp;_xlfn.XLOOKUP($A441,E96_raw,E96_code),"N/A")</f>
        <v>ERJ2RHD3652</v>
      </c>
      <c r="G441" s="23" t="str" cm="1">
        <f t="array" aca="1" ref="G441" ca="1">"technology "&amp;RIGHT(F441,4)&amp;";"&amp;_xlfn.XLOOKUP(2,eii,eia)&amp;F441&amp;_xlfn.XLOOKUP(16,eii,eia)&amp;_xlfn.XLOOKUP(3,eii,eia)&amp;_xlfn.XLOOKUP($A441,E96_raw,e96_std&amp;" "&amp;e96_sym)&amp;_xlfn.XLOOKUP(16,eii,eia)&amp;_xlfn.XLOOKUP(4,eii,eia)&amp;_xlfn.XLOOKUP(LEFT(F441,7),r_1,r_4)&amp;" W @ 70°C"&amp;_xlfn.XLOOKUP(16,eii,eia)&amp;_xlfn.XLOOKUP(5,eii,eia)&amp;_xlfn.XLOOKUP(MID(F441,4,3),e_code,TEXT(e_size,"0000"))&amp;_xlfn.XLOOKUP(16,eii,eia)&amp;_xlfn.XLOOKUP(6,eii,eia)&amp;ROUND(MIN(SQRT($A441*_xlfn.XLOOKUP(LEFT(F441,7),r_1,r_4)),_xlfn.XLOOKUP(LEFT(F441,7),r_1,r_7)),1)&amp;" V"&amp;_xlfn.XLOOKUP(16,eii,eia)&amp;_xlfn.XLOOKUP(8,eii,eia)&amp;_xlfn.XLOOKUP(LEFT(F441,7),r_1,r_8)&amp;_xlfn.XLOOKUP(16,eii,eia)&amp;_xlfn.XLOOKUP(9,eii,eia)&amp;_xlfn.XLOOKUP($A441,E96_raw,E96_code&amp;" / "&amp;E96_3C)&amp;_xlfn.XLOOKUP(16,eii,eia)&amp;_xlfn.XLOOKUP(10,eii,eia)&amp;_xlfn.XLOOKUP(LEFT(F441,7),r_1,r_10)&amp;_xlfn.XLOOKUP(16,eii,eia)&amp;_xlfn.XLOOKUP(11,eii,eia)&amp;_xlfn.XLOOKUP(LEFT(F441,7),r_1,r_11)&amp;_xlfn.XLOOKUP(16,eii,eia)&amp;_xlfn.XLOOKUP(12,eii,eia)&amp;_xlfn.XLOOKUP(LEFT(F441,7),r_1,r_12)&amp;" ppm/°C"&amp;_xlfn.XLOOKUP(16,eii,eia)&amp;_xlfn.XLOOKUP(13,eii,eia)&amp;MID(F441,4,2)&amp;_xlfn.XLOOKUP(16,eii,eia)&amp;_xlfn.XLOOKUP(14,eii,eia)&amp;_xlfn.XLOOKUP(16,eii,eia)&amp;_xlfn.XLOOKUP(15,eii,eia)&amp;_xlfn.XLOOKUP(16,eii,eia)</f>
        <v>technology 3652;attribute MPN 'ERJ2RHD3652' constant;attribute value '36.5 k' constant;attribute Power '0.063 W @ 70°C' constant;attribute package '0402' constant;attribute RCWV '48 V' constant;attribute tolerance '±0.5 %' constant;attribute pkg_codes '3652 / 363'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1" s="5" t="str" cm="1">
        <f t="array" aca="1" ref="I441" ca="1">IF( OR( AND($A441&gt;=INDIRECT("'Panasonic ERJ Code Table'!$K" &amp; I$1),$A441&lt;=INDIRECT("'Panasonic ERJ Code Table'!$L" &amp; I$1)), AND($A441&gt;=INDIRECT("'Panasonic ERJ Code Table'!$M" &amp; I$1),$A441&lt;=INDIRECT("'Panasonic ERJ Code Table'!$N" &amp; I$1)) ),I$2&amp;_xlfn.XLOOKUP($A441,E96_raw,E96_code),"N/A")</f>
        <v>N/A</v>
      </c>
      <c r="L441" s="5" t="str" cm="1">
        <f t="array" aca="1" ref="L441" ca="1">IF( OR( AND($A441&gt;=INDIRECT("'Panasonic ERJ Code Table'!$K" &amp; L$1),$A441&lt;=INDIRECT("'Panasonic ERJ Code Table'!$L" &amp; L$1)), AND($A441&gt;=INDIRECT("'Panasonic ERJ Code Table'!$M" &amp; L$1),$A441&lt;=INDIRECT("'Panasonic ERJ Code Table'!$N" &amp; L$1)) ),L$2&amp;_xlfn.XLOOKUP($A441,E96_raw,E96_code),"N/A")</f>
        <v>ERJ3RBD3652</v>
      </c>
      <c r="O441" s="5" t="str" cm="1">
        <f t="array" aca="1" ref="O441" ca="1">IF( OR( AND($A441&gt;=INDIRECT("'Panasonic ERJ Code Table'!$K" &amp; O$1),$A441&lt;=INDIRECT("'Panasonic ERJ Code Table'!$L" &amp; O$1)), AND($A441&gt;=INDIRECT("'Panasonic ERJ Code Table'!$M" &amp; O$1),$A441&lt;=INDIRECT("'Panasonic ERJ Code Table'!$N" &amp; O$1)) ),O$2&amp;_xlfn.XLOOKUP($A441,E96_raw,E96_code),"N/A")</f>
        <v>N/A</v>
      </c>
      <c r="R441" s="5" t="str" cm="1">
        <f t="array" aca="1" ref="R441" ca="1">IF( OR( AND($A441&gt;=INDIRECT("'Panasonic ERJ Code Table'!$K" &amp; R$1),$A441&lt;=INDIRECT("'Panasonic ERJ Code Table'!$L" &amp; R$1)), AND($A441&gt;=INDIRECT("'Panasonic ERJ Code Table'!$M" &amp; R$1),$A441&lt;=INDIRECT("'Panasonic ERJ Code Table'!$N" &amp; R$1)) ),R$2&amp;_xlfn.XLOOKUP($A441,E96_raw,E96_code),"N/A")</f>
        <v>ERJ6RBD3652</v>
      </c>
      <c r="U441" s="5" t="str" cm="1">
        <f t="array" aca="1" ref="U441" ca="1">IF( OR( AND($A441&gt;=INDIRECT("'Panasonic ERJ Code Table'!$J" &amp; U$1),$A441&lt;=INDIRECT("'Panasonic ERJ Code Table'!$K" &amp; U$1)), AND($A441&gt;=INDIRECT("'Panasonic ERJ Code Table'!$L" &amp; U$1),$A441&lt;=INDIRECT("'Panasonic ERJ Code Table'!$M" &amp; U$1)) ),U$2&amp;_xlfn.XLOOKUP($A441,E96_raw,E96_code),"N/A")</f>
        <v>ERJ6RED3652</v>
      </c>
    </row>
    <row r="442" spans="1:21">
      <c r="A442" s="16">
        <v>37400</v>
      </c>
      <c r="B442" s="19"/>
      <c r="C442" s="5" t="str" cm="1">
        <f t="array" aca="1" ref="C442" ca="1">IF( OR( AND($A442&gt;=INDIRECT("'Panasonic ERJ Code Table'!$K" &amp; C$1),$A442&lt;=INDIRECT("'Panasonic ERJ Code Table'!$L" &amp; C$1)), AND($A442&gt;=INDIRECT("'Panasonic ERJ Code Table'!$M" &amp; C$1),$A442&lt;=INDIRECT("'Panasonic ERJ Code Table'!$N" &amp; C$1)) ),C$2&amp;_xlfn.XLOOKUP($A442,E96_raw,E96_code),"N/A")</f>
        <v>ERJ1RHD3742</v>
      </c>
      <c r="D442" s="23" t="str" cm="1">
        <f t="array" aca="1" ref="D442" ca="1">"technology "&amp;RIGHT(C442,4)&amp;";"&amp;_xlfn.XLOOKUP(2,eii,eia)&amp;C442&amp;_xlfn.XLOOKUP(16,eii,eia)&amp;_xlfn.XLOOKUP(3,eii,eia)&amp;_xlfn.XLOOKUP($A442,E96_raw,e96_std&amp;" "&amp;e96_sym)&amp;_xlfn.XLOOKUP(16,eii,eia)&amp;_xlfn.XLOOKUP(4,eii,eia)&amp;_xlfn.XLOOKUP(LEFT(C442,7),r_1,r_4)&amp;" W @ 70°C"&amp;_xlfn.XLOOKUP(16,eii,eia)&amp;_xlfn.XLOOKUP(5,eii,eia)&amp;_xlfn.XLOOKUP(MID(C442,4,3),e_code,TEXT(e_size,"0000"))&amp;_xlfn.XLOOKUP(16,eii,eia)&amp;_xlfn.XLOOKUP(6,eii,eia)&amp;ROUND(MIN(SQRT($A442*_xlfn.XLOOKUP(LEFT(C442,7),r_1,r_4)),_xlfn.XLOOKUP(LEFT(C442,7),r_1,r_7)),1)&amp;" V"&amp;_xlfn.XLOOKUP(16,eii,eia)&amp;_xlfn.XLOOKUP(8,eii,eia)&amp;_xlfn.XLOOKUP(LEFT(C442,7),r_1,r_8)&amp;_xlfn.XLOOKUP(16,eii,eia)&amp;_xlfn.XLOOKUP(9,eii,eia)&amp;_xlfn.XLOOKUP($A442,E96_raw,E96_code&amp;" / "&amp;E96_3C)&amp;_xlfn.XLOOKUP(16,eii,eia)&amp;_xlfn.XLOOKUP(10,eii,eia)&amp;_xlfn.XLOOKUP(LEFT(C442,7),r_1,r_10)&amp;_xlfn.XLOOKUP(16,eii,eia)&amp;_xlfn.XLOOKUP(11,eii,eia)&amp;_xlfn.XLOOKUP(LEFT(C442,7),r_1,r_11)&amp;_xlfn.XLOOKUP(16,eii,eia)&amp;_xlfn.XLOOKUP(12,eii,eia)&amp;_xlfn.XLOOKUP(LEFT(C442,7),r_1,r_12)&amp;" ppm/°C"&amp;_xlfn.XLOOKUP(16,eii,eia)&amp;_xlfn.XLOOKUP(13,eii,eia)&amp;MID(C442,4,2)&amp;_xlfn.XLOOKUP(16,eii,eia)&amp;_xlfn.XLOOKUP(14,eii,eia)&amp;_xlfn.XLOOKUP(16,eii,eia)&amp;_xlfn.XLOOKUP(15,eii,eia)&amp;_xlfn.XLOOKUP(16,eii,eia)</f>
        <v>technology 3742;attribute MPN 'ERJ1RHD3742' constant;attribute value '37.4 k' constant;attribute Power '0.05 W @ 70°C' constant;attribute package '0201' constant;attribute RCWV '30 V' constant;attribute tolerance '±0.5 %' constant;attribute pkg_codes '3742 / 373'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2" s="5" t="str" cm="1">
        <f t="array" aca="1" ref="F442" ca="1">IF( OR( AND($A442&gt;=INDIRECT("'Panasonic ERJ Code Table'!$K" &amp; F$1),$A442&lt;=INDIRECT("'Panasonic ERJ Code Table'!$L" &amp; F$1)), AND($A442&gt;=INDIRECT("'Panasonic ERJ Code Table'!$M" &amp; F$1),$A442&lt;=INDIRECT("'Panasonic ERJ Code Table'!$N" &amp; F$1)) ),F$2&amp;_xlfn.XLOOKUP($A442,E96_raw,E96_code),"N/A")</f>
        <v>ERJ2RHD3742</v>
      </c>
      <c r="G442" s="23" t="str" cm="1">
        <f t="array" aca="1" ref="G442" ca="1">"technology "&amp;RIGHT(F442,4)&amp;";"&amp;_xlfn.XLOOKUP(2,eii,eia)&amp;F442&amp;_xlfn.XLOOKUP(16,eii,eia)&amp;_xlfn.XLOOKUP(3,eii,eia)&amp;_xlfn.XLOOKUP($A442,E96_raw,e96_std&amp;" "&amp;e96_sym)&amp;_xlfn.XLOOKUP(16,eii,eia)&amp;_xlfn.XLOOKUP(4,eii,eia)&amp;_xlfn.XLOOKUP(LEFT(F442,7),r_1,r_4)&amp;" W @ 70°C"&amp;_xlfn.XLOOKUP(16,eii,eia)&amp;_xlfn.XLOOKUP(5,eii,eia)&amp;_xlfn.XLOOKUP(MID(F442,4,3),e_code,TEXT(e_size,"0000"))&amp;_xlfn.XLOOKUP(16,eii,eia)&amp;_xlfn.XLOOKUP(6,eii,eia)&amp;ROUND(MIN(SQRT($A442*_xlfn.XLOOKUP(LEFT(F442,7),r_1,r_4)),_xlfn.XLOOKUP(LEFT(F442,7),r_1,r_7)),1)&amp;" V"&amp;_xlfn.XLOOKUP(16,eii,eia)&amp;_xlfn.XLOOKUP(8,eii,eia)&amp;_xlfn.XLOOKUP(LEFT(F442,7),r_1,r_8)&amp;_xlfn.XLOOKUP(16,eii,eia)&amp;_xlfn.XLOOKUP(9,eii,eia)&amp;_xlfn.XLOOKUP($A442,E96_raw,E96_code&amp;" / "&amp;E96_3C)&amp;_xlfn.XLOOKUP(16,eii,eia)&amp;_xlfn.XLOOKUP(10,eii,eia)&amp;_xlfn.XLOOKUP(LEFT(F442,7),r_1,r_10)&amp;_xlfn.XLOOKUP(16,eii,eia)&amp;_xlfn.XLOOKUP(11,eii,eia)&amp;_xlfn.XLOOKUP(LEFT(F442,7),r_1,r_11)&amp;_xlfn.XLOOKUP(16,eii,eia)&amp;_xlfn.XLOOKUP(12,eii,eia)&amp;_xlfn.XLOOKUP(LEFT(F442,7),r_1,r_12)&amp;" ppm/°C"&amp;_xlfn.XLOOKUP(16,eii,eia)&amp;_xlfn.XLOOKUP(13,eii,eia)&amp;MID(F442,4,2)&amp;_xlfn.XLOOKUP(16,eii,eia)&amp;_xlfn.XLOOKUP(14,eii,eia)&amp;_xlfn.XLOOKUP(16,eii,eia)&amp;_xlfn.XLOOKUP(15,eii,eia)&amp;_xlfn.XLOOKUP(16,eii,eia)</f>
        <v>technology 3742;attribute MPN 'ERJ2RHD3742' constant;attribute value '37.4 k' constant;attribute Power '0.063 W @ 70°C' constant;attribute package '0402' constant;attribute RCWV '48.5 V' constant;attribute tolerance '±0.5 %' constant;attribute pkg_codes '3742 / 373'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2" s="5" t="str" cm="1">
        <f t="array" aca="1" ref="I442" ca="1">IF( OR( AND($A442&gt;=INDIRECT("'Panasonic ERJ Code Table'!$K" &amp; I$1),$A442&lt;=INDIRECT("'Panasonic ERJ Code Table'!$L" &amp; I$1)), AND($A442&gt;=INDIRECT("'Panasonic ERJ Code Table'!$M" &amp; I$1),$A442&lt;=INDIRECT("'Panasonic ERJ Code Table'!$N" &amp; I$1)) ),I$2&amp;_xlfn.XLOOKUP($A442,E96_raw,E96_code),"N/A")</f>
        <v>N/A</v>
      </c>
      <c r="L442" s="5" t="str" cm="1">
        <f t="array" aca="1" ref="L442" ca="1">IF( OR( AND($A442&gt;=INDIRECT("'Panasonic ERJ Code Table'!$K" &amp; L$1),$A442&lt;=INDIRECT("'Panasonic ERJ Code Table'!$L" &amp; L$1)), AND($A442&gt;=INDIRECT("'Panasonic ERJ Code Table'!$M" &amp; L$1),$A442&lt;=INDIRECT("'Panasonic ERJ Code Table'!$N" &amp; L$1)) ),L$2&amp;_xlfn.XLOOKUP($A442,E96_raw,E96_code),"N/A")</f>
        <v>ERJ3RBD3742</v>
      </c>
      <c r="O442" s="5" t="str" cm="1">
        <f t="array" aca="1" ref="O442" ca="1">IF( OR( AND($A442&gt;=INDIRECT("'Panasonic ERJ Code Table'!$K" &amp; O$1),$A442&lt;=INDIRECT("'Panasonic ERJ Code Table'!$L" &amp; O$1)), AND($A442&gt;=INDIRECT("'Panasonic ERJ Code Table'!$M" &amp; O$1),$A442&lt;=INDIRECT("'Panasonic ERJ Code Table'!$N" &amp; O$1)) ),O$2&amp;_xlfn.XLOOKUP($A442,E96_raw,E96_code),"N/A")</f>
        <v>N/A</v>
      </c>
      <c r="R442" s="5" t="str" cm="1">
        <f t="array" aca="1" ref="R442" ca="1">IF( OR( AND($A442&gt;=INDIRECT("'Panasonic ERJ Code Table'!$K" &amp; R$1),$A442&lt;=INDIRECT("'Panasonic ERJ Code Table'!$L" &amp; R$1)), AND($A442&gt;=INDIRECT("'Panasonic ERJ Code Table'!$M" &amp; R$1),$A442&lt;=INDIRECT("'Panasonic ERJ Code Table'!$N" &amp; R$1)) ),R$2&amp;_xlfn.XLOOKUP($A442,E96_raw,E96_code),"N/A")</f>
        <v>ERJ6RBD3742</v>
      </c>
      <c r="U442" s="5" t="str" cm="1">
        <f t="array" aca="1" ref="U442" ca="1">IF( OR( AND($A442&gt;=INDIRECT("'Panasonic ERJ Code Table'!$J" &amp; U$1),$A442&lt;=INDIRECT("'Panasonic ERJ Code Table'!$K" &amp; U$1)), AND($A442&gt;=INDIRECT("'Panasonic ERJ Code Table'!$L" &amp; U$1),$A442&lt;=INDIRECT("'Panasonic ERJ Code Table'!$M" &amp; U$1)) ),U$2&amp;_xlfn.XLOOKUP($A442,E96_raw,E96_code),"N/A")</f>
        <v>ERJ6RED3742</v>
      </c>
    </row>
    <row r="443" spans="1:21">
      <c r="A443" s="16">
        <v>38300</v>
      </c>
      <c r="B443" s="19"/>
      <c r="C443" s="5" t="str" cm="1">
        <f t="array" aca="1" ref="C443" ca="1">IF( OR( AND($A443&gt;=INDIRECT("'Panasonic ERJ Code Table'!$K" &amp; C$1),$A443&lt;=INDIRECT("'Panasonic ERJ Code Table'!$L" &amp; C$1)), AND($A443&gt;=INDIRECT("'Panasonic ERJ Code Table'!$M" &amp; C$1),$A443&lt;=INDIRECT("'Panasonic ERJ Code Table'!$N" &amp; C$1)) ),C$2&amp;_xlfn.XLOOKUP($A443,E96_raw,E96_code),"N/A")</f>
        <v>ERJ1RHD3832</v>
      </c>
      <c r="D443" s="23" t="str" cm="1">
        <f t="array" aca="1" ref="D443" ca="1">"technology "&amp;RIGHT(C443,4)&amp;";"&amp;_xlfn.XLOOKUP(2,eii,eia)&amp;C443&amp;_xlfn.XLOOKUP(16,eii,eia)&amp;_xlfn.XLOOKUP(3,eii,eia)&amp;_xlfn.XLOOKUP($A443,E96_raw,e96_std&amp;" "&amp;e96_sym)&amp;_xlfn.XLOOKUP(16,eii,eia)&amp;_xlfn.XLOOKUP(4,eii,eia)&amp;_xlfn.XLOOKUP(LEFT(C443,7),r_1,r_4)&amp;" W @ 70°C"&amp;_xlfn.XLOOKUP(16,eii,eia)&amp;_xlfn.XLOOKUP(5,eii,eia)&amp;_xlfn.XLOOKUP(MID(C443,4,3),e_code,TEXT(e_size,"0000"))&amp;_xlfn.XLOOKUP(16,eii,eia)&amp;_xlfn.XLOOKUP(6,eii,eia)&amp;ROUND(MIN(SQRT($A443*_xlfn.XLOOKUP(LEFT(C443,7),r_1,r_4)),_xlfn.XLOOKUP(LEFT(C443,7),r_1,r_7)),1)&amp;" V"&amp;_xlfn.XLOOKUP(16,eii,eia)&amp;_xlfn.XLOOKUP(8,eii,eia)&amp;_xlfn.XLOOKUP(LEFT(C443,7),r_1,r_8)&amp;_xlfn.XLOOKUP(16,eii,eia)&amp;_xlfn.XLOOKUP(9,eii,eia)&amp;_xlfn.XLOOKUP($A443,E96_raw,E96_code&amp;" / "&amp;E96_3C)&amp;_xlfn.XLOOKUP(16,eii,eia)&amp;_xlfn.XLOOKUP(10,eii,eia)&amp;_xlfn.XLOOKUP(LEFT(C443,7),r_1,r_10)&amp;_xlfn.XLOOKUP(16,eii,eia)&amp;_xlfn.XLOOKUP(11,eii,eia)&amp;_xlfn.XLOOKUP(LEFT(C443,7),r_1,r_11)&amp;_xlfn.XLOOKUP(16,eii,eia)&amp;_xlfn.XLOOKUP(12,eii,eia)&amp;_xlfn.XLOOKUP(LEFT(C443,7),r_1,r_12)&amp;" ppm/°C"&amp;_xlfn.XLOOKUP(16,eii,eia)&amp;_xlfn.XLOOKUP(13,eii,eia)&amp;MID(C443,4,2)&amp;_xlfn.XLOOKUP(16,eii,eia)&amp;_xlfn.XLOOKUP(14,eii,eia)&amp;_xlfn.XLOOKUP(16,eii,eia)&amp;_xlfn.XLOOKUP(15,eii,eia)&amp;_xlfn.XLOOKUP(16,eii,eia)</f>
        <v>technology 3832;attribute MPN 'ERJ1RHD3832' constant;attribute value '38.3 k' constant;attribute Power '0.05 W @ 70°C' constant;attribute package '0201' constant;attribute RCWV '30 V' constant;attribute tolerance '±0.5 %' constant;attribute pkg_codes '3832 / 383'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3" s="5" t="str" cm="1">
        <f t="array" aca="1" ref="F443" ca="1">IF( OR( AND($A443&gt;=INDIRECT("'Panasonic ERJ Code Table'!$K" &amp; F$1),$A443&lt;=INDIRECT("'Panasonic ERJ Code Table'!$L" &amp; F$1)), AND($A443&gt;=INDIRECT("'Panasonic ERJ Code Table'!$M" &amp; F$1),$A443&lt;=INDIRECT("'Panasonic ERJ Code Table'!$N" &amp; F$1)) ),F$2&amp;_xlfn.XLOOKUP($A443,E96_raw,E96_code),"N/A")</f>
        <v>ERJ2RHD3832</v>
      </c>
      <c r="G443" s="23" t="str" cm="1">
        <f t="array" aca="1" ref="G443" ca="1">"technology "&amp;RIGHT(F443,4)&amp;";"&amp;_xlfn.XLOOKUP(2,eii,eia)&amp;F443&amp;_xlfn.XLOOKUP(16,eii,eia)&amp;_xlfn.XLOOKUP(3,eii,eia)&amp;_xlfn.XLOOKUP($A443,E96_raw,e96_std&amp;" "&amp;e96_sym)&amp;_xlfn.XLOOKUP(16,eii,eia)&amp;_xlfn.XLOOKUP(4,eii,eia)&amp;_xlfn.XLOOKUP(LEFT(F443,7),r_1,r_4)&amp;" W @ 70°C"&amp;_xlfn.XLOOKUP(16,eii,eia)&amp;_xlfn.XLOOKUP(5,eii,eia)&amp;_xlfn.XLOOKUP(MID(F443,4,3),e_code,TEXT(e_size,"0000"))&amp;_xlfn.XLOOKUP(16,eii,eia)&amp;_xlfn.XLOOKUP(6,eii,eia)&amp;ROUND(MIN(SQRT($A443*_xlfn.XLOOKUP(LEFT(F443,7),r_1,r_4)),_xlfn.XLOOKUP(LEFT(F443,7),r_1,r_7)),1)&amp;" V"&amp;_xlfn.XLOOKUP(16,eii,eia)&amp;_xlfn.XLOOKUP(8,eii,eia)&amp;_xlfn.XLOOKUP(LEFT(F443,7),r_1,r_8)&amp;_xlfn.XLOOKUP(16,eii,eia)&amp;_xlfn.XLOOKUP(9,eii,eia)&amp;_xlfn.XLOOKUP($A443,E96_raw,E96_code&amp;" / "&amp;E96_3C)&amp;_xlfn.XLOOKUP(16,eii,eia)&amp;_xlfn.XLOOKUP(10,eii,eia)&amp;_xlfn.XLOOKUP(LEFT(F443,7),r_1,r_10)&amp;_xlfn.XLOOKUP(16,eii,eia)&amp;_xlfn.XLOOKUP(11,eii,eia)&amp;_xlfn.XLOOKUP(LEFT(F443,7),r_1,r_11)&amp;_xlfn.XLOOKUP(16,eii,eia)&amp;_xlfn.XLOOKUP(12,eii,eia)&amp;_xlfn.XLOOKUP(LEFT(F443,7),r_1,r_12)&amp;" ppm/°C"&amp;_xlfn.XLOOKUP(16,eii,eia)&amp;_xlfn.XLOOKUP(13,eii,eia)&amp;MID(F443,4,2)&amp;_xlfn.XLOOKUP(16,eii,eia)&amp;_xlfn.XLOOKUP(14,eii,eia)&amp;_xlfn.XLOOKUP(16,eii,eia)&amp;_xlfn.XLOOKUP(15,eii,eia)&amp;_xlfn.XLOOKUP(16,eii,eia)</f>
        <v>technology 3832;attribute MPN 'ERJ2RHD3832' constant;attribute value '38.3 k' constant;attribute Power '0.063 W @ 70°C' constant;attribute package '0402' constant;attribute RCWV '49.1 V' constant;attribute tolerance '±0.5 %' constant;attribute pkg_codes '3832 / 383'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3" s="5" t="str" cm="1">
        <f t="array" aca="1" ref="I443" ca="1">IF( OR( AND($A443&gt;=INDIRECT("'Panasonic ERJ Code Table'!$K" &amp; I$1),$A443&lt;=INDIRECT("'Panasonic ERJ Code Table'!$L" &amp; I$1)), AND($A443&gt;=INDIRECT("'Panasonic ERJ Code Table'!$M" &amp; I$1),$A443&lt;=INDIRECT("'Panasonic ERJ Code Table'!$N" &amp; I$1)) ),I$2&amp;_xlfn.XLOOKUP($A443,E96_raw,E96_code),"N/A")</f>
        <v>N/A</v>
      </c>
      <c r="L443" s="5" t="str" cm="1">
        <f t="array" aca="1" ref="L443" ca="1">IF( OR( AND($A443&gt;=INDIRECT("'Panasonic ERJ Code Table'!$K" &amp; L$1),$A443&lt;=INDIRECT("'Panasonic ERJ Code Table'!$L" &amp; L$1)), AND($A443&gt;=INDIRECT("'Panasonic ERJ Code Table'!$M" &amp; L$1),$A443&lt;=INDIRECT("'Panasonic ERJ Code Table'!$N" &amp; L$1)) ),L$2&amp;_xlfn.XLOOKUP($A443,E96_raw,E96_code),"N/A")</f>
        <v>ERJ3RBD3832</v>
      </c>
      <c r="O443" s="5" t="str" cm="1">
        <f t="array" aca="1" ref="O443" ca="1">IF( OR( AND($A443&gt;=INDIRECT("'Panasonic ERJ Code Table'!$K" &amp; O$1),$A443&lt;=INDIRECT("'Panasonic ERJ Code Table'!$L" &amp; O$1)), AND($A443&gt;=INDIRECT("'Panasonic ERJ Code Table'!$M" &amp; O$1),$A443&lt;=INDIRECT("'Panasonic ERJ Code Table'!$N" &amp; O$1)) ),O$2&amp;_xlfn.XLOOKUP($A443,E96_raw,E96_code),"N/A")</f>
        <v>N/A</v>
      </c>
      <c r="R443" s="5" t="str" cm="1">
        <f t="array" aca="1" ref="R443" ca="1">IF( OR( AND($A443&gt;=INDIRECT("'Panasonic ERJ Code Table'!$K" &amp; R$1),$A443&lt;=INDIRECT("'Panasonic ERJ Code Table'!$L" &amp; R$1)), AND($A443&gt;=INDIRECT("'Panasonic ERJ Code Table'!$M" &amp; R$1),$A443&lt;=INDIRECT("'Panasonic ERJ Code Table'!$N" &amp; R$1)) ),R$2&amp;_xlfn.XLOOKUP($A443,E96_raw,E96_code),"N/A")</f>
        <v>ERJ6RBD3832</v>
      </c>
      <c r="U443" s="5" t="str" cm="1">
        <f t="array" aca="1" ref="U443" ca="1">IF( OR( AND($A443&gt;=INDIRECT("'Panasonic ERJ Code Table'!$J" &amp; U$1),$A443&lt;=INDIRECT("'Panasonic ERJ Code Table'!$K" &amp; U$1)), AND($A443&gt;=INDIRECT("'Panasonic ERJ Code Table'!$L" &amp; U$1),$A443&lt;=INDIRECT("'Panasonic ERJ Code Table'!$M" &amp; U$1)) ),U$2&amp;_xlfn.XLOOKUP($A443,E96_raw,E96_code),"N/A")</f>
        <v>ERJ6RED3832</v>
      </c>
    </row>
    <row r="444" spans="1:21">
      <c r="A444" s="16">
        <v>39200</v>
      </c>
      <c r="B444" s="19"/>
      <c r="C444" s="5" t="str" cm="1">
        <f t="array" aca="1" ref="C444" ca="1">IF( OR( AND($A444&gt;=INDIRECT("'Panasonic ERJ Code Table'!$K" &amp; C$1),$A444&lt;=INDIRECT("'Panasonic ERJ Code Table'!$L" &amp; C$1)), AND($A444&gt;=INDIRECT("'Panasonic ERJ Code Table'!$M" &amp; C$1),$A444&lt;=INDIRECT("'Panasonic ERJ Code Table'!$N" &amp; C$1)) ),C$2&amp;_xlfn.XLOOKUP($A444,E96_raw,E96_code),"N/A")</f>
        <v>ERJ1RHD3922</v>
      </c>
      <c r="D444" s="23" t="str" cm="1">
        <f t="array" aca="1" ref="D444" ca="1">"technology "&amp;RIGHT(C444,4)&amp;";"&amp;_xlfn.XLOOKUP(2,eii,eia)&amp;C444&amp;_xlfn.XLOOKUP(16,eii,eia)&amp;_xlfn.XLOOKUP(3,eii,eia)&amp;_xlfn.XLOOKUP($A444,E96_raw,e96_std&amp;" "&amp;e96_sym)&amp;_xlfn.XLOOKUP(16,eii,eia)&amp;_xlfn.XLOOKUP(4,eii,eia)&amp;_xlfn.XLOOKUP(LEFT(C444,7),r_1,r_4)&amp;" W @ 70°C"&amp;_xlfn.XLOOKUP(16,eii,eia)&amp;_xlfn.XLOOKUP(5,eii,eia)&amp;_xlfn.XLOOKUP(MID(C444,4,3),e_code,TEXT(e_size,"0000"))&amp;_xlfn.XLOOKUP(16,eii,eia)&amp;_xlfn.XLOOKUP(6,eii,eia)&amp;ROUND(MIN(SQRT($A444*_xlfn.XLOOKUP(LEFT(C444,7),r_1,r_4)),_xlfn.XLOOKUP(LEFT(C444,7),r_1,r_7)),1)&amp;" V"&amp;_xlfn.XLOOKUP(16,eii,eia)&amp;_xlfn.XLOOKUP(8,eii,eia)&amp;_xlfn.XLOOKUP(LEFT(C444,7),r_1,r_8)&amp;_xlfn.XLOOKUP(16,eii,eia)&amp;_xlfn.XLOOKUP(9,eii,eia)&amp;_xlfn.XLOOKUP($A444,E96_raw,E96_code&amp;" / "&amp;E96_3C)&amp;_xlfn.XLOOKUP(16,eii,eia)&amp;_xlfn.XLOOKUP(10,eii,eia)&amp;_xlfn.XLOOKUP(LEFT(C444,7),r_1,r_10)&amp;_xlfn.XLOOKUP(16,eii,eia)&amp;_xlfn.XLOOKUP(11,eii,eia)&amp;_xlfn.XLOOKUP(LEFT(C444,7),r_1,r_11)&amp;_xlfn.XLOOKUP(16,eii,eia)&amp;_xlfn.XLOOKUP(12,eii,eia)&amp;_xlfn.XLOOKUP(LEFT(C444,7),r_1,r_12)&amp;" ppm/°C"&amp;_xlfn.XLOOKUP(16,eii,eia)&amp;_xlfn.XLOOKUP(13,eii,eia)&amp;MID(C444,4,2)&amp;_xlfn.XLOOKUP(16,eii,eia)&amp;_xlfn.XLOOKUP(14,eii,eia)&amp;_xlfn.XLOOKUP(16,eii,eia)&amp;_xlfn.XLOOKUP(15,eii,eia)&amp;_xlfn.XLOOKUP(16,eii,eia)</f>
        <v>technology 3922;attribute MPN 'ERJ1RHD3922' constant;attribute value '39.2 k' constant;attribute Power '0.05 W @ 70°C' constant;attribute package '0201' constant;attribute RCWV '30 V' constant;attribute tolerance '±0.5 %' constant;attribute pkg_codes '3922 / 393'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4" s="5" t="str" cm="1">
        <f t="array" aca="1" ref="F444" ca="1">IF( OR( AND($A444&gt;=INDIRECT("'Panasonic ERJ Code Table'!$K" &amp; F$1),$A444&lt;=INDIRECT("'Panasonic ERJ Code Table'!$L" &amp; F$1)), AND($A444&gt;=INDIRECT("'Panasonic ERJ Code Table'!$M" &amp; F$1),$A444&lt;=INDIRECT("'Panasonic ERJ Code Table'!$N" &amp; F$1)) ),F$2&amp;_xlfn.XLOOKUP($A444,E96_raw,E96_code),"N/A")</f>
        <v>ERJ2RHD3922</v>
      </c>
      <c r="G444" s="23" t="str" cm="1">
        <f t="array" aca="1" ref="G444" ca="1">"technology "&amp;RIGHT(F444,4)&amp;";"&amp;_xlfn.XLOOKUP(2,eii,eia)&amp;F444&amp;_xlfn.XLOOKUP(16,eii,eia)&amp;_xlfn.XLOOKUP(3,eii,eia)&amp;_xlfn.XLOOKUP($A444,E96_raw,e96_std&amp;" "&amp;e96_sym)&amp;_xlfn.XLOOKUP(16,eii,eia)&amp;_xlfn.XLOOKUP(4,eii,eia)&amp;_xlfn.XLOOKUP(LEFT(F444,7),r_1,r_4)&amp;" W @ 70°C"&amp;_xlfn.XLOOKUP(16,eii,eia)&amp;_xlfn.XLOOKUP(5,eii,eia)&amp;_xlfn.XLOOKUP(MID(F444,4,3),e_code,TEXT(e_size,"0000"))&amp;_xlfn.XLOOKUP(16,eii,eia)&amp;_xlfn.XLOOKUP(6,eii,eia)&amp;ROUND(MIN(SQRT($A444*_xlfn.XLOOKUP(LEFT(F444,7),r_1,r_4)),_xlfn.XLOOKUP(LEFT(F444,7),r_1,r_7)),1)&amp;" V"&amp;_xlfn.XLOOKUP(16,eii,eia)&amp;_xlfn.XLOOKUP(8,eii,eia)&amp;_xlfn.XLOOKUP(LEFT(F444,7),r_1,r_8)&amp;_xlfn.XLOOKUP(16,eii,eia)&amp;_xlfn.XLOOKUP(9,eii,eia)&amp;_xlfn.XLOOKUP($A444,E96_raw,E96_code&amp;" / "&amp;E96_3C)&amp;_xlfn.XLOOKUP(16,eii,eia)&amp;_xlfn.XLOOKUP(10,eii,eia)&amp;_xlfn.XLOOKUP(LEFT(F444,7),r_1,r_10)&amp;_xlfn.XLOOKUP(16,eii,eia)&amp;_xlfn.XLOOKUP(11,eii,eia)&amp;_xlfn.XLOOKUP(LEFT(F444,7),r_1,r_11)&amp;_xlfn.XLOOKUP(16,eii,eia)&amp;_xlfn.XLOOKUP(12,eii,eia)&amp;_xlfn.XLOOKUP(LEFT(F444,7),r_1,r_12)&amp;" ppm/°C"&amp;_xlfn.XLOOKUP(16,eii,eia)&amp;_xlfn.XLOOKUP(13,eii,eia)&amp;MID(F444,4,2)&amp;_xlfn.XLOOKUP(16,eii,eia)&amp;_xlfn.XLOOKUP(14,eii,eia)&amp;_xlfn.XLOOKUP(16,eii,eia)&amp;_xlfn.XLOOKUP(15,eii,eia)&amp;_xlfn.XLOOKUP(16,eii,eia)</f>
        <v>technology 3922;attribute MPN 'ERJ2RHD3922' constant;attribute value '39.2 k' constant;attribute Power '0.063 W @ 70°C' constant;attribute package '0402' constant;attribute RCWV '49.7 V' constant;attribute tolerance '±0.5 %' constant;attribute pkg_codes '3922 / 393'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4" s="5" t="str" cm="1">
        <f t="array" aca="1" ref="I444" ca="1">IF( OR( AND($A444&gt;=INDIRECT("'Panasonic ERJ Code Table'!$K" &amp; I$1),$A444&lt;=INDIRECT("'Panasonic ERJ Code Table'!$L" &amp; I$1)), AND($A444&gt;=INDIRECT("'Panasonic ERJ Code Table'!$M" &amp; I$1),$A444&lt;=INDIRECT("'Panasonic ERJ Code Table'!$N" &amp; I$1)) ),I$2&amp;_xlfn.XLOOKUP($A444,E96_raw,E96_code),"N/A")</f>
        <v>N/A</v>
      </c>
      <c r="L444" s="5" t="str" cm="1">
        <f t="array" aca="1" ref="L444" ca="1">IF( OR( AND($A444&gt;=INDIRECT("'Panasonic ERJ Code Table'!$K" &amp; L$1),$A444&lt;=INDIRECT("'Panasonic ERJ Code Table'!$L" &amp; L$1)), AND($A444&gt;=INDIRECT("'Panasonic ERJ Code Table'!$M" &amp; L$1),$A444&lt;=INDIRECT("'Panasonic ERJ Code Table'!$N" &amp; L$1)) ),L$2&amp;_xlfn.XLOOKUP($A444,E96_raw,E96_code),"N/A")</f>
        <v>ERJ3RBD3922</v>
      </c>
      <c r="O444" s="5" t="str" cm="1">
        <f t="array" aca="1" ref="O444" ca="1">IF( OR( AND($A444&gt;=INDIRECT("'Panasonic ERJ Code Table'!$K" &amp; O$1),$A444&lt;=INDIRECT("'Panasonic ERJ Code Table'!$L" &amp; O$1)), AND($A444&gt;=INDIRECT("'Panasonic ERJ Code Table'!$M" &amp; O$1),$A444&lt;=INDIRECT("'Panasonic ERJ Code Table'!$N" &amp; O$1)) ),O$2&amp;_xlfn.XLOOKUP($A444,E96_raw,E96_code),"N/A")</f>
        <v>N/A</v>
      </c>
      <c r="R444" s="5" t="str" cm="1">
        <f t="array" aca="1" ref="R444" ca="1">IF( OR( AND($A444&gt;=INDIRECT("'Panasonic ERJ Code Table'!$K" &amp; R$1),$A444&lt;=INDIRECT("'Panasonic ERJ Code Table'!$L" &amp; R$1)), AND($A444&gt;=INDIRECT("'Panasonic ERJ Code Table'!$M" &amp; R$1),$A444&lt;=INDIRECT("'Panasonic ERJ Code Table'!$N" &amp; R$1)) ),R$2&amp;_xlfn.XLOOKUP($A444,E96_raw,E96_code),"N/A")</f>
        <v>ERJ6RBD3922</v>
      </c>
      <c r="U444" s="5" t="str" cm="1">
        <f t="array" aca="1" ref="U444" ca="1">IF( OR( AND($A444&gt;=INDIRECT("'Panasonic ERJ Code Table'!$J" &amp; U$1),$A444&lt;=INDIRECT("'Panasonic ERJ Code Table'!$K" &amp; U$1)), AND($A444&gt;=INDIRECT("'Panasonic ERJ Code Table'!$L" &amp; U$1),$A444&lt;=INDIRECT("'Panasonic ERJ Code Table'!$M" &amp; U$1)) ),U$2&amp;_xlfn.XLOOKUP($A444,E96_raw,E96_code),"N/A")</f>
        <v>ERJ6RED3922</v>
      </c>
    </row>
    <row r="445" spans="1:21">
      <c r="A445" s="16">
        <v>40199.999999999993</v>
      </c>
      <c r="B445" s="19"/>
      <c r="C445" s="5" t="str" cm="1">
        <f t="array" aca="1" ref="C445" ca="1">IF( OR( AND($A445&gt;=INDIRECT("'Panasonic ERJ Code Table'!$K" &amp; C$1),$A445&lt;=INDIRECT("'Panasonic ERJ Code Table'!$L" &amp; C$1)), AND($A445&gt;=INDIRECT("'Panasonic ERJ Code Table'!$M" &amp; C$1),$A445&lt;=INDIRECT("'Panasonic ERJ Code Table'!$N" &amp; C$1)) ),C$2&amp;_xlfn.XLOOKUP($A445,E96_raw,E96_code),"N/A")</f>
        <v>ERJ1RHD4022</v>
      </c>
      <c r="D445" s="23" t="str" cm="1">
        <f t="array" aca="1" ref="D445" ca="1">"technology "&amp;RIGHT(C445,4)&amp;";"&amp;_xlfn.XLOOKUP(2,eii,eia)&amp;C445&amp;_xlfn.XLOOKUP(16,eii,eia)&amp;_xlfn.XLOOKUP(3,eii,eia)&amp;_xlfn.XLOOKUP($A445,E96_raw,e96_std&amp;" "&amp;e96_sym)&amp;_xlfn.XLOOKUP(16,eii,eia)&amp;_xlfn.XLOOKUP(4,eii,eia)&amp;_xlfn.XLOOKUP(LEFT(C445,7),r_1,r_4)&amp;" W @ 70°C"&amp;_xlfn.XLOOKUP(16,eii,eia)&amp;_xlfn.XLOOKUP(5,eii,eia)&amp;_xlfn.XLOOKUP(MID(C445,4,3),e_code,TEXT(e_size,"0000"))&amp;_xlfn.XLOOKUP(16,eii,eia)&amp;_xlfn.XLOOKUP(6,eii,eia)&amp;ROUND(MIN(SQRT($A445*_xlfn.XLOOKUP(LEFT(C445,7),r_1,r_4)),_xlfn.XLOOKUP(LEFT(C445,7),r_1,r_7)),1)&amp;" V"&amp;_xlfn.XLOOKUP(16,eii,eia)&amp;_xlfn.XLOOKUP(8,eii,eia)&amp;_xlfn.XLOOKUP(LEFT(C445,7),r_1,r_8)&amp;_xlfn.XLOOKUP(16,eii,eia)&amp;_xlfn.XLOOKUP(9,eii,eia)&amp;_xlfn.XLOOKUP($A445,E96_raw,E96_code&amp;" / "&amp;E96_3C)&amp;_xlfn.XLOOKUP(16,eii,eia)&amp;_xlfn.XLOOKUP(10,eii,eia)&amp;_xlfn.XLOOKUP(LEFT(C445,7),r_1,r_10)&amp;_xlfn.XLOOKUP(16,eii,eia)&amp;_xlfn.XLOOKUP(11,eii,eia)&amp;_xlfn.XLOOKUP(LEFT(C445,7),r_1,r_11)&amp;_xlfn.XLOOKUP(16,eii,eia)&amp;_xlfn.XLOOKUP(12,eii,eia)&amp;_xlfn.XLOOKUP(LEFT(C445,7),r_1,r_12)&amp;" ppm/°C"&amp;_xlfn.XLOOKUP(16,eii,eia)&amp;_xlfn.XLOOKUP(13,eii,eia)&amp;MID(C445,4,2)&amp;_xlfn.XLOOKUP(16,eii,eia)&amp;_xlfn.XLOOKUP(14,eii,eia)&amp;_xlfn.XLOOKUP(16,eii,eia)&amp;_xlfn.XLOOKUP(15,eii,eia)&amp;_xlfn.XLOOKUP(16,eii,eia)</f>
        <v>technology 4022;attribute MPN 'ERJ1RHD4022' constant;attribute value '40.2 k' constant;attribute Power '0.05 W @ 70°C' constant;attribute package '0201' constant;attribute RCWV '30 V' constant;attribute tolerance '±0.5 %' constant;attribute pkg_codes '4022 / 403'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5" s="5" t="str" cm="1">
        <f t="array" aca="1" ref="F445" ca="1">IF( OR( AND($A445&gt;=INDIRECT("'Panasonic ERJ Code Table'!$K" &amp; F$1),$A445&lt;=INDIRECT("'Panasonic ERJ Code Table'!$L" &amp; F$1)), AND($A445&gt;=INDIRECT("'Panasonic ERJ Code Table'!$M" &amp; F$1),$A445&lt;=INDIRECT("'Panasonic ERJ Code Table'!$N" &amp; F$1)) ),F$2&amp;_xlfn.XLOOKUP($A445,E96_raw,E96_code),"N/A")</f>
        <v>ERJ2RHD4022</v>
      </c>
      <c r="G445" s="23" t="str" cm="1">
        <f t="array" aca="1" ref="G445" ca="1">"technology "&amp;RIGHT(F445,4)&amp;";"&amp;_xlfn.XLOOKUP(2,eii,eia)&amp;F445&amp;_xlfn.XLOOKUP(16,eii,eia)&amp;_xlfn.XLOOKUP(3,eii,eia)&amp;_xlfn.XLOOKUP($A445,E96_raw,e96_std&amp;" "&amp;e96_sym)&amp;_xlfn.XLOOKUP(16,eii,eia)&amp;_xlfn.XLOOKUP(4,eii,eia)&amp;_xlfn.XLOOKUP(LEFT(F445,7),r_1,r_4)&amp;" W @ 70°C"&amp;_xlfn.XLOOKUP(16,eii,eia)&amp;_xlfn.XLOOKUP(5,eii,eia)&amp;_xlfn.XLOOKUP(MID(F445,4,3),e_code,TEXT(e_size,"0000"))&amp;_xlfn.XLOOKUP(16,eii,eia)&amp;_xlfn.XLOOKUP(6,eii,eia)&amp;ROUND(MIN(SQRT($A445*_xlfn.XLOOKUP(LEFT(F445,7),r_1,r_4)),_xlfn.XLOOKUP(LEFT(F445,7),r_1,r_7)),1)&amp;" V"&amp;_xlfn.XLOOKUP(16,eii,eia)&amp;_xlfn.XLOOKUP(8,eii,eia)&amp;_xlfn.XLOOKUP(LEFT(F445,7),r_1,r_8)&amp;_xlfn.XLOOKUP(16,eii,eia)&amp;_xlfn.XLOOKUP(9,eii,eia)&amp;_xlfn.XLOOKUP($A445,E96_raw,E96_code&amp;" / "&amp;E96_3C)&amp;_xlfn.XLOOKUP(16,eii,eia)&amp;_xlfn.XLOOKUP(10,eii,eia)&amp;_xlfn.XLOOKUP(LEFT(F445,7),r_1,r_10)&amp;_xlfn.XLOOKUP(16,eii,eia)&amp;_xlfn.XLOOKUP(11,eii,eia)&amp;_xlfn.XLOOKUP(LEFT(F445,7),r_1,r_11)&amp;_xlfn.XLOOKUP(16,eii,eia)&amp;_xlfn.XLOOKUP(12,eii,eia)&amp;_xlfn.XLOOKUP(LEFT(F445,7),r_1,r_12)&amp;" ppm/°C"&amp;_xlfn.XLOOKUP(16,eii,eia)&amp;_xlfn.XLOOKUP(13,eii,eia)&amp;MID(F445,4,2)&amp;_xlfn.XLOOKUP(16,eii,eia)&amp;_xlfn.XLOOKUP(14,eii,eia)&amp;_xlfn.XLOOKUP(16,eii,eia)&amp;_xlfn.XLOOKUP(15,eii,eia)&amp;_xlfn.XLOOKUP(16,eii,eia)</f>
        <v>technology 4022;attribute MPN 'ERJ2RHD4022' constant;attribute value '40.2 k' constant;attribute Power '0.063 W @ 70°C' constant;attribute package '0402' constant;attribute RCWV '50.3 V' constant;attribute tolerance '±0.5 %' constant;attribute pkg_codes '4022 / 403'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5" s="5" t="str" cm="1">
        <f t="array" aca="1" ref="I445" ca="1">IF( OR( AND($A445&gt;=INDIRECT("'Panasonic ERJ Code Table'!$K" &amp; I$1),$A445&lt;=INDIRECT("'Panasonic ERJ Code Table'!$L" &amp; I$1)), AND($A445&gt;=INDIRECT("'Panasonic ERJ Code Table'!$M" &amp; I$1),$A445&lt;=INDIRECT("'Panasonic ERJ Code Table'!$N" &amp; I$1)) ),I$2&amp;_xlfn.XLOOKUP($A445,E96_raw,E96_code),"N/A")</f>
        <v>N/A</v>
      </c>
      <c r="L445" s="5" t="str" cm="1">
        <f t="array" aca="1" ref="L445" ca="1">IF( OR( AND($A445&gt;=INDIRECT("'Panasonic ERJ Code Table'!$K" &amp; L$1),$A445&lt;=INDIRECT("'Panasonic ERJ Code Table'!$L" &amp; L$1)), AND($A445&gt;=INDIRECT("'Panasonic ERJ Code Table'!$M" &amp; L$1),$A445&lt;=INDIRECT("'Panasonic ERJ Code Table'!$N" &amp; L$1)) ),L$2&amp;_xlfn.XLOOKUP($A445,E96_raw,E96_code),"N/A")</f>
        <v>ERJ3RBD4022</v>
      </c>
      <c r="O445" s="5" t="str" cm="1">
        <f t="array" aca="1" ref="O445" ca="1">IF( OR( AND($A445&gt;=INDIRECT("'Panasonic ERJ Code Table'!$K" &amp; O$1),$A445&lt;=INDIRECT("'Panasonic ERJ Code Table'!$L" &amp; O$1)), AND($A445&gt;=INDIRECT("'Panasonic ERJ Code Table'!$M" &amp; O$1),$A445&lt;=INDIRECT("'Panasonic ERJ Code Table'!$N" &amp; O$1)) ),O$2&amp;_xlfn.XLOOKUP($A445,E96_raw,E96_code),"N/A")</f>
        <v>N/A</v>
      </c>
      <c r="R445" s="5" t="str" cm="1">
        <f t="array" aca="1" ref="R445" ca="1">IF( OR( AND($A445&gt;=INDIRECT("'Panasonic ERJ Code Table'!$K" &amp; R$1),$A445&lt;=INDIRECT("'Panasonic ERJ Code Table'!$L" &amp; R$1)), AND($A445&gt;=INDIRECT("'Panasonic ERJ Code Table'!$M" &amp; R$1),$A445&lt;=INDIRECT("'Panasonic ERJ Code Table'!$N" &amp; R$1)) ),R$2&amp;_xlfn.XLOOKUP($A445,E96_raw,E96_code),"N/A")</f>
        <v>ERJ6RBD4022</v>
      </c>
      <c r="U445" s="5" t="str" cm="1">
        <f t="array" aca="1" ref="U445" ca="1">IF( OR( AND($A445&gt;=INDIRECT("'Panasonic ERJ Code Table'!$J" &amp; U$1),$A445&lt;=INDIRECT("'Panasonic ERJ Code Table'!$K" &amp; U$1)), AND($A445&gt;=INDIRECT("'Panasonic ERJ Code Table'!$L" &amp; U$1),$A445&lt;=INDIRECT("'Panasonic ERJ Code Table'!$M" &amp; U$1)) ),U$2&amp;_xlfn.XLOOKUP($A445,E96_raw,E96_code),"N/A")</f>
        <v>ERJ6RED4022</v>
      </c>
    </row>
    <row r="446" spans="1:21">
      <c r="A446" s="16">
        <v>41200</v>
      </c>
      <c r="B446" s="19"/>
      <c r="C446" s="5" t="str" cm="1">
        <f t="array" aca="1" ref="C446" ca="1">IF( OR( AND($A446&gt;=INDIRECT("'Panasonic ERJ Code Table'!$K" &amp; C$1),$A446&lt;=INDIRECT("'Panasonic ERJ Code Table'!$L" &amp; C$1)), AND($A446&gt;=INDIRECT("'Panasonic ERJ Code Table'!$M" &amp; C$1),$A446&lt;=INDIRECT("'Panasonic ERJ Code Table'!$N" &amp; C$1)) ),C$2&amp;_xlfn.XLOOKUP($A446,E96_raw,E96_code),"N/A")</f>
        <v>ERJ1RHD4122</v>
      </c>
      <c r="D446" s="23" t="str" cm="1">
        <f t="array" aca="1" ref="D446" ca="1">"technology "&amp;RIGHT(C446,4)&amp;";"&amp;_xlfn.XLOOKUP(2,eii,eia)&amp;C446&amp;_xlfn.XLOOKUP(16,eii,eia)&amp;_xlfn.XLOOKUP(3,eii,eia)&amp;_xlfn.XLOOKUP($A446,E96_raw,e96_std&amp;" "&amp;e96_sym)&amp;_xlfn.XLOOKUP(16,eii,eia)&amp;_xlfn.XLOOKUP(4,eii,eia)&amp;_xlfn.XLOOKUP(LEFT(C446,7),r_1,r_4)&amp;" W @ 70°C"&amp;_xlfn.XLOOKUP(16,eii,eia)&amp;_xlfn.XLOOKUP(5,eii,eia)&amp;_xlfn.XLOOKUP(MID(C446,4,3),e_code,TEXT(e_size,"0000"))&amp;_xlfn.XLOOKUP(16,eii,eia)&amp;_xlfn.XLOOKUP(6,eii,eia)&amp;ROUND(MIN(SQRT($A446*_xlfn.XLOOKUP(LEFT(C446,7),r_1,r_4)),_xlfn.XLOOKUP(LEFT(C446,7),r_1,r_7)),1)&amp;" V"&amp;_xlfn.XLOOKUP(16,eii,eia)&amp;_xlfn.XLOOKUP(8,eii,eia)&amp;_xlfn.XLOOKUP(LEFT(C446,7),r_1,r_8)&amp;_xlfn.XLOOKUP(16,eii,eia)&amp;_xlfn.XLOOKUP(9,eii,eia)&amp;_xlfn.XLOOKUP($A446,E96_raw,E96_code&amp;" / "&amp;E96_3C)&amp;_xlfn.XLOOKUP(16,eii,eia)&amp;_xlfn.XLOOKUP(10,eii,eia)&amp;_xlfn.XLOOKUP(LEFT(C446,7),r_1,r_10)&amp;_xlfn.XLOOKUP(16,eii,eia)&amp;_xlfn.XLOOKUP(11,eii,eia)&amp;_xlfn.XLOOKUP(LEFT(C446,7),r_1,r_11)&amp;_xlfn.XLOOKUP(16,eii,eia)&amp;_xlfn.XLOOKUP(12,eii,eia)&amp;_xlfn.XLOOKUP(LEFT(C446,7),r_1,r_12)&amp;" ppm/°C"&amp;_xlfn.XLOOKUP(16,eii,eia)&amp;_xlfn.XLOOKUP(13,eii,eia)&amp;MID(C446,4,2)&amp;_xlfn.XLOOKUP(16,eii,eia)&amp;_xlfn.XLOOKUP(14,eii,eia)&amp;_xlfn.XLOOKUP(16,eii,eia)&amp;_xlfn.XLOOKUP(15,eii,eia)&amp;_xlfn.XLOOKUP(16,eii,eia)</f>
        <v>technology 4122;attribute MPN 'ERJ1RHD4122' constant;attribute value '41.2 k' constant;attribute Power '0.05 W @ 70°C' constant;attribute package '0201' constant;attribute RCWV '30 V' constant;attribute tolerance '±0.5 %' constant;attribute pkg_codes '4122 / 413'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6" s="5" t="str" cm="1">
        <f t="array" aca="1" ref="F446" ca="1">IF( OR( AND($A446&gt;=INDIRECT("'Panasonic ERJ Code Table'!$K" &amp; F$1),$A446&lt;=INDIRECT("'Panasonic ERJ Code Table'!$L" &amp; F$1)), AND($A446&gt;=INDIRECT("'Panasonic ERJ Code Table'!$M" &amp; F$1),$A446&lt;=INDIRECT("'Panasonic ERJ Code Table'!$N" &amp; F$1)) ),F$2&amp;_xlfn.XLOOKUP($A446,E96_raw,E96_code),"N/A")</f>
        <v>ERJ2RHD4122</v>
      </c>
      <c r="G446" s="23" t="str" cm="1">
        <f t="array" aca="1" ref="G446" ca="1">"technology "&amp;RIGHT(F446,4)&amp;";"&amp;_xlfn.XLOOKUP(2,eii,eia)&amp;F446&amp;_xlfn.XLOOKUP(16,eii,eia)&amp;_xlfn.XLOOKUP(3,eii,eia)&amp;_xlfn.XLOOKUP($A446,E96_raw,e96_std&amp;" "&amp;e96_sym)&amp;_xlfn.XLOOKUP(16,eii,eia)&amp;_xlfn.XLOOKUP(4,eii,eia)&amp;_xlfn.XLOOKUP(LEFT(F446,7),r_1,r_4)&amp;" W @ 70°C"&amp;_xlfn.XLOOKUP(16,eii,eia)&amp;_xlfn.XLOOKUP(5,eii,eia)&amp;_xlfn.XLOOKUP(MID(F446,4,3),e_code,TEXT(e_size,"0000"))&amp;_xlfn.XLOOKUP(16,eii,eia)&amp;_xlfn.XLOOKUP(6,eii,eia)&amp;ROUND(MIN(SQRT($A446*_xlfn.XLOOKUP(LEFT(F446,7),r_1,r_4)),_xlfn.XLOOKUP(LEFT(F446,7),r_1,r_7)),1)&amp;" V"&amp;_xlfn.XLOOKUP(16,eii,eia)&amp;_xlfn.XLOOKUP(8,eii,eia)&amp;_xlfn.XLOOKUP(LEFT(F446,7),r_1,r_8)&amp;_xlfn.XLOOKUP(16,eii,eia)&amp;_xlfn.XLOOKUP(9,eii,eia)&amp;_xlfn.XLOOKUP($A446,E96_raw,E96_code&amp;" / "&amp;E96_3C)&amp;_xlfn.XLOOKUP(16,eii,eia)&amp;_xlfn.XLOOKUP(10,eii,eia)&amp;_xlfn.XLOOKUP(LEFT(F446,7),r_1,r_10)&amp;_xlfn.XLOOKUP(16,eii,eia)&amp;_xlfn.XLOOKUP(11,eii,eia)&amp;_xlfn.XLOOKUP(LEFT(F446,7),r_1,r_11)&amp;_xlfn.XLOOKUP(16,eii,eia)&amp;_xlfn.XLOOKUP(12,eii,eia)&amp;_xlfn.XLOOKUP(LEFT(F446,7),r_1,r_12)&amp;" ppm/°C"&amp;_xlfn.XLOOKUP(16,eii,eia)&amp;_xlfn.XLOOKUP(13,eii,eia)&amp;MID(F446,4,2)&amp;_xlfn.XLOOKUP(16,eii,eia)&amp;_xlfn.XLOOKUP(14,eii,eia)&amp;_xlfn.XLOOKUP(16,eii,eia)&amp;_xlfn.XLOOKUP(15,eii,eia)&amp;_xlfn.XLOOKUP(16,eii,eia)</f>
        <v>technology 4122;attribute MPN 'ERJ2RHD4122' constant;attribute value '41.2 k' constant;attribute Power '0.063 W @ 70°C' constant;attribute package '0402' constant;attribute RCWV '50.9 V' constant;attribute tolerance '±0.5 %' constant;attribute pkg_codes '4122 / 413'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6" s="5" t="str" cm="1">
        <f t="array" aca="1" ref="I446" ca="1">IF( OR( AND($A446&gt;=INDIRECT("'Panasonic ERJ Code Table'!$K" &amp; I$1),$A446&lt;=INDIRECT("'Panasonic ERJ Code Table'!$L" &amp; I$1)), AND($A446&gt;=INDIRECT("'Panasonic ERJ Code Table'!$M" &amp; I$1),$A446&lt;=INDIRECT("'Panasonic ERJ Code Table'!$N" &amp; I$1)) ),I$2&amp;_xlfn.XLOOKUP($A446,E96_raw,E96_code),"N/A")</f>
        <v>N/A</v>
      </c>
      <c r="L446" s="5" t="str" cm="1">
        <f t="array" aca="1" ref="L446" ca="1">IF( OR( AND($A446&gt;=INDIRECT("'Panasonic ERJ Code Table'!$K" &amp; L$1),$A446&lt;=INDIRECT("'Panasonic ERJ Code Table'!$L" &amp; L$1)), AND($A446&gt;=INDIRECT("'Panasonic ERJ Code Table'!$M" &amp; L$1),$A446&lt;=INDIRECT("'Panasonic ERJ Code Table'!$N" &amp; L$1)) ),L$2&amp;_xlfn.XLOOKUP($A446,E96_raw,E96_code),"N/A")</f>
        <v>ERJ3RBD4122</v>
      </c>
      <c r="O446" s="5" t="str" cm="1">
        <f t="array" aca="1" ref="O446" ca="1">IF( OR( AND($A446&gt;=INDIRECT("'Panasonic ERJ Code Table'!$K" &amp; O$1),$A446&lt;=INDIRECT("'Panasonic ERJ Code Table'!$L" &amp; O$1)), AND($A446&gt;=INDIRECT("'Panasonic ERJ Code Table'!$M" &amp; O$1),$A446&lt;=INDIRECT("'Panasonic ERJ Code Table'!$N" &amp; O$1)) ),O$2&amp;_xlfn.XLOOKUP($A446,E96_raw,E96_code),"N/A")</f>
        <v>N/A</v>
      </c>
      <c r="R446" s="5" t="str" cm="1">
        <f t="array" aca="1" ref="R446" ca="1">IF( OR( AND($A446&gt;=INDIRECT("'Panasonic ERJ Code Table'!$K" &amp; R$1),$A446&lt;=INDIRECT("'Panasonic ERJ Code Table'!$L" &amp; R$1)), AND($A446&gt;=INDIRECT("'Panasonic ERJ Code Table'!$M" &amp; R$1),$A446&lt;=INDIRECT("'Panasonic ERJ Code Table'!$N" &amp; R$1)) ),R$2&amp;_xlfn.XLOOKUP($A446,E96_raw,E96_code),"N/A")</f>
        <v>ERJ6RBD4122</v>
      </c>
      <c r="U446" s="5" t="str" cm="1">
        <f t="array" aca="1" ref="U446" ca="1">IF( OR( AND($A446&gt;=INDIRECT("'Panasonic ERJ Code Table'!$J" &amp; U$1),$A446&lt;=INDIRECT("'Panasonic ERJ Code Table'!$K" &amp; U$1)), AND($A446&gt;=INDIRECT("'Panasonic ERJ Code Table'!$L" &amp; U$1),$A446&lt;=INDIRECT("'Panasonic ERJ Code Table'!$M" &amp; U$1)) ),U$2&amp;_xlfn.XLOOKUP($A446,E96_raw,E96_code),"N/A")</f>
        <v>ERJ6RED4122</v>
      </c>
    </row>
    <row r="447" spans="1:21">
      <c r="A447" s="16">
        <v>42200</v>
      </c>
      <c r="B447" s="19"/>
      <c r="C447" s="5" t="str" cm="1">
        <f t="array" aca="1" ref="C447" ca="1">IF( OR( AND($A447&gt;=INDIRECT("'Panasonic ERJ Code Table'!$K" &amp; C$1),$A447&lt;=INDIRECT("'Panasonic ERJ Code Table'!$L" &amp; C$1)), AND($A447&gt;=INDIRECT("'Panasonic ERJ Code Table'!$M" &amp; C$1),$A447&lt;=INDIRECT("'Panasonic ERJ Code Table'!$N" &amp; C$1)) ),C$2&amp;_xlfn.XLOOKUP($A447,E96_raw,E96_code),"N/A")</f>
        <v>ERJ1RHD4222</v>
      </c>
      <c r="D447" s="23" t="str" cm="1">
        <f t="array" aca="1" ref="D447" ca="1">"technology "&amp;RIGHT(C447,4)&amp;";"&amp;_xlfn.XLOOKUP(2,eii,eia)&amp;C447&amp;_xlfn.XLOOKUP(16,eii,eia)&amp;_xlfn.XLOOKUP(3,eii,eia)&amp;_xlfn.XLOOKUP($A447,E96_raw,e96_std&amp;" "&amp;e96_sym)&amp;_xlfn.XLOOKUP(16,eii,eia)&amp;_xlfn.XLOOKUP(4,eii,eia)&amp;_xlfn.XLOOKUP(LEFT(C447,7),r_1,r_4)&amp;" W @ 70°C"&amp;_xlfn.XLOOKUP(16,eii,eia)&amp;_xlfn.XLOOKUP(5,eii,eia)&amp;_xlfn.XLOOKUP(MID(C447,4,3),e_code,TEXT(e_size,"0000"))&amp;_xlfn.XLOOKUP(16,eii,eia)&amp;_xlfn.XLOOKUP(6,eii,eia)&amp;ROUND(MIN(SQRT($A447*_xlfn.XLOOKUP(LEFT(C447,7),r_1,r_4)),_xlfn.XLOOKUP(LEFT(C447,7),r_1,r_7)),1)&amp;" V"&amp;_xlfn.XLOOKUP(16,eii,eia)&amp;_xlfn.XLOOKUP(8,eii,eia)&amp;_xlfn.XLOOKUP(LEFT(C447,7),r_1,r_8)&amp;_xlfn.XLOOKUP(16,eii,eia)&amp;_xlfn.XLOOKUP(9,eii,eia)&amp;_xlfn.XLOOKUP($A447,E96_raw,E96_code&amp;" / "&amp;E96_3C)&amp;_xlfn.XLOOKUP(16,eii,eia)&amp;_xlfn.XLOOKUP(10,eii,eia)&amp;_xlfn.XLOOKUP(LEFT(C447,7),r_1,r_10)&amp;_xlfn.XLOOKUP(16,eii,eia)&amp;_xlfn.XLOOKUP(11,eii,eia)&amp;_xlfn.XLOOKUP(LEFT(C447,7),r_1,r_11)&amp;_xlfn.XLOOKUP(16,eii,eia)&amp;_xlfn.XLOOKUP(12,eii,eia)&amp;_xlfn.XLOOKUP(LEFT(C447,7),r_1,r_12)&amp;" ppm/°C"&amp;_xlfn.XLOOKUP(16,eii,eia)&amp;_xlfn.XLOOKUP(13,eii,eia)&amp;MID(C447,4,2)&amp;_xlfn.XLOOKUP(16,eii,eia)&amp;_xlfn.XLOOKUP(14,eii,eia)&amp;_xlfn.XLOOKUP(16,eii,eia)&amp;_xlfn.XLOOKUP(15,eii,eia)&amp;_xlfn.XLOOKUP(16,eii,eia)</f>
        <v>technology 4222;attribute MPN 'ERJ1RHD4222' constant;attribute value '42.2 k' constant;attribute Power '0.05 W @ 70°C' constant;attribute package '0201' constant;attribute RCWV '30 V' constant;attribute tolerance '±0.5 %' constant;attribute pkg_codes '4222 / 423'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7" s="5" t="str" cm="1">
        <f t="array" aca="1" ref="F447" ca="1">IF( OR( AND($A447&gt;=INDIRECT("'Panasonic ERJ Code Table'!$K" &amp; F$1),$A447&lt;=INDIRECT("'Panasonic ERJ Code Table'!$L" &amp; F$1)), AND($A447&gt;=INDIRECT("'Panasonic ERJ Code Table'!$M" &amp; F$1),$A447&lt;=INDIRECT("'Panasonic ERJ Code Table'!$N" &amp; F$1)) ),F$2&amp;_xlfn.XLOOKUP($A447,E96_raw,E96_code),"N/A")</f>
        <v>ERJ2RHD4222</v>
      </c>
      <c r="G447" s="23" t="str" cm="1">
        <f t="array" aca="1" ref="G447" ca="1">"technology "&amp;RIGHT(F447,4)&amp;";"&amp;_xlfn.XLOOKUP(2,eii,eia)&amp;F447&amp;_xlfn.XLOOKUP(16,eii,eia)&amp;_xlfn.XLOOKUP(3,eii,eia)&amp;_xlfn.XLOOKUP($A447,E96_raw,e96_std&amp;" "&amp;e96_sym)&amp;_xlfn.XLOOKUP(16,eii,eia)&amp;_xlfn.XLOOKUP(4,eii,eia)&amp;_xlfn.XLOOKUP(LEFT(F447,7),r_1,r_4)&amp;" W @ 70°C"&amp;_xlfn.XLOOKUP(16,eii,eia)&amp;_xlfn.XLOOKUP(5,eii,eia)&amp;_xlfn.XLOOKUP(MID(F447,4,3),e_code,TEXT(e_size,"0000"))&amp;_xlfn.XLOOKUP(16,eii,eia)&amp;_xlfn.XLOOKUP(6,eii,eia)&amp;ROUND(MIN(SQRT($A447*_xlfn.XLOOKUP(LEFT(F447,7),r_1,r_4)),_xlfn.XLOOKUP(LEFT(F447,7),r_1,r_7)),1)&amp;" V"&amp;_xlfn.XLOOKUP(16,eii,eia)&amp;_xlfn.XLOOKUP(8,eii,eia)&amp;_xlfn.XLOOKUP(LEFT(F447,7),r_1,r_8)&amp;_xlfn.XLOOKUP(16,eii,eia)&amp;_xlfn.XLOOKUP(9,eii,eia)&amp;_xlfn.XLOOKUP($A447,E96_raw,E96_code&amp;" / "&amp;E96_3C)&amp;_xlfn.XLOOKUP(16,eii,eia)&amp;_xlfn.XLOOKUP(10,eii,eia)&amp;_xlfn.XLOOKUP(LEFT(F447,7),r_1,r_10)&amp;_xlfn.XLOOKUP(16,eii,eia)&amp;_xlfn.XLOOKUP(11,eii,eia)&amp;_xlfn.XLOOKUP(LEFT(F447,7),r_1,r_11)&amp;_xlfn.XLOOKUP(16,eii,eia)&amp;_xlfn.XLOOKUP(12,eii,eia)&amp;_xlfn.XLOOKUP(LEFT(F447,7),r_1,r_12)&amp;" ppm/°C"&amp;_xlfn.XLOOKUP(16,eii,eia)&amp;_xlfn.XLOOKUP(13,eii,eia)&amp;MID(F447,4,2)&amp;_xlfn.XLOOKUP(16,eii,eia)&amp;_xlfn.XLOOKUP(14,eii,eia)&amp;_xlfn.XLOOKUP(16,eii,eia)&amp;_xlfn.XLOOKUP(15,eii,eia)&amp;_xlfn.XLOOKUP(16,eii,eia)</f>
        <v>technology 4222;attribute MPN 'ERJ2RHD4222' constant;attribute value '42.2 k' constant;attribute Power '0.063 W @ 70°C' constant;attribute package '0402' constant;attribute RCWV '51.6 V' constant;attribute tolerance '±0.5 %' constant;attribute pkg_codes '4222 / 423'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7" s="5" t="str" cm="1">
        <f t="array" aca="1" ref="I447" ca="1">IF( OR( AND($A447&gt;=INDIRECT("'Panasonic ERJ Code Table'!$K" &amp; I$1),$A447&lt;=INDIRECT("'Panasonic ERJ Code Table'!$L" &amp; I$1)), AND($A447&gt;=INDIRECT("'Panasonic ERJ Code Table'!$M" &amp; I$1),$A447&lt;=INDIRECT("'Panasonic ERJ Code Table'!$N" &amp; I$1)) ),I$2&amp;_xlfn.XLOOKUP($A447,E96_raw,E96_code),"N/A")</f>
        <v>N/A</v>
      </c>
      <c r="L447" s="5" t="str" cm="1">
        <f t="array" aca="1" ref="L447" ca="1">IF( OR( AND($A447&gt;=INDIRECT("'Panasonic ERJ Code Table'!$K" &amp; L$1),$A447&lt;=INDIRECT("'Panasonic ERJ Code Table'!$L" &amp; L$1)), AND($A447&gt;=INDIRECT("'Panasonic ERJ Code Table'!$M" &amp; L$1),$A447&lt;=INDIRECT("'Panasonic ERJ Code Table'!$N" &amp; L$1)) ),L$2&amp;_xlfn.XLOOKUP($A447,E96_raw,E96_code),"N/A")</f>
        <v>ERJ3RBD4222</v>
      </c>
      <c r="O447" s="5" t="str" cm="1">
        <f t="array" aca="1" ref="O447" ca="1">IF( OR( AND($A447&gt;=INDIRECT("'Panasonic ERJ Code Table'!$K" &amp; O$1),$A447&lt;=INDIRECT("'Panasonic ERJ Code Table'!$L" &amp; O$1)), AND($A447&gt;=INDIRECT("'Panasonic ERJ Code Table'!$M" &amp; O$1),$A447&lt;=INDIRECT("'Panasonic ERJ Code Table'!$N" &amp; O$1)) ),O$2&amp;_xlfn.XLOOKUP($A447,E96_raw,E96_code),"N/A")</f>
        <v>N/A</v>
      </c>
      <c r="R447" s="5" t="str" cm="1">
        <f t="array" aca="1" ref="R447" ca="1">IF( OR( AND($A447&gt;=INDIRECT("'Panasonic ERJ Code Table'!$K" &amp; R$1),$A447&lt;=INDIRECT("'Panasonic ERJ Code Table'!$L" &amp; R$1)), AND($A447&gt;=INDIRECT("'Panasonic ERJ Code Table'!$M" &amp; R$1),$A447&lt;=INDIRECT("'Panasonic ERJ Code Table'!$N" &amp; R$1)) ),R$2&amp;_xlfn.XLOOKUP($A447,E96_raw,E96_code),"N/A")</f>
        <v>ERJ6RBD4222</v>
      </c>
      <c r="U447" s="5" t="str" cm="1">
        <f t="array" aca="1" ref="U447" ca="1">IF( OR( AND($A447&gt;=INDIRECT("'Panasonic ERJ Code Table'!$J" &amp; U$1),$A447&lt;=INDIRECT("'Panasonic ERJ Code Table'!$K" &amp; U$1)), AND($A447&gt;=INDIRECT("'Panasonic ERJ Code Table'!$L" &amp; U$1),$A447&lt;=INDIRECT("'Panasonic ERJ Code Table'!$M" &amp; U$1)) ),U$2&amp;_xlfn.XLOOKUP($A447,E96_raw,E96_code),"N/A")</f>
        <v>ERJ6RED4222</v>
      </c>
    </row>
    <row r="448" spans="1:21">
      <c r="A448" s="16">
        <v>43200</v>
      </c>
      <c r="B448" s="19"/>
      <c r="C448" s="5" t="str" cm="1">
        <f t="array" aca="1" ref="C448" ca="1">IF( OR( AND($A448&gt;=INDIRECT("'Panasonic ERJ Code Table'!$K" &amp; C$1),$A448&lt;=INDIRECT("'Panasonic ERJ Code Table'!$L" &amp; C$1)), AND($A448&gt;=INDIRECT("'Panasonic ERJ Code Table'!$M" &amp; C$1),$A448&lt;=INDIRECT("'Panasonic ERJ Code Table'!$N" &amp; C$1)) ),C$2&amp;_xlfn.XLOOKUP($A448,E96_raw,E96_code),"N/A")</f>
        <v>ERJ1RHD4322</v>
      </c>
      <c r="D448" s="23" t="str" cm="1">
        <f t="array" aca="1" ref="D448" ca="1">"technology "&amp;RIGHT(C448,4)&amp;";"&amp;_xlfn.XLOOKUP(2,eii,eia)&amp;C448&amp;_xlfn.XLOOKUP(16,eii,eia)&amp;_xlfn.XLOOKUP(3,eii,eia)&amp;_xlfn.XLOOKUP($A448,E96_raw,e96_std&amp;" "&amp;e96_sym)&amp;_xlfn.XLOOKUP(16,eii,eia)&amp;_xlfn.XLOOKUP(4,eii,eia)&amp;_xlfn.XLOOKUP(LEFT(C448,7),r_1,r_4)&amp;" W @ 70°C"&amp;_xlfn.XLOOKUP(16,eii,eia)&amp;_xlfn.XLOOKUP(5,eii,eia)&amp;_xlfn.XLOOKUP(MID(C448,4,3),e_code,TEXT(e_size,"0000"))&amp;_xlfn.XLOOKUP(16,eii,eia)&amp;_xlfn.XLOOKUP(6,eii,eia)&amp;ROUND(MIN(SQRT($A448*_xlfn.XLOOKUP(LEFT(C448,7),r_1,r_4)),_xlfn.XLOOKUP(LEFT(C448,7),r_1,r_7)),1)&amp;" V"&amp;_xlfn.XLOOKUP(16,eii,eia)&amp;_xlfn.XLOOKUP(8,eii,eia)&amp;_xlfn.XLOOKUP(LEFT(C448,7),r_1,r_8)&amp;_xlfn.XLOOKUP(16,eii,eia)&amp;_xlfn.XLOOKUP(9,eii,eia)&amp;_xlfn.XLOOKUP($A448,E96_raw,E96_code&amp;" / "&amp;E96_3C)&amp;_xlfn.XLOOKUP(16,eii,eia)&amp;_xlfn.XLOOKUP(10,eii,eia)&amp;_xlfn.XLOOKUP(LEFT(C448,7),r_1,r_10)&amp;_xlfn.XLOOKUP(16,eii,eia)&amp;_xlfn.XLOOKUP(11,eii,eia)&amp;_xlfn.XLOOKUP(LEFT(C448,7),r_1,r_11)&amp;_xlfn.XLOOKUP(16,eii,eia)&amp;_xlfn.XLOOKUP(12,eii,eia)&amp;_xlfn.XLOOKUP(LEFT(C448,7),r_1,r_12)&amp;" ppm/°C"&amp;_xlfn.XLOOKUP(16,eii,eia)&amp;_xlfn.XLOOKUP(13,eii,eia)&amp;MID(C448,4,2)&amp;_xlfn.XLOOKUP(16,eii,eia)&amp;_xlfn.XLOOKUP(14,eii,eia)&amp;_xlfn.XLOOKUP(16,eii,eia)&amp;_xlfn.XLOOKUP(15,eii,eia)&amp;_xlfn.XLOOKUP(16,eii,eia)</f>
        <v>technology 4322;attribute MPN 'ERJ1RHD4322' constant;attribute value '43.2 k' constant;attribute Power '0.05 W @ 70°C' constant;attribute package '0201' constant;attribute RCWV '30 V' constant;attribute tolerance '±0.5 %' constant;attribute pkg_codes '4322 / 433'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8" s="5" t="str" cm="1">
        <f t="array" aca="1" ref="F448" ca="1">IF( OR( AND($A448&gt;=INDIRECT("'Panasonic ERJ Code Table'!$K" &amp; F$1),$A448&lt;=INDIRECT("'Panasonic ERJ Code Table'!$L" &amp; F$1)), AND($A448&gt;=INDIRECT("'Panasonic ERJ Code Table'!$M" &amp; F$1),$A448&lt;=INDIRECT("'Panasonic ERJ Code Table'!$N" &amp; F$1)) ),F$2&amp;_xlfn.XLOOKUP($A448,E96_raw,E96_code),"N/A")</f>
        <v>ERJ2RHD4322</v>
      </c>
      <c r="G448" s="23" t="str" cm="1">
        <f t="array" aca="1" ref="G448" ca="1">"technology "&amp;RIGHT(F448,4)&amp;";"&amp;_xlfn.XLOOKUP(2,eii,eia)&amp;F448&amp;_xlfn.XLOOKUP(16,eii,eia)&amp;_xlfn.XLOOKUP(3,eii,eia)&amp;_xlfn.XLOOKUP($A448,E96_raw,e96_std&amp;" "&amp;e96_sym)&amp;_xlfn.XLOOKUP(16,eii,eia)&amp;_xlfn.XLOOKUP(4,eii,eia)&amp;_xlfn.XLOOKUP(LEFT(F448,7),r_1,r_4)&amp;" W @ 70°C"&amp;_xlfn.XLOOKUP(16,eii,eia)&amp;_xlfn.XLOOKUP(5,eii,eia)&amp;_xlfn.XLOOKUP(MID(F448,4,3),e_code,TEXT(e_size,"0000"))&amp;_xlfn.XLOOKUP(16,eii,eia)&amp;_xlfn.XLOOKUP(6,eii,eia)&amp;ROUND(MIN(SQRT($A448*_xlfn.XLOOKUP(LEFT(F448,7),r_1,r_4)),_xlfn.XLOOKUP(LEFT(F448,7),r_1,r_7)),1)&amp;" V"&amp;_xlfn.XLOOKUP(16,eii,eia)&amp;_xlfn.XLOOKUP(8,eii,eia)&amp;_xlfn.XLOOKUP(LEFT(F448,7),r_1,r_8)&amp;_xlfn.XLOOKUP(16,eii,eia)&amp;_xlfn.XLOOKUP(9,eii,eia)&amp;_xlfn.XLOOKUP($A448,E96_raw,E96_code&amp;" / "&amp;E96_3C)&amp;_xlfn.XLOOKUP(16,eii,eia)&amp;_xlfn.XLOOKUP(10,eii,eia)&amp;_xlfn.XLOOKUP(LEFT(F448,7),r_1,r_10)&amp;_xlfn.XLOOKUP(16,eii,eia)&amp;_xlfn.XLOOKUP(11,eii,eia)&amp;_xlfn.XLOOKUP(LEFT(F448,7),r_1,r_11)&amp;_xlfn.XLOOKUP(16,eii,eia)&amp;_xlfn.XLOOKUP(12,eii,eia)&amp;_xlfn.XLOOKUP(LEFT(F448,7),r_1,r_12)&amp;" ppm/°C"&amp;_xlfn.XLOOKUP(16,eii,eia)&amp;_xlfn.XLOOKUP(13,eii,eia)&amp;MID(F448,4,2)&amp;_xlfn.XLOOKUP(16,eii,eia)&amp;_xlfn.XLOOKUP(14,eii,eia)&amp;_xlfn.XLOOKUP(16,eii,eia)&amp;_xlfn.XLOOKUP(15,eii,eia)&amp;_xlfn.XLOOKUP(16,eii,eia)</f>
        <v>technology 4322;attribute MPN 'ERJ2RHD4322' constant;attribute value '43.2 k' constant;attribute Power '0.063 W @ 70°C' constant;attribute package '0402' constant;attribute RCWV '52.2 V' constant;attribute tolerance '±0.5 %' constant;attribute pkg_codes '4322 / 433'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8" s="5" t="str" cm="1">
        <f t="array" aca="1" ref="I448" ca="1">IF( OR( AND($A448&gt;=INDIRECT("'Panasonic ERJ Code Table'!$K" &amp; I$1),$A448&lt;=INDIRECT("'Panasonic ERJ Code Table'!$L" &amp; I$1)), AND($A448&gt;=INDIRECT("'Panasonic ERJ Code Table'!$M" &amp; I$1),$A448&lt;=INDIRECT("'Panasonic ERJ Code Table'!$N" &amp; I$1)) ),I$2&amp;_xlfn.XLOOKUP($A448,E96_raw,E96_code),"N/A")</f>
        <v>N/A</v>
      </c>
      <c r="L448" s="5" t="str" cm="1">
        <f t="array" aca="1" ref="L448" ca="1">IF( OR( AND($A448&gt;=INDIRECT("'Panasonic ERJ Code Table'!$K" &amp; L$1),$A448&lt;=INDIRECT("'Panasonic ERJ Code Table'!$L" &amp; L$1)), AND($A448&gt;=INDIRECT("'Panasonic ERJ Code Table'!$M" &amp; L$1),$A448&lt;=INDIRECT("'Panasonic ERJ Code Table'!$N" &amp; L$1)) ),L$2&amp;_xlfn.XLOOKUP($A448,E96_raw,E96_code),"N/A")</f>
        <v>ERJ3RBD4322</v>
      </c>
      <c r="O448" s="5" t="str" cm="1">
        <f t="array" aca="1" ref="O448" ca="1">IF( OR( AND($A448&gt;=INDIRECT("'Panasonic ERJ Code Table'!$K" &amp; O$1),$A448&lt;=INDIRECT("'Panasonic ERJ Code Table'!$L" &amp; O$1)), AND($A448&gt;=INDIRECT("'Panasonic ERJ Code Table'!$M" &amp; O$1),$A448&lt;=INDIRECT("'Panasonic ERJ Code Table'!$N" &amp; O$1)) ),O$2&amp;_xlfn.XLOOKUP($A448,E96_raw,E96_code),"N/A")</f>
        <v>N/A</v>
      </c>
      <c r="R448" s="5" t="str" cm="1">
        <f t="array" aca="1" ref="R448" ca="1">IF( OR( AND($A448&gt;=INDIRECT("'Panasonic ERJ Code Table'!$K" &amp; R$1),$A448&lt;=INDIRECT("'Panasonic ERJ Code Table'!$L" &amp; R$1)), AND($A448&gt;=INDIRECT("'Panasonic ERJ Code Table'!$M" &amp; R$1),$A448&lt;=INDIRECT("'Panasonic ERJ Code Table'!$N" &amp; R$1)) ),R$2&amp;_xlfn.XLOOKUP($A448,E96_raw,E96_code),"N/A")</f>
        <v>ERJ6RBD4322</v>
      </c>
      <c r="U448" s="5" t="str" cm="1">
        <f t="array" aca="1" ref="U448" ca="1">IF( OR( AND($A448&gt;=INDIRECT("'Panasonic ERJ Code Table'!$J" &amp; U$1),$A448&lt;=INDIRECT("'Panasonic ERJ Code Table'!$K" &amp; U$1)), AND($A448&gt;=INDIRECT("'Panasonic ERJ Code Table'!$L" &amp; U$1),$A448&lt;=INDIRECT("'Panasonic ERJ Code Table'!$M" &amp; U$1)) ),U$2&amp;_xlfn.XLOOKUP($A448,E96_raw,E96_code),"N/A")</f>
        <v>ERJ6RED4322</v>
      </c>
    </row>
    <row r="449" spans="1:21">
      <c r="A449" s="16">
        <v>44200</v>
      </c>
      <c r="B449" s="19"/>
      <c r="C449" s="5" t="str" cm="1">
        <f t="array" aca="1" ref="C449" ca="1">IF( OR( AND($A449&gt;=INDIRECT("'Panasonic ERJ Code Table'!$K" &amp; C$1),$A449&lt;=INDIRECT("'Panasonic ERJ Code Table'!$L" &amp; C$1)), AND($A449&gt;=INDIRECT("'Panasonic ERJ Code Table'!$M" &amp; C$1),$A449&lt;=INDIRECT("'Panasonic ERJ Code Table'!$N" &amp; C$1)) ),C$2&amp;_xlfn.XLOOKUP($A449,E96_raw,E96_code),"N/A")</f>
        <v>ERJ1RHD4422</v>
      </c>
      <c r="D449" s="23" t="str" cm="1">
        <f t="array" aca="1" ref="D449" ca="1">"technology "&amp;RIGHT(C449,4)&amp;";"&amp;_xlfn.XLOOKUP(2,eii,eia)&amp;C449&amp;_xlfn.XLOOKUP(16,eii,eia)&amp;_xlfn.XLOOKUP(3,eii,eia)&amp;_xlfn.XLOOKUP($A449,E96_raw,e96_std&amp;" "&amp;e96_sym)&amp;_xlfn.XLOOKUP(16,eii,eia)&amp;_xlfn.XLOOKUP(4,eii,eia)&amp;_xlfn.XLOOKUP(LEFT(C449,7),r_1,r_4)&amp;" W @ 70°C"&amp;_xlfn.XLOOKUP(16,eii,eia)&amp;_xlfn.XLOOKUP(5,eii,eia)&amp;_xlfn.XLOOKUP(MID(C449,4,3),e_code,TEXT(e_size,"0000"))&amp;_xlfn.XLOOKUP(16,eii,eia)&amp;_xlfn.XLOOKUP(6,eii,eia)&amp;ROUND(MIN(SQRT($A449*_xlfn.XLOOKUP(LEFT(C449,7),r_1,r_4)),_xlfn.XLOOKUP(LEFT(C449,7),r_1,r_7)),1)&amp;" V"&amp;_xlfn.XLOOKUP(16,eii,eia)&amp;_xlfn.XLOOKUP(8,eii,eia)&amp;_xlfn.XLOOKUP(LEFT(C449,7),r_1,r_8)&amp;_xlfn.XLOOKUP(16,eii,eia)&amp;_xlfn.XLOOKUP(9,eii,eia)&amp;_xlfn.XLOOKUP($A449,E96_raw,E96_code&amp;" / "&amp;E96_3C)&amp;_xlfn.XLOOKUP(16,eii,eia)&amp;_xlfn.XLOOKUP(10,eii,eia)&amp;_xlfn.XLOOKUP(LEFT(C449,7),r_1,r_10)&amp;_xlfn.XLOOKUP(16,eii,eia)&amp;_xlfn.XLOOKUP(11,eii,eia)&amp;_xlfn.XLOOKUP(LEFT(C449,7),r_1,r_11)&amp;_xlfn.XLOOKUP(16,eii,eia)&amp;_xlfn.XLOOKUP(12,eii,eia)&amp;_xlfn.XLOOKUP(LEFT(C449,7),r_1,r_12)&amp;" ppm/°C"&amp;_xlfn.XLOOKUP(16,eii,eia)&amp;_xlfn.XLOOKUP(13,eii,eia)&amp;MID(C449,4,2)&amp;_xlfn.XLOOKUP(16,eii,eia)&amp;_xlfn.XLOOKUP(14,eii,eia)&amp;_xlfn.XLOOKUP(16,eii,eia)&amp;_xlfn.XLOOKUP(15,eii,eia)&amp;_xlfn.XLOOKUP(16,eii,eia)</f>
        <v>technology 4422;attribute MPN 'ERJ1RHD4422' constant;attribute value '44.2 k' constant;attribute Power '0.05 W @ 70°C' constant;attribute package '0201' constant;attribute RCWV '30 V' constant;attribute tolerance '±0.5 %' constant;attribute pkg_codes '4422 / 443'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49" s="5" t="str" cm="1">
        <f t="array" aca="1" ref="F449" ca="1">IF( OR( AND($A449&gt;=INDIRECT("'Panasonic ERJ Code Table'!$K" &amp; F$1),$A449&lt;=INDIRECT("'Panasonic ERJ Code Table'!$L" &amp; F$1)), AND($A449&gt;=INDIRECT("'Panasonic ERJ Code Table'!$M" &amp; F$1),$A449&lt;=INDIRECT("'Panasonic ERJ Code Table'!$N" &amp; F$1)) ),F$2&amp;_xlfn.XLOOKUP($A449,E96_raw,E96_code),"N/A")</f>
        <v>ERJ2RHD4422</v>
      </c>
      <c r="G449" s="23" t="str" cm="1">
        <f t="array" aca="1" ref="G449" ca="1">"technology "&amp;RIGHT(F449,4)&amp;";"&amp;_xlfn.XLOOKUP(2,eii,eia)&amp;F449&amp;_xlfn.XLOOKUP(16,eii,eia)&amp;_xlfn.XLOOKUP(3,eii,eia)&amp;_xlfn.XLOOKUP($A449,E96_raw,e96_std&amp;" "&amp;e96_sym)&amp;_xlfn.XLOOKUP(16,eii,eia)&amp;_xlfn.XLOOKUP(4,eii,eia)&amp;_xlfn.XLOOKUP(LEFT(F449,7),r_1,r_4)&amp;" W @ 70°C"&amp;_xlfn.XLOOKUP(16,eii,eia)&amp;_xlfn.XLOOKUP(5,eii,eia)&amp;_xlfn.XLOOKUP(MID(F449,4,3),e_code,TEXT(e_size,"0000"))&amp;_xlfn.XLOOKUP(16,eii,eia)&amp;_xlfn.XLOOKUP(6,eii,eia)&amp;ROUND(MIN(SQRT($A449*_xlfn.XLOOKUP(LEFT(F449,7),r_1,r_4)),_xlfn.XLOOKUP(LEFT(F449,7),r_1,r_7)),1)&amp;" V"&amp;_xlfn.XLOOKUP(16,eii,eia)&amp;_xlfn.XLOOKUP(8,eii,eia)&amp;_xlfn.XLOOKUP(LEFT(F449,7),r_1,r_8)&amp;_xlfn.XLOOKUP(16,eii,eia)&amp;_xlfn.XLOOKUP(9,eii,eia)&amp;_xlfn.XLOOKUP($A449,E96_raw,E96_code&amp;" / "&amp;E96_3C)&amp;_xlfn.XLOOKUP(16,eii,eia)&amp;_xlfn.XLOOKUP(10,eii,eia)&amp;_xlfn.XLOOKUP(LEFT(F449,7),r_1,r_10)&amp;_xlfn.XLOOKUP(16,eii,eia)&amp;_xlfn.XLOOKUP(11,eii,eia)&amp;_xlfn.XLOOKUP(LEFT(F449,7),r_1,r_11)&amp;_xlfn.XLOOKUP(16,eii,eia)&amp;_xlfn.XLOOKUP(12,eii,eia)&amp;_xlfn.XLOOKUP(LEFT(F449,7),r_1,r_12)&amp;" ppm/°C"&amp;_xlfn.XLOOKUP(16,eii,eia)&amp;_xlfn.XLOOKUP(13,eii,eia)&amp;MID(F449,4,2)&amp;_xlfn.XLOOKUP(16,eii,eia)&amp;_xlfn.XLOOKUP(14,eii,eia)&amp;_xlfn.XLOOKUP(16,eii,eia)&amp;_xlfn.XLOOKUP(15,eii,eia)&amp;_xlfn.XLOOKUP(16,eii,eia)</f>
        <v>technology 4422;attribute MPN 'ERJ2RHD4422' constant;attribute value '44.2 k' constant;attribute Power '0.063 W @ 70°C' constant;attribute package '0402' constant;attribute RCWV '52.8 V' constant;attribute tolerance '±0.5 %' constant;attribute pkg_codes '4422 / 443'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49" s="5" t="str" cm="1">
        <f t="array" aca="1" ref="I449" ca="1">IF( OR( AND($A449&gt;=INDIRECT("'Panasonic ERJ Code Table'!$K" &amp; I$1),$A449&lt;=INDIRECT("'Panasonic ERJ Code Table'!$L" &amp; I$1)), AND($A449&gt;=INDIRECT("'Panasonic ERJ Code Table'!$M" &amp; I$1),$A449&lt;=INDIRECT("'Panasonic ERJ Code Table'!$N" &amp; I$1)) ),I$2&amp;_xlfn.XLOOKUP($A449,E96_raw,E96_code),"N/A")</f>
        <v>N/A</v>
      </c>
      <c r="L449" s="5" t="str" cm="1">
        <f t="array" aca="1" ref="L449" ca="1">IF( OR( AND($A449&gt;=INDIRECT("'Panasonic ERJ Code Table'!$K" &amp; L$1),$A449&lt;=INDIRECT("'Panasonic ERJ Code Table'!$L" &amp; L$1)), AND($A449&gt;=INDIRECT("'Panasonic ERJ Code Table'!$M" &amp; L$1),$A449&lt;=INDIRECT("'Panasonic ERJ Code Table'!$N" &amp; L$1)) ),L$2&amp;_xlfn.XLOOKUP($A449,E96_raw,E96_code),"N/A")</f>
        <v>ERJ3RBD4422</v>
      </c>
      <c r="O449" s="5" t="str" cm="1">
        <f t="array" aca="1" ref="O449" ca="1">IF( OR( AND($A449&gt;=INDIRECT("'Panasonic ERJ Code Table'!$K" &amp; O$1),$A449&lt;=INDIRECT("'Panasonic ERJ Code Table'!$L" &amp; O$1)), AND($A449&gt;=INDIRECT("'Panasonic ERJ Code Table'!$M" &amp; O$1),$A449&lt;=INDIRECT("'Panasonic ERJ Code Table'!$N" &amp; O$1)) ),O$2&amp;_xlfn.XLOOKUP($A449,E96_raw,E96_code),"N/A")</f>
        <v>N/A</v>
      </c>
      <c r="R449" s="5" t="str" cm="1">
        <f t="array" aca="1" ref="R449" ca="1">IF( OR( AND($A449&gt;=INDIRECT("'Panasonic ERJ Code Table'!$K" &amp; R$1),$A449&lt;=INDIRECT("'Panasonic ERJ Code Table'!$L" &amp; R$1)), AND($A449&gt;=INDIRECT("'Panasonic ERJ Code Table'!$M" &amp; R$1),$A449&lt;=INDIRECT("'Panasonic ERJ Code Table'!$N" &amp; R$1)) ),R$2&amp;_xlfn.XLOOKUP($A449,E96_raw,E96_code),"N/A")</f>
        <v>ERJ6RBD4422</v>
      </c>
      <c r="U449" s="5" t="str" cm="1">
        <f t="array" aca="1" ref="U449" ca="1">IF( OR( AND($A449&gt;=INDIRECT("'Panasonic ERJ Code Table'!$J" &amp; U$1),$A449&lt;=INDIRECT("'Panasonic ERJ Code Table'!$K" &amp; U$1)), AND($A449&gt;=INDIRECT("'Panasonic ERJ Code Table'!$L" &amp; U$1),$A449&lt;=INDIRECT("'Panasonic ERJ Code Table'!$M" &amp; U$1)) ),U$2&amp;_xlfn.XLOOKUP($A449,E96_raw,E96_code),"N/A")</f>
        <v>ERJ6RED4422</v>
      </c>
    </row>
    <row r="450" spans="1:21">
      <c r="A450" s="16">
        <v>45300</v>
      </c>
      <c r="B450" s="19"/>
      <c r="C450" s="5" t="str" cm="1">
        <f t="array" aca="1" ref="C450" ca="1">IF( OR( AND($A450&gt;=INDIRECT("'Panasonic ERJ Code Table'!$K" &amp; C$1),$A450&lt;=INDIRECT("'Panasonic ERJ Code Table'!$L" &amp; C$1)), AND($A450&gt;=INDIRECT("'Panasonic ERJ Code Table'!$M" &amp; C$1),$A450&lt;=INDIRECT("'Panasonic ERJ Code Table'!$N" &amp; C$1)) ),C$2&amp;_xlfn.XLOOKUP($A450,E96_raw,E96_code),"N/A")</f>
        <v>ERJ1RHD4532</v>
      </c>
      <c r="D450" s="23" t="str" cm="1">
        <f t="array" aca="1" ref="D450" ca="1">"technology "&amp;RIGHT(C450,4)&amp;";"&amp;_xlfn.XLOOKUP(2,eii,eia)&amp;C450&amp;_xlfn.XLOOKUP(16,eii,eia)&amp;_xlfn.XLOOKUP(3,eii,eia)&amp;_xlfn.XLOOKUP($A450,E96_raw,e96_std&amp;" "&amp;e96_sym)&amp;_xlfn.XLOOKUP(16,eii,eia)&amp;_xlfn.XLOOKUP(4,eii,eia)&amp;_xlfn.XLOOKUP(LEFT(C450,7),r_1,r_4)&amp;" W @ 70°C"&amp;_xlfn.XLOOKUP(16,eii,eia)&amp;_xlfn.XLOOKUP(5,eii,eia)&amp;_xlfn.XLOOKUP(MID(C450,4,3),e_code,TEXT(e_size,"0000"))&amp;_xlfn.XLOOKUP(16,eii,eia)&amp;_xlfn.XLOOKUP(6,eii,eia)&amp;ROUND(MIN(SQRT($A450*_xlfn.XLOOKUP(LEFT(C450,7),r_1,r_4)),_xlfn.XLOOKUP(LEFT(C450,7),r_1,r_7)),1)&amp;" V"&amp;_xlfn.XLOOKUP(16,eii,eia)&amp;_xlfn.XLOOKUP(8,eii,eia)&amp;_xlfn.XLOOKUP(LEFT(C450,7),r_1,r_8)&amp;_xlfn.XLOOKUP(16,eii,eia)&amp;_xlfn.XLOOKUP(9,eii,eia)&amp;_xlfn.XLOOKUP($A450,E96_raw,E96_code&amp;" / "&amp;E96_3C)&amp;_xlfn.XLOOKUP(16,eii,eia)&amp;_xlfn.XLOOKUP(10,eii,eia)&amp;_xlfn.XLOOKUP(LEFT(C450,7),r_1,r_10)&amp;_xlfn.XLOOKUP(16,eii,eia)&amp;_xlfn.XLOOKUP(11,eii,eia)&amp;_xlfn.XLOOKUP(LEFT(C450,7),r_1,r_11)&amp;_xlfn.XLOOKUP(16,eii,eia)&amp;_xlfn.XLOOKUP(12,eii,eia)&amp;_xlfn.XLOOKUP(LEFT(C450,7),r_1,r_12)&amp;" ppm/°C"&amp;_xlfn.XLOOKUP(16,eii,eia)&amp;_xlfn.XLOOKUP(13,eii,eia)&amp;MID(C450,4,2)&amp;_xlfn.XLOOKUP(16,eii,eia)&amp;_xlfn.XLOOKUP(14,eii,eia)&amp;_xlfn.XLOOKUP(16,eii,eia)&amp;_xlfn.XLOOKUP(15,eii,eia)&amp;_xlfn.XLOOKUP(16,eii,eia)</f>
        <v>technology 4532;attribute MPN 'ERJ1RHD4532' constant;attribute value '45.3 k' constant;attribute Power '0.05 W @ 70°C' constant;attribute package '0201' constant;attribute RCWV '30 V' constant;attribute tolerance '±0.5 %' constant;attribute pkg_codes '4532 / 453'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0" s="5" t="str" cm="1">
        <f t="array" aca="1" ref="F450" ca="1">IF( OR( AND($A450&gt;=INDIRECT("'Panasonic ERJ Code Table'!$K" &amp; F$1),$A450&lt;=INDIRECT("'Panasonic ERJ Code Table'!$L" &amp; F$1)), AND($A450&gt;=INDIRECT("'Panasonic ERJ Code Table'!$M" &amp; F$1),$A450&lt;=INDIRECT("'Panasonic ERJ Code Table'!$N" &amp; F$1)) ),F$2&amp;_xlfn.XLOOKUP($A450,E96_raw,E96_code),"N/A")</f>
        <v>ERJ2RHD4532</v>
      </c>
      <c r="G450" s="23" t="str" cm="1">
        <f t="array" aca="1" ref="G450" ca="1">"technology "&amp;RIGHT(F450,4)&amp;";"&amp;_xlfn.XLOOKUP(2,eii,eia)&amp;F450&amp;_xlfn.XLOOKUP(16,eii,eia)&amp;_xlfn.XLOOKUP(3,eii,eia)&amp;_xlfn.XLOOKUP($A450,E96_raw,e96_std&amp;" "&amp;e96_sym)&amp;_xlfn.XLOOKUP(16,eii,eia)&amp;_xlfn.XLOOKUP(4,eii,eia)&amp;_xlfn.XLOOKUP(LEFT(F450,7),r_1,r_4)&amp;" W @ 70°C"&amp;_xlfn.XLOOKUP(16,eii,eia)&amp;_xlfn.XLOOKUP(5,eii,eia)&amp;_xlfn.XLOOKUP(MID(F450,4,3),e_code,TEXT(e_size,"0000"))&amp;_xlfn.XLOOKUP(16,eii,eia)&amp;_xlfn.XLOOKUP(6,eii,eia)&amp;ROUND(MIN(SQRT($A450*_xlfn.XLOOKUP(LEFT(F450,7),r_1,r_4)),_xlfn.XLOOKUP(LEFT(F450,7),r_1,r_7)),1)&amp;" V"&amp;_xlfn.XLOOKUP(16,eii,eia)&amp;_xlfn.XLOOKUP(8,eii,eia)&amp;_xlfn.XLOOKUP(LEFT(F450,7),r_1,r_8)&amp;_xlfn.XLOOKUP(16,eii,eia)&amp;_xlfn.XLOOKUP(9,eii,eia)&amp;_xlfn.XLOOKUP($A450,E96_raw,E96_code&amp;" / "&amp;E96_3C)&amp;_xlfn.XLOOKUP(16,eii,eia)&amp;_xlfn.XLOOKUP(10,eii,eia)&amp;_xlfn.XLOOKUP(LEFT(F450,7),r_1,r_10)&amp;_xlfn.XLOOKUP(16,eii,eia)&amp;_xlfn.XLOOKUP(11,eii,eia)&amp;_xlfn.XLOOKUP(LEFT(F450,7),r_1,r_11)&amp;_xlfn.XLOOKUP(16,eii,eia)&amp;_xlfn.XLOOKUP(12,eii,eia)&amp;_xlfn.XLOOKUP(LEFT(F450,7),r_1,r_12)&amp;" ppm/°C"&amp;_xlfn.XLOOKUP(16,eii,eia)&amp;_xlfn.XLOOKUP(13,eii,eia)&amp;MID(F450,4,2)&amp;_xlfn.XLOOKUP(16,eii,eia)&amp;_xlfn.XLOOKUP(14,eii,eia)&amp;_xlfn.XLOOKUP(16,eii,eia)&amp;_xlfn.XLOOKUP(15,eii,eia)&amp;_xlfn.XLOOKUP(16,eii,eia)</f>
        <v>technology 4532;attribute MPN 'ERJ2RHD4532' constant;attribute value '45.3 k' constant;attribute Power '0.063 W @ 70°C' constant;attribute package '0402' constant;attribute RCWV '53.4 V' constant;attribute tolerance '±0.5 %' constant;attribute pkg_codes '4532 / 453'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0" s="5" t="str" cm="1">
        <f t="array" aca="1" ref="I450" ca="1">IF( OR( AND($A450&gt;=INDIRECT("'Panasonic ERJ Code Table'!$K" &amp; I$1),$A450&lt;=INDIRECT("'Panasonic ERJ Code Table'!$L" &amp; I$1)), AND($A450&gt;=INDIRECT("'Panasonic ERJ Code Table'!$M" &amp; I$1),$A450&lt;=INDIRECT("'Panasonic ERJ Code Table'!$N" &amp; I$1)) ),I$2&amp;_xlfn.XLOOKUP($A450,E96_raw,E96_code),"N/A")</f>
        <v>N/A</v>
      </c>
      <c r="L450" s="5" t="str" cm="1">
        <f t="array" aca="1" ref="L450" ca="1">IF( OR( AND($A450&gt;=INDIRECT("'Panasonic ERJ Code Table'!$K" &amp; L$1),$A450&lt;=INDIRECT("'Panasonic ERJ Code Table'!$L" &amp; L$1)), AND($A450&gt;=INDIRECT("'Panasonic ERJ Code Table'!$M" &amp; L$1),$A450&lt;=INDIRECT("'Panasonic ERJ Code Table'!$N" &amp; L$1)) ),L$2&amp;_xlfn.XLOOKUP($A450,E96_raw,E96_code),"N/A")</f>
        <v>ERJ3RBD4532</v>
      </c>
      <c r="O450" s="5" t="str" cm="1">
        <f t="array" aca="1" ref="O450" ca="1">IF( OR( AND($A450&gt;=INDIRECT("'Panasonic ERJ Code Table'!$K" &amp; O$1),$A450&lt;=INDIRECT("'Panasonic ERJ Code Table'!$L" &amp; O$1)), AND($A450&gt;=INDIRECT("'Panasonic ERJ Code Table'!$M" &amp; O$1),$A450&lt;=INDIRECT("'Panasonic ERJ Code Table'!$N" &amp; O$1)) ),O$2&amp;_xlfn.XLOOKUP($A450,E96_raw,E96_code),"N/A")</f>
        <v>N/A</v>
      </c>
      <c r="R450" s="5" t="str" cm="1">
        <f t="array" aca="1" ref="R450" ca="1">IF( OR( AND($A450&gt;=INDIRECT("'Panasonic ERJ Code Table'!$K" &amp; R$1),$A450&lt;=INDIRECT("'Panasonic ERJ Code Table'!$L" &amp; R$1)), AND($A450&gt;=INDIRECT("'Panasonic ERJ Code Table'!$M" &amp; R$1),$A450&lt;=INDIRECT("'Panasonic ERJ Code Table'!$N" &amp; R$1)) ),R$2&amp;_xlfn.XLOOKUP($A450,E96_raw,E96_code),"N/A")</f>
        <v>ERJ6RBD4532</v>
      </c>
      <c r="U450" s="5" t="str" cm="1">
        <f t="array" aca="1" ref="U450" ca="1">IF( OR( AND($A450&gt;=INDIRECT("'Panasonic ERJ Code Table'!$J" &amp; U$1),$A450&lt;=INDIRECT("'Panasonic ERJ Code Table'!$K" &amp; U$1)), AND($A450&gt;=INDIRECT("'Panasonic ERJ Code Table'!$L" &amp; U$1),$A450&lt;=INDIRECT("'Panasonic ERJ Code Table'!$M" &amp; U$1)) ),U$2&amp;_xlfn.XLOOKUP($A450,E96_raw,E96_code),"N/A")</f>
        <v>ERJ6RED4532</v>
      </c>
    </row>
    <row r="451" spans="1:21">
      <c r="A451" s="16">
        <v>46399.999999999993</v>
      </c>
      <c r="B451" s="19"/>
      <c r="C451" s="5" t="str" cm="1">
        <f t="array" aca="1" ref="C451" ca="1">IF( OR( AND($A451&gt;=INDIRECT("'Panasonic ERJ Code Table'!$K" &amp; C$1),$A451&lt;=INDIRECT("'Panasonic ERJ Code Table'!$L" &amp; C$1)), AND($A451&gt;=INDIRECT("'Panasonic ERJ Code Table'!$M" &amp; C$1),$A451&lt;=INDIRECT("'Panasonic ERJ Code Table'!$N" &amp; C$1)) ),C$2&amp;_xlfn.XLOOKUP($A451,E96_raw,E96_code),"N/A")</f>
        <v>ERJ1RHD4642</v>
      </c>
      <c r="D451" s="23" t="str" cm="1">
        <f t="array" aca="1" ref="D451" ca="1">"technology "&amp;RIGHT(C451,4)&amp;";"&amp;_xlfn.XLOOKUP(2,eii,eia)&amp;C451&amp;_xlfn.XLOOKUP(16,eii,eia)&amp;_xlfn.XLOOKUP(3,eii,eia)&amp;_xlfn.XLOOKUP($A451,E96_raw,e96_std&amp;" "&amp;e96_sym)&amp;_xlfn.XLOOKUP(16,eii,eia)&amp;_xlfn.XLOOKUP(4,eii,eia)&amp;_xlfn.XLOOKUP(LEFT(C451,7),r_1,r_4)&amp;" W @ 70°C"&amp;_xlfn.XLOOKUP(16,eii,eia)&amp;_xlfn.XLOOKUP(5,eii,eia)&amp;_xlfn.XLOOKUP(MID(C451,4,3),e_code,TEXT(e_size,"0000"))&amp;_xlfn.XLOOKUP(16,eii,eia)&amp;_xlfn.XLOOKUP(6,eii,eia)&amp;ROUND(MIN(SQRT($A451*_xlfn.XLOOKUP(LEFT(C451,7),r_1,r_4)),_xlfn.XLOOKUP(LEFT(C451,7),r_1,r_7)),1)&amp;" V"&amp;_xlfn.XLOOKUP(16,eii,eia)&amp;_xlfn.XLOOKUP(8,eii,eia)&amp;_xlfn.XLOOKUP(LEFT(C451,7),r_1,r_8)&amp;_xlfn.XLOOKUP(16,eii,eia)&amp;_xlfn.XLOOKUP(9,eii,eia)&amp;_xlfn.XLOOKUP($A451,E96_raw,E96_code&amp;" / "&amp;E96_3C)&amp;_xlfn.XLOOKUP(16,eii,eia)&amp;_xlfn.XLOOKUP(10,eii,eia)&amp;_xlfn.XLOOKUP(LEFT(C451,7),r_1,r_10)&amp;_xlfn.XLOOKUP(16,eii,eia)&amp;_xlfn.XLOOKUP(11,eii,eia)&amp;_xlfn.XLOOKUP(LEFT(C451,7),r_1,r_11)&amp;_xlfn.XLOOKUP(16,eii,eia)&amp;_xlfn.XLOOKUP(12,eii,eia)&amp;_xlfn.XLOOKUP(LEFT(C451,7),r_1,r_12)&amp;" ppm/°C"&amp;_xlfn.XLOOKUP(16,eii,eia)&amp;_xlfn.XLOOKUP(13,eii,eia)&amp;MID(C451,4,2)&amp;_xlfn.XLOOKUP(16,eii,eia)&amp;_xlfn.XLOOKUP(14,eii,eia)&amp;_xlfn.XLOOKUP(16,eii,eia)&amp;_xlfn.XLOOKUP(15,eii,eia)&amp;_xlfn.XLOOKUP(16,eii,eia)</f>
        <v>technology 4642;attribute MPN 'ERJ1RHD4642' constant;attribute value '46.4 k' constant;attribute Power '0.05 W @ 70°C' constant;attribute package '0201' constant;attribute RCWV '30 V' constant;attribute tolerance '±0.5 %' constant;attribute pkg_codes '4642 / 463'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1" s="5" t="str" cm="1">
        <f t="array" aca="1" ref="F451" ca="1">IF( OR( AND($A451&gt;=INDIRECT("'Panasonic ERJ Code Table'!$K" &amp; F$1),$A451&lt;=INDIRECT("'Panasonic ERJ Code Table'!$L" &amp; F$1)), AND($A451&gt;=INDIRECT("'Panasonic ERJ Code Table'!$M" &amp; F$1),$A451&lt;=INDIRECT("'Panasonic ERJ Code Table'!$N" &amp; F$1)) ),F$2&amp;_xlfn.XLOOKUP($A451,E96_raw,E96_code),"N/A")</f>
        <v>ERJ2RHD4642</v>
      </c>
      <c r="G451" s="23" t="str" cm="1">
        <f t="array" aca="1" ref="G451" ca="1">"technology "&amp;RIGHT(F451,4)&amp;";"&amp;_xlfn.XLOOKUP(2,eii,eia)&amp;F451&amp;_xlfn.XLOOKUP(16,eii,eia)&amp;_xlfn.XLOOKUP(3,eii,eia)&amp;_xlfn.XLOOKUP($A451,E96_raw,e96_std&amp;" "&amp;e96_sym)&amp;_xlfn.XLOOKUP(16,eii,eia)&amp;_xlfn.XLOOKUP(4,eii,eia)&amp;_xlfn.XLOOKUP(LEFT(F451,7),r_1,r_4)&amp;" W @ 70°C"&amp;_xlfn.XLOOKUP(16,eii,eia)&amp;_xlfn.XLOOKUP(5,eii,eia)&amp;_xlfn.XLOOKUP(MID(F451,4,3),e_code,TEXT(e_size,"0000"))&amp;_xlfn.XLOOKUP(16,eii,eia)&amp;_xlfn.XLOOKUP(6,eii,eia)&amp;ROUND(MIN(SQRT($A451*_xlfn.XLOOKUP(LEFT(F451,7),r_1,r_4)),_xlfn.XLOOKUP(LEFT(F451,7),r_1,r_7)),1)&amp;" V"&amp;_xlfn.XLOOKUP(16,eii,eia)&amp;_xlfn.XLOOKUP(8,eii,eia)&amp;_xlfn.XLOOKUP(LEFT(F451,7),r_1,r_8)&amp;_xlfn.XLOOKUP(16,eii,eia)&amp;_xlfn.XLOOKUP(9,eii,eia)&amp;_xlfn.XLOOKUP($A451,E96_raw,E96_code&amp;" / "&amp;E96_3C)&amp;_xlfn.XLOOKUP(16,eii,eia)&amp;_xlfn.XLOOKUP(10,eii,eia)&amp;_xlfn.XLOOKUP(LEFT(F451,7),r_1,r_10)&amp;_xlfn.XLOOKUP(16,eii,eia)&amp;_xlfn.XLOOKUP(11,eii,eia)&amp;_xlfn.XLOOKUP(LEFT(F451,7),r_1,r_11)&amp;_xlfn.XLOOKUP(16,eii,eia)&amp;_xlfn.XLOOKUP(12,eii,eia)&amp;_xlfn.XLOOKUP(LEFT(F451,7),r_1,r_12)&amp;" ppm/°C"&amp;_xlfn.XLOOKUP(16,eii,eia)&amp;_xlfn.XLOOKUP(13,eii,eia)&amp;MID(F451,4,2)&amp;_xlfn.XLOOKUP(16,eii,eia)&amp;_xlfn.XLOOKUP(14,eii,eia)&amp;_xlfn.XLOOKUP(16,eii,eia)&amp;_xlfn.XLOOKUP(15,eii,eia)&amp;_xlfn.XLOOKUP(16,eii,eia)</f>
        <v>technology 4642;attribute MPN 'ERJ2RHD4642' constant;attribute value '46.4 k' constant;attribute Power '0.063 W @ 70°C' constant;attribute package '0402' constant;attribute RCWV '54.1 V' constant;attribute tolerance '±0.5 %' constant;attribute pkg_codes '4642 / 463'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1" s="5" t="str" cm="1">
        <f t="array" aca="1" ref="I451" ca="1">IF( OR( AND($A451&gt;=INDIRECT("'Panasonic ERJ Code Table'!$K" &amp; I$1),$A451&lt;=INDIRECT("'Panasonic ERJ Code Table'!$L" &amp; I$1)), AND($A451&gt;=INDIRECT("'Panasonic ERJ Code Table'!$M" &amp; I$1),$A451&lt;=INDIRECT("'Panasonic ERJ Code Table'!$N" &amp; I$1)) ),I$2&amp;_xlfn.XLOOKUP($A451,E96_raw,E96_code),"N/A")</f>
        <v>N/A</v>
      </c>
      <c r="L451" s="5" t="str" cm="1">
        <f t="array" aca="1" ref="L451" ca="1">IF( OR( AND($A451&gt;=INDIRECT("'Panasonic ERJ Code Table'!$K" &amp; L$1),$A451&lt;=INDIRECT("'Panasonic ERJ Code Table'!$L" &amp; L$1)), AND($A451&gt;=INDIRECT("'Panasonic ERJ Code Table'!$M" &amp; L$1),$A451&lt;=INDIRECT("'Panasonic ERJ Code Table'!$N" &amp; L$1)) ),L$2&amp;_xlfn.XLOOKUP($A451,E96_raw,E96_code),"N/A")</f>
        <v>ERJ3RBD4642</v>
      </c>
      <c r="O451" s="5" t="str" cm="1">
        <f t="array" aca="1" ref="O451" ca="1">IF( OR( AND($A451&gt;=INDIRECT("'Panasonic ERJ Code Table'!$K" &amp; O$1),$A451&lt;=INDIRECT("'Panasonic ERJ Code Table'!$L" &amp; O$1)), AND($A451&gt;=INDIRECT("'Panasonic ERJ Code Table'!$M" &amp; O$1),$A451&lt;=INDIRECT("'Panasonic ERJ Code Table'!$N" &amp; O$1)) ),O$2&amp;_xlfn.XLOOKUP($A451,E96_raw,E96_code),"N/A")</f>
        <v>N/A</v>
      </c>
      <c r="R451" s="5" t="str" cm="1">
        <f t="array" aca="1" ref="R451" ca="1">IF( OR( AND($A451&gt;=INDIRECT("'Panasonic ERJ Code Table'!$K" &amp; R$1),$A451&lt;=INDIRECT("'Panasonic ERJ Code Table'!$L" &amp; R$1)), AND($A451&gt;=INDIRECT("'Panasonic ERJ Code Table'!$M" &amp; R$1),$A451&lt;=INDIRECT("'Panasonic ERJ Code Table'!$N" &amp; R$1)) ),R$2&amp;_xlfn.XLOOKUP($A451,E96_raw,E96_code),"N/A")</f>
        <v>ERJ6RBD4642</v>
      </c>
      <c r="U451" s="5" t="str" cm="1">
        <f t="array" aca="1" ref="U451" ca="1">IF( OR( AND($A451&gt;=INDIRECT("'Panasonic ERJ Code Table'!$J" &amp; U$1),$A451&lt;=INDIRECT("'Panasonic ERJ Code Table'!$K" &amp; U$1)), AND($A451&gt;=INDIRECT("'Panasonic ERJ Code Table'!$L" &amp; U$1),$A451&lt;=INDIRECT("'Panasonic ERJ Code Table'!$M" &amp; U$1)) ),U$2&amp;_xlfn.XLOOKUP($A451,E96_raw,E96_code),"N/A")</f>
        <v>ERJ6RED4642</v>
      </c>
    </row>
    <row r="452" spans="1:21">
      <c r="A452" s="16">
        <v>47500</v>
      </c>
      <c r="B452" s="19"/>
      <c r="C452" s="5" t="str" cm="1">
        <f t="array" aca="1" ref="C452" ca="1">IF( OR( AND($A452&gt;=INDIRECT("'Panasonic ERJ Code Table'!$K" &amp; C$1),$A452&lt;=INDIRECT("'Panasonic ERJ Code Table'!$L" &amp; C$1)), AND($A452&gt;=INDIRECT("'Panasonic ERJ Code Table'!$M" &amp; C$1),$A452&lt;=INDIRECT("'Panasonic ERJ Code Table'!$N" &amp; C$1)) ),C$2&amp;_xlfn.XLOOKUP($A452,E96_raw,E96_code),"N/A")</f>
        <v>ERJ1RHD4752</v>
      </c>
      <c r="D452" s="23" t="str" cm="1">
        <f t="array" aca="1" ref="D452" ca="1">"technology "&amp;RIGHT(C452,4)&amp;";"&amp;_xlfn.XLOOKUP(2,eii,eia)&amp;C452&amp;_xlfn.XLOOKUP(16,eii,eia)&amp;_xlfn.XLOOKUP(3,eii,eia)&amp;_xlfn.XLOOKUP($A452,E96_raw,e96_std&amp;" "&amp;e96_sym)&amp;_xlfn.XLOOKUP(16,eii,eia)&amp;_xlfn.XLOOKUP(4,eii,eia)&amp;_xlfn.XLOOKUP(LEFT(C452,7),r_1,r_4)&amp;" W @ 70°C"&amp;_xlfn.XLOOKUP(16,eii,eia)&amp;_xlfn.XLOOKUP(5,eii,eia)&amp;_xlfn.XLOOKUP(MID(C452,4,3),e_code,TEXT(e_size,"0000"))&amp;_xlfn.XLOOKUP(16,eii,eia)&amp;_xlfn.XLOOKUP(6,eii,eia)&amp;ROUND(MIN(SQRT($A452*_xlfn.XLOOKUP(LEFT(C452,7),r_1,r_4)),_xlfn.XLOOKUP(LEFT(C452,7),r_1,r_7)),1)&amp;" V"&amp;_xlfn.XLOOKUP(16,eii,eia)&amp;_xlfn.XLOOKUP(8,eii,eia)&amp;_xlfn.XLOOKUP(LEFT(C452,7),r_1,r_8)&amp;_xlfn.XLOOKUP(16,eii,eia)&amp;_xlfn.XLOOKUP(9,eii,eia)&amp;_xlfn.XLOOKUP($A452,E96_raw,E96_code&amp;" / "&amp;E96_3C)&amp;_xlfn.XLOOKUP(16,eii,eia)&amp;_xlfn.XLOOKUP(10,eii,eia)&amp;_xlfn.XLOOKUP(LEFT(C452,7),r_1,r_10)&amp;_xlfn.XLOOKUP(16,eii,eia)&amp;_xlfn.XLOOKUP(11,eii,eia)&amp;_xlfn.XLOOKUP(LEFT(C452,7),r_1,r_11)&amp;_xlfn.XLOOKUP(16,eii,eia)&amp;_xlfn.XLOOKUP(12,eii,eia)&amp;_xlfn.XLOOKUP(LEFT(C452,7),r_1,r_12)&amp;" ppm/°C"&amp;_xlfn.XLOOKUP(16,eii,eia)&amp;_xlfn.XLOOKUP(13,eii,eia)&amp;MID(C452,4,2)&amp;_xlfn.XLOOKUP(16,eii,eia)&amp;_xlfn.XLOOKUP(14,eii,eia)&amp;_xlfn.XLOOKUP(16,eii,eia)&amp;_xlfn.XLOOKUP(15,eii,eia)&amp;_xlfn.XLOOKUP(16,eii,eia)</f>
        <v>technology 4752;attribute MPN 'ERJ1RHD4752' constant;attribute value '47.5 k' constant;attribute Power '0.05 W @ 70°C' constant;attribute package '0201' constant;attribute RCWV '30 V' constant;attribute tolerance '±0.5 %' constant;attribute pkg_codes '4752 / 473'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2" s="5" t="str" cm="1">
        <f t="array" aca="1" ref="F452" ca="1">IF( OR( AND($A452&gt;=INDIRECT("'Panasonic ERJ Code Table'!$K" &amp; F$1),$A452&lt;=INDIRECT("'Panasonic ERJ Code Table'!$L" &amp; F$1)), AND($A452&gt;=INDIRECT("'Panasonic ERJ Code Table'!$M" &amp; F$1),$A452&lt;=INDIRECT("'Panasonic ERJ Code Table'!$N" &amp; F$1)) ),F$2&amp;_xlfn.XLOOKUP($A452,E96_raw,E96_code),"N/A")</f>
        <v>ERJ2RHD4752</v>
      </c>
      <c r="G452" s="23" t="str" cm="1">
        <f t="array" aca="1" ref="G452" ca="1">"technology "&amp;RIGHT(F452,4)&amp;";"&amp;_xlfn.XLOOKUP(2,eii,eia)&amp;F452&amp;_xlfn.XLOOKUP(16,eii,eia)&amp;_xlfn.XLOOKUP(3,eii,eia)&amp;_xlfn.XLOOKUP($A452,E96_raw,e96_std&amp;" "&amp;e96_sym)&amp;_xlfn.XLOOKUP(16,eii,eia)&amp;_xlfn.XLOOKUP(4,eii,eia)&amp;_xlfn.XLOOKUP(LEFT(F452,7),r_1,r_4)&amp;" W @ 70°C"&amp;_xlfn.XLOOKUP(16,eii,eia)&amp;_xlfn.XLOOKUP(5,eii,eia)&amp;_xlfn.XLOOKUP(MID(F452,4,3),e_code,TEXT(e_size,"0000"))&amp;_xlfn.XLOOKUP(16,eii,eia)&amp;_xlfn.XLOOKUP(6,eii,eia)&amp;ROUND(MIN(SQRT($A452*_xlfn.XLOOKUP(LEFT(F452,7),r_1,r_4)),_xlfn.XLOOKUP(LEFT(F452,7),r_1,r_7)),1)&amp;" V"&amp;_xlfn.XLOOKUP(16,eii,eia)&amp;_xlfn.XLOOKUP(8,eii,eia)&amp;_xlfn.XLOOKUP(LEFT(F452,7),r_1,r_8)&amp;_xlfn.XLOOKUP(16,eii,eia)&amp;_xlfn.XLOOKUP(9,eii,eia)&amp;_xlfn.XLOOKUP($A452,E96_raw,E96_code&amp;" / "&amp;E96_3C)&amp;_xlfn.XLOOKUP(16,eii,eia)&amp;_xlfn.XLOOKUP(10,eii,eia)&amp;_xlfn.XLOOKUP(LEFT(F452,7),r_1,r_10)&amp;_xlfn.XLOOKUP(16,eii,eia)&amp;_xlfn.XLOOKUP(11,eii,eia)&amp;_xlfn.XLOOKUP(LEFT(F452,7),r_1,r_11)&amp;_xlfn.XLOOKUP(16,eii,eia)&amp;_xlfn.XLOOKUP(12,eii,eia)&amp;_xlfn.XLOOKUP(LEFT(F452,7),r_1,r_12)&amp;" ppm/°C"&amp;_xlfn.XLOOKUP(16,eii,eia)&amp;_xlfn.XLOOKUP(13,eii,eia)&amp;MID(F452,4,2)&amp;_xlfn.XLOOKUP(16,eii,eia)&amp;_xlfn.XLOOKUP(14,eii,eia)&amp;_xlfn.XLOOKUP(16,eii,eia)&amp;_xlfn.XLOOKUP(15,eii,eia)&amp;_xlfn.XLOOKUP(16,eii,eia)</f>
        <v>technology 4752;attribute MPN 'ERJ2RHD4752' constant;attribute value '47.5 k' constant;attribute Power '0.063 W @ 70°C' constant;attribute package '0402' constant;attribute RCWV '54.7 V' constant;attribute tolerance '±0.5 %' constant;attribute pkg_codes '4752 / 473'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2" s="5" t="str" cm="1">
        <f t="array" aca="1" ref="I452" ca="1">IF( OR( AND($A452&gt;=INDIRECT("'Panasonic ERJ Code Table'!$K" &amp; I$1),$A452&lt;=INDIRECT("'Panasonic ERJ Code Table'!$L" &amp; I$1)), AND($A452&gt;=INDIRECT("'Panasonic ERJ Code Table'!$M" &amp; I$1),$A452&lt;=INDIRECT("'Panasonic ERJ Code Table'!$N" &amp; I$1)) ),I$2&amp;_xlfn.XLOOKUP($A452,E96_raw,E96_code),"N/A")</f>
        <v>N/A</v>
      </c>
      <c r="L452" s="5" t="str" cm="1">
        <f t="array" aca="1" ref="L452" ca="1">IF( OR( AND($A452&gt;=INDIRECT("'Panasonic ERJ Code Table'!$K" &amp; L$1),$A452&lt;=INDIRECT("'Panasonic ERJ Code Table'!$L" &amp; L$1)), AND($A452&gt;=INDIRECT("'Panasonic ERJ Code Table'!$M" &amp; L$1),$A452&lt;=INDIRECT("'Panasonic ERJ Code Table'!$N" &amp; L$1)) ),L$2&amp;_xlfn.XLOOKUP($A452,E96_raw,E96_code),"N/A")</f>
        <v>ERJ3RBD4752</v>
      </c>
      <c r="O452" s="5" t="str" cm="1">
        <f t="array" aca="1" ref="O452" ca="1">IF( OR( AND($A452&gt;=INDIRECT("'Panasonic ERJ Code Table'!$K" &amp; O$1),$A452&lt;=INDIRECT("'Panasonic ERJ Code Table'!$L" &amp; O$1)), AND($A452&gt;=INDIRECT("'Panasonic ERJ Code Table'!$M" &amp; O$1),$A452&lt;=INDIRECT("'Panasonic ERJ Code Table'!$N" &amp; O$1)) ),O$2&amp;_xlfn.XLOOKUP($A452,E96_raw,E96_code),"N/A")</f>
        <v>N/A</v>
      </c>
      <c r="R452" s="5" t="str" cm="1">
        <f t="array" aca="1" ref="R452" ca="1">IF( OR( AND($A452&gt;=INDIRECT("'Panasonic ERJ Code Table'!$K" &amp; R$1),$A452&lt;=INDIRECT("'Panasonic ERJ Code Table'!$L" &amp; R$1)), AND($A452&gt;=INDIRECT("'Panasonic ERJ Code Table'!$M" &amp; R$1),$A452&lt;=INDIRECT("'Panasonic ERJ Code Table'!$N" &amp; R$1)) ),R$2&amp;_xlfn.XLOOKUP($A452,E96_raw,E96_code),"N/A")</f>
        <v>ERJ6RBD4752</v>
      </c>
      <c r="U452" s="5" t="str" cm="1">
        <f t="array" aca="1" ref="U452" ca="1">IF( OR( AND($A452&gt;=INDIRECT("'Panasonic ERJ Code Table'!$J" &amp; U$1),$A452&lt;=INDIRECT("'Panasonic ERJ Code Table'!$K" &amp; U$1)), AND($A452&gt;=INDIRECT("'Panasonic ERJ Code Table'!$L" &amp; U$1),$A452&lt;=INDIRECT("'Panasonic ERJ Code Table'!$M" &amp; U$1)) ),U$2&amp;_xlfn.XLOOKUP($A452,E96_raw,E96_code),"N/A")</f>
        <v>ERJ6RED4752</v>
      </c>
    </row>
    <row r="453" spans="1:21">
      <c r="A453" s="16">
        <v>48700</v>
      </c>
      <c r="B453" s="19"/>
      <c r="C453" s="5" t="str" cm="1">
        <f t="array" aca="1" ref="C453" ca="1">IF( OR( AND($A453&gt;=INDIRECT("'Panasonic ERJ Code Table'!$K" &amp; C$1),$A453&lt;=INDIRECT("'Panasonic ERJ Code Table'!$L" &amp; C$1)), AND($A453&gt;=INDIRECT("'Panasonic ERJ Code Table'!$M" &amp; C$1),$A453&lt;=INDIRECT("'Panasonic ERJ Code Table'!$N" &amp; C$1)) ),C$2&amp;_xlfn.XLOOKUP($A453,E96_raw,E96_code),"N/A")</f>
        <v>ERJ1RHD4872</v>
      </c>
      <c r="D453" s="23" t="str" cm="1">
        <f t="array" aca="1" ref="D453" ca="1">"technology "&amp;RIGHT(C453,4)&amp;";"&amp;_xlfn.XLOOKUP(2,eii,eia)&amp;C453&amp;_xlfn.XLOOKUP(16,eii,eia)&amp;_xlfn.XLOOKUP(3,eii,eia)&amp;_xlfn.XLOOKUP($A453,E96_raw,e96_std&amp;" "&amp;e96_sym)&amp;_xlfn.XLOOKUP(16,eii,eia)&amp;_xlfn.XLOOKUP(4,eii,eia)&amp;_xlfn.XLOOKUP(LEFT(C453,7),r_1,r_4)&amp;" W @ 70°C"&amp;_xlfn.XLOOKUP(16,eii,eia)&amp;_xlfn.XLOOKUP(5,eii,eia)&amp;_xlfn.XLOOKUP(MID(C453,4,3),e_code,TEXT(e_size,"0000"))&amp;_xlfn.XLOOKUP(16,eii,eia)&amp;_xlfn.XLOOKUP(6,eii,eia)&amp;ROUND(MIN(SQRT($A453*_xlfn.XLOOKUP(LEFT(C453,7),r_1,r_4)),_xlfn.XLOOKUP(LEFT(C453,7),r_1,r_7)),1)&amp;" V"&amp;_xlfn.XLOOKUP(16,eii,eia)&amp;_xlfn.XLOOKUP(8,eii,eia)&amp;_xlfn.XLOOKUP(LEFT(C453,7),r_1,r_8)&amp;_xlfn.XLOOKUP(16,eii,eia)&amp;_xlfn.XLOOKUP(9,eii,eia)&amp;_xlfn.XLOOKUP($A453,E96_raw,E96_code&amp;" / "&amp;E96_3C)&amp;_xlfn.XLOOKUP(16,eii,eia)&amp;_xlfn.XLOOKUP(10,eii,eia)&amp;_xlfn.XLOOKUP(LEFT(C453,7),r_1,r_10)&amp;_xlfn.XLOOKUP(16,eii,eia)&amp;_xlfn.XLOOKUP(11,eii,eia)&amp;_xlfn.XLOOKUP(LEFT(C453,7),r_1,r_11)&amp;_xlfn.XLOOKUP(16,eii,eia)&amp;_xlfn.XLOOKUP(12,eii,eia)&amp;_xlfn.XLOOKUP(LEFT(C453,7),r_1,r_12)&amp;" ppm/°C"&amp;_xlfn.XLOOKUP(16,eii,eia)&amp;_xlfn.XLOOKUP(13,eii,eia)&amp;MID(C453,4,2)&amp;_xlfn.XLOOKUP(16,eii,eia)&amp;_xlfn.XLOOKUP(14,eii,eia)&amp;_xlfn.XLOOKUP(16,eii,eia)&amp;_xlfn.XLOOKUP(15,eii,eia)&amp;_xlfn.XLOOKUP(16,eii,eia)</f>
        <v>technology 4872;attribute MPN 'ERJ1RHD4872' constant;attribute value '48.7 k' constant;attribute Power '0.05 W @ 70°C' constant;attribute package '0201' constant;attribute RCWV '30 V' constant;attribute tolerance '±0.5 %' constant;attribute pkg_codes '4872 / 483'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3" s="5" t="str" cm="1">
        <f t="array" aca="1" ref="F453" ca="1">IF( OR( AND($A453&gt;=INDIRECT("'Panasonic ERJ Code Table'!$K" &amp; F$1),$A453&lt;=INDIRECT("'Panasonic ERJ Code Table'!$L" &amp; F$1)), AND($A453&gt;=INDIRECT("'Panasonic ERJ Code Table'!$M" &amp; F$1),$A453&lt;=INDIRECT("'Panasonic ERJ Code Table'!$N" &amp; F$1)) ),F$2&amp;_xlfn.XLOOKUP($A453,E96_raw,E96_code),"N/A")</f>
        <v>ERJ2RHD4872</v>
      </c>
      <c r="G453" s="23" t="str" cm="1">
        <f t="array" aca="1" ref="G453" ca="1">"technology "&amp;RIGHT(F453,4)&amp;";"&amp;_xlfn.XLOOKUP(2,eii,eia)&amp;F453&amp;_xlfn.XLOOKUP(16,eii,eia)&amp;_xlfn.XLOOKUP(3,eii,eia)&amp;_xlfn.XLOOKUP($A453,E96_raw,e96_std&amp;" "&amp;e96_sym)&amp;_xlfn.XLOOKUP(16,eii,eia)&amp;_xlfn.XLOOKUP(4,eii,eia)&amp;_xlfn.XLOOKUP(LEFT(F453,7),r_1,r_4)&amp;" W @ 70°C"&amp;_xlfn.XLOOKUP(16,eii,eia)&amp;_xlfn.XLOOKUP(5,eii,eia)&amp;_xlfn.XLOOKUP(MID(F453,4,3),e_code,TEXT(e_size,"0000"))&amp;_xlfn.XLOOKUP(16,eii,eia)&amp;_xlfn.XLOOKUP(6,eii,eia)&amp;ROUND(MIN(SQRT($A453*_xlfn.XLOOKUP(LEFT(F453,7),r_1,r_4)),_xlfn.XLOOKUP(LEFT(F453,7),r_1,r_7)),1)&amp;" V"&amp;_xlfn.XLOOKUP(16,eii,eia)&amp;_xlfn.XLOOKUP(8,eii,eia)&amp;_xlfn.XLOOKUP(LEFT(F453,7),r_1,r_8)&amp;_xlfn.XLOOKUP(16,eii,eia)&amp;_xlfn.XLOOKUP(9,eii,eia)&amp;_xlfn.XLOOKUP($A453,E96_raw,E96_code&amp;" / "&amp;E96_3C)&amp;_xlfn.XLOOKUP(16,eii,eia)&amp;_xlfn.XLOOKUP(10,eii,eia)&amp;_xlfn.XLOOKUP(LEFT(F453,7),r_1,r_10)&amp;_xlfn.XLOOKUP(16,eii,eia)&amp;_xlfn.XLOOKUP(11,eii,eia)&amp;_xlfn.XLOOKUP(LEFT(F453,7),r_1,r_11)&amp;_xlfn.XLOOKUP(16,eii,eia)&amp;_xlfn.XLOOKUP(12,eii,eia)&amp;_xlfn.XLOOKUP(LEFT(F453,7),r_1,r_12)&amp;" ppm/°C"&amp;_xlfn.XLOOKUP(16,eii,eia)&amp;_xlfn.XLOOKUP(13,eii,eia)&amp;MID(F453,4,2)&amp;_xlfn.XLOOKUP(16,eii,eia)&amp;_xlfn.XLOOKUP(14,eii,eia)&amp;_xlfn.XLOOKUP(16,eii,eia)&amp;_xlfn.XLOOKUP(15,eii,eia)&amp;_xlfn.XLOOKUP(16,eii,eia)</f>
        <v>technology 4872;attribute MPN 'ERJ2RHD4872' constant;attribute value '48.7 k' constant;attribute Power '0.063 W @ 70°C' constant;attribute package '0402' constant;attribute RCWV '55.4 V' constant;attribute tolerance '±0.5 %' constant;attribute pkg_codes '4872 / 483'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3" s="5" t="str" cm="1">
        <f t="array" aca="1" ref="I453" ca="1">IF( OR( AND($A453&gt;=INDIRECT("'Panasonic ERJ Code Table'!$K" &amp; I$1),$A453&lt;=INDIRECT("'Panasonic ERJ Code Table'!$L" &amp; I$1)), AND($A453&gt;=INDIRECT("'Panasonic ERJ Code Table'!$M" &amp; I$1),$A453&lt;=INDIRECT("'Panasonic ERJ Code Table'!$N" &amp; I$1)) ),I$2&amp;_xlfn.XLOOKUP($A453,E96_raw,E96_code),"N/A")</f>
        <v>N/A</v>
      </c>
      <c r="L453" s="5" t="str" cm="1">
        <f t="array" aca="1" ref="L453" ca="1">IF( OR( AND($A453&gt;=INDIRECT("'Panasonic ERJ Code Table'!$K" &amp; L$1),$A453&lt;=INDIRECT("'Panasonic ERJ Code Table'!$L" &amp; L$1)), AND($A453&gt;=INDIRECT("'Panasonic ERJ Code Table'!$M" &amp; L$1),$A453&lt;=INDIRECT("'Panasonic ERJ Code Table'!$N" &amp; L$1)) ),L$2&amp;_xlfn.XLOOKUP($A453,E96_raw,E96_code),"N/A")</f>
        <v>ERJ3RBD4872</v>
      </c>
      <c r="O453" s="5" t="str" cm="1">
        <f t="array" aca="1" ref="O453" ca="1">IF( OR( AND($A453&gt;=INDIRECT("'Panasonic ERJ Code Table'!$K" &amp; O$1),$A453&lt;=INDIRECT("'Panasonic ERJ Code Table'!$L" &amp; O$1)), AND($A453&gt;=INDIRECT("'Panasonic ERJ Code Table'!$M" &amp; O$1),$A453&lt;=INDIRECT("'Panasonic ERJ Code Table'!$N" &amp; O$1)) ),O$2&amp;_xlfn.XLOOKUP($A453,E96_raw,E96_code),"N/A")</f>
        <v>N/A</v>
      </c>
      <c r="R453" s="5" t="str" cm="1">
        <f t="array" aca="1" ref="R453" ca="1">IF( OR( AND($A453&gt;=INDIRECT("'Panasonic ERJ Code Table'!$K" &amp; R$1),$A453&lt;=INDIRECT("'Panasonic ERJ Code Table'!$L" &amp; R$1)), AND($A453&gt;=INDIRECT("'Panasonic ERJ Code Table'!$M" &amp; R$1),$A453&lt;=INDIRECT("'Panasonic ERJ Code Table'!$N" &amp; R$1)) ),R$2&amp;_xlfn.XLOOKUP($A453,E96_raw,E96_code),"N/A")</f>
        <v>ERJ6RBD4872</v>
      </c>
      <c r="U453" s="5" t="str" cm="1">
        <f t="array" aca="1" ref="U453" ca="1">IF( OR( AND($A453&gt;=INDIRECT("'Panasonic ERJ Code Table'!$J" &amp; U$1),$A453&lt;=INDIRECT("'Panasonic ERJ Code Table'!$K" &amp; U$1)), AND($A453&gt;=INDIRECT("'Panasonic ERJ Code Table'!$L" &amp; U$1),$A453&lt;=INDIRECT("'Panasonic ERJ Code Table'!$M" &amp; U$1)) ),U$2&amp;_xlfn.XLOOKUP($A453,E96_raw,E96_code),"N/A")</f>
        <v>ERJ6RED4872</v>
      </c>
    </row>
    <row r="454" spans="1:21">
      <c r="A454" s="16">
        <v>49900</v>
      </c>
      <c r="B454" s="19"/>
      <c r="C454" s="5" t="str" cm="1">
        <f t="array" aca="1" ref="C454" ca="1">IF( OR( AND($A454&gt;=INDIRECT("'Panasonic ERJ Code Table'!$K" &amp; C$1),$A454&lt;=INDIRECT("'Panasonic ERJ Code Table'!$L" &amp; C$1)), AND($A454&gt;=INDIRECT("'Panasonic ERJ Code Table'!$M" &amp; C$1),$A454&lt;=INDIRECT("'Panasonic ERJ Code Table'!$N" &amp; C$1)) ),C$2&amp;_xlfn.XLOOKUP($A454,E96_raw,E96_code),"N/A")</f>
        <v>ERJ1RHD4992</v>
      </c>
      <c r="D454" s="23" t="str" cm="1">
        <f t="array" aca="1" ref="D454" ca="1">"technology "&amp;RIGHT(C454,4)&amp;";"&amp;_xlfn.XLOOKUP(2,eii,eia)&amp;C454&amp;_xlfn.XLOOKUP(16,eii,eia)&amp;_xlfn.XLOOKUP(3,eii,eia)&amp;_xlfn.XLOOKUP($A454,E96_raw,e96_std&amp;" "&amp;e96_sym)&amp;_xlfn.XLOOKUP(16,eii,eia)&amp;_xlfn.XLOOKUP(4,eii,eia)&amp;_xlfn.XLOOKUP(LEFT(C454,7),r_1,r_4)&amp;" W @ 70°C"&amp;_xlfn.XLOOKUP(16,eii,eia)&amp;_xlfn.XLOOKUP(5,eii,eia)&amp;_xlfn.XLOOKUP(MID(C454,4,3),e_code,TEXT(e_size,"0000"))&amp;_xlfn.XLOOKUP(16,eii,eia)&amp;_xlfn.XLOOKUP(6,eii,eia)&amp;ROUND(MIN(SQRT($A454*_xlfn.XLOOKUP(LEFT(C454,7),r_1,r_4)),_xlfn.XLOOKUP(LEFT(C454,7),r_1,r_7)),1)&amp;" V"&amp;_xlfn.XLOOKUP(16,eii,eia)&amp;_xlfn.XLOOKUP(8,eii,eia)&amp;_xlfn.XLOOKUP(LEFT(C454,7),r_1,r_8)&amp;_xlfn.XLOOKUP(16,eii,eia)&amp;_xlfn.XLOOKUP(9,eii,eia)&amp;_xlfn.XLOOKUP($A454,E96_raw,E96_code&amp;" / "&amp;E96_3C)&amp;_xlfn.XLOOKUP(16,eii,eia)&amp;_xlfn.XLOOKUP(10,eii,eia)&amp;_xlfn.XLOOKUP(LEFT(C454,7),r_1,r_10)&amp;_xlfn.XLOOKUP(16,eii,eia)&amp;_xlfn.XLOOKUP(11,eii,eia)&amp;_xlfn.XLOOKUP(LEFT(C454,7),r_1,r_11)&amp;_xlfn.XLOOKUP(16,eii,eia)&amp;_xlfn.XLOOKUP(12,eii,eia)&amp;_xlfn.XLOOKUP(LEFT(C454,7),r_1,r_12)&amp;" ppm/°C"&amp;_xlfn.XLOOKUP(16,eii,eia)&amp;_xlfn.XLOOKUP(13,eii,eia)&amp;MID(C454,4,2)&amp;_xlfn.XLOOKUP(16,eii,eia)&amp;_xlfn.XLOOKUP(14,eii,eia)&amp;_xlfn.XLOOKUP(16,eii,eia)&amp;_xlfn.XLOOKUP(15,eii,eia)&amp;_xlfn.XLOOKUP(16,eii,eia)</f>
        <v>technology 4992;attribute MPN 'ERJ1RHD4992' constant;attribute value '49.9 k' constant;attribute Power '0.05 W @ 70°C' constant;attribute package '0201' constant;attribute RCWV '30 V' constant;attribute tolerance '±0.5 %' constant;attribute pkg_codes '4992 / 493'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4" s="5" t="str" cm="1">
        <f t="array" aca="1" ref="F454" ca="1">IF( OR( AND($A454&gt;=INDIRECT("'Panasonic ERJ Code Table'!$K" &amp; F$1),$A454&lt;=INDIRECT("'Panasonic ERJ Code Table'!$L" &amp; F$1)), AND($A454&gt;=INDIRECT("'Panasonic ERJ Code Table'!$M" &amp; F$1),$A454&lt;=INDIRECT("'Panasonic ERJ Code Table'!$N" &amp; F$1)) ),F$2&amp;_xlfn.XLOOKUP($A454,E96_raw,E96_code),"N/A")</f>
        <v>ERJ2RHD4992</v>
      </c>
      <c r="G454" s="23" t="str" cm="1">
        <f t="array" aca="1" ref="G454" ca="1">"technology "&amp;RIGHT(F454,4)&amp;";"&amp;_xlfn.XLOOKUP(2,eii,eia)&amp;F454&amp;_xlfn.XLOOKUP(16,eii,eia)&amp;_xlfn.XLOOKUP(3,eii,eia)&amp;_xlfn.XLOOKUP($A454,E96_raw,e96_std&amp;" "&amp;e96_sym)&amp;_xlfn.XLOOKUP(16,eii,eia)&amp;_xlfn.XLOOKUP(4,eii,eia)&amp;_xlfn.XLOOKUP(LEFT(F454,7),r_1,r_4)&amp;" W @ 70°C"&amp;_xlfn.XLOOKUP(16,eii,eia)&amp;_xlfn.XLOOKUP(5,eii,eia)&amp;_xlfn.XLOOKUP(MID(F454,4,3),e_code,TEXT(e_size,"0000"))&amp;_xlfn.XLOOKUP(16,eii,eia)&amp;_xlfn.XLOOKUP(6,eii,eia)&amp;ROUND(MIN(SQRT($A454*_xlfn.XLOOKUP(LEFT(F454,7),r_1,r_4)),_xlfn.XLOOKUP(LEFT(F454,7),r_1,r_7)),1)&amp;" V"&amp;_xlfn.XLOOKUP(16,eii,eia)&amp;_xlfn.XLOOKUP(8,eii,eia)&amp;_xlfn.XLOOKUP(LEFT(F454,7),r_1,r_8)&amp;_xlfn.XLOOKUP(16,eii,eia)&amp;_xlfn.XLOOKUP(9,eii,eia)&amp;_xlfn.XLOOKUP($A454,E96_raw,E96_code&amp;" / "&amp;E96_3C)&amp;_xlfn.XLOOKUP(16,eii,eia)&amp;_xlfn.XLOOKUP(10,eii,eia)&amp;_xlfn.XLOOKUP(LEFT(F454,7),r_1,r_10)&amp;_xlfn.XLOOKUP(16,eii,eia)&amp;_xlfn.XLOOKUP(11,eii,eia)&amp;_xlfn.XLOOKUP(LEFT(F454,7),r_1,r_11)&amp;_xlfn.XLOOKUP(16,eii,eia)&amp;_xlfn.XLOOKUP(12,eii,eia)&amp;_xlfn.XLOOKUP(LEFT(F454,7),r_1,r_12)&amp;" ppm/°C"&amp;_xlfn.XLOOKUP(16,eii,eia)&amp;_xlfn.XLOOKUP(13,eii,eia)&amp;MID(F454,4,2)&amp;_xlfn.XLOOKUP(16,eii,eia)&amp;_xlfn.XLOOKUP(14,eii,eia)&amp;_xlfn.XLOOKUP(16,eii,eia)&amp;_xlfn.XLOOKUP(15,eii,eia)&amp;_xlfn.XLOOKUP(16,eii,eia)</f>
        <v>technology 4992;attribute MPN 'ERJ2RHD4992' constant;attribute value '49.9 k' constant;attribute Power '0.063 W @ 70°C' constant;attribute package '0402' constant;attribute RCWV '56.1 V' constant;attribute tolerance '±0.5 %' constant;attribute pkg_codes '4992 / 493'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4" s="5" t="str" cm="1">
        <f t="array" aca="1" ref="I454" ca="1">IF( OR( AND($A454&gt;=INDIRECT("'Panasonic ERJ Code Table'!$K" &amp; I$1),$A454&lt;=INDIRECT("'Panasonic ERJ Code Table'!$L" &amp; I$1)), AND($A454&gt;=INDIRECT("'Panasonic ERJ Code Table'!$M" &amp; I$1),$A454&lt;=INDIRECT("'Panasonic ERJ Code Table'!$N" &amp; I$1)) ),I$2&amp;_xlfn.XLOOKUP($A454,E96_raw,E96_code),"N/A")</f>
        <v>N/A</v>
      </c>
      <c r="L454" s="5" t="str" cm="1">
        <f t="array" aca="1" ref="L454" ca="1">IF( OR( AND($A454&gt;=INDIRECT("'Panasonic ERJ Code Table'!$K" &amp; L$1),$A454&lt;=INDIRECT("'Panasonic ERJ Code Table'!$L" &amp; L$1)), AND($A454&gt;=INDIRECT("'Panasonic ERJ Code Table'!$M" &amp; L$1),$A454&lt;=INDIRECT("'Panasonic ERJ Code Table'!$N" &amp; L$1)) ),L$2&amp;_xlfn.XLOOKUP($A454,E96_raw,E96_code),"N/A")</f>
        <v>ERJ3RBD4992</v>
      </c>
      <c r="O454" s="5" t="str" cm="1">
        <f t="array" aca="1" ref="O454" ca="1">IF( OR( AND($A454&gt;=INDIRECT("'Panasonic ERJ Code Table'!$K" &amp; O$1),$A454&lt;=INDIRECT("'Panasonic ERJ Code Table'!$L" &amp; O$1)), AND($A454&gt;=INDIRECT("'Panasonic ERJ Code Table'!$M" &amp; O$1),$A454&lt;=INDIRECT("'Panasonic ERJ Code Table'!$N" &amp; O$1)) ),O$2&amp;_xlfn.XLOOKUP($A454,E96_raw,E96_code),"N/A")</f>
        <v>N/A</v>
      </c>
      <c r="R454" s="5" t="str" cm="1">
        <f t="array" aca="1" ref="R454" ca="1">IF( OR( AND($A454&gt;=INDIRECT("'Panasonic ERJ Code Table'!$K" &amp; R$1),$A454&lt;=INDIRECT("'Panasonic ERJ Code Table'!$L" &amp; R$1)), AND($A454&gt;=INDIRECT("'Panasonic ERJ Code Table'!$M" &amp; R$1),$A454&lt;=INDIRECT("'Panasonic ERJ Code Table'!$N" &amp; R$1)) ),R$2&amp;_xlfn.XLOOKUP($A454,E96_raw,E96_code),"N/A")</f>
        <v>ERJ6RBD4992</v>
      </c>
      <c r="U454" s="5" t="str" cm="1">
        <f t="array" aca="1" ref="U454" ca="1">IF( OR( AND($A454&gt;=INDIRECT("'Panasonic ERJ Code Table'!$J" &amp; U$1),$A454&lt;=INDIRECT("'Panasonic ERJ Code Table'!$K" &amp; U$1)), AND($A454&gt;=INDIRECT("'Panasonic ERJ Code Table'!$L" &amp; U$1),$A454&lt;=INDIRECT("'Panasonic ERJ Code Table'!$M" &amp; U$1)) ),U$2&amp;_xlfn.XLOOKUP($A454,E96_raw,E96_code),"N/A")</f>
        <v>ERJ6RED4992</v>
      </c>
    </row>
    <row r="455" spans="1:21">
      <c r="A455" s="16">
        <v>51100.000000000007</v>
      </c>
      <c r="B455" s="19"/>
      <c r="C455" s="5" t="str" cm="1">
        <f t="array" aca="1" ref="C455" ca="1">IF( OR( AND($A455&gt;=INDIRECT("'Panasonic ERJ Code Table'!$K" &amp; C$1),$A455&lt;=INDIRECT("'Panasonic ERJ Code Table'!$L" &amp; C$1)), AND($A455&gt;=INDIRECT("'Panasonic ERJ Code Table'!$M" &amp; C$1),$A455&lt;=INDIRECT("'Panasonic ERJ Code Table'!$N" &amp; C$1)) ),C$2&amp;_xlfn.XLOOKUP($A455,E96_raw,E96_code),"N/A")</f>
        <v>ERJ1RHD5112</v>
      </c>
      <c r="D455" s="23" t="str" cm="1">
        <f t="array" aca="1" ref="D455" ca="1">"technology "&amp;RIGHT(C455,4)&amp;";"&amp;_xlfn.XLOOKUP(2,eii,eia)&amp;C455&amp;_xlfn.XLOOKUP(16,eii,eia)&amp;_xlfn.XLOOKUP(3,eii,eia)&amp;_xlfn.XLOOKUP($A455,E96_raw,e96_std&amp;" "&amp;e96_sym)&amp;_xlfn.XLOOKUP(16,eii,eia)&amp;_xlfn.XLOOKUP(4,eii,eia)&amp;_xlfn.XLOOKUP(LEFT(C455,7),r_1,r_4)&amp;" W @ 70°C"&amp;_xlfn.XLOOKUP(16,eii,eia)&amp;_xlfn.XLOOKUP(5,eii,eia)&amp;_xlfn.XLOOKUP(MID(C455,4,3),e_code,TEXT(e_size,"0000"))&amp;_xlfn.XLOOKUP(16,eii,eia)&amp;_xlfn.XLOOKUP(6,eii,eia)&amp;ROUND(MIN(SQRT($A455*_xlfn.XLOOKUP(LEFT(C455,7),r_1,r_4)),_xlfn.XLOOKUP(LEFT(C455,7),r_1,r_7)),1)&amp;" V"&amp;_xlfn.XLOOKUP(16,eii,eia)&amp;_xlfn.XLOOKUP(8,eii,eia)&amp;_xlfn.XLOOKUP(LEFT(C455,7),r_1,r_8)&amp;_xlfn.XLOOKUP(16,eii,eia)&amp;_xlfn.XLOOKUP(9,eii,eia)&amp;_xlfn.XLOOKUP($A455,E96_raw,E96_code&amp;" / "&amp;E96_3C)&amp;_xlfn.XLOOKUP(16,eii,eia)&amp;_xlfn.XLOOKUP(10,eii,eia)&amp;_xlfn.XLOOKUP(LEFT(C455,7),r_1,r_10)&amp;_xlfn.XLOOKUP(16,eii,eia)&amp;_xlfn.XLOOKUP(11,eii,eia)&amp;_xlfn.XLOOKUP(LEFT(C455,7),r_1,r_11)&amp;_xlfn.XLOOKUP(16,eii,eia)&amp;_xlfn.XLOOKUP(12,eii,eia)&amp;_xlfn.XLOOKUP(LEFT(C455,7),r_1,r_12)&amp;" ppm/°C"&amp;_xlfn.XLOOKUP(16,eii,eia)&amp;_xlfn.XLOOKUP(13,eii,eia)&amp;MID(C455,4,2)&amp;_xlfn.XLOOKUP(16,eii,eia)&amp;_xlfn.XLOOKUP(14,eii,eia)&amp;_xlfn.XLOOKUP(16,eii,eia)&amp;_xlfn.XLOOKUP(15,eii,eia)&amp;_xlfn.XLOOKUP(16,eii,eia)</f>
        <v>technology 5112;attribute MPN 'ERJ1RHD5112' constant;attribute value '51.1 k' constant;attribute Power '0.05 W @ 70°C' constant;attribute package '0201' constant;attribute RCWV '30 V' constant;attribute tolerance '±0.5 %' constant;attribute pkg_codes '5112 / 513'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5" s="5" t="str" cm="1">
        <f t="array" aca="1" ref="F455" ca="1">IF( OR( AND($A455&gt;=INDIRECT("'Panasonic ERJ Code Table'!$K" &amp; F$1),$A455&lt;=INDIRECT("'Panasonic ERJ Code Table'!$L" &amp; F$1)), AND($A455&gt;=INDIRECT("'Panasonic ERJ Code Table'!$M" &amp; F$1),$A455&lt;=INDIRECT("'Panasonic ERJ Code Table'!$N" &amp; F$1)) ),F$2&amp;_xlfn.XLOOKUP($A455,E96_raw,E96_code),"N/A")</f>
        <v>ERJ2RHD5112</v>
      </c>
      <c r="G455" s="23" t="str" cm="1">
        <f t="array" aca="1" ref="G455" ca="1">"technology "&amp;RIGHT(F455,4)&amp;";"&amp;_xlfn.XLOOKUP(2,eii,eia)&amp;F455&amp;_xlfn.XLOOKUP(16,eii,eia)&amp;_xlfn.XLOOKUP(3,eii,eia)&amp;_xlfn.XLOOKUP($A455,E96_raw,e96_std&amp;" "&amp;e96_sym)&amp;_xlfn.XLOOKUP(16,eii,eia)&amp;_xlfn.XLOOKUP(4,eii,eia)&amp;_xlfn.XLOOKUP(LEFT(F455,7),r_1,r_4)&amp;" W @ 70°C"&amp;_xlfn.XLOOKUP(16,eii,eia)&amp;_xlfn.XLOOKUP(5,eii,eia)&amp;_xlfn.XLOOKUP(MID(F455,4,3),e_code,TEXT(e_size,"0000"))&amp;_xlfn.XLOOKUP(16,eii,eia)&amp;_xlfn.XLOOKUP(6,eii,eia)&amp;ROUND(MIN(SQRT($A455*_xlfn.XLOOKUP(LEFT(F455,7),r_1,r_4)),_xlfn.XLOOKUP(LEFT(F455,7),r_1,r_7)),1)&amp;" V"&amp;_xlfn.XLOOKUP(16,eii,eia)&amp;_xlfn.XLOOKUP(8,eii,eia)&amp;_xlfn.XLOOKUP(LEFT(F455,7),r_1,r_8)&amp;_xlfn.XLOOKUP(16,eii,eia)&amp;_xlfn.XLOOKUP(9,eii,eia)&amp;_xlfn.XLOOKUP($A455,E96_raw,E96_code&amp;" / "&amp;E96_3C)&amp;_xlfn.XLOOKUP(16,eii,eia)&amp;_xlfn.XLOOKUP(10,eii,eia)&amp;_xlfn.XLOOKUP(LEFT(F455,7),r_1,r_10)&amp;_xlfn.XLOOKUP(16,eii,eia)&amp;_xlfn.XLOOKUP(11,eii,eia)&amp;_xlfn.XLOOKUP(LEFT(F455,7),r_1,r_11)&amp;_xlfn.XLOOKUP(16,eii,eia)&amp;_xlfn.XLOOKUP(12,eii,eia)&amp;_xlfn.XLOOKUP(LEFT(F455,7),r_1,r_12)&amp;" ppm/°C"&amp;_xlfn.XLOOKUP(16,eii,eia)&amp;_xlfn.XLOOKUP(13,eii,eia)&amp;MID(F455,4,2)&amp;_xlfn.XLOOKUP(16,eii,eia)&amp;_xlfn.XLOOKUP(14,eii,eia)&amp;_xlfn.XLOOKUP(16,eii,eia)&amp;_xlfn.XLOOKUP(15,eii,eia)&amp;_xlfn.XLOOKUP(16,eii,eia)</f>
        <v>technology 5112;attribute MPN 'ERJ2RHD5112' constant;attribute value '51.1 k' constant;attribute Power '0.063 W @ 70°C' constant;attribute package '0402' constant;attribute RCWV '56.7 V' constant;attribute tolerance '±0.5 %' constant;attribute pkg_codes '5112 / 513'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5" s="5" t="str" cm="1">
        <f t="array" aca="1" ref="I455" ca="1">IF( OR( AND($A455&gt;=INDIRECT("'Panasonic ERJ Code Table'!$K" &amp; I$1),$A455&lt;=INDIRECT("'Panasonic ERJ Code Table'!$L" &amp; I$1)), AND($A455&gt;=INDIRECT("'Panasonic ERJ Code Table'!$M" &amp; I$1),$A455&lt;=INDIRECT("'Panasonic ERJ Code Table'!$N" &amp; I$1)) ),I$2&amp;_xlfn.XLOOKUP($A455,E96_raw,E96_code),"N/A")</f>
        <v>N/A</v>
      </c>
      <c r="L455" s="5" t="str" cm="1">
        <f t="array" aca="1" ref="L455" ca="1">IF( OR( AND($A455&gt;=INDIRECT("'Panasonic ERJ Code Table'!$K" &amp; L$1),$A455&lt;=INDIRECT("'Panasonic ERJ Code Table'!$L" &amp; L$1)), AND($A455&gt;=INDIRECT("'Panasonic ERJ Code Table'!$M" &amp; L$1),$A455&lt;=INDIRECT("'Panasonic ERJ Code Table'!$N" &amp; L$1)) ),L$2&amp;_xlfn.XLOOKUP($A455,E96_raw,E96_code),"N/A")</f>
        <v>ERJ3RBD5112</v>
      </c>
      <c r="O455" s="5" t="str" cm="1">
        <f t="array" aca="1" ref="O455" ca="1">IF( OR( AND($A455&gt;=INDIRECT("'Panasonic ERJ Code Table'!$K" &amp; O$1),$A455&lt;=INDIRECT("'Panasonic ERJ Code Table'!$L" &amp; O$1)), AND($A455&gt;=INDIRECT("'Panasonic ERJ Code Table'!$M" &amp; O$1),$A455&lt;=INDIRECT("'Panasonic ERJ Code Table'!$N" &amp; O$1)) ),O$2&amp;_xlfn.XLOOKUP($A455,E96_raw,E96_code),"N/A")</f>
        <v>N/A</v>
      </c>
      <c r="R455" s="5" t="str" cm="1">
        <f t="array" aca="1" ref="R455" ca="1">IF( OR( AND($A455&gt;=INDIRECT("'Panasonic ERJ Code Table'!$K" &amp; R$1),$A455&lt;=INDIRECT("'Panasonic ERJ Code Table'!$L" &amp; R$1)), AND($A455&gt;=INDIRECT("'Panasonic ERJ Code Table'!$M" &amp; R$1),$A455&lt;=INDIRECT("'Panasonic ERJ Code Table'!$N" &amp; R$1)) ),R$2&amp;_xlfn.XLOOKUP($A455,E96_raw,E96_code),"N/A")</f>
        <v>ERJ6RBD5112</v>
      </c>
      <c r="U455" s="5" t="str" cm="1">
        <f t="array" aca="1" ref="U455" ca="1">IF( OR( AND($A455&gt;=INDIRECT("'Panasonic ERJ Code Table'!$J" &amp; U$1),$A455&lt;=INDIRECT("'Panasonic ERJ Code Table'!$K" &amp; U$1)), AND($A455&gt;=INDIRECT("'Panasonic ERJ Code Table'!$L" &amp; U$1),$A455&lt;=INDIRECT("'Panasonic ERJ Code Table'!$M" &amp; U$1)) ),U$2&amp;_xlfn.XLOOKUP($A455,E96_raw,E96_code),"N/A")</f>
        <v>ERJ6RED5112</v>
      </c>
    </row>
    <row r="456" spans="1:21">
      <c r="A456" s="16">
        <v>52300.000000000007</v>
      </c>
      <c r="B456" s="19"/>
      <c r="C456" s="5" t="str" cm="1">
        <f t="array" aca="1" ref="C456" ca="1">IF( OR( AND($A456&gt;=INDIRECT("'Panasonic ERJ Code Table'!$K" &amp; C$1),$A456&lt;=INDIRECT("'Panasonic ERJ Code Table'!$L" &amp; C$1)), AND($A456&gt;=INDIRECT("'Panasonic ERJ Code Table'!$M" &amp; C$1),$A456&lt;=INDIRECT("'Panasonic ERJ Code Table'!$N" &amp; C$1)) ),C$2&amp;_xlfn.XLOOKUP($A456,E96_raw,E96_code),"N/A")</f>
        <v>ERJ1RHD5232</v>
      </c>
      <c r="D456" s="23" t="str" cm="1">
        <f t="array" aca="1" ref="D456" ca="1">"technology "&amp;RIGHT(C456,4)&amp;";"&amp;_xlfn.XLOOKUP(2,eii,eia)&amp;C456&amp;_xlfn.XLOOKUP(16,eii,eia)&amp;_xlfn.XLOOKUP(3,eii,eia)&amp;_xlfn.XLOOKUP($A456,E96_raw,e96_std&amp;" "&amp;e96_sym)&amp;_xlfn.XLOOKUP(16,eii,eia)&amp;_xlfn.XLOOKUP(4,eii,eia)&amp;_xlfn.XLOOKUP(LEFT(C456,7),r_1,r_4)&amp;" W @ 70°C"&amp;_xlfn.XLOOKUP(16,eii,eia)&amp;_xlfn.XLOOKUP(5,eii,eia)&amp;_xlfn.XLOOKUP(MID(C456,4,3),e_code,TEXT(e_size,"0000"))&amp;_xlfn.XLOOKUP(16,eii,eia)&amp;_xlfn.XLOOKUP(6,eii,eia)&amp;ROUND(MIN(SQRT($A456*_xlfn.XLOOKUP(LEFT(C456,7),r_1,r_4)),_xlfn.XLOOKUP(LEFT(C456,7),r_1,r_7)),1)&amp;" V"&amp;_xlfn.XLOOKUP(16,eii,eia)&amp;_xlfn.XLOOKUP(8,eii,eia)&amp;_xlfn.XLOOKUP(LEFT(C456,7),r_1,r_8)&amp;_xlfn.XLOOKUP(16,eii,eia)&amp;_xlfn.XLOOKUP(9,eii,eia)&amp;_xlfn.XLOOKUP($A456,E96_raw,E96_code&amp;" / "&amp;E96_3C)&amp;_xlfn.XLOOKUP(16,eii,eia)&amp;_xlfn.XLOOKUP(10,eii,eia)&amp;_xlfn.XLOOKUP(LEFT(C456,7),r_1,r_10)&amp;_xlfn.XLOOKUP(16,eii,eia)&amp;_xlfn.XLOOKUP(11,eii,eia)&amp;_xlfn.XLOOKUP(LEFT(C456,7),r_1,r_11)&amp;_xlfn.XLOOKUP(16,eii,eia)&amp;_xlfn.XLOOKUP(12,eii,eia)&amp;_xlfn.XLOOKUP(LEFT(C456,7),r_1,r_12)&amp;" ppm/°C"&amp;_xlfn.XLOOKUP(16,eii,eia)&amp;_xlfn.XLOOKUP(13,eii,eia)&amp;MID(C456,4,2)&amp;_xlfn.XLOOKUP(16,eii,eia)&amp;_xlfn.XLOOKUP(14,eii,eia)&amp;_xlfn.XLOOKUP(16,eii,eia)&amp;_xlfn.XLOOKUP(15,eii,eia)&amp;_xlfn.XLOOKUP(16,eii,eia)</f>
        <v>technology 5232;attribute MPN 'ERJ1RHD5232' constant;attribute value '52.3 k' constant;attribute Power '0.05 W @ 70°C' constant;attribute package '0201' constant;attribute RCWV '30 V' constant;attribute tolerance '±0.5 %' constant;attribute pkg_codes '5232 / 523'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6" s="5" t="str" cm="1">
        <f t="array" aca="1" ref="F456" ca="1">IF( OR( AND($A456&gt;=INDIRECT("'Panasonic ERJ Code Table'!$K" &amp; F$1),$A456&lt;=INDIRECT("'Panasonic ERJ Code Table'!$L" &amp; F$1)), AND($A456&gt;=INDIRECT("'Panasonic ERJ Code Table'!$M" &amp; F$1),$A456&lt;=INDIRECT("'Panasonic ERJ Code Table'!$N" &amp; F$1)) ),F$2&amp;_xlfn.XLOOKUP($A456,E96_raw,E96_code),"N/A")</f>
        <v>ERJ2RHD5232</v>
      </c>
      <c r="G456" s="23" t="str" cm="1">
        <f t="array" aca="1" ref="G456" ca="1">"technology "&amp;RIGHT(F456,4)&amp;";"&amp;_xlfn.XLOOKUP(2,eii,eia)&amp;F456&amp;_xlfn.XLOOKUP(16,eii,eia)&amp;_xlfn.XLOOKUP(3,eii,eia)&amp;_xlfn.XLOOKUP($A456,E96_raw,e96_std&amp;" "&amp;e96_sym)&amp;_xlfn.XLOOKUP(16,eii,eia)&amp;_xlfn.XLOOKUP(4,eii,eia)&amp;_xlfn.XLOOKUP(LEFT(F456,7),r_1,r_4)&amp;" W @ 70°C"&amp;_xlfn.XLOOKUP(16,eii,eia)&amp;_xlfn.XLOOKUP(5,eii,eia)&amp;_xlfn.XLOOKUP(MID(F456,4,3),e_code,TEXT(e_size,"0000"))&amp;_xlfn.XLOOKUP(16,eii,eia)&amp;_xlfn.XLOOKUP(6,eii,eia)&amp;ROUND(MIN(SQRT($A456*_xlfn.XLOOKUP(LEFT(F456,7),r_1,r_4)),_xlfn.XLOOKUP(LEFT(F456,7),r_1,r_7)),1)&amp;" V"&amp;_xlfn.XLOOKUP(16,eii,eia)&amp;_xlfn.XLOOKUP(8,eii,eia)&amp;_xlfn.XLOOKUP(LEFT(F456,7),r_1,r_8)&amp;_xlfn.XLOOKUP(16,eii,eia)&amp;_xlfn.XLOOKUP(9,eii,eia)&amp;_xlfn.XLOOKUP($A456,E96_raw,E96_code&amp;" / "&amp;E96_3C)&amp;_xlfn.XLOOKUP(16,eii,eia)&amp;_xlfn.XLOOKUP(10,eii,eia)&amp;_xlfn.XLOOKUP(LEFT(F456,7),r_1,r_10)&amp;_xlfn.XLOOKUP(16,eii,eia)&amp;_xlfn.XLOOKUP(11,eii,eia)&amp;_xlfn.XLOOKUP(LEFT(F456,7),r_1,r_11)&amp;_xlfn.XLOOKUP(16,eii,eia)&amp;_xlfn.XLOOKUP(12,eii,eia)&amp;_xlfn.XLOOKUP(LEFT(F456,7),r_1,r_12)&amp;" ppm/°C"&amp;_xlfn.XLOOKUP(16,eii,eia)&amp;_xlfn.XLOOKUP(13,eii,eia)&amp;MID(F456,4,2)&amp;_xlfn.XLOOKUP(16,eii,eia)&amp;_xlfn.XLOOKUP(14,eii,eia)&amp;_xlfn.XLOOKUP(16,eii,eia)&amp;_xlfn.XLOOKUP(15,eii,eia)&amp;_xlfn.XLOOKUP(16,eii,eia)</f>
        <v>technology 5232;attribute MPN 'ERJ2RHD5232' constant;attribute value '52.3 k' constant;attribute Power '0.063 W @ 70°C' constant;attribute package '0402' constant;attribute RCWV '57.4 V' constant;attribute tolerance '±0.5 %' constant;attribute pkg_codes '5232 / 523'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6" s="5" t="str" cm="1">
        <f t="array" aca="1" ref="I456" ca="1">IF( OR( AND($A456&gt;=INDIRECT("'Panasonic ERJ Code Table'!$K" &amp; I$1),$A456&lt;=INDIRECT("'Panasonic ERJ Code Table'!$L" &amp; I$1)), AND($A456&gt;=INDIRECT("'Panasonic ERJ Code Table'!$M" &amp; I$1),$A456&lt;=INDIRECT("'Panasonic ERJ Code Table'!$N" &amp; I$1)) ),I$2&amp;_xlfn.XLOOKUP($A456,E96_raw,E96_code),"N/A")</f>
        <v>N/A</v>
      </c>
      <c r="L456" s="5" t="str" cm="1">
        <f t="array" aca="1" ref="L456" ca="1">IF( OR( AND($A456&gt;=INDIRECT("'Panasonic ERJ Code Table'!$K" &amp; L$1),$A456&lt;=INDIRECT("'Panasonic ERJ Code Table'!$L" &amp; L$1)), AND($A456&gt;=INDIRECT("'Panasonic ERJ Code Table'!$M" &amp; L$1),$A456&lt;=INDIRECT("'Panasonic ERJ Code Table'!$N" &amp; L$1)) ),L$2&amp;_xlfn.XLOOKUP($A456,E96_raw,E96_code),"N/A")</f>
        <v>ERJ3RBD5232</v>
      </c>
      <c r="O456" s="5" t="str" cm="1">
        <f t="array" aca="1" ref="O456" ca="1">IF( OR( AND($A456&gt;=INDIRECT("'Panasonic ERJ Code Table'!$K" &amp; O$1),$A456&lt;=INDIRECT("'Panasonic ERJ Code Table'!$L" &amp; O$1)), AND($A456&gt;=INDIRECT("'Panasonic ERJ Code Table'!$M" &amp; O$1),$A456&lt;=INDIRECT("'Panasonic ERJ Code Table'!$N" &amp; O$1)) ),O$2&amp;_xlfn.XLOOKUP($A456,E96_raw,E96_code),"N/A")</f>
        <v>N/A</v>
      </c>
      <c r="R456" s="5" t="str" cm="1">
        <f t="array" aca="1" ref="R456" ca="1">IF( OR( AND($A456&gt;=INDIRECT("'Panasonic ERJ Code Table'!$K" &amp; R$1),$A456&lt;=INDIRECT("'Panasonic ERJ Code Table'!$L" &amp; R$1)), AND($A456&gt;=INDIRECT("'Panasonic ERJ Code Table'!$M" &amp; R$1),$A456&lt;=INDIRECT("'Panasonic ERJ Code Table'!$N" &amp; R$1)) ),R$2&amp;_xlfn.XLOOKUP($A456,E96_raw,E96_code),"N/A")</f>
        <v>ERJ6RBD5232</v>
      </c>
      <c r="U456" s="5" t="str" cm="1">
        <f t="array" aca="1" ref="U456" ca="1">IF( OR( AND($A456&gt;=INDIRECT("'Panasonic ERJ Code Table'!$J" &amp; U$1),$A456&lt;=INDIRECT("'Panasonic ERJ Code Table'!$K" &amp; U$1)), AND($A456&gt;=INDIRECT("'Panasonic ERJ Code Table'!$L" &amp; U$1),$A456&lt;=INDIRECT("'Panasonic ERJ Code Table'!$M" &amp; U$1)) ),U$2&amp;_xlfn.XLOOKUP($A456,E96_raw,E96_code),"N/A")</f>
        <v>ERJ6RED5232</v>
      </c>
    </row>
    <row r="457" spans="1:21">
      <c r="A457" s="16">
        <v>53600</v>
      </c>
      <c r="B457" s="19"/>
      <c r="C457" s="5" t="str" cm="1">
        <f t="array" aca="1" ref="C457" ca="1">IF( OR( AND($A457&gt;=INDIRECT("'Panasonic ERJ Code Table'!$K" &amp; C$1),$A457&lt;=INDIRECT("'Panasonic ERJ Code Table'!$L" &amp; C$1)), AND($A457&gt;=INDIRECT("'Panasonic ERJ Code Table'!$M" &amp; C$1),$A457&lt;=INDIRECT("'Panasonic ERJ Code Table'!$N" &amp; C$1)) ),C$2&amp;_xlfn.XLOOKUP($A457,E96_raw,E96_code),"N/A")</f>
        <v>ERJ1RHD5362</v>
      </c>
      <c r="D457" s="23" t="str" cm="1">
        <f t="array" aca="1" ref="D457" ca="1">"technology "&amp;RIGHT(C457,4)&amp;";"&amp;_xlfn.XLOOKUP(2,eii,eia)&amp;C457&amp;_xlfn.XLOOKUP(16,eii,eia)&amp;_xlfn.XLOOKUP(3,eii,eia)&amp;_xlfn.XLOOKUP($A457,E96_raw,e96_std&amp;" "&amp;e96_sym)&amp;_xlfn.XLOOKUP(16,eii,eia)&amp;_xlfn.XLOOKUP(4,eii,eia)&amp;_xlfn.XLOOKUP(LEFT(C457,7),r_1,r_4)&amp;" W @ 70°C"&amp;_xlfn.XLOOKUP(16,eii,eia)&amp;_xlfn.XLOOKUP(5,eii,eia)&amp;_xlfn.XLOOKUP(MID(C457,4,3),e_code,TEXT(e_size,"0000"))&amp;_xlfn.XLOOKUP(16,eii,eia)&amp;_xlfn.XLOOKUP(6,eii,eia)&amp;ROUND(MIN(SQRT($A457*_xlfn.XLOOKUP(LEFT(C457,7),r_1,r_4)),_xlfn.XLOOKUP(LEFT(C457,7),r_1,r_7)),1)&amp;" V"&amp;_xlfn.XLOOKUP(16,eii,eia)&amp;_xlfn.XLOOKUP(8,eii,eia)&amp;_xlfn.XLOOKUP(LEFT(C457,7),r_1,r_8)&amp;_xlfn.XLOOKUP(16,eii,eia)&amp;_xlfn.XLOOKUP(9,eii,eia)&amp;_xlfn.XLOOKUP($A457,E96_raw,E96_code&amp;" / "&amp;E96_3C)&amp;_xlfn.XLOOKUP(16,eii,eia)&amp;_xlfn.XLOOKUP(10,eii,eia)&amp;_xlfn.XLOOKUP(LEFT(C457,7),r_1,r_10)&amp;_xlfn.XLOOKUP(16,eii,eia)&amp;_xlfn.XLOOKUP(11,eii,eia)&amp;_xlfn.XLOOKUP(LEFT(C457,7),r_1,r_11)&amp;_xlfn.XLOOKUP(16,eii,eia)&amp;_xlfn.XLOOKUP(12,eii,eia)&amp;_xlfn.XLOOKUP(LEFT(C457,7),r_1,r_12)&amp;" ppm/°C"&amp;_xlfn.XLOOKUP(16,eii,eia)&amp;_xlfn.XLOOKUP(13,eii,eia)&amp;MID(C457,4,2)&amp;_xlfn.XLOOKUP(16,eii,eia)&amp;_xlfn.XLOOKUP(14,eii,eia)&amp;_xlfn.XLOOKUP(16,eii,eia)&amp;_xlfn.XLOOKUP(15,eii,eia)&amp;_xlfn.XLOOKUP(16,eii,eia)</f>
        <v>technology 5362;attribute MPN 'ERJ1RHD5362' constant;attribute value '53.6 k' constant;attribute Power '0.05 W @ 70°C' constant;attribute package '0201' constant;attribute RCWV '30 V' constant;attribute tolerance '±0.5 %' constant;attribute pkg_codes '5362 / 533'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7" s="5" t="str" cm="1">
        <f t="array" aca="1" ref="F457" ca="1">IF( OR( AND($A457&gt;=INDIRECT("'Panasonic ERJ Code Table'!$K" &amp; F$1),$A457&lt;=INDIRECT("'Panasonic ERJ Code Table'!$L" &amp; F$1)), AND($A457&gt;=INDIRECT("'Panasonic ERJ Code Table'!$M" &amp; F$1),$A457&lt;=INDIRECT("'Panasonic ERJ Code Table'!$N" &amp; F$1)) ),F$2&amp;_xlfn.XLOOKUP($A457,E96_raw,E96_code),"N/A")</f>
        <v>ERJ2RHD5362</v>
      </c>
      <c r="G457" s="23" t="str" cm="1">
        <f t="array" aca="1" ref="G457" ca="1">"technology "&amp;RIGHT(F457,4)&amp;";"&amp;_xlfn.XLOOKUP(2,eii,eia)&amp;F457&amp;_xlfn.XLOOKUP(16,eii,eia)&amp;_xlfn.XLOOKUP(3,eii,eia)&amp;_xlfn.XLOOKUP($A457,E96_raw,e96_std&amp;" "&amp;e96_sym)&amp;_xlfn.XLOOKUP(16,eii,eia)&amp;_xlfn.XLOOKUP(4,eii,eia)&amp;_xlfn.XLOOKUP(LEFT(F457,7),r_1,r_4)&amp;" W @ 70°C"&amp;_xlfn.XLOOKUP(16,eii,eia)&amp;_xlfn.XLOOKUP(5,eii,eia)&amp;_xlfn.XLOOKUP(MID(F457,4,3),e_code,TEXT(e_size,"0000"))&amp;_xlfn.XLOOKUP(16,eii,eia)&amp;_xlfn.XLOOKUP(6,eii,eia)&amp;ROUND(MIN(SQRT($A457*_xlfn.XLOOKUP(LEFT(F457,7),r_1,r_4)),_xlfn.XLOOKUP(LEFT(F457,7),r_1,r_7)),1)&amp;" V"&amp;_xlfn.XLOOKUP(16,eii,eia)&amp;_xlfn.XLOOKUP(8,eii,eia)&amp;_xlfn.XLOOKUP(LEFT(F457,7),r_1,r_8)&amp;_xlfn.XLOOKUP(16,eii,eia)&amp;_xlfn.XLOOKUP(9,eii,eia)&amp;_xlfn.XLOOKUP($A457,E96_raw,E96_code&amp;" / "&amp;E96_3C)&amp;_xlfn.XLOOKUP(16,eii,eia)&amp;_xlfn.XLOOKUP(10,eii,eia)&amp;_xlfn.XLOOKUP(LEFT(F457,7),r_1,r_10)&amp;_xlfn.XLOOKUP(16,eii,eia)&amp;_xlfn.XLOOKUP(11,eii,eia)&amp;_xlfn.XLOOKUP(LEFT(F457,7),r_1,r_11)&amp;_xlfn.XLOOKUP(16,eii,eia)&amp;_xlfn.XLOOKUP(12,eii,eia)&amp;_xlfn.XLOOKUP(LEFT(F457,7),r_1,r_12)&amp;" ppm/°C"&amp;_xlfn.XLOOKUP(16,eii,eia)&amp;_xlfn.XLOOKUP(13,eii,eia)&amp;MID(F457,4,2)&amp;_xlfn.XLOOKUP(16,eii,eia)&amp;_xlfn.XLOOKUP(14,eii,eia)&amp;_xlfn.XLOOKUP(16,eii,eia)&amp;_xlfn.XLOOKUP(15,eii,eia)&amp;_xlfn.XLOOKUP(16,eii,eia)</f>
        <v>technology 5362;attribute MPN 'ERJ2RHD5362' constant;attribute value '53.6 k' constant;attribute Power '0.063 W @ 70°C' constant;attribute package '0402' constant;attribute RCWV '58.1 V' constant;attribute tolerance '±0.5 %' constant;attribute pkg_codes '5362 / 533'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7" s="5" t="str" cm="1">
        <f t="array" aca="1" ref="I457" ca="1">IF( OR( AND($A457&gt;=INDIRECT("'Panasonic ERJ Code Table'!$K" &amp; I$1),$A457&lt;=INDIRECT("'Panasonic ERJ Code Table'!$L" &amp; I$1)), AND($A457&gt;=INDIRECT("'Panasonic ERJ Code Table'!$M" &amp; I$1),$A457&lt;=INDIRECT("'Panasonic ERJ Code Table'!$N" &amp; I$1)) ),I$2&amp;_xlfn.XLOOKUP($A457,E96_raw,E96_code),"N/A")</f>
        <v>N/A</v>
      </c>
      <c r="L457" s="5" t="str" cm="1">
        <f t="array" aca="1" ref="L457" ca="1">IF( OR( AND($A457&gt;=INDIRECT("'Panasonic ERJ Code Table'!$K" &amp; L$1),$A457&lt;=INDIRECT("'Panasonic ERJ Code Table'!$L" &amp; L$1)), AND($A457&gt;=INDIRECT("'Panasonic ERJ Code Table'!$M" &amp; L$1),$A457&lt;=INDIRECT("'Panasonic ERJ Code Table'!$N" &amp; L$1)) ),L$2&amp;_xlfn.XLOOKUP($A457,E96_raw,E96_code),"N/A")</f>
        <v>ERJ3RBD5362</v>
      </c>
      <c r="O457" s="5" t="str" cm="1">
        <f t="array" aca="1" ref="O457" ca="1">IF( OR( AND($A457&gt;=INDIRECT("'Panasonic ERJ Code Table'!$K" &amp; O$1),$A457&lt;=INDIRECT("'Panasonic ERJ Code Table'!$L" &amp; O$1)), AND($A457&gt;=INDIRECT("'Panasonic ERJ Code Table'!$M" &amp; O$1),$A457&lt;=INDIRECT("'Panasonic ERJ Code Table'!$N" &amp; O$1)) ),O$2&amp;_xlfn.XLOOKUP($A457,E96_raw,E96_code),"N/A")</f>
        <v>N/A</v>
      </c>
      <c r="R457" s="5" t="str" cm="1">
        <f t="array" aca="1" ref="R457" ca="1">IF( OR( AND($A457&gt;=INDIRECT("'Panasonic ERJ Code Table'!$K" &amp; R$1),$A457&lt;=INDIRECT("'Panasonic ERJ Code Table'!$L" &amp; R$1)), AND($A457&gt;=INDIRECT("'Panasonic ERJ Code Table'!$M" &amp; R$1),$A457&lt;=INDIRECT("'Panasonic ERJ Code Table'!$N" &amp; R$1)) ),R$2&amp;_xlfn.XLOOKUP($A457,E96_raw,E96_code),"N/A")</f>
        <v>ERJ6RBD5362</v>
      </c>
      <c r="U457" s="5" t="str" cm="1">
        <f t="array" aca="1" ref="U457" ca="1">IF( OR( AND($A457&gt;=INDIRECT("'Panasonic ERJ Code Table'!$J" &amp; U$1),$A457&lt;=INDIRECT("'Panasonic ERJ Code Table'!$K" &amp; U$1)), AND($A457&gt;=INDIRECT("'Panasonic ERJ Code Table'!$L" &amp; U$1),$A457&lt;=INDIRECT("'Panasonic ERJ Code Table'!$M" &amp; U$1)) ),U$2&amp;_xlfn.XLOOKUP($A457,E96_raw,E96_code),"N/A")</f>
        <v>ERJ6RED5362</v>
      </c>
    </row>
    <row r="458" spans="1:21">
      <c r="A458" s="16">
        <v>54900</v>
      </c>
      <c r="B458" s="19"/>
      <c r="C458" s="5" t="str" cm="1">
        <f t="array" aca="1" ref="C458" ca="1">IF( OR( AND($A458&gt;=INDIRECT("'Panasonic ERJ Code Table'!$K" &amp; C$1),$A458&lt;=INDIRECT("'Panasonic ERJ Code Table'!$L" &amp; C$1)), AND($A458&gt;=INDIRECT("'Panasonic ERJ Code Table'!$M" &amp; C$1),$A458&lt;=INDIRECT("'Panasonic ERJ Code Table'!$N" &amp; C$1)) ),C$2&amp;_xlfn.XLOOKUP($A458,E96_raw,E96_code),"N/A")</f>
        <v>ERJ1RHD5492</v>
      </c>
      <c r="D458" s="23" t="str" cm="1">
        <f t="array" aca="1" ref="D458" ca="1">"technology "&amp;RIGHT(C458,4)&amp;";"&amp;_xlfn.XLOOKUP(2,eii,eia)&amp;C458&amp;_xlfn.XLOOKUP(16,eii,eia)&amp;_xlfn.XLOOKUP(3,eii,eia)&amp;_xlfn.XLOOKUP($A458,E96_raw,e96_std&amp;" "&amp;e96_sym)&amp;_xlfn.XLOOKUP(16,eii,eia)&amp;_xlfn.XLOOKUP(4,eii,eia)&amp;_xlfn.XLOOKUP(LEFT(C458,7),r_1,r_4)&amp;" W @ 70°C"&amp;_xlfn.XLOOKUP(16,eii,eia)&amp;_xlfn.XLOOKUP(5,eii,eia)&amp;_xlfn.XLOOKUP(MID(C458,4,3),e_code,TEXT(e_size,"0000"))&amp;_xlfn.XLOOKUP(16,eii,eia)&amp;_xlfn.XLOOKUP(6,eii,eia)&amp;ROUND(MIN(SQRT($A458*_xlfn.XLOOKUP(LEFT(C458,7),r_1,r_4)),_xlfn.XLOOKUP(LEFT(C458,7),r_1,r_7)),1)&amp;" V"&amp;_xlfn.XLOOKUP(16,eii,eia)&amp;_xlfn.XLOOKUP(8,eii,eia)&amp;_xlfn.XLOOKUP(LEFT(C458,7),r_1,r_8)&amp;_xlfn.XLOOKUP(16,eii,eia)&amp;_xlfn.XLOOKUP(9,eii,eia)&amp;_xlfn.XLOOKUP($A458,E96_raw,E96_code&amp;" / "&amp;E96_3C)&amp;_xlfn.XLOOKUP(16,eii,eia)&amp;_xlfn.XLOOKUP(10,eii,eia)&amp;_xlfn.XLOOKUP(LEFT(C458,7),r_1,r_10)&amp;_xlfn.XLOOKUP(16,eii,eia)&amp;_xlfn.XLOOKUP(11,eii,eia)&amp;_xlfn.XLOOKUP(LEFT(C458,7),r_1,r_11)&amp;_xlfn.XLOOKUP(16,eii,eia)&amp;_xlfn.XLOOKUP(12,eii,eia)&amp;_xlfn.XLOOKUP(LEFT(C458,7),r_1,r_12)&amp;" ppm/°C"&amp;_xlfn.XLOOKUP(16,eii,eia)&amp;_xlfn.XLOOKUP(13,eii,eia)&amp;MID(C458,4,2)&amp;_xlfn.XLOOKUP(16,eii,eia)&amp;_xlfn.XLOOKUP(14,eii,eia)&amp;_xlfn.XLOOKUP(16,eii,eia)&amp;_xlfn.XLOOKUP(15,eii,eia)&amp;_xlfn.XLOOKUP(16,eii,eia)</f>
        <v>technology 5492;attribute MPN 'ERJ1RHD5492' constant;attribute value '54.9 k' constant;attribute Power '0.05 W @ 70°C' constant;attribute package '0201' constant;attribute RCWV '30 V' constant;attribute tolerance '±0.5 %' constant;attribute pkg_codes '5492 / 543'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8" s="5" t="str" cm="1">
        <f t="array" aca="1" ref="F458" ca="1">IF( OR( AND($A458&gt;=INDIRECT("'Panasonic ERJ Code Table'!$K" &amp; F$1),$A458&lt;=INDIRECT("'Panasonic ERJ Code Table'!$L" &amp; F$1)), AND($A458&gt;=INDIRECT("'Panasonic ERJ Code Table'!$M" &amp; F$1),$A458&lt;=INDIRECT("'Panasonic ERJ Code Table'!$N" &amp; F$1)) ),F$2&amp;_xlfn.XLOOKUP($A458,E96_raw,E96_code),"N/A")</f>
        <v>ERJ2RHD5492</v>
      </c>
      <c r="G458" s="23" t="str" cm="1">
        <f t="array" aca="1" ref="G458" ca="1">"technology "&amp;RIGHT(F458,4)&amp;";"&amp;_xlfn.XLOOKUP(2,eii,eia)&amp;F458&amp;_xlfn.XLOOKUP(16,eii,eia)&amp;_xlfn.XLOOKUP(3,eii,eia)&amp;_xlfn.XLOOKUP($A458,E96_raw,e96_std&amp;" "&amp;e96_sym)&amp;_xlfn.XLOOKUP(16,eii,eia)&amp;_xlfn.XLOOKUP(4,eii,eia)&amp;_xlfn.XLOOKUP(LEFT(F458,7),r_1,r_4)&amp;" W @ 70°C"&amp;_xlfn.XLOOKUP(16,eii,eia)&amp;_xlfn.XLOOKUP(5,eii,eia)&amp;_xlfn.XLOOKUP(MID(F458,4,3),e_code,TEXT(e_size,"0000"))&amp;_xlfn.XLOOKUP(16,eii,eia)&amp;_xlfn.XLOOKUP(6,eii,eia)&amp;ROUND(MIN(SQRT($A458*_xlfn.XLOOKUP(LEFT(F458,7),r_1,r_4)),_xlfn.XLOOKUP(LEFT(F458,7),r_1,r_7)),1)&amp;" V"&amp;_xlfn.XLOOKUP(16,eii,eia)&amp;_xlfn.XLOOKUP(8,eii,eia)&amp;_xlfn.XLOOKUP(LEFT(F458,7),r_1,r_8)&amp;_xlfn.XLOOKUP(16,eii,eia)&amp;_xlfn.XLOOKUP(9,eii,eia)&amp;_xlfn.XLOOKUP($A458,E96_raw,E96_code&amp;" / "&amp;E96_3C)&amp;_xlfn.XLOOKUP(16,eii,eia)&amp;_xlfn.XLOOKUP(10,eii,eia)&amp;_xlfn.XLOOKUP(LEFT(F458,7),r_1,r_10)&amp;_xlfn.XLOOKUP(16,eii,eia)&amp;_xlfn.XLOOKUP(11,eii,eia)&amp;_xlfn.XLOOKUP(LEFT(F458,7),r_1,r_11)&amp;_xlfn.XLOOKUP(16,eii,eia)&amp;_xlfn.XLOOKUP(12,eii,eia)&amp;_xlfn.XLOOKUP(LEFT(F458,7),r_1,r_12)&amp;" ppm/°C"&amp;_xlfn.XLOOKUP(16,eii,eia)&amp;_xlfn.XLOOKUP(13,eii,eia)&amp;MID(F458,4,2)&amp;_xlfn.XLOOKUP(16,eii,eia)&amp;_xlfn.XLOOKUP(14,eii,eia)&amp;_xlfn.XLOOKUP(16,eii,eia)&amp;_xlfn.XLOOKUP(15,eii,eia)&amp;_xlfn.XLOOKUP(16,eii,eia)</f>
        <v>technology 5492;attribute MPN 'ERJ2RHD5492' constant;attribute value '54.9 k' constant;attribute Power '0.063 W @ 70°C' constant;attribute package '0402' constant;attribute RCWV '58.8 V' constant;attribute tolerance '±0.5 %' constant;attribute pkg_codes '5492 / 543'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8" s="5" t="str" cm="1">
        <f t="array" aca="1" ref="I458" ca="1">IF( OR( AND($A458&gt;=INDIRECT("'Panasonic ERJ Code Table'!$K" &amp; I$1),$A458&lt;=INDIRECT("'Panasonic ERJ Code Table'!$L" &amp; I$1)), AND($A458&gt;=INDIRECT("'Panasonic ERJ Code Table'!$M" &amp; I$1),$A458&lt;=INDIRECT("'Panasonic ERJ Code Table'!$N" &amp; I$1)) ),I$2&amp;_xlfn.XLOOKUP($A458,E96_raw,E96_code),"N/A")</f>
        <v>N/A</v>
      </c>
      <c r="L458" s="5" t="str" cm="1">
        <f t="array" aca="1" ref="L458" ca="1">IF( OR( AND($A458&gt;=INDIRECT("'Panasonic ERJ Code Table'!$K" &amp; L$1),$A458&lt;=INDIRECT("'Panasonic ERJ Code Table'!$L" &amp; L$1)), AND($A458&gt;=INDIRECT("'Panasonic ERJ Code Table'!$M" &amp; L$1),$A458&lt;=INDIRECT("'Panasonic ERJ Code Table'!$N" &amp; L$1)) ),L$2&amp;_xlfn.XLOOKUP($A458,E96_raw,E96_code),"N/A")</f>
        <v>ERJ3RBD5492</v>
      </c>
      <c r="O458" s="5" t="str" cm="1">
        <f t="array" aca="1" ref="O458" ca="1">IF( OR( AND($A458&gt;=INDIRECT("'Panasonic ERJ Code Table'!$K" &amp; O$1),$A458&lt;=INDIRECT("'Panasonic ERJ Code Table'!$L" &amp; O$1)), AND($A458&gt;=INDIRECT("'Panasonic ERJ Code Table'!$M" &amp; O$1),$A458&lt;=INDIRECT("'Panasonic ERJ Code Table'!$N" &amp; O$1)) ),O$2&amp;_xlfn.XLOOKUP($A458,E96_raw,E96_code),"N/A")</f>
        <v>N/A</v>
      </c>
      <c r="R458" s="5" t="str" cm="1">
        <f t="array" aca="1" ref="R458" ca="1">IF( OR( AND($A458&gt;=INDIRECT("'Panasonic ERJ Code Table'!$K" &amp; R$1),$A458&lt;=INDIRECT("'Panasonic ERJ Code Table'!$L" &amp; R$1)), AND($A458&gt;=INDIRECT("'Panasonic ERJ Code Table'!$M" &amp; R$1),$A458&lt;=INDIRECT("'Panasonic ERJ Code Table'!$N" &amp; R$1)) ),R$2&amp;_xlfn.XLOOKUP($A458,E96_raw,E96_code),"N/A")</f>
        <v>ERJ6RBD5492</v>
      </c>
      <c r="U458" s="5" t="str" cm="1">
        <f t="array" aca="1" ref="U458" ca="1">IF( OR( AND($A458&gt;=INDIRECT("'Panasonic ERJ Code Table'!$J" &amp; U$1),$A458&lt;=INDIRECT("'Panasonic ERJ Code Table'!$K" &amp; U$1)), AND($A458&gt;=INDIRECT("'Panasonic ERJ Code Table'!$L" &amp; U$1),$A458&lt;=INDIRECT("'Panasonic ERJ Code Table'!$M" &amp; U$1)) ),U$2&amp;_xlfn.XLOOKUP($A458,E96_raw,E96_code),"N/A")</f>
        <v>ERJ6RED5492</v>
      </c>
    </row>
    <row r="459" spans="1:21">
      <c r="A459" s="16">
        <v>56200</v>
      </c>
      <c r="B459" s="19"/>
      <c r="C459" s="5" t="str" cm="1">
        <f t="array" aca="1" ref="C459" ca="1">IF( OR( AND($A459&gt;=INDIRECT("'Panasonic ERJ Code Table'!$K" &amp; C$1),$A459&lt;=INDIRECT("'Panasonic ERJ Code Table'!$L" &amp; C$1)), AND($A459&gt;=INDIRECT("'Panasonic ERJ Code Table'!$M" &amp; C$1),$A459&lt;=INDIRECT("'Panasonic ERJ Code Table'!$N" &amp; C$1)) ),C$2&amp;_xlfn.XLOOKUP($A459,E96_raw,E96_code),"N/A")</f>
        <v>ERJ1RHD5622</v>
      </c>
      <c r="D459" s="23" t="str" cm="1">
        <f t="array" aca="1" ref="D459" ca="1">"technology "&amp;RIGHT(C459,4)&amp;";"&amp;_xlfn.XLOOKUP(2,eii,eia)&amp;C459&amp;_xlfn.XLOOKUP(16,eii,eia)&amp;_xlfn.XLOOKUP(3,eii,eia)&amp;_xlfn.XLOOKUP($A459,E96_raw,e96_std&amp;" "&amp;e96_sym)&amp;_xlfn.XLOOKUP(16,eii,eia)&amp;_xlfn.XLOOKUP(4,eii,eia)&amp;_xlfn.XLOOKUP(LEFT(C459,7),r_1,r_4)&amp;" W @ 70°C"&amp;_xlfn.XLOOKUP(16,eii,eia)&amp;_xlfn.XLOOKUP(5,eii,eia)&amp;_xlfn.XLOOKUP(MID(C459,4,3),e_code,TEXT(e_size,"0000"))&amp;_xlfn.XLOOKUP(16,eii,eia)&amp;_xlfn.XLOOKUP(6,eii,eia)&amp;ROUND(MIN(SQRT($A459*_xlfn.XLOOKUP(LEFT(C459,7),r_1,r_4)),_xlfn.XLOOKUP(LEFT(C459,7),r_1,r_7)),1)&amp;" V"&amp;_xlfn.XLOOKUP(16,eii,eia)&amp;_xlfn.XLOOKUP(8,eii,eia)&amp;_xlfn.XLOOKUP(LEFT(C459,7),r_1,r_8)&amp;_xlfn.XLOOKUP(16,eii,eia)&amp;_xlfn.XLOOKUP(9,eii,eia)&amp;_xlfn.XLOOKUP($A459,E96_raw,E96_code&amp;" / "&amp;E96_3C)&amp;_xlfn.XLOOKUP(16,eii,eia)&amp;_xlfn.XLOOKUP(10,eii,eia)&amp;_xlfn.XLOOKUP(LEFT(C459,7),r_1,r_10)&amp;_xlfn.XLOOKUP(16,eii,eia)&amp;_xlfn.XLOOKUP(11,eii,eia)&amp;_xlfn.XLOOKUP(LEFT(C459,7),r_1,r_11)&amp;_xlfn.XLOOKUP(16,eii,eia)&amp;_xlfn.XLOOKUP(12,eii,eia)&amp;_xlfn.XLOOKUP(LEFT(C459,7),r_1,r_12)&amp;" ppm/°C"&amp;_xlfn.XLOOKUP(16,eii,eia)&amp;_xlfn.XLOOKUP(13,eii,eia)&amp;MID(C459,4,2)&amp;_xlfn.XLOOKUP(16,eii,eia)&amp;_xlfn.XLOOKUP(14,eii,eia)&amp;_xlfn.XLOOKUP(16,eii,eia)&amp;_xlfn.XLOOKUP(15,eii,eia)&amp;_xlfn.XLOOKUP(16,eii,eia)</f>
        <v>technology 5622;attribute MPN 'ERJ1RHD5622' constant;attribute value '56.2 k' constant;attribute Power '0.05 W @ 70°C' constant;attribute package '0201' constant;attribute RCWV '30 V' constant;attribute tolerance '±0.5 %' constant;attribute pkg_codes '5622 / 563'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59" s="5" t="str" cm="1">
        <f t="array" aca="1" ref="F459" ca="1">IF( OR( AND($A459&gt;=INDIRECT("'Panasonic ERJ Code Table'!$K" &amp; F$1),$A459&lt;=INDIRECT("'Panasonic ERJ Code Table'!$L" &amp; F$1)), AND($A459&gt;=INDIRECT("'Panasonic ERJ Code Table'!$M" &amp; F$1),$A459&lt;=INDIRECT("'Panasonic ERJ Code Table'!$N" &amp; F$1)) ),F$2&amp;_xlfn.XLOOKUP($A459,E96_raw,E96_code),"N/A")</f>
        <v>ERJ2RHD5622</v>
      </c>
      <c r="G459" s="23" t="str" cm="1">
        <f t="array" aca="1" ref="G459" ca="1">"technology "&amp;RIGHT(F459,4)&amp;";"&amp;_xlfn.XLOOKUP(2,eii,eia)&amp;F459&amp;_xlfn.XLOOKUP(16,eii,eia)&amp;_xlfn.XLOOKUP(3,eii,eia)&amp;_xlfn.XLOOKUP($A459,E96_raw,e96_std&amp;" "&amp;e96_sym)&amp;_xlfn.XLOOKUP(16,eii,eia)&amp;_xlfn.XLOOKUP(4,eii,eia)&amp;_xlfn.XLOOKUP(LEFT(F459,7),r_1,r_4)&amp;" W @ 70°C"&amp;_xlfn.XLOOKUP(16,eii,eia)&amp;_xlfn.XLOOKUP(5,eii,eia)&amp;_xlfn.XLOOKUP(MID(F459,4,3),e_code,TEXT(e_size,"0000"))&amp;_xlfn.XLOOKUP(16,eii,eia)&amp;_xlfn.XLOOKUP(6,eii,eia)&amp;ROUND(MIN(SQRT($A459*_xlfn.XLOOKUP(LEFT(F459,7),r_1,r_4)),_xlfn.XLOOKUP(LEFT(F459,7),r_1,r_7)),1)&amp;" V"&amp;_xlfn.XLOOKUP(16,eii,eia)&amp;_xlfn.XLOOKUP(8,eii,eia)&amp;_xlfn.XLOOKUP(LEFT(F459,7),r_1,r_8)&amp;_xlfn.XLOOKUP(16,eii,eia)&amp;_xlfn.XLOOKUP(9,eii,eia)&amp;_xlfn.XLOOKUP($A459,E96_raw,E96_code&amp;" / "&amp;E96_3C)&amp;_xlfn.XLOOKUP(16,eii,eia)&amp;_xlfn.XLOOKUP(10,eii,eia)&amp;_xlfn.XLOOKUP(LEFT(F459,7),r_1,r_10)&amp;_xlfn.XLOOKUP(16,eii,eia)&amp;_xlfn.XLOOKUP(11,eii,eia)&amp;_xlfn.XLOOKUP(LEFT(F459,7),r_1,r_11)&amp;_xlfn.XLOOKUP(16,eii,eia)&amp;_xlfn.XLOOKUP(12,eii,eia)&amp;_xlfn.XLOOKUP(LEFT(F459,7),r_1,r_12)&amp;" ppm/°C"&amp;_xlfn.XLOOKUP(16,eii,eia)&amp;_xlfn.XLOOKUP(13,eii,eia)&amp;MID(F459,4,2)&amp;_xlfn.XLOOKUP(16,eii,eia)&amp;_xlfn.XLOOKUP(14,eii,eia)&amp;_xlfn.XLOOKUP(16,eii,eia)&amp;_xlfn.XLOOKUP(15,eii,eia)&amp;_xlfn.XLOOKUP(16,eii,eia)</f>
        <v>technology 5622;attribute MPN 'ERJ2RHD5622' constant;attribute value '56.2 k' constant;attribute Power '0.063 W @ 70°C' constant;attribute package '0402' constant;attribute RCWV '59.5 V' constant;attribute tolerance '±0.5 %' constant;attribute pkg_codes '5622 / 563'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59" s="5" t="str" cm="1">
        <f t="array" aca="1" ref="I459" ca="1">IF( OR( AND($A459&gt;=INDIRECT("'Panasonic ERJ Code Table'!$K" &amp; I$1),$A459&lt;=INDIRECT("'Panasonic ERJ Code Table'!$L" &amp; I$1)), AND($A459&gt;=INDIRECT("'Panasonic ERJ Code Table'!$M" &amp; I$1),$A459&lt;=INDIRECT("'Panasonic ERJ Code Table'!$N" &amp; I$1)) ),I$2&amp;_xlfn.XLOOKUP($A459,E96_raw,E96_code),"N/A")</f>
        <v>N/A</v>
      </c>
      <c r="L459" s="5" t="str" cm="1">
        <f t="array" aca="1" ref="L459" ca="1">IF( OR( AND($A459&gt;=INDIRECT("'Panasonic ERJ Code Table'!$K" &amp; L$1),$A459&lt;=INDIRECT("'Panasonic ERJ Code Table'!$L" &amp; L$1)), AND($A459&gt;=INDIRECT("'Panasonic ERJ Code Table'!$M" &amp; L$1),$A459&lt;=INDIRECT("'Panasonic ERJ Code Table'!$N" &amp; L$1)) ),L$2&amp;_xlfn.XLOOKUP($A459,E96_raw,E96_code),"N/A")</f>
        <v>ERJ3RBD5622</v>
      </c>
      <c r="O459" s="5" t="str" cm="1">
        <f t="array" aca="1" ref="O459" ca="1">IF( OR( AND($A459&gt;=INDIRECT("'Panasonic ERJ Code Table'!$K" &amp; O$1),$A459&lt;=INDIRECT("'Panasonic ERJ Code Table'!$L" &amp; O$1)), AND($A459&gt;=INDIRECT("'Panasonic ERJ Code Table'!$M" &amp; O$1),$A459&lt;=INDIRECT("'Panasonic ERJ Code Table'!$N" &amp; O$1)) ),O$2&amp;_xlfn.XLOOKUP($A459,E96_raw,E96_code),"N/A")</f>
        <v>N/A</v>
      </c>
      <c r="R459" s="5" t="str" cm="1">
        <f t="array" aca="1" ref="R459" ca="1">IF( OR( AND($A459&gt;=INDIRECT("'Panasonic ERJ Code Table'!$K" &amp; R$1),$A459&lt;=INDIRECT("'Panasonic ERJ Code Table'!$L" &amp; R$1)), AND($A459&gt;=INDIRECT("'Panasonic ERJ Code Table'!$M" &amp; R$1),$A459&lt;=INDIRECT("'Panasonic ERJ Code Table'!$N" &amp; R$1)) ),R$2&amp;_xlfn.XLOOKUP($A459,E96_raw,E96_code),"N/A")</f>
        <v>ERJ6RBD5622</v>
      </c>
      <c r="U459" s="5" t="str" cm="1">
        <f t="array" aca="1" ref="U459" ca="1">IF( OR( AND($A459&gt;=INDIRECT("'Panasonic ERJ Code Table'!$J" &amp; U$1),$A459&lt;=INDIRECT("'Panasonic ERJ Code Table'!$K" &amp; U$1)), AND($A459&gt;=INDIRECT("'Panasonic ERJ Code Table'!$L" &amp; U$1),$A459&lt;=INDIRECT("'Panasonic ERJ Code Table'!$M" &amp; U$1)) ),U$2&amp;_xlfn.XLOOKUP($A459,E96_raw,E96_code),"N/A")</f>
        <v>ERJ6RED5622</v>
      </c>
    </row>
    <row r="460" spans="1:21">
      <c r="A460" s="16">
        <v>57600</v>
      </c>
      <c r="B460" s="19"/>
      <c r="C460" s="5" t="str" cm="1">
        <f t="array" aca="1" ref="C460" ca="1">IF( OR( AND($A460&gt;=INDIRECT("'Panasonic ERJ Code Table'!$K" &amp; C$1),$A460&lt;=INDIRECT("'Panasonic ERJ Code Table'!$L" &amp; C$1)), AND($A460&gt;=INDIRECT("'Panasonic ERJ Code Table'!$M" &amp; C$1),$A460&lt;=INDIRECT("'Panasonic ERJ Code Table'!$N" &amp; C$1)) ),C$2&amp;_xlfn.XLOOKUP($A460,E96_raw,E96_code),"N/A")</f>
        <v>ERJ1RHD5762</v>
      </c>
      <c r="D460" s="23" t="str" cm="1">
        <f t="array" aca="1" ref="D460" ca="1">"technology "&amp;RIGHT(C460,4)&amp;";"&amp;_xlfn.XLOOKUP(2,eii,eia)&amp;C460&amp;_xlfn.XLOOKUP(16,eii,eia)&amp;_xlfn.XLOOKUP(3,eii,eia)&amp;_xlfn.XLOOKUP($A460,E96_raw,e96_std&amp;" "&amp;e96_sym)&amp;_xlfn.XLOOKUP(16,eii,eia)&amp;_xlfn.XLOOKUP(4,eii,eia)&amp;_xlfn.XLOOKUP(LEFT(C460,7),r_1,r_4)&amp;" W @ 70°C"&amp;_xlfn.XLOOKUP(16,eii,eia)&amp;_xlfn.XLOOKUP(5,eii,eia)&amp;_xlfn.XLOOKUP(MID(C460,4,3),e_code,TEXT(e_size,"0000"))&amp;_xlfn.XLOOKUP(16,eii,eia)&amp;_xlfn.XLOOKUP(6,eii,eia)&amp;ROUND(MIN(SQRT($A460*_xlfn.XLOOKUP(LEFT(C460,7),r_1,r_4)),_xlfn.XLOOKUP(LEFT(C460,7),r_1,r_7)),1)&amp;" V"&amp;_xlfn.XLOOKUP(16,eii,eia)&amp;_xlfn.XLOOKUP(8,eii,eia)&amp;_xlfn.XLOOKUP(LEFT(C460,7),r_1,r_8)&amp;_xlfn.XLOOKUP(16,eii,eia)&amp;_xlfn.XLOOKUP(9,eii,eia)&amp;_xlfn.XLOOKUP($A460,E96_raw,E96_code&amp;" / "&amp;E96_3C)&amp;_xlfn.XLOOKUP(16,eii,eia)&amp;_xlfn.XLOOKUP(10,eii,eia)&amp;_xlfn.XLOOKUP(LEFT(C460,7),r_1,r_10)&amp;_xlfn.XLOOKUP(16,eii,eia)&amp;_xlfn.XLOOKUP(11,eii,eia)&amp;_xlfn.XLOOKUP(LEFT(C460,7),r_1,r_11)&amp;_xlfn.XLOOKUP(16,eii,eia)&amp;_xlfn.XLOOKUP(12,eii,eia)&amp;_xlfn.XLOOKUP(LEFT(C460,7),r_1,r_12)&amp;" ppm/°C"&amp;_xlfn.XLOOKUP(16,eii,eia)&amp;_xlfn.XLOOKUP(13,eii,eia)&amp;MID(C460,4,2)&amp;_xlfn.XLOOKUP(16,eii,eia)&amp;_xlfn.XLOOKUP(14,eii,eia)&amp;_xlfn.XLOOKUP(16,eii,eia)&amp;_xlfn.XLOOKUP(15,eii,eia)&amp;_xlfn.XLOOKUP(16,eii,eia)</f>
        <v>technology 5762;attribute MPN 'ERJ1RHD5762' constant;attribute value '57.6 k' constant;attribute Power '0.05 W @ 70°C' constant;attribute package '0201' constant;attribute RCWV '30 V' constant;attribute tolerance '±0.5 %' constant;attribute pkg_codes '5762 / 573'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0" s="5" t="str" cm="1">
        <f t="array" aca="1" ref="F460" ca="1">IF( OR( AND($A460&gt;=INDIRECT("'Panasonic ERJ Code Table'!$K" &amp; F$1),$A460&lt;=INDIRECT("'Panasonic ERJ Code Table'!$L" &amp; F$1)), AND($A460&gt;=INDIRECT("'Panasonic ERJ Code Table'!$M" &amp; F$1),$A460&lt;=INDIRECT("'Panasonic ERJ Code Table'!$N" &amp; F$1)) ),F$2&amp;_xlfn.XLOOKUP($A460,E96_raw,E96_code),"N/A")</f>
        <v>ERJ2RHD5762</v>
      </c>
      <c r="G460" s="23" t="str" cm="1">
        <f t="array" aca="1" ref="G460" ca="1">"technology "&amp;RIGHT(F460,4)&amp;";"&amp;_xlfn.XLOOKUP(2,eii,eia)&amp;F460&amp;_xlfn.XLOOKUP(16,eii,eia)&amp;_xlfn.XLOOKUP(3,eii,eia)&amp;_xlfn.XLOOKUP($A460,E96_raw,e96_std&amp;" "&amp;e96_sym)&amp;_xlfn.XLOOKUP(16,eii,eia)&amp;_xlfn.XLOOKUP(4,eii,eia)&amp;_xlfn.XLOOKUP(LEFT(F460,7),r_1,r_4)&amp;" W @ 70°C"&amp;_xlfn.XLOOKUP(16,eii,eia)&amp;_xlfn.XLOOKUP(5,eii,eia)&amp;_xlfn.XLOOKUP(MID(F460,4,3),e_code,TEXT(e_size,"0000"))&amp;_xlfn.XLOOKUP(16,eii,eia)&amp;_xlfn.XLOOKUP(6,eii,eia)&amp;ROUND(MIN(SQRT($A460*_xlfn.XLOOKUP(LEFT(F460,7),r_1,r_4)),_xlfn.XLOOKUP(LEFT(F460,7),r_1,r_7)),1)&amp;" V"&amp;_xlfn.XLOOKUP(16,eii,eia)&amp;_xlfn.XLOOKUP(8,eii,eia)&amp;_xlfn.XLOOKUP(LEFT(F460,7),r_1,r_8)&amp;_xlfn.XLOOKUP(16,eii,eia)&amp;_xlfn.XLOOKUP(9,eii,eia)&amp;_xlfn.XLOOKUP($A460,E96_raw,E96_code&amp;" / "&amp;E96_3C)&amp;_xlfn.XLOOKUP(16,eii,eia)&amp;_xlfn.XLOOKUP(10,eii,eia)&amp;_xlfn.XLOOKUP(LEFT(F460,7),r_1,r_10)&amp;_xlfn.XLOOKUP(16,eii,eia)&amp;_xlfn.XLOOKUP(11,eii,eia)&amp;_xlfn.XLOOKUP(LEFT(F460,7),r_1,r_11)&amp;_xlfn.XLOOKUP(16,eii,eia)&amp;_xlfn.XLOOKUP(12,eii,eia)&amp;_xlfn.XLOOKUP(LEFT(F460,7),r_1,r_12)&amp;" ppm/°C"&amp;_xlfn.XLOOKUP(16,eii,eia)&amp;_xlfn.XLOOKUP(13,eii,eia)&amp;MID(F460,4,2)&amp;_xlfn.XLOOKUP(16,eii,eia)&amp;_xlfn.XLOOKUP(14,eii,eia)&amp;_xlfn.XLOOKUP(16,eii,eia)&amp;_xlfn.XLOOKUP(15,eii,eia)&amp;_xlfn.XLOOKUP(16,eii,eia)</f>
        <v>technology 5762;attribute MPN 'ERJ2RHD5762' constant;attribute value '57.6 k' constant;attribute Power '0.063 W @ 70°C' constant;attribute package '0402' constant;attribute RCWV '60.2 V' constant;attribute tolerance '±0.5 %' constant;attribute pkg_codes '5762 / 573'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0" s="5" t="str" cm="1">
        <f t="array" aca="1" ref="I460" ca="1">IF( OR( AND($A460&gt;=INDIRECT("'Panasonic ERJ Code Table'!$K" &amp; I$1),$A460&lt;=INDIRECT("'Panasonic ERJ Code Table'!$L" &amp; I$1)), AND($A460&gt;=INDIRECT("'Panasonic ERJ Code Table'!$M" &amp; I$1),$A460&lt;=INDIRECT("'Panasonic ERJ Code Table'!$N" &amp; I$1)) ),I$2&amp;_xlfn.XLOOKUP($A460,E96_raw,E96_code),"N/A")</f>
        <v>N/A</v>
      </c>
      <c r="L460" s="5" t="str" cm="1">
        <f t="array" aca="1" ref="L460" ca="1">IF( OR( AND($A460&gt;=INDIRECT("'Panasonic ERJ Code Table'!$K" &amp; L$1),$A460&lt;=INDIRECT("'Panasonic ERJ Code Table'!$L" &amp; L$1)), AND($A460&gt;=INDIRECT("'Panasonic ERJ Code Table'!$M" &amp; L$1),$A460&lt;=INDIRECT("'Panasonic ERJ Code Table'!$N" &amp; L$1)) ),L$2&amp;_xlfn.XLOOKUP($A460,E96_raw,E96_code),"N/A")</f>
        <v>ERJ3RBD5762</v>
      </c>
      <c r="O460" s="5" t="str" cm="1">
        <f t="array" aca="1" ref="O460" ca="1">IF( OR( AND($A460&gt;=INDIRECT("'Panasonic ERJ Code Table'!$K" &amp; O$1),$A460&lt;=INDIRECT("'Panasonic ERJ Code Table'!$L" &amp; O$1)), AND($A460&gt;=INDIRECT("'Panasonic ERJ Code Table'!$M" &amp; O$1),$A460&lt;=INDIRECT("'Panasonic ERJ Code Table'!$N" &amp; O$1)) ),O$2&amp;_xlfn.XLOOKUP($A460,E96_raw,E96_code),"N/A")</f>
        <v>N/A</v>
      </c>
      <c r="R460" s="5" t="str" cm="1">
        <f t="array" aca="1" ref="R460" ca="1">IF( OR( AND($A460&gt;=INDIRECT("'Panasonic ERJ Code Table'!$K" &amp; R$1),$A460&lt;=INDIRECT("'Panasonic ERJ Code Table'!$L" &amp; R$1)), AND($A460&gt;=INDIRECT("'Panasonic ERJ Code Table'!$M" &amp; R$1),$A460&lt;=INDIRECT("'Panasonic ERJ Code Table'!$N" &amp; R$1)) ),R$2&amp;_xlfn.XLOOKUP($A460,E96_raw,E96_code),"N/A")</f>
        <v>ERJ6RBD5762</v>
      </c>
      <c r="U460" s="5" t="str" cm="1">
        <f t="array" aca="1" ref="U460" ca="1">IF( OR( AND($A460&gt;=INDIRECT("'Panasonic ERJ Code Table'!$J" &amp; U$1),$A460&lt;=INDIRECT("'Panasonic ERJ Code Table'!$K" &amp; U$1)), AND($A460&gt;=INDIRECT("'Panasonic ERJ Code Table'!$L" &amp; U$1),$A460&lt;=INDIRECT("'Panasonic ERJ Code Table'!$M" &amp; U$1)) ),U$2&amp;_xlfn.XLOOKUP($A460,E96_raw,E96_code),"N/A")</f>
        <v>ERJ6RED5762</v>
      </c>
    </row>
    <row r="461" spans="1:21">
      <c r="A461" s="16">
        <v>59000</v>
      </c>
      <c r="B461" s="19"/>
      <c r="C461" s="5" t="str" cm="1">
        <f t="array" aca="1" ref="C461" ca="1">IF( OR( AND($A461&gt;=INDIRECT("'Panasonic ERJ Code Table'!$K" &amp; C$1),$A461&lt;=INDIRECT("'Panasonic ERJ Code Table'!$L" &amp; C$1)), AND($A461&gt;=INDIRECT("'Panasonic ERJ Code Table'!$M" &amp; C$1),$A461&lt;=INDIRECT("'Panasonic ERJ Code Table'!$N" &amp; C$1)) ),C$2&amp;_xlfn.XLOOKUP($A461,E96_raw,E96_code),"N/A")</f>
        <v>ERJ1RHD5902</v>
      </c>
      <c r="D461" s="23" t="str" cm="1">
        <f t="array" aca="1" ref="D461" ca="1">"technology "&amp;RIGHT(C461,4)&amp;";"&amp;_xlfn.XLOOKUP(2,eii,eia)&amp;C461&amp;_xlfn.XLOOKUP(16,eii,eia)&amp;_xlfn.XLOOKUP(3,eii,eia)&amp;_xlfn.XLOOKUP($A461,E96_raw,e96_std&amp;" "&amp;e96_sym)&amp;_xlfn.XLOOKUP(16,eii,eia)&amp;_xlfn.XLOOKUP(4,eii,eia)&amp;_xlfn.XLOOKUP(LEFT(C461,7),r_1,r_4)&amp;" W @ 70°C"&amp;_xlfn.XLOOKUP(16,eii,eia)&amp;_xlfn.XLOOKUP(5,eii,eia)&amp;_xlfn.XLOOKUP(MID(C461,4,3),e_code,TEXT(e_size,"0000"))&amp;_xlfn.XLOOKUP(16,eii,eia)&amp;_xlfn.XLOOKUP(6,eii,eia)&amp;ROUND(MIN(SQRT($A461*_xlfn.XLOOKUP(LEFT(C461,7),r_1,r_4)),_xlfn.XLOOKUP(LEFT(C461,7),r_1,r_7)),1)&amp;" V"&amp;_xlfn.XLOOKUP(16,eii,eia)&amp;_xlfn.XLOOKUP(8,eii,eia)&amp;_xlfn.XLOOKUP(LEFT(C461,7),r_1,r_8)&amp;_xlfn.XLOOKUP(16,eii,eia)&amp;_xlfn.XLOOKUP(9,eii,eia)&amp;_xlfn.XLOOKUP($A461,E96_raw,E96_code&amp;" / "&amp;E96_3C)&amp;_xlfn.XLOOKUP(16,eii,eia)&amp;_xlfn.XLOOKUP(10,eii,eia)&amp;_xlfn.XLOOKUP(LEFT(C461,7),r_1,r_10)&amp;_xlfn.XLOOKUP(16,eii,eia)&amp;_xlfn.XLOOKUP(11,eii,eia)&amp;_xlfn.XLOOKUP(LEFT(C461,7),r_1,r_11)&amp;_xlfn.XLOOKUP(16,eii,eia)&amp;_xlfn.XLOOKUP(12,eii,eia)&amp;_xlfn.XLOOKUP(LEFT(C461,7),r_1,r_12)&amp;" ppm/°C"&amp;_xlfn.XLOOKUP(16,eii,eia)&amp;_xlfn.XLOOKUP(13,eii,eia)&amp;MID(C461,4,2)&amp;_xlfn.XLOOKUP(16,eii,eia)&amp;_xlfn.XLOOKUP(14,eii,eia)&amp;_xlfn.XLOOKUP(16,eii,eia)&amp;_xlfn.XLOOKUP(15,eii,eia)&amp;_xlfn.XLOOKUP(16,eii,eia)</f>
        <v>technology 5902;attribute MPN 'ERJ1RHD5902' constant;attribute value '59.0 k' constant;attribute Power '0.05 W @ 70°C' constant;attribute package '0201' constant;attribute RCWV '30 V' constant;attribute tolerance '±0.5 %' constant;attribute pkg_codes '5902 / 593'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1" s="5" t="str" cm="1">
        <f t="array" aca="1" ref="F461" ca="1">IF( OR( AND($A461&gt;=INDIRECT("'Panasonic ERJ Code Table'!$K" &amp; F$1),$A461&lt;=INDIRECT("'Panasonic ERJ Code Table'!$L" &amp; F$1)), AND($A461&gt;=INDIRECT("'Panasonic ERJ Code Table'!$M" &amp; F$1),$A461&lt;=INDIRECT("'Panasonic ERJ Code Table'!$N" &amp; F$1)) ),F$2&amp;_xlfn.XLOOKUP($A461,E96_raw,E96_code),"N/A")</f>
        <v>ERJ2RHD5902</v>
      </c>
      <c r="G461" s="23" t="str" cm="1">
        <f t="array" aca="1" ref="G461" ca="1">"technology "&amp;RIGHT(F461,4)&amp;";"&amp;_xlfn.XLOOKUP(2,eii,eia)&amp;F461&amp;_xlfn.XLOOKUP(16,eii,eia)&amp;_xlfn.XLOOKUP(3,eii,eia)&amp;_xlfn.XLOOKUP($A461,E96_raw,e96_std&amp;" "&amp;e96_sym)&amp;_xlfn.XLOOKUP(16,eii,eia)&amp;_xlfn.XLOOKUP(4,eii,eia)&amp;_xlfn.XLOOKUP(LEFT(F461,7),r_1,r_4)&amp;" W @ 70°C"&amp;_xlfn.XLOOKUP(16,eii,eia)&amp;_xlfn.XLOOKUP(5,eii,eia)&amp;_xlfn.XLOOKUP(MID(F461,4,3),e_code,TEXT(e_size,"0000"))&amp;_xlfn.XLOOKUP(16,eii,eia)&amp;_xlfn.XLOOKUP(6,eii,eia)&amp;ROUND(MIN(SQRT($A461*_xlfn.XLOOKUP(LEFT(F461,7),r_1,r_4)),_xlfn.XLOOKUP(LEFT(F461,7),r_1,r_7)),1)&amp;" V"&amp;_xlfn.XLOOKUP(16,eii,eia)&amp;_xlfn.XLOOKUP(8,eii,eia)&amp;_xlfn.XLOOKUP(LEFT(F461,7),r_1,r_8)&amp;_xlfn.XLOOKUP(16,eii,eia)&amp;_xlfn.XLOOKUP(9,eii,eia)&amp;_xlfn.XLOOKUP($A461,E96_raw,E96_code&amp;" / "&amp;E96_3C)&amp;_xlfn.XLOOKUP(16,eii,eia)&amp;_xlfn.XLOOKUP(10,eii,eia)&amp;_xlfn.XLOOKUP(LEFT(F461,7),r_1,r_10)&amp;_xlfn.XLOOKUP(16,eii,eia)&amp;_xlfn.XLOOKUP(11,eii,eia)&amp;_xlfn.XLOOKUP(LEFT(F461,7),r_1,r_11)&amp;_xlfn.XLOOKUP(16,eii,eia)&amp;_xlfn.XLOOKUP(12,eii,eia)&amp;_xlfn.XLOOKUP(LEFT(F461,7),r_1,r_12)&amp;" ppm/°C"&amp;_xlfn.XLOOKUP(16,eii,eia)&amp;_xlfn.XLOOKUP(13,eii,eia)&amp;MID(F461,4,2)&amp;_xlfn.XLOOKUP(16,eii,eia)&amp;_xlfn.XLOOKUP(14,eii,eia)&amp;_xlfn.XLOOKUP(16,eii,eia)&amp;_xlfn.XLOOKUP(15,eii,eia)&amp;_xlfn.XLOOKUP(16,eii,eia)</f>
        <v>technology 5902;attribute MPN 'ERJ2RHD5902' constant;attribute value '59.0 k' constant;attribute Power '0.063 W @ 70°C' constant;attribute package '0402' constant;attribute RCWV '61 V' constant;attribute tolerance '±0.5 %' constant;attribute pkg_codes '5902 / 593'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1" s="5" t="str" cm="1">
        <f t="array" aca="1" ref="I461" ca="1">IF( OR( AND($A461&gt;=INDIRECT("'Panasonic ERJ Code Table'!$K" &amp; I$1),$A461&lt;=INDIRECT("'Panasonic ERJ Code Table'!$L" &amp; I$1)), AND($A461&gt;=INDIRECT("'Panasonic ERJ Code Table'!$M" &amp; I$1),$A461&lt;=INDIRECT("'Panasonic ERJ Code Table'!$N" &amp; I$1)) ),I$2&amp;_xlfn.XLOOKUP($A461,E96_raw,E96_code),"N/A")</f>
        <v>N/A</v>
      </c>
      <c r="L461" s="5" t="str" cm="1">
        <f t="array" aca="1" ref="L461" ca="1">IF( OR( AND($A461&gt;=INDIRECT("'Panasonic ERJ Code Table'!$K" &amp; L$1),$A461&lt;=INDIRECT("'Panasonic ERJ Code Table'!$L" &amp; L$1)), AND($A461&gt;=INDIRECT("'Panasonic ERJ Code Table'!$M" &amp; L$1),$A461&lt;=INDIRECT("'Panasonic ERJ Code Table'!$N" &amp; L$1)) ),L$2&amp;_xlfn.XLOOKUP($A461,E96_raw,E96_code),"N/A")</f>
        <v>ERJ3RBD5902</v>
      </c>
      <c r="O461" s="5" t="str" cm="1">
        <f t="array" aca="1" ref="O461" ca="1">IF( OR( AND($A461&gt;=INDIRECT("'Panasonic ERJ Code Table'!$K" &amp; O$1),$A461&lt;=INDIRECT("'Panasonic ERJ Code Table'!$L" &amp; O$1)), AND($A461&gt;=INDIRECT("'Panasonic ERJ Code Table'!$M" &amp; O$1),$A461&lt;=INDIRECT("'Panasonic ERJ Code Table'!$N" &amp; O$1)) ),O$2&amp;_xlfn.XLOOKUP($A461,E96_raw,E96_code),"N/A")</f>
        <v>N/A</v>
      </c>
      <c r="R461" s="5" t="str" cm="1">
        <f t="array" aca="1" ref="R461" ca="1">IF( OR( AND($A461&gt;=INDIRECT("'Panasonic ERJ Code Table'!$K" &amp; R$1),$A461&lt;=INDIRECT("'Panasonic ERJ Code Table'!$L" &amp; R$1)), AND($A461&gt;=INDIRECT("'Panasonic ERJ Code Table'!$M" &amp; R$1),$A461&lt;=INDIRECT("'Panasonic ERJ Code Table'!$N" &amp; R$1)) ),R$2&amp;_xlfn.XLOOKUP($A461,E96_raw,E96_code),"N/A")</f>
        <v>ERJ6RBD5902</v>
      </c>
      <c r="U461" s="5" t="str" cm="1">
        <f t="array" aca="1" ref="U461" ca="1">IF( OR( AND($A461&gt;=INDIRECT("'Panasonic ERJ Code Table'!$J" &amp; U$1),$A461&lt;=INDIRECT("'Panasonic ERJ Code Table'!$K" &amp; U$1)), AND($A461&gt;=INDIRECT("'Panasonic ERJ Code Table'!$L" &amp; U$1),$A461&lt;=INDIRECT("'Panasonic ERJ Code Table'!$M" &amp; U$1)) ),U$2&amp;_xlfn.XLOOKUP($A461,E96_raw,E96_code),"N/A")</f>
        <v>ERJ6RED5902</v>
      </c>
    </row>
    <row r="462" spans="1:21">
      <c r="A462" s="16">
        <v>60400</v>
      </c>
      <c r="B462" s="19"/>
      <c r="C462" s="5" t="str" cm="1">
        <f t="array" aca="1" ref="C462" ca="1">IF( OR( AND($A462&gt;=INDIRECT("'Panasonic ERJ Code Table'!$K" &amp; C$1),$A462&lt;=INDIRECT("'Panasonic ERJ Code Table'!$L" &amp; C$1)), AND($A462&gt;=INDIRECT("'Panasonic ERJ Code Table'!$M" &amp; C$1),$A462&lt;=INDIRECT("'Panasonic ERJ Code Table'!$N" &amp; C$1)) ),C$2&amp;_xlfn.XLOOKUP($A462,E96_raw,E96_code),"N/A")</f>
        <v>ERJ1RHD6042</v>
      </c>
      <c r="D462" s="23" t="str" cm="1">
        <f t="array" aca="1" ref="D462" ca="1">"technology "&amp;RIGHT(C462,4)&amp;";"&amp;_xlfn.XLOOKUP(2,eii,eia)&amp;C462&amp;_xlfn.XLOOKUP(16,eii,eia)&amp;_xlfn.XLOOKUP(3,eii,eia)&amp;_xlfn.XLOOKUP($A462,E96_raw,e96_std&amp;" "&amp;e96_sym)&amp;_xlfn.XLOOKUP(16,eii,eia)&amp;_xlfn.XLOOKUP(4,eii,eia)&amp;_xlfn.XLOOKUP(LEFT(C462,7),r_1,r_4)&amp;" W @ 70°C"&amp;_xlfn.XLOOKUP(16,eii,eia)&amp;_xlfn.XLOOKUP(5,eii,eia)&amp;_xlfn.XLOOKUP(MID(C462,4,3),e_code,TEXT(e_size,"0000"))&amp;_xlfn.XLOOKUP(16,eii,eia)&amp;_xlfn.XLOOKUP(6,eii,eia)&amp;ROUND(MIN(SQRT($A462*_xlfn.XLOOKUP(LEFT(C462,7),r_1,r_4)),_xlfn.XLOOKUP(LEFT(C462,7),r_1,r_7)),1)&amp;" V"&amp;_xlfn.XLOOKUP(16,eii,eia)&amp;_xlfn.XLOOKUP(8,eii,eia)&amp;_xlfn.XLOOKUP(LEFT(C462,7),r_1,r_8)&amp;_xlfn.XLOOKUP(16,eii,eia)&amp;_xlfn.XLOOKUP(9,eii,eia)&amp;_xlfn.XLOOKUP($A462,E96_raw,E96_code&amp;" / "&amp;E96_3C)&amp;_xlfn.XLOOKUP(16,eii,eia)&amp;_xlfn.XLOOKUP(10,eii,eia)&amp;_xlfn.XLOOKUP(LEFT(C462,7),r_1,r_10)&amp;_xlfn.XLOOKUP(16,eii,eia)&amp;_xlfn.XLOOKUP(11,eii,eia)&amp;_xlfn.XLOOKUP(LEFT(C462,7),r_1,r_11)&amp;_xlfn.XLOOKUP(16,eii,eia)&amp;_xlfn.XLOOKUP(12,eii,eia)&amp;_xlfn.XLOOKUP(LEFT(C462,7),r_1,r_12)&amp;" ppm/°C"&amp;_xlfn.XLOOKUP(16,eii,eia)&amp;_xlfn.XLOOKUP(13,eii,eia)&amp;MID(C462,4,2)&amp;_xlfn.XLOOKUP(16,eii,eia)&amp;_xlfn.XLOOKUP(14,eii,eia)&amp;_xlfn.XLOOKUP(16,eii,eia)&amp;_xlfn.XLOOKUP(15,eii,eia)&amp;_xlfn.XLOOKUP(16,eii,eia)</f>
        <v>technology 6042;attribute MPN 'ERJ1RHD6042' constant;attribute value '60.4 k' constant;attribute Power '0.05 W @ 70°C' constant;attribute package '0201' constant;attribute RCWV '30 V' constant;attribute tolerance '±0.5 %' constant;attribute pkg_codes '6042 / 603'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2" s="5" t="str" cm="1">
        <f t="array" aca="1" ref="F462" ca="1">IF( OR( AND($A462&gt;=INDIRECT("'Panasonic ERJ Code Table'!$K" &amp; F$1),$A462&lt;=INDIRECT("'Panasonic ERJ Code Table'!$L" &amp; F$1)), AND($A462&gt;=INDIRECT("'Panasonic ERJ Code Table'!$M" &amp; F$1),$A462&lt;=INDIRECT("'Panasonic ERJ Code Table'!$N" &amp; F$1)) ),F$2&amp;_xlfn.XLOOKUP($A462,E96_raw,E96_code),"N/A")</f>
        <v>ERJ2RHD6042</v>
      </c>
      <c r="G462" s="23" t="str" cm="1">
        <f t="array" aca="1" ref="G462" ca="1">"technology "&amp;RIGHT(F462,4)&amp;";"&amp;_xlfn.XLOOKUP(2,eii,eia)&amp;F462&amp;_xlfn.XLOOKUP(16,eii,eia)&amp;_xlfn.XLOOKUP(3,eii,eia)&amp;_xlfn.XLOOKUP($A462,E96_raw,e96_std&amp;" "&amp;e96_sym)&amp;_xlfn.XLOOKUP(16,eii,eia)&amp;_xlfn.XLOOKUP(4,eii,eia)&amp;_xlfn.XLOOKUP(LEFT(F462,7),r_1,r_4)&amp;" W @ 70°C"&amp;_xlfn.XLOOKUP(16,eii,eia)&amp;_xlfn.XLOOKUP(5,eii,eia)&amp;_xlfn.XLOOKUP(MID(F462,4,3),e_code,TEXT(e_size,"0000"))&amp;_xlfn.XLOOKUP(16,eii,eia)&amp;_xlfn.XLOOKUP(6,eii,eia)&amp;ROUND(MIN(SQRT($A462*_xlfn.XLOOKUP(LEFT(F462,7),r_1,r_4)),_xlfn.XLOOKUP(LEFT(F462,7),r_1,r_7)),1)&amp;" V"&amp;_xlfn.XLOOKUP(16,eii,eia)&amp;_xlfn.XLOOKUP(8,eii,eia)&amp;_xlfn.XLOOKUP(LEFT(F462,7),r_1,r_8)&amp;_xlfn.XLOOKUP(16,eii,eia)&amp;_xlfn.XLOOKUP(9,eii,eia)&amp;_xlfn.XLOOKUP($A462,E96_raw,E96_code&amp;" / "&amp;E96_3C)&amp;_xlfn.XLOOKUP(16,eii,eia)&amp;_xlfn.XLOOKUP(10,eii,eia)&amp;_xlfn.XLOOKUP(LEFT(F462,7),r_1,r_10)&amp;_xlfn.XLOOKUP(16,eii,eia)&amp;_xlfn.XLOOKUP(11,eii,eia)&amp;_xlfn.XLOOKUP(LEFT(F462,7),r_1,r_11)&amp;_xlfn.XLOOKUP(16,eii,eia)&amp;_xlfn.XLOOKUP(12,eii,eia)&amp;_xlfn.XLOOKUP(LEFT(F462,7),r_1,r_12)&amp;" ppm/°C"&amp;_xlfn.XLOOKUP(16,eii,eia)&amp;_xlfn.XLOOKUP(13,eii,eia)&amp;MID(F462,4,2)&amp;_xlfn.XLOOKUP(16,eii,eia)&amp;_xlfn.XLOOKUP(14,eii,eia)&amp;_xlfn.XLOOKUP(16,eii,eia)&amp;_xlfn.XLOOKUP(15,eii,eia)&amp;_xlfn.XLOOKUP(16,eii,eia)</f>
        <v>technology 6042;attribute MPN 'ERJ2RHD6042' constant;attribute value '60.4 k' constant;attribute Power '0.063 W @ 70°C' constant;attribute package '0402' constant;attribute RCWV '61.7 V' constant;attribute tolerance '±0.5 %' constant;attribute pkg_codes '6042 / 603'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2" s="5" t="str" cm="1">
        <f t="array" aca="1" ref="I462" ca="1">IF( OR( AND($A462&gt;=INDIRECT("'Panasonic ERJ Code Table'!$K" &amp; I$1),$A462&lt;=INDIRECT("'Panasonic ERJ Code Table'!$L" &amp; I$1)), AND($A462&gt;=INDIRECT("'Panasonic ERJ Code Table'!$M" &amp; I$1),$A462&lt;=INDIRECT("'Panasonic ERJ Code Table'!$N" &amp; I$1)) ),I$2&amp;_xlfn.XLOOKUP($A462,E96_raw,E96_code),"N/A")</f>
        <v>N/A</v>
      </c>
      <c r="L462" s="5" t="str" cm="1">
        <f t="array" aca="1" ref="L462" ca="1">IF( OR( AND($A462&gt;=INDIRECT("'Panasonic ERJ Code Table'!$K" &amp; L$1),$A462&lt;=INDIRECT("'Panasonic ERJ Code Table'!$L" &amp; L$1)), AND($A462&gt;=INDIRECT("'Panasonic ERJ Code Table'!$M" &amp; L$1),$A462&lt;=INDIRECT("'Panasonic ERJ Code Table'!$N" &amp; L$1)) ),L$2&amp;_xlfn.XLOOKUP($A462,E96_raw,E96_code),"N/A")</f>
        <v>ERJ3RBD6042</v>
      </c>
      <c r="O462" s="5" t="str" cm="1">
        <f t="array" aca="1" ref="O462" ca="1">IF( OR( AND($A462&gt;=INDIRECT("'Panasonic ERJ Code Table'!$K" &amp; O$1),$A462&lt;=INDIRECT("'Panasonic ERJ Code Table'!$L" &amp; O$1)), AND($A462&gt;=INDIRECT("'Panasonic ERJ Code Table'!$M" &amp; O$1),$A462&lt;=INDIRECT("'Panasonic ERJ Code Table'!$N" &amp; O$1)) ),O$2&amp;_xlfn.XLOOKUP($A462,E96_raw,E96_code),"N/A")</f>
        <v>N/A</v>
      </c>
      <c r="R462" s="5" t="str" cm="1">
        <f t="array" aca="1" ref="R462" ca="1">IF( OR( AND($A462&gt;=INDIRECT("'Panasonic ERJ Code Table'!$K" &amp; R$1),$A462&lt;=INDIRECT("'Panasonic ERJ Code Table'!$L" &amp; R$1)), AND($A462&gt;=INDIRECT("'Panasonic ERJ Code Table'!$M" &amp; R$1),$A462&lt;=INDIRECT("'Panasonic ERJ Code Table'!$N" &amp; R$1)) ),R$2&amp;_xlfn.XLOOKUP($A462,E96_raw,E96_code),"N/A")</f>
        <v>ERJ6RBD6042</v>
      </c>
      <c r="U462" s="5" t="str" cm="1">
        <f t="array" aca="1" ref="U462" ca="1">IF( OR( AND($A462&gt;=INDIRECT("'Panasonic ERJ Code Table'!$J" &amp; U$1),$A462&lt;=INDIRECT("'Panasonic ERJ Code Table'!$K" &amp; U$1)), AND($A462&gt;=INDIRECT("'Panasonic ERJ Code Table'!$L" &amp; U$1),$A462&lt;=INDIRECT("'Panasonic ERJ Code Table'!$M" &amp; U$1)) ),U$2&amp;_xlfn.XLOOKUP($A462,E96_raw,E96_code),"N/A")</f>
        <v>ERJ6RED6042</v>
      </c>
    </row>
    <row r="463" spans="1:21">
      <c r="A463" s="16">
        <v>61900</v>
      </c>
      <c r="B463" s="19"/>
      <c r="C463" s="5" t="str" cm="1">
        <f t="array" aca="1" ref="C463" ca="1">IF( OR( AND($A463&gt;=INDIRECT("'Panasonic ERJ Code Table'!$K" &amp; C$1),$A463&lt;=INDIRECT("'Panasonic ERJ Code Table'!$L" &amp; C$1)), AND($A463&gt;=INDIRECT("'Panasonic ERJ Code Table'!$M" &amp; C$1),$A463&lt;=INDIRECT("'Panasonic ERJ Code Table'!$N" &amp; C$1)) ),C$2&amp;_xlfn.XLOOKUP($A463,E96_raw,E96_code),"N/A")</f>
        <v>ERJ1RHD6192</v>
      </c>
      <c r="D463" s="23" t="str" cm="1">
        <f t="array" aca="1" ref="D463" ca="1">"technology "&amp;RIGHT(C463,4)&amp;";"&amp;_xlfn.XLOOKUP(2,eii,eia)&amp;C463&amp;_xlfn.XLOOKUP(16,eii,eia)&amp;_xlfn.XLOOKUP(3,eii,eia)&amp;_xlfn.XLOOKUP($A463,E96_raw,e96_std&amp;" "&amp;e96_sym)&amp;_xlfn.XLOOKUP(16,eii,eia)&amp;_xlfn.XLOOKUP(4,eii,eia)&amp;_xlfn.XLOOKUP(LEFT(C463,7),r_1,r_4)&amp;" W @ 70°C"&amp;_xlfn.XLOOKUP(16,eii,eia)&amp;_xlfn.XLOOKUP(5,eii,eia)&amp;_xlfn.XLOOKUP(MID(C463,4,3),e_code,TEXT(e_size,"0000"))&amp;_xlfn.XLOOKUP(16,eii,eia)&amp;_xlfn.XLOOKUP(6,eii,eia)&amp;ROUND(MIN(SQRT($A463*_xlfn.XLOOKUP(LEFT(C463,7),r_1,r_4)),_xlfn.XLOOKUP(LEFT(C463,7),r_1,r_7)),1)&amp;" V"&amp;_xlfn.XLOOKUP(16,eii,eia)&amp;_xlfn.XLOOKUP(8,eii,eia)&amp;_xlfn.XLOOKUP(LEFT(C463,7),r_1,r_8)&amp;_xlfn.XLOOKUP(16,eii,eia)&amp;_xlfn.XLOOKUP(9,eii,eia)&amp;_xlfn.XLOOKUP($A463,E96_raw,E96_code&amp;" / "&amp;E96_3C)&amp;_xlfn.XLOOKUP(16,eii,eia)&amp;_xlfn.XLOOKUP(10,eii,eia)&amp;_xlfn.XLOOKUP(LEFT(C463,7),r_1,r_10)&amp;_xlfn.XLOOKUP(16,eii,eia)&amp;_xlfn.XLOOKUP(11,eii,eia)&amp;_xlfn.XLOOKUP(LEFT(C463,7),r_1,r_11)&amp;_xlfn.XLOOKUP(16,eii,eia)&amp;_xlfn.XLOOKUP(12,eii,eia)&amp;_xlfn.XLOOKUP(LEFT(C463,7),r_1,r_12)&amp;" ppm/°C"&amp;_xlfn.XLOOKUP(16,eii,eia)&amp;_xlfn.XLOOKUP(13,eii,eia)&amp;MID(C463,4,2)&amp;_xlfn.XLOOKUP(16,eii,eia)&amp;_xlfn.XLOOKUP(14,eii,eia)&amp;_xlfn.XLOOKUP(16,eii,eia)&amp;_xlfn.XLOOKUP(15,eii,eia)&amp;_xlfn.XLOOKUP(16,eii,eia)</f>
        <v>technology 6192;attribute MPN 'ERJ1RHD6192' constant;attribute value '61.9 k' constant;attribute Power '0.05 W @ 70°C' constant;attribute package '0201' constant;attribute RCWV '30 V' constant;attribute tolerance '±0.5 %' constant;attribute pkg_codes '6192 / 613'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3" s="5" t="str" cm="1">
        <f t="array" aca="1" ref="F463" ca="1">IF( OR( AND($A463&gt;=INDIRECT("'Panasonic ERJ Code Table'!$K" &amp; F$1),$A463&lt;=INDIRECT("'Panasonic ERJ Code Table'!$L" &amp; F$1)), AND($A463&gt;=INDIRECT("'Panasonic ERJ Code Table'!$M" &amp; F$1),$A463&lt;=INDIRECT("'Panasonic ERJ Code Table'!$N" &amp; F$1)) ),F$2&amp;_xlfn.XLOOKUP($A463,E96_raw,E96_code),"N/A")</f>
        <v>ERJ2RHD6192</v>
      </c>
      <c r="G463" s="23" t="str" cm="1">
        <f t="array" aca="1" ref="G463" ca="1">"technology "&amp;RIGHT(F463,4)&amp;";"&amp;_xlfn.XLOOKUP(2,eii,eia)&amp;F463&amp;_xlfn.XLOOKUP(16,eii,eia)&amp;_xlfn.XLOOKUP(3,eii,eia)&amp;_xlfn.XLOOKUP($A463,E96_raw,e96_std&amp;" "&amp;e96_sym)&amp;_xlfn.XLOOKUP(16,eii,eia)&amp;_xlfn.XLOOKUP(4,eii,eia)&amp;_xlfn.XLOOKUP(LEFT(F463,7),r_1,r_4)&amp;" W @ 70°C"&amp;_xlfn.XLOOKUP(16,eii,eia)&amp;_xlfn.XLOOKUP(5,eii,eia)&amp;_xlfn.XLOOKUP(MID(F463,4,3),e_code,TEXT(e_size,"0000"))&amp;_xlfn.XLOOKUP(16,eii,eia)&amp;_xlfn.XLOOKUP(6,eii,eia)&amp;ROUND(MIN(SQRT($A463*_xlfn.XLOOKUP(LEFT(F463,7),r_1,r_4)),_xlfn.XLOOKUP(LEFT(F463,7),r_1,r_7)),1)&amp;" V"&amp;_xlfn.XLOOKUP(16,eii,eia)&amp;_xlfn.XLOOKUP(8,eii,eia)&amp;_xlfn.XLOOKUP(LEFT(F463,7),r_1,r_8)&amp;_xlfn.XLOOKUP(16,eii,eia)&amp;_xlfn.XLOOKUP(9,eii,eia)&amp;_xlfn.XLOOKUP($A463,E96_raw,E96_code&amp;" / "&amp;E96_3C)&amp;_xlfn.XLOOKUP(16,eii,eia)&amp;_xlfn.XLOOKUP(10,eii,eia)&amp;_xlfn.XLOOKUP(LEFT(F463,7),r_1,r_10)&amp;_xlfn.XLOOKUP(16,eii,eia)&amp;_xlfn.XLOOKUP(11,eii,eia)&amp;_xlfn.XLOOKUP(LEFT(F463,7),r_1,r_11)&amp;_xlfn.XLOOKUP(16,eii,eia)&amp;_xlfn.XLOOKUP(12,eii,eia)&amp;_xlfn.XLOOKUP(LEFT(F463,7),r_1,r_12)&amp;" ppm/°C"&amp;_xlfn.XLOOKUP(16,eii,eia)&amp;_xlfn.XLOOKUP(13,eii,eia)&amp;MID(F463,4,2)&amp;_xlfn.XLOOKUP(16,eii,eia)&amp;_xlfn.XLOOKUP(14,eii,eia)&amp;_xlfn.XLOOKUP(16,eii,eia)&amp;_xlfn.XLOOKUP(15,eii,eia)&amp;_xlfn.XLOOKUP(16,eii,eia)</f>
        <v>technology 6192;attribute MPN 'ERJ2RHD6192' constant;attribute value '61.9 k' constant;attribute Power '0.063 W @ 70°C' constant;attribute package '0402' constant;attribute RCWV '62.4 V' constant;attribute tolerance '±0.5 %' constant;attribute pkg_codes '6192 / 613'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3" s="5" t="str" cm="1">
        <f t="array" aca="1" ref="I463" ca="1">IF( OR( AND($A463&gt;=INDIRECT("'Panasonic ERJ Code Table'!$K" &amp; I$1),$A463&lt;=INDIRECT("'Panasonic ERJ Code Table'!$L" &amp; I$1)), AND($A463&gt;=INDIRECT("'Panasonic ERJ Code Table'!$M" &amp; I$1),$A463&lt;=INDIRECT("'Panasonic ERJ Code Table'!$N" &amp; I$1)) ),I$2&amp;_xlfn.XLOOKUP($A463,E96_raw,E96_code),"N/A")</f>
        <v>N/A</v>
      </c>
      <c r="L463" s="5" t="str" cm="1">
        <f t="array" aca="1" ref="L463" ca="1">IF( OR( AND($A463&gt;=INDIRECT("'Panasonic ERJ Code Table'!$K" &amp; L$1),$A463&lt;=INDIRECT("'Panasonic ERJ Code Table'!$L" &amp; L$1)), AND($A463&gt;=INDIRECT("'Panasonic ERJ Code Table'!$M" &amp; L$1),$A463&lt;=INDIRECT("'Panasonic ERJ Code Table'!$N" &amp; L$1)) ),L$2&amp;_xlfn.XLOOKUP($A463,E96_raw,E96_code),"N/A")</f>
        <v>ERJ3RBD6192</v>
      </c>
      <c r="O463" s="5" t="str" cm="1">
        <f t="array" aca="1" ref="O463" ca="1">IF( OR( AND($A463&gt;=INDIRECT("'Panasonic ERJ Code Table'!$K" &amp; O$1),$A463&lt;=INDIRECT("'Panasonic ERJ Code Table'!$L" &amp; O$1)), AND($A463&gt;=INDIRECT("'Panasonic ERJ Code Table'!$M" &amp; O$1),$A463&lt;=INDIRECT("'Panasonic ERJ Code Table'!$N" &amp; O$1)) ),O$2&amp;_xlfn.XLOOKUP($A463,E96_raw,E96_code),"N/A")</f>
        <v>N/A</v>
      </c>
      <c r="R463" s="5" t="str" cm="1">
        <f t="array" aca="1" ref="R463" ca="1">IF( OR( AND($A463&gt;=INDIRECT("'Panasonic ERJ Code Table'!$K" &amp; R$1),$A463&lt;=INDIRECT("'Panasonic ERJ Code Table'!$L" &amp; R$1)), AND($A463&gt;=INDIRECT("'Panasonic ERJ Code Table'!$M" &amp; R$1),$A463&lt;=INDIRECT("'Panasonic ERJ Code Table'!$N" &amp; R$1)) ),R$2&amp;_xlfn.XLOOKUP($A463,E96_raw,E96_code),"N/A")</f>
        <v>ERJ6RBD6192</v>
      </c>
      <c r="U463" s="5" t="str" cm="1">
        <f t="array" aca="1" ref="U463" ca="1">IF( OR( AND($A463&gt;=INDIRECT("'Panasonic ERJ Code Table'!$J" &amp; U$1),$A463&lt;=INDIRECT("'Panasonic ERJ Code Table'!$K" &amp; U$1)), AND($A463&gt;=INDIRECT("'Panasonic ERJ Code Table'!$L" &amp; U$1),$A463&lt;=INDIRECT("'Panasonic ERJ Code Table'!$M" &amp; U$1)) ),U$2&amp;_xlfn.XLOOKUP($A463,E96_raw,E96_code),"N/A")</f>
        <v>ERJ6RED6192</v>
      </c>
    </row>
    <row r="464" spans="1:21">
      <c r="A464" s="16">
        <v>63400</v>
      </c>
      <c r="B464" s="19"/>
      <c r="C464" s="5" t="str" cm="1">
        <f t="array" aca="1" ref="C464" ca="1">IF( OR( AND($A464&gt;=INDIRECT("'Panasonic ERJ Code Table'!$K" &amp; C$1),$A464&lt;=INDIRECT("'Panasonic ERJ Code Table'!$L" &amp; C$1)), AND($A464&gt;=INDIRECT("'Panasonic ERJ Code Table'!$M" &amp; C$1),$A464&lt;=INDIRECT("'Panasonic ERJ Code Table'!$N" &amp; C$1)) ),C$2&amp;_xlfn.XLOOKUP($A464,E96_raw,E96_code),"N/A")</f>
        <v>ERJ1RHD6342</v>
      </c>
      <c r="D464" s="23" t="str" cm="1">
        <f t="array" aca="1" ref="D464" ca="1">"technology "&amp;RIGHT(C464,4)&amp;";"&amp;_xlfn.XLOOKUP(2,eii,eia)&amp;C464&amp;_xlfn.XLOOKUP(16,eii,eia)&amp;_xlfn.XLOOKUP(3,eii,eia)&amp;_xlfn.XLOOKUP($A464,E96_raw,e96_std&amp;" "&amp;e96_sym)&amp;_xlfn.XLOOKUP(16,eii,eia)&amp;_xlfn.XLOOKUP(4,eii,eia)&amp;_xlfn.XLOOKUP(LEFT(C464,7),r_1,r_4)&amp;" W @ 70°C"&amp;_xlfn.XLOOKUP(16,eii,eia)&amp;_xlfn.XLOOKUP(5,eii,eia)&amp;_xlfn.XLOOKUP(MID(C464,4,3),e_code,TEXT(e_size,"0000"))&amp;_xlfn.XLOOKUP(16,eii,eia)&amp;_xlfn.XLOOKUP(6,eii,eia)&amp;ROUND(MIN(SQRT($A464*_xlfn.XLOOKUP(LEFT(C464,7),r_1,r_4)),_xlfn.XLOOKUP(LEFT(C464,7),r_1,r_7)),1)&amp;" V"&amp;_xlfn.XLOOKUP(16,eii,eia)&amp;_xlfn.XLOOKUP(8,eii,eia)&amp;_xlfn.XLOOKUP(LEFT(C464,7),r_1,r_8)&amp;_xlfn.XLOOKUP(16,eii,eia)&amp;_xlfn.XLOOKUP(9,eii,eia)&amp;_xlfn.XLOOKUP($A464,E96_raw,E96_code&amp;" / "&amp;E96_3C)&amp;_xlfn.XLOOKUP(16,eii,eia)&amp;_xlfn.XLOOKUP(10,eii,eia)&amp;_xlfn.XLOOKUP(LEFT(C464,7),r_1,r_10)&amp;_xlfn.XLOOKUP(16,eii,eia)&amp;_xlfn.XLOOKUP(11,eii,eia)&amp;_xlfn.XLOOKUP(LEFT(C464,7),r_1,r_11)&amp;_xlfn.XLOOKUP(16,eii,eia)&amp;_xlfn.XLOOKUP(12,eii,eia)&amp;_xlfn.XLOOKUP(LEFT(C464,7),r_1,r_12)&amp;" ppm/°C"&amp;_xlfn.XLOOKUP(16,eii,eia)&amp;_xlfn.XLOOKUP(13,eii,eia)&amp;MID(C464,4,2)&amp;_xlfn.XLOOKUP(16,eii,eia)&amp;_xlfn.XLOOKUP(14,eii,eia)&amp;_xlfn.XLOOKUP(16,eii,eia)&amp;_xlfn.XLOOKUP(15,eii,eia)&amp;_xlfn.XLOOKUP(16,eii,eia)</f>
        <v>technology 6342;attribute MPN 'ERJ1RHD6342' constant;attribute value '63.4 k' constant;attribute Power '0.05 W @ 70°C' constant;attribute package '0201' constant;attribute RCWV '30 V' constant;attribute tolerance '±0.5 %' constant;attribute pkg_codes '6342 / 633'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4" s="5" t="str" cm="1">
        <f t="array" aca="1" ref="F464" ca="1">IF( OR( AND($A464&gt;=INDIRECT("'Panasonic ERJ Code Table'!$K" &amp; F$1),$A464&lt;=INDIRECT("'Panasonic ERJ Code Table'!$L" &amp; F$1)), AND($A464&gt;=INDIRECT("'Panasonic ERJ Code Table'!$M" &amp; F$1),$A464&lt;=INDIRECT("'Panasonic ERJ Code Table'!$N" &amp; F$1)) ),F$2&amp;_xlfn.XLOOKUP($A464,E96_raw,E96_code),"N/A")</f>
        <v>ERJ2RHD6342</v>
      </c>
      <c r="G464" s="23" t="str" cm="1">
        <f t="array" aca="1" ref="G464" ca="1">"technology "&amp;RIGHT(F464,4)&amp;";"&amp;_xlfn.XLOOKUP(2,eii,eia)&amp;F464&amp;_xlfn.XLOOKUP(16,eii,eia)&amp;_xlfn.XLOOKUP(3,eii,eia)&amp;_xlfn.XLOOKUP($A464,E96_raw,e96_std&amp;" "&amp;e96_sym)&amp;_xlfn.XLOOKUP(16,eii,eia)&amp;_xlfn.XLOOKUP(4,eii,eia)&amp;_xlfn.XLOOKUP(LEFT(F464,7),r_1,r_4)&amp;" W @ 70°C"&amp;_xlfn.XLOOKUP(16,eii,eia)&amp;_xlfn.XLOOKUP(5,eii,eia)&amp;_xlfn.XLOOKUP(MID(F464,4,3),e_code,TEXT(e_size,"0000"))&amp;_xlfn.XLOOKUP(16,eii,eia)&amp;_xlfn.XLOOKUP(6,eii,eia)&amp;ROUND(MIN(SQRT($A464*_xlfn.XLOOKUP(LEFT(F464,7),r_1,r_4)),_xlfn.XLOOKUP(LEFT(F464,7),r_1,r_7)),1)&amp;" V"&amp;_xlfn.XLOOKUP(16,eii,eia)&amp;_xlfn.XLOOKUP(8,eii,eia)&amp;_xlfn.XLOOKUP(LEFT(F464,7),r_1,r_8)&amp;_xlfn.XLOOKUP(16,eii,eia)&amp;_xlfn.XLOOKUP(9,eii,eia)&amp;_xlfn.XLOOKUP($A464,E96_raw,E96_code&amp;" / "&amp;E96_3C)&amp;_xlfn.XLOOKUP(16,eii,eia)&amp;_xlfn.XLOOKUP(10,eii,eia)&amp;_xlfn.XLOOKUP(LEFT(F464,7),r_1,r_10)&amp;_xlfn.XLOOKUP(16,eii,eia)&amp;_xlfn.XLOOKUP(11,eii,eia)&amp;_xlfn.XLOOKUP(LEFT(F464,7),r_1,r_11)&amp;_xlfn.XLOOKUP(16,eii,eia)&amp;_xlfn.XLOOKUP(12,eii,eia)&amp;_xlfn.XLOOKUP(LEFT(F464,7),r_1,r_12)&amp;" ppm/°C"&amp;_xlfn.XLOOKUP(16,eii,eia)&amp;_xlfn.XLOOKUP(13,eii,eia)&amp;MID(F464,4,2)&amp;_xlfn.XLOOKUP(16,eii,eia)&amp;_xlfn.XLOOKUP(14,eii,eia)&amp;_xlfn.XLOOKUP(16,eii,eia)&amp;_xlfn.XLOOKUP(15,eii,eia)&amp;_xlfn.XLOOKUP(16,eii,eia)</f>
        <v>technology 6342;attribute MPN 'ERJ2RHD6342' constant;attribute value '63.4 k' constant;attribute Power '0.063 W @ 70°C' constant;attribute package '0402' constant;attribute RCWV '63.2 V' constant;attribute tolerance '±0.5 %' constant;attribute pkg_codes '6342 / 633'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4" s="5" t="str" cm="1">
        <f t="array" aca="1" ref="I464" ca="1">IF( OR( AND($A464&gt;=INDIRECT("'Panasonic ERJ Code Table'!$K" &amp; I$1),$A464&lt;=INDIRECT("'Panasonic ERJ Code Table'!$L" &amp; I$1)), AND($A464&gt;=INDIRECT("'Panasonic ERJ Code Table'!$M" &amp; I$1),$A464&lt;=INDIRECT("'Panasonic ERJ Code Table'!$N" &amp; I$1)) ),I$2&amp;_xlfn.XLOOKUP($A464,E96_raw,E96_code),"N/A")</f>
        <v>N/A</v>
      </c>
      <c r="L464" s="5" t="str" cm="1">
        <f t="array" aca="1" ref="L464" ca="1">IF( OR( AND($A464&gt;=INDIRECT("'Panasonic ERJ Code Table'!$K" &amp; L$1),$A464&lt;=INDIRECT("'Panasonic ERJ Code Table'!$L" &amp; L$1)), AND($A464&gt;=INDIRECT("'Panasonic ERJ Code Table'!$M" &amp; L$1),$A464&lt;=INDIRECT("'Panasonic ERJ Code Table'!$N" &amp; L$1)) ),L$2&amp;_xlfn.XLOOKUP($A464,E96_raw,E96_code),"N/A")</f>
        <v>ERJ3RBD6342</v>
      </c>
      <c r="O464" s="5" t="str" cm="1">
        <f t="array" aca="1" ref="O464" ca="1">IF( OR( AND($A464&gt;=INDIRECT("'Panasonic ERJ Code Table'!$K" &amp; O$1),$A464&lt;=INDIRECT("'Panasonic ERJ Code Table'!$L" &amp; O$1)), AND($A464&gt;=INDIRECT("'Panasonic ERJ Code Table'!$M" &amp; O$1),$A464&lt;=INDIRECT("'Panasonic ERJ Code Table'!$N" &amp; O$1)) ),O$2&amp;_xlfn.XLOOKUP($A464,E96_raw,E96_code),"N/A")</f>
        <v>N/A</v>
      </c>
      <c r="R464" s="5" t="str" cm="1">
        <f t="array" aca="1" ref="R464" ca="1">IF( OR( AND($A464&gt;=INDIRECT("'Panasonic ERJ Code Table'!$K" &amp; R$1),$A464&lt;=INDIRECT("'Panasonic ERJ Code Table'!$L" &amp; R$1)), AND($A464&gt;=INDIRECT("'Panasonic ERJ Code Table'!$M" &amp; R$1),$A464&lt;=INDIRECT("'Panasonic ERJ Code Table'!$N" &amp; R$1)) ),R$2&amp;_xlfn.XLOOKUP($A464,E96_raw,E96_code),"N/A")</f>
        <v>ERJ6RBD6342</v>
      </c>
      <c r="U464" s="5" t="str" cm="1">
        <f t="array" aca="1" ref="U464" ca="1">IF( OR( AND($A464&gt;=INDIRECT("'Panasonic ERJ Code Table'!$J" &amp; U$1),$A464&lt;=INDIRECT("'Panasonic ERJ Code Table'!$K" &amp; U$1)), AND($A464&gt;=INDIRECT("'Panasonic ERJ Code Table'!$L" &amp; U$1),$A464&lt;=INDIRECT("'Panasonic ERJ Code Table'!$M" &amp; U$1)) ),U$2&amp;_xlfn.XLOOKUP($A464,E96_raw,E96_code),"N/A")</f>
        <v>ERJ6RED6342</v>
      </c>
    </row>
    <row r="465" spans="1:21">
      <c r="A465" s="16">
        <v>64900</v>
      </c>
      <c r="B465" s="19"/>
      <c r="C465" s="5" t="str" cm="1">
        <f t="array" aca="1" ref="C465" ca="1">IF( OR( AND($A465&gt;=INDIRECT("'Panasonic ERJ Code Table'!$K" &amp; C$1),$A465&lt;=INDIRECT("'Panasonic ERJ Code Table'!$L" &amp; C$1)), AND($A465&gt;=INDIRECT("'Panasonic ERJ Code Table'!$M" &amp; C$1),$A465&lt;=INDIRECT("'Panasonic ERJ Code Table'!$N" &amp; C$1)) ),C$2&amp;_xlfn.XLOOKUP($A465,E96_raw,E96_code),"N/A")</f>
        <v>ERJ1RHD6492</v>
      </c>
      <c r="D465" s="23" t="str" cm="1">
        <f t="array" aca="1" ref="D465" ca="1">"technology "&amp;RIGHT(C465,4)&amp;";"&amp;_xlfn.XLOOKUP(2,eii,eia)&amp;C465&amp;_xlfn.XLOOKUP(16,eii,eia)&amp;_xlfn.XLOOKUP(3,eii,eia)&amp;_xlfn.XLOOKUP($A465,E96_raw,e96_std&amp;" "&amp;e96_sym)&amp;_xlfn.XLOOKUP(16,eii,eia)&amp;_xlfn.XLOOKUP(4,eii,eia)&amp;_xlfn.XLOOKUP(LEFT(C465,7),r_1,r_4)&amp;" W @ 70°C"&amp;_xlfn.XLOOKUP(16,eii,eia)&amp;_xlfn.XLOOKUP(5,eii,eia)&amp;_xlfn.XLOOKUP(MID(C465,4,3),e_code,TEXT(e_size,"0000"))&amp;_xlfn.XLOOKUP(16,eii,eia)&amp;_xlfn.XLOOKUP(6,eii,eia)&amp;ROUND(MIN(SQRT($A465*_xlfn.XLOOKUP(LEFT(C465,7),r_1,r_4)),_xlfn.XLOOKUP(LEFT(C465,7),r_1,r_7)),1)&amp;" V"&amp;_xlfn.XLOOKUP(16,eii,eia)&amp;_xlfn.XLOOKUP(8,eii,eia)&amp;_xlfn.XLOOKUP(LEFT(C465,7),r_1,r_8)&amp;_xlfn.XLOOKUP(16,eii,eia)&amp;_xlfn.XLOOKUP(9,eii,eia)&amp;_xlfn.XLOOKUP($A465,E96_raw,E96_code&amp;" / "&amp;E96_3C)&amp;_xlfn.XLOOKUP(16,eii,eia)&amp;_xlfn.XLOOKUP(10,eii,eia)&amp;_xlfn.XLOOKUP(LEFT(C465,7),r_1,r_10)&amp;_xlfn.XLOOKUP(16,eii,eia)&amp;_xlfn.XLOOKUP(11,eii,eia)&amp;_xlfn.XLOOKUP(LEFT(C465,7),r_1,r_11)&amp;_xlfn.XLOOKUP(16,eii,eia)&amp;_xlfn.XLOOKUP(12,eii,eia)&amp;_xlfn.XLOOKUP(LEFT(C465,7),r_1,r_12)&amp;" ppm/°C"&amp;_xlfn.XLOOKUP(16,eii,eia)&amp;_xlfn.XLOOKUP(13,eii,eia)&amp;MID(C465,4,2)&amp;_xlfn.XLOOKUP(16,eii,eia)&amp;_xlfn.XLOOKUP(14,eii,eia)&amp;_xlfn.XLOOKUP(16,eii,eia)&amp;_xlfn.XLOOKUP(15,eii,eia)&amp;_xlfn.XLOOKUP(16,eii,eia)</f>
        <v>technology 6492;attribute MPN 'ERJ1RHD6492' constant;attribute value '64.9 k' constant;attribute Power '0.05 W @ 70°C' constant;attribute package '0201' constant;attribute RCWV '30 V' constant;attribute tolerance '±0.5 %' constant;attribute pkg_codes '6492 / 643'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5" s="5" t="str" cm="1">
        <f t="array" aca="1" ref="F465" ca="1">IF( OR( AND($A465&gt;=INDIRECT("'Panasonic ERJ Code Table'!$K" &amp; F$1),$A465&lt;=INDIRECT("'Panasonic ERJ Code Table'!$L" &amp; F$1)), AND($A465&gt;=INDIRECT("'Panasonic ERJ Code Table'!$M" &amp; F$1),$A465&lt;=INDIRECT("'Panasonic ERJ Code Table'!$N" &amp; F$1)) ),F$2&amp;_xlfn.XLOOKUP($A465,E96_raw,E96_code),"N/A")</f>
        <v>ERJ2RHD6492</v>
      </c>
      <c r="G465" s="23" t="str" cm="1">
        <f t="array" aca="1" ref="G465" ca="1">"technology "&amp;RIGHT(F465,4)&amp;";"&amp;_xlfn.XLOOKUP(2,eii,eia)&amp;F465&amp;_xlfn.XLOOKUP(16,eii,eia)&amp;_xlfn.XLOOKUP(3,eii,eia)&amp;_xlfn.XLOOKUP($A465,E96_raw,e96_std&amp;" "&amp;e96_sym)&amp;_xlfn.XLOOKUP(16,eii,eia)&amp;_xlfn.XLOOKUP(4,eii,eia)&amp;_xlfn.XLOOKUP(LEFT(F465,7),r_1,r_4)&amp;" W @ 70°C"&amp;_xlfn.XLOOKUP(16,eii,eia)&amp;_xlfn.XLOOKUP(5,eii,eia)&amp;_xlfn.XLOOKUP(MID(F465,4,3),e_code,TEXT(e_size,"0000"))&amp;_xlfn.XLOOKUP(16,eii,eia)&amp;_xlfn.XLOOKUP(6,eii,eia)&amp;ROUND(MIN(SQRT($A465*_xlfn.XLOOKUP(LEFT(F465,7),r_1,r_4)),_xlfn.XLOOKUP(LEFT(F465,7),r_1,r_7)),1)&amp;" V"&amp;_xlfn.XLOOKUP(16,eii,eia)&amp;_xlfn.XLOOKUP(8,eii,eia)&amp;_xlfn.XLOOKUP(LEFT(F465,7),r_1,r_8)&amp;_xlfn.XLOOKUP(16,eii,eia)&amp;_xlfn.XLOOKUP(9,eii,eia)&amp;_xlfn.XLOOKUP($A465,E96_raw,E96_code&amp;" / "&amp;E96_3C)&amp;_xlfn.XLOOKUP(16,eii,eia)&amp;_xlfn.XLOOKUP(10,eii,eia)&amp;_xlfn.XLOOKUP(LEFT(F465,7),r_1,r_10)&amp;_xlfn.XLOOKUP(16,eii,eia)&amp;_xlfn.XLOOKUP(11,eii,eia)&amp;_xlfn.XLOOKUP(LEFT(F465,7),r_1,r_11)&amp;_xlfn.XLOOKUP(16,eii,eia)&amp;_xlfn.XLOOKUP(12,eii,eia)&amp;_xlfn.XLOOKUP(LEFT(F465,7),r_1,r_12)&amp;" ppm/°C"&amp;_xlfn.XLOOKUP(16,eii,eia)&amp;_xlfn.XLOOKUP(13,eii,eia)&amp;MID(F465,4,2)&amp;_xlfn.XLOOKUP(16,eii,eia)&amp;_xlfn.XLOOKUP(14,eii,eia)&amp;_xlfn.XLOOKUP(16,eii,eia)&amp;_xlfn.XLOOKUP(15,eii,eia)&amp;_xlfn.XLOOKUP(16,eii,eia)</f>
        <v>technology 6492;attribute MPN 'ERJ2RHD6492' constant;attribute value '64.9 k' constant;attribute Power '0.063 W @ 70°C' constant;attribute package '0402' constant;attribute RCWV '63.9 V' constant;attribute tolerance '±0.5 %' constant;attribute pkg_codes '6492 / 643'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5" s="5" t="str" cm="1">
        <f t="array" aca="1" ref="I465" ca="1">IF( OR( AND($A465&gt;=INDIRECT("'Panasonic ERJ Code Table'!$K" &amp; I$1),$A465&lt;=INDIRECT("'Panasonic ERJ Code Table'!$L" &amp; I$1)), AND($A465&gt;=INDIRECT("'Panasonic ERJ Code Table'!$M" &amp; I$1),$A465&lt;=INDIRECT("'Panasonic ERJ Code Table'!$N" &amp; I$1)) ),I$2&amp;_xlfn.XLOOKUP($A465,E96_raw,E96_code),"N/A")</f>
        <v>N/A</v>
      </c>
      <c r="L465" s="5" t="str" cm="1">
        <f t="array" aca="1" ref="L465" ca="1">IF( OR( AND($A465&gt;=INDIRECT("'Panasonic ERJ Code Table'!$K" &amp; L$1),$A465&lt;=INDIRECT("'Panasonic ERJ Code Table'!$L" &amp; L$1)), AND($A465&gt;=INDIRECT("'Panasonic ERJ Code Table'!$M" &amp; L$1),$A465&lt;=INDIRECT("'Panasonic ERJ Code Table'!$N" &amp; L$1)) ),L$2&amp;_xlfn.XLOOKUP($A465,E96_raw,E96_code),"N/A")</f>
        <v>ERJ3RBD6492</v>
      </c>
      <c r="O465" s="5" t="str" cm="1">
        <f t="array" aca="1" ref="O465" ca="1">IF( OR( AND($A465&gt;=INDIRECT("'Panasonic ERJ Code Table'!$K" &amp; O$1),$A465&lt;=INDIRECT("'Panasonic ERJ Code Table'!$L" &amp; O$1)), AND($A465&gt;=INDIRECT("'Panasonic ERJ Code Table'!$M" &amp; O$1),$A465&lt;=INDIRECT("'Panasonic ERJ Code Table'!$N" &amp; O$1)) ),O$2&amp;_xlfn.XLOOKUP($A465,E96_raw,E96_code),"N/A")</f>
        <v>N/A</v>
      </c>
      <c r="R465" s="5" t="str" cm="1">
        <f t="array" aca="1" ref="R465" ca="1">IF( OR( AND($A465&gt;=INDIRECT("'Panasonic ERJ Code Table'!$K" &amp; R$1),$A465&lt;=INDIRECT("'Panasonic ERJ Code Table'!$L" &amp; R$1)), AND($A465&gt;=INDIRECT("'Panasonic ERJ Code Table'!$M" &amp; R$1),$A465&lt;=INDIRECT("'Panasonic ERJ Code Table'!$N" &amp; R$1)) ),R$2&amp;_xlfn.XLOOKUP($A465,E96_raw,E96_code),"N/A")</f>
        <v>ERJ6RBD6492</v>
      </c>
      <c r="U465" s="5" t="str" cm="1">
        <f t="array" aca="1" ref="U465" ca="1">IF( OR( AND($A465&gt;=INDIRECT("'Panasonic ERJ Code Table'!$J" &amp; U$1),$A465&lt;=INDIRECT("'Panasonic ERJ Code Table'!$K" &amp; U$1)), AND($A465&gt;=INDIRECT("'Panasonic ERJ Code Table'!$L" &amp; U$1),$A465&lt;=INDIRECT("'Panasonic ERJ Code Table'!$M" &amp; U$1)) ),U$2&amp;_xlfn.XLOOKUP($A465,E96_raw,E96_code),"N/A")</f>
        <v>ERJ6RED6492</v>
      </c>
    </row>
    <row r="466" spans="1:21">
      <c r="A466" s="16">
        <v>66500</v>
      </c>
      <c r="B466" s="19"/>
      <c r="C466" s="5" t="str" cm="1">
        <f t="array" aca="1" ref="C466" ca="1">IF( OR( AND($A466&gt;=INDIRECT("'Panasonic ERJ Code Table'!$K" &amp; C$1),$A466&lt;=INDIRECT("'Panasonic ERJ Code Table'!$L" &amp; C$1)), AND($A466&gt;=INDIRECT("'Panasonic ERJ Code Table'!$M" &amp; C$1),$A466&lt;=INDIRECT("'Panasonic ERJ Code Table'!$N" &amp; C$1)) ),C$2&amp;_xlfn.XLOOKUP($A466,E96_raw,E96_code),"N/A")</f>
        <v>ERJ1RHD6652</v>
      </c>
      <c r="D466" s="23" t="str" cm="1">
        <f t="array" aca="1" ref="D466" ca="1">"technology "&amp;RIGHT(C466,4)&amp;";"&amp;_xlfn.XLOOKUP(2,eii,eia)&amp;C466&amp;_xlfn.XLOOKUP(16,eii,eia)&amp;_xlfn.XLOOKUP(3,eii,eia)&amp;_xlfn.XLOOKUP($A466,E96_raw,e96_std&amp;" "&amp;e96_sym)&amp;_xlfn.XLOOKUP(16,eii,eia)&amp;_xlfn.XLOOKUP(4,eii,eia)&amp;_xlfn.XLOOKUP(LEFT(C466,7),r_1,r_4)&amp;" W @ 70°C"&amp;_xlfn.XLOOKUP(16,eii,eia)&amp;_xlfn.XLOOKUP(5,eii,eia)&amp;_xlfn.XLOOKUP(MID(C466,4,3),e_code,TEXT(e_size,"0000"))&amp;_xlfn.XLOOKUP(16,eii,eia)&amp;_xlfn.XLOOKUP(6,eii,eia)&amp;ROUND(MIN(SQRT($A466*_xlfn.XLOOKUP(LEFT(C466,7),r_1,r_4)),_xlfn.XLOOKUP(LEFT(C466,7),r_1,r_7)),1)&amp;" V"&amp;_xlfn.XLOOKUP(16,eii,eia)&amp;_xlfn.XLOOKUP(8,eii,eia)&amp;_xlfn.XLOOKUP(LEFT(C466,7),r_1,r_8)&amp;_xlfn.XLOOKUP(16,eii,eia)&amp;_xlfn.XLOOKUP(9,eii,eia)&amp;_xlfn.XLOOKUP($A466,E96_raw,E96_code&amp;" / "&amp;E96_3C)&amp;_xlfn.XLOOKUP(16,eii,eia)&amp;_xlfn.XLOOKUP(10,eii,eia)&amp;_xlfn.XLOOKUP(LEFT(C466,7),r_1,r_10)&amp;_xlfn.XLOOKUP(16,eii,eia)&amp;_xlfn.XLOOKUP(11,eii,eia)&amp;_xlfn.XLOOKUP(LEFT(C466,7),r_1,r_11)&amp;_xlfn.XLOOKUP(16,eii,eia)&amp;_xlfn.XLOOKUP(12,eii,eia)&amp;_xlfn.XLOOKUP(LEFT(C466,7),r_1,r_12)&amp;" ppm/°C"&amp;_xlfn.XLOOKUP(16,eii,eia)&amp;_xlfn.XLOOKUP(13,eii,eia)&amp;MID(C466,4,2)&amp;_xlfn.XLOOKUP(16,eii,eia)&amp;_xlfn.XLOOKUP(14,eii,eia)&amp;_xlfn.XLOOKUP(16,eii,eia)&amp;_xlfn.XLOOKUP(15,eii,eia)&amp;_xlfn.XLOOKUP(16,eii,eia)</f>
        <v>technology 6652;attribute MPN 'ERJ1RHD6652' constant;attribute value '66.5 k' constant;attribute Power '0.05 W @ 70°C' constant;attribute package '0201' constant;attribute RCWV '30 V' constant;attribute tolerance '±0.5 %' constant;attribute pkg_codes '6652 / 663'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6" s="5" t="str" cm="1">
        <f t="array" aca="1" ref="F466" ca="1">IF( OR( AND($A466&gt;=INDIRECT("'Panasonic ERJ Code Table'!$K" &amp; F$1),$A466&lt;=INDIRECT("'Panasonic ERJ Code Table'!$L" &amp; F$1)), AND($A466&gt;=INDIRECT("'Panasonic ERJ Code Table'!$M" &amp; F$1),$A466&lt;=INDIRECT("'Panasonic ERJ Code Table'!$N" &amp; F$1)) ),F$2&amp;_xlfn.XLOOKUP($A466,E96_raw,E96_code),"N/A")</f>
        <v>ERJ2RHD6652</v>
      </c>
      <c r="G466" s="23" t="str" cm="1">
        <f t="array" aca="1" ref="G466" ca="1">"technology "&amp;RIGHT(F466,4)&amp;";"&amp;_xlfn.XLOOKUP(2,eii,eia)&amp;F466&amp;_xlfn.XLOOKUP(16,eii,eia)&amp;_xlfn.XLOOKUP(3,eii,eia)&amp;_xlfn.XLOOKUP($A466,E96_raw,e96_std&amp;" "&amp;e96_sym)&amp;_xlfn.XLOOKUP(16,eii,eia)&amp;_xlfn.XLOOKUP(4,eii,eia)&amp;_xlfn.XLOOKUP(LEFT(F466,7),r_1,r_4)&amp;" W @ 70°C"&amp;_xlfn.XLOOKUP(16,eii,eia)&amp;_xlfn.XLOOKUP(5,eii,eia)&amp;_xlfn.XLOOKUP(MID(F466,4,3),e_code,TEXT(e_size,"0000"))&amp;_xlfn.XLOOKUP(16,eii,eia)&amp;_xlfn.XLOOKUP(6,eii,eia)&amp;ROUND(MIN(SQRT($A466*_xlfn.XLOOKUP(LEFT(F466,7),r_1,r_4)),_xlfn.XLOOKUP(LEFT(F466,7),r_1,r_7)),1)&amp;" V"&amp;_xlfn.XLOOKUP(16,eii,eia)&amp;_xlfn.XLOOKUP(8,eii,eia)&amp;_xlfn.XLOOKUP(LEFT(F466,7),r_1,r_8)&amp;_xlfn.XLOOKUP(16,eii,eia)&amp;_xlfn.XLOOKUP(9,eii,eia)&amp;_xlfn.XLOOKUP($A466,E96_raw,E96_code&amp;" / "&amp;E96_3C)&amp;_xlfn.XLOOKUP(16,eii,eia)&amp;_xlfn.XLOOKUP(10,eii,eia)&amp;_xlfn.XLOOKUP(LEFT(F466,7),r_1,r_10)&amp;_xlfn.XLOOKUP(16,eii,eia)&amp;_xlfn.XLOOKUP(11,eii,eia)&amp;_xlfn.XLOOKUP(LEFT(F466,7),r_1,r_11)&amp;_xlfn.XLOOKUP(16,eii,eia)&amp;_xlfn.XLOOKUP(12,eii,eia)&amp;_xlfn.XLOOKUP(LEFT(F466,7),r_1,r_12)&amp;" ppm/°C"&amp;_xlfn.XLOOKUP(16,eii,eia)&amp;_xlfn.XLOOKUP(13,eii,eia)&amp;MID(F466,4,2)&amp;_xlfn.XLOOKUP(16,eii,eia)&amp;_xlfn.XLOOKUP(14,eii,eia)&amp;_xlfn.XLOOKUP(16,eii,eia)&amp;_xlfn.XLOOKUP(15,eii,eia)&amp;_xlfn.XLOOKUP(16,eii,eia)</f>
        <v>technology 6652;attribute MPN 'ERJ2RHD6652' constant;attribute value '66.5 k' constant;attribute Power '0.063 W @ 70°C' constant;attribute package '0402' constant;attribute RCWV '64.7 V' constant;attribute tolerance '±0.5 %' constant;attribute pkg_codes '6652 / 663'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6" s="5" t="str" cm="1">
        <f t="array" aca="1" ref="I466" ca="1">IF( OR( AND($A466&gt;=INDIRECT("'Panasonic ERJ Code Table'!$K" &amp; I$1),$A466&lt;=INDIRECT("'Panasonic ERJ Code Table'!$L" &amp; I$1)), AND($A466&gt;=INDIRECT("'Panasonic ERJ Code Table'!$M" &amp; I$1),$A466&lt;=INDIRECT("'Panasonic ERJ Code Table'!$N" &amp; I$1)) ),I$2&amp;_xlfn.XLOOKUP($A466,E96_raw,E96_code),"N/A")</f>
        <v>N/A</v>
      </c>
      <c r="L466" s="5" t="str" cm="1">
        <f t="array" aca="1" ref="L466" ca="1">IF( OR( AND($A466&gt;=INDIRECT("'Panasonic ERJ Code Table'!$K" &amp; L$1),$A466&lt;=INDIRECT("'Panasonic ERJ Code Table'!$L" &amp; L$1)), AND($A466&gt;=INDIRECT("'Panasonic ERJ Code Table'!$M" &amp; L$1),$A466&lt;=INDIRECT("'Panasonic ERJ Code Table'!$N" &amp; L$1)) ),L$2&amp;_xlfn.XLOOKUP($A466,E96_raw,E96_code),"N/A")</f>
        <v>ERJ3RBD6652</v>
      </c>
      <c r="O466" s="5" t="str" cm="1">
        <f t="array" aca="1" ref="O466" ca="1">IF( OR( AND($A466&gt;=INDIRECT("'Panasonic ERJ Code Table'!$K" &amp; O$1),$A466&lt;=INDIRECT("'Panasonic ERJ Code Table'!$L" &amp; O$1)), AND($A466&gt;=INDIRECT("'Panasonic ERJ Code Table'!$M" &amp; O$1),$A466&lt;=INDIRECT("'Panasonic ERJ Code Table'!$N" &amp; O$1)) ),O$2&amp;_xlfn.XLOOKUP($A466,E96_raw,E96_code),"N/A")</f>
        <v>N/A</v>
      </c>
      <c r="R466" s="5" t="str" cm="1">
        <f t="array" aca="1" ref="R466" ca="1">IF( OR( AND($A466&gt;=INDIRECT("'Panasonic ERJ Code Table'!$K" &amp; R$1),$A466&lt;=INDIRECT("'Panasonic ERJ Code Table'!$L" &amp; R$1)), AND($A466&gt;=INDIRECT("'Panasonic ERJ Code Table'!$M" &amp; R$1),$A466&lt;=INDIRECT("'Panasonic ERJ Code Table'!$N" &amp; R$1)) ),R$2&amp;_xlfn.XLOOKUP($A466,E96_raw,E96_code),"N/A")</f>
        <v>ERJ6RBD6652</v>
      </c>
      <c r="U466" s="5" t="str" cm="1">
        <f t="array" aca="1" ref="U466" ca="1">IF( OR( AND($A466&gt;=INDIRECT("'Panasonic ERJ Code Table'!$J" &amp; U$1),$A466&lt;=INDIRECT("'Panasonic ERJ Code Table'!$K" &amp; U$1)), AND($A466&gt;=INDIRECT("'Panasonic ERJ Code Table'!$L" &amp; U$1),$A466&lt;=INDIRECT("'Panasonic ERJ Code Table'!$M" &amp; U$1)) ),U$2&amp;_xlfn.XLOOKUP($A466,E96_raw,E96_code),"N/A")</f>
        <v>ERJ6RED6652</v>
      </c>
    </row>
    <row r="467" spans="1:21">
      <c r="A467" s="16">
        <v>68100</v>
      </c>
      <c r="B467" s="19"/>
      <c r="C467" s="5" t="str" cm="1">
        <f t="array" aca="1" ref="C467" ca="1">IF( OR( AND($A467&gt;=INDIRECT("'Panasonic ERJ Code Table'!$K" &amp; C$1),$A467&lt;=INDIRECT("'Panasonic ERJ Code Table'!$L" &amp; C$1)), AND($A467&gt;=INDIRECT("'Panasonic ERJ Code Table'!$M" &amp; C$1),$A467&lt;=INDIRECT("'Panasonic ERJ Code Table'!$N" &amp; C$1)) ),C$2&amp;_xlfn.XLOOKUP($A467,E96_raw,E96_code),"N/A")</f>
        <v>ERJ1RHD6812</v>
      </c>
      <c r="D467" s="23" t="str" cm="1">
        <f t="array" aca="1" ref="D467" ca="1">"technology "&amp;RIGHT(C467,4)&amp;";"&amp;_xlfn.XLOOKUP(2,eii,eia)&amp;C467&amp;_xlfn.XLOOKUP(16,eii,eia)&amp;_xlfn.XLOOKUP(3,eii,eia)&amp;_xlfn.XLOOKUP($A467,E96_raw,e96_std&amp;" "&amp;e96_sym)&amp;_xlfn.XLOOKUP(16,eii,eia)&amp;_xlfn.XLOOKUP(4,eii,eia)&amp;_xlfn.XLOOKUP(LEFT(C467,7),r_1,r_4)&amp;" W @ 70°C"&amp;_xlfn.XLOOKUP(16,eii,eia)&amp;_xlfn.XLOOKUP(5,eii,eia)&amp;_xlfn.XLOOKUP(MID(C467,4,3),e_code,TEXT(e_size,"0000"))&amp;_xlfn.XLOOKUP(16,eii,eia)&amp;_xlfn.XLOOKUP(6,eii,eia)&amp;ROUND(MIN(SQRT($A467*_xlfn.XLOOKUP(LEFT(C467,7),r_1,r_4)),_xlfn.XLOOKUP(LEFT(C467,7),r_1,r_7)),1)&amp;" V"&amp;_xlfn.XLOOKUP(16,eii,eia)&amp;_xlfn.XLOOKUP(8,eii,eia)&amp;_xlfn.XLOOKUP(LEFT(C467,7),r_1,r_8)&amp;_xlfn.XLOOKUP(16,eii,eia)&amp;_xlfn.XLOOKUP(9,eii,eia)&amp;_xlfn.XLOOKUP($A467,E96_raw,E96_code&amp;" / "&amp;E96_3C)&amp;_xlfn.XLOOKUP(16,eii,eia)&amp;_xlfn.XLOOKUP(10,eii,eia)&amp;_xlfn.XLOOKUP(LEFT(C467,7),r_1,r_10)&amp;_xlfn.XLOOKUP(16,eii,eia)&amp;_xlfn.XLOOKUP(11,eii,eia)&amp;_xlfn.XLOOKUP(LEFT(C467,7),r_1,r_11)&amp;_xlfn.XLOOKUP(16,eii,eia)&amp;_xlfn.XLOOKUP(12,eii,eia)&amp;_xlfn.XLOOKUP(LEFT(C467,7),r_1,r_12)&amp;" ppm/°C"&amp;_xlfn.XLOOKUP(16,eii,eia)&amp;_xlfn.XLOOKUP(13,eii,eia)&amp;MID(C467,4,2)&amp;_xlfn.XLOOKUP(16,eii,eia)&amp;_xlfn.XLOOKUP(14,eii,eia)&amp;_xlfn.XLOOKUP(16,eii,eia)&amp;_xlfn.XLOOKUP(15,eii,eia)&amp;_xlfn.XLOOKUP(16,eii,eia)</f>
        <v>technology 6812;attribute MPN 'ERJ1RHD6812' constant;attribute value '68.1 k' constant;attribute Power '0.05 W @ 70°C' constant;attribute package '0201' constant;attribute RCWV '30 V' constant;attribute tolerance '±0.5 %' constant;attribute pkg_codes '6812 / 683'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7" s="5" t="str" cm="1">
        <f t="array" aca="1" ref="F467" ca="1">IF( OR( AND($A467&gt;=INDIRECT("'Panasonic ERJ Code Table'!$K" &amp; F$1),$A467&lt;=INDIRECT("'Panasonic ERJ Code Table'!$L" &amp; F$1)), AND($A467&gt;=INDIRECT("'Panasonic ERJ Code Table'!$M" &amp; F$1),$A467&lt;=INDIRECT("'Panasonic ERJ Code Table'!$N" &amp; F$1)) ),F$2&amp;_xlfn.XLOOKUP($A467,E96_raw,E96_code),"N/A")</f>
        <v>ERJ2RHD6812</v>
      </c>
      <c r="G467" s="23" t="str" cm="1">
        <f t="array" aca="1" ref="G467" ca="1">"technology "&amp;RIGHT(F467,4)&amp;";"&amp;_xlfn.XLOOKUP(2,eii,eia)&amp;F467&amp;_xlfn.XLOOKUP(16,eii,eia)&amp;_xlfn.XLOOKUP(3,eii,eia)&amp;_xlfn.XLOOKUP($A467,E96_raw,e96_std&amp;" "&amp;e96_sym)&amp;_xlfn.XLOOKUP(16,eii,eia)&amp;_xlfn.XLOOKUP(4,eii,eia)&amp;_xlfn.XLOOKUP(LEFT(F467,7),r_1,r_4)&amp;" W @ 70°C"&amp;_xlfn.XLOOKUP(16,eii,eia)&amp;_xlfn.XLOOKUP(5,eii,eia)&amp;_xlfn.XLOOKUP(MID(F467,4,3),e_code,TEXT(e_size,"0000"))&amp;_xlfn.XLOOKUP(16,eii,eia)&amp;_xlfn.XLOOKUP(6,eii,eia)&amp;ROUND(MIN(SQRT($A467*_xlfn.XLOOKUP(LEFT(F467,7),r_1,r_4)),_xlfn.XLOOKUP(LEFT(F467,7),r_1,r_7)),1)&amp;" V"&amp;_xlfn.XLOOKUP(16,eii,eia)&amp;_xlfn.XLOOKUP(8,eii,eia)&amp;_xlfn.XLOOKUP(LEFT(F467,7),r_1,r_8)&amp;_xlfn.XLOOKUP(16,eii,eia)&amp;_xlfn.XLOOKUP(9,eii,eia)&amp;_xlfn.XLOOKUP($A467,E96_raw,E96_code&amp;" / "&amp;E96_3C)&amp;_xlfn.XLOOKUP(16,eii,eia)&amp;_xlfn.XLOOKUP(10,eii,eia)&amp;_xlfn.XLOOKUP(LEFT(F467,7),r_1,r_10)&amp;_xlfn.XLOOKUP(16,eii,eia)&amp;_xlfn.XLOOKUP(11,eii,eia)&amp;_xlfn.XLOOKUP(LEFT(F467,7),r_1,r_11)&amp;_xlfn.XLOOKUP(16,eii,eia)&amp;_xlfn.XLOOKUP(12,eii,eia)&amp;_xlfn.XLOOKUP(LEFT(F467,7),r_1,r_12)&amp;" ppm/°C"&amp;_xlfn.XLOOKUP(16,eii,eia)&amp;_xlfn.XLOOKUP(13,eii,eia)&amp;MID(F467,4,2)&amp;_xlfn.XLOOKUP(16,eii,eia)&amp;_xlfn.XLOOKUP(14,eii,eia)&amp;_xlfn.XLOOKUP(16,eii,eia)&amp;_xlfn.XLOOKUP(15,eii,eia)&amp;_xlfn.XLOOKUP(16,eii,eia)</f>
        <v>technology 6812;attribute MPN 'ERJ2RHD6812' constant;attribute value '68.1 k' constant;attribute Power '0.063 W @ 70°C' constant;attribute package '0402' constant;attribute RCWV '65.5 V' constant;attribute tolerance '±0.5 %' constant;attribute pkg_codes '6812 / 683'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7" s="5" t="str" cm="1">
        <f t="array" aca="1" ref="I467" ca="1">IF( OR( AND($A467&gt;=INDIRECT("'Panasonic ERJ Code Table'!$K" &amp; I$1),$A467&lt;=INDIRECT("'Panasonic ERJ Code Table'!$L" &amp; I$1)), AND($A467&gt;=INDIRECT("'Panasonic ERJ Code Table'!$M" &amp; I$1),$A467&lt;=INDIRECT("'Panasonic ERJ Code Table'!$N" &amp; I$1)) ),I$2&amp;_xlfn.XLOOKUP($A467,E96_raw,E96_code),"N/A")</f>
        <v>N/A</v>
      </c>
      <c r="L467" s="5" t="str" cm="1">
        <f t="array" aca="1" ref="L467" ca="1">IF( OR( AND($A467&gt;=INDIRECT("'Panasonic ERJ Code Table'!$K" &amp; L$1),$A467&lt;=INDIRECT("'Panasonic ERJ Code Table'!$L" &amp; L$1)), AND($A467&gt;=INDIRECT("'Panasonic ERJ Code Table'!$M" &amp; L$1),$A467&lt;=INDIRECT("'Panasonic ERJ Code Table'!$N" &amp; L$1)) ),L$2&amp;_xlfn.XLOOKUP($A467,E96_raw,E96_code),"N/A")</f>
        <v>ERJ3RBD6812</v>
      </c>
      <c r="O467" s="5" t="str" cm="1">
        <f t="array" aca="1" ref="O467" ca="1">IF( OR( AND($A467&gt;=INDIRECT("'Panasonic ERJ Code Table'!$K" &amp; O$1),$A467&lt;=INDIRECT("'Panasonic ERJ Code Table'!$L" &amp; O$1)), AND($A467&gt;=INDIRECT("'Panasonic ERJ Code Table'!$M" &amp; O$1),$A467&lt;=INDIRECT("'Panasonic ERJ Code Table'!$N" &amp; O$1)) ),O$2&amp;_xlfn.XLOOKUP($A467,E96_raw,E96_code),"N/A")</f>
        <v>N/A</v>
      </c>
      <c r="R467" s="5" t="str" cm="1">
        <f t="array" aca="1" ref="R467" ca="1">IF( OR( AND($A467&gt;=INDIRECT("'Panasonic ERJ Code Table'!$K" &amp; R$1),$A467&lt;=INDIRECT("'Panasonic ERJ Code Table'!$L" &amp; R$1)), AND($A467&gt;=INDIRECT("'Panasonic ERJ Code Table'!$M" &amp; R$1),$A467&lt;=INDIRECT("'Panasonic ERJ Code Table'!$N" &amp; R$1)) ),R$2&amp;_xlfn.XLOOKUP($A467,E96_raw,E96_code),"N/A")</f>
        <v>ERJ6RBD6812</v>
      </c>
      <c r="U467" s="5" t="str" cm="1">
        <f t="array" aca="1" ref="U467" ca="1">IF( OR( AND($A467&gt;=INDIRECT("'Panasonic ERJ Code Table'!$J" &amp; U$1),$A467&lt;=INDIRECT("'Panasonic ERJ Code Table'!$K" &amp; U$1)), AND($A467&gt;=INDIRECT("'Panasonic ERJ Code Table'!$L" &amp; U$1),$A467&lt;=INDIRECT("'Panasonic ERJ Code Table'!$M" &amp; U$1)) ),U$2&amp;_xlfn.XLOOKUP($A467,E96_raw,E96_code),"N/A")</f>
        <v>ERJ6RED6812</v>
      </c>
    </row>
    <row r="468" spans="1:21">
      <c r="A468" s="16">
        <v>69800</v>
      </c>
      <c r="B468" s="19"/>
      <c r="C468" s="5" t="str" cm="1">
        <f t="array" aca="1" ref="C468" ca="1">IF( OR( AND($A468&gt;=INDIRECT("'Panasonic ERJ Code Table'!$K" &amp; C$1),$A468&lt;=INDIRECT("'Panasonic ERJ Code Table'!$L" &amp; C$1)), AND($A468&gt;=INDIRECT("'Panasonic ERJ Code Table'!$M" &amp; C$1),$A468&lt;=INDIRECT("'Panasonic ERJ Code Table'!$N" &amp; C$1)) ),C$2&amp;_xlfn.XLOOKUP($A468,E96_raw,E96_code),"N/A")</f>
        <v>ERJ1RHD6982</v>
      </c>
      <c r="D468" s="23" t="str" cm="1">
        <f t="array" aca="1" ref="D468" ca="1">"technology "&amp;RIGHT(C468,4)&amp;";"&amp;_xlfn.XLOOKUP(2,eii,eia)&amp;C468&amp;_xlfn.XLOOKUP(16,eii,eia)&amp;_xlfn.XLOOKUP(3,eii,eia)&amp;_xlfn.XLOOKUP($A468,E96_raw,e96_std&amp;" "&amp;e96_sym)&amp;_xlfn.XLOOKUP(16,eii,eia)&amp;_xlfn.XLOOKUP(4,eii,eia)&amp;_xlfn.XLOOKUP(LEFT(C468,7),r_1,r_4)&amp;" W @ 70°C"&amp;_xlfn.XLOOKUP(16,eii,eia)&amp;_xlfn.XLOOKUP(5,eii,eia)&amp;_xlfn.XLOOKUP(MID(C468,4,3),e_code,TEXT(e_size,"0000"))&amp;_xlfn.XLOOKUP(16,eii,eia)&amp;_xlfn.XLOOKUP(6,eii,eia)&amp;ROUND(MIN(SQRT($A468*_xlfn.XLOOKUP(LEFT(C468,7),r_1,r_4)),_xlfn.XLOOKUP(LEFT(C468,7),r_1,r_7)),1)&amp;" V"&amp;_xlfn.XLOOKUP(16,eii,eia)&amp;_xlfn.XLOOKUP(8,eii,eia)&amp;_xlfn.XLOOKUP(LEFT(C468,7),r_1,r_8)&amp;_xlfn.XLOOKUP(16,eii,eia)&amp;_xlfn.XLOOKUP(9,eii,eia)&amp;_xlfn.XLOOKUP($A468,E96_raw,E96_code&amp;" / "&amp;E96_3C)&amp;_xlfn.XLOOKUP(16,eii,eia)&amp;_xlfn.XLOOKUP(10,eii,eia)&amp;_xlfn.XLOOKUP(LEFT(C468,7),r_1,r_10)&amp;_xlfn.XLOOKUP(16,eii,eia)&amp;_xlfn.XLOOKUP(11,eii,eia)&amp;_xlfn.XLOOKUP(LEFT(C468,7),r_1,r_11)&amp;_xlfn.XLOOKUP(16,eii,eia)&amp;_xlfn.XLOOKUP(12,eii,eia)&amp;_xlfn.XLOOKUP(LEFT(C468,7),r_1,r_12)&amp;" ppm/°C"&amp;_xlfn.XLOOKUP(16,eii,eia)&amp;_xlfn.XLOOKUP(13,eii,eia)&amp;MID(C468,4,2)&amp;_xlfn.XLOOKUP(16,eii,eia)&amp;_xlfn.XLOOKUP(14,eii,eia)&amp;_xlfn.XLOOKUP(16,eii,eia)&amp;_xlfn.XLOOKUP(15,eii,eia)&amp;_xlfn.XLOOKUP(16,eii,eia)</f>
        <v>technology 6982;attribute MPN 'ERJ1RHD6982' constant;attribute value '69.8 k' constant;attribute Power '0.05 W @ 70°C' constant;attribute package '0201' constant;attribute RCWV '30 V' constant;attribute tolerance '±0.5 %' constant;attribute pkg_codes '6982 / 693'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8" s="5" t="str" cm="1">
        <f t="array" aca="1" ref="F468" ca="1">IF( OR( AND($A468&gt;=INDIRECT("'Panasonic ERJ Code Table'!$K" &amp; F$1),$A468&lt;=INDIRECT("'Panasonic ERJ Code Table'!$L" &amp; F$1)), AND($A468&gt;=INDIRECT("'Panasonic ERJ Code Table'!$M" &amp; F$1),$A468&lt;=INDIRECT("'Panasonic ERJ Code Table'!$N" &amp; F$1)) ),F$2&amp;_xlfn.XLOOKUP($A468,E96_raw,E96_code),"N/A")</f>
        <v>ERJ2RHD6982</v>
      </c>
      <c r="G468" s="23" t="str" cm="1">
        <f t="array" aca="1" ref="G468" ca="1">"technology "&amp;RIGHT(F468,4)&amp;";"&amp;_xlfn.XLOOKUP(2,eii,eia)&amp;F468&amp;_xlfn.XLOOKUP(16,eii,eia)&amp;_xlfn.XLOOKUP(3,eii,eia)&amp;_xlfn.XLOOKUP($A468,E96_raw,e96_std&amp;" "&amp;e96_sym)&amp;_xlfn.XLOOKUP(16,eii,eia)&amp;_xlfn.XLOOKUP(4,eii,eia)&amp;_xlfn.XLOOKUP(LEFT(F468,7),r_1,r_4)&amp;" W @ 70°C"&amp;_xlfn.XLOOKUP(16,eii,eia)&amp;_xlfn.XLOOKUP(5,eii,eia)&amp;_xlfn.XLOOKUP(MID(F468,4,3),e_code,TEXT(e_size,"0000"))&amp;_xlfn.XLOOKUP(16,eii,eia)&amp;_xlfn.XLOOKUP(6,eii,eia)&amp;ROUND(MIN(SQRT($A468*_xlfn.XLOOKUP(LEFT(F468,7),r_1,r_4)),_xlfn.XLOOKUP(LEFT(F468,7),r_1,r_7)),1)&amp;" V"&amp;_xlfn.XLOOKUP(16,eii,eia)&amp;_xlfn.XLOOKUP(8,eii,eia)&amp;_xlfn.XLOOKUP(LEFT(F468,7),r_1,r_8)&amp;_xlfn.XLOOKUP(16,eii,eia)&amp;_xlfn.XLOOKUP(9,eii,eia)&amp;_xlfn.XLOOKUP($A468,E96_raw,E96_code&amp;" / "&amp;E96_3C)&amp;_xlfn.XLOOKUP(16,eii,eia)&amp;_xlfn.XLOOKUP(10,eii,eia)&amp;_xlfn.XLOOKUP(LEFT(F468,7),r_1,r_10)&amp;_xlfn.XLOOKUP(16,eii,eia)&amp;_xlfn.XLOOKUP(11,eii,eia)&amp;_xlfn.XLOOKUP(LEFT(F468,7),r_1,r_11)&amp;_xlfn.XLOOKUP(16,eii,eia)&amp;_xlfn.XLOOKUP(12,eii,eia)&amp;_xlfn.XLOOKUP(LEFT(F468,7),r_1,r_12)&amp;" ppm/°C"&amp;_xlfn.XLOOKUP(16,eii,eia)&amp;_xlfn.XLOOKUP(13,eii,eia)&amp;MID(F468,4,2)&amp;_xlfn.XLOOKUP(16,eii,eia)&amp;_xlfn.XLOOKUP(14,eii,eia)&amp;_xlfn.XLOOKUP(16,eii,eia)&amp;_xlfn.XLOOKUP(15,eii,eia)&amp;_xlfn.XLOOKUP(16,eii,eia)</f>
        <v>technology 6982;attribute MPN 'ERJ2RHD6982' constant;attribute value '69.8 k' constant;attribute Power '0.063 W @ 70°C' constant;attribute package '0402' constant;attribute RCWV '66.3 V' constant;attribute tolerance '±0.5 %' constant;attribute pkg_codes '6982 / 693'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8" s="5" t="str" cm="1">
        <f t="array" aca="1" ref="I468" ca="1">IF( OR( AND($A468&gt;=INDIRECT("'Panasonic ERJ Code Table'!$K" &amp; I$1),$A468&lt;=INDIRECT("'Panasonic ERJ Code Table'!$L" &amp; I$1)), AND($A468&gt;=INDIRECT("'Panasonic ERJ Code Table'!$M" &amp; I$1),$A468&lt;=INDIRECT("'Panasonic ERJ Code Table'!$N" &amp; I$1)) ),I$2&amp;_xlfn.XLOOKUP($A468,E96_raw,E96_code),"N/A")</f>
        <v>N/A</v>
      </c>
      <c r="L468" s="5" t="str" cm="1">
        <f t="array" aca="1" ref="L468" ca="1">IF( OR( AND($A468&gt;=INDIRECT("'Panasonic ERJ Code Table'!$K" &amp; L$1),$A468&lt;=INDIRECT("'Panasonic ERJ Code Table'!$L" &amp; L$1)), AND($A468&gt;=INDIRECT("'Panasonic ERJ Code Table'!$M" &amp; L$1),$A468&lt;=INDIRECT("'Panasonic ERJ Code Table'!$N" &amp; L$1)) ),L$2&amp;_xlfn.XLOOKUP($A468,E96_raw,E96_code),"N/A")</f>
        <v>ERJ3RBD6982</v>
      </c>
      <c r="O468" s="5" t="str" cm="1">
        <f t="array" aca="1" ref="O468" ca="1">IF( OR( AND($A468&gt;=INDIRECT("'Panasonic ERJ Code Table'!$K" &amp; O$1),$A468&lt;=INDIRECT("'Panasonic ERJ Code Table'!$L" &amp; O$1)), AND($A468&gt;=INDIRECT("'Panasonic ERJ Code Table'!$M" &amp; O$1),$A468&lt;=INDIRECT("'Panasonic ERJ Code Table'!$N" &amp; O$1)) ),O$2&amp;_xlfn.XLOOKUP($A468,E96_raw,E96_code),"N/A")</f>
        <v>N/A</v>
      </c>
      <c r="R468" s="5" t="str" cm="1">
        <f t="array" aca="1" ref="R468" ca="1">IF( OR( AND($A468&gt;=INDIRECT("'Panasonic ERJ Code Table'!$K" &amp; R$1),$A468&lt;=INDIRECT("'Panasonic ERJ Code Table'!$L" &amp; R$1)), AND($A468&gt;=INDIRECT("'Panasonic ERJ Code Table'!$M" &amp; R$1),$A468&lt;=INDIRECT("'Panasonic ERJ Code Table'!$N" &amp; R$1)) ),R$2&amp;_xlfn.XLOOKUP($A468,E96_raw,E96_code),"N/A")</f>
        <v>ERJ6RBD6982</v>
      </c>
      <c r="U468" s="5" t="str" cm="1">
        <f t="array" aca="1" ref="U468" ca="1">IF( OR( AND($A468&gt;=INDIRECT("'Panasonic ERJ Code Table'!$J" &amp; U$1),$A468&lt;=INDIRECT("'Panasonic ERJ Code Table'!$K" &amp; U$1)), AND($A468&gt;=INDIRECT("'Panasonic ERJ Code Table'!$L" &amp; U$1),$A468&lt;=INDIRECT("'Panasonic ERJ Code Table'!$M" &amp; U$1)) ),U$2&amp;_xlfn.XLOOKUP($A468,E96_raw,E96_code),"N/A")</f>
        <v>ERJ6RED6982</v>
      </c>
    </row>
    <row r="469" spans="1:21">
      <c r="A469" s="16">
        <v>71500</v>
      </c>
      <c r="B469" s="19"/>
      <c r="C469" s="5" t="str" cm="1">
        <f t="array" aca="1" ref="C469" ca="1">IF( OR( AND($A469&gt;=INDIRECT("'Panasonic ERJ Code Table'!$K" &amp; C$1),$A469&lt;=INDIRECT("'Panasonic ERJ Code Table'!$L" &amp; C$1)), AND($A469&gt;=INDIRECT("'Panasonic ERJ Code Table'!$M" &amp; C$1),$A469&lt;=INDIRECT("'Panasonic ERJ Code Table'!$N" &amp; C$1)) ),C$2&amp;_xlfn.XLOOKUP($A469,E96_raw,E96_code),"N/A")</f>
        <v>ERJ1RHD7152</v>
      </c>
      <c r="D469" s="23" t="str" cm="1">
        <f t="array" aca="1" ref="D469" ca="1">"technology "&amp;RIGHT(C469,4)&amp;";"&amp;_xlfn.XLOOKUP(2,eii,eia)&amp;C469&amp;_xlfn.XLOOKUP(16,eii,eia)&amp;_xlfn.XLOOKUP(3,eii,eia)&amp;_xlfn.XLOOKUP($A469,E96_raw,e96_std&amp;" "&amp;e96_sym)&amp;_xlfn.XLOOKUP(16,eii,eia)&amp;_xlfn.XLOOKUP(4,eii,eia)&amp;_xlfn.XLOOKUP(LEFT(C469,7),r_1,r_4)&amp;" W @ 70°C"&amp;_xlfn.XLOOKUP(16,eii,eia)&amp;_xlfn.XLOOKUP(5,eii,eia)&amp;_xlfn.XLOOKUP(MID(C469,4,3),e_code,TEXT(e_size,"0000"))&amp;_xlfn.XLOOKUP(16,eii,eia)&amp;_xlfn.XLOOKUP(6,eii,eia)&amp;ROUND(MIN(SQRT($A469*_xlfn.XLOOKUP(LEFT(C469,7),r_1,r_4)),_xlfn.XLOOKUP(LEFT(C469,7),r_1,r_7)),1)&amp;" V"&amp;_xlfn.XLOOKUP(16,eii,eia)&amp;_xlfn.XLOOKUP(8,eii,eia)&amp;_xlfn.XLOOKUP(LEFT(C469,7),r_1,r_8)&amp;_xlfn.XLOOKUP(16,eii,eia)&amp;_xlfn.XLOOKUP(9,eii,eia)&amp;_xlfn.XLOOKUP($A469,E96_raw,E96_code&amp;" / "&amp;E96_3C)&amp;_xlfn.XLOOKUP(16,eii,eia)&amp;_xlfn.XLOOKUP(10,eii,eia)&amp;_xlfn.XLOOKUP(LEFT(C469,7),r_1,r_10)&amp;_xlfn.XLOOKUP(16,eii,eia)&amp;_xlfn.XLOOKUP(11,eii,eia)&amp;_xlfn.XLOOKUP(LEFT(C469,7),r_1,r_11)&amp;_xlfn.XLOOKUP(16,eii,eia)&amp;_xlfn.XLOOKUP(12,eii,eia)&amp;_xlfn.XLOOKUP(LEFT(C469,7),r_1,r_12)&amp;" ppm/°C"&amp;_xlfn.XLOOKUP(16,eii,eia)&amp;_xlfn.XLOOKUP(13,eii,eia)&amp;MID(C469,4,2)&amp;_xlfn.XLOOKUP(16,eii,eia)&amp;_xlfn.XLOOKUP(14,eii,eia)&amp;_xlfn.XLOOKUP(16,eii,eia)&amp;_xlfn.XLOOKUP(15,eii,eia)&amp;_xlfn.XLOOKUP(16,eii,eia)</f>
        <v>technology 7152;attribute MPN 'ERJ1RHD7152' constant;attribute value '71.5 k' constant;attribute Power '0.05 W @ 70°C' constant;attribute package '0201' constant;attribute RCWV '30 V' constant;attribute tolerance '±0.5 %' constant;attribute pkg_codes '7152 / 713'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69" s="5" t="str" cm="1">
        <f t="array" aca="1" ref="F469" ca="1">IF( OR( AND($A469&gt;=INDIRECT("'Panasonic ERJ Code Table'!$K" &amp; F$1),$A469&lt;=INDIRECT("'Panasonic ERJ Code Table'!$L" &amp; F$1)), AND($A469&gt;=INDIRECT("'Panasonic ERJ Code Table'!$M" &amp; F$1),$A469&lt;=INDIRECT("'Panasonic ERJ Code Table'!$N" &amp; F$1)) ),F$2&amp;_xlfn.XLOOKUP($A469,E96_raw,E96_code),"N/A")</f>
        <v>ERJ2RHD7152</v>
      </c>
      <c r="G469" s="23" t="str" cm="1">
        <f t="array" aca="1" ref="G469" ca="1">"technology "&amp;RIGHT(F469,4)&amp;";"&amp;_xlfn.XLOOKUP(2,eii,eia)&amp;F469&amp;_xlfn.XLOOKUP(16,eii,eia)&amp;_xlfn.XLOOKUP(3,eii,eia)&amp;_xlfn.XLOOKUP($A469,E96_raw,e96_std&amp;" "&amp;e96_sym)&amp;_xlfn.XLOOKUP(16,eii,eia)&amp;_xlfn.XLOOKUP(4,eii,eia)&amp;_xlfn.XLOOKUP(LEFT(F469,7),r_1,r_4)&amp;" W @ 70°C"&amp;_xlfn.XLOOKUP(16,eii,eia)&amp;_xlfn.XLOOKUP(5,eii,eia)&amp;_xlfn.XLOOKUP(MID(F469,4,3),e_code,TEXT(e_size,"0000"))&amp;_xlfn.XLOOKUP(16,eii,eia)&amp;_xlfn.XLOOKUP(6,eii,eia)&amp;ROUND(MIN(SQRT($A469*_xlfn.XLOOKUP(LEFT(F469,7),r_1,r_4)),_xlfn.XLOOKUP(LEFT(F469,7),r_1,r_7)),1)&amp;" V"&amp;_xlfn.XLOOKUP(16,eii,eia)&amp;_xlfn.XLOOKUP(8,eii,eia)&amp;_xlfn.XLOOKUP(LEFT(F469,7),r_1,r_8)&amp;_xlfn.XLOOKUP(16,eii,eia)&amp;_xlfn.XLOOKUP(9,eii,eia)&amp;_xlfn.XLOOKUP($A469,E96_raw,E96_code&amp;" / "&amp;E96_3C)&amp;_xlfn.XLOOKUP(16,eii,eia)&amp;_xlfn.XLOOKUP(10,eii,eia)&amp;_xlfn.XLOOKUP(LEFT(F469,7),r_1,r_10)&amp;_xlfn.XLOOKUP(16,eii,eia)&amp;_xlfn.XLOOKUP(11,eii,eia)&amp;_xlfn.XLOOKUP(LEFT(F469,7),r_1,r_11)&amp;_xlfn.XLOOKUP(16,eii,eia)&amp;_xlfn.XLOOKUP(12,eii,eia)&amp;_xlfn.XLOOKUP(LEFT(F469,7),r_1,r_12)&amp;" ppm/°C"&amp;_xlfn.XLOOKUP(16,eii,eia)&amp;_xlfn.XLOOKUP(13,eii,eia)&amp;MID(F469,4,2)&amp;_xlfn.XLOOKUP(16,eii,eia)&amp;_xlfn.XLOOKUP(14,eii,eia)&amp;_xlfn.XLOOKUP(16,eii,eia)&amp;_xlfn.XLOOKUP(15,eii,eia)&amp;_xlfn.XLOOKUP(16,eii,eia)</f>
        <v>technology 7152;attribute MPN 'ERJ2RHD7152' constant;attribute value '71.5 k' constant;attribute Power '0.063 W @ 70°C' constant;attribute package '0402' constant;attribute RCWV '67.1 V' constant;attribute tolerance '±0.5 %' constant;attribute pkg_codes '7152 / 713'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69" s="5" t="str" cm="1">
        <f t="array" aca="1" ref="I469" ca="1">IF( OR( AND($A469&gt;=INDIRECT("'Panasonic ERJ Code Table'!$K" &amp; I$1),$A469&lt;=INDIRECT("'Panasonic ERJ Code Table'!$L" &amp; I$1)), AND($A469&gt;=INDIRECT("'Panasonic ERJ Code Table'!$M" &amp; I$1),$A469&lt;=INDIRECT("'Panasonic ERJ Code Table'!$N" &amp; I$1)) ),I$2&amp;_xlfn.XLOOKUP($A469,E96_raw,E96_code),"N/A")</f>
        <v>N/A</v>
      </c>
      <c r="L469" s="5" t="str" cm="1">
        <f t="array" aca="1" ref="L469" ca="1">IF( OR( AND($A469&gt;=INDIRECT("'Panasonic ERJ Code Table'!$K" &amp; L$1),$A469&lt;=INDIRECT("'Panasonic ERJ Code Table'!$L" &amp; L$1)), AND($A469&gt;=INDIRECT("'Panasonic ERJ Code Table'!$M" &amp; L$1),$A469&lt;=INDIRECT("'Panasonic ERJ Code Table'!$N" &amp; L$1)) ),L$2&amp;_xlfn.XLOOKUP($A469,E96_raw,E96_code),"N/A")</f>
        <v>ERJ3RBD7152</v>
      </c>
      <c r="O469" s="5" t="str" cm="1">
        <f t="array" aca="1" ref="O469" ca="1">IF( OR( AND($A469&gt;=INDIRECT("'Panasonic ERJ Code Table'!$K" &amp; O$1),$A469&lt;=INDIRECT("'Panasonic ERJ Code Table'!$L" &amp; O$1)), AND($A469&gt;=INDIRECT("'Panasonic ERJ Code Table'!$M" &amp; O$1),$A469&lt;=INDIRECT("'Panasonic ERJ Code Table'!$N" &amp; O$1)) ),O$2&amp;_xlfn.XLOOKUP($A469,E96_raw,E96_code),"N/A")</f>
        <v>N/A</v>
      </c>
      <c r="R469" s="5" t="str" cm="1">
        <f t="array" aca="1" ref="R469" ca="1">IF( OR( AND($A469&gt;=INDIRECT("'Panasonic ERJ Code Table'!$K" &amp; R$1),$A469&lt;=INDIRECT("'Panasonic ERJ Code Table'!$L" &amp; R$1)), AND($A469&gt;=INDIRECT("'Panasonic ERJ Code Table'!$M" &amp; R$1),$A469&lt;=INDIRECT("'Panasonic ERJ Code Table'!$N" &amp; R$1)) ),R$2&amp;_xlfn.XLOOKUP($A469,E96_raw,E96_code),"N/A")</f>
        <v>ERJ6RBD7152</v>
      </c>
      <c r="U469" s="5" t="str" cm="1">
        <f t="array" aca="1" ref="U469" ca="1">IF( OR( AND($A469&gt;=INDIRECT("'Panasonic ERJ Code Table'!$J" &amp; U$1),$A469&lt;=INDIRECT("'Panasonic ERJ Code Table'!$K" &amp; U$1)), AND($A469&gt;=INDIRECT("'Panasonic ERJ Code Table'!$L" &amp; U$1),$A469&lt;=INDIRECT("'Panasonic ERJ Code Table'!$M" &amp; U$1)) ),U$2&amp;_xlfn.XLOOKUP($A469,E96_raw,E96_code),"N/A")</f>
        <v>ERJ6RED7152</v>
      </c>
    </row>
    <row r="470" spans="1:21">
      <c r="A470" s="16">
        <v>73200</v>
      </c>
      <c r="B470" s="19"/>
      <c r="C470" s="5" t="str" cm="1">
        <f t="array" aca="1" ref="C470" ca="1">IF( OR( AND($A470&gt;=INDIRECT("'Panasonic ERJ Code Table'!$K" &amp; C$1),$A470&lt;=INDIRECT("'Panasonic ERJ Code Table'!$L" &amp; C$1)), AND($A470&gt;=INDIRECT("'Panasonic ERJ Code Table'!$M" &amp; C$1),$A470&lt;=INDIRECT("'Panasonic ERJ Code Table'!$N" &amp; C$1)) ),C$2&amp;_xlfn.XLOOKUP($A470,E96_raw,E96_code),"N/A")</f>
        <v>ERJ1RHD7322</v>
      </c>
      <c r="D470" s="23" t="str" cm="1">
        <f t="array" aca="1" ref="D470" ca="1">"technology "&amp;RIGHT(C470,4)&amp;";"&amp;_xlfn.XLOOKUP(2,eii,eia)&amp;C470&amp;_xlfn.XLOOKUP(16,eii,eia)&amp;_xlfn.XLOOKUP(3,eii,eia)&amp;_xlfn.XLOOKUP($A470,E96_raw,e96_std&amp;" "&amp;e96_sym)&amp;_xlfn.XLOOKUP(16,eii,eia)&amp;_xlfn.XLOOKUP(4,eii,eia)&amp;_xlfn.XLOOKUP(LEFT(C470,7),r_1,r_4)&amp;" W @ 70°C"&amp;_xlfn.XLOOKUP(16,eii,eia)&amp;_xlfn.XLOOKUP(5,eii,eia)&amp;_xlfn.XLOOKUP(MID(C470,4,3),e_code,TEXT(e_size,"0000"))&amp;_xlfn.XLOOKUP(16,eii,eia)&amp;_xlfn.XLOOKUP(6,eii,eia)&amp;ROUND(MIN(SQRT($A470*_xlfn.XLOOKUP(LEFT(C470,7),r_1,r_4)),_xlfn.XLOOKUP(LEFT(C470,7),r_1,r_7)),1)&amp;" V"&amp;_xlfn.XLOOKUP(16,eii,eia)&amp;_xlfn.XLOOKUP(8,eii,eia)&amp;_xlfn.XLOOKUP(LEFT(C470,7),r_1,r_8)&amp;_xlfn.XLOOKUP(16,eii,eia)&amp;_xlfn.XLOOKUP(9,eii,eia)&amp;_xlfn.XLOOKUP($A470,E96_raw,E96_code&amp;" / "&amp;E96_3C)&amp;_xlfn.XLOOKUP(16,eii,eia)&amp;_xlfn.XLOOKUP(10,eii,eia)&amp;_xlfn.XLOOKUP(LEFT(C470,7),r_1,r_10)&amp;_xlfn.XLOOKUP(16,eii,eia)&amp;_xlfn.XLOOKUP(11,eii,eia)&amp;_xlfn.XLOOKUP(LEFT(C470,7),r_1,r_11)&amp;_xlfn.XLOOKUP(16,eii,eia)&amp;_xlfn.XLOOKUP(12,eii,eia)&amp;_xlfn.XLOOKUP(LEFT(C470,7),r_1,r_12)&amp;" ppm/°C"&amp;_xlfn.XLOOKUP(16,eii,eia)&amp;_xlfn.XLOOKUP(13,eii,eia)&amp;MID(C470,4,2)&amp;_xlfn.XLOOKUP(16,eii,eia)&amp;_xlfn.XLOOKUP(14,eii,eia)&amp;_xlfn.XLOOKUP(16,eii,eia)&amp;_xlfn.XLOOKUP(15,eii,eia)&amp;_xlfn.XLOOKUP(16,eii,eia)</f>
        <v>technology 7322;attribute MPN 'ERJ1RHD7322' constant;attribute value '73.2 k' constant;attribute Power '0.05 W @ 70°C' constant;attribute package '0201' constant;attribute RCWV '30 V' constant;attribute tolerance '±0.5 %' constant;attribute pkg_codes '7322 / 733'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0" s="5" t="str" cm="1">
        <f t="array" aca="1" ref="F470" ca="1">IF( OR( AND($A470&gt;=INDIRECT("'Panasonic ERJ Code Table'!$K" &amp; F$1),$A470&lt;=INDIRECT("'Panasonic ERJ Code Table'!$L" &amp; F$1)), AND($A470&gt;=INDIRECT("'Panasonic ERJ Code Table'!$M" &amp; F$1),$A470&lt;=INDIRECT("'Panasonic ERJ Code Table'!$N" &amp; F$1)) ),F$2&amp;_xlfn.XLOOKUP($A470,E96_raw,E96_code),"N/A")</f>
        <v>ERJ2RHD7322</v>
      </c>
      <c r="G470" s="23" t="str" cm="1">
        <f t="array" aca="1" ref="G470" ca="1">"technology "&amp;RIGHT(F470,4)&amp;";"&amp;_xlfn.XLOOKUP(2,eii,eia)&amp;F470&amp;_xlfn.XLOOKUP(16,eii,eia)&amp;_xlfn.XLOOKUP(3,eii,eia)&amp;_xlfn.XLOOKUP($A470,E96_raw,e96_std&amp;" "&amp;e96_sym)&amp;_xlfn.XLOOKUP(16,eii,eia)&amp;_xlfn.XLOOKUP(4,eii,eia)&amp;_xlfn.XLOOKUP(LEFT(F470,7),r_1,r_4)&amp;" W @ 70°C"&amp;_xlfn.XLOOKUP(16,eii,eia)&amp;_xlfn.XLOOKUP(5,eii,eia)&amp;_xlfn.XLOOKUP(MID(F470,4,3),e_code,TEXT(e_size,"0000"))&amp;_xlfn.XLOOKUP(16,eii,eia)&amp;_xlfn.XLOOKUP(6,eii,eia)&amp;ROUND(MIN(SQRT($A470*_xlfn.XLOOKUP(LEFT(F470,7),r_1,r_4)),_xlfn.XLOOKUP(LEFT(F470,7),r_1,r_7)),1)&amp;" V"&amp;_xlfn.XLOOKUP(16,eii,eia)&amp;_xlfn.XLOOKUP(8,eii,eia)&amp;_xlfn.XLOOKUP(LEFT(F470,7),r_1,r_8)&amp;_xlfn.XLOOKUP(16,eii,eia)&amp;_xlfn.XLOOKUP(9,eii,eia)&amp;_xlfn.XLOOKUP($A470,E96_raw,E96_code&amp;" / "&amp;E96_3C)&amp;_xlfn.XLOOKUP(16,eii,eia)&amp;_xlfn.XLOOKUP(10,eii,eia)&amp;_xlfn.XLOOKUP(LEFT(F470,7),r_1,r_10)&amp;_xlfn.XLOOKUP(16,eii,eia)&amp;_xlfn.XLOOKUP(11,eii,eia)&amp;_xlfn.XLOOKUP(LEFT(F470,7),r_1,r_11)&amp;_xlfn.XLOOKUP(16,eii,eia)&amp;_xlfn.XLOOKUP(12,eii,eia)&amp;_xlfn.XLOOKUP(LEFT(F470,7),r_1,r_12)&amp;" ppm/°C"&amp;_xlfn.XLOOKUP(16,eii,eia)&amp;_xlfn.XLOOKUP(13,eii,eia)&amp;MID(F470,4,2)&amp;_xlfn.XLOOKUP(16,eii,eia)&amp;_xlfn.XLOOKUP(14,eii,eia)&amp;_xlfn.XLOOKUP(16,eii,eia)&amp;_xlfn.XLOOKUP(15,eii,eia)&amp;_xlfn.XLOOKUP(16,eii,eia)</f>
        <v>technology 7322;attribute MPN 'ERJ2RHD7322' constant;attribute value '73.2 k' constant;attribute Power '0.063 W @ 70°C' constant;attribute package '0402' constant;attribute RCWV '67.9 V' constant;attribute tolerance '±0.5 %' constant;attribute pkg_codes '7322 / 733'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0" s="5" t="str" cm="1">
        <f t="array" aca="1" ref="I470" ca="1">IF( OR( AND($A470&gt;=INDIRECT("'Panasonic ERJ Code Table'!$K" &amp; I$1),$A470&lt;=INDIRECT("'Panasonic ERJ Code Table'!$L" &amp; I$1)), AND($A470&gt;=INDIRECT("'Panasonic ERJ Code Table'!$M" &amp; I$1),$A470&lt;=INDIRECT("'Panasonic ERJ Code Table'!$N" &amp; I$1)) ),I$2&amp;_xlfn.XLOOKUP($A470,E96_raw,E96_code),"N/A")</f>
        <v>N/A</v>
      </c>
      <c r="L470" s="5" t="str" cm="1">
        <f t="array" aca="1" ref="L470" ca="1">IF( OR( AND($A470&gt;=INDIRECT("'Panasonic ERJ Code Table'!$K" &amp; L$1),$A470&lt;=INDIRECT("'Panasonic ERJ Code Table'!$L" &amp; L$1)), AND($A470&gt;=INDIRECT("'Panasonic ERJ Code Table'!$M" &amp; L$1),$A470&lt;=INDIRECT("'Panasonic ERJ Code Table'!$N" &amp; L$1)) ),L$2&amp;_xlfn.XLOOKUP($A470,E96_raw,E96_code),"N/A")</f>
        <v>ERJ3RBD7322</v>
      </c>
      <c r="O470" s="5" t="str" cm="1">
        <f t="array" aca="1" ref="O470" ca="1">IF( OR( AND($A470&gt;=INDIRECT("'Panasonic ERJ Code Table'!$K" &amp; O$1),$A470&lt;=INDIRECT("'Panasonic ERJ Code Table'!$L" &amp; O$1)), AND($A470&gt;=INDIRECT("'Panasonic ERJ Code Table'!$M" &amp; O$1),$A470&lt;=INDIRECT("'Panasonic ERJ Code Table'!$N" &amp; O$1)) ),O$2&amp;_xlfn.XLOOKUP($A470,E96_raw,E96_code),"N/A")</f>
        <v>N/A</v>
      </c>
      <c r="R470" s="5" t="str" cm="1">
        <f t="array" aca="1" ref="R470" ca="1">IF( OR( AND($A470&gt;=INDIRECT("'Panasonic ERJ Code Table'!$K" &amp; R$1),$A470&lt;=INDIRECT("'Panasonic ERJ Code Table'!$L" &amp; R$1)), AND($A470&gt;=INDIRECT("'Panasonic ERJ Code Table'!$M" &amp; R$1),$A470&lt;=INDIRECT("'Panasonic ERJ Code Table'!$N" &amp; R$1)) ),R$2&amp;_xlfn.XLOOKUP($A470,E96_raw,E96_code),"N/A")</f>
        <v>ERJ6RBD7322</v>
      </c>
      <c r="U470" s="5" t="str" cm="1">
        <f t="array" aca="1" ref="U470" ca="1">IF( OR( AND($A470&gt;=INDIRECT("'Panasonic ERJ Code Table'!$J" &amp; U$1),$A470&lt;=INDIRECT("'Panasonic ERJ Code Table'!$K" &amp; U$1)), AND($A470&gt;=INDIRECT("'Panasonic ERJ Code Table'!$L" &amp; U$1),$A470&lt;=INDIRECT("'Panasonic ERJ Code Table'!$M" &amp; U$1)) ),U$2&amp;_xlfn.XLOOKUP($A470,E96_raw,E96_code),"N/A")</f>
        <v>ERJ6RED7322</v>
      </c>
    </row>
    <row r="471" spans="1:21">
      <c r="A471" s="16">
        <v>75000</v>
      </c>
      <c r="B471" s="19"/>
      <c r="C471" s="5" t="str" cm="1">
        <f t="array" aca="1" ref="C471" ca="1">IF( OR( AND($A471&gt;=INDIRECT("'Panasonic ERJ Code Table'!$K" &amp; C$1),$A471&lt;=INDIRECT("'Panasonic ERJ Code Table'!$L" &amp; C$1)), AND($A471&gt;=INDIRECT("'Panasonic ERJ Code Table'!$M" &amp; C$1),$A471&lt;=INDIRECT("'Panasonic ERJ Code Table'!$N" &amp; C$1)) ),C$2&amp;_xlfn.XLOOKUP($A471,E96_raw,E96_code),"N/A")</f>
        <v>ERJ1RHD7502</v>
      </c>
      <c r="D471" s="23" t="str" cm="1">
        <f t="array" aca="1" ref="D471" ca="1">"technology "&amp;RIGHT(C471,4)&amp;";"&amp;_xlfn.XLOOKUP(2,eii,eia)&amp;C471&amp;_xlfn.XLOOKUP(16,eii,eia)&amp;_xlfn.XLOOKUP(3,eii,eia)&amp;_xlfn.XLOOKUP($A471,E96_raw,e96_std&amp;" "&amp;e96_sym)&amp;_xlfn.XLOOKUP(16,eii,eia)&amp;_xlfn.XLOOKUP(4,eii,eia)&amp;_xlfn.XLOOKUP(LEFT(C471,7),r_1,r_4)&amp;" W @ 70°C"&amp;_xlfn.XLOOKUP(16,eii,eia)&amp;_xlfn.XLOOKUP(5,eii,eia)&amp;_xlfn.XLOOKUP(MID(C471,4,3),e_code,TEXT(e_size,"0000"))&amp;_xlfn.XLOOKUP(16,eii,eia)&amp;_xlfn.XLOOKUP(6,eii,eia)&amp;ROUND(MIN(SQRT($A471*_xlfn.XLOOKUP(LEFT(C471,7),r_1,r_4)),_xlfn.XLOOKUP(LEFT(C471,7),r_1,r_7)),1)&amp;" V"&amp;_xlfn.XLOOKUP(16,eii,eia)&amp;_xlfn.XLOOKUP(8,eii,eia)&amp;_xlfn.XLOOKUP(LEFT(C471,7),r_1,r_8)&amp;_xlfn.XLOOKUP(16,eii,eia)&amp;_xlfn.XLOOKUP(9,eii,eia)&amp;_xlfn.XLOOKUP($A471,E96_raw,E96_code&amp;" / "&amp;E96_3C)&amp;_xlfn.XLOOKUP(16,eii,eia)&amp;_xlfn.XLOOKUP(10,eii,eia)&amp;_xlfn.XLOOKUP(LEFT(C471,7),r_1,r_10)&amp;_xlfn.XLOOKUP(16,eii,eia)&amp;_xlfn.XLOOKUP(11,eii,eia)&amp;_xlfn.XLOOKUP(LEFT(C471,7),r_1,r_11)&amp;_xlfn.XLOOKUP(16,eii,eia)&amp;_xlfn.XLOOKUP(12,eii,eia)&amp;_xlfn.XLOOKUP(LEFT(C471,7),r_1,r_12)&amp;" ppm/°C"&amp;_xlfn.XLOOKUP(16,eii,eia)&amp;_xlfn.XLOOKUP(13,eii,eia)&amp;MID(C471,4,2)&amp;_xlfn.XLOOKUP(16,eii,eia)&amp;_xlfn.XLOOKUP(14,eii,eia)&amp;_xlfn.XLOOKUP(16,eii,eia)&amp;_xlfn.XLOOKUP(15,eii,eia)&amp;_xlfn.XLOOKUP(16,eii,eia)</f>
        <v>technology 7502;attribute MPN 'ERJ1RHD7502' constant;attribute value '75.0 k' constant;attribute Power '0.05 W @ 70°C' constant;attribute package '0201' constant;attribute RCWV '30 V' constant;attribute tolerance '±0.5 %' constant;attribute pkg_codes '7502 / 753'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1" s="5" t="str" cm="1">
        <f t="array" aca="1" ref="F471" ca="1">IF( OR( AND($A471&gt;=INDIRECT("'Panasonic ERJ Code Table'!$K" &amp; F$1),$A471&lt;=INDIRECT("'Panasonic ERJ Code Table'!$L" &amp; F$1)), AND($A471&gt;=INDIRECT("'Panasonic ERJ Code Table'!$M" &amp; F$1),$A471&lt;=INDIRECT("'Panasonic ERJ Code Table'!$N" &amp; F$1)) ),F$2&amp;_xlfn.XLOOKUP($A471,E96_raw,E96_code),"N/A")</f>
        <v>ERJ2RHD7502</v>
      </c>
      <c r="G471" s="23" t="str" cm="1">
        <f t="array" aca="1" ref="G471" ca="1">"technology "&amp;RIGHT(F471,4)&amp;";"&amp;_xlfn.XLOOKUP(2,eii,eia)&amp;F471&amp;_xlfn.XLOOKUP(16,eii,eia)&amp;_xlfn.XLOOKUP(3,eii,eia)&amp;_xlfn.XLOOKUP($A471,E96_raw,e96_std&amp;" "&amp;e96_sym)&amp;_xlfn.XLOOKUP(16,eii,eia)&amp;_xlfn.XLOOKUP(4,eii,eia)&amp;_xlfn.XLOOKUP(LEFT(F471,7),r_1,r_4)&amp;" W @ 70°C"&amp;_xlfn.XLOOKUP(16,eii,eia)&amp;_xlfn.XLOOKUP(5,eii,eia)&amp;_xlfn.XLOOKUP(MID(F471,4,3),e_code,TEXT(e_size,"0000"))&amp;_xlfn.XLOOKUP(16,eii,eia)&amp;_xlfn.XLOOKUP(6,eii,eia)&amp;ROUND(MIN(SQRT($A471*_xlfn.XLOOKUP(LEFT(F471,7),r_1,r_4)),_xlfn.XLOOKUP(LEFT(F471,7),r_1,r_7)),1)&amp;" V"&amp;_xlfn.XLOOKUP(16,eii,eia)&amp;_xlfn.XLOOKUP(8,eii,eia)&amp;_xlfn.XLOOKUP(LEFT(F471,7),r_1,r_8)&amp;_xlfn.XLOOKUP(16,eii,eia)&amp;_xlfn.XLOOKUP(9,eii,eia)&amp;_xlfn.XLOOKUP($A471,E96_raw,E96_code&amp;" / "&amp;E96_3C)&amp;_xlfn.XLOOKUP(16,eii,eia)&amp;_xlfn.XLOOKUP(10,eii,eia)&amp;_xlfn.XLOOKUP(LEFT(F471,7),r_1,r_10)&amp;_xlfn.XLOOKUP(16,eii,eia)&amp;_xlfn.XLOOKUP(11,eii,eia)&amp;_xlfn.XLOOKUP(LEFT(F471,7),r_1,r_11)&amp;_xlfn.XLOOKUP(16,eii,eia)&amp;_xlfn.XLOOKUP(12,eii,eia)&amp;_xlfn.XLOOKUP(LEFT(F471,7),r_1,r_12)&amp;" ppm/°C"&amp;_xlfn.XLOOKUP(16,eii,eia)&amp;_xlfn.XLOOKUP(13,eii,eia)&amp;MID(F471,4,2)&amp;_xlfn.XLOOKUP(16,eii,eia)&amp;_xlfn.XLOOKUP(14,eii,eia)&amp;_xlfn.XLOOKUP(16,eii,eia)&amp;_xlfn.XLOOKUP(15,eii,eia)&amp;_xlfn.XLOOKUP(16,eii,eia)</f>
        <v>technology 7502;attribute MPN 'ERJ2RHD7502' constant;attribute value '75.0 k' constant;attribute Power '0.063 W @ 70°C' constant;attribute package '0402' constant;attribute RCWV '68.7 V' constant;attribute tolerance '±0.5 %' constant;attribute pkg_codes '7502 / 753'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1" s="5" t="str" cm="1">
        <f t="array" aca="1" ref="I471" ca="1">IF( OR( AND($A471&gt;=INDIRECT("'Panasonic ERJ Code Table'!$K" &amp; I$1),$A471&lt;=INDIRECT("'Panasonic ERJ Code Table'!$L" &amp; I$1)), AND($A471&gt;=INDIRECT("'Panasonic ERJ Code Table'!$M" &amp; I$1),$A471&lt;=INDIRECT("'Panasonic ERJ Code Table'!$N" &amp; I$1)) ),I$2&amp;_xlfn.XLOOKUP($A471,E96_raw,E96_code),"N/A")</f>
        <v>N/A</v>
      </c>
      <c r="L471" s="5" t="str" cm="1">
        <f t="array" aca="1" ref="L471" ca="1">IF( OR( AND($A471&gt;=INDIRECT("'Panasonic ERJ Code Table'!$K" &amp; L$1),$A471&lt;=INDIRECT("'Panasonic ERJ Code Table'!$L" &amp; L$1)), AND($A471&gt;=INDIRECT("'Panasonic ERJ Code Table'!$M" &amp; L$1),$A471&lt;=INDIRECT("'Panasonic ERJ Code Table'!$N" &amp; L$1)) ),L$2&amp;_xlfn.XLOOKUP($A471,E96_raw,E96_code),"N/A")</f>
        <v>ERJ3RBD7502</v>
      </c>
      <c r="O471" s="5" t="str" cm="1">
        <f t="array" aca="1" ref="O471" ca="1">IF( OR( AND($A471&gt;=INDIRECT("'Panasonic ERJ Code Table'!$K" &amp; O$1),$A471&lt;=INDIRECT("'Panasonic ERJ Code Table'!$L" &amp; O$1)), AND($A471&gt;=INDIRECT("'Panasonic ERJ Code Table'!$M" &amp; O$1),$A471&lt;=INDIRECT("'Panasonic ERJ Code Table'!$N" &amp; O$1)) ),O$2&amp;_xlfn.XLOOKUP($A471,E96_raw,E96_code),"N/A")</f>
        <v>N/A</v>
      </c>
      <c r="R471" s="5" t="str" cm="1">
        <f t="array" aca="1" ref="R471" ca="1">IF( OR( AND($A471&gt;=INDIRECT("'Panasonic ERJ Code Table'!$K" &amp; R$1),$A471&lt;=INDIRECT("'Panasonic ERJ Code Table'!$L" &amp; R$1)), AND($A471&gt;=INDIRECT("'Panasonic ERJ Code Table'!$M" &amp; R$1),$A471&lt;=INDIRECT("'Panasonic ERJ Code Table'!$N" &amp; R$1)) ),R$2&amp;_xlfn.XLOOKUP($A471,E96_raw,E96_code),"N/A")</f>
        <v>ERJ6RBD7502</v>
      </c>
      <c r="U471" s="5" t="str" cm="1">
        <f t="array" aca="1" ref="U471" ca="1">IF( OR( AND($A471&gt;=INDIRECT("'Panasonic ERJ Code Table'!$J" &amp; U$1),$A471&lt;=INDIRECT("'Panasonic ERJ Code Table'!$K" &amp; U$1)), AND($A471&gt;=INDIRECT("'Panasonic ERJ Code Table'!$L" &amp; U$1),$A471&lt;=INDIRECT("'Panasonic ERJ Code Table'!$M" &amp; U$1)) ),U$2&amp;_xlfn.XLOOKUP($A471,E96_raw,E96_code),"N/A")</f>
        <v>ERJ6RED7502</v>
      </c>
    </row>
    <row r="472" spans="1:21">
      <c r="A472" s="16">
        <v>76800</v>
      </c>
      <c r="B472" s="19"/>
      <c r="C472" s="5" t="str" cm="1">
        <f t="array" aca="1" ref="C472" ca="1">IF( OR( AND($A472&gt;=INDIRECT("'Panasonic ERJ Code Table'!$K" &amp; C$1),$A472&lt;=INDIRECT("'Panasonic ERJ Code Table'!$L" &amp; C$1)), AND($A472&gt;=INDIRECT("'Panasonic ERJ Code Table'!$M" &amp; C$1),$A472&lt;=INDIRECT("'Panasonic ERJ Code Table'!$N" &amp; C$1)) ),C$2&amp;_xlfn.XLOOKUP($A472,E96_raw,E96_code),"N/A")</f>
        <v>ERJ1RHD7682</v>
      </c>
      <c r="D472" s="23" t="str" cm="1">
        <f t="array" aca="1" ref="D472" ca="1">"technology "&amp;RIGHT(C472,4)&amp;";"&amp;_xlfn.XLOOKUP(2,eii,eia)&amp;C472&amp;_xlfn.XLOOKUP(16,eii,eia)&amp;_xlfn.XLOOKUP(3,eii,eia)&amp;_xlfn.XLOOKUP($A472,E96_raw,e96_std&amp;" "&amp;e96_sym)&amp;_xlfn.XLOOKUP(16,eii,eia)&amp;_xlfn.XLOOKUP(4,eii,eia)&amp;_xlfn.XLOOKUP(LEFT(C472,7),r_1,r_4)&amp;" W @ 70°C"&amp;_xlfn.XLOOKUP(16,eii,eia)&amp;_xlfn.XLOOKUP(5,eii,eia)&amp;_xlfn.XLOOKUP(MID(C472,4,3),e_code,TEXT(e_size,"0000"))&amp;_xlfn.XLOOKUP(16,eii,eia)&amp;_xlfn.XLOOKUP(6,eii,eia)&amp;ROUND(MIN(SQRT($A472*_xlfn.XLOOKUP(LEFT(C472,7),r_1,r_4)),_xlfn.XLOOKUP(LEFT(C472,7),r_1,r_7)),1)&amp;" V"&amp;_xlfn.XLOOKUP(16,eii,eia)&amp;_xlfn.XLOOKUP(8,eii,eia)&amp;_xlfn.XLOOKUP(LEFT(C472,7),r_1,r_8)&amp;_xlfn.XLOOKUP(16,eii,eia)&amp;_xlfn.XLOOKUP(9,eii,eia)&amp;_xlfn.XLOOKUP($A472,E96_raw,E96_code&amp;" / "&amp;E96_3C)&amp;_xlfn.XLOOKUP(16,eii,eia)&amp;_xlfn.XLOOKUP(10,eii,eia)&amp;_xlfn.XLOOKUP(LEFT(C472,7),r_1,r_10)&amp;_xlfn.XLOOKUP(16,eii,eia)&amp;_xlfn.XLOOKUP(11,eii,eia)&amp;_xlfn.XLOOKUP(LEFT(C472,7),r_1,r_11)&amp;_xlfn.XLOOKUP(16,eii,eia)&amp;_xlfn.XLOOKUP(12,eii,eia)&amp;_xlfn.XLOOKUP(LEFT(C472,7),r_1,r_12)&amp;" ppm/°C"&amp;_xlfn.XLOOKUP(16,eii,eia)&amp;_xlfn.XLOOKUP(13,eii,eia)&amp;MID(C472,4,2)&amp;_xlfn.XLOOKUP(16,eii,eia)&amp;_xlfn.XLOOKUP(14,eii,eia)&amp;_xlfn.XLOOKUP(16,eii,eia)&amp;_xlfn.XLOOKUP(15,eii,eia)&amp;_xlfn.XLOOKUP(16,eii,eia)</f>
        <v>technology 7682;attribute MPN 'ERJ1RHD7682' constant;attribute value '76.8 k' constant;attribute Power '0.05 W @ 70°C' constant;attribute package '0201' constant;attribute RCWV '30 V' constant;attribute tolerance '±0.5 %' constant;attribute pkg_codes '7682 / 763'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2" s="5" t="str" cm="1">
        <f t="array" aca="1" ref="F472" ca="1">IF( OR( AND($A472&gt;=INDIRECT("'Panasonic ERJ Code Table'!$K" &amp; F$1),$A472&lt;=INDIRECT("'Panasonic ERJ Code Table'!$L" &amp; F$1)), AND($A472&gt;=INDIRECT("'Panasonic ERJ Code Table'!$M" &amp; F$1),$A472&lt;=INDIRECT("'Panasonic ERJ Code Table'!$N" &amp; F$1)) ),F$2&amp;_xlfn.XLOOKUP($A472,E96_raw,E96_code),"N/A")</f>
        <v>ERJ2RHD7682</v>
      </c>
      <c r="G472" s="23" t="str" cm="1">
        <f t="array" aca="1" ref="G472" ca="1">"technology "&amp;RIGHT(F472,4)&amp;";"&amp;_xlfn.XLOOKUP(2,eii,eia)&amp;F472&amp;_xlfn.XLOOKUP(16,eii,eia)&amp;_xlfn.XLOOKUP(3,eii,eia)&amp;_xlfn.XLOOKUP($A472,E96_raw,e96_std&amp;" "&amp;e96_sym)&amp;_xlfn.XLOOKUP(16,eii,eia)&amp;_xlfn.XLOOKUP(4,eii,eia)&amp;_xlfn.XLOOKUP(LEFT(F472,7),r_1,r_4)&amp;" W @ 70°C"&amp;_xlfn.XLOOKUP(16,eii,eia)&amp;_xlfn.XLOOKUP(5,eii,eia)&amp;_xlfn.XLOOKUP(MID(F472,4,3),e_code,TEXT(e_size,"0000"))&amp;_xlfn.XLOOKUP(16,eii,eia)&amp;_xlfn.XLOOKUP(6,eii,eia)&amp;ROUND(MIN(SQRT($A472*_xlfn.XLOOKUP(LEFT(F472,7),r_1,r_4)),_xlfn.XLOOKUP(LEFT(F472,7),r_1,r_7)),1)&amp;" V"&amp;_xlfn.XLOOKUP(16,eii,eia)&amp;_xlfn.XLOOKUP(8,eii,eia)&amp;_xlfn.XLOOKUP(LEFT(F472,7),r_1,r_8)&amp;_xlfn.XLOOKUP(16,eii,eia)&amp;_xlfn.XLOOKUP(9,eii,eia)&amp;_xlfn.XLOOKUP($A472,E96_raw,E96_code&amp;" / "&amp;E96_3C)&amp;_xlfn.XLOOKUP(16,eii,eia)&amp;_xlfn.XLOOKUP(10,eii,eia)&amp;_xlfn.XLOOKUP(LEFT(F472,7),r_1,r_10)&amp;_xlfn.XLOOKUP(16,eii,eia)&amp;_xlfn.XLOOKUP(11,eii,eia)&amp;_xlfn.XLOOKUP(LEFT(F472,7),r_1,r_11)&amp;_xlfn.XLOOKUP(16,eii,eia)&amp;_xlfn.XLOOKUP(12,eii,eia)&amp;_xlfn.XLOOKUP(LEFT(F472,7),r_1,r_12)&amp;" ppm/°C"&amp;_xlfn.XLOOKUP(16,eii,eia)&amp;_xlfn.XLOOKUP(13,eii,eia)&amp;MID(F472,4,2)&amp;_xlfn.XLOOKUP(16,eii,eia)&amp;_xlfn.XLOOKUP(14,eii,eia)&amp;_xlfn.XLOOKUP(16,eii,eia)&amp;_xlfn.XLOOKUP(15,eii,eia)&amp;_xlfn.XLOOKUP(16,eii,eia)</f>
        <v>technology 7682;attribute MPN 'ERJ2RHD7682' constant;attribute value '76.8 k' constant;attribute Power '0.063 W @ 70°C' constant;attribute package '0402' constant;attribute RCWV '69.6 V' constant;attribute tolerance '±0.5 %' constant;attribute pkg_codes '7682 / 763'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2" s="5" t="str" cm="1">
        <f t="array" aca="1" ref="I472" ca="1">IF( OR( AND($A472&gt;=INDIRECT("'Panasonic ERJ Code Table'!$K" &amp; I$1),$A472&lt;=INDIRECT("'Panasonic ERJ Code Table'!$L" &amp; I$1)), AND($A472&gt;=INDIRECT("'Panasonic ERJ Code Table'!$M" &amp; I$1),$A472&lt;=INDIRECT("'Panasonic ERJ Code Table'!$N" &amp; I$1)) ),I$2&amp;_xlfn.XLOOKUP($A472,E96_raw,E96_code),"N/A")</f>
        <v>N/A</v>
      </c>
      <c r="L472" s="5" t="str" cm="1">
        <f t="array" aca="1" ref="L472" ca="1">IF( OR( AND($A472&gt;=INDIRECT("'Panasonic ERJ Code Table'!$K" &amp; L$1),$A472&lt;=INDIRECT("'Panasonic ERJ Code Table'!$L" &amp; L$1)), AND($A472&gt;=INDIRECT("'Panasonic ERJ Code Table'!$M" &amp; L$1),$A472&lt;=INDIRECT("'Panasonic ERJ Code Table'!$N" &amp; L$1)) ),L$2&amp;_xlfn.XLOOKUP($A472,E96_raw,E96_code),"N/A")</f>
        <v>ERJ3RBD7682</v>
      </c>
      <c r="O472" s="5" t="str" cm="1">
        <f t="array" aca="1" ref="O472" ca="1">IF( OR( AND($A472&gt;=INDIRECT("'Panasonic ERJ Code Table'!$K" &amp; O$1),$A472&lt;=INDIRECT("'Panasonic ERJ Code Table'!$L" &amp; O$1)), AND($A472&gt;=INDIRECT("'Panasonic ERJ Code Table'!$M" &amp; O$1),$A472&lt;=INDIRECT("'Panasonic ERJ Code Table'!$N" &amp; O$1)) ),O$2&amp;_xlfn.XLOOKUP($A472,E96_raw,E96_code),"N/A")</f>
        <v>N/A</v>
      </c>
      <c r="R472" s="5" t="str" cm="1">
        <f t="array" aca="1" ref="R472" ca="1">IF( OR( AND($A472&gt;=INDIRECT("'Panasonic ERJ Code Table'!$K" &amp; R$1),$A472&lt;=INDIRECT("'Panasonic ERJ Code Table'!$L" &amp; R$1)), AND($A472&gt;=INDIRECT("'Panasonic ERJ Code Table'!$M" &amp; R$1),$A472&lt;=INDIRECT("'Panasonic ERJ Code Table'!$N" &amp; R$1)) ),R$2&amp;_xlfn.XLOOKUP($A472,E96_raw,E96_code),"N/A")</f>
        <v>ERJ6RBD7682</v>
      </c>
      <c r="U472" s="5" t="str" cm="1">
        <f t="array" aca="1" ref="U472" ca="1">IF( OR( AND($A472&gt;=INDIRECT("'Panasonic ERJ Code Table'!$J" &amp; U$1),$A472&lt;=INDIRECT("'Panasonic ERJ Code Table'!$K" &amp; U$1)), AND($A472&gt;=INDIRECT("'Panasonic ERJ Code Table'!$L" &amp; U$1),$A472&lt;=INDIRECT("'Panasonic ERJ Code Table'!$M" &amp; U$1)) ),U$2&amp;_xlfn.XLOOKUP($A472,E96_raw,E96_code),"N/A")</f>
        <v>ERJ6RED7682</v>
      </c>
    </row>
    <row r="473" spans="1:21">
      <c r="A473" s="16">
        <v>78700</v>
      </c>
      <c r="B473" s="19"/>
      <c r="C473" s="5" t="str" cm="1">
        <f t="array" aca="1" ref="C473" ca="1">IF( OR( AND($A473&gt;=INDIRECT("'Panasonic ERJ Code Table'!$K" &amp; C$1),$A473&lt;=INDIRECT("'Panasonic ERJ Code Table'!$L" &amp; C$1)), AND($A473&gt;=INDIRECT("'Panasonic ERJ Code Table'!$M" &amp; C$1),$A473&lt;=INDIRECT("'Panasonic ERJ Code Table'!$N" &amp; C$1)) ),C$2&amp;_xlfn.XLOOKUP($A473,E96_raw,E96_code),"N/A")</f>
        <v>ERJ1RHD7872</v>
      </c>
      <c r="D473" s="23" t="str" cm="1">
        <f t="array" aca="1" ref="D473" ca="1">"technology "&amp;RIGHT(C473,4)&amp;";"&amp;_xlfn.XLOOKUP(2,eii,eia)&amp;C473&amp;_xlfn.XLOOKUP(16,eii,eia)&amp;_xlfn.XLOOKUP(3,eii,eia)&amp;_xlfn.XLOOKUP($A473,E96_raw,e96_std&amp;" "&amp;e96_sym)&amp;_xlfn.XLOOKUP(16,eii,eia)&amp;_xlfn.XLOOKUP(4,eii,eia)&amp;_xlfn.XLOOKUP(LEFT(C473,7),r_1,r_4)&amp;" W @ 70°C"&amp;_xlfn.XLOOKUP(16,eii,eia)&amp;_xlfn.XLOOKUP(5,eii,eia)&amp;_xlfn.XLOOKUP(MID(C473,4,3),e_code,TEXT(e_size,"0000"))&amp;_xlfn.XLOOKUP(16,eii,eia)&amp;_xlfn.XLOOKUP(6,eii,eia)&amp;ROUND(MIN(SQRT($A473*_xlfn.XLOOKUP(LEFT(C473,7),r_1,r_4)),_xlfn.XLOOKUP(LEFT(C473,7),r_1,r_7)),1)&amp;" V"&amp;_xlfn.XLOOKUP(16,eii,eia)&amp;_xlfn.XLOOKUP(8,eii,eia)&amp;_xlfn.XLOOKUP(LEFT(C473,7),r_1,r_8)&amp;_xlfn.XLOOKUP(16,eii,eia)&amp;_xlfn.XLOOKUP(9,eii,eia)&amp;_xlfn.XLOOKUP($A473,E96_raw,E96_code&amp;" / "&amp;E96_3C)&amp;_xlfn.XLOOKUP(16,eii,eia)&amp;_xlfn.XLOOKUP(10,eii,eia)&amp;_xlfn.XLOOKUP(LEFT(C473,7),r_1,r_10)&amp;_xlfn.XLOOKUP(16,eii,eia)&amp;_xlfn.XLOOKUP(11,eii,eia)&amp;_xlfn.XLOOKUP(LEFT(C473,7),r_1,r_11)&amp;_xlfn.XLOOKUP(16,eii,eia)&amp;_xlfn.XLOOKUP(12,eii,eia)&amp;_xlfn.XLOOKUP(LEFT(C473,7),r_1,r_12)&amp;" ppm/°C"&amp;_xlfn.XLOOKUP(16,eii,eia)&amp;_xlfn.XLOOKUP(13,eii,eia)&amp;MID(C473,4,2)&amp;_xlfn.XLOOKUP(16,eii,eia)&amp;_xlfn.XLOOKUP(14,eii,eia)&amp;_xlfn.XLOOKUP(16,eii,eia)&amp;_xlfn.XLOOKUP(15,eii,eia)&amp;_xlfn.XLOOKUP(16,eii,eia)</f>
        <v>technology 7872;attribute MPN 'ERJ1RHD7872' constant;attribute value '78.7 k' constant;attribute Power '0.05 W @ 70°C' constant;attribute package '0201' constant;attribute RCWV '30 V' constant;attribute tolerance '±0.5 %' constant;attribute pkg_codes '7872 / 783'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3" s="5" t="str" cm="1">
        <f t="array" aca="1" ref="F473" ca="1">IF( OR( AND($A473&gt;=INDIRECT("'Panasonic ERJ Code Table'!$K" &amp; F$1),$A473&lt;=INDIRECT("'Panasonic ERJ Code Table'!$L" &amp; F$1)), AND($A473&gt;=INDIRECT("'Panasonic ERJ Code Table'!$M" &amp; F$1),$A473&lt;=INDIRECT("'Panasonic ERJ Code Table'!$N" &amp; F$1)) ),F$2&amp;_xlfn.XLOOKUP($A473,E96_raw,E96_code),"N/A")</f>
        <v>ERJ2RHD7872</v>
      </c>
      <c r="G473" s="23" t="str" cm="1">
        <f t="array" aca="1" ref="G473" ca="1">"technology "&amp;RIGHT(F473,4)&amp;";"&amp;_xlfn.XLOOKUP(2,eii,eia)&amp;F473&amp;_xlfn.XLOOKUP(16,eii,eia)&amp;_xlfn.XLOOKUP(3,eii,eia)&amp;_xlfn.XLOOKUP($A473,E96_raw,e96_std&amp;" "&amp;e96_sym)&amp;_xlfn.XLOOKUP(16,eii,eia)&amp;_xlfn.XLOOKUP(4,eii,eia)&amp;_xlfn.XLOOKUP(LEFT(F473,7),r_1,r_4)&amp;" W @ 70°C"&amp;_xlfn.XLOOKUP(16,eii,eia)&amp;_xlfn.XLOOKUP(5,eii,eia)&amp;_xlfn.XLOOKUP(MID(F473,4,3),e_code,TEXT(e_size,"0000"))&amp;_xlfn.XLOOKUP(16,eii,eia)&amp;_xlfn.XLOOKUP(6,eii,eia)&amp;ROUND(MIN(SQRT($A473*_xlfn.XLOOKUP(LEFT(F473,7),r_1,r_4)),_xlfn.XLOOKUP(LEFT(F473,7),r_1,r_7)),1)&amp;" V"&amp;_xlfn.XLOOKUP(16,eii,eia)&amp;_xlfn.XLOOKUP(8,eii,eia)&amp;_xlfn.XLOOKUP(LEFT(F473,7),r_1,r_8)&amp;_xlfn.XLOOKUP(16,eii,eia)&amp;_xlfn.XLOOKUP(9,eii,eia)&amp;_xlfn.XLOOKUP($A473,E96_raw,E96_code&amp;" / "&amp;E96_3C)&amp;_xlfn.XLOOKUP(16,eii,eia)&amp;_xlfn.XLOOKUP(10,eii,eia)&amp;_xlfn.XLOOKUP(LEFT(F473,7),r_1,r_10)&amp;_xlfn.XLOOKUP(16,eii,eia)&amp;_xlfn.XLOOKUP(11,eii,eia)&amp;_xlfn.XLOOKUP(LEFT(F473,7),r_1,r_11)&amp;_xlfn.XLOOKUP(16,eii,eia)&amp;_xlfn.XLOOKUP(12,eii,eia)&amp;_xlfn.XLOOKUP(LEFT(F473,7),r_1,r_12)&amp;" ppm/°C"&amp;_xlfn.XLOOKUP(16,eii,eia)&amp;_xlfn.XLOOKUP(13,eii,eia)&amp;MID(F473,4,2)&amp;_xlfn.XLOOKUP(16,eii,eia)&amp;_xlfn.XLOOKUP(14,eii,eia)&amp;_xlfn.XLOOKUP(16,eii,eia)&amp;_xlfn.XLOOKUP(15,eii,eia)&amp;_xlfn.XLOOKUP(16,eii,eia)</f>
        <v>technology 7872;attribute MPN 'ERJ2RHD7872' constant;attribute value '78.7 k' constant;attribute Power '0.063 W @ 70°C' constant;attribute package '0402' constant;attribute RCWV '70.4 V' constant;attribute tolerance '±0.5 %' constant;attribute pkg_codes '7872 / 783'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3" s="5" t="str" cm="1">
        <f t="array" aca="1" ref="I473" ca="1">IF( OR( AND($A473&gt;=INDIRECT("'Panasonic ERJ Code Table'!$K" &amp; I$1),$A473&lt;=INDIRECT("'Panasonic ERJ Code Table'!$L" &amp; I$1)), AND($A473&gt;=INDIRECT("'Panasonic ERJ Code Table'!$M" &amp; I$1),$A473&lt;=INDIRECT("'Panasonic ERJ Code Table'!$N" &amp; I$1)) ),I$2&amp;_xlfn.XLOOKUP($A473,E96_raw,E96_code),"N/A")</f>
        <v>N/A</v>
      </c>
      <c r="L473" s="5" t="str" cm="1">
        <f t="array" aca="1" ref="L473" ca="1">IF( OR( AND($A473&gt;=INDIRECT("'Panasonic ERJ Code Table'!$K" &amp; L$1),$A473&lt;=INDIRECT("'Panasonic ERJ Code Table'!$L" &amp; L$1)), AND($A473&gt;=INDIRECT("'Panasonic ERJ Code Table'!$M" &amp; L$1),$A473&lt;=INDIRECT("'Panasonic ERJ Code Table'!$N" &amp; L$1)) ),L$2&amp;_xlfn.XLOOKUP($A473,E96_raw,E96_code),"N/A")</f>
        <v>ERJ3RBD7872</v>
      </c>
      <c r="O473" s="5" t="str" cm="1">
        <f t="array" aca="1" ref="O473" ca="1">IF( OR( AND($A473&gt;=INDIRECT("'Panasonic ERJ Code Table'!$K" &amp; O$1),$A473&lt;=INDIRECT("'Panasonic ERJ Code Table'!$L" &amp; O$1)), AND($A473&gt;=INDIRECT("'Panasonic ERJ Code Table'!$M" &amp; O$1),$A473&lt;=INDIRECT("'Panasonic ERJ Code Table'!$N" &amp; O$1)) ),O$2&amp;_xlfn.XLOOKUP($A473,E96_raw,E96_code),"N/A")</f>
        <v>N/A</v>
      </c>
      <c r="R473" s="5" t="str" cm="1">
        <f t="array" aca="1" ref="R473" ca="1">IF( OR( AND($A473&gt;=INDIRECT("'Panasonic ERJ Code Table'!$K" &amp; R$1),$A473&lt;=INDIRECT("'Panasonic ERJ Code Table'!$L" &amp; R$1)), AND($A473&gt;=INDIRECT("'Panasonic ERJ Code Table'!$M" &amp; R$1),$A473&lt;=INDIRECT("'Panasonic ERJ Code Table'!$N" &amp; R$1)) ),R$2&amp;_xlfn.XLOOKUP($A473,E96_raw,E96_code),"N/A")</f>
        <v>ERJ6RBD7872</v>
      </c>
      <c r="U473" s="5" t="str" cm="1">
        <f t="array" aca="1" ref="U473" ca="1">IF( OR( AND($A473&gt;=INDIRECT("'Panasonic ERJ Code Table'!$J" &amp; U$1),$A473&lt;=INDIRECT("'Panasonic ERJ Code Table'!$K" &amp; U$1)), AND($A473&gt;=INDIRECT("'Panasonic ERJ Code Table'!$L" &amp; U$1),$A473&lt;=INDIRECT("'Panasonic ERJ Code Table'!$M" &amp; U$1)) ),U$2&amp;_xlfn.XLOOKUP($A473,E96_raw,E96_code),"N/A")</f>
        <v>ERJ6RED7872</v>
      </c>
    </row>
    <row r="474" spans="1:21">
      <c r="A474" s="16">
        <v>80600</v>
      </c>
      <c r="B474" s="19"/>
      <c r="C474" s="5" t="str" cm="1">
        <f t="array" aca="1" ref="C474" ca="1">IF( OR( AND($A474&gt;=INDIRECT("'Panasonic ERJ Code Table'!$K" &amp; C$1),$A474&lt;=INDIRECT("'Panasonic ERJ Code Table'!$L" &amp; C$1)), AND($A474&gt;=INDIRECT("'Panasonic ERJ Code Table'!$M" &amp; C$1),$A474&lt;=INDIRECT("'Panasonic ERJ Code Table'!$N" &amp; C$1)) ),C$2&amp;_xlfn.XLOOKUP($A474,E96_raw,E96_code),"N/A")</f>
        <v>ERJ1RHD8062</v>
      </c>
      <c r="D474" s="23" t="str" cm="1">
        <f t="array" aca="1" ref="D474" ca="1">"technology "&amp;RIGHT(C474,4)&amp;";"&amp;_xlfn.XLOOKUP(2,eii,eia)&amp;C474&amp;_xlfn.XLOOKUP(16,eii,eia)&amp;_xlfn.XLOOKUP(3,eii,eia)&amp;_xlfn.XLOOKUP($A474,E96_raw,e96_std&amp;" "&amp;e96_sym)&amp;_xlfn.XLOOKUP(16,eii,eia)&amp;_xlfn.XLOOKUP(4,eii,eia)&amp;_xlfn.XLOOKUP(LEFT(C474,7),r_1,r_4)&amp;" W @ 70°C"&amp;_xlfn.XLOOKUP(16,eii,eia)&amp;_xlfn.XLOOKUP(5,eii,eia)&amp;_xlfn.XLOOKUP(MID(C474,4,3),e_code,TEXT(e_size,"0000"))&amp;_xlfn.XLOOKUP(16,eii,eia)&amp;_xlfn.XLOOKUP(6,eii,eia)&amp;ROUND(MIN(SQRT($A474*_xlfn.XLOOKUP(LEFT(C474,7),r_1,r_4)),_xlfn.XLOOKUP(LEFT(C474,7),r_1,r_7)),1)&amp;" V"&amp;_xlfn.XLOOKUP(16,eii,eia)&amp;_xlfn.XLOOKUP(8,eii,eia)&amp;_xlfn.XLOOKUP(LEFT(C474,7),r_1,r_8)&amp;_xlfn.XLOOKUP(16,eii,eia)&amp;_xlfn.XLOOKUP(9,eii,eia)&amp;_xlfn.XLOOKUP($A474,E96_raw,E96_code&amp;" / "&amp;E96_3C)&amp;_xlfn.XLOOKUP(16,eii,eia)&amp;_xlfn.XLOOKUP(10,eii,eia)&amp;_xlfn.XLOOKUP(LEFT(C474,7),r_1,r_10)&amp;_xlfn.XLOOKUP(16,eii,eia)&amp;_xlfn.XLOOKUP(11,eii,eia)&amp;_xlfn.XLOOKUP(LEFT(C474,7),r_1,r_11)&amp;_xlfn.XLOOKUP(16,eii,eia)&amp;_xlfn.XLOOKUP(12,eii,eia)&amp;_xlfn.XLOOKUP(LEFT(C474,7),r_1,r_12)&amp;" ppm/°C"&amp;_xlfn.XLOOKUP(16,eii,eia)&amp;_xlfn.XLOOKUP(13,eii,eia)&amp;MID(C474,4,2)&amp;_xlfn.XLOOKUP(16,eii,eia)&amp;_xlfn.XLOOKUP(14,eii,eia)&amp;_xlfn.XLOOKUP(16,eii,eia)&amp;_xlfn.XLOOKUP(15,eii,eia)&amp;_xlfn.XLOOKUP(16,eii,eia)</f>
        <v>technology 8062;attribute MPN 'ERJ1RHD8062' constant;attribute value '80.6 k' constant;attribute Power '0.05 W @ 70°C' constant;attribute package '0201' constant;attribute RCWV '30 V' constant;attribute tolerance '±0.5 %' constant;attribute pkg_codes '8062 / 803'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4" s="5" t="str" cm="1">
        <f t="array" aca="1" ref="F474" ca="1">IF( OR( AND($A474&gt;=INDIRECT("'Panasonic ERJ Code Table'!$K" &amp; F$1),$A474&lt;=INDIRECT("'Panasonic ERJ Code Table'!$L" &amp; F$1)), AND($A474&gt;=INDIRECT("'Panasonic ERJ Code Table'!$M" &amp; F$1),$A474&lt;=INDIRECT("'Panasonic ERJ Code Table'!$N" &amp; F$1)) ),F$2&amp;_xlfn.XLOOKUP($A474,E96_raw,E96_code),"N/A")</f>
        <v>ERJ2RHD8062</v>
      </c>
      <c r="G474" s="23" t="str" cm="1">
        <f t="array" aca="1" ref="G474" ca="1">"technology "&amp;RIGHT(F474,4)&amp;";"&amp;_xlfn.XLOOKUP(2,eii,eia)&amp;F474&amp;_xlfn.XLOOKUP(16,eii,eia)&amp;_xlfn.XLOOKUP(3,eii,eia)&amp;_xlfn.XLOOKUP($A474,E96_raw,e96_std&amp;" "&amp;e96_sym)&amp;_xlfn.XLOOKUP(16,eii,eia)&amp;_xlfn.XLOOKUP(4,eii,eia)&amp;_xlfn.XLOOKUP(LEFT(F474,7),r_1,r_4)&amp;" W @ 70°C"&amp;_xlfn.XLOOKUP(16,eii,eia)&amp;_xlfn.XLOOKUP(5,eii,eia)&amp;_xlfn.XLOOKUP(MID(F474,4,3),e_code,TEXT(e_size,"0000"))&amp;_xlfn.XLOOKUP(16,eii,eia)&amp;_xlfn.XLOOKUP(6,eii,eia)&amp;ROUND(MIN(SQRT($A474*_xlfn.XLOOKUP(LEFT(F474,7),r_1,r_4)),_xlfn.XLOOKUP(LEFT(F474,7),r_1,r_7)),1)&amp;" V"&amp;_xlfn.XLOOKUP(16,eii,eia)&amp;_xlfn.XLOOKUP(8,eii,eia)&amp;_xlfn.XLOOKUP(LEFT(F474,7),r_1,r_8)&amp;_xlfn.XLOOKUP(16,eii,eia)&amp;_xlfn.XLOOKUP(9,eii,eia)&amp;_xlfn.XLOOKUP($A474,E96_raw,E96_code&amp;" / "&amp;E96_3C)&amp;_xlfn.XLOOKUP(16,eii,eia)&amp;_xlfn.XLOOKUP(10,eii,eia)&amp;_xlfn.XLOOKUP(LEFT(F474,7),r_1,r_10)&amp;_xlfn.XLOOKUP(16,eii,eia)&amp;_xlfn.XLOOKUP(11,eii,eia)&amp;_xlfn.XLOOKUP(LEFT(F474,7),r_1,r_11)&amp;_xlfn.XLOOKUP(16,eii,eia)&amp;_xlfn.XLOOKUP(12,eii,eia)&amp;_xlfn.XLOOKUP(LEFT(F474,7),r_1,r_12)&amp;" ppm/°C"&amp;_xlfn.XLOOKUP(16,eii,eia)&amp;_xlfn.XLOOKUP(13,eii,eia)&amp;MID(F474,4,2)&amp;_xlfn.XLOOKUP(16,eii,eia)&amp;_xlfn.XLOOKUP(14,eii,eia)&amp;_xlfn.XLOOKUP(16,eii,eia)&amp;_xlfn.XLOOKUP(15,eii,eia)&amp;_xlfn.XLOOKUP(16,eii,eia)</f>
        <v>technology 8062;attribute MPN 'ERJ2RHD8062' constant;attribute value '80.6 k' constant;attribute Power '0.063 W @ 70°C' constant;attribute package '0402' constant;attribute RCWV '71.3 V' constant;attribute tolerance '±0.5 %' constant;attribute pkg_codes '8062 / 803'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4" s="5" t="str" cm="1">
        <f t="array" aca="1" ref="I474" ca="1">IF( OR( AND($A474&gt;=INDIRECT("'Panasonic ERJ Code Table'!$K" &amp; I$1),$A474&lt;=INDIRECT("'Panasonic ERJ Code Table'!$L" &amp; I$1)), AND($A474&gt;=INDIRECT("'Panasonic ERJ Code Table'!$M" &amp; I$1),$A474&lt;=INDIRECT("'Panasonic ERJ Code Table'!$N" &amp; I$1)) ),I$2&amp;_xlfn.XLOOKUP($A474,E96_raw,E96_code),"N/A")</f>
        <v>N/A</v>
      </c>
      <c r="L474" s="5" t="str" cm="1">
        <f t="array" aca="1" ref="L474" ca="1">IF( OR( AND($A474&gt;=INDIRECT("'Panasonic ERJ Code Table'!$K" &amp; L$1),$A474&lt;=INDIRECT("'Panasonic ERJ Code Table'!$L" &amp; L$1)), AND($A474&gt;=INDIRECT("'Panasonic ERJ Code Table'!$M" &amp; L$1),$A474&lt;=INDIRECT("'Panasonic ERJ Code Table'!$N" &amp; L$1)) ),L$2&amp;_xlfn.XLOOKUP($A474,E96_raw,E96_code),"N/A")</f>
        <v>ERJ3RBD8062</v>
      </c>
      <c r="O474" s="5" t="str" cm="1">
        <f t="array" aca="1" ref="O474" ca="1">IF( OR( AND($A474&gt;=INDIRECT("'Panasonic ERJ Code Table'!$K" &amp; O$1),$A474&lt;=INDIRECT("'Panasonic ERJ Code Table'!$L" &amp; O$1)), AND($A474&gt;=INDIRECT("'Panasonic ERJ Code Table'!$M" &amp; O$1),$A474&lt;=INDIRECT("'Panasonic ERJ Code Table'!$N" &amp; O$1)) ),O$2&amp;_xlfn.XLOOKUP($A474,E96_raw,E96_code),"N/A")</f>
        <v>N/A</v>
      </c>
      <c r="R474" s="5" t="str" cm="1">
        <f t="array" aca="1" ref="R474" ca="1">IF( OR( AND($A474&gt;=INDIRECT("'Panasonic ERJ Code Table'!$K" &amp; R$1),$A474&lt;=INDIRECT("'Panasonic ERJ Code Table'!$L" &amp; R$1)), AND($A474&gt;=INDIRECT("'Panasonic ERJ Code Table'!$M" &amp; R$1),$A474&lt;=INDIRECT("'Panasonic ERJ Code Table'!$N" &amp; R$1)) ),R$2&amp;_xlfn.XLOOKUP($A474,E96_raw,E96_code),"N/A")</f>
        <v>ERJ6RBD8062</v>
      </c>
      <c r="U474" s="5" t="str" cm="1">
        <f t="array" aca="1" ref="U474" ca="1">IF( OR( AND($A474&gt;=INDIRECT("'Panasonic ERJ Code Table'!$J" &amp; U$1),$A474&lt;=INDIRECT("'Panasonic ERJ Code Table'!$K" &amp; U$1)), AND($A474&gt;=INDIRECT("'Panasonic ERJ Code Table'!$L" &amp; U$1),$A474&lt;=INDIRECT("'Panasonic ERJ Code Table'!$M" &amp; U$1)) ),U$2&amp;_xlfn.XLOOKUP($A474,E96_raw,E96_code),"N/A")</f>
        <v>ERJ6RED8062</v>
      </c>
    </row>
    <row r="475" spans="1:21">
      <c r="A475" s="16">
        <v>82500</v>
      </c>
      <c r="B475" s="19"/>
      <c r="C475" s="5" t="str" cm="1">
        <f t="array" aca="1" ref="C475" ca="1">IF( OR( AND($A475&gt;=INDIRECT("'Panasonic ERJ Code Table'!$K" &amp; C$1),$A475&lt;=INDIRECT("'Panasonic ERJ Code Table'!$L" &amp; C$1)), AND($A475&gt;=INDIRECT("'Panasonic ERJ Code Table'!$M" &amp; C$1),$A475&lt;=INDIRECT("'Panasonic ERJ Code Table'!$N" &amp; C$1)) ),C$2&amp;_xlfn.XLOOKUP($A475,E96_raw,E96_code),"N/A")</f>
        <v>ERJ1RHD8252</v>
      </c>
      <c r="D475" s="23" t="str" cm="1">
        <f t="array" aca="1" ref="D475" ca="1">"technology "&amp;RIGHT(C475,4)&amp;";"&amp;_xlfn.XLOOKUP(2,eii,eia)&amp;C475&amp;_xlfn.XLOOKUP(16,eii,eia)&amp;_xlfn.XLOOKUP(3,eii,eia)&amp;_xlfn.XLOOKUP($A475,E96_raw,e96_std&amp;" "&amp;e96_sym)&amp;_xlfn.XLOOKUP(16,eii,eia)&amp;_xlfn.XLOOKUP(4,eii,eia)&amp;_xlfn.XLOOKUP(LEFT(C475,7),r_1,r_4)&amp;" W @ 70°C"&amp;_xlfn.XLOOKUP(16,eii,eia)&amp;_xlfn.XLOOKUP(5,eii,eia)&amp;_xlfn.XLOOKUP(MID(C475,4,3),e_code,TEXT(e_size,"0000"))&amp;_xlfn.XLOOKUP(16,eii,eia)&amp;_xlfn.XLOOKUP(6,eii,eia)&amp;ROUND(MIN(SQRT($A475*_xlfn.XLOOKUP(LEFT(C475,7),r_1,r_4)),_xlfn.XLOOKUP(LEFT(C475,7),r_1,r_7)),1)&amp;" V"&amp;_xlfn.XLOOKUP(16,eii,eia)&amp;_xlfn.XLOOKUP(8,eii,eia)&amp;_xlfn.XLOOKUP(LEFT(C475,7),r_1,r_8)&amp;_xlfn.XLOOKUP(16,eii,eia)&amp;_xlfn.XLOOKUP(9,eii,eia)&amp;_xlfn.XLOOKUP($A475,E96_raw,E96_code&amp;" / "&amp;E96_3C)&amp;_xlfn.XLOOKUP(16,eii,eia)&amp;_xlfn.XLOOKUP(10,eii,eia)&amp;_xlfn.XLOOKUP(LEFT(C475,7),r_1,r_10)&amp;_xlfn.XLOOKUP(16,eii,eia)&amp;_xlfn.XLOOKUP(11,eii,eia)&amp;_xlfn.XLOOKUP(LEFT(C475,7),r_1,r_11)&amp;_xlfn.XLOOKUP(16,eii,eia)&amp;_xlfn.XLOOKUP(12,eii,eia)&amp;_xlfn.XLOOKUP(LEFT(C475,7),r_1,r_12)&amp;" ppm/°C"&amp;_xlfn.XLOOKUP(16,eii,eia)&amp;_xlfn.XLOOKUP(13,eii,eia)&amp;MID(C475,4,2)&amp;_xlfn.XLOOKUP(16,eii,eia)&amp;_xlfn.XLOOKUP(14,eii,eia)&amp;_xlfn.XLOOKUP(16,eii,eia)&amp;_xlfn.XLOOKUP(15,eii,eia)&amp;_xlfn.XLOOKUP(16,eii,eia)</f>
        <v>technology 8252;attribute MPN 'ERJ1RHD8252' constant;attribute value '82.5 k' constant;attribute Power '0.05 W @ 70°C' constant;attribute package '0201' constant;attribute RCWV '30 V' constant;attribute tolerance '±0.5 %' constant;attribute pkg_codes '8252 / 823'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5" s="5" t="str" cm="1">
        <f t="array" aca="1" ref="F475" ca="1">IF( OR( AND($A475&gt;=INDIRECT("'Panasonic ERJ Code Table'!$K" &amp; F$1),$A475&lt;=INDIRECT("'Panasonic ERJ Code Table'!$L" &amp; F$1)), AND($A475&gt;=INDIRECT("'Panasonic ERJ Code Table'!$M" &amp; F$1),$A475&lt;=INDIRECT("'Panasonic ERJ Code Table'!$N" &amp; F$1)) ),F$2&amp;_xlfn.XLOOKUP($A475,E96_raw,E96_code),"N/A")</f>
        <v>ERJ2RHD8252</v>
      </c>
      <c r="G475" s="23" t="str" cm="1">
        <f t="array" aca="1" ref="G475" ca="1">"technology "&amp;RIGHT(F475,4)&amp;";"&amp;_xlfn.XLOOKUP(2,eii,eia)&amp;F475&amp;_xlfn.XLOOKUP(16,eii,eia)&amp;_xlfn.XLOOKUP(3,eii,eia)&amp;_xlfn.XLOOKUP($A475,E96_raw,e96_std&amp;" "&amp;e96_sym)&amp;_xlfn.XLOOKUP(16,eii,eia)&amp;_xlfn.XLOOKUP(4,eii,eia)&amp;_xlfn.XLOOKUP(LEFT(F475,7),r_1,r_4)&amp;" W @ 70°C"&amp;_xlfn.XLOOKUP(16,eii,eia)&amp;_xlfn.XLOOKUP(5,eii,eia)&amp;_xlfn.XLOOKUP(MID(F475,4,3),e_code,TEXT(e_size,"0000"))&amp;_xlfn.XLOOKUP(16,eii,eia)&amp;_xlfn.XLOOKUP(6,eii,eia)&amp;ROUND(MIN(SQRT($A475*_xlfn.XLOOKUP(LEFT(F475,7),r_1,r_4)),_xlfn.XLOOKUP(LEFT(F475,7),r_1,r_7)),1)&amp;" V"&amp;_xlfn.XLOOKUP(16,eii,eia)&amp;_xlfn.XLOOKUP(8,eii,eia)&amp;_xlfn.XLOOKUP(LEFT(F475,7),r_1,r_8)&amp;_xlfn.XLOOKUP(16,eii,eia)&amp;_xlfn.XLOOKUP(9,eii,eia)&amp;_xlfn.XLOOKUP($A475,E96_raw,E96_code&amp;" / "&amp;E96_3C)&amp;_xlfn.XLOOKUP(16,eii,eia)&amp;_xlfn.XLOOKUP(10,eii,eia)&amp;_xlfn.XLOOKUP(LEFT(F475,7),r_1,r_10)&amp;_xlfn.XLOOKUP(16,eii,eia)&amp;_xlfn.XLOOKUP(11,eii,eia)&amp;_xlfn.XLOOKUP(LEFT(F475,7),r_1,r_11)&amp;_xlfn.XLOOKUP(16,eii,eia)&amp;_xlfn.XLOOKUP(12,eii,eia)&amp;_xlfn.XLOOKUP(LEFT(F475,7),r_1,r_12)&amp;" ppm/°C"&amp;_xlfn.XLOOKUP(16,eii,eia)&amp;_xlfn.XLOOKUP(13,eii,eia)&amp;MID(F475,4,2)&amp;_xlfn.XLOOKUP(16,eii,eia)&amp;_xlfn.XLOOKUP(14,eii,eia)&amp;_xlfn.XLOOKUP(16,eii,eia)&amp;_xlfn.XLOOKUP(15,eii,eia)&amp;_xlfn.XLOOKUP(16,eii,eia)</f>
        <v>technology 8252;attribute MPN 'ERJ2RHD8252' constant;attribute value '82.5 k' constant;attribute Power '0.063 W @ 70°C' constant;attribute package '0402' constant;attribute RCWV '72.1 V' constant;attribute tolerance '±0.5 %' constant;attribute pkg_codes '8252 / 823'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5" s="5" t="str" cm="1">
        <f t="array" aca="1" ref="I475" ca="1">IF( OR( AND($A475&gt;=INDIRECT("'Panasonic ERJ Code Table'!$K" &amp; I$1),$A475&lt;=INDIRECT("'Panasonic ERJ Code Table'!$L" &amp; I$1)), AND($A475&gt;=INDIRECT("'Panasonic ERJ Code Table'!$M" &amp; I$1),$A475&lt;=INDIRECT("'Panasonic ERJ Code Table'!$N" &amp; I$1)) ),I$2&amp;_xlfn.XLOOKUP($A475,E96_raw,E96_code),"N/A")</f>
        <v>N/A</v>
      </c>
      <c r="L475" s="5" t="str" cm="1">
        <f t="array" aca="1" ref="L475" ca="1">IF( OR( AND($A475&gt;=INDIRECT("'Panasonic ERJ Code Table'!$K" &amp; L$1),$A475&lt;=INDIRECT("'Panasonic ERJ Code Table'!$L" &amp; L$1)), AND($A475&gt;=INDIRECT("'Panasonic ERJ Code Table'!$M" &amp; L$1),$A475&lt;=INDIRECT("'Panasonic ERJ Code Table'!$N" &amp; L$1)) ),L$2&amp;_xlfn.XLOOKUP($A475,E96_raw,E96_code),"N/A")</f>
        <v>ERJ3RBD8252</v>
      </c>
      <c r="O475" s="5" t="str" cm="1">
        <f t="array" aca="1" ref="O475" ca="1">IF( OR( AND($A475&gt;=INDIRECT("'Panasonic ERJ Code Table'!$K" &amp; O$1),$A475&lt;=INDIRECT("'Panasonic ERJ Code Table'!$L" &amp; O$1)), AND($A475&gt;=INDIRECT("'Panasonic ERJ Code Table'!$M" &amp; O$1),$A475&lt;=INDIRECT("'Panasonic ERJ Code Table'!$N" &amp; O$1)) ),O$2&amp;_xlfn.XLOOKUP($A475,E96_raw,E96_code),"N/A")</f>
        <v>N/A</v>
      </c>
      <c r="R475" s="5" t="str" cm="1">
        <f t="array" aca="1" ref="R475" ca="1">IF( OR( AND($A475&gt;=INDIRECT("'Panasonic ERJ Code Table'!$K" &amp; R$1),$A475&lt;=INDIRECT("'Panasonic ERJ Code Table'!$L" &amp; R$1)), AND($A475&gt;=INDIRECT("'Panasonic ERJ Code Table'!$M" &amp; R$1),$A475&lt;=INDIRECT("'Panasonic ERJ Code Table'!$N" &amp; R$1)) ),R$2&amp;_xlfn.XLOOKUP($A475,E96_raw,E96_code),"N/A")</f>
        <v>ERJ6RBD8252</v>
      </c>
      <c r="U475" s="5" t="str" cm="1">
        <f t="array" aca="1" ref="U475" ca="1">IF( OR( AND($A475&gt;=INDIRECT("'Panasonic ERJ Code Table'!$J" &amp; U$1),$A475&lt;=INDIRECT("'Panasonic ERJ Code Table'!$K" &amp; U$1)), AND($A475&gt;=INDIRECT("'Panasonic ERJ Code Table'!$L" &amp; U$1),$A475&lt;=INDIRECT("'Panasonic ERJ Code Table'!$M" &amp; U$1)) ),U$2&amp;_xlfn.XLOOKUP($A475,E96_raw,E96_code),"N/A")</f>
        <v>ERJ6RED8252</v>
      </c>
    </row>
    <row r="476" spans="1:21">
      <c r="A476" s="16">
        <v>84499.999999999985</v>
      </c>
      <c r="B476" s="19"/>
      <c r="C476" s="5" t="str" cm="1">
        <f t="array" aca="1" ref="C476" ca="1">IF( OR( AND($A476&gt;=INDIRECT("'Panasonic ERJ Code Table'!$K" &amp; C$1),$A476&lt;=INDIRECT("'Panasonic ERJ Code Table'!$L" &amp; C$1)), AND($A476&gt;=INDIRECT("'Panasonic ERJ Code Table'!$M" &amp; C$1),$A476&lt;=INDIRECT("'Panasonic ERJ Code Table'!$N" &amp; C$1)) ),C$2&amp;_xlfn.XLOOKUP($A476,E96_raw,E96_code),"N/A")</f>
        <v>ERJ1RHD8452</v>
      </c>
      <c r="D476" s="23" t="str" cm="1">
        <f t="array" aca="1" ref="D476" ca="1">"technology "&amp;RIGHT(C476,4)&amp;";"&amp;_xlfn.XLOOKUP(2,eii,eia)&amp;C476&amp;_xlfn.XLOOKUP(16,eii,eia)&amp;_xlfn.XLOOKUP(3,eii,eia)&amp;_xlfn.XLOOKUP($A476,E96_raw,e96_std&amp;" "&amp;e96_sym)&amp;_xlfn.XLOOKUP(16,eii,eia)&amp;_xlfn.XLOOKUP(4,eii,eia)&amp;_xlfn.XLOOKUP(LEFT(C476,7),r_1,r_4)&amp;" W @ 70°C"&amp;_xlfn.XLOOKUP(16,eii,eia)&amp;_xlfn.XLOOKUP(5,eii,eia)&amp;_xlfn.XLOOKUP(MID(C476,4,3),e_code,TEXT(e_size,"0000"))&amp;_xlfn.XLOOKUP(16,eii,eia)&amp;_xlfn.XLOOKUP(6,eii,eia)&amp;ROUND(MIN(SQRT($A476*_xlfn.XLOOKUP(LEFT(C476,7),r_1,r_4)),_xlfn.XLOOKUP(LEFT(C476,7),r_1,r_7)),1)&amp;" V"&amp;_xlfn.XLOOKUP(16,eii,eia)&amp;_xlfn.XLOOKUP(8,eii,eia)&amp;_xlfn.XLOOKUP(LEFT(C476,7),r_1,r_8)&amp;_xlfn.XLOOKUP(16,eii,eia)&amp;_xlfn.XLOOKUP(9,eii,eia)&amp;_xlfn.XLOOKUP($A476,E96_raw,E96_code&amp;" / "&amp;E96_3C)&amp;_xlfn.XLOOKUP(16,eii,eia)&amp;_xlfn.XLOOKUP(10,eii,eia)&amp;_xlfn.XLOOKUP(LEFT(C476,7),r_1,r_10)&amp;_xlfn.XLOOKUP(16,eii,eia)&amp;_xlfn.XLOOKUP(11,eii,eia)&amp;_xlfn.XLOOKUP(LEFT(C476,7),r_1,r_11)&amp;_xlfn.XLOOKUP(16,eii,eia)&amp;_xlfn.XLOOKUP(12,eii,eia)&amp;_xlfn.XLOOKUP(LEFT(C476,7),r_1,r_12)&amp;" ppm/°C"&amp;_xlfn.XLOOKUP(16,eii,eia)&amp;_xlfn.XLOOKUP(13,eii,eia)&amp;MID(C476,4,2)&amp;_xlfn.XLOOKUP(16,eii,eia)&amp;_xlfn.XLOOKUP(14,eii,eia)&amp;_xlfn.XLOOKUP(16,eii,eia)&amp;_xlfn.XLOOKUP(15,eii,eia)&amp;_xlfn.XLOOKUP(16,eii,eia)</f>
        <v>technology 8452;attribute MPN 'ERJ1RHD8452' constant;attribute value '84.5 k' constant;attribute Power '0.05 W @ 70°C' constant;attribute package '0201' constant;attribute RCWV '30 V' constant;attribute tolerance '±0.5 %' constant;attribute pkg_codes '8452 / 843'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6" s="5" t="str" cm="1">
        <f t="array" aca="1" ref="F476" ca="1">IF( OR( AND($A476&gt;=INDIRECT("'Panasonic ERJ Code Table'!$K" &amp; F$1),$A476&lt;=INDIRECT("'Panasonic ERJ Code Table'!$L" &amp; F$1)), AND($A476&gt;=INDIRECT("'Panasonic ERJ Code Table'!$M" &amp; F$1),$A476&lt;=INDIRECT("'Panasonic ERJ Code Table'!$N" &amp; F$1)) ),F$2&amp;_xlfn.XLOOKUP($A476,E96_raw,E96_code),"N/A")</f>
        <v>ERJ2RHD8452</v>
      </c>
      <c r="G476" s="23" t="str" cm="1">
        <f t="array" aca="1" ref="G476" ca="1">"technology "&amp;RIGHT(F476,4)&amp;";"&amp;_xlfn.XLOOKUP(2,eii,eia)&amp;F476&amp;_xlfn.XLOOKUP(16,eii,eia)&amp;_xlfn.XLOOKUP(3,eii,eia)&amp;_xlfn.XLOOKUP($A476,E96_raw,e96_std&amp;" "&amp;e96_sym)&amp;_xlfn.XLOOKUP(16,eii,eia)&amp;_xlfn.XLOOKUP(4,eii,eia)&amp;_xlfn.XLOOKUP(LEFT(F476,7),r_1,r_4)&amp;" W @ 70°C"&amp;_xlfn.XLOOKUP(16,eii,eia)&amp;_xlfn.XLOOKUP(5,eii,eia)&amp;_xlfn.XLOOKUP(MID(F476,4,3),e_code,TEXT(e_size,"0000"))&amp;_xlfn.XLOOKUP(16,eii,eia)&amp;_xlfn.XLOOKUP(6,eii,eia)&amp;ROUND(MIN(SQRT($A476*_xlfn.XLOOKUP(LEFT(F476,7),r_1,r_4)),_xlfn.XLOOKUP(LEFT(F476,7),r_1,r_7)),1)&amp;" V"&amp;_xlfn.XLOOKUP(16,eii,eia)&amp;_xlfn.XLOOKUP(8,eii,eia)&amp;_xlfn.XLOOKUP(LEFT(F476,7),r_1,r_8)&amp;_xlfn.XLOOKUP(16,eii,eia)&amp;_xlfn.XLOOKUP(9,eii,eia)&amp;_xlfn.XLOOKUP($A476,E96_raw,E96_code&amp;" / "&amp;E96_3C)&amp;_xlfn.XLOOKUP(16,eii,eia)&amp;_xlfn.XLOOKUP(10,eii,eia)&amp;_xlfn.XLOOKUP(LEFT(F476,7),r_1,r_10)&amp;_xlfn.XLOOKUP(16,eii,eia)&amp;_xlfn.XLOOKUP(11,eii,eia)&amp;_xlfn.XLOOKUP(LEFT(F476,7),r_1,r_11)&amp;_xlfn.XLOOKUP(16,eii,eia)&amp;_xlfn.XLOOKUP(12,eii,eia)&amp;_xlfn.XLOOKUP(LEFT(F476,7),r_1,r_12)&amp;" ppm/°C"&amp;_xlfn.XLOOKUP(16,eii,eia)&amp;_xlfn.XLOOKUP(13,eii,eia)&amp;MID(F476,4,2)&amp;_xlfn.XLOOKUP(16,eii,eia)&amp;_xlfn.XLOOKUP(14,eii,eia)&amp;_xlfn.XLOOKUP(16,eii,eia)&amp;_xlfn.XLOOKUP(15,eii,eia)&amp;_xlfn.XLOOKUP(16,eii,eia)</f>
        <v>technology 8452;attribute MPN 'ERJ2RHD8452' constant;attribute value '84.5 k' constant;attribute Power '0.063 W @ 70°C' constant;attribute package '0402' constant;attribute RCWV '73 V' constant;attribute tolerance '±0.5 %' constant;attribute pkg_codes '8452 / 843'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6" s="5" t="str" cm="1">
        <f t="array" aca="1" ref="I476" ca="1">IF( OR( AND($A476&gt;=INDIRECT("'Panasonic ERJ Code Table'!$K" &amp; I$1),$A476&lt;=INDIRECT("'Panasonic ERJ Code Table'!$L" &amp; I$1)), AND($A476&gt;=INDIRECT("'Panasonic ERJ Code Table'!$M" &amp; I$1),$A476&lt;=INDIRECT("'Panasonic ERJ Code Table'!$N" &amp; I$1)) ),I$2&amp;_xlfn.XLOOKUP($A476,E96_raw,E96_code),"N/A")</f>
        <v>N/A</v>
      </c>
      <c r="L476" s="5" t="str" cm="1">
        <f t="array" aca="1" ref="L476" ca="1">IF( OR( AND($A476&gt;=INDIRECT("'Panasonic ERJ Code Table'!$K" &amp; L$1),$A476&lt;=INDIRECT("'Panasonic ERJ Code Table'!$L" &amp; L$1)), AND($A476&gt;=INDIRECT("'Panasonic ERJ Code Table'!$M" &amp; L$1),$A476&lt;=INDIRECT("'Panasonic ERJ Code Table'!$N" &amp; L$1)) ),L$2&amp;_xlfn.XLOOKUP($A476,E96_raw,E96_code),"N/A")</f>
        <v>ERJ3RBD8452</v>
      </c>
      <c r="O476" s="5" t="str" cm="1">
        <f t="array" aca="1" ref="O476" ca="1">IF( OR( AND($A476&gt;=INDIRECT("'Panasonic ERJ Code Table'!$K" &amp; O$1),$A476&lt;=INDIRECT("'Panasonic ERJ Code Table'!$L" &amp; O$1)), AND($A476&gt;=INDIRECT("'Panasonic ERJ Code Table'!$M" &amp; O$1),$A476&lt;=INDIRECT("'Panasonic ERJ Code Table'!$N" &amp; O$1)) ),O$2&amp;_xlfn.XLOOKUP($A476,E96_raw,E96_code),"N/A")</f>
        <v>N/A</v>
      </c>
      <c r="R476" s="5" t="str" cm="1">
        <f t="array" aca="1" ref="R476" ca="1">IF( OR( AND($A476&gt;=INDIRECT("'Panasonic ERJ Code Table'!$K" &amp; R$1),$A476&lt;=INDIRECT("'Panasonic ERJ Code Table'!$L" &amp; R$1)), AND($A476&gt;=INDIRECT("'Panasonic ERJ Code Table'!$M" &amp; R$1),$A476&lt;=INDIRECT("'Panasonic ERJ Code Table'!$N" &amp; R$1)) ),R$2&amp;_xlfn.XLOOKUP($A476,E96_raw,E96_code),"N/A")</f>
        <v>ERJ6RBD8452</v>
      </c>
      <c r="U476" s="5" t="str" cm="1">
        <f t="array" aca="1" ref="U476" ca="1">IF( OR( AND($A476&gt;=INDIRECT("'Panasonic ERJ Code Table'!$J" &amp; U$1),$A476&lt;=INDIRECT("'Panasonic ERJ Code Table'!$K" &amp; U$1)), AND($A476&gt;=INDIRECT("'Panasonic ERJ Code Table'!$L" &amp; U$1),$A476&lt;=INDIRECT("'Panasonic ERJ Code Table'!$M" &amp; U$1)) ),U$2&amp;_xlfn.XLOOKUP($A476,E96_raw,E96_code),"N/A")</f>
        <v>ERJ6RED8452</v>
      </c>
    </row>
    <row r="477" spans="1:21">
      <c r="A477" s="16">
        <v>86600</v>
      </c>
      <c r="B477" s="19"/>
      <c r="C477" s="5" t="str" cm="1">
        <f t="array" aca="1" ref="C477" ca="1">IF( OR( AND($A477&gt;=INDIRECT("'Panasonic ERJ Code Table'!$K" &amp; C$1),$A477&lt;=INDIRECT("'Panasonic ERJ Code Table'!$L" &amp; C$1)), AND($A477&gt;=INDIRECT("'Panasonic ERJ Code Table'!$M" &amp; C$1),$A477&lt;=INDIRECT("'Panasonic ERJ Code Table'!$N" &amp; C$1)) ),C$2&amp;_xlfn.XLOOKUP($A477,E96_raw,E96_code),"N/A")</f>
        <v>ERJ1RHD8662</v>
      </c>
      <c r="D477" s="23" t="str" cm="1">
        <f t="array" aca="1" ref="D477" ca="1">"technology "&amp;RIGHT(C477,4)&amp;";"&amp;_xlfn.XLOOKUP(2,eii,eia)&amp;C477&amp;_xlfn.XLOOKUP(16,eii,eia)&amp;_xlfn.XLOOKUP(3,eii,eia)&amp;_xlfn.XLOOKUP($A477,E96_raw,e96_std&amp;" "&amp;e96_sym)&amp;_xlfn.XLOOKUP(16,eii,eia)&amp;_xlfn.XLOOKUP(4,eii,eia)&amp;_xlfn.XLOOKUP(LEFT(C477,7),r_1,r_4)&amp;" W @ 70°C"&amp;_xlfn.XLOOKUP(16,eii,eia)&amp;_xlfn.XLOOKUP(5,eii,eia)&amp;_xlfn.XLOOKUP(MID(C477,4,3),e_code,TEXT(e_size,"0000"))&amp;_xlfn.XLOOKUP(16,eii,eia)&amp;_xlfn.XLOOKUP(6,eii,eia)&amp;ROUND(MIN(SQRT($A477*_xlfn.XLOOKUP(LEFT(C477,7),r_1,r_4)),_xlfn.XLOOKUP(LEFT(C477,7),r_1,r_7)),1)&amp;" V"&amp;_xlfn.XLOOKUP(16,eii,eia)&amp;_xlfn.XLOOKUP(8,eii,eia)&amp;_xlfn.XLOOKUP(LEFT(C477,7),r_1,r_8)&amp;_xlfn.XLOOKUP(16,eii,eia)&amp;_xlfn.XLOOKUP(9,eii,eia)&amp;_xlfn.XLOOKUP($A477,E96_raw,E96_code&amp;" / "&amp;E96_3C)&amp;_xlfn.XLOOKUP(16,eii,eia)&amp;_xlfn.XLOOKUP(10,eii,eia)&amp;_xlfn.XLOOKUP(LEFT(C477,7),r_1,r_10)&amp;_xlfn.XLOOKUP(16,eii,eia)&amp;_xlfn.XLOOKUP(11,eii,eia)&amp;_xlfn.XLOOKUP(LEFT(C477,7),r_1,r_11)&amp;_xlfn.XLOOKUP(16,eii,eia)&amp;_xlfn.XLOOKUP(12,eii,eia)&amp;_xlfn.XLOOKUP(LEFT(C477,7),r_1,r_12)&amp;" ppm/°C"&amp;_xlfn.XLOOKUP(16,eii,eia)&amp;_xlfn.XLOOKUP(13,eii,eia)&amp;MID(C477,4,2)&amp;_xlfn.XLOOKUP(16,eii,eia)&amp;_xlfn.XLOOKUP(14,eii,eia)&amp;_xlfn.XLOOKUP(16,eii,eia)&amp;_xlfn.XLOOKUP(15,eii,eia)&amp;_xlfn.XLOOKUP(16,eii,eia)</f>
        <v>technology 8662;attribute MPN 'ERJ1RHD8662' constant;attribute value '86.6 k' constant;attribute Power '0.05 W @ 70°C' constant;attribute package '0201' constant;attribute RCWV '30 V' constant;attribute tolerance '±0.5 %' constant;attribute pkg_codes '8662 / 863'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7" s="5" t="str" cm="1">
        <f t="array" aca="1" ref="F477" ca="1">IF( OR( AND($A477&gt;=INDIRECT("'Panasonic ERJ Code Table'!$K" &amp; F$1),$A477&lt;=INDIRECT("'Panasonic ERJ Code Table'!$L" &amp; F$1)), AND($A477&gt;=INDIRECT("'Panasonic ERJ Code Table'!$M" &amp; F$1),$A477&lt;=INDIRECT("'Panasonic ERJ Code Table'!$N" &amp; F$1)) ),F$2&amp;_xlfn.XLOOKUP($A477,E96_raw,E96_code),"N/A")</f>
        <v>ERJ2RHD8662</v>
      </c>
      <c r="G477" s="23" t="str" cm="1">
        <f t="array" aca="1" ref="G477" ca="1">"technology "&amp;RIGHT(F477,4)&amp;";"&amp;_xlfn.XLOOKUP(2,eii,eia)&amp;F477&amp;_xlfn.XLOOKUP(16,eii,eia)&amp;_xlfn.XLOOKUP(3,eii,eia)&amp;_xlfn.XLOOKUP($A477,E96_raw,e96_std&amp;" "&amp;e96_sym)&amp;_xlfn.XLOOKUP(16,eii,eia)&amp;_xlfn.XLOOKUP(4,eii,eia)&amp;_xlfn.XLOOKUP(LEFT(F477,7),r_1,r_4)&amp;" W @ 70°C"&amp;_xlfn.XLOOKUP(16,eii,eia)&amp;_xlfn.XLOOKUP(5,eii,eia)&amp;_xlfn.XLOOKUP(MID(F477,4,3),e_code,TEXT(e_size,"0000"))&amp;_xlfn.XLOOKUP(16,eii,eia)&amp;_xlfn.XLOOKUP(6,eii,eia)&amp;ROUND(MIN(SQRT($A477*_xlfn.XLOOKUP(LEFT(F477,7),r_1,r_4)),_xlfn.XLOOKUP(LEFT(F477,7),r_1,r_7)),1)&amp;" V"&amp;_xlfn.XLOOKUP(16,eii,eia)&amp;_xlfn.XLOOKUP(8,eii,eia)&amp;_xlfn.XLOOKUP(LEFT(F477,7),r_1,r_8)&amp;_xlfn.XLOOKUP(16,eii,eia)&amp;_xlfn.XLOOKUP(9,eii,eia)&amp;_xlfn.XLOOKUP($A477,E96_raw,E96_code&amp;" / "&amp;E96_3C)&amp;_xlfn.XLOOKUP(16,eii,eia)&amp;_xlfn.XLOOKUP(10,eii,eia)&amp;_xlfn.XLOOKUP(LEFT(F477,7),r_1,r_10)&amp;_xlfn.XLOOKUP(16,eii,eia)&amp;_xlfn.XLOOKUP(11,eii,eia)&amp;_xlfn.XLOOKUP(LEFT(F477,7),r_1,r_11)&amp;_xlfn.XLOOKUP(16,eii,eia)&amp;_xlfn.XLOOKUP(12,eii,eia)&amp;_xlfn.XLOOKUP(LEFT(F477,7),r_1,r_12)&amp;" ppm/°C"&amp;_xlfn.XLOOKUP(16,eii,eia)&amp;_xlfn.XLOOKUP(13,eii,eia)&amp;MID(F477,4,2)&amp;_xlfn.XLOOKUP(16,eii,eia)&amp;_xlfn.XLOOKUP(14,eii,eia)&amp;_xlfn.XLOOKUP(16,eii,eia)&amp;_xlfn.XLOOKUP(15,eii,eia)&amp;_xlfn.XLOOKUP(16,eii,eia)</f>
        <v>technology 8662;attribute MPN 'ERJ2RHD8662' constant;attribute value '86.6 k' constant;attribute Power '0.063 W @ 70°C' constant;attribute package '0402' constant;attribute RCWV '73.9 V' constant;attribute tolerance '±0.5 %' constant;attribute pkg_codes '8662 / 863'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7" s="5" t="str" cm="1">
        <f t="array" aca="1" ref="I477" ca="1">IF( OR( AND($A477&gt;=INDIRECT("'Panasonic ERJ Code Table'!$K" &amp; I$1),$A477&lt;=INDIRECT("'Panasonic ERJ Code Table'!$L" &amp; I$1)), AND($A477&gt;=INDIRECT("'Panasonic ERJ Code Table'!$M" &amp; I$1),$A477&lt;=INDIRECT("'Panasonic ERJ Code Table'!$N" &amp; I$1)) ),I$2&amp;_xlfn.XLOOKUP($A477,E96_raw,E96_code),"N/A")</f>
        <v>N/A</v>
      </c>
      <c r="L477" s="5" t="str" cm="1">
        <f t="array" aca="1" ref="L477" ca="1">IF( OR( AND($A477&gt;=INDIRECT("'Panasonic ERJ Code Table'!$K" &amp; L$1),$A477&lt;=INDIRECT("'Panasonic ERJ Code Table'!$L" &amp; L$1)), AND($A477&gt;=INDIRECT("'Panasonic ERJ Code Table'!$M" &amp; L$1),$A477&lt;=INDIRECT("'Panasonic ERJ Code Table'!$N" &amp; L$1)) ),L$2&amp;_xlfn.XLOOKUP($A477,E96_raw,E96_code),"N/A")</f>
        <v>ERJ3RBD8662</v>
      </c>
      <c r="O477" s="5" t="str" cm="1">
        <f t="array" aca="1" ref="O477" ca="1">IF( OR( AND($A477&gt;=INDIRECT("'Panasonic ERJ Code Table'!$K" &amp; O$1),$A477&lt;=INDIRECT("'Panasonic ERJ Code Table'!$L" &amp; O$1)), AND($A477&gt;=INDIRECT("'Panasonic ERJ Code Table'!$M" &amp; O$1),$A477&lt;=INDIRECT("'Panasonic ERJ Code Table'!$N" &amp; O$1)) ),O$2&amp;_xlfn.XLOOKUP($A477,E96_raw,E96_code),"N/A")</f>
        <v>N/A</v>
      </c>
      <c r="R477" s="5" t="str" cm="1">
        <f t="array" aca="1" ref="R477" ca="1">IF( OR( AND($A477&gt;=INDIRECT("'Panasonic ERJ Code Table'!$K" &amp; R$1),$A477&lt;=INDIRECT("'Panasonic ERJ Code Table'!$L" &amp; R$1)), AND($A477&gt;=INDIRECT("'Panasonic ERJ Code Table'!$M" &amp; R$1),$A477&lt;=INDIRECT("'Panasonic ERJ Code Table'!$N" &amp; R$1)) ),R$2&amp;_xlfn.XLOOKUP($A477,E96_raw,E96_code),"N/A")</f>
        <v>ERJ6RBD8662</v>
      </c>
      <c r="U477" s="5" t="str" cm="1">
        <f t="array" aca="1" ref="U477" ca="1">IF( OR( AND($A477&gt;=INDIRECT("'Panasonic ERJ Code Table'!$J" &amp; U$1),$A477&lt;=INDIRECT("'Panasonic ERJ Code Table'!$K" &amp; U$1)), AND($A477&gt;=INDIRECT("'Panasonic ERJ Code Table'!$L" &amp; U$1),$A477&lt;=INDIRECT("'Panasonic ERJ Code Table'!$M" &amp; U$1)) ),U$2&amp;_xlfn.XLOOKUP($A477,E96_raw,E96_code),"N/A")</f>
        <v>ERJ6RED8662</v>
      </c>
    </row>
    <row r="478" spans="1:21">
      <c r="A478" s="16">
        <v>88699.999999999985</v>
      </c>
      <c r="B478" s="19"/>
      <c r="C478" s="5" t="str" cm="1">
        <f t="array" aca="1" ref="C478" ca="1">IF( OR( AND($A478&gt;=INDIRECT("'Panasonic ERJ Code Table'!$K" &amp; C$1),$A478&lt;=INDIRECT("'Panasonic ERJ Code Table'!$L" &amp; C$1)), AND($A478&gt;=INDIRECT("'Panasonic ERJ Code Table'!$M" &amp; C$1),$A478&lt;=INDIRECT("'Panasonic ERJ Code Table'!$N" &amp; C$1)) ),C$2&amp;_xlfn.XLOOKUP($A478,E96_raw,E96_code),"N/A")</f>
        <v>ERJ1RHD8872</v>
      </c>
      <c r="D478" s="23" t="str" cm="1">
        <f t="array" aca="1" ref="D478" ca="1">"technology "&amp;RIGHT(C478,4)&amp;";"&amp;_xlfn.XLOOKUP(2,eii,eia)&amp;C478&amp;_xlfn.XLOOKUP(16,eii,eia)&amp;_xlfn.XLOOKUP(3,eii,eia)&amp;_xlfn.XLOOKUP($A478,E96_raw,e96_std&amp;" "&amp;e96_sym)&amp;_xlfn.XLOOKUP(16,eii,eia)&amp;_xlfn.XLOOKUP(4,eii,eia)&amp;_xlfn.XLOOKUP(LEFT(C478,7),r_1,r_4)&amp;" W @ 70°C"&amp;_xlfn.XLOOKUP(16,eii,eia)&amp;_xlfn.XLOOKUP(5,eii,eia)&amp;_xlfn.XLOOKUP(MID(C478,4,3),e_code,TEXT(e_size,"0000"))&amp;_xlfn.XLOOKUP(16,eii,eia)&amp;_xlfn.XLOOKUP(6,eii,eia)&amp;ROUND(MIN(SQRT($A478*_xlfn.XLOOKUP(LEFT(C478,7),r_1,r_4)),_xlfn.XLOOKUP(LEFT(C478,7),r_1,r_7)),1)&amp;" V"&amp;_xlfn.XLOOKUP(16,eii,eia)&amp;_xlfn.XLOOKUP(8,eii,eia)&amp;_xlfn.XLOOKUP(LEFT(C478,7),r_1,r_8)&amp;_xlfn.XLOOKUP(16,eii,eia)&amp;_xlfn.XLOOKUP(9,eii,eia)&amp;_xlfn.XLOOKUP($A478,E96_raw,E96_code&amp;" / "&amp;E96_3C)&amp;_xlfn.XLOOKUP(16,eii,eia)&amp;_xlfn.XLOOKUP(10,eii,eia)&amp;_xlfn.XLOOKUP(LEFT(C478,7),r_1,r_10)&amp;_xlfn.XLOOKUP(16,eii,eia)&amp;_xlfn.XLOOKUP(11,eii,eia)&amp;_xlfn.XLOOKUP(LEFT(C478,7),r_1,r_11)&amp;_xlfn.XLOOKUP(16,eii,eia)&amp;_xlfn.XLOOKUP(12,eii,eia)&amp;_xlfn.XLOOKUP(LEFT(C478,7),r_1,r_12)&amp;" ppm/°C"&amp;_xlfn.XLOOKUP(16,eii,eia)&amp;_xlfn.XLOOKUP(13,eii,eia)&amp;MID(C478,4,2)&amp;_xlfn.XLOOKUP(16,eii,eia)&amp;_xlfn.XLOOKUP(14,eii,eia)&amp;_xlfn.XLOOKUP(16,eii,eia)&amp;_xlfn.XLOOKUP(15,eii,eia)&amp;_xlfn.XLOOKUP(16,eii,eia)</f>
        <v>technology 8872;attribute MPN 'ERJ1RHD8872' constant;attribute value '88.7 k' constant;attribute Power '0.05 W @ 70°C' constant;attribute package '0201' constant;attribute RCWV '30 V' constant;attribute tolerance '±0.5 %' constant;attribute pkg_codes '8872 / 883'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8" s="5" t="str" cm="1">
        <f t="array" aca="1" ref="F478" ca="1">IF( OR( AND($A478&gt;=INDIRECT("'Panasonic ERJ Code Table'!$K" &amp; F$1),$A478&lt;=INDIRECT("'Panasonic ERJ Code Table'!$L" &amp; F$1)), AND($A478&gt;=INDIRECT("'Panasonic ERJ Code Table'!$M" &amp; F$1),$A478&lt;=INDIRECT("'Panasonic ERJ Code Table'!$N" &amp; F$1)) ),F$2&amp;_xlfn.XLOOKUP($A478,E96_raw,E96_code),"N/A")</f>
        <v>ERJ2RHD8872</v>
      </c>
      <c r="G478" s="23" t="str" cm="1">
        <f t="array" aca="1" ref="G478" ca="1">"technology "&amp;RIGHT(F478,4)&amp;";"&amp;_xlfn.XLOOKUP(2,eii,eia)&amp;F478&amp;_xlfn.XLOOKUP(16,eii,eia)&amp;_xlfn.XLOOKUP(3,eii,eia)&amp;_xlfn.XLOOKUP($A478,E96_raw,e96_std&amp;" "&amp;e96_sym)&amp;_xlfn.XLOOKUP(16,eii,eia)&amp;_xlfn.XLOOKUP(4,eii,eia)&amp;_xlfn.XLOOKUP(LEFT(F478,7),r_1,r_4)&amp;" W @ 70°C"&amp;_xlfn.XLOOKUP(16,eii,eia)&amp;_xlfn.XLOOKUP(5,eii,eia)&amp;_xlfn.XLOOKUP(MID(F478,4,3),e_code,TEXT(e_size,"0000"))&amp;_xlfn.XLOOKUP(16,eii,eia)&amp;_xlfn.XLOOKUP(6,eii,eia)&amp;ROUND(MIN(SQRT($A478*_xlfn.XLOOKUP(LEFT(F478,7),r_1,r_4)),_xlfn.XLOOKUP(LEFT(F478,7),r_1,r_7)),1)&amp;" V"&amp;_xlfn.XLOOKUP(16,eii,eia)&amp;_xlfn.XLOOKUP(8,eii,eia)&amp;_xlfn.XLOOKUP(LEFT(F478,7),r_1,r_8)&amp;_xlfn.XLOOKUP(16,eii,eia)&amp;_xlfn.XLOOKUP(9,eii,eia)&amp;_xlfn.XLOOKUP($A478,E96_raw,E96_code&amp;" / "&amp;E96_3C)&amp;_xlfn.XLOOKUP(16,eii,eia)&amp;_xlfn.XLOOKUP(10,eii,eia)&amp;_xlfn.XLOOKUP(LEFT(F478,7),r_1,r_10)&amp;_xlfn.XLOOKUP(16,eii,eia)&amp;_xlfn.XLOOKUP(11,eii,eia)&amp;_xlfn.XLOOKUP(LEFT(F478,7),r_1,r_11)&amp;_xlfn.XLOOKUP(16,eii,eia)&amp;_xlfn.XLOOKUP(12,eii,eia)&amp;_xlfn.XLOOKUP(LEFT(F478,7),r_1,r_12)&amp;" ppm/°C"&amp;_xlfn.XLOOKUP(16,eii,eia)&amp;_xlfn.XLOOKUP(13,eii,eia)&amp;MID(F478,4,2)&amp;_xlfn.XLOOKUP(16,eii,eia)&amp;_xlfn.XLOOKUP(14,eii,eia)&amp;_xlfn.XLOOKUP(16,eii,eia)&amp;_xlfn.XLOOKUP(15,eii,eia)&amp;_xlfn.XLOOKUP(16,eii,eia)</f>
        <v>technology 8872;attribute MPN 'ERJ2RHD8872' constant;attribute value '88.7 k' constant;attribute Power '0.063 W @ 70°C' constant;attribute package '0402' constant;attribute RCWV '74.8 V' constant;attribute tolerance '±0.5 %' constant;attribute pkg_codes '8872 / 883'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8" s="5" t="str" cm="1">
        <f t="array" aca="1" ref="I478" ca="1">IF( OR( AND($A478&gt;=INDIRECT("'Panasonic ERJ Code Table'!$K" &amp; I$1),$A478&lt;=INDIRECT("'Panasonic ERJ Code Table'!$L" &amp; I$1)), AND($A478&gt;=INDIRECT("'Panasonic ERJ Code Table'!$M" &amp; I$1),$A478&lt;=INDIRECT("'Panasonic ERJ Code Table'!$N" &amp; I$1)) ),I$2&amp;_xlfn.XLOOKUP($A478,E96_raw,E96_code),"N/A")</f>
        <v>N/A</v>
      </c>
      <c r="L478" s="5" t="str" cm="1">
        <f t="array" aca="1" ref="L478" ca="1">IF( OR( AND($A478&gt;=INDIRECT("'Panasonic ERJ Code Table'!$K" &amp; L$1),$A478&lt;=INDIRECT("'Panasonic ERJ Code Table'!$L" &amp; L$1)), AND($A478&gt;=INDIRECT("'Panasonic ERJ Code Table'!$M" &amp; L$1),$A478&lt;=INDIRECT("'Panasonic ERJ Code Table'!$N" &amp; L$1)) ),L$2&amp;_xlfn.XLOOKUP($A478,E96_raw,E96_code),"N/A")</f>
        <v>ERJ3RBD8872</v>
      </c>
      <c r="O478" s="5" t="str" cm="1">
        <f t="array" aca="1" ref="O478" ca="1">IF( OR( AND($A478&gt;=INDIRECT("'Panasonic ERJ Code Table'!$K" &amp; O$1),$A478&lt;=INDIRECT("'Panasonic ERJ Code Table'!$L" &amp; O$1)), AND($A478&gt;=INDIRECT("'Panasonic ERJ Code Table'!$M" &amp; O$1),$A478&lt;=INDIRECT("'Panasonic ERJ Code Table'!$N" &amp; O$1)) ),O$2&amp;_xlfn.XLOOKUP($A478,E96_raw,E96_code),"N/A")</f>
        <v>N/A</v>
      </c>
      <c r="R478" s="5" t="str" cm="1">
        <f t="array" aca="1" ref="R478" ca="1">IF( OR( AND($A478&gt;=INDIRECT("'Panasonic ERJ Code Table'!$K" &amp; R$1),$A478&lt;=INDIRECT("'Panasonic ERJ Code Table'!$L" &amp; R$1)), AND($A478&gt;=INDIRECT("'Panasonic ERJ Code Table'!$M" &amp; R$1),$A478&lt;=INDIRECT("'Panasonic ERJ Code Table'!$N" &amp; R$1)) ),R$2&amp;_xlfn.XLOOKUP($A478,E96_raw,E96_code),"N/A")</f>
        <v>ERJ6RBD8872</v>
      </c>
      <c r="U478" s="5" t="str" cm="1">
        <f t="array" aca="1" ref="U478" ca="1">IF( OR( AND($A478&gt;=INDIRECT("'Panasonic ERJ Code Table'!$J" &amp; U$1),$A478&lt;=INDIRECT("'Panasonic ERJ Code Table'!$K" &amp; U$1)), AND($A478&gt;=INDIRECT("'Panasonic ERJ Code Table'!$L" &amp; U$1),$A478&lt;=INDIRECT("'Panasonic ERJ Code Table'!$M" &amp; U$1)) ),U$2&amp;_xlfn.XLOOKUP($A478,E96_raw,E96_code),"N/A")</f>
        <v>ERJ6RED8872</v>
      </c>
    </row>
    <row r="479" spans="1:21">
      <c r="A479" s="16">
        <v>90900</v>
      </c>
      <c r="B479" s="19"/>
      <c r="C479" s="5" t="str" cm="1">
        <f t="array" aca="1" ref="C479" ca="1">IF( OR( AND($A479&gt;=INDIRECT("'Panasonic ERJ Code Table'!$K" &amp; C$1),$A479&lt;=INDIRECT("'Panasonic ERJ Code Table'!$L" &amp; C$1)), AND($A479&gt;=INDIRECT("'Panasonic ERJ Code Table'!$M" &amp; C$1),$A479&lt;=INDIRECT("'Panasonic ERJ Code Table'!$N" &amp; C$1)) ),C$2&amp;_xlfn.XLOOKUP($A479,E96_raw,E96_code),"N/A")</f>
        <v>ERJ1RHD9092</v>
      </c>
      <c r="D479" s="23" t="str" cm="1">
        <f t="array" aca="1" ref="D479" ca="1">"technology "&amp;RIGHT(C479,4)&amp;";"&amp;_xlfn.XLOOKUP(2,eii,eia)&amp;C479&amp;_xlfn.XLOOKUP(16,eii,eia)&amp;_xlfn.XLOOKUP(3,eii,eia)&amp;_xlfn.XLOOKUP($A479,E96_raw,e96_std&amp;" "&amp;e96_sym)&amp;_xlfn.XLOOKUP(16,eii,eia)&amp;_xlfn.XLOOKUP(4,eii,eia)&amp;_xlfn.XLOOKUP(LEFT(C479,7),r_1,r_4)&amp;" W @ 70°C"&amp;_xlfn.XLOOKUP(16,eii,eia)&amp;_xlfn.XLOOKUP(5,eii,eia)&amp;_xlfn.XLOOKUP(MID(C479,4,3),e_code,TEXT(e_size,"0000"))&amp;_xlfn.XLOOKUP(16,eii,eia)&amp;_xlfn.XLOOKUP(6,eii,eia)&amp;ROUND(MIN(SQRT($A479*_xlfn.XLOOKUP(LEFT(C479,7),r_1,r_4)),_xlfn.XLOOKUP(LEFT(C479,7),r_1,r_7)),1)&amp;" V"&amp;_xlfn.XLOOKUP(16,eii,eia)&amp;_xlfn.XLOOKUP(8,eii,eia)&amp;_xlfn.XLOOKUP(LEFT(C479,7),r_1,r_8)&amp;_xlfn.XLOOKUP(16,eii,eia)&amp;_xlfn.XLOOKUP(9,eii,eia)&amp;_xlfn.XLOOKUP($A479,E96_raw,E96_code&amp;" / "&amp;E96_3C)&amp;_xlfn.XLOOKUP(16,eii,eia)&amp;_xlfn.XLOOKUP(10,eii,eia)&amp;_xlfn.XLOOKUP(LEFT(C479,7),r_1,r_10)&amp;_xlfn.XLOOKUP(16,eii,eia)&amp;_xlfn.XLOOKUP(11,eii,eia)&amp;_xlfn.XLOOKUP(LEFT(C479,7),r_1,r_11)&amp;_xlfn.XLOOKUP(16,eii,eia)&amp;_xlfn.XLOOKUP(12,eii,eia)&amp;_xlfn.XLOOKUP(LEFT(C479,7),r_1,r_12)&amp;" ppm/°C"&amp;_xlfn.XLOOKUP(16,eii,eia)&amp;_xlfn.XLOOKUP(13,eii,eia)&amp;MID(C479,4,2)&amp;_xlfn.XLOOKUP(16,eii,eia)&amp;_xlfn.XLOOKUP(14,eii,eia)&amp;_xlfn.XLOOKUP(16,eii,eia)&amp;_xlfn.XLOOKUP(15,eii,eia)&amp;_xlfn.XLOOKUP(16,eii,eia)</f>
        <v>technology 9092;attribute MPN 'ERJ1RHD9092' constant;attribute value '90.9 k' constant;attribute Power '0.05 W @ 70°C' constant;attribute package '0201' constant;attribute RCWV '30 V' constant;attribute tolerance '±0.5 %' constant;attribute pkg_codes '9092 / 903'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79" s="5" t="str" cm="1">
        <f t="array" aca="1" ref="F479" ca="1">IF( OR( AND($A479&gt;=INDIRECT("'Panasonic ERJ Code Table'!$K" &amp; F$1),$A479&lt;=INDIRECT("'Panasonic ERJ Code Table'!$L" &amp; F$1)), AND($A479&gt;=INDIRECT("'Panasonic ERJ Code Table'!$M" &amp; F$1),$A479&lt;=INDIRECT("'Panasonic ERJ Code Table'!$N" &amp; F$1)) ),F$2&amp;_xlfn.XLOOKUP($A479,E96_raw,E96_code),"N/A")</f>
        <v>ERJ2RHD9092</v>
      </c>
      <c r="G479" s="23" t="str" cm="1">
        <f t="array" aca="1" ref="G479" ca="1">"technology "&amp;RIGHT(F479,4)&amp;";"&amp;_xlfn.XLOOKUP(2,eii,eia)&amp;F479&amp;_xlfn.XLOOKUP(16,eii,eia)&amp;_xlfn.XLOOKUP(3,eii,eia)&amp;_xlfn.XLOOKUP($A479,E96_raw,e96_std&amp;" "&amp;e96_sym)&amp;_xlfn.XLOOKUP(16,eii,eia)&amp;_xlfn.XLOOKUP(4,eii,eia)&amp;_xlfn.XLOOKUP(LEFT(F479,7),r_1,r_4)&amp;" W @ 70°C"&amp;_xlfn.XLOOKUP(16,eii,eia)&amp;_xlfn.XLOOKUP(5,eii,eia)&amp;_xlfn.XLOOKUP(MID(F479,4,3),e_code,TEXT(e_size,"0000"))&amp;_xlfn.XLOOKUP(16,eii,eia)&amp;_xlfn.XLOOKUP(6,eii,eia)&amp;ROUND(MIN(SQRT($A479*_xlfn.XLOOKUP(LEFT(F479,7),r_1,r_4)),_xlfn.XLOOKUP(LEFT(F479,7),r_1,r_7)),1)&amp;" V"&amp;_xlfn.XLOOKUP(16,eii,eia)&amp;_xlfn.XLOOKUP(8,eii,eia)&amp;_xlfn.XLOOKUP(LEFT(F479,7),r_1,r_8)&amp;_xlfn.XLOOKUP(16,eii,eia)&amp;_xlfn.XLOOKUP(9,eii,eia)&amp;_xlfn.XLOOKUP($A479,E96_raw,E96_code&amp;" / "&amp;E96_3C)&amp;_xlfn.XLOOKUP(16,eii,eia)&amp;_xlfn.XLOOKUP(10,eii,eia)&amp;_xlfn.XLOOKUP(LEFT(F479,7),r_1,r_10)&amp;_xlfn.XLOOKUP(16,eii,eia)&amp;_xlfn.XLOOKUP(11,eii,eia)&amp;_xlfn.XLOOKUP(LEFT(F479,7),r_1,r_11)&amp;_xlfn.XLOOKUP(16,eii,eia)&amp;_xlfn.XLOOKUP(12,eii,eia)&amp;_xlfn.XLOOKUP(LEFT(F479,7),r_1,r_12)&amp;" ppm/°C"&amp;_xlfn.XLOOKUP(16,eii,eia)&amp;_xlfn.XLOOKUP(13,eii,eia)&amp;MID(F479,4,2)&amp;_xlfn.XLOOKUP(16,eii,eia)&amp;_xlfn.XLOOKUP(14,eii,eia)&amp;_xlfn.XLOOKUP(16,eii,eia)&amp;_xlfn.XLOOKUP(15,eii,eia)&amp;_xlfn.XLOOKUP(16,eii,eia)</f>
        <v>technology 9092;attribute MPN 'ERJ2RHD9092' constant;attribute value '90.9 k' constant;attribute Power '0.063 W @ 70°C' constant;attribute package '0402' constant;attribute RCWV '75.7 V' constant;attribute tolerance '±0.5 %' constant;attribute pkg_codes '9092 / 903'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79" s="5" t="str" cm="1">
        <f t="array" aca="1" ref="I479" ca="1">IF( OR( AND($A479&gt;=INDIRECT("'Panasonic ERJ Code Table'!$K" &amp; I$1),$A479&lt;=INDIRECT("'Panasonic ERJ Code Table'!$L" &amp; I$1)), AND($A479&gt;=INDIRECT("'Panasonic ERJ Code Table'!$M" &amp; I$1),$A479&lt;=INDIRECT("'Panasonic ERJ Code Table'!$N" &amp; I$1)) ),I$2&amp;_xlfn.XLOOKUP($A479,E96_raw,E96_code),"N/A")</f>
        <v>N/A</v>
      </c>
      <c r="L479" s="5" t="str" cm="1">
        <f t="array" aca="1" ref="L479" ca="1">IF( OR( AND($A479&gt;=INDIRECT("'Panasonic ERJ Code Table'!$K" &amp; L$1),$A479&lt;=INDIRECT("'Panasonic ERJ Code Table'!$L" &amp; L$1)), AND($A479&gt;=INDIRECT("'Panasonic ERJ Code Table'!$M" &amp; L$1),$A479&lt;=INDIRECT("'Panasonic ERJ Code Table'!$N" &amp; L$1)) ),L$2&amp;_xlfn.XLOOKUP($A479,E96_raw,E96_code),"N/A")</f>
        <v>ERJ3RBD9092</v>
      </c>
      <c r="O479" s="5" t="str" cm="1">
        <f t="array" aca="1" ref="O479" ca="1">IF( OR( AND($A479&gt;=INDIRECT("'Panasonic ERJ Code Table'!$K" &amp; O$1),$A479&lt;=INDIRECT("'Panasonic ERJ Code Table'!$L" &amp; O$1)), AND($A479&gt;=INDIRECT("'Panasonic ERJ Code Table'!$M" &amp; O$1),$A479&lt;=INDIRECT("'Panasonic ERJ Code Table'!$N" &amp; O$1)) ),O$2&amp;_xlfn.XLOOKUP($A479,E96_raw,E96_code),"N/A")</f>
        <v>N/A</v>
      </c>
      <c r="R479" s="5" t="str" cm="1">
        <f t="array" aca="1" ref="R479" ca="1">IF( OR( AND($A479&gt;=INDIRECT("'Panasonic ERJ Code Table'!$K" &amp; R$1),$A479&lt;=INDIRECT("'Panasonic ERJ Code Table'!$L" &amp; R$1)), AND($A479&gt;=INDIRECT("'Panasonic ERJ Code Table'!$M" &amp; R$1),$A479&lt;=INDIRECT("'Panasonic ERJ Code Table'!$N" &amp; R$1)) ),R$2&amp;_xlfn.XLOOKUP($A479,E96_raw,E96_code),"N/A")</f>
        <v>ERJ6RBD9092</v>
      </c>
      <c r="U479" s="5" t="str" cm="1">
        <f t="array" aca="1" ref="U479" ca="1">IF( OR( AND($A479&gt;=INDIRECT("'Panasonic ERJ Code Table'!$J" &amp; U$1),$A479&lt;=INDIRECT("'Panasonic ERJ Code Table'!$K" &amp; U$1)), AND($A479&gt;=INDIRECT("'Panasonic ERJ Code Table'!$L" &amp; U$1),$A479&lt;=INDIRECT("'Panasonic ERJ Code Table'!$M" &amp; U$1)) ),U$2&amp;_xlfn.XLOOKUP($A479,E96_raw,E96_code),"N/A")</f>
        <v>ERJ6RED9092</v>
      </c>
    </row>
    <row r="480" spans="1:21">
      <c r="A480" s="16">
        <v>93100</v>
      </c>
      <c r="B480" s="19"/>
      <c r="C480" s="5" t="str" cm="1">
        <f t="array" aca="1" ref="C480" ca="1">IF( OR( AND($A480&gt;=INDIRECT("'Panasonic ERJ Code Table'!$K" &amp; C$1),$A480&lt;=INDIRECT("'Panasonic ERJ Code Table'!$L" &amp; C$1)), AND($A480&gt;=INDIRECT("'Panasonic ERJ Code Table'!$M" &amp; C$1),$A480&lt;=INDIRECT("'Panasonic ERJ Code Table'!$N" &amp; C$1)) ),C$2&amp;_xlfn.XLOOKUP($A480,E96_raw,E96_code),"N/A")</f>
        <v>ERJ1RHD9312</v>
      </c>
      <c r="D480" s="23" t="str" cm="1">
        <f t="array" aca="1" ref="D480" ca="1">"technology "&amp;RIGHT(C480,4)&amp;";"&amp;_xlfn.XLOOKUP(2,eii,eia)&amp;C480&amp;_xlfn.XLOOKUP(16,eii,eia)&amp;_xlfn.XLOOKUP(3,eii,eia)&amp;_xlfn.XLOOKUP($A480,E96_raw,e96_std&amp;" "&amp;e96_sym)&amp;_xlfn.XLOOKUP(16,eii,eia)&amp;_xlfn.XLOOKUP(4,eii,eia)&amp;_xlfn.XLOOKUP(LEFT(C480,7),r_1,r_4)&amp;" W @ 70°C"&amp;_xlfn.XLOOKUP(16,eii,eia)&amp;_xlfn.XLOOKUP(5,eii,eia)&amp;_xlfn.XLOOKUP(MID(C480,4,3),e_code,TEXT(e_size,"0000"))&amp;_xlfn.XLOOKUP(16,eii,eia)&amp;_xlfn.XLOOKUP(6,eii,eia)&amp;ROUND(MIN(SQRT($A480*_xlfn.XLOOKUP(LEFT(C480,7),r_1,r_4)),_xlfn.XLOOKUP(LEFT(C480,7),r_1,r_7)),1)&amp;" V"&amp;_xlfn.XLOOKUP(16,eii,eia)&amp;_xlfn.XLOOKUP(8,eii,eia)&amp;_xlfn.XLOOKUP(LEFT(C480,7),r_1,r_8)&amp;_xlfn.XLOOKUP(16,eii,eia)&amp;_xlfn.XLOOKUP(9,eii,eia)&amp;_xlfn.XLOOKUP($A480,E96_raw,E96_code&amp;" / "&amp;E96_3C)&amp;_xlfn.XLOOKUP(16,eii,eia)&amp;_xlfn.XLOOKUP(10,eii,eia)&amp;_xlfn.XLOOKUP(LEFT(C480,7),r_1,r_10)&amp;_xlfn.XLOOKUP(16,eii,eia)&amp;_xlfn.XLOOKUP(11,eii,eia)&amp;_xlfn.XLOOKUP(LEFT(C480,7),r_1,r_11)&amp;_xlfn.XLOOKUP(16,eii,eia)&amp;_xlfn.XLOOKUP(12,eii,eia)&amp;_xlfn.XLOOKUP(LEFT(C480,7),r_1,r_12)&amp;" ppm/°C"&amp;_xlfn.XLOOKUP(16,eii,eia)&amp;_xlfn.XLOOKUP(13,eii,eia)&amp;MID(C480,4,2)&amp;_xlfn.XLOOKUP(16,eii,eia)&amp;_xlfn.XLOOKUP(14,eii,eia)&amp;_xlfn.XLOOKUP(16,eii,eia)&amp;_xlfn.XLOOKUP(15,eii,eia)&amp;_xlfn.XLOOKUP(16,eii,eia)</f>
        <v>technology 9312;attribute MPN 'ERJ1RHD9312' constant;attribute value '93.1 k' constant;attribute Power '0.05 W @ 70°C' constant;attribute package '0201' constant;attribute RCWV '30 V' constant;attribute tolerance '±0.5 %' constant;attribute pkg_codes '9312 / 933'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0" s="5" t="str" cm="1">
        <f t="array" aca="1" ref="F480" ca="1">IF( OR( AND($A480&gt;=INDIRECT("'Panasonic ERJ Code Table'!$K" &amp; F$1),$A480&lt;=INDIRECT("'Panasonic ERJ Code Table'!$L" &amp; F$1)), AND($A480&gt;=INDIRECT("'Panasonic ERJ Code Table'!$M" &amp; F$1),$A480&lt;=INDIRECT("'Panasonic ERJ Code Table'!$N" &amp; F$1)) ),F$2&amp;_xlfn.XLOOKUP($A480,E96_raw,E96_code),"N/A")</f>
        <v>ERJ2RHD9312</v>
      </c>
      <c r="G480" s="23" t="str" cm="1">
        <f t="array" aca="1" ref="G480" ca="1">"technology "&amp;RIGHT(F480,4)&amp;";"&amp;_xlfn.XLOOKUP(2,eii,eia)&amp;F480&amp;_xlfn.XLOOKUP(16,eii,eia)&amp;_xlfn.XLOOKUP(3,eii,eia)&amp;_xlfn.XLOOKUP($A480,E96_raw,e96_std&amp;" "&amp;e96_sym)&amp;_xlfn.XLOOKUP(16,eii,eia)&amp;_xlfn.XLOOKUP(4,eii,eia)&amp;_xlfn.XLOOKUP(LEFT(F480,7),r_1,r_4)&amp;" W @ 70°C"&amp;_xlfn.XLOOKUP(16,eii,eia)&amp;_xlfn.XLOOKUP(5,eii,eia)&amp;_xlfn.XLOOKUP(MID(F480,4,3),e_code,TEXT(e_size,"0000"))&amp;_xlfn.XLOOKUP(16,eii,eia)&amp;_xlfn.XLOOKUP(6,eii,eia)&amp;ROUND(MIN(SQRT($A480*_xlfn.XLOOKUP(LEFT(F480,7),r_1,r_4)),_xlfn.XLOOKUP(LEFT(F480,7),r_1,r_7)),1)&amp;" V"&amp;_xlfn.XLOOKUP(16,eii,eia)&amp;_xlfn.XLOOKUP(8,eii,eia)&amp;_xlfn.XLOOKUP(LEFT(F480,7),r_1,r_8)&amp;_xlfn.XLOOKUP(16,eii,eia)&amp;_xlfn.XLOOKUP(9,eii,eia)&amp;_xlfn.XLOOKUP($A480,E96_raw,E96_code&amp;" / "&amp;E96_3C)&amp;_xlfn.XLOOKUP(16,eii,eia)&amp;_xlfn.XLOOKUP(10,eii,eia)&amp;_xlfn.XLOOKUP(LEFT(F480,7),r_1,r_10)&amp;_xlfn.XLOOKUP(16,eii,eia)&amp;_xlfn.XLOOKUP(11,eii,eia)&amp;_xlfn.XLOOKUP(LEFT(F480,7),r_1,r_11)&amp;_xlfn.XLOOKUP(16,eii,eia)&amp;_xlfn.XLOOKUP(12,eii,eia)&amp;_xlfn.XLOOKUP(LEFT(F480,7),r_1,r_12)&amp;" ppm/°C"&amp;_xlfn.XLOOKUP(16,eii,eia)&amp;_xlfn.XLOOKUP(13,eii,eia)&amp;MID(F480,4,2)&amp;_xlfn.XLOOKUP(16,eii,eia)&amp;_xlfn.XLOOKUP(14,eii,eia)&amp;_xlfn.XLOOKUP(16,eii,eia)&amp;_xlfn.XLOOKUP(15,eii,eia)&amp;_xlfn.XLOOKUP(16,eii,eia)</f>
        <v>technology 9312;attribute MPN 'ERJ2RHD9312' constant;attribute value '93.1 k' constant;attribute Power '0.063 W @ 70°C' constant;attribute package '0402' constant;attribute RCWV '76.6 V' constant;attribute tolerance '±0.5 %' constant;attribute pkg_codes '9312 / 933'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80" s="5" t="str" cm="1">
        <f t="array" aca="1" ref="I480" ca="1">IF( OR( AND($A480&gt;=INDIRECT("'Panasonic ERJ Code Table'!$K" &amp; I$1),$A480&lt;=INDIRECT("'Panasonic ERJ Code Table'!$L" &amp; I$1)), AND($A480&gt;=INDIRECT("'Panasonic ERJ Code Table'!$M" &amp; I$1),$A480&lt;=INDIRECT("'Panasonic ERJ Code Table'!$N" &amp; I$1)) ),I$2&amp;_xlfn.XLOOKUP($A480,E96_raw,E96_code),"N/A")</f>
        <v>N/A</v>
      </c>
      <c r="L480" s="5" t="str" cm="1">
        <f t="array" aca="1" ref="L480" ca="1">IF( OR( AND($A480&gt;=INDIRECT("'Panasonic ERJ Code Table'!$K" &amp; L$1),$A480&lt;=INDIRECT("'Panasonic ERJ Code Table'!$L" &amp; L$1)), AND($A480&gt;=INDIRECT("'Panasonic ERJ Code Table'!$M" &amp; L$1),$A480&lt;=INDIRECT("'Panasonic ERJ Code Table'!$N" &amp; L$1)) ),L$2&amp;_xlfn.XLOOKUP($A480,E96_raw,E96_code),"N/A")</f>
        <v>ERJ3RBD9312</v>
      </c>
      <c r="O480" s="5" t="str" cm="1">
        <f t="array" aca="1" ref="O480" ca="1">IF( OR( AND($A480&gt;=INDIRECT("'Panasonic ERJ Code Table'!$K" &amp; O$1),$A480&lt;=INDIRECT("'Panasonic ERJ Code Table'!$L" &amp; O$1)), AND($A480&gt;=INDIRECT("'Panasonic ERJ Code Table'!$M" &amp; O$1),$A480&lt;=INDIRECT("'Panasonic ERJ Code Table'!$N" &amp; O$1)) ),O$2&amp;_xlfn.XLOOKUP($A480,E96_raw,E96_code),"N/A")</f>
        <v>N/A</v>
      </c>
      <c r="R480" s="5" t="str" cm="1">
        <f t="array" aca="1" ref="R480" ca="1">IF( OR( AND($A480&gt;=INDIRECT("'Panasonic ERJ Code Table'!$K" &amp; R$1),$A480&lt;=INDIRECT("'Panasonic ERJ Code Table'!$L" &amp; R$1)), AND($A480&gt;=INDIRECT("'Panasonic ERJ Code Table'!$M" &amp; R$1),$A480&lt;=INDIRECT("'Panasonic ERJ Code Table'!$N" &amp; R$1)) ),R$2&amp;_xlfn.XLOOKUP($A480,E96_raw,E96_code),"N/A")</f>
        <v>ERJ6RBD9312</v>
      </c>
      <c r="U480" s="5" t="str" cm="1">
        <f t="array" aca="1" ref="U480" ca="1">IF( OR( AND($A480&gt;=INDIRECT("'Panasonic ERJ Code Table'!$J" &amp; U$1),$A480&lt;=INDIRECT("'Panasonic ERJ Code Table'!$K" &amp; U$1)), AND($A480&gt;=INDIRECT("'Panasonic ERJ Code Table'!$L" &amp; U$1),$A480&lt;=INDIRECT("'Panasonic ERJ Code Table'!$M" &amp; U$1)) ),U$2&amp;_xlfn.XLOOKUP($A480,E96_raw,E96_code),"N/A")</f>
        <v>ERJ6RED9312</v>
      </c>
    </row>
    <row r="481" spans="1:21">
      <c r="A481" s="16">
        <v>95299.999999999985</v>
      </c>
      <c r="B481" s="19"/>
      <c r="C481" s="5" t="str" cm="1">
        <f t="array" aca="1" ref="C481" ca="1">IF( OR( AND($A481&gt;=INDIRECT("'Panasonic ERJ Code Table'!$K" &amp; C$1),$A481&lt;=INDIRECT("'Panasonic ERJ Code Table'!$L" &amp; C$1)), AND($A481&gt;=INDIRECT("'Panasonic ERJ Code Table'!$M" &amp; C$1),$A481&lt;=INDIRECT("'Panasonic ERJ Code Table'!$N" &amp; C$1)) ),C$2&amp;_xlfn.XLOOKUP($A481,E96_raw,E96_code),"N/A")</f>
        <v>ERJ1RHD9532</v>
      </c>
      <c r="D481" s="23" t="str" cm="1">
        <f t="array" aca="1" ref="D481" ca="1">"technology "&amp;RIGHT(C481,4)&amp;";"&amp;_xlfn.XLOOKUP(2,eii,eia)&amp;C481&amp;_xlfn.XLOOKUP(16,eii,eia)&amp;_xlfn.XLOOKUP(3,eii,eia)&amp;_xlfn.XLOOKUP($A481,E96_raw,e96_std&amp;" "&amp;e96_sym)&amp;_xlfn.XLOOKUP(16,eii,eia)&amp;_xlfn.XLOOKUP(4,eii,eia)&amp;_xlfn.XLOOKUP(LEFT(C481,7),r_1,r_4)&amp;" W @ 70°C"&amp;_xlfn.XLOOKUP(16,eii,eia)&amp;_xlfn.XLOOKUP(5,eii,eia)&amp;_xlfn.XLOOKUP(MID(C481,4,3),e_code,TEXT(e_size,"0000"))&amp;_xlfn.XLOOKUP(16,eii,eia)&amp;_xlfn.XLOOKUP(6,eii,eia)&amp;ROUND(MIN(SQRT($A481*_xlfn.XLOOKUP(LEFT(C481,7),r_1,r_4)),_xlfn.XLOOKUP(LEFT(C481,7),r_1,r_7)),1)&amp;" V"&amp;_xlfn.XLOOKUP(16,eii,eia)&amp;_xlfn.XLOOKUP(8,eii,eia)&amp;_xlfn.XLOOKUP(LEFT(C481,7),r_1,r_8)&amp;_xlfn.XLOOKUP(16,eii,eia)&amp;_xlfn.XLOOKUP(9,eii,eia)&amp;_xlfn.XLOOKUP($A481,E96_raw,E96_code&amp;" / "&amp;E96_3C)&amp;_xlfn.XLOOKUP(16,eii,eia)&amp;_xlfn.XLOOKUP(10,eii,eia)&amp;_xlfn.XLOOKUP(LEFT(C481,7),r_1,r_10)&amp;_xlfn.XLOOKUP(16,eii,eia)&amp;_xlfn.XLOOKUP(11,eii,eia)&amp;_xlfn.XLOOKUP(LEFT(C481,7),r_1,r_11)&amp;_xlfn.XLOOKUP(16,eii,eia)&amp;_xlfn.XLOOKUP(12,eii,eia)&amp;_xlfn.XLOOKUP(LEFT(C481,7),r_1,r_12)&amp;" ppm/°C"&amp;_xlfn.XLOOKUP(16,eii,eia)&amp;_xlfn.XLOOKUP(13,eii,eia)&amp;MID(C481,4,2)&amp;_xlfn.XLOOKUP(16,eii,eia)&amp;_xlfn.XLOOKUP(14,eii,eia)&amp;_xlfn.XLOOKUP(16,eii,eia)&amp;_xlfn.XLOOKUP(15,eii,eia)&amp;_xlfn.XLOOKUP(16,eii,eia)</f>
        <v>technology 9532;attribute MPN 'ERJ1RHD9532' constant;attribute value '95.3 k' constant;attribute Power '0.05 W @ 70°C' constant;attribute package '0201' constant;attribute RCWV '30 V' constant;attribute tolerance '±0.5 %' constant;attribute pkg_codes '9532 / 953'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1" s="5" t="str" cm="1">
        <f t="array" aca="1" ref="F481" ca="1">IF( OR( AND($A481&gt;=INDIRECT("'Panasonic ERJ Code Table'!$K" &amp; F$1),$A481&lt;=INDIRECT("'Panasonic ERJ Code Table'!$L" &amp; F$1)), AND($A481&gt;=INDIRECT("'Panasonic ERJ Code Table'!$M" &amp; F$1),$A481&lt;=INDIRECT("'Panasonic ERJ Code Table'!$N" &amp; F$1)) ),F$2&amp;_xlfn.XLOOKUP($A481,E96_raw,E96_code),"N/A")</f>
        <v>ERJ2RHD9532</v>
      </c>
      <c r="G481" s="23" t="str" cm="1">
        <f t="array" aca="1" ref="G481" ca="1">"technology "&amp;RIGHT(F481,4)&amp;";"&amp;_xlfn.XLOOKUP(2,eii,eia)&amp;F481&amp;_xlfn.XLOOKUP(16,eii,eia)&amp;_xlfn.XLOOKUP(3,eii,eia)&amp;_xlfn.XLOOKUP($A481,E96_raw,e96_std&amp;" "&amp;e96_sym)&amp;_xlfn.XLOOKUP(16,eii,eia)&amp;_xlfn.XLOOKUP(4,eii,eia)&amp;_xlfn.XLOOKUP(LEFT(F481,7),r_1,r_4)&amp;" W @ 70°C"&amp;_xlfn.XLOOKUP(16,eii,eia)&amp;_xlfn.XLOOKUP(5,eii,eia)&amp;_xlfn.XLOOKUP(MID(F481,4,3),e_code,TEXT(e_size,"0000"))&amp;_xlfn.XLOOKUP(16,eii,eia)&amp;_xlfn.XLOOKUP(6,eii,eia)&amp;ROUND(MIN(SQRT($A481*_xlfn.XLOOKUP(LEFT(F481,7),r_1,r_4)),_xlfn.XLOOKUP(LEFT(F481,7),r_1,r_7)),1)&amp;" V"&amp;_xlfn.XLOOKUP(16,eii,eia)&amp;_xlfn.XLOOKUP(8,eii,eia)&amp;_xlfn.XLOOKUP(LEFT(F481,7),r_1,r_8)&amp;_xlfn.XLOOKUP(16,eii,eia)&amp;_xlfn.XLOOKUP(9,eii,eia)&amp;_xlfn.XLOOKUP($A481,E96_raw,E96_code&amp;" / "&amp;E96_3C)&amp;_xlfn.XLOOKUP(16,eii,eia)&amp;_xlfn.XLOOKUP(10,eii,eia)&amp;_xlfn.XLOOKUP(LEFT(F481,7),r_1,r_10)&amp;_xlfn.XLOOKUP(16,eii,eia)&amp;_xlfn.XLOOKUP(11,eii,eia)&amp;_xlfn.XLOOKUP(LEFT(F481,7),r_1,r_11)&amp;_xlfn.XLOOKUP(16,eii,eia)&amp;_xlfn.XLOOKUP(12,eii,eia)&amp;_xlfn.XLOOKUP(LEFT(F481,7),r_1,r_12)&amp;" ppm/°C"&amp;_xlfn.XLOOKUP(16,eii,eia)&amp;_xlfn.XLOOKUP(13,eii,eia)&amp;MID(F481,4,2)&amp;_xlfn.XLOOKUP(16,eii,eia)&amp;_xlfn.XLOOKUP(14,eii,eia)&amp;_xlfn.XLOOKUP(16,eii,eia)&amp;_xlfn.XLOOKUP(15,eii,eia)&amp;_xlfn.XLOOKUP(16,eii,eia)</f>
        <v>technology 9532;attribute MPN 'ERJ2RHD9532' constant;attribute value '95.3 k' constant;attribute Power '0.063 W @ 70°C' constant;attribute package '0402' constant;attribute RCWV '77.5 V' constant;attribute tolerance '±0.5 %' constant;attribute pkg_codes '9532 / 953'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81" s="5" t="str" cm="1">
        <f t="array" aca="1" ref="I481" ca="1">IF( OR( AND($A481&gt;=INDIRECT("'Panasonic ERJ Code Table'!$K" &amp; I$1),$A481&lt;=INDIRECT("'Panasonic ERJ Code Table'!$L" &amp; I$1)), AND($A481&gt;=INDIRECT("'Panasonic ERJ Code Table'!$M" &amp; I$1),$A481&lt;=INDIRECT("'Panasonic ERJ Code Table'!$N" &amp; I$1)) ),I$2&amp;_xlfn.XLOOKUP($A481,E96_raw,E96_code),"N/A")</f>
        <v>N/A</v>
      </c>
      <c r="L481" s="5" t="str" cm="1">
        <f t="array" aca="1" ref="L481" ca="1">IF( OR( AND($A481&gt;=INDIRECT("'Panasonic ERJ Code Table'!$K" &amp; L$1),$A481&lt;=INDIRECT("'Panasonic ERJ Code Table'!$L" &amp; L$1)), AND($A481&gt;=INDIRECT("'Panasonic ERJ Code Table'!$M" &amp; L$1),$A481&lt;=INDIRECT("'Panasonic ERJ Code Table'!$N" &amp; L$1)) ),L$2&amp;_xlfn.XLOOKUP($A481,E96_raw,E96_code),"N/A")</f>
        <v>ERJ3RBD9532</v>
      </c>
      <c r="O481" s="5" t="str" cm="1">
        <f t="array" aca="1" ref="O481" ca="1">IF( OR( AND($A481&gt;=INDIRECT("'Panasonic ERJ Code Table'!$K" &amp; O$1),$A481&lt;=INDIRECT("'Panasonic ERJ Code Table'!$L" &amp; O$1)), AND($A481&gt;=INDIRECT("'Panasonic ERJ Code Table'!$M" &amp; O$1),$A481&lt;=INDIRECT("'Panasonic ERJ Code Table'!$N" &amp; O$1)) ),O$2&amp;_xlfn.XLOOKUP($A481,E96_raw,E96_code),"N/A")</f>
        <v>N/A</v>
      </c>
      <c r="R481" s="5" t="str" cm="1">
        <f t="array" aca="1" ref="R481" ca="1">IF( OR( AND($A481&gt;=INDIRECT("'Panasonic ERJ Code Table'!$K" &amp; R$1),$A481&lt;=INDIRECT("'Panasonic ERJ Code Table'!$L" &amp; R$1)), AND($A481&gt;=INDIRECT("'Panasonic ERJ Code Table'!$M" &amp; R$1),$A481&lt;=INDIRECT("'Panasonic ERJ Code Table'!$N" &amp; R$1)) ),R$2&amp;_xlfn.XLOOKUP($A481,E96_raw,E96_code),"N/A")</f>
        <v>ERJ6RBD9532</v>
      </c>
      <c r="U481" s="5" t="str" cm="1">
        <f t="array" aca="1" ref="U481" ca="1">IF( OR( AND($A481&gt;=INDIRECT("'Panasonic ERJ Code Table'!$J" &amp; U$1),$A481&lt;=INDIRECT("'Panasonic ERJ Code Table'!$K" &amp; U$1)), AND($A481&gt;=INDIRECT("'Panasonic ERJ Code Table'!$L" &amp; U$1),$A481&lt;=INDIRECT("'Panasonic ERJ Code Table'!$M" &amp; U$1)) ),U$2&amp;_xlfn.XLOOKUP($A481,E96_raw,E96_code),"N/A")</f>
        <v>ERJ6RED9532</v>
      </c>
    </row>
    <row r="482" spans="1:21">
      <c r="A482" s="16">
        <v>97600</v>
      </c>
      <c r="B482" s="19"/>
      <c r="C482" s="5" t="str" cm="1">
        <f t="array" aca="1" ref="C482" ca="1">IF( OR( AND($A482&gt;=INDIRECT("'Panasonic ERJ Code Table'!$K" &amp; C$1),$A482&lt;=INDIRECT("'Panasonic ERJ Code Table'!$L" &amp; C$1)), AND($A482&gt;=INDIRECT("'Panasonic ERJ Code Table'!$M" &amp; C$1),$A482&lt;=INDIRECT("'Panasonic ERJ Code Table'!$N" &amp; C$1)) ),C$2&amp;_xlfn.XLOOKUP($A482,E96_raw,E96_code),"N/A")</f>
        <v>ERJ1RHD9762</v>
      </c>
      <c r="D482" s="23" t="str" cm="1">
        <f t="array" aca="1" ref="D482" ca="1">"technology "&amp;RIGHT(C482,4)&amp;";"&amp;_xlfn.XLOOKUP(2,eii,eia)&amp;C482&amp;_xlfn.XLOOKUP(16,eii,eia)&amp;_xlfn.XLOOKUP(3,eii,eia)&amp;_xlfn.XLOOKUP($A482,E96_raw,e96_std&amp;" "&amp;e96_sym)&amp;_xlfn.XLOOKUP(16,eii,eia)&amp;_xlfn.XLOOKUP(4,eii,eia)&amp;_xlfn.XLOOKUP(LEFT(C482,7),r_1,r_4)&amp;" W @ 70°C"&amp;_xlfn.XLOOKUP(16,eii,eia)&amp;_xlfn.XLOOKUP(5,eii,eia)&amp;_xlfn.XLOOKUP(MID(C482,4,3),e_code,TEXT(e_size,"0000"))&amp;_xlfn.XLOOKUP(16,eii,eia)&amp;_xlfn.XLOOKUP(6,eii,eia)&amp;ROUND(MIN(SQRT($A482*_xlfn.XLOOKUP(LEFT(C482,7),r_1,r_4)),_xlfn.XLOOKUP(LEFT(C482,7),r_1,r_7)),1)&amp;" V"&amp;_xlfn.XLOOKUP(16,eii,eia)&amp;_xlfn.XLOOKUP(8,eii,eia)&amp;_xlfn.XLOOKUP(LEFT(C482,7),r_1,r_8)&amp;_xlfn.XLOOKUP(16,eii,eia)&amp;_xlfn.XLOOKUP(9,eii,eia)&amp;_xlfn.XLOOKUP($A482,E96_raw,E96_code&amp;" / "&amp;E96_3C)&amp;_xlfn.XLOOKUP(16,eii,eia)&amp;_xlfn.XLOOKUP(10,eii,eia)&amp;_xlfn.XLOOKUP(LEFT(C482,7),r_1,r_10)&amp;_xlfn.XLOOKUP(16,eii,eia)&amp;_xlfn.XLOOKUP(11,eii,eia)&amp;_xlfn.XLOOKUP(LEFT(C482,7),r_1,r_11)&amp;_xlfn.XLOOKUP(16,eii,eia)&amp;_xlfn.XLOOKUP(12,eii,eia)&amp;_xlfn.XLOOKUP(LEFT(C482,7),r_1,r_12)&amp;" ppm/°C"&amp;_xlfn.XLOOKUP(16,eii,eia)&amp;_xlfn.XLOOKUP(13,eii,eia)&amp;MID(C482,4,2)&amp;_xlfn.XLOOKUP(16,eii,eia)&amp;_xlfn.XLOOKUP(14,eii,eia)&amp;_xlfn.XLOOKUP(16,eii,eia)&amp;_xlfn.XLOOKUP(15,eii,eia)&amp;_xlfn.XLOOKUP(16,eii,eia)</f>
        <v>technology 9762;attribute MPN 'ERJ1RHD9762' constant;attribute value '97.6 k' constant;attribute Power '0.05 W @ 70°C' constant;attribute package '0201' constant;attribute RCWV '30 V' constant;attribute tolerance '±0.5 %' constant;attribute pkg_codes '9762 / 973'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2" s="5" t="str" cm="1">
        <f t="array" aca="1" ref="F482" ca="1">IF( OR( AND($A482&gt;=INDIRECT("'Panasonic ERJ Code Table'!$K" &amp; F$1),$A482&lt;=INDIRECT("'Panasonic ERJ Code Table'!$L" &amp; F$1)), AND($A482&gt;=INDIRECT("'Panasonic ERJ Code Table'!$M" &amp; F$1),$A482&lt;=INDIRECT("'Panasonic ERJ Code Table'!$N" &amp; F$1)) ),F$2&amp;_xlfn.XLOOKUP($A482,E96_raw,E96_code),"N/A")</f>
        <v>ERJ2RHD9762</v>
      </c>
      <c r="G482" s="23" t="str" cm="1">
        <f t="array" aca="1" ref="G482" ca="1">"technology "&amp;RIGHT(F482,4)&amp;";"&amp;_xlfn.XLOOKUP(2,eii,eia)&amp;F482&amp;_xlfn.XLOOKUP(16,eii,eia)&amp;_xlfn.XLOOKUP(3,eii,eia)&amp;_xlfn.XLOOKUP($A482,E96_raw,e96_std&amp;" "&amp;e96_sym)&amp;_xlfn.XLOOKUP(16,eii,eia)&amp;_xlfn.XLOOKUP(4,eii,eia)&amp;_xlfn.XLOOKUP(LEFT(F482,7),r_1,r_4)&amp;" W @ 70°C"&amp;_xlfn.XLOOKUP(16,eii,eia)&amp;_xlfn.XLOOKUP(5,eii,eia)&amp;_xlfn.XLOOKUP(MID(F482,4,3),e_code,TEXT(e_size,"0000"))&amp;_xlfn.XLOOKUP(16,eii,eia)&amp;_xlfn.XLOOKUP(6,eii,eia)&amp;ROUND(MIN(SQRT($A482*_xlfn.XLOOKUP(LEFT(F482,7),r_1,r_4)),_xlfn.XLOOKUP(LEFT(F482,7),r_1,r_7)),1)&amp;" V"&amp;_xlfn.XLOOKUP(16,eii,eia)&amp;_xlfn.XLOOKUP(8,eii,eia)&amp;_xlfn.XLOOKUP(LEFT(F482,7),r_1,r_8)&amp;_xlfn.XLOOKUP(16,eii,eia)&amp;_xlfn.XLOOKUP(9,eii,eia)&amp;_xlfn.XLOOKUP($A482,E96_raw,E96_code&amp;" / "&amp;E96_3C)&amp;_xlfn.XLOOKUP(16,eii,eia)&amp;_xlfn.XLOOKUP(10,eii,eia)&amp;_xlfn.XLOOKUP(LEFT(F482,7),r_1,r_10)&amp;_xlfn.XLOOKUP(16,eii,eia)&amp;_xlfn.XLOOKUP(11,eii,eia)&amp;_xlfn.XLOOKUP(LEFT(F482,7),r_1,r_11)&amp;_xlfn.XLOOKUP(16,eii,eia)&amp;_xlfn.XLOOKUP(12,eii,eia)&amp;_xlfn.XLOOKUP(LEFT(F482,7),r_1,r_12)&amp;" ppm/°C"&amp;_xlfn.XLOOKUP(16,eii,eia)&amp;_xlfn.XLOOKUP(13,eii,eia)&amp;MID(F482,4,2)&amp;_xlfn.XLOOKUP(16,eii,eia)&amp;_xlfn.XLOOKUP(14,eii,eia)&amp;_xlfn.XLOOKUP(16,eii,eia)&amp;_xlfn.XLOOKUP(15,eii,eia)&amp;_xlfn.XLOOKUP(16,eii,eia)</f>
        <v>technology 9762;attribute MPN 'ERJ2RHD9762' constant;attribute value '97.6 k' constant;attribute Power '0.063 W @ 70°C' constant;attribute package '0402' constant;attribute RCWV '78.4 V' constant;attribute tolerance '±0.5 %' constant;attribute pkg_codes '9762 / 973'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82" s="5" t="str" cm="1">
        <f t="array" aca="1" ref="I482" ca="1">IF( OR( AND($A482&gt;=INDIRECT("'Panasonic ERJ Code Table'!$K" &amp; I$1),$A482&lt;=INDIRECT("'Panasonic ERJ Code Table'!$L" &amp; I$1)), AND($A482&gt;=INDIRECT("'Panasonic ERJ Code Table'!$M" &amp; I$1),$A482&lt;=INDIRECT("'Panasonic ERJ Code Table'!$N" &amp; I$1)) ),I$2&amp;_xlfn.XLOOKUP($A482,E96_raw,E96_code),"N/A")</f>
        <v>N/A</v>
      </c>
      <c r="L482" s="5" t="str" cm="1">
        <f t="array" aca="1" ref="L482" ca="1">IF( OR( AND($A482&gt;=INDIRECT("'Panasonic ERJ Code Table'!$K" &amp; L$1),$A482&lt;=INDIRECT("'Panasonic ERJ Code Table'!$L" &amp; L$1)), AND($A482&gt;=INDIRECT("'Panasonic ERJ Code Table'!$M" &amp; L$1),$A482&lt;=INDIRECT("'Panasonic ERJ Code Table'!$N" &amp; L$1)) ),L$2&amp;_xlfn.XLOOKUP($A482,E96_raw,E96_code),"N/A")</f>
        <v>ERJ3RBD9762</v>
      </c>
      <c r="O482" s="5" t="str" cm="1">
        <f t="array" aca="1" ref="O482" ca="1">IF( OR( AND($A482&gt;=INDIRECT("'Panasonic ERJ Code Table'!$K" &amp; O$1),$A482&lt;=INDIRECT("'Panasonic ERJ Code Table'!$L" &amp; O$1)), AND($A482&gt;=INDIRECT("'Panasonic ERJ Code Table'!$M" &amp; O$1),$A482&lt;=INDIRECT("'Panasonic ERJ Code Table'!$N" &amp; O$1)) ),O$2&amp;_xlfn.XLOOKUP($A482,E96_raw,E96_code),"N/A")</f>
        <v>N/A</v>
      </c>
      <c r="R482" s="5" t="str" cm="1">
        <f t="array" aca="1" ref="R482" ca="1">IF( OR( AND($A482&gt;=INDIRECT("'Panasonic ERJ Code Table'!$K" &amp; R$1),$A482&lt;=INDIRECT("'Panasonic ERJ Code Table'!$L" &amp; R$1)), AND($A482&gt;=INDIRECT("'Panasonic ERJ Code Table'!$M" &amp; R$1),$A482&lt;=INDIRECT("'Panasonic ERJ Code Table'!$N" &amp; R$1)) ),R$2&amp;_xlfn.XLOOKUP($A482,E96_raw,E96_code),"N/A")</f>
        <v>ERJ6RBD9762</v>
      </c>
      <c r="U482" s="5" t="str" cm="1">
        <f t="array" aca="1" ref="U482" ca="1">IF( OR( AND($A482&gt;=INDIRECT("'Panasonic ERJ Code Table'!$J" &amp; U$1),$A482&lt;=INDIRECT("'Panasonic ERJ Code Table'!$K" &amp; U$1)), AND($A482&gt;=INDIRECT("'Panasonic ERJ Code Table'!$L" &amp; U$1),$A482&lt;=INDIRECT("'Panasonic ERJ Code Table'!$M" &amp; U$1)) ),U$2&amp;_xlfn.XLOOKUP($A482,E96_raw,E96_code),"N/A")</f>
        <v>ERJ6RED9762</v>
      </c>
    </row>
    <row r="483" spans="1:21">
      <c r="A483" s="16">
        <v>100000</v>
      </c>
      <c r="B483" s="19"/>
      <c r="C483" s="5" t="str" cm="1">
        <f t="array" aca="1" ref="C483" ca="1">IF( OR( AND($A483&gt;=INDIRECT("'Panasonic ERJ Code Table'!$K" &amp; C$1),$A483&lt;=INDIRECT("'Panasonic ERJ Code Table'!$L" &amp; C$1)), AND($A483&gt;=INDIRECT("'Panasonic ERJ Code Table'!$M" &amp; C$1),$A483&lt;=INDIRECT("'Panasonic ERJ Code Table'!$N" &amp; C$1)) ),C$2&amp;_xlfn.XLOOKUP($A483,E96_raw,E96_code),"N/A")</f>
        <v>ERJ1RHD1003</v>
      </c>
      <c r="D483" s="23" t="str" cm="1">
        <f t="array" aca="1" ref="D483" ca="1">"technology "&amp;RIGHT(C483,4)&amp;";"&amp;_xlfn.XLOOKUP(2,eii,eia)&amp;C483&amp;_xlfn.XLOOKUP(16,eii,eia)&amp;_xlfn.XLOOKUP(3,eii,eia)&amp;_xlfn.XLOOKUP($A483,E96_raw,e96_std&amp;" "&amp;e96_sym)&amp;_xlfn.XLOOKUP(16,eii,eia)&amp;_xlfn.XLOOKUP(4,eii,eia)&amp;_xlfn.XLOOKUP(LEFT(C483,7),r_1,r_4)&amp;" W @ 70°C"&amp;_xlfn.XLOOKUP(16,eii,eia)&amp;_xlfn.XLOOKUP(5,eii,eia)&amp;_xlfn.XLOOKUP(MID(C483,4,3),e_code,TEXT(e_size,"0000"))&amp;_xlfn.XLOOKUP(16,eii,eia)&amp;_xlfn.XLOOKUP(6,eii,eia)&amp;ROUND(MIN(SQRT($A483*_xlfn.XLOOKUP(LEFT(C483,7),r_1,r_4)),_xlfn.XLOOKUP(LEFT(C483,7),r_1,r_7)),1)&amp;" V"&amp;_xlfn.XLOOKUP(16,eii,eia)&amp;_xlfn.XLOOKUP(8,eii,eia)&amp;_xlfn.XLOOKUP(LEFT(C483,7),r_1,r_8)&amp;_xlfn.XLOOKUP(16,eii,eia)&amp;_xlfn.XLOOKUP(9,eii,eia)&amp;_xlfn.XLOOKUP($A483,E96_raw,E96_code&amp;" / "&amp;E96_3C)&amp;_xlfn.XLOOKUP(16,eii,eia)&amp;_xlfn.XLOOKUP(10,eii,eia)&amp;_xlfn.XLOOKUP(LEFT(C483,7),r_1,r_10)&amp;_xlfn.XLOOKUP(16,eii,eia)&amp;_xlfn.XLOOKUP(11,eii,eia)&amp;_xlfn.XLOOKUP(LEFT(C483,7),r_1,r_11)&amp;_xlfn.XLOOKUP(16,eii,eia)&amp;_xlfn.XLOOKUP(12,eii,eia)&amp;_xlfn.XLOOKUP(LEFT(C483,7),r_1,r_12)&amp;" ppm/°C"&amp;_xlfn.XLOOKUP(16,eii,eia)&amp;_xlfn.XLOOKUP(13,eii,eia)&amp;MID(C483,4,2)&amp;_xlfn.XLOOKUP(16,eii,eia)&amp;_xlfn.XLOOKUP(14,eii,eia)&amp;_xlfn.XLOOKUP(16,eii,eia)&amp;_xlfn.XLOOKUP(15,eii,eia)&amp;_xlfn.XLOOKUP(16,eii,eia)</f>
        <v>technology 1003;attribute MPN 'ERJ1RHD1003' constant;attribute value '100 k' constant;attribute Power '0.05 W @ 70°C' constant;attribute package '0201' constant;attribute RCWV '30 V' constant;attribute tolerance '±0.5 %' constant;attribute pkg_codes '1003 / 104'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3" s="5" t="str" cm="1">
        <f t="array" aca="1" ref="F483" ca="1">IF( OR( AND($A483&gt;=INDIRECT("'Panasonic ERJ Code Table'!$K" &amp; F$1),$A483&lt;=INDIRECT("'Panasonic ERJ Code Table'!$L" &amp; F$1)), AND($A483&gt;=INDIRECT("'Panasonic ERJ Code Table'!$M" &amp; F$1),$A483&lt;=INDIRECT("'Panasonic ERJ Code Table'!$N" &amp; F$1)) ),F$2&amp;_xlfn.XLOOKUP($A483,E96_raw,E96_code),"N/A")</f>
        <v>ERJ2RHD1003</v>
      </c>
      <c r="G483" s="23" t="str" cm="1">
        <f t="array" aca="1" ref="G483" ca="1">"technology "&amp;RIGHT(F483,4)&amp;";"&amp;_xlfn.XLOOKUP(2,eii,eia)&amp;F483&amp;_xlfn.XLOOKUP(16,eii,eia)&amp;_xlfn.XLOOKUP(3,eii,eia)&amp;_xlfn.XLOOKUP($A483,E96_raw,e96_std&amp;" "&amp;e96_sym)&amp;_xlfn.XLOOKUP(16,eii,eia)&amp;_xlfn.XLOOKUP(4,eii,eia)&amp;_xlfn.XLOOKUP(LEFT(F483,7),r_1,r_4)&amp;" W @ 70°C"&amp;_xlfn.XLOOKUP(16,eii,eia)&amp;_xlfn.XLOOKUP(5,eii,eia)&amp;_xlfn.XLOOKUP(MID(F483,4,3),e_code,TEXT(e_size,"0000"))&amp;_xlfn.XLOOKUP(16,eii,eia)&amp;_xlfn.XLOOKUP(6,eii,eia)&amp;ROUND(MIN(SQRT($A483*_xlfn.XLOOKUP(LEFT(F483,7),r_1,r_4)),_xlfn.XLOOKUP(LEFT(F483,7),r_1,r_7)),1)&amp;" V"&amp;_xlfn.XLOOKUP(16,eii,eia)&amp;_xlfn.XLOOKUP(8,eii,eia)&amp;_xlfn.XLOOKUP(LEFT(F483,7),r_1,r_8)&amp;_xlfn.XLOOKUP(16,eii,eia)&amp;_xlfn.XLOOKUP(9,eii,eia)&amp;_xlfn.XLOOKUP($A483,E96_raw,E96_code&amp;" / "&amp;E96_3C)&amp;_xlfn.XLOOKUP(16,eii,eia)&amp;_xlfn.XLOOKUP(10,eii,eia)&amp;_xlfn.XLOOKUP(LEFT(F483,7),r_1,r_10)&amp;_xlfn.XLOOKUP(16,eii,eia)&amp;_xlfn.XLOOKUP(11,eii,eia)&amp;_xlfn.XLOOKUP(LEFT(F483,7),r_1,r_11)&amp;_xlfn.XLOOKUP(16,eii,eia)&amp;_xlfn.XLOOKUP(12,eii,eia)&amp;_xlfn.XLOOKUP(LEFT(F483,7),r_1,r_12)&amp;" ppm/°C"&amp;_xlfn.XLOOKUP(16,eii,eia)&amp;_xlfn.XLOOKUP(13,eii,eia)&amp;MID(F483,4,2)&amp;_xlfn.XLOOKUP(16,eii,eia)&amp;_xlfn.XLOOKUP(14,eii,eia)&amp;_xlfn.XLOOKUP(16,eii,eia)&amp;_xlfn.XLOOKUP(15,eii,eia)&amp;_xlfn.XLOOKUP(16,eii,eia)</f>
        <v>technology 1003;attribute MPN 'ERJ2RHD1003' constant;attribute value '100 k' constant;attribute Power '0.063 W @ 70°C' constant;attribute package '0402' constant;attribute RCWV '79.4 V' constant;attribute tolerance '±0.5 %' constant;attribute pkg_codes '1003 / 104' constant;attribute operating_temp '-55°C to +155°C' constant;attribute aec-q200 'Grade 0' constant;attribute tcr '±50 ppm/°C' constant;attribute series 'ERJ 2R' constant;attribute mfg 'Panasonic' constant;attribute classification 'General Purpose' constant;</v>
      </c>
      <c r="I483" s="5" t="str" cm="1">
        <f t="array" aca="1" ref="I483" ca="1">IF( OR( AND($A483&gt;=INDIRECT("'Panasonic ERJ Code Table'!$K" &amp; I$1),$A483&lt;=INDIRECT("'Panasonic ERJ Code Table'!$L" &amp; I$1)), AND($A483&gt;=INDIRECT("'Panasonic ERJ Code Table'!$M" &amp; I$1),$A483&lt;=INDIRECT("'Panasonic ERJ Code Table'!$N" &amp; I$1)) ),I$2&amp;_xlfn.XLOOKUP($A483,E96_raw,E96_code),"N/A")</f>
        <v>N/A</v>
      </c>
      <c r="L483" s="5" t="str" cm="1">
        <f t="array" aca="1" ref="L483" ca="1">IF( OR( AND($A483&gt;=INDIRECT("'Panasonic ERJ Code Table'!$K" &amp; L$1),$A483&lt;=INDIRECT("'Panasonic ERJ Code Table'!$L" &amp; L$1)), AND($A483&gt;=INDIRECT("'Panasonic ERJ Code Table'!$M" &amp; L$1),$A483&lt;=INDIRECT("'Panasonic ERJ Code Table'!$N" &amp; L$1)) ),L$2&amp;_xlfn.XLOOKUP($A483,E96_raw,E96_code),"N/A")</f>
        <v>ERJ3RBD1003</v>
      </c>
      <c r="O483" s="5" t="str" cm="1">
        <f t="array" aca="1" ref="O483" ca="1">IF( OR( AND($A483&gt;=INDIRECT("'Panasonic ERJ Code Table'!$K" &amp; O$1),$A483&lt;=INDIRECT("'Panasonic ERJ Code Table'!$L" &amp; O$1)), AND($A483&gt;=INDIRECT("'Panasonic ERJ Code Table'!$M" &amp; O$1),$A483&lt;=INDIRECT("'Panasonic ERJ Code Table'!$N" &amp; O$1)) ),O$2&amp;_xlfn.XLOOKUP($A483,E96_raw,E96_code),"N/A")</f>
        <v>N/A</v>
      </c>
      <c r="R483" s="5" t="str" cm="1">
        <f t="array" aca="1" ref="R483" ca="1">IF( OR( AND($A483&gt;=INDIRECT("'Panasonic ERJ Code Table'!$K" &amp; R$1),$A483&lt;=INDIRECT("'Panasonic ERJ Code Table'!$L" &amp; R$1)), AND($A483&gt;=INDIRECT("'Panasonic ERJ Code Table'!$M" &amp; R$1),$A483&lt;=INDIRECT("'Panasonic ERJ Code Table'!$N" &amp; R$1)) ),R$2&amp;_xlfn.XLOOKUP($A483,E96_raw,E96_code),"N/A")</f>
        <v>ERJ6RBD1003</v>
      </c>
      <c r="U483" s="5" t="str" cm="1">
        <f t="array" aca="1" ref="U483" ca="1">IF( OR( AND($A483&gt;=INDIRECT("'Panasonic ERJ Code Table'!$J" &amp; U$1),$A483&lt;=INDIRECT("'Panasonic ERJ Code Table'!$K" &amp; U$1)), AND($A483&gt;=INDIRECT("'Panasonic ERJ Code Table'!$L" &amp; U$1),$A483&lt;=INDIRECT("'Panasonic ERJ Code Table'!$M" &amp; U$1)) ),U$2&amp;_xlfn.XLOOKUP($A483,E96_raw,E96_code),"N/A")</f>
        <v>ERJ6RED1003</v>
      </c>
    </row>
    <row r="484" spans="1:21">
      <c r="A484" s="16">
        <v>102000</v>
      </c>
      <c r="B484" s="19"/>
      <c r="C484" s="5" t="str" cm="1">
        <f t="array" aca="1" ref="C484" ca="1">IF( OR( AND($A484&gt;=INDIRECT("'Panasonic ERJ Code Table'!$K" &amp; C$1),$A484&lt;=INDIRECT("'Panasonic ERJ Code Table'!$L" &amp; C$1)), AND($A484&gt;=INDIRECT("'Panasonic ERJ Code Table'!$M" &amp; C$1),$A484&lt;=INDIRECT("'Panasonic ERJ Code Table'!$N" &amp; C$1)) ),C$2&amp;_xlfn.XLOOKUP($A484,E96_raw,E96_code),"N/A")</f>
        <v>ERJ1RHD1023</v>
      </c>
      <c r="D484" s="23" t="str" cm="1">
        <f t="array" aca="1" ref="D484" ca="1">"technology "&amp;RIGHT(C484,4)&amp;";"&amp;_xlfn.XLOOKUP(2,eii,eia)&amp;C484&amp;_xlfn.XLOOKUP(16,eii,eia)&amp;_xlfn.XLOOKUP(3,eii,eia)&amp;_xlfn.XLOOKUP($A484,E96_raw,e96_std&amp;" "&amp;e96_sym)&amp;_xlfn.XLOOKUP(16,eii,eia)&amp;_xlfn.XLOOKUP(4,eii,eia)&amp;_xlfn.XLOOKUP(LEFT(C484,7),r_1,r_4)&amp;" W @ 70°C"&amp;_xlfn.XLOOKUP(16,eii,eia)&amp;_xlfn.XLOOKUP(5,eii,eia)&amp;_xlfn.XLOOKUP(MID(C484,4,3),e_code,TEXT(e_size,"0000"))&amp;_xlfn.XLOOKUP(16,eii,eia)&amp;_xlfn.XLOOKUP(6,eii,eia)&amp;ROUND(MIN(SQRT($A484*_xlfn.XLOOKUP(LEFT(C484,7),r_1,r_4)),_xlfn.XLOOKUP(LEFT(C484,7),r_1,r_7)),1)&amp;" V"&amp;_xlfn.XLOOKUP(16,eii,eia)&amp;_xlfn.XLOOKUP(8,eii,eia)&amp;_xlfn.XLOOKUP(LEFT(C484,7),r_1,r_8)&amp;_xlfn.XLOOKUP(16,eii,eia)&amp;_xlfn.XLOOKUP(9,eii,eia)&amp;_xlfn.XLOOKUP($A484,E96_raw,E96_code&amp;" / "&amp;E96_3C)&amp;_xlfn.XLOOKUP(16,eii,eia)&amp;_xlfn.XLOOKUP(10,eii,eia)&amp;_xlfn.XLOOKUP(LEFT(C484,7),r_1,r_10)&amp;_xlfn.XLOOKUP(16,eii,eia)&amp;_xlfn.XLOOKUP(11,eii,eia)&amp;_xlfn.XLOOKUP(LEFT(C484,7),r_1,r_11)&amp;_xlfn.XLOOKUP(16,eii,eia)&amp;_xlfn.XLOOKUP(12,eii,eia)&amp;_xlfn.XLOOKUP(LEFT(C484,7),r_1,r_12)&amp;" ppm/°C"&amp;_xlfn.XLOOKUP(16,eii,eia)&amp;_xlfn.XLOOKUP(13,eii,eia)&amp;MID(C484,4,2)&amp;_xlfn.XLOOKUP(16,eii,eia)&amp;_xlfn.XLOOKUP(14,eii,eia)&amp;_xlfn.XLOOKUP(16,eii,eia)&amp;_xlfn.XLOOKUP(15,eii,eia)&amp;_xlfn.XLOOKUP(16,eii,eia)</f>
        <v>technology 1023;attribute MPN 'ERJ1RHD1023' constant;attribute value '102 k' constant;attribute Power '0.05 W @ 70°C' constant;attribute package '0201' constant;attribute RCWV '30 V' constant;attribute tolerance '±0.5 %' constant;attribute pkg_codes '1023 / 104'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4" s="5" t="str" cm="1">
        <f t="array" aca="1" ref="F484" ca="1">IF( OR( AND($A484&gt;=INDIRECT("'Panasonic ERJ Code Table'!$K" &amp; F$1),$A484&lt;=INDIRECT("'Panasonic ERJ Code Table'!$L" &amp; F$1)), AND($A484&gt;=INDIRECT("'Panasonic ERJ Code Table'!$M" &amp; F$1),$A484&lt;=INDIRECT("'Panasonic ERJ Code Table'!$N" &amp; F$1)) ),F$2&amp;_xlfn.XLOOKUP($A484,E96_raw,E96_code),"N/A")</f>
        <v>N/A</v>
      </c>
      <c r="I484" s="5" t="str" cm="1">
        <f t="array" aca="1" ref="I484" ca="1">IF( OR( AND($A484&gt;=INDIRECT("'Panasonic ERJ Code Table'!$K" &amp; I$1),$A484&lt;=INDIRECT("'Panasonic ERJ Code Table'!$L" &amp; I$1)), AND($A484&gt;=INDIRECT("'Panasonic ERJ Code Table'!$M" &amp; I$1),$A484&lt;=INDIRECT("'Panasonic ERJ Code Table'!$N" &amp; I$1)) ),I$2&amp;_xlfn.XLOOKUP($A484,E96_raw,E96_code),"N/A")</f>
        <v>ERJ2RKD1023</v>
      </c>
      <c r="L484" s="5" t="str" cm="1">
        <f t="array" aca="1" ref="L484" ca="1">IF( OR( AND($A484&gt;=INDIRECT("'Panasonic ERJ Code Table'!$K" &amp; L$1),$A484&lt;=INDIRECT("'Panasonic ERJ Code Table'!$L" &amp; L$1)), AND($A484&gt;=INDIRECT("'Panasonic ERJ Code Table'!$M" &amp; L$1),$A484&lt;=INDIRECT("'Panasonic ERJ Code Table'!$N" &amp; L$1)) ),L$2&amp;_xlfn.XLOOKUP($A484,E96_raw,E96_code),"N/A")</f>
        <v>N/A</v>
      </c>
      <c r="O484" s="5" t="str" cm="1">
        <f t="array" aca="1" ref="O484" ca="1">IF( OR( AND($A484&gt;=INDIRECT("'Panasonic ERJ Code Table'!$K" &amp; O$1),$A484&lt;=INDIRECT("'Panasonic ERJ Code Table'!$L" &amp; O$1)), AND($A484&gt;=INDIRECT("'Panasonic ERJ Code Table'!$M" &amp; O$1),$A484&lt;=INDIRECT("'Panasonic ERJ Code Table'!$N" &amp; O$1)) ),O$2&amp;_xlfn.XLOOKUP($A484,E96_raw,E96_code),"N/A")</f>
        <v>ERJ3RED1023</v>
      </c>
      <c r="R484" s="5" t="str" cm="1">
        <f t="array" aca="1" ref="R484" ca="1">IF( OR( AND($A484&gt;=INDIRECT("'Panasonic ERJ Code Table'!$K" &amp; R$1),$A484&lt;=INDIRECT("'Panasonic ERJ Code Table'!$L" &amp; R$1)), AND($A484&gt;=INDIRECT("'Panasonic ERJ Code Table'!$M" &amp; R$1),$A484&lt;=INDIRECT("'Panasonic ERJ Code Table'!$N" &amp; R$1)) ),R$2&amp;_xlfn.XLOOKUP($A484,E96_raw,E96_code),"N/A")</f>
        <v>N/A</v>
      </c>
      <c r="U484" s="5" t="str" cm="1">
        <f t="array" aca="1" ref="U484" ca="1">IF( OR( AND($A484&gt;=INDIRECT("'Panasonic ERJ Code Table'!$J" &amp; U$1),$A484&lt;=INDIRECT("'Panasonic ERJ Code Table'!$K" &amp; U$1)), AND($A484&gt;=INDIRECT("'Panasonic ERJ Code Table'!$L" &amp; U$1),$A484&lt;=INDIRECT("'Panasonic ERJ Code Table'!$M" &amp; U$1)) ),U$2&amp;_xlfn.XLOOKUP($A484,E96_raw,E96_code),"N/A")</f>
        <v>ERJ6RED1023</v>
      </c>
    </row>
    <row r="485" spans="1:21">
      <c r="A485" s="16">
        <v>105000</v>
      </c>
      <c r="B485" s="19"/>
      <c r="C485" s="5" t="str" cm="1">
        <f t="array" aca="1" ref="C485" ca="1">IF( OR( AND($A485&gt;=INDIRECT("'Panasonic ERJ Code Table'!$K" &amp; C$1),$A485&lt;=INDIRECT("'Panasonic ERJ Code Table'!$L" &amp; C$1)), AND($A485&gt;=INDIRECT("'Panasonic ERJ Code Table'!$M" &amp; C$1),$A485&lt;=INDIRECT("'Panasonic ERJ Code Table'!$N" &amp; C$1)) ),C$2&amp;_xlfn.XLOOKUP($A485,E96_raw,E96_code),"N/A")</f>
        <v>ERJ1RHD1053</v>
      </c>
      <c r="D485" s="23" t="str" cm="1">
        <f t="array" aca="1" ref="D485" ca="1">"technology "&amp;RIGHT(C485,4)&amp;";"&amp;_xlfn.XLOOKUP(2,eii,eia)&amp;C485&amp;_xlfn.XLOOKUP(16,eii,eia)&amp;_xlfn.XLOOKUP(3,eii,eia)&amp;_xlfn.XLOOKUP($A485,E96_raw,e96_std&amp;" "&amp;e96_sym)&amp;_xlfn.XLOOKUP(16,eii,eia)&amp;_xlfn.XLOOKUP(4,eii,eia)&amp;_xlfn.XLOOKUP(LEFT(C485,7),r_1,r_4)&amp;" W @ 70°C"&amp;_xlfn.XLOOKUP(16,eii,eia)&amp;_xlfn.XLOOKUP(5,eii,eia)&amp;_xlfn.XLOOKUP(MID(C485,4,3),e_code,TEXT(e_size,"0000"))&amp;_xlfn.XLOOKUP(16,eii,eia)&amp;_xlfn.XLOOKUP(6,eii,eia)&amp;ROUND(MIN(SQRT($A485*_xlfn.XLOOKUP(LEFT(C485,7),r_1,r_4)),_xlfn.XLOOKUP(LEFT(C485,7),r_1,r_7)),1)&amp;" V"&amp;_xlfn.XLOOKUP(16,eii,eia)&amp;_xlfn.XLOOKUP(8,eii,eia)&amp;_xlfn.XLOOKUP(LEFT(C485,7),r_1,r_8)&amp;_xlfn.XLOOKUP(16,eii,eia)&amp;_xlfn.XLOOKUP(9,eii,eia)&amp;_xlfn.XLOOKUP($A485,E96_raw,E96_code&amp;" / "&amp;E96_3C)&amp;_xlfn.XLOOKUP(16,eii,eia)&amp;_xlfn.XLOOKUP(10,eii,eia)&amp;_xlfn.XLOOKUP(LEFT(C485,7),r_1,r_10)&amp;_xlfn.XLOOKUP(16,eii,eia)&amp;_xlfn.XLOOKUP(11,eii,eia)&amp;_xlfn.XLOOKUP(LEFT(C485,7),r_1,r_11)&amp;_xlfn.XLOOKUP(16,eii,eia)&amp;_xlfn.XLOOKUP(12,eii,eia)&amp;_xlfn.XLOOKUP(LEFT(C485,7),r_1,r_12)&amp;" ppm/°C"&amp;_xlfn.XLOOKUP(16,eii,eia)&amp;_xlfn.XLOOKUP(13,eii,eia)&amp;MID(C485,4,2)&amp;_xlfn.XLOOKUP(16,eii,eia)&amp;_xlfn.XLOOKUP(14,eii,eia)&amp;_xlfn.XLOOKUP(16,eii,eia)&amp;_xlfn.XLOOKUP(15,eii,eia)&amp;_xlfn.XLOOKUP(16,eii,eia)</f>
        <v>technology 1053;attribute MPN 'ERJ1RHD1053' constant;attribute value '105 k' constant;attribute Power '0.05 W @ 70°C' constant;attribute package '0201' constant;attribute RCWV '30 V' constant;attribute tolerance '±0.5 %' constant;attribute pkg_codes '1053 / 104'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5" s="5" t="str" cm="1">
        <f t="array" aca="1" ref="F485" ca="1">IF( OR( AND($A485&gt;=INDIRECT("'Panasonic ERJ Code Table'!$K" &amp; F$1),$A485&lt;=INDIRECT("'Panasonic ERJ Code Table'!$L" &amp; F$1)), AND($A485&gt;=INDIRECT("'Panasonic ERJ Code Table'!$M" &amp; F$1),$A485&lt;=INDIRECT("'Panasonic ERJ Code Table'!$N" &amp; F$1)) ),F$2&amp;_xlfn.XLOOKUP($A485,E96_raw,E96_code),"N/A")</f>
        <v>N/A</v>
      </c>
      <c r="I485" s="5" t="str" cm="1">
        <f t="array" aca="1" ref="I485" ca="1">IF( OR( AND($A485&gt;=INDIRECT("'Panasonic ERJ Code Table'!$K" &amp; I$1),$A485&lt;=INDIRECT("'Panasonic ERJ Code Table'!$L" &amp; I$1)), AND($A485&gt;=INDIRECT("'Panasonic ERJ Code Table'!$M" &amp; I$1),$A485&lt;=INDIRECT("'Panasonic ERJ Code Table'!$N" &amp; I$1)) ),I$2&amp;_xlfn.XLOOKUP($A485,E96_raw,E96_code),"N/A")</f>
        <v>ERJ2RKD1053</v>
      </c>
      <c r="L485" s="5" t="str" cm="1">
        <f t="array" aca="1" ref="L485" ca="1">IF( OR( AND($A485&gt;=INDIRECT("'Panasonic ERJ Code Table'!$K" &amp; L$1),$A485&lt;=INDIRECT("'Panasonic ERJ Code Table'!$L" &amp; L$1)), AND($A485&gt;=INDIRECT("'Panasonic ERJ Code Table'!$M" &amp; L$1),$A485&lt;=INDIRECT("'Panasonic ERJ Code Table'!$N" &amp; L$1)) ),L$2&amp;_xlfn.XLOOKUP($A485,E96_raw,E96_code),"N/A")</f>
        <v>N/A</v>
      </c>
      <c r="O485" s="5" t="str" cm="1">
        <f t="array" aca="1" ref="O485" ca="1">IF( OR( AND($A485&gt;=INDIRECT("'Panasonic ERJ Code Table'!$K" &amp; O$1),$A485&lt;=INDIRECT("'Panasonic ERJ Code Table'!$L" &amp; O$1)), AND($A485&gt;=INDIRECT("'Panasonic ERJ Code Table'!$M" &amp; O$1),$A485&lt;=INDIRECT("'Panasonic ERJ Code Table'!$N" &amp; O$1)) ),O$2&amp;_xlfn.XLOOKUP($A485,E96_raw,E96_code),"N/A")</f>
        <v>ERJ3RED1053</v>
      </c>
      <c r="R485" s="5" t="str" cm="1">
        <f t="array" aca="1" ref="R485" ca="1">IF( OR( AND($A485&gt;=INDIRECT("'Panasonic ERJ Code Table'!$K" &amp; R$1),$A485&lt;=INDIRECT("'Panasonic ERJ Code Table'!$L" &amp; R$1)), AND($A485&gt;=INDIRECT("'Panasonic ERJ Code Table'!$M" &amp; R$1),$A485&lt;=INDIRECT("'Panasonic ERJ Code Table'!$N" &amp; R$1)) ),R$2&amp;_xlfn.XLOOKUP($A485,E96_raw,E96_code),"N/A")</f>
        <v>N/A</v>
      </c>
      <c r="U485" s="5" t="str" cm="1">
        <f t="array" aca="1" ref="U485" ca="1">IF( OR( AND($A485&gt;=INDIRECT("'Panasonic ERJ Code Table'!$J" &amp; U$1),$A485&lt;=INDIRECT("'Panasonic ERJ Code Table'!$K" &amp; U$1)), AND($A485&gt;=INDIRECT("'Panasonic ERJ Code Table'!$L" &amp; U$1),$A485&lt;=INDIRECT("'Panasonic ERJ Code Table'!$M" &amp; U$1)) ),U$2&amp;_xlfn.XLOOKUP($A485,E96_raw,E96_code),"N/A")</f>
        <v>N/A</v>
      </c>
    </row>
    <row r="486" spans="1:21">
      <c r="A486" s="16">
        <v>107000</v>
      </c>
      <c r="B486" s="19"/>
      <c r="C486" s="5" t="str" cm="1">
        <f t="array" aca="1" ref="C486" ca="1">IF( OR( AND($A486&gt;=INDIRECT("'Panasonic ERJ Code Table'!$K" &amp; C$1),$A486&lt;=INDIRECT("'Panasonic ERJ Code Table'!$L" &amp; C$1)), AND($A486&gt;=INDIRECT("'Panasonic ERJ Code Table'!$M" &amp; C$1),$A486&lt;=INDIRECT("'Panasonic ERJ Code Table'!$N" &amp; C$1)) ),C$2&amp;_xlfn.XLOOKUP($A486,E96_raw,E96_code),"N/A")</f>
        <v>ERJ1RHD1073</v>
      </c>
      <c r="D486" s="23" t="str" cm="1">
        <f t="array" aca="1" ref="D486" ca="1">"technology "&amp;RIGHT(C486,4)&amp;";"&amp;_xlfn.XLOOKUP(2,eii,eia)&amp;C486&amp;_xlfn.XLOOKUP(16,eii,eia)&amp;_xlfn.XLOOKUP(3,eii,eia)&amp;_xlfn.XLOOKUP($A486,E96_raw,e96_std&amp;" "&amp;e96_sym)&amp;_xlfn.XLOOKUP(16,eii,eia)&amp;_xlfn.XLOOKUP(4,eii,eia)&amp;_xlfn.XLOOKUP(LEFT(C486,7),r_1,r_4)&amp;" W @ 70°C"&amp;_xlfn.XLOOKUP(16,eii,eia)&amp;_xlfn.XLOOKUP(5,eii,eia)&amp;_xlfn.XLOOKUP(MID(C486,4,3),e_code,TEXT(e_size,"0000"))&amp;_xlfn.XLOOKUP(16,eii,eia)&amp;_xlfn.XLOOKUP(6,eii,eia)&amp;ROUND(MIN(SQRT($A486*_xlfn.XLOOKUP(LEFT(C486,7),r_1,r_4)),_xlfn.XLOOKUP(LEFT(C486,7),r_1,r_7)),1)&amp;" V"&amp;_xlfn.XLOOKUP(16,eii,eia)&amp;_xlfn.XLOOKUP(8,eii,eia)&amp;_xlfn.XLOOKUP(LEFT(C486,7),r_1,r_8)&amp;_xlfn.XLOOKUP(16,eii,eia)&amp;_xlfn.XLOOKUP(9,eii,eia)&amp;_xlfn.XLOOKUP($A486,E96_raw,E96_code&amp;" / "&amp;E96_3C)&amp;_xlfn.XLOOKUP(16,eii,eia)&amp;_xlfn.XLOOKUP(10,eii,eia)&amp;_xlfn.XLOOKUP(LEFT(C486,7),r_1,r_10)&amp;_xlfn.XLOOKUP(16,eii,eia)&amp;_xlfn.XLOOKUP(11,eii,eia)&amp;_xlfn.XLOOKUP(LEFT(C486,7),r_1,r_11)&amp;_xlfn.XLOOKUP(16,eii,eia)&amp;_xlfn.XLOOKUP(12,eii,eia)&amp;_xlfn.XLOOKUP(LEFT(C486,7),r_1,r_12)&amp;" ppm/°C"&amp;_xlfn.XLOOKUP(16,eii,eia)&amp;_xlfn.XLOOKUP(13,eii,eia)&amp;MID(C486,4,2)&amp;_xlfn.XLOOKUP(16,eii,eia)&amp;_xlfn.XLOOKUP(14,eii,eia)&amp;_xlfn.XLOOKUP(16,eii,eia)&amp;_xlfn.XLOOKUP(15,eii,eia)&amp;_xlfn.XLOOKUP(16,eii,eia)</f>
        <v>technology 1073;attribute MPN 'ERJ1RHD1073' constant;attribute value '107 k' constant;attribute Power '0.05 W @ 70°C' constant;attribute package '0201' constant;attribute RCWV '30 V' constant;attribute tolerance '±0.5 %' constant;attribute pkg_codes '1073 / 104'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6" s="5" t="str" cm="1">
        <f t="array" aca="1" ref="F486" ca="1">IF( OR( AND($A486&gt;=INDIRECT("'Panasonic ERJ Code Table'!$K" &amp; F$1),$A486&lt;=INDIRECT("'Panasonic ERJ Code Table'!$L" &amp; F$1)), AND($A486&gt;=INDIRECT("'Panasonic ERJ Code Table'!$M" &amp; F$1),$A486&lt;=INDIRECT("'Panasonic ERJ Code Table'!$N" &amp; F$1)) ),F$2&amp;_xlfn.XLOOKUP($A486,E96_raw,E96_code),"N/A")</f>
        <v>N/A</v>
      </c>
      <c r="I486" s="5" t="str" cm="1">
        <f t="array" aca="1" ref="I486" ca="1">IF( OR( AND($A486&gt;=INDIRECT("'Panasonic ERJ Code Table'!$K" &amp; I$1),$A486&lt;=INDIRECT("'Panasonic ERJ Code Table'!$L" &amp; I$1)), AND($A486&gt;=INDIRECT("'Panasonic ERJ Code Table'!$M" &amp; I$1),$A486&lt;=INDIRECT("'Panasonic ERJ Code Table'!$N" &amp; I$1)) ),I$2&amp;_xlfn.XLOOKUP($A486,E96_raw,E96_code),"N/A")</f>
        <v>ERJ2RKD1073</v>
      </c>
      <c r="L486" s="5" t="str" cm="1">
        <f t="array" aca="1" ref="L486" ca="1">IF( OR( AND($A486&gt;=INDIRECT("'Panasonic ERJ Code Table'!$K" &amp; L$1),$A486&lt;=INDIRECT("'Panasonic ERJ Code Table'!$L" &amp; L$1)), AND($A486&gt;=INDIRECT("'Panasonic ERJ Code Table'!$M" &amp; L$1),$A486&lt;=INDIRECT("'Panasonic ERJ Code Table'!$N" &amp; L$1)) ),L$2&amp;_xlfn.XLOOKUP($A486,E96_raw,E96_code),"N/A")</f>
        <v>N/A</v>
      </c>
      <c r="O486" s="5" t="str" cm="1">
        <f t="array" aca="1" ref="O486" ca="1">IF( OR( AND($A486&gt;=INDIRECT("'Panasonic ERJ Code Table'!$K" &amp; O$1),$A486&lt;=INDIRECT("'Panasonic ERJ Code Table'!$L" &amp; O$1)), AND($A486&gt;=INDIRECT("'Panasonic ERJ Code Table'!$M" &amp; O$1),$A486&lt;=INDIRECT("'Panasonic ERJ Code Table'!$N" &amp; O$1)) ),O$2&amp;_xlfn.XLOOKUP($A486,E96_raw,E96_code),"N/A")</f>
        <v>ERJ3RED1073</v>
      </c>
      <c r="R486" s="5" t="str" cm="1">
        <f t="array" aca="1" ref="R486" ca="1">IF( OR( AND($A486&gt;=INDIRECT("'Panasonic ERJ Code Table'!$K" &amp; R$1),$A486&lt;=INDIRECT("'Panasonic ERJ Code Table'!$L" &amp; R$1)), AND($A486&gt;=INDIRECT("'Panasonic ERJ Code Table'!$M" &amp; R$1),$A486&lt;=INDIRECT("'Panasonic ERJ Code Table'!$N" &amp; R$1)) ),R$2&amp;_xlfn.XLOOKUP($A486,E96_raw,E96_code),"N/A")</f>
        <v>N/A</v>
      </c>
      <c r="U486" s="5" t="str" cm="1">
        <f t="array" aca="1" ref="U486" ca="1">IF( OR( AND($A486&gt;=INDIRECT("'Panasonic ERJ Code Table'!$J" &amp; U$1),$A486&lt;=INDIRECT("'Panasonic ERJ Code Table'!$K" &amp; U$1)), AND($A486&gt;=INDIRECT("'Panasonic ERJ Code Table'!$L" &amp; U$1),$A486&lt;=INDIRECT("'Panasonic ERJ Code Table'!$M" &amp; U$1)) ),U$2&amp;_xlfn.XLOOKUP($A486,E96_raw,E96_code),"N/A")</f>
        <v>N/A</v>
      </c>
    </row>
    <row r="487" spans="1:21">
      <c r="A487" s="16">
        <v>110000</v>
      </c>
      <c r="B487" s="19"/>
      <c r="C487" s="5" t="str" cm="1">
        <f t="array" aca="1" ref="C487" ca="1">IF( OR( AND($A487&gt;=INDIRECT("'Panasonic ERJ Code Table'!$K" &amp; C$1),$A487&lt;=INDIRECT("'Panasonic ERJ Code Table'!$L" &amp; C$1)), AND($A487&gt;=INDIRECT("'Panasonic ERJ Code Table'!$M" &amp; C$1),$A487&lt;=INDIRECT("'Panasonic ERJ Code Table'!$N" &amp; C$1)) ),C$2&amp;_xlfn.XLOOKUP($A487,E96_raw,E96_code),"N/A")</f>
        <v>ERJ1RHD1103</v>
      </c>
      <c r="D487" s="23" t="str" cm="1">
        <f t="array" aca="1" ref="D487" ca="1">"technology "&amp;RIGHT(C487,4)&amp;";"&amp;_xlfn.XLOOKUP(2,eii,eia)&amp;C487&amp;_xlfn.XLOOKUP(16,eii,eia)&amp;_xlfn.XLOOKUP(3,eii,eia)&amp;_xlfn.XLOOKUP($A487,E96_raw,e96_std&amp;" "&amp;e96_sym)&amp;_xlfn.XLOOKUP(16,eii,eia)&amp;_xlfn.XLOOKUP(4,eii,eia)&amp;_xlfn.XLOOKUP(LEFT(C487,7),r_1,r_4)&amp;" W @ 70°C"&amp;_xlfn.XLOOKUP(16,eii,eia)&amp;_xlfn.XLOOKUP(5,eii,eia)&amp;_xlfn.XLOOKUP(MID(C487,4,3),e_code,TEXT(e_size,"0000"))&amp;_xlfn.XLOOKUP(16,eii,eia)&amp;_xlfn.XLOOKUP(6,eii,eia)&amp;ROUND(MIN(SQRT($A487*_xlfn.XLOOKUP(LEFT(C487,7),r_1,r_4)),_xlfn.XLOOKUP(LEFT(C487,7),r_1,r_7)),1)&amp;" V"&amp;_xlfn.XLOOKUP(16,eii,eia)&amp;_xlfn.XLOOKUP(8,eii,eia)&amp;_xlfn.XLOOKUP(LEFT(C487,7),r_1,r_8)&amp;_xlfn.XLOOKUP(16,eii,eia)&amp;_xlfn.XLOOKUP(9,eii,eia)&amp;_xlfn.XLOOKUP($A487,E96_raw,E96_code&amp;" / "&amp;E96_3C)&amp;_xlfn.XLOOKUP(16,eii,eia)&amp;_xlfn.XLOOKUP(10,eii,eia)&amp;_xlfn.XLOOKUP(LEFT(C487,7),r_1,r_10)&amp;_xlfn.XLOOKUP(16,eii,eia)&amp;_xlfn.XLOOKUP(11,eii,eia)&amp;_xlfn.XLOOKUP(LEFT(C487,7),r_1,r_11)&amp;_xlfn.XLOOKUP(16,eii,eia)&amp;_xlfn.XLOOKUP(12,eii,eia)&amp;_xlfn.XLOOKUP(LEFT(C487,7),r_1,r_12)&amp;" ppm/°C"&amp;_xlfn.XLOOKUP(16,eii,eia)&amp;_xlfn.XLOOKUP(13,eii,eia)&amp;MID(C487,4,2)&amp;_xlfn.XLOOKUP(16,eii,eia)&amp;_xlfn.XLOOKUP(14,eii,eia)&amp;_xlfn.XLOOKUP(16,eii,eia)&amp;_xlfn.XLOOKUP(15,eii,eia)&amp;_xlfn.XLOOKUP(16,eii,eia)</f>
        <v>technology 1103;attribute MPN 'ERJ1RHD1103' constant;attribute value '110 k' constant;attribute Power '0.05 W @ 70°C' constant;attribute package '0201' constant;attribute RCWV '30 V' constant;attribute tolerance '±0.5 %' constant;attribute pkg_codes '1103 / 114'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7" s="5" t="str" cm="1">
        <f t="array" aca="1" ref="F487" ca="1">IF( OR( AND($A487&gt;=INDIRECT("'Panasonic ERJ Code Table'!$K" &amp; F$1),$A487&lt;=INDIRECT("'Panasonic ERJ Code Table'!$L" &amp; F$1)), AND($A487&gt;=INDIRECT("'Panasonic ERJ Code Table'!$M" &amp; F$1),$A487&lt;=INDIRECT("'Panasonic ERJ Code Table'!$N" &amp; F$1)) ),F$2&amp;_xlfn.XLOOKUP($A487,E96_raw,E96_code),"N/A")</f>
        <v>N/A</v>
      </c>
      <c r="I487" s="5" t="str" cm="1">
        <f t="array" aca="1" ref="I487" ca="1">IF( OR( AND($A487&gt;=INDIRECT("'Panasonic ERJ Code Table'!$K" &amp; I$1),$A487&lt;=INDIRECT("'Panasonic ERJ Code Table'!$L" &amp; I$1)), AND($A487&gt;=INDIRECT("'Panasonic ERJ Code Table'!$M" &amp; I$1),$A487&lt;=INDIRECT("'Panasonic ERJ Code Table'!$N" &amp; I$1)) ),I$2&amp;_xlfn.XLOOKUP($A487,E96_raw,E96_code),"N/A")</f>
        <v>ERJ2RKD1103</v>
      </c>
      <c r="L487" s="5" t="str" cm="1">
        <f t="array" aca="1" ref="L487" ca="1">IF( OR( AND($A487&gt;=INDIRECT("'Panasonic ERJ Code Table'!$K" &amp; L$1),$A487&lt;=INDIRECT("'Panasonic ERJ Code Table'!$L" &amp; L$1)), AND($A487&gt;=INDIRECT("'Panasonic ERJ Code Table'!$M" &amp; L$1),$A487&lt;=INDIRECT("'Panasonic ERJ Code Table'!$N" &amp; L$1)) ),L$2&amp;_xlfn.XLOOKUP($A487,E96_raw,E96_code),"N/A")</f>
        <v>N/A</v>
      </c>
      <c r="O487" s="5" t="str" cm="1">
        <f t="array" aca="1" ref="O487" ca="1">IF( OR( AND($A487&gt;=INDIRECT("'Panasonic ERJ Code Table'!$K" &amp; O$1),$A487&lt;=INDIRECT("'Panasonic ERJ Code Table'!$L" &amp; O$1)), AND($A487&gt;=INDIRECT("'Panasonic ERJ Code Table'!$M" &amp; O$1),$A487&lt;=INDIRECT("'Panasonic ERJ Code Table'!$N" &amp; O$1)) ),O$2&amp;_xlfn.XLOOKUP($A487,E96_raw,E96_code),"N/A")</f>
        <v>ERJ3RED1103</v>
      </c>
      <c r="R487" s="5" t="str" cm="1">
        <f t="array" aca="1" ref="R487" ca="1">IF( OR( AND($A487&gt;=INDIRECT("'Panasonic ERJ Code Table'!$K" &amp; R$1),$A487&lt;=INDIRECT("'Panasonic ERJ Code Table'!$L" &amp; R$1)), AND($A487&gt;=INDIRECT("'Panasonic ERJ Code Table'!$M" &amp; R$1),$A487&lt;=INDIRECT("'Panasonic ERJ Code Table'!$N" &amp; R$1)) ),R$2&amp;_xlfn.XLOOKUP($A487,E96_raw,E96_code),"N/A")</f>
        <v>N/A</v>
      </c>
      <c r="U487" s="5" t="str" cm="1">
        <f t="array" aca="1" ref="U487" ca="1">IF( OR( AND($A487&gt;=INDIRECT("'Panasonic ERJ Code Table'!$J" &amp; U$1),$A487&lt;=INDIRECT("'Panasonic ERJ Code Table'!$K" &amp; U$1)), AND($A487&gt;=INDIRECT("'Panasonic ERJ Code Table'!$L" &amp; U$1),$A487&lt;=INDIRECT("'Panasonic ERJ Code Table'!$M" &amp; U$1)) ),U$2&amp;_xlfn.XLOOKUP($A487,E96_raw,E96_code),"N/A")</f>
        <v>N/A</v>
      </c>
    </row>
    <row r="488" spans="1:21">
      <c r="A488" s="16">
        <v>113000</v>
      </c>
      <c r="B488" s="19"/>
      <c r="C488" s="5" t="str" cm="1">
        <f t="array" aca="1" ref="C488" ca="1">IF( OR( AND($A488&gt;=INDIRECT("'Panasonic ERJ Code Table'!$K" &amp; C$1),$A488&lt;=INDIRECT("'Panasonic ERJ Code Table'!$L" &amp; C$1)), AND($A488&gt;=INDIRECT("'Panasonic ERJ Code Table'!$M" &amp; C$1),$A488&lt;=INDIRECT("'Panasonic ERJ Code Table'!$N" &amp; C$1)) ),C$2&amp;_xlfn.XLOOKUP($A488,E96_raw,E96_code),"N/A")</f>
        <v>ERJ1RHD1133</v>
      </c>
      <c r="D488" s="23" t="str" cm="1">
        <f t="array" aca="1" ref="D488" ca="1">"technology "&amp;RIGHT(C488,4)&amp;";"&amp;_xlfn.XLOOKUP(2,eii,eia)&amp;C488&amp;_xlfn.XLOOKUP(16,eii,eia)&amp;_xlfn.XLOOKUP(3,eii,eia)&amp;_xlfn.XLOOKUP($A488,E96_raw,e96_std&amp;" "&amp;e96_sym)&amp;_xlfn.XLOOKUP(16,eii,eia)&amp;_xlfn.XLOOKUP(4,eii,eia)&amp;_xlfn.XLOOKUP(LEFT(C488,7),r_1,r_4)&amp;" W @ 70°C"&amp;_xlfn.XLOOKUP(16,eii,eia)&amp;_xlfn.XLOOKUP(5,eii,eia)&amp;_xlfn.XLOOKUP(MID(C488,4,3),e_code,TEXT(e_size,"0000"))&amp;_xlfn.XLOOKUP(16,eii,eia)&amp;_xlfn.XLOOKUP(6,eii,eia)&amp;ROUND(MIN(SQRT($A488*_xlfn.XLOOKUP(LEFT(C488,7),r_1,r_4)),_xlfn.XLOOKUP(LEFT(C488,7),r_1,r_7)),1)&amp;" V"&amp;_xlfn.XLOOKUP(16,eii,eia)&amp;_xlfn.XLOOKUP(8,eii,eia)&amp;_xlfn.XLOOKUP(LEFT(C488,7),r_1,r_8)&amp;_xlfn.XLOOKUP(16,eii,eia)&amp;_xlfn.XLOOKUP(9,eii,eia)&amp;_xlfn.XLOOKUP($A488,E96_raw,E96_code&amp;" / "&amp;E96_3C)&amp;_xlfn.XLOOKUP(16,eii,eia)&amp;_xlfn.XLOOKUP(10,eii,eia)&amp;_xlfn.XLOOKUP(LEFT(C488,7),r_1,r_10)&amp;_xlfn.XLOOKUP(16,eii,eia)&amp;_xlfn.XLOOKUP(11,eii,eia)&amp;_xlfn.XLOOKUP(LEFT(C488,7),r_1,r_11)&amp;_xlfn.XLOOKUP(16,eii,eia)&amp;_xlfn.XLOOKUP(12,eii,eia)&amp;_xlfn.XLOOKUP(LEFT(C488,7),r_1,r_12)&amp;" ppm/°C"&amp;_xlfn.XLOOKUP(16,eii,eia)&amp;_xlfn.XLOOKUP(13,eii,eia)&amp;MID(C488,4,2)&amp;_xlfn.XLOOKUP(16,eii,eia)&amp;_xlfn.XLOOKUP(14,eii,eia)&amp;_xlfn.XLOOKUP(16,eii,eia)&amp;_xlfn.XLOOKUP(15,eii,eia)&amp;_xlfn.XLOOKUP(16,eii,eia)</f>
        <v>technology 1133;attribute MPN 'ERJ1RHD1133' constant;attribute value '113 k' constant;attribute Power '0.05 W @ 70°C' constant;attribute package '0201' constant;attribute RCWV '30 V' constant;attribute tolerance '±0.5 %' constant;attribute pkg_codes '1133 / 114'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8" s="5" t="str" cm="1">
        <f t="array" aca="1" ref="F488" ca="1">IF( OR( AND($A488&gt;=INDIRECT("'Panasonic ERJ Code Table'!$K" &amp; F$1),$A488&lt;=INDIRECT("'Panasonic ERJ Code Table'!$L" &amp; F$1)), AND($A488&gt;=INDIRECT("'Panasonic ERJ Code Table'!$M" &amp; F$1),$A488&lt;=INDIRECT("'Panasonic ERJ Code Table'!$N" &amp; F$1)) ),F$2&amp;_xlfn.XLOOKUP($A488,E96_raw,E96_code),"N/A")</f>
        <v>N/A</v>
      </c>
      <c r="I488" s="5" t="str" cm="1">
        <f t="array" aca="1" ref="I488" ca="1">IF( OR( AND($A488&gt;=INDIRECT("'Panasonic ERJ Code Table'!$K" &amp; I$1),$A488&lt;=INDIRECT("'Panasonic ERJ Code Table'!$L" &amp; I$1)), AND($A488&gt;=INDIRECT("'Panasonic ERJ Code Table'!$M" &amp; I$1),$A488&lt;=INDIRECT("'Panasonic ERJ Code Table'!$N" &amp; I$1)) ),I$2&amp;_xlfn.XLOOKUP($A488,E96_raw,E96_code),"N/A")</f>
        <v>ERJ2RKD1133</v>
      </c>
      <c r="L488" s="5" t="str" cm="1">
        <f t="array" aca="1" ref="L488" ca="1">IF( OR( AND($A488&gt;=INDIRECT("'Panasonic ERJ Code Table'!$K" &amp; L$1),$A488&lt;=INDIRECT("'Panasonic ERJ Code Table'!$L" &amp; L$1)), AND($A488&gt;=INDIRECT("'Panasonic ERJ Code Table'!$M" &amp; L$1),$A488&lt;=INDIRECT("'Panasonic ERJ Code Table'!$N" &amp; L$1)) ),L$2&amp;_xlfn.XLOOKUP($A488,E96_raw,E96_code),"N/A")</f>
        <v>N/A</v>
      </c>
      <c r="O488" s="5" t="str" cm="1">
        <f t="array" aca="1" ref="O488" ca="1">IF( OR( AND($A488&gt;=INDIRECT("'Panasonic ERJ Code Table'!$K" &amp; O$1),$A488&lt;=INDIRECT("'Panasonic ERJ Code Table'!$L" &amp; O$1)), AND($A488&gt;=INDIRECT("'Panasonic ERJ Code Table'!$M" &amp; O$1),$A488&lt;=INDIRECT("'Panasonic ERJ Code Table'!$N" &amp; O$1)) ),O$2&amp;_xlfn.XLOOKUP($A488,E96_raw,E96_code),"N/A")</f>
        <v>ERJ3RED1133</v>
      </c>
      <c r="R488" s="5" t="str" cm="1">
        <f t="array" aca="1" ref="R488" ca="1">IF( OR( AND($A488&gt;=INDIRECT("'Panasonic ERJ Code Table'!$K" &amp; R$1),$A488&lt;=INDIRECT("'Panasonic ERJ Code Table'!$L" &amp; R$1)), AND($A488&gt;=INDIRECT("'Panasonic ERJ Code Table'!$M" &amp; R$1),$A488&lt;=INDIRECT("'Panasonic ERJ Code Table'!$N" &amp; R$1)) ),R$2&amp;_xlfn.XLOOKUP($A488,E96_raw,E96_code),"N/A")</f>
        <v>N/A</v>
      </c>
      <c r="U488" s="5" t="str" cm="1">
        <f t="array" aca="1" ref="U488" ca="1">IF( OR( AND($A488&gt;=INDIRECT("'Panasonic ERJ Code Table'!$J" &amp; U$1),$A488&lt;=INDIRECT("'Panasonic ERJ Code Table'!$K" &amp; U$1)), AND($A488&gt;=INDIRECT("'Panasonic ERJ Code Table'!$L" &amp; U$1),$A488&lt;=INDIRECT("'Panasonic ERJ Code Table'!$M" &amp; U$1)) ),U$2&amp;_xlfn.XLOOKUP($A488,E96_raw,E96_code),"N/A")</f>
        <v>N/A</v>
      </c>
    </row>
    <row r="489" spans="1:21">
      <c r="A489" s="16">
        <v>115000</v>
      </c>
      <c r="B489" s="19"/>
      <c r="C489" s="5" t="str" cm="1">
        <f t="array" aca="1" ref="C489" ca="1">IF( OR( AND($A489&gt;=INDIRECT("'Panasonic ERJ Code Table'!$K" &amp; C$1),$A489&lt;=INDIRECT("'Panasonic ERJ Code Table'!$L" &amp; C$1)), AND($A489&gt;=INDIRECT("'Panasonic ERJ Code Table'!$M" &amp; C$1),$A489&lt;=INDIRECT("'Panasonic ERJ Code Table'!$N" &amp; C$1)) ),C$2&amp;_xlfn.XLOOKUP($A489,E96_raw,E96_code),"N/A")</f>
        <v>ERJ1RHD1153</v>
      </c>
      <c r="D489" s="23" t="str" cm="1">
        <f t="array" aca="1" ref="D489" ca="1">"technology "&amp;RIGHT(C489,4)&amp;";"&amp;_xlfn.XLOOKUP(2,eii,eia)&amp;C489&amp;_xlfn.XLOOKUP(16,eii,eia)&amp;_xlfn.XLOOKUP(3,eii,eia)&amp;_xlfn.XLOOKUP($A489,E96_raw,e96_std&amp;" "&amp;e96_sym)&amp;_xlfn.XLOOKUP(16,eii,eia)&amp;_xlfn.XLOOKUP(4,eii,eia)&amp;_xlfn.XLOOKUP(LEFT(C489,7),r_1,r_4)&amp;" W @ 70°C"&amp;_xlfn.XLOOKUP(16,eii,eia)&amp;_xlfn.XLOOKUP(5,eii,eia)&amp;_xlfn.XLOOKUP(MID(C489,4,3),e_code,TEXT(e_size,"0000"))&amp;_xlfn.XLOOKUP(16,eii,eia)&amp;_xlfn.XLOOKUP(6,eii,eia)&amp;ROUND(MIN(SQRT($A489*_xlfn.XLOOKUP(LEFT(C489,7),r_1,r_4)),_xlfn.XLOOKUP(LEFT(C489,7),r_1,r_7)),1)&amp;" V"&amp;_xlfn.XLOOKUP(16,eii,eia)&amp;_xlfn.XLOOKUP(8,eii,eia)&amp;_xlfn.XLOOKUP(LEFT(C489,7),r_1,r_8)&amp;_xlfn.XLOOKUP(16,eii,eia)&amp;_xlfn.XLOOKUP(9,eii,eia)&amp;_xlfn.XLOOKUP($A489,E96_raw,E96_code&amp;" / "&amp;E96_3C)&amp;_xlfn.XLOOKUP(16,eii,eia)&amp;_xlfn.XLOOKUP(10,eii,eia)&amp;_xlfn.XLOOKUP(LEFT(C489,7),r_1,r_10)&amp;_xlfn.XLOOKUP(16,eii,eia)&amp;_xlfn.XLOOKUP(11,eii,eia)&amp;_xlfn.XLOOKUP(LEFT(C489,7),r_1,r_11)&amp;_xlfn.XLOOKUP(16,eii,eia)&amp;_xlfn.XLOOKUP(12,eii,eia)&amp;_xlfn.XLOOKUP(LEFT(C489,7),r_1,r_12)&amp;" ppm/°C"&amp;_xlfn.XLOOKUP(16,eii,eia)&amp;_xlfn.XLOOKUP(13,eii,eia)&amp;MID(C489,4,2)&amp;_xlfn.XLOOKUP(16,eii,eia)&amp;_xlfn.XLOOKUP(14,eii,eia)&amp;_xlfn.XLOOKUP(16,eii,eia)&amp;_xlfn.XLOOKUP(15,eii,eia)&amp;_xlfn.XLOOKUP(16,eii,eia)</f>
        <v>technology 1153;attribute MPN 'ERJ1RHD1153' constant;attribute value '115 k' constant;attribute Power '0.05 W @ 70°C' constant;attribute package '0201' constant;attribute RCWV '30 V' constant;attribute tolerance '±0.5 %' constant;attribute pkg_codes '1153 / 114'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89" s="5" t="str" cm="1">
        <f t="array" aca="1" ref="F489" ca="1">IF( OR( AND($A489&gt;=INDIRECT("'Panasonic ERJ Code Table'!$K" &amp; F$1),$A489&lt;=INDIRECT("'Panasonic ERJ Code Table'!$L" &amp; F$1)), AND($A489&gt;=INDIRECT("'Panasonic ERJ Code Table'!$M" &amp; F$1),$A489&lt;=INDIRECT("'Panasonic ERJ Code Table'!$N" &amp; F$1)) ),F$2&amp;_xlfn.XLOOKUP($A489,E96_raw,E96_code),"N/A")</f>
        <v>N/A</v>
      </c>
      <c r="I489" s="5" t="str" cm="1">
        <f t="array" aca="1" ref="I489" ca="1">IF( OR( AND($A489&gt;=INDIRECT("'Panasonic ERJ Code Table'!$K" &amp; I$1),$A489&lt;=INDIRECT("'Panasonic ERJ Code Table'!$L" &amp; I$1)), AND($A489&gt;=INDIRECT("'Panasonic ERJ Code Table'!$M" &amp; I$1),$A489&lt;=INDIRECT("'Panasonic ERJ Code Table'!$N" &amp; I$1)) ),I$2&amp;_xlfn.XLOOKUP($A489,E96_raw,E96_code),"N/A")</f>
        <v>ERJ2RKD1153</v>
      </c>
      <c r="L489" s="5" t="str" cm="1">
        <f t="array" aca="1" ref="L489" ca="1">IF( OR( AND($A489&gt;=INDIRECT("'Panasonic ERJ Code Table'!$K" &amp; L$1),$A489&lt;=INDIRECT("'Panasonic ERJ Code Table'!$L" &amp; L$1)), AND($A489&gt;=INDIRECT("'Panasonic ERJ Code Table'!$M" &amp; L$1),$A489&lt;=INDIRECT("'Panasonic ERJ Code Table'!$N" &amp; L$1)) ),L$2&amp;_xlfn.XLOOKUP($A489,E96_raw,E96_code),"N/A")</f>
        <v>N/A</v>
      </c>
      <c r="O489" s="5" t="str" cm="1">
        <f t="array" aca="1" ref="O489" ca="1">IF( OR( AND($A489&gt;=INDIRECT("'Panasonic ERJ Code Table'!$K" &amp; O$1),$A489&lt;=INDIRECT("'Panasonic ERJ Code Table'!$L" &amp; O$1)), AND($A489&gt;=INDIRECT("'Panasonic ERJ Code Table'!$M" &amp; O$1),$A489&lt;=INDIRECT("'Panasonic ERJ Code Table'!$N" &amp; O$1)) ),O$2&amp;_xlfn.XLOOKUP($A489,E96_raw,E96_code),"N/A")</f>
        <v>ERJ3RED1153</v>
      </c>
      <c r="R489" s="5" t="str" cm="1">
        <f t="array" aca="1" ref="R489" ca="1">IF( OR( AND($A489&gt;=INDIRECT("'Panasonic ERJ Code Table'!$K" &amp; R$1),$A489&lt;=INDIRECT("'Panasonic ERJ Code Table'!$L" &amp; R$1)), AND($A489&gt;=INDIRECT("'Panasonic ERJ Code Table'!$M" &amp; R$1),$A489&lt;=INDIRECT("'Panasonic ERJ Code Table'!$N" &amp; R$1)) ),R$2&amp;_xlfn.XLOOKUP($A489,E96_raw,E96_code),"N/A")</f>
        <v>N/A</v>
      </c>
      <c r="U489" s="5" t="str" cm="1">
        <f t="array" aca="1" ref="U489" ca="1">IF( OR( AND($A489&gt;=INDIRECT("'Panasonic ERJ Code Table'!$J" &amp; U$1),$A489&lt;=INDIRECT("'Panasonic ERJ Code Table'!$K" &amp; U$1)), AND($A489&gt;=INDIRECT("'Panasonic ERJ Code Table'!$L" &amp; U$1),$A489&lt;=INDIRECT("'Panasonic ERJ Code Table'!$M" &amp; U$1)) ),U$2&amp;_xlfn.XLOOKUP($A489,E96_raw,E96_code),"N/A")</f>
        <v>N/A</v>
      </c>
    </row>
    <row r="490" spans="1:21">
      <c r="A490" s="16">
        <v>118000</v>
      </c>
      <c r="B490" s="19"/>
      <c r="C490" s="5" t="str" cm="1">
        <f t="array" aca="1" ref="C490" ca="1">IF( OR( AND($A490&gt;=INDIRECT("'Panasonic ERJ Code Table'!$K" &amp; C$1),$A490&lt;=INDIRECT("'Panasonic ERJ Code Table'!$L" &amp; C$1)), AND($A490&gt;=INDIRECT("'Panasonic ERJ Code Table'!$M" &amp; C$1),$A490&lt;=INDIRECT("'Panasonic ERJ Code Table'!$N" &amp; C$1)) ),C$2&amp;_xlfn.XLOOKUP($A490,E96_raw,E96_code),"N/A")</f>
        <v>ERJ1RHD1183</v>
      </c>
      <c r="D490" s="23" t="str" cm="1">
        <f t="array" aca="1" ref="D490" ca="1">"technology "&amp;RIGHT(C490,4)&amp;";"&amp;_xlfn.XLOOKUP(2,eii,eia)&amp;C490&amp;_xlfn.XLOOKUP(16,eii,eia)&amp;_xlfn.XLOOKUP(3,eii,eia)&amp;_xlfn.XLOOKUP($A490,E96_raw,e96_std&amp;" "&amp;e96_sym)&amp;_xlfn.XLOOKUP(16,eii,eia)&amp;_xlfn.XLOOKUP(4,eii,eia)&amp;_xlfn.XLOOKUP(LEFT(C490,7),r_1,r_4)&amp;" W @ 70°C"&amp;_xlfn.XLOOKUP(16,eii,eia)&amp;_xlfn.XLOOKUP(5,eii,eia)&amp;_xlfn.XLOOKUP(MID(C490,4,3),e_code,TEXT(e_size,"0000"))&amp;_xlfn.XLOOKUP(16,eii,eia)&amp;_xlfn.XLOOKUP(6,eii,eia)&amp;ROUND(MIN(SQRT($A490*_xlfn.XLOOKUP(LEFT(C490,7),r_1,r_4)),_xlfn.XLOOKUP(LEFT(C490,7),r_1,r_7)),1)&amp;" V"&amp;_xlfn.XLOOKUP(16,eii,eia)&amp;_xlfn.XLOOKUP(8,eii,eia)&amp;_xlfn.XLOOKUP(LEFT(C490,7),r_1,r_8)&amp;_xlfn.XLOOKUP(16,eii,eia)&amp;_xlfn.XLOOKUP(9,eii,eia)&amp;_xlfn.XLOOKUP($A490,E96_raw,E96_code&amp;" / "&amp;E96_3C)&amp;_xlfn.XLOOKUP(16,eii,eia)&amp;_xlfn.XLOOKUP(10,eii,eia)&amp;_xlfn.XLOOKUP(LEFT(C490,7),r_1,r_10)&amp;_xlfn.XLOOKUP(16,eii,eia)&amp;_xlfn.XLOOKUP(11,eii,eia)&amp;_xlfn.XLOOKUP(LEFT(C490,7),r_1,r_11)&amp;_xlfn.XLOOKUP(16,eii,eia)&amp;_xlfn.XLOOKUP(12,eii,eia)&amp;_xlfn.XLOOKUP(LEFT(C490,7),r_1,r_12)&amp;" ppm/°C"&amp;_xlfn.XLOOKUP(16,eii,eia)&amp;_xlfn.XLOOKUP(13,eii,eia)&amp;MID(C490,4,2)&amp;_xlfn.XLOOKUP(16,eii,eia)&amp;_xlfn.XLOOKUP(14,eii,eia)&amp;_xlfn.XLOOKUP(16,eii,eia)&amp;_xlfn.XLOOKUP(15,eii,eia)&amp;_xlfn.XLOOKUP(16,eii,eia)</f>
        <v>technology 1183;attribute MPN 'ERJ1RHD1183' constant;attribute value '118 k' constant;attribute Power '0.05 W @ 70°C' constant;attribute package '0201' constant;attribute RCWV '30 V' constant;attribute tolerance '±0.5 %' constant;attribute pkg_codes '1183 / 114'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0" s="5" t="str" cm="1">
        <f t="array" aca="1" ref="F490" ca="1">IF( OR( AND($A490&gt;=INDIRECT("'Panasonic ERJ Code Table'!$K" &amp; F$1),$A490&lt;=INDIRECT("'Panasonic ERJ Code Table'!$L" &amp; F$1)), AND($A490&gt;=INDIRECT("'Panasonic ERJ Code Table'!$M" &amp; F$1),$A490&lt;=INDIRECT("'Panasonic ERJ Code Table'!$N" &amp; F$1)) ),F$2&amp;_xlfn.XLOOKUP($A490,E96_raw,E96_code),"N/A")</f>
        <v>N/A</v>
      </c>
      <c r="I490" s="5" t="str" cm="1">
        <f t="array" aca="1" ref="I490" ca="1">IF( OR( AND($A490&gt;=INDIRECT("'Panasonic ERJ Code Table'!$K" &amp; I$1),$A490&lt;=INDIRECT("'Panasonic ERJ Code Table'!$L" &amp; I$1)), AND($A490&gt;=INDIRECT("'Panasonic ERJ Code Table'!$M" &amp; I$1),$A490&lt;=INDIRECT("'Panasonic ERJ Code Table'!$N" &amp; I$1)) ),I$2&amp;_xlfn.XLOOKUP($A490,E96_raw,E96_code),"N/A")</f>
        <v>ERJ2RKD1183</v>
      </c>
      <c r="L490" s="5" t="str" cm="1">
        <f t="array" aca="1" ref="L490" ca="1">IF( OR( AND($A490&gt;=INDIRECT("'Panasonic ERJ Code Table'!$K" &amp; L$1),$A490&lt;=INDIRECT("'Panasonic ERJ Code Table'!$L" &amp; L$1)), AND($A490&gt;=INDIRECT("'Panasonic ERJ Code Table'!$M" &amp; L$1),$A490&lt;=INDIRECT("'Panasonic ERJ Code Table'!$N" &amp; L$1)) ),L$2&amp;_xlfn.XLOOKUP($A490,E96_raw,E96_code),"N/A")</f>
        <v>N/A</v>
      </c>
      <c r="O490" s="5" t="str" cm="1">
        <f t="array" aca="1" ref="O490" ca="1">IF( OR( AND($A490&gt;=INDIRECT("'Panasonic ERJ Code Table'!$K" &amp; O$1),$A490&lt;=INDIRECT("'Panasonic ERJ Code Table'!$L" &amp; O$1)), AND($A490&gt;=INDIRECT("'Panasonic ERJ Code Table'!$M" &amp; O$1),$A490&lt;=INDIRECT("'Panasonic ERJ Code Table'!$N" &amp; O$1)) ),O$2&amp;_xlfn.XLOOKUP($A490,E96_raw,E96_code),"N/A")</f>
        <v>ERJ3RED1183</v>
      </c>
      <c r="R490" s="5" t="str" cm="1">
        <f t="array" aca="1" ref="R490" ca="1">IF( OR( AND($A490&gt;=INDIRECT("'Panasonic ERJ Code Table'!$K" &amp; R$1),$A490&lt;=INDIRECT("'Panasonic ERJ Code Table'!$L" &amp; R$1)), AND($A490&gt;=INDIRECT("'Panasonic ERJ Code Table'!$M" &amp; R$1),$A490&lt;=INDIRECT("'Panasonic ERJ Code Table'!$N" &amp; R$1)) ),R$2&amp;_xlfn.XLOOKUP($A490,E96_raw,E96_code),"N/A")</f>
        <v>N/A</v>
      </c>
      <c r="U490" s="5" t="str" cm="1">
        <f t="array" aca="1" ref="U490" ca="1">IF( OR( AND($A490&gt;=INDIRECT("'Panasonic ERJ Code Table'!$J" &amp; U$1),$A490&lt;=INDIRECT("'Panasonic ERJ Code Table'!$K" &amp; U$1)), AND($A490&gt;=INDIRECT("'Panasonic ERJ Code Table'!$L" &amp; U$1),$A490&lt;=INDIRECT("'Panasonic ERJ Code Table'!$M" &amp; U$1)) ),U$2&amp;_xlfn.XLOOKUP($A490,E96_raw,E96_code),"N/A")</f>
        <v>N/A</v>
      </c>
    </row>
    <row r="491" spans="1:21">
      <c r="A491" s="16">
        <v>121000</v>
      </c>
      <c r="B491" s="19"/>
      <c r="C491" s="5" t="str" cm="1">
        <f t="array" aca="1" ref="C491" ca="1">IF( OR( AND($A491&gt;=INDIRECT("'Panasonic ERJ Code Table'!$K" &amp; C$1),$A491&lt;=INDIRECT("'Panasonic ERJ Code Table'!$L" &amp; C$1)), AND($A491&gt;=INDIRECT("'Panasonic ERJ Code Table'!$M" &amp; C$1),$A491&lt;=INDIRECT("'Panasonic ERJ Code Table'!$N" &amp; C$1)) ),C$2&amp;_xlfn.XLOOKUP($A491,E96_raw,E96_code),"N/A")</f>
        <v>ERJ1RHD1213</v>
      </c>
      <c r="D491" s="23" t="str" cm="1">
        <f t="array" aca="1" ref="D491" ca="1">"technology "&amp;RIGHT(C491,4)&amp;";"&amp;_xlfn.XLOOKUP(2,eii,eia)&amp;C491&amp;_xlfn.XLOOKUP(16,eii,eia)&amp;_xlfn.XLOOKUP(3,eii,eia)&amp;_xlfn.XLOOKUP($A491,E96_raw,e96_std&amp;" "&amp;e96_sym)&amp;_xlfn.XLOOKUP(16,eii,eia)&amp;_xlfn.XLOOKUP(4,eii,eia)&amp;_xlfn.XLOOKUP(LEFT(C491,7),r_1,r_4)&amp;" W @ 70°C"&amp;_xlfn.XLOOKUP(16,eii,eia)&amp;_xlfn.XLOOKUP(5,eii,eia)&amp;_xlfn.XLOOKUP(MID(C491,4,3),e_code,TEXT(e_size,"0000"))&amp;_xlfn.XLOOKUP(16,eii,eia)&amp;_xlfn.XLOOKUP(6,eii,eia)&amp;ROUND(MIN(SQRT($A491*_xlfn.XLOOKUP(LEFT(C491,7),r_1,r_4)),_xlfn.XLOOKUP(LEFT(C491,7),r_1,r_7)),1)&amp;" V"&amp;_xlfn.XLOOKUP(16,eii,eia)&amp;_xlfn.XLOOKUP(8,eii,eia)&amp;_xlfn.XLOOKUP(LEFT(C491,7),r_1,r_8)&amp;_xlfn.XLOOKUP(16,eii,eia)&amp;_xlfn.XLOOKUP(9,eii,eia)&amp;_xlfn.XLOOKUP($A491,E96_raw,E96_code&amp;" / "&amp;E96_3C)&amp;_xlfn.XLOOKUP(16,eii,eia)&amp;_xlfn.XLOOKUP(10,eii,eia)&amp;_xlfn.XLOOKUP(LEFT(C491,7),r_1,r_10)&amp;_xlfn.XLOOKUP(16,eii,eia)&amp;_xlfn.XLOOKUP(11,eii,eia)&amp;_xlfn.XLOOKUP(LEFT(C491,7),r_1,r_11)&amp;_xlfn.XLOOKUP(16,eii,eia)&amp;_xlfn.XLOOKUP(12,eii,eia)&amp;_xlfn.XLOOKUP(LEFT(C491,7),r_1,r_12)&amp;" ppm/°C"&amp;_xlfn.XLOOKUP(16,eii,eia)&amp;_xlfn.XLOOKUP(13,eii,eia)&amp;MID(C491,4,2)&amp;_xlfn.XLOOKUP(16,eii,eia)&amp;_xlfn.XLOOKUP(14,eii,eia)&amp;_xlfn.XLOOKUP(16,eii,eia)&amp;_xlfn.XLOOKUP(15,eii,eia)&amp;_xlfn.XLOOKUP(16,eii,eia)</f>
        <v>technology 1213;attribute MPN 'ERJ1RHD1213' constant;attribute value '121 k' constant;attribute Power '0.05 W @ 70°C' constant;attribute package '0201' constant;attribute RCWV '30 V' constant;attribute tolerance '±0.5 %' constant;attribute pkg_codes '1213 / 124'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1" s="5" t="str" cm="1">
        <f t="array" aca="1" ref="F491" ca="1">IF( OR( AND($A491&gt;=INDIRECT("'Panasonic ERJ Code Table'!$K" &amp; F$1),$A491&lt;=INDIRECT("'Panasonic ERJ Code Table'!$L" &amp; F$1)), AND($A491&gt;=INDIRECT("'Panasonic ERJ Code Table'!$M" &amp; F$1),$A491&lt;=INDIRECT("'Panasonic ERJ Code Table'!$N" &amp; F$1)) ),F$2&amp;_xlfn.XLOOKUP($A491,E96_raw,E96_code),"N/A")</f>
        <v>N/A</v>
      </c>
      <c r="I491" s="5" t="str" cm="1">
        <f t="array" aca="1" ref="I491" ca="1">IF( OR( AND($A491&gt;=INDIRECT("'Panasonic ERJ Code Table'!$K" &amp; I$1),$A491&lt;=INDIRECT("'Panasonic ERJ Code Table'!$L" &amp; I$1)), AND($A491&gt;=INDIRECT("'Panasonic ERJ Code Table'!$M" &amp; I$1),$A491&lt;=INDIRECT("'Panasonic ERJ Code Table'!$N" &amp; I$1)) ),I$2&amp;_xlfn.XLOOKUP($A491,E96_raw,E96_code),"N/A")</f>
        <v>ERJ2RKD1213</v>
      </c>
      <c r="L491" s="5" t="str" cm="1">
        <f t="array" aca="1" ref="L491" ca="1">IF( OR( AND($A491&gt;=INDIRECT("'Panasonic ERJ Code Table'!$K" &amp; L$1),$A491&lt;=INDIRECT("'Panasonic ERJ Code Table'!$L" &amp; L$1)), AND($A491&gt;=INDIRECT("'Panasonic ERJ Code Table'!$M" &amp; L$1),$A491&lt;=INDIRECT("'Panasonic ERJ Code Table'!$N" &amp; L$1)) ),L$2&amp;_xlfn.XLOOKUP($A491,E96_raw,E96_code),"N/A")</f>
        <v>N/A</v>
      </c>
      <c r="O491" s="5" t="str" cm="1">
        <f t="array" aca="1" ref="O491" ca="1">IF( OR( AND($A491&gt;=INDIRECT("'Panasonic ERJ Code Table'!$K" &amp; O$1),$A491&lt;=INDIRECT("'Panasonic ERJ Code Table'!$L" &amp; O$1)), AND($A491&gt;=INDIRECT("'Panasonic ERJ Code Table'!$M" &amp; O$1),$A491&lt;=INDIRECT("'Panasonic ERJ Code Table'!$N" &amp; O$1)) ),O$2&amp;_xlfn.XLOOKUP($A491,E96_raw,E96_code),"N/A")</f>
        <v>ERJ3RED1213</v>
      </c>
      <c r="R491" s="5" t="str" cm="1">
        <f t="array" aca="1" ref="R491" ca="1">IF( OR( AND($A491&gt;=INDIRECT("'Panasonic ERJ Code Table'!$K" &amp; R$1),$A491&lt;=INDIRECT("'Panasonic ERJ Code Table'!$L" &amp; R$1)), AND($A491&gt;=INDIRECT("'Panasonic ERJ Code Table'!$M" &amp; R$1),$A491&lt;=INDIRECT("'Panasonic ERJ Code Table'!$N" &amp; R$1)) ),R$2&amp;_xlfn.XLOOKUP($A491,E96_raw,E96_code),"N/A")</f>
        <v>N/A</v>
      </c>
      <c r="U491" s="5" t="str" cm="1">
        <f t="array" aca="1" ref="U491" ca="1">IF( OR( AND($A491&gt;=INDIRECT("'Panasonic ERJ Code Table'!$J" &amp; U$1),$A491&lt;=INDIRECT("'Panasonic ERJ Code Table'!$K" &amp; U$1)), AND($A491&gt;=INDIRECT("'Panasonic ERJ Code Table'!$L" &amp; U$1),$A491&lt;=INDIRECT("'Panasonic ERJ Code Table'!$M" &amp; U$1)) ),U$2&amp;_xlfn.XLOOKUP($A491,E96_raw,E96_code),"N/A")</f>
        <v>N/A</v>
      </c>
    </row>
    <row r="492" spans="1:21">
      <c r="A492" s="16">
        <v>124000</v>
      </c>
      <c r="B492" s="19"/>
      <c r="C492" s="5" t="str" cm="1">
        <f t="array" aca="1" ref="C492" ca="1">IF( OR( AND($A492&gt;=INDIRECT("'Panasonic ERJ Code Table'!$K" &amp; C$1),$A492&lt;=INDIRECT("'Panasonic ERJ Code Table'!$L" &amp; C$1)), AND($A492&gt;=INDIRECT("'Panasonic ERJ Code Table'!$M" &amp; C$1),$A492&lt;=INDIRECT("'Panasonic ERJ Code Table'!$N" &amp; C$1)) ),C$2&amp;_xlfn.XLOOKUP($A492,E96_raw,E96_code),"N/A")</f>
        <v>ERJ1RHD1243</v>
      </c>
      <c r="D492" s="23" t="str" cm="1">
        <f t="array" aca="1" ref="D492" ca="1">"technology "&amp;RIGHT(C492,4)&amp;";"&amp;_xlfn.XLOOKUP(2,eii,eia)&amp;C492&amp;_xlfn.XLOOKUP(16,eii,eia)&amp;_xlfn.XLOOKUP(3,eii,eia)&amp;_xlfn.XLOOKUP($A492,E96_raw,e96_std&amp;" "&amp;e96_sym)&amp;_xlfn.XLOOKUP(16,eii,eia)&amp;_xlfn.XLOOKUP(4,eii,eia)&amp;_xlfn.XLOOKUP(LEFT(C492,7),r_1,r_4)&amp;" W @ 70°C"&amp;_xlfn.XLOOKUP(16,eii,eia)&amp;_xlfn.XLOOKUP(5,eii,eia)&amp;_xlfn.XLOOKUP(MID(C492,4,3),e_code,TEXT(e_size,"0000"))&amp;_xlfn.XLOOKUP(16,eii,eia)&amp;_xlfn.XLOOKUP(6,eii,eia)&amp;ROUND(MIN(SQRT($A492*_xlfn.XLOOKUP(LEFT(C492,7),r_1,r_4)),_xlfn.XLOOKUP(LEFT(C492,7),r_1,r_7)),1)&amp;" V"&amp;_xlfn.XLOOKUP(16,eii,eia)&amp;_xlfn.XLOOKUP(8,eii,eia)&amp;_xlfn.XLOOKUP(LEFT(C492,7),r_1,r_8)&amp;_xlfn.XLOOKUP(16,eii,eia)&amp;_xlfn.XLOOKUP(9,eii,eia)&amp;_xlfn.XLOOKUP($A492,E96_raw,E96_code&amp;" / "&amp;E96_3C)&amp;_xlfn.XLOOKUP(16,eii,eia)&amp;_xlfn.XLOOKUP(10,eii,eia)&amp;_xlfn.XLOOKUP(LEFT(C492,7),r_1,r_10)&amp;_xlfn.XLOOKUP(16,eii,eia)&amp;_xlfn.XLOOKUP(11,eii,eia)&amp;_xlfn.XLOOKUP(LEFT(C492,7),r_1,r_11)&amp;_xlfn.XLOOKUP(16,eii,eia)&amp;_xlfn.XLOOKUP(12,eii,eia)&amp;_xlfn.XLOOKUP(LEFT(C492,7),r_1,r_12)&amp;" ppm/°C"&amp;_xlfn.XLOOKUP(16,eii,eia)&amp;_xlfn.XLOOKUP(13,eii,eia)&amp;MID(C492,4,2)&amp;_xlfn.XLOOKUP(16,eii,eia)&amp;_xlfn.XLOOKUP(14,eii,eia)&amp;_xlfn.XLOOKUP(16,eii,eia)&amp;_xlfn.XLOOKUP(15,eii,eia)&amp;_xlfn.XLOOKUP(16,eii,eia)</f>
        <v>technology 1243;attribute MPN 'ERJ1RHD1243' constant;attribute value '124 k' constant;attribute Power '0.05 W @ 70°C' constant;attribute package '0201' constant;attribute RCWV '30 V' constant;attribute tolerance '±0.5 %' constant;attribute pkg_codes '1243 / 124'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2" s="5" t="str" cm="1">
        <f t="array" aca="1" ref="F492" ca="1">IF( OR( AND($A492&gt;=INDIRECT("'Panasonic ERJ Code Table'!$K" &amp; F$1),$A492&lt;=INDIRECT("'Panasonic ERJ Code Table'!$L" &amp; F$1)), AND($A492&gt;=INDIRECT("'Panasonic ERJ Code Table'!$M" &amp; F$1),$A492&lt;=INDIRECT("'Panasonic ERJ Code Table'!$N" &amp; F$1)) ),F$2&amp;_xlfn.XLOOKUP($A492,E96_raw,E96_code),"N/A")</f>
        <v>N/A</v>
      </c>
      <c r="I492" s="5" t="str" cm="1">
        <f t="array" aca="1" ref="I492" ca="1">IF( OR( AND($A492&gt;=INDIRECT("'Panasonic ERJ Code Table'!$K" &amp; I$1),$A492&lt;=INDIRECT("'Panasonic ERJ Code Table'!$L" &amp; I$1)), AND($A492&gt;=INDIRECT("'Panasonic ERJ Code Table'!$M" &amp; I$1),$A492&lt;=INDIRECT("'Panasonic ERJ Code Table'!$N" &amp; I$1)) ),I$2&amp;_xlfn.XLOOKUP($A492,E96_raw,E96_code),"N/A")</f>
        <v>ERJ2RKD1243</v>
      </c>
      <c r="L492" s="5" t="str" cm="1">
        <f t="array" aca="1" ref="L492" ca="1">IF( OR( AND($A492&gt;=INDIRECT("'Panasonic ERJ Code Table'!$K" &amp; L$1),$A492&lt;=INDIRECT("'Panasonic ERJ Code Table'!$L" &amp; L$1)), AND($A492&gt;=INDIRECT("'Panasonic ERJ Code Table'!$M" &amp; L$1),$A492&lt;=INDIRECT("'Panasonic ERJ Code Table'!$N" &amp; L$1)) ),L$2&amp;_xlfn.XLOOKUP($A492,E96_raw,E96_code),"N/A")</f>
        <v>N/A</v>
      </c>
      <c r="O492" s="5" t="str" cm="1">
        <f t="array" aca="1" ref="O492" ca="1">IF( OR( AND($A492&gt;=INDIRECT("'Panasonic ERJ Code Table'!$K" &amp; O$1),$A492&lt;=INDIRECT("'Panasonic ERJ Code Table'!$L" &amp; O$1)), AND($A492&gt;=INDIRECT("'Panasonic ERJ Code Table'!$M" &amp; O$1),$A492&lt;=INDIRECT("'Panasonic ERJ Code Table'!$N" &amp; O$1)) ),O$2&amp;_xlfn.XLOOKUP($A492,E96_raw,E96_code),"N/A")</f>
        <v>ERJ3RED1243</v>
      </c>
      <c r="R492" s="5" t="str" cm="1">
        <f t="array" aca="1" ref="R492" ca="1">IF( OR( AND($A492&gt;=INDIRECT("'Panasonic ERJ Code Table'!$K" &amp; R$1),$A492&lt;=INDIRECT("'Panasonic ERJ Code Table'!$L" &amp; R$1)), AND($A492&gt;=INDIRECT("'Panasonic ERJ Code Table'!$M" &amp; R$1),$A492&lt;=INDIRECT("'Panasonic ERJ Code Table'!$N" &amp; R$1)) ),R$2&amp;_xlfn.XLOOKUP($A492,E96_raw,E96_code),"N/A")</f>
        <v>N/A</v>
      </c>
      <c r="U492" s="5" t="str" cm="1">
        <f t="array" aca="1" ref="U492" ca="1">IF( OR( AND($A492&gt;=INDIRECT("'Panasonic ERJ Code Table'!$J" &amp; U$1),$A492&lt;=INDIRECT("'Panasonic ERJ Code Table'!$K" &amp; U$1)), AND($A492&gt;=INDIRECT("'Panasonic ERJ Code Table'!$L" &amp; U$1),$A492&lt;=INDIRECT("'Panasonic ERJ Code Table'!$M" &amp; U$1)) ),U$2&amp;_xlfn.XLOOKUP($A492,E96_raw,E96_code),"N/A")</f>
        <v>N/A</v>
      </c>
    </row>
    <row r="493" spans="1:21">
      <c r="A493" s="16">
        <v>127000</v>
      </c>
      <c r="B493" s="19"/>
      <c r="C493" s="5" t="str" cm="1">
        <f t="array" aca="1" ref="C493" ca="1">IF( OR( AND($A493&gt;=INDIRECT("'Panasonic ERJ Code Table'!$K" &amp; C$1),$A493&lt;=INDIRECT("'Panasonic ERJ Code Table'!$L" &amp; C$1)), AND($A493&gt;=INDIRECT("'Panasonic ERJ Code Table'!$M" &amp; C$1),$A493&lt;=INDIRECT("'Panasonic ERJ Code Table'!$N" &amp; C$1)) ),C$2&amp;_xlfn.XLOOKUP($A493,E96_raw,E96_code),"N/A")</f>
        <v>ERJ1RHD1273</v>
      </c>
      <c r="D493" s="23" t="str" cm="1">
        <f t="array" aca="1" ref="D493" ca="1">"technology "&amp;RIGHT(C493,4)&amp;";"&amp;_xlfn.XLOOKUP(2,eii,eia)&amp;C493&amp;_xlfn.XLOOKUP(16,eii,eia)&amp;_xlfn.XLOOKUP(3,eii,eia)&amp;_xlfn.XLOOKUP($A493,E96_raw,e96_std&amp;" "&amp;e96_sym)&amp;_xlfn.XLOOKUP(16,eii,eia)&amp;_xlfn.XLOOKUP(4,eii,eia)&amp;_xlfn.XLOOKUP(LEFT(C493,7),r_1,r_4)&amp;" W @ 70°C"&amp;_xlfn.XLOOKUP(16,eii,eia)&amp;_xlfn.XLOOKUP(5,eii,eia)&amp;_xlfn.XLOOKUP(MID(C493,4,3),e_code,TEXT(e_size,"0000"))&amp;_xlfn.XLOOKUP(16,eii,eia)&amp;_xlfn.XLOOKUP(6,eii,eia)&amp;ROUND(MIN(SQRT($A493*_xlfn.XLOOKUP(LEFT(C493,7),r_1,r_4)),_xlfn.XLOOKUP(LEFT(C493,7),r_1,r_7)),1)&amp;" V"&amp;_xlfn.XLOOKUP(16,eii,eia)&amp;_xlfn.XLOOKUP(8,eii,eia)&amp;_xlfn.XLOOKUP(LEFT(C493,7),r_1,r_8)&amp;_xlfn.XLOOKUP(16,eii,eia)&amp;_xlfn.XLOOKUP(9,eii,eia)&amp;_xlfn.XLOOKUP($A493,E96_raw,E96_code&amp;" / "&amp;E96_3C)&amp;_xlfn.XLOOKUP(16,eii,eia)&amp;_xlfn.XLOOKUP(10,eii,eia)&amp;_xlfn.XLOOKUP(LEFT(C493,7),r_1,r_10)&amp;_xlfn.XLOOKUP(16,eii,eia)&amp;_xlfn.XLOOKUP(11,eii,eia)&amp;_xlfn.XLOOKUP(LEFT(C493,7),r_1,r_11)&amp;_xlfn.XLOOKUP(16,eii,eia)&amp;_xlfn.XLOOKUP(12,eii,eia)&amp;_xlfn.XLOOKUP(LEFT(C493,7),r_1,r_12)&amp;" ppm/°C"&amp;_xlfn.XLOOKUP(16,eii,eia)&amp;_xlfn.XLOOKUP(13,eii,eia)&amp;MID(C493,4,2)&amp;_xlfn.XLOOKUP(16,eii,eia)&amp;_xlfn.XLOOKUP(14,eii,eia)&amp;_xlfn.XLOOKUP(16,eii,eia)&amp;_xlfn.XLOOKUP(15,eii,eia)&amp;_xlfn.XLOOKUP(16,eii,eia)</f>
        <v>technology 1273;attribute MPN 'ERJ1RHD1273' constant;attribute value '127 k' constant;attribute Power '0.05 W @ 70°C' constant;attribute package '0201' constant;attribute RCWV '30 V' constant;attribute tolerance '±0.5 %' constant;attribute pkg_codes '1273 / 124'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3" s="5" t="str" cm="1">
        <f t="array" aca="1" ref="F493" ca="1">IF( OR( AND($A493&gt;=INDIRECT("'Panasonic ERJ Code Table'!$K" &amp; F$1),$A493&lt;=INDIRECT("'Panasonic ERJ Code Table'!$L" &amp; F$1)), AND($A493&gt;=INDIRECT("'Panasonic ERJ Code Table'!$M" &amp; F$1),$A493&lt;=INDIRECT("'Panasonic ERJ Code Table'!$N" &amp; F$1)) ),F$2&amp;_xlfn.XLOOKUP($A493,E96_raw,E96_code),"N/A")</f>
        <v>N/A</v>
      </c>
      <c r="I493" s="5" t="str" cm="1">
        <f t="array" aca="1" ref="I493" ca="1">IF( OR( AND($A493&gt;=INDIRECT("'Panasonic ERJ Code Table'!$K" &amp; I$1),$A493&lt;=INDIRECT("'Panasonic ERJ Code Table'!$L" &amp; I$1)), AND($A493&gt;=INDIRECT("'Panasonic ERJ Code Table'!$M" &amp; I$1),$A493&lt;=INDIRECT("'Panasonic ERJ Code Table'!$N" &amp; I$1)) ),I$2&amp;_xlfn.XLOOKUP($A493,E96_raw,E96_code),"N/A")</f>
        <v>ERJ2RKD1273</v>
      </c>
      <c r="L493" s="5" t="str" cm="1">
        <f t="array" aca="1" ref="L493" ca="1">IF( OR( AND($A493&gt;=INDIRECT("'Panasonic ERJ Code Table'!$K" &amp; L$1),$A493&lt;=INDIRECT("'Panasonic ERJ Code Table'!$L" &amp; L$1)), AND($A493&gt;=INDIRECT("'Panasonic ERJ Code Table'!$M" &amp; L$1),$A493&lt;=INDIRECT("'Panasonic ERJ Code Table'!$N" &amp; L$1)) ),L$2&amp;_xlfn.XLOOKUP($A493,E96_raw,E96_code),"N/A")</f>
        <v>N/A</v>
      </c>
      <c r="O493" s="5" t="str" cm="1">
        <f t="array" aca="1" ref="O493" ca="1">IF( OR( AND($A493&gt;=INDIRECT("'Panasonic ERJ Code Table'!$K" &amp; O$1),$A493&lt;=INDIRECT("'Panasonic ERJ Code Table'!$L" &amp; O$1)), AND($A493&gt;=INDIRECT("'Panasonic ERJ Code Table'!$M" &amp; O$1),$A493&lt;=INDIRECT("'Panasonic ERJ Code Table'!$N" &amp; O$1)) ),O$2&amp;_xlfn.XLOOKUP($A493,E96_raw,E96_code),"N/A")</f>
        <v>ERJ3RED1273</v>
      </c>
      <c r="R493" s="5" t="str" cm="1">
        <f t="array" aca="1" ref="R493" ca="1">IF( OR( AND($A493&gt;=INDIRECT("'Panasonic ERJ Code Table'!$K" &amp; R$1),$A493&lt;=INDIRECT("'Panasonic ERJ Code Table'!$L" &amp; R$1)), AND($A493&gt;=INDIRECT("'Panasonic ERJ Code Table'!$M" &amp; R$1),$A493&lt;=INDIRECT("'Panasonic ERJ Code Table'!$N" &amp; R$1)) ),R$2&amp;_xlfn.XLOOKUP($A493,E96_raw,E96_code),"N/A")</f>
        <v>N/A</v>
      </c>
      <c r="U493" s="5" t="str" cm="1">
        <f t="array" aca="1" ref="U493" ca="1">IF( OR( AND($A493&gt;=INDIRECT("'Panasonic ERJ Code Table'!$J" &amp; U$1),$A493&lt;=INDIRECT("'Panasonic ERJ Code Table'!$K" &amp; U$1)), AND($A493&gt;=INDIRECT("'Panasonic ERJ Code Table'!$L" &amp; U$1),$A493&lt;=INDIRECT("'Panasonic ERJ Code Table'!$M" &amp; U$1)) ),U$2&amp;_xlfn.XLOOKUP($A493,E96_raw,E96_code),"N/A")</f>
        <v>N/A</v>
      </c>
    </row>
    <row r="494" spans="1:21">
      <c r="A494" s="16">
        <v>130000</v>
      </c>
      <c r="B494" s="19"/>
      <c r="C494" s="5" t="str" cm="1">
        <f t="array" aca="1" ref="C494" ca="1">IF( OR( AND($A494&gt;=INDIRECT("'Panasonic ERJ Code Table'!$K" &amp; C$1),$A494&lt;=INDIRECT("'Panasonic ERJ Code Table'!$L" &amp; C$1)), AND($A494&gt;=INDIRECT("'Panasonic ERJ Code Table'!$M" &amp; C$1),$A494&lt;=INDIRECT("'Panasonic ERJ Code Table'!$N" &amp; C$1)) ),C$2&amp;_xlfn.XLOOKUP($A494,E96_raw,E96_code),"N/A")</f>
        <v>ERJ1RHD1303</v>
      </c>
      <c r="D494" s="23" t="str" cm="1">
        <f t="array" aca="1" ref="D494" ca="1">"technology "&amp;RIGHT(C494,4)&amp;";"&amp;_xlfn.XLOOKUP(2,eii,eia)&amp;C494&amp;_xlfn.XLOOKUP(16,eii,eia)&amp;_xlfn.XLOOKUP(3,eii,eia)&amp;_xlfn.XLOOKUP($A494,E96_raw,e96_std&amp;" "&amp;e96_sym)&amp;_xlfn.XLOOKUP(16,eii,eia)&amp;_xlfn.XLOOKUP(4,eii,eia)&amp;_xlfn.XLOOKUP(LEFT(C494,7),r_1,r_4)&amp;" W @ 70°C"&amp;_xlfn.XLOOKUP(16,eii,eia)&amp;_xlfn.XLOOKUP(5,eii,eia)&amp;_xlfn.XLOOKUP(MID(C494,4,3),e_code,TEXT(e_size,"0000"))&amp;_xlfn.XLOOKUP(16,eii,eia)&amp;_xlfn.XLOOKUP(6,eii,eia)&amp;ROUND(MIN(SQRT($A494*_xlfn.XLOOKUP(LEFT(C494,7),r_1,r_4)),_xlfn.XLOOKUP(LEFT(C494,7),r_1,r_7)),1)&amp;" V"&amp;_xlfn.XLOOKUP(16,eii,eia)&amp;_xlfn.XLOOKUP(8,eii,eia)&amp;_xlfn.XLOOKUP(LEFT(C494,7),r_1,r_8)&amp;_xlfn.XLOOKUP(16,eii,eia)&amp;_xlfn.XLOOKUP(9,eii,eia)&amp;_xlfn.XLOOKUP($A494,E96_raw,E96_code&amp;" / "&amp;E96_3C)&amp;_xlfn.XLOOKUP(16,eii,eia)&amp;_xlfn.XLOOKUP(10,eii,eia)&amp;_xlfn.XLOOKUP(LEFT(C494,7),r_1,r_10)&amp;_xlfn.XLOOKUP(16,eii,eia)&amp;_xlfn.XLOOKUP(11,eii,eia)&amp;_xlfn.XLOOKUP(LEFT(C494,7),r_1,r_11)&amp;_xlfn.XLOOKUP(16,eii,eia)&amp;_xlfn.XLOOKUP(12,eii,eia)&amp;_xlfn.XLOOKUP(LEFT(C494,7),r_1,r_12)&amp;" ppm/°C"&amp;_xlfn.XLOOKUP(16,eii,eia)&amp;_xlfn.XLOOKUP(13,eii,eia)&amp;MID(C494,4,2)&amp;_xlfn.XLOOKUP(16,eii,eia)&amp;_xlfn.XLOOKUP(14,eii,eia)&amp;_xlfn.XLOOKUP(16,eii,eia)&amp;_xlfn.XLOOKUP(15,eii,eia)&amp;_xlfn.XLOOKUP(16,eii,eia)</f>
        <v>technology 1303;attribute MPN 'ERJ1RHD1303' constant;attribute value '130 k' constant;attribute Power '0.05 W @ 70°C' constant;attribute package '0201' constant;attribute RCWV '30 V' constant;attribute tolerance '±0.5 %' constant;attribute pkg_codes '1303 / 134'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4" s="5" t="str" cm="1">
        <f t="array" aca="1" ref="F494" ca="1">IF( OR( AND($A494&gt;=INDIRECT("'Panasonic ERJ Code Table'!$K" &amp; F$1),$A494&lt;=INDIRECT("'Panasonic ERJ Code Table'!$L" &amp; F$1)), AND($A494&gt;=INDIRECT("'Panasonic ERJ Code Table'!$M" &amp; F$1),$A494&lt;=INDIRECT("'Panasonic ERJ Code Table'!$N" &amp; F$1)) ),F$2&amp;_xlfn.XLOOKUP($A494,E96_raw,E96_code),"N/A")</f>
        <v>N/A</v>
      </c>
      <c r="I494" s="5" t="str" cm="1">
        <f t="array" aca="1" ref="I494" ca="1">IF( OR( AND($A494&gt;=INDIRECT("'Panasonic ERJ Code Table'!$K" &amp; I$1),$A494&lt;=INDIRECT("'Panasonic ERJ Code Table'!$L" &amp; I$1)), AND($A494&gt;=INDIRECT("'Panasonic ERJ Code Table'!$M" &amp; I$1),$A494&lt;=INDIRECT("'Panasonic ERJ Code Table'!$N" &amp; I$1)) ),I$2&amp;_xlfn.XLOOKUP($A494,E96_raw,E96_code),"N/A")</f>
        <v>ERJ2RKD1303</v>
      </c>
      <c r="L494" s="5" t="str" cm="1">
        <f t="array" aca="1" ref="L494" ca="1">IF( OR( AND($A494&gt;=INDIRECT("'Panasonic ERJ Code Table'!$K" &amp; L$1),$A494&lt;=INDIRECT("'Panasonic ERJ Code Table'!$L" &amp; L$1)), AND($A494&gt;=INDIRECT("'Panasonic ERJ Code Table'!$M" &amp; L$1),$A494&lt;=INDIRECT("'Panasonic ERJ Code Table'!$N" &amp; L$1)) ),L$2&amp;_xlfn.XLOOKUP($A494,E96_raw,E96_code),"N/A")</f>
        <v>N/A</v>
      </c>
      <c r="O494" s="5" t="str" cm="1">
        <f t="array" aca="1" ref="O494" ca="1">IF( OR( AND($A494&gt;=INDIRECT("'Panasonic ERJ Code Table'!$K" &amp; O$1),$A494&lt;=INDIRECT("'Panasonic ERJ Code Table'!$L" &amp; O$1)), AND($A494&gt;=INDIRECT("'Panasonic ERJ Code Table'!$M" &amp; O$1),$A494&lt;=INDIRECT("'Panasonic ERJ Code Table'!$N" &amp; O$1)) ),O$2&amp;_xlfn.XLOOKUP($A494,E96_raw,E96_code),"N/A")</f>
        <v>ERJ3RED1303</v>
      </c>
      <c r="R494" s="5" t="str" cm="1">
        <f t="array" aca="1" ref="R494" ca="1">IF( OR( AND($A494&gt;=INDIRECT("'Panasonic ERJ Code Table'!$K" &amp; R$1),$A494&lt;=INDIRECT("'Panasonic ERJ Code Table'!$L" &amp; R$1)), AND($A494&gt;=INDIRECT("'Panasonic ERJ Code Table'!$M" &amp; R$1),$A494&lt;=INDIRECT("'Panasonic ERJ Code Table'!$N" &amp; R$1)) ),R$2&amp;_xlfn.XLOOKUP($A494,E96_raw,E96_code),"N/A")</f>
        <v>N/A</v>
      </c>
      <c r="U494" s="5" t="str" cm="1">
        <f t="array" aca="1" ref="U494" ca="1">IF( OR( AND($A494&gt;=INDIRECT("'Panasonic ERJ Code Table'!$J" &amp; U$1),$A494&lt;=INDIRECT("'Panasonic ERJ Code Table'!$K" &amp; U$1)), AND($A494&gt;=INDIRECT("'Panasonic ERJ Code Table'!$L" &amp; U$1),$A494&lt;=INDIRECT("'Panasonic ERJ Code Table'!$M" &amp; U$1)) ),U$2&amp;_xlfn.XLOOKUP($A494,E96_raw,E96_code),"N/A")</f>
        <v>N/A</v>
      </c>
    </row>
    <row r="495" spans="1:21">
      <c r="A495" s="16">
        <v>133000</v>
      </c>
      <c r="B495" s="19"/>
      <c r="C495" s="5" t="str" cm="1">
        <f t="array" aca="1" ref="C495" ca="1">IF( OR( AND($A495&gt;=INDIRECT("'Panasonic ERJ Code Table'!$K" &amp; C$1),$A495&lt;=INDIRECT("'Panasonic ERJ Code Table'!$L" &amp; C$1)), AND($A495&gt;=INDIRECT("'Panasonic ERJ Code Table'!$M" &amp; C$1),$A495&lt;=INDIRECT("'Panasonic ERJ Code Table'!$N" &amp; C$1)) ),C$2&amp;_xlfn.XLOOKUP($A495,E96_raw,E96_code),"N/A")</f>
        <v>ERJ1RHD1333</v>
      </c>
      <c r="D495" s="23" t="str" cm="1">
        <f t="array" aca="1" ref="D495" ca="1">"technology "&amp;RIGHT(C495,4)&amp;";"&amp;_xlfn.XLOOKUP(2,eii,eia)&amp;C495&amp;_xlfn.XLOOKUP(16,eii,eia)&amp;_xlfn.XLOOKUP(3,eii,eia)&amp;_xlfn.XLOOKUP($A495,E96_raw,e96_std&amp;" "&amp;e96_sym)&amp;_xlfn.XLOOKUP(16,eii,eia)&amp;_xlfn.XLOOKUP(4,eii,eia)&amp;_xlfn.XLOOKUP(LEFT(C495,7),r_1,r_4)&amp;" W @ 70°C"&amp;_xlfn.XLOOKUP(16,eii,eia)&amp;_xlfn.XLOOKUP(5,eii,eia)&amp;_xlfn.XLOOKUP(MID(C495,4,3),e_code,TEXT(e_size,"0000"))&amp;_xlfn.XLOOKUP(16,eii,eia)&amp;_xlfn.XLOOKUP(6,eii,eia)&amp;ROUND(MIN(SQRT($A495*_xlfn.XLOOKUP(LEFT(C495,7),r_1,r_4)),_xlfn.XLOOKUP(LEFT(C495,7),r_1,r_7)),1)&amp;" V"&amp;_xlfn.XLOOKUP(16,eii,eia)&amp;_xlfn.XLOOKUP(8,eii,eia)&amp;_xlfn.XLOOKUP(LEFT(C495,7),r_1,r_8)&amp;_xlfn.XLOOKUP(16,eii,eia)&amp;_xlfn.XLOOKUP(9,eii,eia)&amp;_xlfn.XLOOKUP($A495,E96_raw,E96_code&amp;" / "&amp;E96_3C)&amp;_xlfn.XLOOKUP(16,eii,eia)&amp;_xlfn.XLOOKUP(10,eii,eia)&amp;_xlfn.XLOOKUP(LEFT(C495,7),r_1,r_10)&amp;_xlfn.XLOOKUP(16,eii,eia)&amp;_xlfn.XLOOKUP(11,eii,eia)&amp;_xlfn.XLOOKUP(LEFT(C495,7),r_1,r_11)&amp;_xlfn.XLOOKUP(16,eii,eia)&amp;_xlfn.XLOOKUP(12,eii,eia)&amp;_xlfn.XLOOKUP(LEFT(C495,7),r_1,r_12)&amp;" ppm/°C"&amp;_xlfn.XLOOKUP(16,eii,eia)&amp;_xlfn.XLOOKUP(13,eii,eia)&amp;MID(C495,4,2)&amp;_xlfn.XLOOKUP(16,eii,eia)&amp;_xlfn.XLOOKUP(14,eii,eia)&amp;_xlfn.XLOOKUP(16,eii,eia)&amp;_xlfn.XLOOKUP(15,eii,eia)&amp;_xlfn.XLOOKUP(16,eii,eia)</f>
        <v>technology 1333;attribute MPN 'ERJ1RHD1333' constant;attribute value '133 k' constant;attribute Power '0.05 W @ 70°C' constant;attribute package '0201' constant;attribute RCWV '30 V' constant;attribute tolerance '±0.5 %' constant;attribute pkg_codes '1333 / 134'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5" s="5" t="str" cm="1">
        <f t="array" aca="1" ref="F495" ca="1">IF( OR( AND($A495&gt;=INDIRECT("'Panasonic ERJ Code Table'!$K" &amp; F$1),$A495&lt;=INDIRECT("'Panasonic ERJ Code Table'!$L" &amp; F$1)), AND($A495&gt;=INDIRECT("'Panasonic ERJ Code Table'!$M" &amp; F$1),$A495&lt;=INDIRECT("'Panasonic ERJ Code Table'!$N" &amp; F$1)) ),F$2&amp;_xlfn.XLOOKUP($A495,E96_raw,E96_code),"N/A")</f>
        <v>N/A</v>
      </c>
      <c r="I495" s="5" t="str" cm="1">
        <f t="array" aca="1" ref="I495" ca="1">IF( OR( AND($A495&gt;=INDIRECT("'Panasonic ERJ Code Table'!$K" &amp; I$1),$A495&lt;=INDIRECT("'Panasonic ERJ Code Table'!$L" &amp; I$1)), AND($A495&gt;=INDIRECT("'Panasonic ERJ Code Table'!$M" &amp; I$1),$A495&lt;=INDIRECT("'Panasonic ERJ Code Table'!$N" &amp; I$1)) ),I$2&amp;_xlfn.XLOOKUP($A495,E96_raw,E96_code),"N/A")</f>
        <v>ERJ2RKD1333</v>
      </c>
      <c r="L495" s="5" t="str" cm="1">
        <f t="array" aca="1" ref="L495" ca="1">IF( OR( AND($A495&gt;=INDIRECT("'Panasonic ERJ Code Table'!$K" &amp; L$1),$A495&lt;=INDIRECT("'Panasonic ERJ Code Table'!$L" &amp; L$1)), AND($A495&gt;=INDIRECT("'Panasonic ERJ Code Table'!$M" &amp; L$1),$A495&lt;=INDIRECT("'Panasonic ERJ Code Table'!$N" &amp; L$1)) ),L$2&amp;_xlfn.XLOOKUP($A495,E96_raw,E96_code),"N/A")</f>
        <v>N/A</v>
      </c>
      <c r="O495" s="5" t="str" cm="1">
        <f t="array" aca="1" ref="O495" ca="1">IF( OR( AND($A495&gt;=INDIRECT("'Panasonic ERJ Code Table'!$K" &amp; O$1),$A495&lt;=INDIRECT("'Panasonic ERJ Code Table'!$L" &amp; O$1)), AND($A495&gt;=INDIRECT("'Panasonic ERJ Code Table'!$M" &amp; O$1),$A495&lt;=INDIRECT("'Panasonic ERJ Code Table'!$N" &amp; O$1)) ),O$2&amp;_xlfn.XLOOKUP($A495,E96_raw,E96_code),"N/A")</f>
        <v>ERJ3RED1333</v>
      </c>
      <c r="R495" s="5" t="str" cm="1">
        <f t="array" aca="1" ref="R495" ca="1">IF( OR( AND($A495&gt;=INDIRECT("'Panasonic ERJ Code Table'!$K" &amp; R$1),$A495&lt;=INDIRECT("'Panasonic ERJ Code Table'!$L" &amp; R$1)), AND($A495&gt;=INDIRECT("'Panasonic ERJ Code Table'!$M" &amp; R$1),$A495&lt;=INDIRECT("'Panasonic ERJ Code Table'!$N" &amp; R$1)) ),R$2&amp;_xlfn.XLOOKUP($A495,E96_raw,E96_code),"N/A")</f>
        <v>N/A</v>
      </c>
      <c r="U495" s="5" t="str" cm="1">
        <f t="array" aca="1" ref="U495" ca="1">IF( OR( AND($A495&gt;=INDIRECT("'Panasonic ERJ Code Table'!$J" &amp; U$1),$A495&lt;=INDIRECT("'Panasonic ERJ Code Table'!$K" &amp; U$1)), AND($A495&gt;=INDIRECT("'Panasonic ERJ Code Table'!$L" &amp; U$1),$A495&lt;=INDIRECT("'Panasonic ERJ Code Table'!$M" &amp; U$1)) ),U$2&amp;_xlfn.XLOOKUP($A495,E96_raw,E96_code),"N/A")</f>
        <v>N/A</v>
      </c>
    </row>
    <row r="496" spans="1:21">
      <c r="A496" s="16">
        <v>137000</v>
      </c>
      <c r="B496" s="19"/>
      <c r="C496" s="5" t="str" cm="1">
        <f t="array" aca="1" ref="C496" ca="1">IF( OR( AND($A496&gt;=INDIRECT("'Panasonic ERJ Code Table'!$K" &amp; C$1),$A496&lt;=INDIRECT("'Panasonic ERJ Code Table'!$L" &amp; C$1)), AND($A496&gt;=INDIRECT("'Panasonic ERJ Code Table'!$M" &amp; C$1),$A496&lt;=INDIRECT("'Panasonic ERJ Code Table'!$N" &amp; C$1)) ),C$2&amp;_xlfn.XLOOKUP($A496,E96_raw,E96_code),"N/A")</f>
        <v>ERJ1RHD1373</v>
      </c>
      <c r="D496" s="23" t="str" cm="1">
        <f t="array" aca="1" ref="D496" ca="1">"technology "&amp;RIGHT(C496,4)&amp;";"&amp;_xlfn.XLOOKUP(2,eii,eia)&amp;C496&amp;_xlfn.XLOOKUP(16,eii,eia)&amp;_xlfn.XLOOKUP(3,eii,eia)&amp;_xlfn.XLOOKUP($A496,E96_raw,e96_std&amp;" "&amp;e96_sym)&amp;_xlfn.XLOOKUP(16,eii,eia)&amp;_xlfn.XLOOKUP(4,eii,eia)&amp;_xlfn.XLOOKUP(LEFT(C496,7),r_1,r_4)&amp;" W @ 70°C"&amp;_xlfn.XLOOKUP(16,eii,eia)&amp;_xlfn.XLOOKUP(5,eii,eia)&amp;_xlfn.XLOOKUP(MID(C496,4,3),e_code,TEXT(e_size,"0000"))&amp;_xlfn.XLOOKUP(16,eii,eia)&amp;_xlfn.XLOOKUP(6,eii,eia)&amp;ROUND(MIN(SQRT($A496*_xlfn.XLOOKUP(LEFT(C496,7),r_1,r_4)),_xlfn.XLOOKUP(LEFT(C496,7),r_1,r_7)),1)&amp;" V"&amp;_xlfn.XLOOKUP(16,eii,eia)&amp;_xlfn.XLOOKUP(8,eii,eia)&amp;_xlfn.XLOOKUP(LEFT(C496,7),r_1,r_8)&amp;_xlfn.XLOOKUP(16,eii,eia)&amp;_xlfn.XLOOKUP(9,eii,eia)&amp;_xlfn.XLOOKUP($A496,E96_raw,E96_code&amp;" / "&amp;E96_3C)&amp;_xlfn.XLOOKUP(16,eii,eia)&amp;_xlfn.XLOOKUP(10,eii,eia)&amp;_xlfn.XLOOKUP(LEFT(C496,7),r_1,r_10)&amp;_xlfn.XLOOKUP(16,eii,eia)&amp;_xlfn.XLOOKUP(11,eii,eia)&amp;_xlfn.XLOOKUP(LEFT(C496,7),r_1,r_11)&amp;_xlfn.XLOOKUP(16,eii,eia)&amp;_xlfn.XLOOKUP(12,eii,eia)&amp;_xlfn.XLOOKUP(LEFT(C496,7),r_1,r_12)&amp;" ppm/°C"&amp;_xlfn.XLOOKUP(16,eii,eia)&amp;_xlfn.XLOOKUP(13,eii,eia)&amp;MID(C496,4,2)&amp;_xlfn.XLOOKUP(16,eii,eia)&amp;_xlfn.XLOOKUP(14,eii,eia)&amp;_xlfn.XLOOKUP(16,eii,eia)&amp;_xlfn.XLOOKUP(15,eii,eia)&amp;_xlfn.XLOOKUP(16,eii,eia)</f>
        <v>technology 1373;attribute MPN 'ERJ1RHD1373' constant;attribute value '137 k' constant;attribute Power '0.05 W @ 70°C' constant;attribute package '0201' constant;attribute RCWV '30 V' constant;attribute tolerance '±0.5 %' constant;attribute pkg_codes '1373 / 134'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6" s="5" t="str" cm="1">
        <f t="array" aca="1" ref="F496" ca="1">IF( OR( AND($A496&gt;=INDIRECT("'Panasonic ERJ Code Table'!$K" &amp; F$1),$A496&lt;=INDIRECT("'Panasonic ERJ Code Table'!$L" &amp; F$1)), AND($A496&gt;=INDIRECT("'Panasonic ERJ Code Table'!$M" &amp; F$1),$A496&lt;=INDIRECT("'Panasonic ERJ Code Table'!$N" &amp; F$1)) ),F$2&amp;_xlfn.XLOOKUP($A496,E96_raw,E96_code),"N/A")</f>
        <v>N/A</v>
      </c>
      <c r="I496" s="5" t="str" cm="1">
        <f t="array" aca="1" ref="I496" ca="1">IF( OR( AND($A496&gt;=INDIRECT("'Panasonic ERJ Code Table'!$K" &amp; I$1),$A496&lt;=INDIRECT("'Panasonic ERJ Code Table'!$L" &amp; I$1)), AND($A496&gt;=INDIRECT("'Panasonic ERJ Code Table'!$M" &amp; I$1),$A496&lt;=INDIRECT("'Panasonic ERJ Code Table'!$N" &amp; I$1)) ),I$2&amp;_xlfn.XLOOKUP($A496,E96_raw,E96_code),"N/A")</f>
        <v>ERJ2RKD1373</v>
      </c>
      <c r="L496" s="5" t="str" cm="1">
        <f t="array" aca="1" ref="L496" ca="1">IF( OR( AND($A496&gt;=INDIRECT("'Panasonic ERJ Code Table'!$K" &amp; L$1),$A496&lt;=INDIRECT("'Panasonic ERJ Code Table'!$L" &amp; L$1)), AND($A496&gt;=INDIRECT("'Panasonic ERJ Code Table'!$M" &amp; L$1),$A496&lt;=INDIRECT("'Panasonic ERJ Code Table'!$N" &amp; L$1)) ),L$2&amp;_xlfn.XLOOKUP($A496,E96_raw,E96_code),"N/A")</f>
        <v>N/A</v>
      </c>
      <c r="O496" s="5" t="str" cm="1">
        <f t="array" aca="1" ref="O496" ca="1">IF( OR( AND($A496&gt;=INDIRECT("'Panasonic ERJ Code Table'!$K" &amp; O$1),$A496&lt;=INDIRECT("'Panasonic ERJ Code Table'!$L" &amp; O$1)), AND($A496&gt;=INDIRECT("'Panasonic ERJ Code Table'!$M" &amp; O$1),$A496&lt;=INDIRECT("'Panasonic ERJ Code Table'!$N" &amp; O$1)) ),O$2&amp;_xlfn.XLOOKUP($A496,E96_raw,E96_code),"N/A")</f>
        <v>ERJ3RED1373</v>
      </c>
      <c r="R496" s="5" t="str" cm="1">
        <f t="array" aca="1" ref="R496" ca="1">IF( OR( AND($A496&gt;=INDIRECT("'Panasonic ERJ Code Table'!$K" &amp; R$1),$A496&lt;=INDIRECT("'Panasonic ERJ Code Table'!$L" &amp; R$1)), AND($A496&gt;=INDIRECT("'Panasonic ERJ Code Table'!$M" &amp; R$1),$A496&lt;=INDIRECT("'Panasonic ERJ Code Table'!$N" &amp; R$1)) ),R$2&amp;_xlfn.XLOOKUP($A496,E96_raw,E96_code),"N/A")</f>
        <v>N/A</v>
      </c>
      <c r="U496" s="5" t="str" cm="1">
        <f t="array" aca="1" ref="U496" ca="1">IF( OR( AND($A496&gt;=INDIRECT("'Panasonic ERJ Code Table'!$J" &amp; U$1),$A496&lt;=INDIRECT("'Panasonic ERJ Code Table'!$K" &amp; U$1)), AND($A496&gt;=INDIRECT("'Panasonic ERJ Code Table'!$L" &amp; U$1),$A496&lt;=INDIRECT("'Panasonic ERJ Code Table'!$M" &amp; U$1)) ),U$2&amp;_xlfn.XLOOKUP($A496,E96_raw,E96_code),"N/A")</f>
        <v>N/A</v>
      </c>
    </row>
    <row r="497" spans="1:21">
      <c r="A497" s="16">
        <v>140000</v>
      </c>
      <c r="B497" s="19"/>
      <c r="C497" s="5" t="str" cm="1">
        <f t="array" aca="1" ref="C497" ca="1">IF( OR( AND($A497&gt;=INDIRECT("'Panasonic ERJ Code Table'!$K" &amp; C$1),$A497&lt;=INDIRECT("'Panasonic ERJ Code Table'!$L" &amp; C$1)), AND($A497&gt;=INDIRECT("'Panasonic ERJ Code Table'!$M" &amp; C$1),$A497&lt;=INDIRECT("'Panasonic ERJ Code Table'!$N" &amp; C$1)) ),C$2&amp;_xlfn.XLOOKUP($A497,E96_raw,E96_code),"N/A")</f>
        <v>ERJ1RHD1403</v>
      </c>
      <c r="D497" s="23" t="str" cm="1">
        <f t="array" aca="1" ref="D497" ca="1">"technology "&amp;RIGHT(C497,4)&amp;";"&amp;_xlfn.XLOOKUP(2,eii,eia)&amp;C497&amp;_xlfn.XLOOKUP(16,eii,eia)&amp;_xlfn.XLOOKUP(3,eii,eia)&amp;_xlfn.XLOOKUP($A497,E96_raw,e96_std&amp;" "&amp;e96_sym)&amp;_xlfn.XLOOKUP(16,eii,eia)&amp;_xlfn.XLOOKUP(4,eii,eia)&amp;_xlfn.XLOOKUP(LEFT(C497,7),r_1,r_4)&amp;" W @ 70°C"&amp;_xlfn.XLOOKUP(16,eii,eia)&amp;_xlfn.XLOOKUP(5,eii,eia)&amp;_xlfn.XLOOKUP(MID(C497,4,3),e_code,TEXT(e_size,"0000"))&amp;_xlfn.XLOOKUP(16,eii,eia)&amp;_xlfn.XLOOKUP(6,eii,eia)&amp;ROUND(MIN(SQRT($A497*_xlfn.XLOOKUP(LEFT(C497,7),r_1,r_4)),_xlfn.XLOOKUP(LEFT(C497,7),r_1,r_7)),1)&amp;" V"&amp;_xlfn.XLOOKUP(16,eii,eia)&amp;_xlfn.XLOOKUP(8,eii,eia)&amp;_xlfn.XLOOKUP(LEFT(C497,7),r_1,r_8)&amp;_xlfn.XLOOKUP(16,eii,eia)&amp;_xlfn.XLOOKUP(9,eii,eia)&amp;_xlfn.XLOOKUP($A497,E96_raw,E96_code&amp;" / "&amp;E96_3C)&amp;_xlfn.XLOOKUP(16,eii,eia)&amp;_xlfn.XLOOKUP(10,eii,eia)&amp;_xlfn.XLOOKUP(LEFT(C497,7),r_1,r_10)&amp;_xlfn.XLOOKUP(16,eii,eia)&amp;_xlfn.XLOOKUP(11,eii,eia)&amp;_xlfn.XLOOKUP(LEFT(C497,7),r_1,r_11)&amp;_xlfn.XLOOKUP(16,eii,eia)&amp;_xlfn.XLOOKUP(12,eii,eia)&amp;_xlfn.XLOOKUP(LEFT(C497,7),r_1,r_12)&amp;" ppm/°C"&amp;_xlfn.XLOOKUP(16,eii,eia)&amp;_xlfn.XLOOKUP(13,eii,eia)&amp;MID(C497,4,2)&amp;_xlfn.XLOOKUP(16,eii,eia)&amp;_xlfn.XLOOKUP(14,eii,eia)&amp;_xlfn.XLOOKUP(16,eii,eia)&amp;_xlfn.XLOOKUP(15,eii,eia)&amp;_xlfn.XLOOKUP(16,eii,eia)</f>
        <v>technology 1403;attribute MPN 'ERJ1RHD1403' constant;attribute value '140 k' constant;attribute Power '0.05 W @ 70°C' constant;attribute package '0201' constant;attribute RCWV '30 V' constant;attribute tolerance '±0.5 %' constant;attribute pkg_codes '1403 / 144'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7" s="5" t="str" cm="1">
        <f t="array" aca="1" ref="F497" ca="1">IF( OR( AND($A497&gt;=INDIRECT("'Panasonic ERJ Code Table'!$K" &amp; F$1),$A497&lt;=INDIRECT("'Panasonic ERJ Code Table'!$L" &amp; F$1)), AND($A497&gt;=INDIRECT("'Panasonic ERJ Code Table'!$M" &amp; F$1),$A497&lt;=INDIRECT("'Panasonic ERJ Code Table'!$N" &amp; F$1)) ),F$2&amp;_xlfn.XLOOKUP($A497,E96_raw,E96_code),"N/A")</f>
        <v>N/A</v>
      </c>
      <c r="I497" s="5" t="str" cm="1">
        <f t="array" aca="1" ref="I497" ca="1">IF( OR( AND($A497&gt;=INDIRECT("'Panasonic ERJ Code Table'!$K" &amp; I$1),$A497&lt;=INDIRECT("'Panasonic ERJ Code Table'!$L" &amp; I$1)), AND($A497&gt;=INDIRECT("'Panasonic ERJ Code Table'!$M" &amp; I$1),$A497&lt;=INDIRECT("'Panasonic ERJ Code Table'!$N" &amp; I$1)) ),I$2&amp;_xlfn.XLOOKUP($A497,E96_raw,E96_code),"N/A")</f>
        <v>ERJ2RKD1403</v>
      </c>
      <c r="L497" s="5" t="str" cm="1">
        <f t="array" aca="1" ref="L497" ca="1">IF( OR( AND($A497&gt;=INDIRECT("'Panasonic ERJ Code Table'!$K" &amp; L$1),$A497&lt;=INDIRECT("'Panasonic ERJ Code Table'!$L" &amp; L$1)), AND($A497&gt;=INDIRECT("'Panasonic ERJ Code Table'!$M" &amp; L$1),$A497&lt;=INDIRECT("'Panasonic ERJ Code Table'!$N" &amp; L$1)) ),L$2&amp;_xlfn.XLOOKUP($A497,E96_raw,E96_code),"N/A")</f>
        <v>N/A</v>
      </c>
      <c r="O497" s="5" t="str" cm="1">
        <f t="array" aca="1" ref="O497" ca="1">IF( OR( AND($A497&gt;=INDIRECT("'Panasonic ERJ Code Table'!$K" &amp; O$1),$A497&lt;=INDIRECT("'Panasonic ERJ Code Table'!$L" &amp; O$1)), AND($A497&gt;=INDIRECT("'Panasonic ERJ Code Table'!$M" &amp; O$1),$A497&lt;=INDIRECT("'Panasonic ERJ Code Table'!$N" &amp; O$1)) ),O$2&amp;_xlfn.XLOOKUP($A497,E96_raw,E96_code),"N/A")</f>
        <v>ERJ3RED1403</v>
      </c>
      <c r="R497" s="5" t="str" cm="1">
        <f t="array" aca="1" ref="R497" ca="1">IF( OR( AND($A497&gt;=INDIRECT("'Panasonic ERJ Code Table'!$K" &amp; R$1),$A497&lt;=INDIRECT("'Panasonic ERJ Code Table'!$L" &amp; R$1)), AND($A497&gt;=INDIRECT("'Panasonic ERJ Code Table'!$M" &amp; R$1),$A497&lt;=INDIRECT("'Panasonic ERJ Code Table'!$N" &amp; R$1)) ),R$2&amp;_xlfn.XLOOKUP($A497,E96_raw,E96_code),"N/A")</f>
        <v>N/A</v>
      </c>
      <c r="U497" s="5" t="str" cm="1">
        <f t="array" aca="1" ref="U497" ca="1">IF( OR( AND($A497&gt;=INDIRECT("'Panasonic ERJ Code Table'!$J" &amp; U$1),$A497&lt;=INDIRECT("'Panasonic ERJ Code Table'!$K" &amp; U$1)), AND($A497&gt;=INDIRECT("'Panasonic ERJ Code Table'!$L" &amp; U$1),$A497&lt;=INDIRECT("'Panasonic ERJ Code Table'!$M" &amp; U$1)) ),U$2&amp;_xlfn.XLOOKUP($A497,E96_raw,E96_code),"N/A")</f>
        <v>N/A</v>
      </c>
    </row>
    <row r="498" spans="1:21">
      <c r="A498" s="16">
        <v>143000</v>
      </c>
      <c r="B498" s="19"/>
      <c r="C498" s="5" t="str" cm="1">
        <f t="array" aca="1" ref="C498" ca="1">IF( OR( AND($A498&gt;=INDIRECT("'Panasonic ERJ Code Table'!$K" &amp; C$1),$A498&lt;=INDIRECT("'Panasonic ERJ Code Table'!$L" &amp; C$1)), AND($A498&gt;=INDIRECT("'Panasonic ERJ Code Table'!$M" &amp; C$1),$A498&lt;=INDIRECT("'Panasonic ERJ Code Table'!$N" &amp; C$1)) ),C$2&amp;_xlfn.XLOOKUP($A498,E96_raw,E96_code),"N/A")</f>
        <v>ERJ1RHD1433</v>
      </c>
      <c r="D498" s="23" t="str" cm="1">
        <f t="array" aca="1" ref="D498" ca="1">"technology "&amp;RIGHT(C498,4)&amp;";"&amp;_xlfn.XLOOKUP(2,eii,eia)&amp;C498&amp;_xlfn.XLOOKUP(16,eii,eia)&amp;_xlfn.XLOOKUP(3,eii,eia)&amp;_xlfn.XLOOKUP($A498,E96_raw,e96_std&amp;" "&amp;e96_sym)&amp;_xlfn.XLOOKUP(16,eii,eia)&amp;_xlfn.XLOOKUP(4,eii,eia)&amp;_xlfn.XLOOKUP(LEFT(C498,7),r_1,r_4)&amp;" W @ 70°C"&amp;_xlfn.XLOOKUP(16,eii,eia)&amp;_xlfn.XLOOKUP(5,eii,eia)&amp;_xlfn.XLOOKUP(MID(C498,4,3),e_code,TEXT(e_size,"0000"))&amp;_xlfn.XLOOKUP(16,eii,eia)&amp;_xlfn.XLOOKUP(6,eii,eia)&amp;ROUND(MIN(SQRT($A498*_xlfn.XLOOKUP(LEFT(C498,7),r_1,r_4)),_xlfn.XLOOKUP(LEFT(C498,7),r_1,r_7)),1)&amp;" V"&amp;_xlfn.XLOOKUP(16,eii,eia)&amp;_xlfn.XLOOKUP(8,eii,eia)&amp;_xlfn.XLOOKUP(LEFT(C498,7),r_1,r_8)&amp;_xlfn.XLOOKUP(16,eii,eia)&amp;_xlfn.XLOOKUP(9,eii,eia)&amp;_xlfn.XLOOKUP($A498,E96_raw,E96_code&amp;" / "&amp;E96_3C)&amp;_xlfn.XLOOKUP(16,eii,eia)&amp;_xlfn.XLOOKUP(10,eii,eia)&amp;_xlfn.XLOOKUP(LEFT(C498,7),r_1,r_10)&amp;_xlfn.XLOOKUP(16,eii,eia)&amp;_xlfn.XLOOKUP(11,eii,eia)&amp;_xlfn.XLOOKUP(LEFT(C498,7),r_1,r_11)&amp;_xlfn.XLOOKUP(16,eii,eia)&amp;_xlfn.XLOOKUP(12,eii,eia)&amp;_xlfn.XLOOKUP(LEFT(C498,7),r_1,r_12)&amp;" ppm/°C"&amp;_xlfn.XLOOKUP(16,eii,eia)&amp;_xlfn.XLOOKUP(13,eii,eia)&amp;MID(C498,4,2)&amp;_xlfn.XLOOKUP(16,eii,eia)&amp;_xlfn.XLOOKUP(14,eii,eia)&amp;_xlfn.XLOOKUP(16,eii,eia)&amp;_xlfn.XLOOKUP(15,eii,eia)&amp;_xlfn.XLOOKUP(16,eii,eia)</f>
        <v>technology 1433;attribute MPN 'ERJ1RHD1433' constant;attribute value '143 k' constant;attribute Power '0.05 W @ 70°C' constant;attribute package '0201' constant;attribute RCWV '30 V' constant;attribute tolerance '±0.5 %' constant;attribute pkg_codes '1433 / 144'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8" s="5" t="str" cm="1">
        <f t="array" aca="1" ref="F498" ca="1">IF( OR( AND($A498&gt;=INDIRECT("'Panasonic ERJ Code Table'!$K" &amp; F$1),$A498&lt;=INDIRECT("'Panasonic ERJ Code Table'!$L" &amp; F$1)), AND($A498&gt;=INDIRECT("'Panasonic ERJ Code Table'!$M" &amp; F$1),$A498&lt;=INDIRECT("'Panasonic ERJ Code Table'!$N" &amp; F$1)) ),F$2&amp;_xlfn.XLOOKUP($A498,E96_raw,E96_code),"N/A")</f>
        <v>N/A</v>
      </c>
      <c r="I498" s="5" t="str" cm="1">
        <f t="array" aca="1" ref="I498" ca="1">IF( OR( AND($A498&gt;=INDIRECT("'Panasonic ERJ Code Table'!$K" &amp; I$1),$A498&lt;=INDIRECT("'Panasonic ERJ Code Table'!$L" &amp; I$1)), AND($A498&gt;=INDIRECT("'Panasonic ERJ Code Table'!$M" &amp; I$1),$A498&lt;=INDIRECT("'Panasonic ERJ Code Table'!$N" &amp; I$1)) ),I$2&amp;_xlfn.XLOOKUP($A498,E96_raw,E96_code),"N/A")</f>
        <v>ERJ2RKD1433</v>
      </c>
      <c r="L498" s="5" t="str" cm="1">
        <f t="array" aca="1" ref="L498" ca="1">IF( OR( AND($A498&gt;=INDIRECT("'Panasonic ERJ Code Table'!$K" &amp; L$1),$A498&lt;=INDIRECT("'Panasonic ERJ Code Table'!$L" &amp; L$1)), AND($A498&gt;=INDIRECT("'Panasonic ERJ Code Table'!$M" &amp; L$1),$A498&lt;=INDIRECT("'Panasonic ERJ Code Table'!$N" &amp; L$1)) ),L$2&amp;_xlfn.XLOOKUP($A498,E96_raw,E96_code),"N/A")</f>
        <v>N/A</v>
      </c>
      <c r="O498" s="5" t="str" cm="1">
        <f t="array" aca="1" ref="O498" ca="1">IF( OR( AND($A498&gt;=INDIRECT("'Panasonic ERJ Code Table'!$K" &amp; O$1),$A498&lt;=INDIRECT("'Panasonic ERJ Code Table'!$L" &amp; O$1)), AND($A498&gt;=INDIRECT("'Panasonic ERJ Code Table'!$M" &amp; O$1),$A498&lt;=INDIRECT("'Panasonic ERJ Code Table'!$N" &amp; O$1)) ),O$2&amp;_xlfn.XLOOKUP($A498,E96_raw,E96_code),"N/A")</f>
        <v>ERJ3RED1433</v>
      </c>
      <c r="R498" s="5" t="str" cm="1">
        <f t="array" aca="1" ref="R498" ca="1">IF( OR( AND($A498&gt;=INDIRECT("'Panasonic ERJ Code Table'!$K" &amp; R$1),$A498&lt;=INDIRECT("'Panasonic ERJ Code Table'!$L" &amp; R$1)), AND($A498&gt;=INDIRECT("'Panasonic ERJ Code Table'!$M" &amp; R$1),$A498&lt;=INDIRECT("'Panasonic ERJ Code Table'!$N" &amp; R$1)) ),R$2&amp;_xlfn.XLOOKUP($A498,E96_raw,E96_code),"N/A")</f>
        <v>N/A</v>
      </c>
      <c r="U498" s="5" t="str" cm="1">
        <f t="array" aca="1" ref="U498" ca="1">IF( OR( AND($A498&gt;=INDIRECT("'Panasonic ERJ Code Table'!$J" &amp; U$1),$A498&lt;=INDIRECT("'Panasonic ERJ Code Table'!$K" &amp; U$1)), AND($A498&gt;=INDIRECT("'Panasonic ERJ Code Table'!$L" &amp; U$1),$A498&lt;=INDIRECT("'Panasonic ERJ Code Table'!$M" &amp; U$1)) ),U$2&amp;_xlfn.XLOOKUP($A498,E96_raw,E96_code),"N/A")</f>
        <v>N/A</v>
      </c>
    </row>
    <row r="499" spans="1:21">
      <c r="A499" s="16">
        <v>147000</v>
      </c>
      <c r="B499" s="19"/>
      <c r="C499" s="5" t="str" cm="1">
        <f t="array" aca="1" ref="C499" ca="1">IF( OR( AND($A499&gt;=INDIRECT("'Panasonic ERJ Code Table'!$K" &amp; C$1),$A499&lt;=INDIRECT("'Panasonic ERJ Code Table'!$L" &amp; C$1)), AND($A499&gt;=INDIRECT("'Panasonic ERJ Code Table'!$M" &amp; C$1),$A499&lt;=INDIRECT("'Panasonic ERJ Code Table'!$N" &amp; C$1)) ),C$2&amp;_xlfn.XLOOKUP($A499,E96_raw,E96_code),"N/A")</f>
        <v>ERJ1RHD1473</v>
      </c>
      <c r="D499" s="23" t="str" cm="1">
        <f t="array" aca="1" ref="D499" ca="1">"technology "&amp;RIGHT(C499,4)&amp;";"&amp;_xlfn.XLOOKUP(2,eii,eia)&amp;C499&amp;_xlfn.XLOOKUP(16,eii,eia)&amp;_xlfn.XLOOKUP(3,eii,eia)&amp;_xlfn.XLOOKUP($A499,E96_raw,e96_std&amp;" "&amp;e96_sym)&amp;_xlfn.XLOOKUP(16,eii,eia)&amp;_xlfn.XLOOKUP(4,eii,eia)&amp;_xlfn.XLOOKUP(LEFT(C499,7),r_1,r_4)&amp;" W @ 70°C"&amp;_xlfn.XLOOKUP(16,eii,eia)&amp;_xlfn.XLOOKUP(5,eii,eia)&amp;_xlfn.XLOOKUP(MID(C499,4,3),e_code,TEXT(e_size,"0000"))&amp;_xlfn.XLOOKUP(16,eii,eia)&amp;_xlfn.XLOOKUP(6,eii,eia)&amp;ROUND(MIN(SQRT($A499*_xlfn.XLOOKUP(LEFT(C499,7),r_1,r_4)),_xlfn.XLOOKUP(LEFT(C499,7),r_1,r_7)),1)&amp;" V"&amp;_xlfn.XLOOKUP(16,eii,eia)&amp;_xlfn.XLOOKUP(8,eii,eia)&amp;_xlfn.XLOOKUP(LEFT(C499,7),r_1,r_8)&amp;_xlfn.XLOOKUP(16,eii,eia)&amp;_xlfn.XLOOKUP(9,eii,eia)&amp;_xlfn.XLOOKUP($A499,E96_raw,E96_code&amp;" / "&amp;E96_3C)&amp;_xlfn.XLOOKUP(16,eii,eia)&amp;_xlfn.XLOOKUP(10,eii,eia)&amp;_xlfn.XLOOKUP(LEFT(C499,7),r_1,r_10)&amp;_xlfn.XLOOKUP(16,eii,eia)&amp;_xlfn.XLOOKUP(11,eii,eia)&amp;_xlfn.XLOOKUP(LEFT(C499,7),r_1,r_11)&amp;_xlfn.XLOOKUP(16,eii,eia)&amp;_xlfn.XLOOKUP(12,eii,eia)&amp;_xlfn.XLOOKUP(LEFT(C499,7),r_1,r_12)&amp;" ppm/°C"&amp;_xlfn.XLOOKUP(16,eii,eia)&amp;_xlfn.XLOOKUP(13,eii,eia)&amp;MID(C499,4,2)&amp;_xlfn.XLOOKUP(16,eii,eia)&amp;_xlfn.XLOOKUP(14,eii,eia)&amp;_xlfn.XLOOKUP(16,eii,eia)&amp;_xlfn.XLOOKUP(15,eii,eia)&amp;_xlfn.XLOOKUP(16,eii,eia)</f>
        <v>technology 1473;attribute MPN 'ERJ1RHD1473' constant;attribute value '147 k' constant;attribute Power '0.05 W @ 70°C' constant;attribute package '0201' constant;attribute RCWV '30 V' constant;attribute tolerance '±0.5 %' constant;attribute pkg_codes '1473 / 144'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499" s="5" t="str" cm="1">
        <f t="array" aca="1" ref="F499" ca="1">IF( OR( AND($A499&gt;=INDIRECT("'Panasonic ERJ Code Table'!$K" &amp; F$1),$A499&lt;=INDIRECT("'Panasonic ERJ Code Table'!$L" &amp; F$1)), AND($A499&gt;=INDIRECT("'Panasonic ERJ Code Table'!$M" &amp; F$1),$A499&lt;=INDIRECT("'Panasonic ERJ Code Table'!$N" &amp; F$1)) ),F$2&amp;_xlfn.XLOOKUP($A499,E96_raw,E96_code),"N/A")</f>
        <v>N/A</v>
      </c>
      <c r="I499" s="5" t="str" cm="1">
        <f t="array" aca="1" ref="I499" ca="1">IF( OR( AND($A499&gt;=INDIRECT("'Panasonic ERJ Code Table'!$K" &amp; I$1),$A499&lt;=INDIRECT("'Panasonic ERJ Code Table'!$L" &amp; I$1)), AND($A499&gt;=INDIRECT("'Panasonic ERJ Code Table'!$M" &amp; I$1),$A499&lt;=INDIRECT("'Panasonic ERJ Code Table'!$N" &amp; I$1)) ),I$2&amp;_xlfn.XLOOKUP($A499,E96_raw,E96_code),"N/A")</f>
        <v>ERJ2RKD1473</v>
      </c>
      <c r="L499" s="5" t="str" cm="1">
        <f t="array" aca="1" ref="L499" ca="1">IF( OR( AND($A499&gt;=INDIRECT("'Panasonic ERJ Code Table'!$K" &amp; L$1),$A499&lt;=INDIRECT("'Panasonic ERJ Code Table'!$L" &amp; L$1)), AND($A499&gt;=INDIRECT("'Panasonic ERJ Code Table'!$M" &amp; L$1),$A499&lt;=INDIRECT("'Panasonic ERJ Code Table'!$N" &amp; L$1)) ),L$2&amp;_xlfn.XLOOKUP($A499,E96_raw,E96_code),"N/A")</f>
        <v>N/A</v>
      </c>
      <c r="O499" s="5" t="str" cm="1">
        <f t="array" aca="1" ref="O499" ca="1">IF( OR( AND($A499&gt;=INDIRECT("'Panasonic ERJ Code Table'!$K" &amp; O$1),$A499&lt;=INDIRECT("'Panasonic ERJ Code Table'!$L" &amp; O$1)), AND($A499&gt;=INDIRECT("'Panasonic ERJ Code Table'!$M" &amp; O$1),$A499&lt;=INDIRECT("'Panasonic ERJ Code Table'!$N" &amp; O$1)) ),O$2&amp;_xlfn.XLOOKUP($A499,E96_raw,E96_code),"N/A")</f>
        <v>ERJ3RED1473</v>
      </c>
      <c r="R499" s="5" t="str" cm="1">
        <f t="array" aca="1" ref="R499" ca="1">IF( OR( AND($A499&gt;=INDIRECT("'Panasonic ERJ Code Table'!$K" &amp; R$1),$A499&lt;=INDIRECT("'Panasonic ERJ Code Table'!$L" &amp; R$1)), AND($A499&gt;=INDIRECT("'Panasonic ERJ Code Table'!$M" &amp; R$1),$A499&lt;=INDIRECT("'Panasonic ERJ Code Table'!$N" &amp; R$1)) ),R$2&amp;_xlfn.XLOOKUP($A499,E96_raw,E96_code),"N/A")</f>
        <v>N/A</v>
      </c>
      <c r="U499" s="5" t="str" cm="1">
        <f t="array" aca="1" ref="U499" ca="1">IF( OR( AND($A499&gt;=INDIRECT("'Panasonic ERJ Code Table'!$J" &amp; U$1),$A499&lt;=INDIRECT("'Panasonic ERJ Code Table'!$K" &amp; U$1)), AND($A499&gt;=INDIRECT("'Panasonic ERJ Code Table'!$L" &amp; U$1),$A499&lt;=INDIRECT("'Panasonic ERJ Code Table'!$M" &amp; U$1)) ),U$2&amp;_xlfn.XLOOKUP($A499,E96_raw,E96_code),"N/A")</f>
        <v>N/A</v>
      </c>
    </row>
    <row r="500" spans="1:21">
      <c r="A500" s="16">
        <v>150000</v>
      </c>
      <c r="B500" s="19"/>
      <c r="C500" s="5" t="str" cm="1">
        <f t="array" aca="1" ref="C500" ca="1">IF( OR( AND($A500&gt;=INDIRECT("'Panasonic ERJ Code Table'!$K" &amp; C$1),$A500&lt;=INDIRECT("'Panasonic ERJ Code Table'!$L" &amp; C$1)), AND($A500&gt;=INDIRECT("'Panasonic ERJ Code Table'!$M" &amp; C$1),$A500&lt;=INDIRECT("'Panasonic ERJ Code Table'!$N" &amp; C$1)) ),C$2&amp;_xlfn.XLOOKUP($A500,E96_raw,E96_code),"N/A")</f>
        <v>ERJ1RHD1503</v>
      </c>
      <c r="D500" s="23" t="str" cm="1">
        <f t="array" aca="1" ref="D500" ca="1">"technology "&amp;RIGHT(C500,4)&amp;";"&amp;_xlfn.XLOOKUP(2,eii,eia)&amp;C500&amp;_xlfn.XLOOKUP(16,eii,eia)&amp;_xlfn.XLOOKUP(3,eii,eia)&amp;_xlfn.XLOOKUP($A500,E96_raw,e96_std&amp;" "&amp;e96_sym)&amp;_xlfn.XLOOKUP(16,eii,eia)&amp;_xlfn.XLOOKUP(4,eii,eia)&amp;_xlfn.XLOOKUP(LEFT(C500,7),r_1,r_4)&amp;" W @ 70°C"&amp;_xlfn.XLOOKUP(16,eii,eia)&amp;_xlfn.XLOOKUP(5,eii,eia)&amp;_xlfn.XLOOKUP(MID(C500,4,3),e_code,TEXT(e_size,"0000"))&amp;_xlfn.XLOOKUP(16,eii,eia)&amp;_xlfn.XLOOKUP(6,eii,eia)&amp;ROUND(MIN(SQRT($A500*_xlfn.XLOOKUP(LEFT(C500,7),r_1,r_4)),_xlfn.XLOOKUP(LEFT(C500,7),r_1,r_7)),1)&amp;" V"&amp;_xlfn.XLOOKUP(16,eii,eia)&amp;_xlfn.XLOOKUP(8,eii,eia)&amp;_xlfn.XLOOKUP(LEFT(C500,7),r_1,r_8)&amp;_xlfn.XLOOKUP(16,eii,eia)&amp;_xlfn.XLOOKUP(9,eii,eia)&amp;_xlfn.XLOOKUP($A500,E96_raw,E96_code&amp;" / "&amp;E96_3C)&amp;_xlfn.XLOOKUP(16,eii,eia)&amp;_xlfn.XLOOKUP(10,eii,eia)&amp;_xlfn.XLOOKUP(LEFT(C500,7),r_1,r_10)&amp;_xlfn.XLOOKUP(16,eii,eia)&amp;_xlfn.XLOOKUP(11,eii,eia)&amp;_xlfn.XLOOKUP(LEFT(C500,7),r_1,r_11)&amp;_xlfn.XLOOKUP(16,eii,eia)&amp;_xlfn.XLOOKUP(12,eii,eia)&amp;_xlfn.XLOOKUP(LEFT(C500,7),r_1,r_12)&amp;" ppm/°C"&amp;_xlfn.XLOOKUP(16,eii,eia)&amp;_xlfn.XLOOKUP(13,eii,eia)&amp;MID(C500,4,2)&amp;_xlfn.XLOOKUP(16,eii,eia)&amp;_xlfn.XLOOKUP(14,eii,eia)&amp;_xlfn.XLOOKUP(16,eii,eia)&amp;_xlfn.XLOOKUP(15,eii,eia)&amp;_xlfn.XLOOKUP(16,eii,eia)</f>
        <v>technology 1503;attribute MPN 'ERJ1RHD1503' constant;attribute value '150 k' constant;attribute Power '0.05 W @ 70°C' constant;attribute package '0201' constant;attribute RCWV '30 V' constant;attribute tolerance '±0.5 %' constant;attribute pkg_codes '1503 / 154'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0" s="5" t="str" cm="1">
        <f t="array" aca="1" ref="F500" ca="1">IF( OR( AND($A500&gt;=INDIRECT("'Panasonic ERJ Code Table'!$K" &amp; F$1),$A500&lt;=INDIRECT("'Panasonic ERJ Code Table'!$L" &amp; F$1)), AND($A500&gt;=INDIRECT("'Panasonic ERJ Code Table'!$M" &amp; F$1),$A500&lt;=INDIRECT("'Panasonic ERJ Code Table'!$N" &amp; F$1)) ),F$2&amp;_xlfn.XLOOKUP($A500,E96_raw,E96_code),"N/A")</f>
        <v>N/A</v>
      </c>
      <c r="I500" s="5" t="str" cm="1">
        <f t="array" aca="1" ref="I500" ca="1">IF( OR( AND($A500&gt;=INDIRECT("'Panasonic ERJ Code Table'!$K" &amp; I$1),$A500&lt;=INDIRECT("'Panasonic ERJ Code Table'!$L" &amp; I$1)), AND($A500&gt;=INDIRECT("'Panasonic ERJ Code Table'!$M" &amp; I$1),$A500&lt;=INDIRECT("'Panasonic ERJ Code Table'!$N" &amp; I$1)) ),I$2&amp;_xlfn.XLOOKUP($A500,E96_raw,E96_code),"N/A")</f>
        <v>ERJ2RKD1503</v>
      </c>
      <c r="L500" s="5" t="str" cm="1">
        <f t="array" aca="1" ref="L500" ca="1">IF( OR( AND($A500&gt;=INDIRECT("'Panasonic ERJ Code Table'!$K" &amp; L$1),$A500&lt;=INDIRECT("'Panasonic ERJ Code Table'!$L" &amp; L$1)), AND($A500&gt;=INDIRECT("'Panasonic ERJ Code Table'!$M" &amp; L$1),$A500&lt;=INDIRECT("'Panasonic ERJ Code Table'!$N" &amp; L$1)) ),L$2&amp;_xlfn.XLOOKUP($A500,E96_raw,E96_code),"N/A")</f>
        <v>N/A</v>
      </c>
      <c r="O500" s="5" t="str" cm="1">
        <f t="array" aca="1" ref="O500" ca="1">IF( OR( AND($A500&gt;=INDIRECT("'Panasonic ERJ Code Table'!$K" &amp; O$1),$A500&lt;=INDIRECT("'Panasonic ERJ Code Table'!$L" &amp; O$1)), AND($A500&gt;=INDIRECT("'Panasonic ERJ Code Table'!$M" &amp; O$1),$A500&lt;=INDIRECT("'Panasonic ERJ Code Table'!$N" &amp; O$1)) ),O$2&amp;_xlfn.XLOOKUP($A500,E96_raw,E96_code),"N/A")</f>
        <v>ERJ3RED1503</v>
      </c>
      <c r="R500" s="5" t="str" cm="1">
        <f t="array" aca="1" ref="R500" ca="1">IF( OR( AND($A500&gt;=INDIRECT("'Panasonic ERJ Code Table'!$K" &amp; R$1),$A500&lt;=INDIRECT("'Panasonic ERJ Code Table'!$L" &amp; R$1)), AND($A500&gt;=INDIRECT("'Panasonic ERJ Code Table'!$M" &amp; R$1),$A500&lt;=INDIRECT("'Panasonic ERJ Code Table'!$N" &amp; R$1)) ),R$2&amp;_xlfn.XLOOKUP($A500,E96_raw,E96_code),"N/A")</f>
        <v>N/A</v>
      </c>
      <c r="U500" s="5" t="str" cm="1">
        <f t="array" aca="1" ref="U500" ca="1">IF( OR( AND($A500&gt;=INDIRECT("'Panasonic ERJ Code Table'!$J" &amp; U$1),$A500&lt;=INDIRECT("'Panasonic ERJ Code Table'!$K" &amp; U$1)), AND($A500&gt;=INDIRECT("'Panasonic ERJ Code Table'!$L" &amp; U$1),$A500&lt;=INDIRECT("'Panasonic ERJ Code Table'!$M" &amp; U$1)) ),U$2&amp;_xlfn.XLOOKUP($A500,E96_raw,E96_code),"N/A")</f>
        <v>N/A</v>
      </c>
    </row>
    <row r="501" spans="1:21">
      <c r="A501" s="16">
        <v>154000</v>
      </c>
      <c r="B501" s="19"/>
      <c r="C501" s="5" t="str" cm="1">
        <f t="array" aca="1" ref="C501" ca="1">IF( OR( AND($A501&gt;=INDIRECT("'Panasonic ERJ Code Table'!$K" &amp; C$1),$A501&lt;=INDIRECT("'Panasonic ERJ Code Table'!$L" &amp; C$1)), AND($A501&gt;=INDIRECT("'Panasonic ERJ Code Table'!$M" &amp; C$1),$A501&lt;=INDIRECT("'Panasonic ERJ Code Table'!$N" &amp; C$1)) ),C$2&amp;_xlfn.XLOOKUP($A501,E96_raw,E96_code),"N/A")</f>
        <v>ERJ1RHD1543</v>
      </c>
      <c r="D501" s="23" t="str" cm="1">
        <f t="array" aca="1" ref="D501" ca="1">"technology "&amp;RIGHT(C501,4)&amp;";"&amp;_xlfn.XLOOKUP(2,eii,eia)&amp;C501&amp;_xlfn.XLOOKUP(16,eii,eia)&amp;_xlfn.XLOOKUP(3,eii,eia)&amp;_xlfn.XLOOKUP($A501,E96_raw,e96_std&amp;" "&amp;e96_sym)&amp;_xlfn.XLOOKUP(16,eii,eia)&amp;_xlfn.XLOOKUP(4,eii,eia)&amp;_xlfn.XLOOKUP(LEFT(C501,7),r_1,r_4)&amp;" W @ 70°C"&amp;_xlfn.XLOOKUP(16,eii,eia)&amp;_xlfn.XLOOKUP(5,eii,eia)&amp;_xlfn.XLOOKUP(MID(C501,4,3),e_code,TEXT(e_size,"0000"))&amp;_xlfn.XLOOKUP(16,eii,eia)&amp;_xlfn.XLOOKUP(6,eii,eia)&amp;ROUND(MIN(SQRT($A501*_xlfn.XLOOKUP(LEFT(C501,7),r_1,r_4)),_xlfn.XLOOKUP(LEFT(C501,7),r_1,r_7)),1)&amp;" V"&amp;_xlfn.XLOOKUP(16,eii,eia)&amp;_xlfn.XLOOKUP(8,eii,eia)&amp;_xlfn.XLOOKUP(LEFT(C501,7),r_1,r_8)&amp;_xlfn.XLOOKUP(16,eii,eia)&amp;_xlfn.XLOOKUP(9,eii,eia)&amp;_xlfn.XLOOKUP($A501,E96_raw,E96_code&amp;" / "&amp;E96_3C)&amp;_xlfn.XLOOKUP(16,eii,eia)&amp;_xlfn.XLOOKUP(10,eii,eia)&amp;_xlfn.XLOOKUP(LEFT(C501,7),r_1,r_10)&amp;_xlfn.XLOOKUP(16,eii,eia)&amp;_xlfn.XLOOKUP(11,eii,eia)&amp;_xlfn.XLOOKUP(LEFT(C501,7),r_1,r_11)&amp;_xlfn.XLOOKUP(16,eii,eia)&amp;_xlfn.XLOOKUP(12,eii,eia)&amp;_xlfn.XLOOKUP(LEFT(C501,7),r_1,r_12)&amp;" ppm/°C"&amp;_xlfn.XLOOKUP(16,eii,eia)&amp;_xlfn.XLOOKUP(13,eii,eia)&amp;MID(C501,4,2)&amp;_xlfn.XLOOKUP(16,eii,eia)&amp;_xlfn.XLOOKUP(14,eii,eia)&amp;_xlfn.XLOOKUP(16,eii,eia)&amp;_xlfn.XLOOKUP(15,eii,eia)&amp;_xlfn.XLOOKUP(16,eii,eia)</f>
        <v>technology 1543;attribute MPN 'ERJ1RHD1543' constant;attribute value '154 k' constant;attribute Power '0.05 W @ 70°C' constant;attribute package '0201' constant;attribute RCWV '30 V' constant;attribute tolerance '±0.5 %' constant;attribute pkg_codes '1543 / 154'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1" s="5" t="str" cm="1">
        <f t="array" aca="1" ref="F501" ca="1">IF( OR( AND($A501&gt;=INDIRECT("'Panasonic ERJ Code Table'!$K" &amp; F$1),$A501&lt;=INDIRECT("'Panasonic ERJ Code Table'!$L" &amp; F$1)), AND($A501&gt;=INDIRECT("'Panasonic ERJ Code Table'!$M" &amp; F$1),$A501&lt;=INDIRECT("'Panasonic ERJ Code Table'!$N" &amp; F$1)) ),F$2&amp;_xlfn.XLOOKUP($A501,E96_raw,E96_code),"N/A")</f>
        <v>N/A</v>
      </c>
      <c r="I501" s="5" t="str" cm="1">
        <f t="array" aca="1" ref="I501" ca="1">IF( OR( AND($A501&gt;=INDIRECT("'Panasonic ERJ Code Table'!$K" &amp; I$1),$A501&lt;=INDIRECT("'Panasonic ERJ Code Table'!$L" &amp; I$1)), AND($A501&gt;=INDIRECT("'Panasonic ERJ Code Table'!$M" &amp; I$1),$A501&lt;=INDIRECT("'Panasonic ERJ Code Table'!$N" &amp; I$1)) ),I$2&amp;_xlfn.XLOOKUP($A501,E96_raw,E96_code),"N/A")</f>
        <v>ERJ2RKD1543</v>
      </c>
      <c r="L501" s="5" t="str" cm="1">
        <f t="array" aca="1" ref="L501" ca="1">IF( OR( AND($A501&gt;=INDIRECT("'Panasonic ERJ Code Table'!$K" &amp; L$1),$A501&lt;=INDIRECT("'Panasonic ERJ Code Table'!$L" &amp; L$1)), AND($A501&gt;=INDIRECT("'Panasonic ERJ Code Table'!$M" &amp; L$1),$A501&lt;=INDIRECT("'Panasonic ERJ Code Table'!$N" &amp; L$1)) ),L$2&amp;_xlfn.XLOOKUP($A501,E96_raw,E96_code),"N/A")</f>
        <v>N/A</v>
      </c>
      <c r="O501" s="5" t="str" cm="1">
        <f t="array" aca="1" ref="O501" ca="1">IF( OR( AND($A501&gt;=INDIRECT("'Panasonic ERJ Code Table'!$K" &amp; O$1),$A501&lt;=INDIRECT("'Panasonic ERJ Code Table'!$L" &amp; O$1)), AND($A501&gt;=INDIRECT("'Panasonic ERJ Code Table'!$M" &amp; O$1),$A501&lt;=INDIRECT("'Panasonic ERJ Code Table'!$N" &amp; O$1)) ),O$2&amp;_xlfn.XLOOKUP($A501,E96_raw,E96_code),"N/A")</f>
        <v>ERJ3RED1543</v>
      </c>
      <c r="R501" s="5" t="str" cm="1">
        <f t="array" aca="1" ref="R501" ca="1">IF( OR( AND($A501&gt;=INDIRECT("'Panasonic ERJ Code Table'!$K" &amp; R$1),$A501&lt;=INDIRECT("'Panasonic ERJ Code Table'!$L" &amp; R$1)), AND($A501&gt;=INDIRECT("'Panasonic ERJ Code Table'!$M" &amp; R$1),$A501&lt;=INDIRECT("'Panasonic ERJ Code Table'!$N" &amp; R$1)) ),R$2&amp;_xlfn.XLOOKUP($A501,E96_raw,E96_code),"N/A")</f>
        <v>N/A</v>
      </c>
      <c r="U501" s="5" t="str" cm="1">
        <f t="array" aca="1" ref="U501" ca="1">IF( OR( AND($A501&gt;=INDIRECT("'Panasonic ERJ Code Table'!$J" &amp; U$1),$A501&lt;=INDIRECT("'Panasonic ERJ Code Table'!$K" &amp; U$1)), AND($A501&gt;=INDIRECT("'Panasonic ERJ Code Table'!$L" &amp; U$1),$A501&lt;=INDIRECT("'Panasonic ERJ Code Table'!$M" &amp; U$1)) ),U$2&amp;_xlfn.XLOOKUP($A501,E96_raw,E96_code),"N/A")</f>
        <v>N/A</v>
      </c>
    </row>
    <row r="502" spans="1:21">
      <c r="A502" s="16">
        <v>158000</v>
      </c>
      <c r="B502" s="19"/>
      <c r="C502" s="5" t="str" cm="1">
        <f t="array" aca="1" ref="C502" ca="1">IF( OR( AND($A502&gt;=INDIRECT("'Panasonic ERJ Code Table'!$K" &amp; C$1),$A502&lt;=INDIRECT("'Panasonic ERJ Code Table'!$L" &amp; C$1)), AND($A502&gt;=INDIRECT("'Panasonic ERJ Code Table'!$M" &amp; C$1),$A502&lt;=INDIRECT("'Panasonic ERJ Code Table'!$N" &amp; C$1)) ),C$2&amp;_xlfn.XLOOKUP($A502,E96_raw,E96_code),"N/A")</f>
        <v>ERJ1RHD1583</v>
      </c>
      <c r="D502" s="23" t="str" cm="1">
        <f t="array" aca="1" ref="D502" ca="1">"technology "&amp;RIGHT(C502,4)&amp;";"&amp;_xlfn.XLOOKUP(2,eii,eia)&amp;C502&amp;_xlfn.XLOOKUP(16,eii,eia)&amp;_xlfn.XLOOKUP(3,eii,eia)&amp;_xlfn.XLOOKUP($A502,E96_raw,e96_std&amp;" "&amp;e96_sym)&amp;_xlfn.XLOOKUP(16,eii,eia)&amp;_xlfn.XLOOKUP(4,eii,eia)&amp;_xlfn.XLOOKUP(LEFT(C502,7),r_1,r_4)&amp;" W @ 70°C"&amp;_xlfn.XLOOKUP(16,eii,eia)&amp;_xlfn.XLOOKUP(5,eii,eia)&amp;_xlfn.XLOOKUP(MID(C502,4,3),e_code,TEXT(e_size,"0000"))&amp;_xlfn.XLOOKUP(16,eii,eia)&amp;_xlfn.XLOOKUP(6,eii,eia)&amp;ROUND(MIN(SQRT($A502*_xlfn.XLOOKUP(LEFT(C502,7),r_1,r_4)),_xlfn.XLOOKUP(LEFT(C502,7),r_1,r_7)),1)&amp;" V"&amp;_xlfn.XLOOKUP(16,eii,eia)&amp;_xlfn.XLOOKUP(8,eii,eia)&amp;_xlfn.XLOOKUP(LEFT(C502,7),r_1,r_8)&amp;_xlfn.XLOOKUP(16,eii,eia)&amp;_xlfn.XLOOKUP(9,eii,eia)&amp;_xlfn.XLOOKUP($A502,E96_raw,E96_code&amp;" / "&amp;E96_3C)&amp;_xlfn.XLOOKUP(16,eii,eia)&amp;_xlfn.XLOOKUP(10,eii,eia)&amp;_xlfn.XLOOKUP(LEFT(C502,7),r_1,r_10)&amp;_xlfn.XLOOKUP(16,eii,eia)&amp;_xlfn.XLOOKUP(11,eii,eia)&amp;_xlfn.XLOOKUP(LEFT(C502,7),r_1,r_11)&amp;_xlfn.XLOOKUP(16,eii,eia)&amp;_xlfn.XLOOKUP(12,eii,eia)&amp;_xlfn.XLOOKUP(LEFT(C502,7),r_1,r_12)&amp;" ppm/°C"&amp;_xlfn.XLOOKUP(16,eii,eia)&amp;_xlfn.XLOOKUP(13,eii,eia)&amp;MID(C502,4,2)&amp;_xlfn.XLOOKUP(16,eii,eia)&amp;_xlfn.XLOOKUP(14,eii,eia)&amp;_xlfn.XLOOKUP(16,eii,eia)&amp;_xlfn.XLOOKUP(15,eii,eia)&amp;_xlfn.XLOOKUP(16,eii,eia)</f>
        <v>technology 1583;attribute MPN 'ERJ1RHD1583' constant;attribute value '158 k' constant;attribute Power '0.05 W @ 70°C' constant;attribute package '0201' constant;attribute RCWV '30 V' constant;attribute tolerance '±0.5 %' constant;attribute pkg_codes '1583 / 154'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2" s="5" t="str" cm="1">
        <f t="array" aca="1" ref="F502" ca="1">IF( OR( AND($A502&gt;=INDIRECT("'Panasonic ERJ Code Table'!$K" &amp; F$1),$A502&lt;=INDIRECT("'Panasonic ERJ Code Table'!$L" &amp; F$1)), AND($A502&gt;=INDIRECT("'Panasonic ERJ Code Table'!$M" &amp; F$1),$A502&lt;=INDIRECT("'Panasonic ERJ Code Table'!$N" &amp; F$1)) ),F$2&amp;_xlfn.XLOOKUP($A502,E96_raw,E96_code),"N/A")</f>
        <v>N/A</v>
      </c>
      <c r="I502" s="5" t="str" cm="1">
        <f t="array" aca="1" ref="I502" ca="1">IF( OR( AND($A502&gt;=INDIRECT("'Panasonic ERJ Code Table'!$K" &amp; I$1),$A502&lt;=INDIRECT("'Panasonic ERJ Code Table'!$L" &amp; I$1)), AND($A502&gt;=INDIRECT("'Panasonic ERJ Code Table'!$M" &amp; I$1),$A502&lt;=INDIRECT("'Panasonic ERJ Code Table'!$N" &amp; I$1)) ),I$2&amp;_xlfn.XLOOKUP($A502,E96_raw,E96_code),"N/A")</f>
        <v>ERJ2RKD1583</v>
      </c>
      <c r="L502" s="5" t="str" cm="1">
        <f t="array" aca="1" ref="L502" ca="1">IF( OR( AND($A502&gt;=INDIRECT("'Panasonic ERJ Code Table'!$K" &amp; L$1),$A502&lt;=INDIRECT("'Panasonic ERJ Code Table'!$L" &amp; L$1)), AND($A502&gt;=INDIRECT("'Panasonic ERJ Code Table'!$M" &amp; L$1),$A502&lt;=INDIRECT("'Panasonic ERJ Code Table'!$N" &amp; L$1)) ),L$2&amp;_xlfn.XLOOKUP($A502,E96_raw,E96_code),"N/A")</f>
        <v>N/A</v>
      </c>
      <c r="O502" s="5" t="str" cm="1">
        <f t="array" aca="1" ref="O502" ca="1">IF( OR( AND($A502&gt;=INDIRECT("'Panasonic ERJ Code Table'!$K" &amp; O$1),$A502&lt;=INDIRECT("'Panasonic ERJ Code Table'!$L" &amp; O$1)), AND($A502&gt;=INDIRECT("'Panasonic ERJ Code Table'!$M" &amp; O$1),$A502&lt;=INDIRECT("'Panasonic ERJ Code Table'!$N" &amp; O$1)) ),O$2&amp;_xlfn.XLOOKUP($A502,E96_raw,E96_code),"N/A")</f>
        <v>ERJ3RED1583</v>
      </c>
      <c r="R502" s="5" t="str" cm="1">
        <f t="array" aca="1" ref="R502" ca="1">IF( OR( AND($A502&gt;=INDIRECT("'Panasonic ERJ Code Table'!$K" &amp; R$1),$A502&lt;=INDIRECT("'Panasonic ERJ Code Table'!$L" &amp; R$1)), AND($A502&gt;=INDIRECT("'Panasonic ERJ Code Table'!$M" &amp; R$1),$A502&lt;=INDIRECT("'Panasonic ERJ Code Table'!$N" &amp; R$1)) ),R$2&amp;_xlfn.XLOOKUP($A502,E96_raw,E96_code),"N/A")</f>
        <v>N/A</v>
      </c>
      <c r="U502" s="5" t="str" cm="1">
        <f t="array" aca="1" ref="U502" ca="1">IF( OR( AND($A502&gt;=INDIRECT("'Panasonic ERJ Code Table'!$J" &amp; U$1),$A502&lt;=INDIRECT("'Panasonic ERJ Code Table'!$K" &amp; U$1)), AND($A502&gt;=INDIRECT("'Panasonic ERJ Code Table'!$L" &amp; U$1),$A502&lt;=INDIRECT("'Panasonic ERJ Code Table'!$M" &amp; U$1)) ),U$2&amp;_xlfn.XLOOKUP($A502,E96_raw,E96_code),"N/A")</f>
        <v>N/A</v>
      </c>
    </row>
    <row r="503" spans="1:21">
      <c r="A503" s="16">
        <v>162000</v>
      </c>
      <c r="B503" s="19"/>
      <c r="C503" s="5" t="str" cm="1">
        <f t="array" aca="1" ref="C503" ca="1">IF( OR( AND($A503&gt;=INDIRECT("'Panasonic ERJ Code Table'!$K" &amp; C$1),$A503&lt;=INDIRECT("'Panasonic ERJ Code Table'!$L" &amp; C$1)), AND($A503&gt;=INDIRECT("'Panasonic ERJ Code Table'!$M" &amp; C$1),$A503&lt;=INDIRECT("'Panasonic ERJ Code Table'!$N" &amp; C$1)) ),C$2&amp;_xlfn.XLOOKUP($A503,E96_raw,E96_code),"N/A")</f>
        <v>ERJ1RHD1623</v>
      </c>
      <c r="D503" s="23" t="str" cm="1">
        <f t="array" aca="1" ref="D503" ca="1">"technology "&amp;RIGHT(C503,4)&amp;";"&amp;_xlfn.XLOOKUP(2,eii,eia)&amp;C503&amp;_xlfn.XLOOKUP(16,eii,eia)&amp;_xlfn.XLOOKUP(3,eii,eia)&amp;_xlfn.XLOOKUP($A503,E96_raw,e96_std&amp;" "&amp;e96_sym)&amp;_xlfn.XLOOKUP(16,eii,eia)&amp;_xlfn.XLOOKUP(4,eii,eia)&amp;_xlfn.XLOOKUP(LEFT(C503,7),r_1,r_4)&amp;" W @ 70°C"&amp;_xlfn.XLOOKUP(16,eii,eia)&amp;_xlfn.XLOOKUP(5,eii,eia)&amp;_xlfn.XLOOKUP(MID(C503,4,3),e_code,TEXT(e_size,"0000"))&amp;_xlfn.XLOOKUP(16,eii,eia)&amp;_xlfn.XLOOKUP(6,eii,eia)&amp;ROUND(MIN(SQRT($A503*_xlfn.XLOOKUP(LEFT(C503,7),r_1,r_4)),_xlfn.XLOOKUP(LEFT(C503,7),r_1,r_7)),1)&amp;" V"&amp;_xlfn.XLOOKUP(16,eii,eia)&amp;_xlfn.XLOOKUP(8,eii,eia)&amp;_xlfn.XLOOKUP(LEFT(C503,7),r_1,r_8)&amp;_xlfn.XLOOKUP(16,eii,eia)&amp;_xlfn.XLOOKUP(9,eii,eia)&amp;_xlfn.XLOOKUP($A503,E96_raw,E96_code&amp;" / "&amp;E96_3C)&amp;_xlfn.XLOOKUP(16,eii,eia)&amp;_xlfn.XLOOKUP(10,eii,eia)&amp;_xlfn.XLOOKUP(LEFT(C503,7),r_1,r_10)&amp;_xlfn.XLOOKUP(16,eii,eia)&amp;_xlfn.XLOOKUP(11,eii,eia)&amp;_xlfn.XLOOKUP(LEFT(C503,7),r_1,r_11)&amp;_xlfn.XLOOKUP(16,eii,eia)&amp;_xlfn.XLOOKUP(12,eii,eia)&amp;_xlfn.XLOOKUP(LEFT(C503,7),r_1,r_12)&amp;" ppm/°C"&amp;_xlfn.XLOOKUP(16,eii,eia)&amp;_xlfn.XLOOKUP(13,eii,eia)&amp;MID(C503,4,2)&amp;_xlfn.XLOOKUP(16,eii,eia)&amp;_xlfn.XLOOKUP(14,eii,eia)&amp;_xlfn.XLOOKUP(16,eii,eia)&amp;_xlfn.XLOOKUP(15,eii,eia)&amp;_xlfn.XLOOKUP(16,eii,eia)</f>
        <v>technology 1623;attribute MPN 'ERJ1RHD1623' constant;attribute value '162 k' constant;attribute Power '0.05 W @ 70°C' constant;attribute package '0201' constant;attribute RCWV '30 V' constant;attribute tolerance '±0.5 %' constant;attribute pkg_codes '1623 / 164'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3" s="5" t="str" cm="1">
        <f t="array" aca="1" ref="F503" ca="1">IF( OR( AND($A503&gt;=INDIRECT("'Panasonic ERJ Code Table'!$K" &amp; F$1),$A503&lt;=INDIRECT("'Panasonic ERJ Code Table'!$L" &amp; F$1)), AND($A503&gt;=INDIRECT("'Panasonic ERJ Code Table'!$M" &amp; F$1),$A503&lt;=INDIRECT("'Panasonic ERJ Code Table'!$N" &amp; F$1)) ),F$2&amp;_xlfn.XLOOKUP($A503,E96_raw,E96_code),"N/A")</f>
        <v>N/A</v>
      </c>
      <c r="I503" s="5" t="str" cm="1">
        <f t="array" aca="1" ref="I503" ca="1">IF( OR( AND($A503&gt;=INDIRECT("'Panasonic ERJ Code Table'!$K" &amp; I$1),$A503&lt;=INDIRECT("'Panasonic ERJ Code Table'!$L" &amp; I$1)), AND($A503&gt;=INDIRECT("'Panasonic ERJ Code Table'!$M" &amp; I$1),$A503&lt;=INDIRECT("'Panasonic ERJ Code Table'!$N" &amp; I$1)) ),I$2&amp;_xlfn.XLOOKUP($A503,E96_raw,E96_code),"N/A")</f>
        <v>ERJ2RKD1623</v>
      </c>
      <c r="L503" s="5" t="str" cm="1">
        <f t="array" aca="1" ref="L503" ca="1">IF( OR( AND($A503&gt;=INDIRECT("'Panasonic ERJ Code Table'!$K" &amp; L$1),$A503&lt;=INDIRECT("'Panasonic ERJ Code Table'!$L" &amp; L$1)), AND($A503&gt;=INDIRECT("'Panasonic ERJ Code Table'!$M" &amp; L$1),$A503&lt;=INDIRECT("'Panasonic ERJ Code Table'!$N" &amp; L$1)) ),L$2&amp;_xlfn.XLOOKUP($A503,E96_raw,E96_code),"N/A")</f>
        <v>N/A</v>
      </c>
      <c r="O503" s="5" t="str" cm="1">
        <f t="array" aca="1" ref="O503" ca="1">IF( OR( AND($A503&gt;=INDIRECT("'Panasonic ERJ Code Table'!$K" &amp; O$1),$A503&lt;=INDIRECT("'Panasonic ERJ Code Table'!$L" &amp; O$1)), AND($A503&gt;=INDIRECT("'Panasonic ERJ Code Table'!$M" &amp; O$1),$A503&lt;=INDIRECT("'Panasonic ERJ Code Table'!$N" &amp; O$1)) ),O$2&amp;_xlfn.XLOOKUP($A503,E96_raw,E96_code),"N/A")</f>
        <v>ERJ3RED1623</v>
      </c>
      <c r="R503" s="5" t="str" cm="1">
        <f t="array" aca="1" ref="R503" ca="1">IF( OR( AND($A503&gt;=INDIRECT("'Panasonic ERJ Code Table'!$K" &amp; R$1),$A503&lt;=INDIRECT("'Panasonic ERJ Code Table'!$L" &amp; R$1)), AND($A503&gt;=INDIRECT("'Panasonic ERJ Code Table'!$M" &amp; R$1),$A503&lt;=INDIRECT("'Panasonic ERJ Code Table'!$N" &amp; R$1)) ),R$2&amp;_xlfn.XLOOKUP($A503,E96_raw,E96_code),"N/A")</f>
        <v>N/A</v>
      </c>
      <c r="U503" s="5" t="str" cm="1">
        <f t="array" aca="1" ref="U503" ca="1">IF( OR( AND($A503&gt;=INDIRECT("'Panasonic ERJ Code Table'!$J" &amp; U$1),$A503&lt;=INDIRECT("'Panasonic ERJ Code Table'!$K" &amp; U$1)), AND($A503&gt;=INDIRECT("'Panasonic ERJ Code Table'!$L" &amp; U$1),$A503&lt;=INDIRECT("'Panasonic ERJ Code Table'!$M" &amp; U$1)) ),U$2&amp;_xlfn.XLOOKUP($A503,E96_raw,E96_code),"N/A")</f>
        <v>N/A</v>
      </c>
    </row>
    <row r="504" spans="1:21">
      <c r="A504" s="16">
        <v>165000</v>
      </c>
      <c r="B504" s="19"/>
      <c r="C504" s="5" t="str" cm="1">
        <f t="array" aca="1" ref="C504" ca="1">IF( OR( AND($A504&gt;=INDIRECT("'Panasonic ERJ Code Table'!$K" &amp; C$1),$A504&lt;=INDIRECT("'Panasonic ERJ Code Table'!$L" &amp; C$1)), AND($A504&gt;=INDIRECT("'Panasonic ERJ Code Table'!$M" &amp; C$1),$A504&lt;=INDIRECT("'Panasonic ERJ Code Table'!$N" &amp; C$1)) ),C$2&amp;_xlfn.XLOOKUP($A504,E96_raw,E96_code),"N/A")</f>
        <v>ERJ1RHD1653</v>
      </c>
      <c r="D504" s="23" t="str" cm="1">
        <f t="array" aca="1" ref="D504" ca="1">"technology "&amp;RIGHT(C504,4)&amp;";"&amp;_xlfn.XLOOKUP(2,eii,eia)&amp;C504&amp;_xlfn.XLOOKUP(16,eii,eia)&amp;_xlfn.XLOOKUP(3,eii,eia)&amp;_xlfn.XLOOKUP($A504,E96_raw,e96_std&amp;" "&amp;e96_sym)&amp;_xlfn.XLOOKUP(16,eii,eia)&amp;_xlfn.XLOOKUP(4,eii,eia)&amp;_xlfn.XLOOKUP(LEFT(C504,7),r_1,r_4)&amp;" W @ 70°C"&amp;_xlfn.XLOOKUP(16,eii,eia)&amp;_xlfn.XLOOKUP(5,eii,eia)&amp;_xlfn.XLOOKUP(MID(C504,4,3),e_code,TEXT(e_size,"0000"))&amp;_xlfn.XLOOKUP(16,eii,eia)&amp;_xlfn.XLOOKUP(6,eii,eia)&amp;ROUND(MIN(SQRT($A504*_xlfn.XLOOKUP(LEFT(C504,7),r_1,r_4)),_xlfn.XLOOKUP(LEFT(C504,7),r_1,r_7)),1)&amp;" V"&amp;_xlfn.XLOOKUP(16,eii,eia)&amp;_xlfn.XLOOKUP(8,eii,eia)&amp;_xlfn.XLOOKUP(LEFT(C504,7),r_1,r_8)&amp;_xlfn.XLOOKUP(16,eii,eia)&amp;_xlfn.XLOOKUP(9,eii,eia)&amp;_xlfn.XLOOKUP($A504,E96_raw,E96_code&amp;" / "&amp;E96_3C)&amp;_xlfn.XLOOKUP(16,eii,eia)&amp;_xlfn.XLOOKUP(10,eii,eia)&amp;_xlfn.XLOOKUP(LEFT(C504,7),r_1,r_10)&amp;_xlfn.XLOOKUP(16,eii,eia)&amp;_xlfn.XLOOKUP(11,eii,eia)&amp;_xlfn.XLOOKUP(LEFT(C504,7),r_1,r_11)&amp;_xlfn.XLOOKUP(16,eii,eia)&amp;_xlfn.XLOOKUP(12,eii,eia)&amp;_xlfn.XLOOKUP(LEFT(C504,7),r_1,r_12)&amp;" ppm/°C"&amp;_xlfn.XLOOKUP(16,eii,eia)&amp;_xlfn.XLOOKUP(13,eii,eia)&amp;MID(C504,4,2)&amp;_xlfn.XLOOKUP(16,eii,eia)&amp;_xlfn.XLOOKUP(14,eii,eia)&amp;_xlfn.XLOOKUP(16,eii,eia)&amp;_xlfn.XLOOKUP(15,eii,eia)&amp;_xlfn.XLOOKUP(16,eii,eia)</f>
        <v>technology 1653;attribute MPN 'ERJ1RHD1653' constant;attribute value '165 k' constant;attribute Power '0.05 W @ 70°C' constant;attribute package '0201' constant;attribute RCWV '30 V' constant;attribute tolerance '±0.5 %' constant;attribute pkg_codes '1653 / 164'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4" s="5" t="str" cm="1">
        <f t="array" aca="1" ref="F504" ca="1">IF( OR( AND($A504&gt;=INDIRECT("'Panasonic ERJ Code Table'!$K" &amp; F$1),$A504&lt;=INDIRECT("'Panasonic ERJ Code Table'!$L" &amp; F$1)), AND($A504&gt;=INDIRECT("'Panasonic ERJ Code Table'!$M" &amp; F$1),$A504&lt;=INDIRECT("'Panasonic ERJ Code Table'!$N" &amp; F$1)) ),F$2&amp;_xlfn.XLOOKUP($A504,E96_raw,E96_code),"N/A")</f>
        <v>N/A</v>
      </c>
      <c r="I504" s="5" t="str" cm="1">
        <f t="array" aca="1" ref="I504" ca="1">IF( OR( AND($A504&gt;=INDIRECT("'Panasonic ERJ Code Table'!$K" &amp; I$1),$A504&lt;=INDIRECT("'Panasonic ERJ Code Table'!$L" &amp; I$1)), AND($A504&gt;=INDIRECT("'Panasonic ERJ Code Table'!$M" &amp; I$1),$A504&lt;=INDIRECT("'Panasonic ERJ Code Table'!$N" &amp; I$1)) ),I$2&amp;_xlfn.XLOOKUP($A504,E96_raw,E96_code),"N/A")</f>
        <v>ERJ2RKD1653</v>
      </c>
      <c r="L504" s="5" t="str" cm="1">
        <f t="array" aca="1" ref="L504" ca="1">IF( OR( AND($A504&gt;=INDIRECT("'Panasonic ERJ Code Table'!$K" &amp; L$1),$A504&lt;=INDIRECT("'Panasonic ERJ Code Table'!$L" &amp; L$1)), AND($A504&gt;=INDIRECT("'Panasonic ERJ Code Table'!$M" &amp; L$1),$A504&lt;=INDIRECT("'Panasonic ERJ Code Table'!$N" &amp; L$1)) ),L$2&amp;_xlfn.XLOOKUP($A504,E96_raw,E96_code),"N/A")</f>
        <v>N/A</v>
      </c>
      <c r="O504" s="5" t="str" cm="1">
        <f t="array" aca="1" ref="O504" ca="1">IF( OR( AND($A504&gt;=INDIRECT("'Panasonic ERJ Code Table'!$K" &amp; O$1),$A504&lt;=INDIRECT("'Panasonic ERJ Code Table'!$L" &amp; O$1)), AND($A504&gt;=INDIRECT("'Panasonic ERJ Code Table'!$M" &amp; O$1),$A504&lt;=INDIRECT("'Panasonic ERJ Code Table'!$N" &amp; O$1)) ),O$2&amp;_xlfn.XLOOKUP($A504,E96_raw,E96_code),"N/A")</f>
        <v>ERJ3RED1653</v>
      </c>
      <c r="R504" s="5" t="str" cm="1">
        <f t="array" aca="1" ref="R504" ca="1">IF( OR( AND($A504&gt;=INDIRECT("'Panasonic ERJ Code Table'!$K" &amp; R$1),$A504&lt;=INDIRECT("'Panasonic ERJ Code Table'!$L" &amp; R$1)), AND($A504&gt;=INDIRECT("'Panasonic ERJ Code Table'!$M" &amp; R$1),$A504&lt;=INDIRECT("'Panasonic ERJ Code Table'!$N" &amp; R$1)) ),R$2&amp;_xlfn.XLOOKUP($A504,E96_raw,E96_code),"N/A")</f>
        <v>N/A</v>
      </c>
      <c r="U504" s="5" t="str" cm="1">
        <f t="array" aca="1" ref="U504" ca="1">IF( OR( AND($A504&gt;=INDIRECT("'Panasonic ERJ Code Table'!$J" &amp; U$1),$A504&lt;=INDIRECT("'Panasonic ERJ Code Table'!$K" &amp; U$1)), AND($A504&gt;=INDIRECT("'Panasonic ERJ Code Table'!$L" &amp; U$1),$A504&lt;=INDIRECT("'Panasonic ERJ Code Table'!$M" &amp; U$1)) ),U$2&amp;_xlfn.XLOOKUP($A504,E96_raw,E96_code),"N/A")</f>
        <v>N/A</v>
      </c>
    </row>
    <row r="505" spans="1:21">
      <c r="A505" s="16">
        <v>169000</v>
      </c>
      <c r="B505" s="19"/>
      <c r="C505" s="5" t="str" cm="1">
        <f t="array" aca="1" ref="C505" ca="1">IF( OR( AND($A505&gt;=INDIRECT("'Panasonic ERJ Code Table'!$K" &amp; C$1),$A505&lt;=INDIRECT("'Panasonic ERJ Code Table'!$L" &amp; C$1)), AND($A505&gt;=INDIRECT("'Panasonic ERJ Code Table'!$M" &amp; C$1),$A505&lt;=INDIRECT("'Panasonic ERJ Code Table'!$N" &amp; C$1)) ),C$2&amp;_xlfn.XLOOKUP($A505,E96_raw,E96_code),"N/A")</f>
        <v>ERJ1RHD1693</v>
      </c>
      <c r="D505" s="23" t="str" cm="1">
        <f t="array" aca="1" ref="D505" ca="1">"technology "&amp;RIGHT(C505,4)&amp;";"&amp;_xlfn.XLOOKUP(2,eii,eia)&amp;C505&amp;_xlfn.XLOOKUP(16,eii,eia)&amp;_xlfn.XLOOKUP(3,eii,eia)&amp;_xlfn.XLOOKUP($A505,E96_raw,e96_std&amp;" "&amp;e96_sym)&amp;_xlfn.XLOOKUP(16,eii,eia)&amp;_xlfn.XLOOKUP(4,eii,eia)&amp;_xlfn.XLOOKUP(LEFT(C505,7),r_1,r_4)&amp;" W @ 70°C"&amp;_xlfn.XLOOKUP(16,eii,eia)&amp;_xlfn.XLOOKUP(5,eii,eia)&amp;_xlfn.XLOOKUP(MID(C505,4,3),e_code,TEXT(e_size,"0000"))&amp;_xlfn.XLOOKUP(16,eii,eia)&amp;_xlfn.XLOOKUP(6,eii,eia)&amp;ROUND(MIN(SQRT($A505*_xlfn.XLOOKUP(LEFT(C505,7),r_1,r_4)),_xlfn.XLOOKUP(LEFT(C505,7),r_1,r_7)),1)&amp;" V"&amp;_xlfn.XLOOKUP(16,eii,eia)&amp;_xlfn.XLOOKUP(8,eii,eia)&amp;_xlfn.XLOOKUP(LEFT(C505,7),r_1,r_8)&amp;_xlfn.XLOOKUP(16,eii,eia)&amp;_xlfn.XLOOKUP(9,eii,eia)&amp;_xlfn.XLOOKUP($A505,E96_raw,E96_code&amp;" / "&amp;E96_3C)&amp;_xlfn.XLOOKUP(16,eii,eia)&amp;_xlfn.XLOOKUP(10,eii,eia)&amp;_xlfn.XLOOKUP(LEFT(C505,7),r_1,r_10)&amp;_xlfn.XLOOKUP(16,eii,eia)&amp;_xlfn.XLOOKUP(11,eii,eia)&amp;_xlfn.XLOOKUP(LEFT(C505,7),r_1,r_11)&amp;_xlfn.XLOOKUP(16,eii,eia)&amp;_xlfn.XLOOKUP(12,eii,eia)&amp;_xlfn.XLOOKUP(LEFT(C505,7),r_1,r_12)&amp;" ppm/°C"&amp;_xlfn.XLOOKUP(16,eii,eia)&amp;_xlfn.XLOOKUP(13,eii,eia)&amp;MID(C505,4,2)&amp;_xlfn.XLOOKUP(16,eii,eia)&amp;_xlfn.XLOOKUP(14,eii,eia)&amp;_xlfn.XLOOKUP(16,eii,eia)&amp;_xlfn.XLOOKUP(15,eii,eia)&amp;_xlfn.XLOOKUP(16,eii,eia)</f>
        <v>technology 1693;attribute MPN 'ERJ1RHD1693' constant;attribute value '169 k' constant;attribute Power '0.05 W @ 70°C' constant;attribute package '0201' constant;attribute RCWV '30 V' constant;attribute tolerance '±0.5 %' constant;attribute pkg_codes '1693 / 164'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5" s="5" t="str" cm="1">
        <f t="array" aca="1" ref="F505" ca="1">IF( OR( AND($A505&gt;=INDIRECT("'Panasonic ERJ Code Table'!$K" &amp; F$1),$A505&lt;=INDIRECT("'Panasonic ERJ Code Table'!$L" &amp; F$1)), AND($A505&gt;=INDIRECT("'Panasonic ERJ Code Table'!$M" &amp; F$1),$A505&lt;=INDIRECT("'Panasonic ERJ Code Table'!$N" &amp; F$1)) ),F$2&amp;_xlfn.XLOOKUP($A505,E96_raw,E96_code),"N/A")</f>
        <v>N/A</v>
      </c>
      <c r="I505" s="5" t="str" cm="1">
        <f t="array" aca="1" ref="I505" ca="1">IF( OR( AND($A505&gt;=INDIRECT("'Panasonic ERJ Code Table'!$K" &amp; I$1),$A505&lt;=INDIRECT("'Panasonic ERJ Code Table'!$L" &amp; I$1)), AND($A505&gt;=INDIRECT("'Panasonic ERJ Code Table'!$M" &amp; I$1),$A505&lt;=INDIRECT("'Panasonic ERJ Code Table'!$N" &amp; I$1)) ),I$2&amp;_xlfn.XLOOKUP($A505,E96_raw,E96_code),"N/A")</f>
        <v>ERJ2RKD1693</v>
      </c>
      <c r="L505" s="5" t="str" cm="1">
        <f t="array" aca="1" ref="L505" ca="1">IF( OR( AND($A505&gt;=INDIRECT("'Panasonic ERJ Code Table'!$K" &amp; L$1),$A505&lt;=INDIRECT("'Panasonic ERJ Code Table'!$L" &amp; L$1)), AND($A505&gt;=INDIRECT("'Panasonic ERJ Code Table'!$M" &amp; L$1),$A505&lt;=INDIRECT("'Panasonic ERJ Code Table'!$N" &amp; L$1)) ),L$2&amp;_xlfn.XLOOKUP($A505,E96_raw,E96_code),"N/A")</f>
        <v>N/A</v>
      </c>
      <c r="O505" s="5" t="str" cm="1">
        <f t="array" aca="1" ref="O505" ca="1">IF( OR( AND($A505&gt;=INDIRECT("'Panasonic ERJ Code Table'!$K" &amp; O$1),$A505&lt;=INDIRECT("'Panasonic ERJ Code Table'!$L" &amp; O$1)), AND($A505&gt;=INDIRECT("'Panasonic ERJ Code Table'!$M" &amp; O$1),$A505&lt;=INDIRECT("'Panasonic ERJ Code Table'!$N" &amp; O$1)) ),O$2&amp;_xlfn.XLOOKUP($A505,E96_raw,E96_code),"N/A")</f>
        <v>ERJ3RED1693</v>
      </c>
      <c r="R505" s="5" t="str" cm="1">
        <f t="array" aca="1" ref="R505" ca="1">IF( OR( AND($A505&gt;=INDIRECT("'Panasonic ERJ Code Table'!$K" &amp; R$1),$A505&lt;=INDIRECT("'Panasonic ERJ Code Table'!$L" &amp; R$1)), AND($A505&gt;=INDIRECT("'Panasonic ERJ Code Table'!$M" &amp; R$1),$A505&lt;=INDIRECT("'Panasonic ERJ Code Table'!$N" &amp; R$1)) ),R$2&amp;_xlfn.XLOOKUP($A505,E96_raw,E96_code),"N/A")</f>
        <v>N/A</v>
      </c>
      <c r="U505" s="5" t="str" cm="1">
        <f t="array" aca="1" ref="U505" ca="1">IF( OR( AND($A505&gt;=INDIRECT("'Panasonic ERJ Code Table'!$J" &amp; U$1),$A505&lt;=INDIRECT("'Panasonic ERJ Code Table'!$K" &amp; U$1)), AND($A505&gt;=INDIRECT("'Panasonic ERJ Code Table'!$L" &amp; U$1),$A505&lt;=INDIRECT("'Panasonic ERJ Code Table'!$M" &amp; U$1)) ),U$2&amp;_xlfn.XLOOKUP($A505,E96_raw,E96_code),"N/A")</f>
        <v>N/A</v>
      </c>
    </row>
    <row r="506" spans="1:21">
      <c r="A506" s="16">
        <v>174000</v>
      </c>
      <c r="B506" s="19"/>
      <c r="C506" s="5" t="str" cm="1">
        <f t="array" aca="1" ref="C506" ca="1">IF( OR( AND($A506&gt;=INDIRECT("'Panasonic ERJ Code Table'!$K" &amp; C$1),$A506&lt;=INDIRECT("'Panasonic ERJ Code Table'!$L" &amp; C$1)), AND($A506&gt;=INDIRECT("'Panasonic ERJ Code Table'!$M" &amp; C$1),$A506&lt;=INDIRECT("'Panasonic ERJ Code Table'!$N" &amp; C$1)) ),C$2&amp;_xlfn.XLOOKUP($A506,E96_raw,E96_code),"N/A")</f>
        <v>ERJ1RHD1743</v>
      </c>
      <c r="D506" s="23" t="str" cm="1">
        <f t="array" aca="1" ref="D506" ca="1">"technology "&amp;RIGHT(C506,4)&amp;";"&amp;_xlfn.XLOOKUP(2,eii,eia)&amp;C506&amp;_xlfn.XLOOKUP(16,eii,eia)&amp;_xlfn.XLOOKUP(3,eii,eia)&amp;_xlfn.XLOOKUP($A506,E96_raw,e96_std&amp;" "&amp;e96_sym)&amp;_xlfn.XLOOKUP(16,eii,eia)&amp;_xlfn.XLOOKUP(4,eii,eia)&amp;_xlfn.XLOOKUP(LEFT(C506,7),r_1,r_4)&amp;" W @ 70°C"&amp;_xlfn.XLOOKUP(16,eii,eia)&amp;_xlfn.XLOOKUP(5,eii,eia)&amp;_xlfn.XLOOKUP(MID(C506,4,3),e_code,TEXT(e_size,"0000"))&amp;_xlfn.XLOOKUP(16,eii,eia)&amp;_xlfn.XLOOKUP(6,eii,eia)&amp;ROUND(MIN(SQRT($A506*_xlfn.XLOOKUP(LEFT(C506,7),r_1,r_4)),_xlfn.XLOOKUP(LEFT(C506,7),r_1,r_7)),1)&amp;" V"&amp;_xlfn.XLOOKUP(16,eii,eia)&amp;_xlfn.XLOOKUP(8,eii,eia)&amp;_xlfn.XLOOKUP(LEFT(C506,7),r_1,r_8)&amp;_xlfn.XLOOKUP(16,eii,eia)&amp;_xlfn.XLOOKUP(9,eii,eia)&amp;_xlfn.XLOOKUP($A506,E96_raw,E96_code&amp;" / "&amp;E96_3C)&amp;_xlfn.XLOOKUP(16,eii,eia)&amp;_xlfn.XLOOKUP(10,eii,eia)&amp;_xlfn.XLOOKUP(LEFT(C506,7),r_1,r_10)&amp;_xlfn.XLOOKUP(16,eii,eia)&amp;_xlfn.XLOOKUP(11,eii,eia)&amp;_xlfn.XLOOKUP(LEFT(C506,7),r_1,r_11)&amp;_xlfn.XLOOKUP(16,eii,eia)&amp;_xlfn.XLOOKUP(12,eii,eia)&amp;_xlfn.XLOOKUP(LEFT(C506,7),r_1,r_12)&amp;" ppm/°C"&amp;_xlfn.XLOOKUP(16,eii,eia)&amp;_xlfn.XLOOKUP(13,eii,eia)&amp;MID(C506,4,2)&amp;_xlfn.XLOOKUP(16,eii,eia)&amp;_xlfn.XLOOKUP(14,eii,eia)&amp;_xlfn.XLOOKUP(16,eii,eia)&amp;_xlfn.XLOOKUP(15,eii,eia)&amp;_xlfn.XLOOKUP(16,eii,eia)</f>
        <v>technology 1743;attribute MPN 'ERJ1RHD1743' constant;attribute value '174 k' constant;attribute Power '0.05 W @ 70°C' constant;attribute package '0201' constant;attribute RCWV '30 V' constant;attribute tolerance '±0.5 %' constant;attribute pkg_codes '1743 / 174'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6" s="5" t="str" cm="1">
        <f t="array" aca="1" ref="F506" ca="1">IF( OR( AND($A506&gt;=INDIRECT("'Panasonic ERJ Code Table'!$K" &amp; F$1),$A506&lt;=INDIRECT("'Panasonic ERJ Code Table'!$L" &amp; F$1)), AND($A506&gt;=INDIRECT("'Panasonic ERJ Code Table'!$M" &amp; F$1),$A506&lt;=INDIRECT("'Panasonic ERJ Code Table'!$N" &amp; F$1)) ),F$2&amp;_xlfn.XLOOKUP($A506,E96_raw,E96_code),"N/A")</f>
        <v>N/A</v>
      </c>
      <c r="I506" s="5" t="str" cm="1">
        <f t="array" aca="1" ref="I506" ca="1">IF( OR( AND($A506&gt;=INDIRECT("'Panasonic ERJ Code Table'!$K" &amp; I$1),$A506&lt;=INDIRECT("'Panasonic ERJ Code Table'!$L" &amp; I$1)), AND($A506&gt;=INDIRECT("'Panasonic ERJ Code Table'!$M" &amp; I$1),$A506&lt;=INDIRECT("'Panasonic ERJ Code Table'!$N" &amp; I$1)) ),I$2&amp;_xlfn.XLOOKUP($A506,E96_raw,E96_code),"N/A")</f>
        <v>ERJ2RKD1743</v>
      </c>
      <c r="L506" s="5" t="str" cm="1">
        <f t="array" aca="1" ref="L506" ca="1">IF( OR( AND($A506&gt;=INDIRECT("'Panasonic ERJ Code Table'!$K" &amp; L$1),$A506&lt;=INDIRECT("'Panasonic ERJ Code Table'!$L" &amp; L$1)), AND($A506&gt;=INDIRECT("'Panasonic ERJ Code Table'!$M" &amp; L$1),$A506&lt;=INDIRECT("'Panasonic ERJ Code Table'!$N" &amp; L$1)) ),L$2&amp;_xlfn.XLOOKUP($A506,E96_raw,E96_code),"N/A")</f>
        <v>N/A</v>
      </c>
      <c r="O506" s="5" t="str" cm="1">
        <f t="array" aca="1" ref="O506" ca="1">IF( OR( AND($A506&gt;=INDIRECT("'Panasonic ERJ Code Table'!$K" &amp; O$1),$A506&lt;=INDIRECT("'Panasonic ERJ Code Table'!$L" &amp; O$1)), AND($A506&gt;=INDIRECT("'Panasonic ERJ Code Table'!$M" &amp; O$1),$A506&lt;=INDIRECT("'Panasonic ERJ Code Table'!$N" &amp; O$1)) ),O$2&amp;_xlfn.XLOOKUP($A506,E96_raw,E96_code),"N/A")</f>
        <v>ERJ3RED1743</v>
      </c>
      <c r="R506" s="5" t="str" cm="1">
        <f t="array" aca="1" ref="R506" ca="1">IF( OR( AND($A506&gt;=INDIRECT("'Panasonic ERJ Code Table'!$K" &amp; R$1),$A506&lt;=INDIRECT("'Panasonic ERJ Code Table'!$L" &amp; R$1)), AND($A506&gt;=INDIRECT("'Panasonic ERJ Code Table'!$M" &amp; R$1),$A506&lt;=INDIRECT("'Panasonic ERJ Code Table'!$N" &amp; R$1)) ),R$2&amp;_xlfn.XLOOKUP($A506,E96_raw,E96_code),"N/A")</f>
        <v>N/A</v>
      </c>
      <c r="U506" s="5" t="str" cm="1">
        <f t="array" aca="1" ref="U506" ca="1">IF( OR( AND($A506&gt;=INDIRECT("'Panasonic ERJ Code Table'!$J" &amp; U$1),$A506&lt;=INDIRECT("'Panasonic ERJ Code Table'!$K" &amp; U$1)), AND($A506&gt;=INDIRECT("'Panasonic ERJ Code Table'!$L" &amp; U$1),$A506&lt;=INDIRECT("'Panasonic ERJ Code Table'!$M" &amp; U$1)) ),U$2&amp;_xlfn.XLOOKUP($A506,E96_raw,E96_code),"N/A")</f>
        <v>N/A</v>
      </c>
    </row>
    <row r="507" spans="1:21">
      <c r="A507" s="16">
        <v>178000</v>
      </c>
      <c r="B507" s="19"/>
      <c r="C507" s="5" t="str" cm="1">
        <f t="array" aca="1" ref="C507" ca="1">IF( OR( AND($A507&gt;=INDIRECT("'Panasonic ERJ Code Table'!$K" &amp; C$1),$A507&lt;=INDIRECT("'Panasonic ERJ Code Table'!$L" &amp; C$1)), AND($A507&gt;=INDIRECT("'Panasonic ERJ Code Table'!$M" &amp; C$1),$A507&lt;=INDIRECT("'Panasonic ERJ Code Table'!$N" &amp; C$1)) ),C$2&amp;_xlfn.XLOOKUP($A507,E96_raw,E96_code),"N/A")</f>
        <v>ERJ1RHD1783</v>
      </c>
      <c r="D507" s="23" t="str" cm="1">
        <f t="array" aca="1" ref="D507" ca="1">"technology "&amp;RIGHT(C507,4)&amp;";"&amp;_xlfn.XLOOKUP(2,eii,eia)&amp;C507&amp;_xlfn.XLOOKUP(16,eii,eia)&amp;_xlfn.XLOOKUP(3,eii,eia)&amp;_xlfn.XLOOKUP($A507,E96_raw,e96_std&amp;" "&amp;e96_sym)&amp;_xlfn.XLOOKUP(16,eii,eia)&amp;_xlfn.XLOOKUP(4,eii,eia)&amp;_xlfn.XLOOKUP(LEFT(C507,7),r_1,r_4)&amp;" W @ 70°C"&amp;_xlfn.XLOOKUP(16,eii,eia)&amp;_xlfn.XLOOKUP(5,eii,eia)&amp;_xlfn.XLOOKUP(MID(C507,4,3),e_code,TEXT(e_size,"0000"))&amp;_xlfn.XLOOKUP(16,eii,eia)&amp;_xlfn.XLOOKUP(6,eii,eia)&amp;ROUND(MIN(SQRT($A507*_xlfn.XLOOKUP(LEFT(C507,7),r_1,r_4)),_xlfn.XLOOKUP(LEFT(C507,7),r_1,r_7)),1)&amp;" V"&amp;_xlfn.XLOOKUP(16,eii,eia)&amp;_xlfn.XLOOKUP(8,eii,eia)&amp;_xlfn.XLOOKUP(LEFT(C507,7),r_1,r_8)&amp;_xlfn.XLOOKUP(16,eii,eia)&amp;_xlfn.XLOOKUP(9,eii,eia)&amp;_xlfn.XLOOKUP($A507,E96_raw,E96_code&amp;" / "&amp;E96_3C)&amp;_xlfn.XLOOKUP(16,eii,eia)&amp;_xlfn.XLOOKUP(10,eii,eia)&amp;_xlfn.XLOOKUP(LEFT(C507,7),r_1,r_10)&amp;_xlfn.XLOOKUP(16,eii,eia)&amp;_xlfn.XLOOKUP(11,eii,eia)&amp;_xlfn.XLOOKUP(LEFT(C507,7),r_1,r_11)&amp;_xlfn.XLOOKUP(16,eii,eia)&amp;_xlfn.XLOOKUP(12,eii,eia)&amp;_xlfn.XLOOKUP(LEFT(C507,7),r_1,r_12)&amp;" ppm/°C"&amp;_xlfn.XLOOKUP(16,eii,eia)&amp;_xlfn.XLOOKUP(13,eii,eia)&amp;MID(C507,4,2)&amp;_xlfn.XLOOKUP(16,eii,eia)&amp;_xlfn.XLOOKUP(14,eii,eia)&amp;_xlfn.XLOOKUP(16,eii,eia)&amp;_xlfn.XLOOKUP(15,eii,eia)&amp;_xlfn.XLOOKUP(16,eii,eia)</f>
        <v>technology 1783;attribute MPN 'ERJ1RHD1783' constant;attribute value '178 k' constant;attribute Power '0.05 W @ 70°C' constant;attribute package '0201' constant;attribute RCWV '30 V' constant;attribute tolerance '±0.5 %' constant;attribute pkg_codes '1783 / 174'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7" s="5" t="str" cm="1">
        <f t="array" aca="1" ref="F507" ca="1">IF( OR( AND($A507&gt;=INDIRECT("'Panasonic ERJ Code Table'!$K" &amp; F$1),$A507&lt;=INDIRECT("'Panasonic ERJ Code Table'!$L" &amp; F$1)), AND($A507&gt;=INDIRECT("'Panasonic ERJ Code Table'!$M" &amp; F$1),$A507&lt;=INDIRECT("'Panasonic ERJ Code Table'!$N" &amp; F$1)) ),F$2&amp;_xlfn.XLOOKUP($A507,E96_raw,E96_code),"N/A")</f>
        <v>N/A</v>
      </c>
      <c r="I507" s="5" t="str" cm="1">
        <f t="array" aca="1" ref="I507" ca="1">IF( OR( AND($A507&gt;=INDIRECT("'Panasonic ERJ Code Table'!$K" &amp; I$1),$A507&lt;=INDIRECT("'Panasonic ERJ Code Table'!$L" &amp; I$1)), AND($A507&gt;=INDIRECT("'Panasonic ERJ Code Table'!$M" &amp; I$1),$A507&lt;=INDIRECT("'Panasonic ERJ Code Table'!$N" &amp; I$1)) ),I$2&amp;_xlfn.XLOOKUP($A507,E96_raw,E96_code),"N/A")</f>
        <v>ERJ2RKD1783</v>
      </c>
      <c r="L507" s="5" t="str" cm="1">
        <f t="array" aca="1" ref="L507" ca="1">IF( OR( AND($A507&gt;=INDIRECT("'Panasonic ERJ Code Table'!$K" &amp; L$1),$A507&lt;=INDIRECT("'Panasonic ERJ Code Table'!$L" &amp; L$1)), AND($A507&gt;=INDIRECT("'Panasonic ERJ Code Table'!$M" &amp; L$1),$A507&lt;=INDIRECT("'Panasonic ERJ Code Table'!$N" &amp; L$1)) ),L$2&amp;_xlfn.XLOOKUP($A507,E96_raw,E96_code),"N/A")</f>
        <v>N/A</v>
      </c>
      <c r="O507" s="5" t="str" cm="1">
        <f t="array" aca="1" ref="O507" ca="1">IF( OR( AND($A507&gt;=INDIRECT("'Panasonic ERJ Code Table'!$K" &amp; O$1),$A507&lt;=INDIRECT("'Panasonic ERJ Code Table'!$L" &amp; O$1)), AND($A507&gt;=INDIRECT("'Panasonic ERJ Code Table'!$M" &amp; O$1),$A507&lt;=INDIRECT("'Panasonic ERJ Code Table'!$N" &amp; O$1)) ),O$2&amp;_xlfn.XLOOKUP($A507,E96_raw,E96_code),"N/A")</f>
        <v>ERJ3RED1783</v>
      </c>
      <c r="R507" s="5" t="str" cm="1">
        <f t="array" aca="1" ref="R507" ca="1">IF( OR( AND($A507&gt;=INDIRECT("'Panasonic ERJ Code Table'!$K" &amp; R$1),$A507&lt;=INDIRECT("'Panasonic ERJ Code Table'!$L" &amp; R$1)), AND($A507&gt;=INDIRECT("'Panasonic ERJ Code Table'!$M" &amp; R$1),$A507&lt;=INDIRECT("'Panasonic ERJ Code Table'!$N" &amp; R$1)) ),R$2&amp;_xlfn.XLOOKUP($A507,E96_raw,E96_code),"N/A")</f>
        <v>N/A</v>
      </c>
      <c r="U507" s="5" t="str" cm="1">
        <f t="array" aca="1" ref="U507" ca="1">IF( OR( AND($A507&gt;=INDIRECT("'Panasonic ERJ Code Table'!$J" &amp; U$1),$A507&lt;=INDIRECT("'Panasonic ERJ Code Table'!$K" &amp; U$1)), AND($A507&gt;=INDIRECT("'Panasonic ERJ Code Table'!$L" &amp; U$1),$A507&lt;=INDIRECT("'Panasonic ERJ Code Table'!$M" &amp; U$1)) ),U$2&amp;_xlfn.XLOOKUP($A507,E96_raw,E96_code),"N/A")</f>
        <v>N/A</v>
      </c>
    </row>
    <row r="508" spans="1:21">
      <c r="A508" s="16">
        <v>182000</v>
      </c>
      <c r="B508" s="19"/>
      <c r="C508" s="5" t="str" cm="1">
        <f t="array" aca="1" ref="C508" ca="1">IF( OR( AND($A508&gt;=INDIRECT("'Panasonic ERJ Code Table'!$K" &amp; C$1),$A508&lt;=INDIRECT("'Panasonic ERJ Code Table'!$L" &amp; C$1)), AND($A508&gt;=INDIRECT("'Panasonic ERJ Code Table'!$M" &amp; C$1),$A508&lt;=INDIRECT("'Panasonic ERJ Code Table'!$N" &amp; C$1)) ),C$2&amp;_xlfn.XLOOKUP($A508,E96_raw,E96_code),"N/A")</f>
        <v>ERJ1RHD1823</v>
      </c>
      <c r="D508" s="23" t="str" cm="1">
        <f t="array" aca="1" ref="D508" ca="1">"technology "&amp;RIGHT(C508,4)&amp;";"&amp;_xlfn.XLOOKUP(2,eii,eia)&amp;C508&amp;_xlfn.XLOOKUP(16,eii,eia)&amp;_xlfn.XLOOKUP(3,eii,eia)&amp;_xlfn.XLOOKUP($A508,E96_raw,e96_std&amp;" "&amp;e96_sym)&amp;_xlfn.XLOOKUP(16,eii,eia)&amp;_xlfn.XLOOKUP(4,eii,eia)&amp;_xlfn.XLOOKUP(LEFT(C508,7),r_1,r_4)&amp;" W @ 70°C"&amp;_xlfn.XLOOKUP(16,eii,eia)&amp;_xlfn.XLOOKUP(5,eii,eia)&amp;_xlfn.XLOOKUP(MID(C508,4,3),e_code,TEXT(e_size,"0000"))&amp;_xlfn.XLOOKUP(16,eii,eia)&amp;_xlfn.XLOOKUP(6,eii,eia)&amp;ROUND(MIN(SQRT($A508*_xlfn.XLOOKUP(LEFT(C508,7),r_1,r_4)),_xlfn.XLOOKUP(LEFT(C508,7),r_1,r_7)),1)&amp;" V"&amp;_xlfn.XLOOKUP(16,eii,eia)&amp;_xlfn.XLOOKUP(8,eii,eia)&amp;_xlfn.XLOOKUP(LEFT(C508,7),r_1,r_8)&amp;_xlfn.XLOOKUP(16,eii,eia)&amp;_xlfn.XLOOKUP(9,eii,eia)&amp;_xlfn.XLOOKUP($A508,E96_raw,E96_code&amp;" / "&amp;E96_3C)&amp;_xlfn.XLOOKUP(16,eii,eia)&amp;_xlfn.XLOOKUP(10,eii,eia)&amp;_xlfn.XLOOKUP(LEFT(C508,7),r_1,r_10)&amp;_xlfn.XLOOKUP(16,eii,eia)&amp;_xlfn.XLOOKUP(11,eii,eia)&amp;_xlfn.XLOOKUP(LEFT(C508,7),r_1,r_11)&amp;_xlfn.XLOOKUP(16,eii,eia)&amp;_xlfn.XLOOKUP(12,eii,eia)&amp;_xlfn.XLOOKUP(LEFT(C508,7),r_1,r_12)&amp;" ppm/°C"&amp;_xlfn.XLOOKUP(16,eii,eia)&amp;_xlfn.XLOOKUP(13,eii,eia)&amp;MID(C508,4,2)&amp;_xlfn.XLOOKUP(16,eii,eia)&amp;_xlfn.XLOOKUP(14,eii,eia)&amp;_xlfn.XLOOKUP(16,eii,eia)&amp;_xlfn.XLOOKUP(15,eii,eia)&amp;_xlfn.XLOOKUP(16,eii,eia)</f>
        <v>technology 1823;attribute MPN 'ERJ1RHD1823' constant;attribute value '182 k' constant;attribute Power '0.05 W @ 70°C' constant;attribute package '0201' constant;attribute RCWV '30 V' constant;attribute tolerance '±0.5 %' constant;attribute pkg_codes '1823 / 184'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8" s="5" t="str" cm="1">
        <f t="array" aca="1" ref="F508" ca="1">IF( OR( AND($A508&gt;=INDIRECT("'Panasonic ERJ Code Table'!$K" &amp; F$1),$A508&lt;=INDIRECT("'Panasonic ERJ Code Table'!$L" &amp; F$1)), AND($A508&gt;=INDIRECT("'Panasonic ERJ Code Table'!$M" &amp; F$1),$A508&lt;=INDIRECT("'Panasonic ERJ Code Table'!$N" &amp; F$1)) ),F$2&amp;_xlfn.XLOOKUP($A508,E96_raw,E96_code),"N/A")</f>
        <v>N/A</v>
      </c>
      <c r="I508" s="5" t="str" cm="1">
        <f t="array" aca="1" ref="I508" ca="1">IF( OR( AND($A508&gt;=INDIRECT("'Panasonic ERJ Code Table'!$K" &amp; I$1),$A508&lt;=INDIRECT("'Panasonic ERJ Code Table'!$L" &amp; I$1)), AND($A508&gt;=INDIRECT("'Panasonic ERJ Code Table'!$M" &amp; I$1),$A508&lt;=INDIRECT("'Panasonic ERJ Code Table'!$N" &amp; I$1)) ),I$2&amp;_xlfn.XLOOKUP($A508,E96_raw,E96_code),"N/A")</f>
        <v>ERJ2RKD1823</v>
      </c>
      <c r="L508" s="5" t="str" cm="1">
        <f t="array" aca="1" ref="L508" ca="1">IF( OR( AND($A508&gt;=INDIRECT("'Panasonic ERJ Code Table'!$K" &amp; L$1),$A508&lt;=INDIRECT("'Panasonic ERJ Code Table'!$L" &amp; L$1)), AND($A508&gt;=INDIRECT("'Panasonic ERJ Code Table'!$M" &amp; L$1),$A508&lt;=INDIRECT("'Panasonic ERJ Code Table'!$N" &amp; L$1)) ),L$2&amp;_xlfn.XLOOKUP($A508,E96_raw,E96_code),"N/A")</f>
        <v>N/A</v>
      </c>
      <c r="O508" s="5" t="str" cm="1">
        <f t="array" aca="1" ref="O508" ca="1">IF( OR( AND($A508&gt;=INDIRECT("'Panasonic ERJ Code Table'!$K" &amp; O$1),$A508&lt;=INDIRECT("'Panasonic ERJ Code Table'!$L" &amp; O$1)), AND($A508&gt;=INDIRECT("'Panasonic ERJ Code Table'!$M" &amp; O$1),$A508&lt;=INDIRECT("'Panasonic ERJ Code Table'!$N" &amp; O$1)) ),O$2&amp;_xlfn.XLOOKUP($A508,E96_raw,E96_code),"N/A")</f>
        <v>ERJ3RED1823</v>
      </c>
      <c r="R508" s="5" t="str" cm="1">
        <f t="array" aca="1" ref="R508" ca="1">IF( OR( AND($A508&gt;=INDIRECT("'Panasonic ERJ Code Table'!$K" &amp; R$1),$A508&lt;=INDIRECT("'Panasonic ERJ Code Table'!$L" &amp; R$1)), AND($A508&gt;=INDIRECT("'Panasonic ERJ Code Table'!$M" &amp; R$1),$A508&lt;=INDIRECT("'Panasonic ERJ Code Table'!$N" &amp; R$1)) ),R$2&amp;_xlfn.XLOOKUP($A508,E96_raw,E96_code),"N/A")</f>
        <v>N/A</v>
      </c>
      <c r="U508" s="5" t="str" cm="1">
        <f t="array" aca="1" ref="U508" ca="1">IF( OR( AND($A508&gt;=INDIRECT("'Panasonic ERJ Code Table'!$J" &amp; U$1),$A508&lt;=INDIRECT("'Panasonic ERJ Code Table'!$K" &amp; U$1)), AND($A508&gt;=INDIRECT("'Panasonic ERJ Code Table'!$L" &amp; U$1),$A508&lt;=INDIRECT("'Panasonic ERJ Code Table'!$M" &amp; U$1)) ),U$2&amp;_xlfn.XLOOKUP($A508,E96_raw,E96_code),"N/A")</f>
        <v>N/A</v>
      </c>
    </row>
    <row r="509" spans="1:21">
      <c r="A509" s="16">
        <v>187000</v>
      </c>
      <c r="B509" s="19"/>
      <c r="C509" s="5" t="str" cm="1">
        <f t="array" aca="1" ref="C509" ca="1">IF( OR( AND($A509&gt;=INDIRECT("'Panasonic ERJ Code Table'!$K" &amp; C$1),$A509&lt;=INDIRECT("'Panasonic ERJ Code Table'!$L" &amp; C$1)), AND($A509&gt;=INDIRECT("'Panasonic ERJ Code Table'!$M" &amp; C$1),$A509&lt;=INDIRECT("'Panasonic ERJ Code Table'!$N" &amp; C$1)) ),C$2&amp;_xlfn.XLOOKUP($A509,E96_raw,E96_code),"N/A")</f>
        <v>ERJ1RHD1873</v>
      </c>
      <c r="D509" s="23" t="str" cm="1">
        <f t="array" aca="1" ref="D509" ca="1">"technology "&amp;RIGHT(C509,4)&amp;";"&amp;_xlfn.XLOOKUP(2,eii,eia)&amp;C509&amp;_xlfn.XLOOKUP(16,eii,eia)&amp;_xlfn.XLOOKUP(3,eii,eia)&amp;_xlfn.XLOOKUP($A509,E96_raw,e96_std&amp;" "&amp;e96_sym)&amp;_xlfn.XLOOKUP(16,eii,eia)&amp;_xlfn.XLOOKUP(4,eii,eia)&amp;_xlfn.XLOOKUP(LEFT(C509,7),r_1,r_4)&amp;" W @ 70°C"&amp;_xlfn.XLOOKUP(16,eii,eia)&amp;_xlfn.XLOOKUP(5,eii,eia)&amp;_xlfn.XLOOKUP(MID(C509,4,3),e_code,TEXT(e_size,"0000"))&amp;_xlfn.XLOOKUP(16,eii,eia)&amp;_xlfn.XLOOKUP(6,eii,eia)&amp;ROUND(MIN(SQRT($A509*_xlfn.XLOOKUP(LEFT(C509,7),r_1,r_4)),_xlfn.XLOOKUP(LEFT(C509,7),r_1,r_7)),1)&amp;" V"&amp;_xlfn.XLOOKUP(16,eii,eia)&amp;_xlfn.XLOOKUP(8,eii,eia)&amp;_xlfn.XLOOKUP(LEFT(C509,7),r_1,r_8)&amp;_xlfn.XLOOKUP(16,eii,eia)&amp;_xlfn.XLOOKUP(9,eii,eia)&amp;_xlfn.XLOOKUP($A509,E96_raw,E96_code&amp;" / "&amp;E96_3C)&amp;_xlfn.XLOOKUP(16,eii,eia)&amp;_xlfn.XLOOKUP(10,eii,eia)&amp;_xlfn.XLOOKUP(LEFT(C509,7),r_1,r_10)&amp;_xlfn.XLOOKUP(16,eii,eia)&amp;_xlfn.XLOOKUP(11,eii,eia)&amp;_xlfn.XLOOKUP(LEFT(C509,7),r_1,r_11)&amp;_xlfn.XLOOKUP(16,eii,eia)&amp;_xlfn.XLOOKUP(12,eii,eia)&amp;_xlfn.XLOOKUP(LEFT(C509,7),r_1,r_12)&amp;" ppm/°C"&amp;_xlfn.XLOOKUP(16,eii,eia)&amp;_xlfn.XLOOKUP(13,eii,eia)&amp;MID(C509,4,2)&amp;_xlfn.XLOOKUP(16,eii,eia)&amp;_xlfn.XLOOKUP(14,eii,eia)&amp;_xlfn.XLOOKUP(16,eii,eia)&amp;_xlfn.XLOOKUP(15,eii,eia)&amp;_xlfn.XLOOKUP(16,eii,eia)</f>
        <v>technology 1873;attribute MPN 'ERJ1RHD1873' constant;attribute value '187 k' constant;attribute Power '0.05 W @ 70°C' constant;attribute package '0201' constant;attribute RCWV '30 V' constant;attribute tolerance '±0.5 %' constant;attribute pkg_codes '1873 / 184'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09" s="5" t="str" cm="1">
        <f t="array" aca="1" ref="F509" ca="1">IF( OR( AND($A509&gt;=INDIRECT("'Panasonic ERJ Code Table'!$K" &amp; F$1),$A509&lt;=INDIRECT("'Panasonic ERJ Code Table'!$L" &amp; F$1)), AND($A509&gt;=INDIRECT("'Panasonic ERJ Code Table'!$M" &amp; F$1),$A509&lt;=INDIRECT("'Panasonic ERJ Code Table'!$N" &amp; F$1)) ),F$2&amp;_xlfn.XLOOKUP($A509,E96_raw,E96_code),"N/A")</f>
        <v>N/A</v>
      </c>
      <c r="I509" s="5" t="str" cm="1">
        <f t="array" aca="1" ref="I509" ca="1">IF( OR( AND($A509&gt;=INDIRECT("'Panasonic ERJ Code Table'!$K" &amp; I$1),$A509&lt;=INDIRECT("'Panasonic ERJ Code Table'!$L" &amp; I$1)), AND($A509&gt;=INDIRECT("'Panasonic ERJ Code Table'!$M" &amp; I$1),$A509&lt;=INDIRECT("'Panasonic ERJ Code Table'!$N" &amp; I$1)) ),I$2&amp;_xlfn.XLOOKUP($A509,E96_raw,E96_code),"N/A")</f>
        <v>ERJ2RKD1873</v>
      </c>
      <c r="L509" s="5" t="str" cm="1">
        <f t="array" aca="1" ref="L509" ca="1">IF( OR( AND($A509&gt;=INDIRECT("'Panasonic ERJ Code Table'!$K" &amp; L$1),$A509&lt;=INDIRECT("'Panasonic ERJ Code Table'!$L" &amp; L$1)), AND($A509&gt;=INDIRECT("'Panasonic ERJ Code Table'!$M" &amp; L$1),$A509&lt;=INDIRECT("'Panasonic ERJ Code Table'!$N" &amp; L$1)) ),L$2&amp;_xlfn.XLOOKUP($A509,E96_raw,E96_code),"N/A")</f>
        <v>N/A</v>
      </c>
      <c r="O509" s="5" t="str" cm="1">
        <f t="array" aca="1" ref="O509" ca="1">IF( OR( AND($A509&gt;=INDIRECT("'Panasonic ERJ Code Table'!$K" &amp; O$1),$A509&lt;=INDIRECT("'Panasonic ERJ Code Table'!$L" &amp; O$1)), AND($A509&gt;=INDIRECT("'Panasonic ERJ Code Table'!$M" &amp; O$1),$A509&lt;=INDIRECT("'Panasonic ERJ Code Table'!$N" &amp; O$1)) ),O$2&amp;_xlfn.XLOOKUP($A509,E96_raw,E96_code),"N/A")</f>
        <v>ERJ3RED1873</v>
      </c>
      <c r="R509" s="5" t="str" cm="1">
        <f t="array" aca="1" ref="R509" ca="1">IF( OR( AND($A509&gt;=INDIRECT("'Panasonic ERJ Code Table'!$K" &amp; R$1),$A509&lt;=INDIRECT("'Panasonic ERJ Code Table'!$L" &amp; R$1)), AND($A509&gt;=INDIRECT("'Panasonic ERJ Code Table'!$M" &amp; R$1),$A509&lt;=INDIRECT("'Panasonic ERJ Code Table'!$N" &amp; R$1)) ),R$2&amp;_xlfn.XLOOKUP($A509,E96_raw,E96_code),"N/A")</f>
        <v>N/A</v>
      </c>
      <c r="U509" s="5" t="str" cm="1">
        <f t="array" aca="1" ref="U509" ca="1">IF( OR( AND($A509&gt;=INDIRECT("'Panasonic ERJ Code Table'!$J" &amp; U$1),$A509&lt;=INDIRECT("'Panasonic ERJ Code Table'!$K" &amp; U$1)), AND($A509&gt;=INDIRECT("'Panasonic ERJ Code Table'!$L" &amp; U$1),$A509&lt;=INDIRECT("'Panasonic ERJ Code Table'!$M" &amp; U$1)) ),U$2&amp;_xlfn.XLOOKUP($A509,E96_raw,E96_code),"N/A")</f>
        <v>N/A</v>
      </c>
    </row>
    <row r="510" spans="1:21">
      <c r="A510" s="16">
        <v>191000</v>
      </c>
      <c r="B510" s="19"/>
      <c r="C510" s="5" t="str" cm="1">
        <f t="array" aca="1" ref="C510" ca="1">IF( OR( AND($A510&gt;=INDIRECT("'Panasonic ERJ Code Table'!$K" &amp; C$1),$A510&lt;=INDIRECT("'Panasonic ERJ Code Table'!$L" &amp; C$1)), AND($A510&gt;=INDIRECT("'Panasonic ERJ Code Table'!$M" &amp; C$1),$A510&lt;=INDIRECT("'Panasonic ERJ Code Table'!$N" &amp; C$1)) ),C$2&amp;_xlfn.XLOOKUP($A510,E96_raw,E96_code),"N/A")</f>
        <v>ERJ1RHD1913</v>
      </c>
      <c r="D510" s="23" t="str" cm="1">
        <f t="array" aca="1" ref="D510" ca="1">"technology "&amp;RIGHT(C510,4)&amp;";"&amp;_xlfn.XLOOKUP(2,eii,eia)&amp;C510&amp;_xlfn.XLOOKUP(16,eii,eia)&amp;_xlfn.XLOOKUP(3,eii,eia)&amp;_xlfn.XLOOKUP($A510,E96_raw,e96_std&amp;" "&amp;e96_sym)&amp;_xlfn.XLOOKUP(16,eii,eia)&amp;_xlfn.XLOOKUP(4,eii,eia)&amp;_xlfn.XLOOKUP(LEFT(C510,7),r_1,r_4)&amp;" W @ 70°C"&amp;_xlfn.XLOOKUP(16,eii,eia)&amp;_xlfn.XLOOKUP(5,eii,eia)&amp;_xlfn.XLOOKUP(MID(C510,4,3),e_code,TEXT(e_size,"0000"))&amp;_xlfn.XLOOKUP(16,eii,eia)&amp;_xlfn.XLOOKUP(6,eii,eia)&amp;ROUND(MIN(SQRT($A510*_xlfn.XLOOKUP(LEFT(C510,7),r_1,r_4)),_xlfn.XLOOKUP(LEFT(C510,7),r_1,r_7)),1)&amp;" V"&amp;_xlfn.XLOOKUP(16,eii,eia)&amp;_xlfn.XLOOKUP(8,eii,eia)&amp;_xlfn.XLOOKUP(LEFT(C510,7),r_1,r_8)&amp;_xlfn.XLOOKUP(16,eii,eia)&amp;_xlfn.XLOOKUP(9,eii,eia)&amp;_xlfn.XLOOKUP($A510,E96_raw,E96_code&amp;" / "&amp;E96_3C)&amp;_xlfn.XLOOKUP(16,eii,eia)&amp;_xlfn.XLOOKUP(10,eii,eia)&amp;_xlfn.XLOOKUP(LEFT(C510,7),r_1,r_10)&amp;_xlfn.XLOOKUP(16,eii,eia)&amp;_xlfn.XLOOKUP(11,eii,eia)&amp;_xlfn.XLOOKUP(LEFT(C510,7),r_1,r_11)&amp;_xlfn.XLOOKUP(16,eii,eia)&amp;_xlfn.XLOOKUP(12,eii,eia)&amp;_xlfn.XLOOKUP(LEFT(C510,7),r_1,r_12)&amp;" ppm/°C"&amp;_xlfn.XLOOKUP(16,eii,eia)&amp;_xlfn.XLOOKUP(13,eii,eia)&amp;MID(C510,4,2)&amp;_xlfn.XLOOKUP(16,eii,eia)&amp;_xlfn.XLOOKUP(14,eii,eia)&amp;_xlfn.XLOOKUP(16,eii,eia)&amp;_xlfn.XLOOKUP(15,eii,eia)&amp;_xlfn.XLOOKUP(16,eii,eia)</f>
        <v>technology 1913;attribute MPN 'ERJ1RHD1913' constant;attribute value '191 k' constant;attribute Power '0.05 W @ 70°C' constant;attribute package '0201' constant;attribute RCWV '30 V' constant;attribute tolerance '±0.5 %' constant;attribute pkg_codes '1913 / 194'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0" s="5" t="str" cm="1">
        <f t="array" aca="1" ref="F510" ca="1">IF( OR( AND($A510&gt;=INDIRECT("'Panasonic ERJ Code Table'!$K" &amp; F$1),$A510&lt;=INDIRECT("'Panasonic ERJ Code Table'!$L" &amp; F$1)), AND($A510&gt;=INDIRECT("'Panasonic ERJ Code Table'!$M" &amp; F$1),$A510&lt;=INDIRECT("'Panasonic ERJ Code Table'!$N" &amp; F$1)) ),F$2&amp;_xlfn.XLOOKUP($A510,E96_raw,E96_code),"N/A")</f>
        <v>N/A</v>
      </c>
      <c r="I510" s="5" t="str" cm="1">
        <f t="array" aca="1" ref="I510" ca="1">IF( OR( AND($A510&gt;=INDIRECT("'Panasonic ERJ Code Table'!$K" &amp; I$1),$A510&lt;=INDIRECT("'Panasonic ERJ Code Table'!$L" &amp; I$1)), AND($A510&gt;=INDIRECT("'Panasonic ERJ Code Table'!$M" &amp; I$1),$A510&lt;=INDIRECT("'Panasonic ERJ Code Table'!$N" &amp; I$1)) ),I$2&amp;_xlfn.XLOOKUP($A510,E96_raw,E96_code),"N/A")</f>
        <v>ERJ2RKD1913</v>
      </c>
      <c r="L510" s="5" t="str" cm="1">
        <f t="array" aca="1" ref="L510" ca="1">IF( OR( AND($A510&gt;=INDIRECT("'Panasonic ERJ Code Table'!$K" &amp; L$1),$A510&lt;=INDIRECT("'Panasonic ERJ Code Table'!$L" &amp; L$1)), AND($A510&gt;=INDIRECT("'Panasonic ERJ Code Table'!$M" &amp; L$1),$A510&lt;=INDIRECT("'Panasonic ERJ Code Table'!$N" &amp; L$1)) ),L$2&amp;_xlfn.XLOOKUP($A510,E96_raw,E96_code),"N/A")</f>
        <v>N/A</v>
      </c>
      <c r="O510" s="5" t="str" cm="1">
        <f t="array" aca="1" ref="O510" ca="1">IF( OR( AND($A510&gt;=INDIRECT("'Panasonic ERJ Code Table'!$K" &amp; O$1),$A510&lt;=INDIRECT("'Panasonic ERJ Code Table'!$L" &amp; O$1)), AND($A510&gt;=INDIRECT("'Panasonic ERJ Code Table'!$M" &amp; O$1),$A510&lt;=INDIRECT("'Panasonic ERJ Code Table'!$N" &amp; O$1)) ),O$2&amp;_xlfn.XLOOKUP($A510,E96_raw,E96_code),"N/A")</f>
        <v>ERJ3RED1913</v>
      </c>
      <c r="R510" s="5" t="str" cm="1">
        <f t="array" aca="1" ref="R510" ca="1">IF( OR( AND($A510&gt;=INDIRECT("'Panasonic ERJ Code Table'!$K" &amp; R$1),$A510&lt;=INDIRECT("'Panasonic ERJ Code Table'!$L" &amp; R$1)), AND($A510&gt;=INDIRECT("'Panasonic ERJ Code Table'!$M" &amp; R$1),$A510&lt;=INDIRECT("'Panasonic ERJ Code Table'!$N" &amp; R$1)) ),R$2&amp;_xlfn.XLOOKUP($A510,E96_raw,E96_code),"N/A")</f>
        <v>N/A</v>
      </c>
      <c r="U510" s="5" t="str" cm="1">
        <f t="array" aca="1" ref="U510" ca="1">IF( OR( AND($A510&gt;=INDIRECT("'Panasonic ERJ Code Table'!$J" &amp; U$1),$A510&lt;=INDIRECT("'Panasonic ERJ Code Table'!$K" &amp; U$1)), AND($A510&gt;=INDIRECT("'Panasonic ERJ Code Table'!$L" &amp; U$1),$A510&lt;=INDIRECT("'Panasonic ERJ Code Table'!$M" &amp; U$1)) ),U$2&amp;_xlfn.XLOOKUP($A510,E96_raw,E96_code),"N/A")</f>
        <v>N/A</v>
      </c>
    </row>
    <row r="511" spans="1:21">
      <c r="A511" s="16">
        <v>196000</v>
      </c>
      <c r="B511" s="19"/>
      <c r="C511" s="5" t="str" cm="1">
        <f t="array" aca="1" ref="C511" ca="1">IF( OR( AND($A511&gt;=INDIRECT("'Panasonic ERJ Code Table'!$K" &amp; C$1),$A511&lt;=INDIRECT("'Panasonic ERJ Code Table'!$L" &amp; C$1)), AND($A511&gt;=INDIRECT("'Panasonic ERJ Code Table'!$M" &amp; C$1),$A511&lt;=INDIRECT("'Panasonic ERJ Code Table'!$N" &amp; C$1)) ),C$2&amp;_xlfn.XLOOKUP($A511,E96_raw,E96_code),"N/A")</f>
        <v>ERJ1RHD1963</v>
      </c>
      <c r="D511" s="23" t="str" cm="1">
        <f t="array" aca="1" ref="D511" ca="1">"technology "&amp;RIGHT(C511,4)&amp;";"&amp;_xlfn.XLOOKUP(2,eii,eia)&amp;C511&amp;_xlfn.XLOOKUP(16,eii,eia)&amp;_xlfn.XLOOKUP(3,eii,eia)&amp;_xlfn.XLOOKUP($A511,E96_raw,e96_std&amp;" "&amp;e96_sym)&amp;_xlfn.XLOOKUP(16,eii,eia)&amp;_xlfn.XLOOKUP(4,eii,eia)&amp;_xlfn.XLOOKUP(LEFT(C511,7),r_1,r_4)&amp;" W @ 70°C"&amp;_xlfn.XLOOKUP(16,eii,eia)&amp;_xlfn.XLOOKUP(5,eii,eia)&amp;_xlfn.XLOOKUP(MID(C511,4,3),e_code,TEXT(e_size,"0000"))&amp;_xlfn.XLOOKUP(16,eii,eia)&amp;_xlfn.XLOOKUP(6,eii,eia)&amp;ROUND(MIN(SQRT($A511*_xlfn.XLOOKUP(LEFT(C511,7),r_1,r_4)),_xlfn.XLOOKUP(LEFT(C511,7),r_1,r_7)),1)&amp;" V"&amp;_xlfn.XLOOKUP(16,eii,eia)&amp;_xlfn.XLOOKUP(8,eii,eia)&amp;_xlfn.XLOOKUP(LEFT(C511,7),r_1,r_8)&amp;_xlfn.XLOOKUP(16,eii,eia)&amp;_xlfn.XLOOKUP(9,eii,eia)&amp;_xlfn.XLOOKUP($A511,E96_raw,E96_code&amp;" / "&amp;E96_3C)&amp;_xlfn.XLOOKUP(16,eii,eia)&amp;_xlfn.XLOOKUP(10,eii,eia)&amp;_xlfn.XLOOKUP(LEFT(C511,7),r_1,r_10)&amp;_xlfn.XLOOKUP(16,eii,eia)&amp;_xlfn.XLOOKUP(11,eii,eia)&amp;_xlfn.XLOOKUP(LEFT(C511,7),r_1,r_11)&amp;_xlfn.XLOOKUP(16,eii,eia)&amp;_xlfn.XLOOKUP(12,eii,eia)&amp;_xlfn.XLOOKUP(LEFT(C511,7),r_1,r_12)&amp;" ppm/°C"&amp;_xlfn.XLOOKUP(16,eii,eia)&amp;_xlfn.XLOOKUP(13,eii,eia)&amp;MID(C511,4,2)&amp;_xlfn.XLOOKUP(16,eii,eia)&amp;_xlfn.XLOOKUP(14,eii,eia)&amp;_xlfn.XLOOKUP(16,eii,eia)&amp;_xlfn.XLOOKUP(15,eii,eia)&amp;_xlfn.XLOOKUP(16,eii,eia)</f>
        <v>technology 1963;attribute MPN 'ERJ1RHD1963' constant;attribute value '196 k' constant;attribute Power '0.05 W @ 70°C' constant;attribute package '0201' constant;attribute RCWV '30 V' constant;attribute tolerance '±0.5 %' constant;attribute pkg_codes '1963 / 194'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1" s="5" t="str" cm="1">
        <f t="array" aca="1" ref="F511" ca="1">IF( OR( AND($A511&gt;=INDIRECT("'Panasonic ERJ Code Table'!$K" &amp; F$1),$A511&lt;=INDIRECT("'Panasonic ERJ Code Table'!$L" &amp; F$1)), AND($A511&gt;=INDIRECT("'Panasonic ERJ Code Table'!$M" &amp; F$1),$A511&lt;=INDIRECT("'Panasonic ERJ Code Table'!$N" &amp; F$1)) ),F$2&amp;_xlfn.XLOOKUP($A511,E96_raw,E96_code),"N/A")</f>
        <v>N/A</v>
      </c>
      <c r="I511" s="5" t="str" cm="1">
        <f t="array" aca="1" ref="I511" ca="1">IF( OR( AND($A511&gt;=INDIRECT("'Panasonic ERJ Code Table'!$K" &amp; I$1),$A511&lt;=INDIRECT("'Panasonic ERJ Code Table'!$L" &amp; I$1)), AND($A511&gt;=INDIRECT("'Panasonic ERJ Code Table'!$M" &amp; I$1),$A511&lt;=INDIRECT("'Panasonic ERJ Code Table'!$N" &amp; I$1)) ),I$2&amp;_xlfn.XLOOKUP($A511,E96_raw,E96_code),"N/A")</f>
        <v>ERJ2RKD1963</v>
      </c>
      <c r="L511" s="5" t="str" cm="1">
        <f t="array" aca="1" ref="L511" ca="1">IF( OR( AND($A511&gt;=INDIRECT("'Panasonic ERJ Code Table'!$K" &amp; L$1),$A511&lt;=INDIRECT("'Panasonic ERJ Code Table'!$L" &amp; L$1)), AND($A511&gt;=INDIRECT("'Panasonic ERJ Code Table'!$M" &amp; L$1),$A511&lt;=INDIRECT("'Panasonic ERJ Code Table'!$N" &amp; L$1)) ),L$2&amp;_xlfn.XLOOKUP($A511,E96_raw,E96_code),"N/A")</f>
        <v>N/A</v>
      </c>
      <c r="O511" s="5" t="str" cm="1">
        <f t="array" aca="1" ref="O511" ca="1">IF( OR( AND($A511&gt;=INDIRECT("'Panasonic ERJ Code Table'!$K" &amp; O$1),$A511&lt;=INDIRECT("'Panasonic ERJ Code Table'!$L" &amp; O$1)), AND($A511&gt;=INDIRECT("'Panasonic ERJ Code Table'!$M" &amp; O$1),$A511&lt;=INDIRECT("'Panasonic ERJ Code Table'!$N" &amp; O$1)) ),O$2&amp;_xlfn.XLOOKUP($A511,E96_raw,E96_code),"N/A")</f>
        <v>ERJ3RED1963</v>
      </c>
      <c r="R511" s="5" t="str" cm="1">
        <f t="array" aca="1" ref="R511" ca="1">IF( OR( AND($A511&gt;=INDIRECT("'Panasonic ERJ Code Table'!$K" &amp; R$1),$A511&lt;=INDIRECT("'Panasonic ERJ Code Table'!$L" &amp; R$1)), AND($A511&gt;=INDIRECT("'Panasonic ERJ Code Table'!$M" &amp; R$1),$A511&lt;=INDIRECT("'Panasonic ERJ Code Table'!$N" &amp; R$1)) ),R$2&amp;_xlfn.XLOOKUP($A511,E96_raw,E96_code),"N/A")</f>
        <v>N/A</v>
      </c>
      <c r="U511" s="5" t="str" cm="1">
        <f t="array" aca="1" ref="U511" ca="1">IF( OR( AND($A511&gt;=INDIRECT("'Panasonic ERJ Code Table'!$J" &amp; U$1),$A511&lt;=INDIRECT("'Panasonic ERJ Code Table'!$K" &amp; U$1)), AND($A511&gt;=INDIRECT("'Panasonic ERJ Code Table'!$L" &amp; U$1),$A511&lt;=INDIRECT("'Panasonic ERJ Code Table'!$M" &amp; U$1)) ),U$2&amp;_xlfn.XLOOKUP($A511,E96_raw,E96_code),"N/A")</f>
        <v>N/A</v>
      </c>
    </row>
    <row r="512" spans="1:21">
      <c r="A512" s="16">
        <v>200000</v>
      </c>
      <c r="B512" s="19"/>
      <c r="C512" s="5" t="str" cm="1">
        <f t="array" aca="1" ref="C512" ca="1">IF( OR( AND($A512&gt;=INDIRECT("'Panasonic ERJ Code Table'!$K" &amp; C$1),$A512&lt;=INDIRECT("'Panasonic ERJ Code Table'!$L" &amp; C$1)), AND($A512&gt;=INDIRECT("'Panasonic ERJ Code Table'!$M" &amp; C$1),$A512&lt;=INDIRECT("'Panasonic ERJ Code Table'!$N" &amp; C$1)) ),C$2&amp;_xlfn.XLOOKUP($A512,E96_raw,E96_code),"N/A")</f>
        <v>ERJ1RHD2003</v>
      </c>
      <c r="D512" s="23" t="str" cm="1">
        <f t="array" aca="1" ref="D512" ca="1">"technology "&amp;RIGHT(C512,4)&amp;";"&amp;_xlfn.XLOOKUP(2,eii,eia)&amp;C512&amp;_xlfn.XLOOKUP(16,eii,eia)&amp;_xlfn.XLOOKUP(3,eii,eia)&amp;_xlfn.XLOOKUP($A512,E96_raw,e96_std&amp;" "&amp;e96_sym)&amp;_xlfn.XLOOKUP(16,eii,eia)&amp;_xlfn.XLOOKUP(4,eii,eia)&amp;_xlfn.XLOOKUP(LEFT(C512,7),r_1,r_4)&amp;" W @ 70°C"&amp;_xlfn.XLOOKUP(16,eii,eia)&amp;_xlfn.XLOOKUP(5,eii,eia)&amp;_xlfn.XLOOKUP(MID(C512,4,3),e_code,TEXT(e_size,"0000"))&amp;_xlfn.XLOOKUP(16,eii,eia)&amp;_xlfn.XLOOKUP(6,eii,eia)&amp;ROUND(MIN(SQRT($A512*_xlfn.XLOOKUP(LEFT(C512,7),r_1,r_4)),_xlfn.XLOOKUP(LEFT(C512,7),r_1,r_7)),1)&amp;" V"&amp;_xlfn.XLOOKUP(16,eii,eia)&amp;_xlfn.XLOOKUP(8,eii,eia)&amp;_xlfn.XLOOKUP(LEFT(C512,7),r_1,r_8)&amp;_xlfn.XLOOKUP(16,eii,eia)&amp;_xlfn.XLOOKUP(9,eii,eia)&amp;_xlfn.XLOOKUP($A512,E96_raw,E96_code&amp;" / "&amp;E96_3C)&amp;_xlfn.XLOOKUP(16,eii,eia)&amp;_xlfn.XLOOKUP(10,eii,eia)&amp;_xlfn.XLOOKUP(LEFT(C512,7),r_1,r_10)&amp;_xlfn.XLOOKUP(16,eii,eia)&amp;_xlfn.XLOOKUP(11,eii,eia)&amp;_xlfn.XLOOKUP(LEFT(C512,7),r_1,r_11)&amp;_xlfn.XLOOKUP(16,eii,eia)&amp;_xlfn.XLOOKUP(12,eii,eia)&amp;_xlfn.XLOOKUP(LEFT(C512,7),r_1,r_12)&amp;" ppm/°C"&amp;_xlfn.XLOOKUP(16,eii,eia)&amp;_xlfn.XLOOKUP(13,eii,eia)&amp;MID(C512,4,2)&amp;_xlfn.XLOOKUP(16,eii,eia)&amp;_xlfn.XLOOKUP(14,eii,eia)&amp;_xlfn.XLOOKUP(16,eii,eia)&amp;_xlfn.XLOOKUP(15,eii,eia)&amp;_xlfn.XLOOKUP(16,eii,eia)</f>
        <v>technology 2003;attribute MPN 'ERJ1RHD2003' constant;attribute value '200 k' constant;attribute Power '0.05 W @ 70°C' constant;attribute package '0201' constant;attribute RCWV '30 V' constant;attribute tolerance '±0.5 %' constant;attribute pkg_codes '2003 / 204'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2" s="5" t="str" cm="1">
        <f t="array" aca="1" ref="F512" ca="1">IF( OR( AND($A512&gt;=INDIRECT("'Panasonic ERJ Code Table'!$K" &amp; F$1),$A512&lt;=INDIRECT("'Panasonic ERJ Code Table'!$L" &amp; F$1)), AND($A512&gt;=INDIRECT("'Panasonic ERJ Code Table'!$M" &amp; F$1),$A512&lt;=INDIRECT("'Panasonic ERJ Code Table'!$N" &amp; F$1)) ),F$2&amp;_xlfn.XLOOKUP($A512,E96_raw,E96_code),"N/A")</f>
        <v>N/A</v>
      </c>
      <c r="I512" s="5" t="str" cm="1">
        <f t="array" aca="1" ref="I512" ca="1">IF( OR( AND($A512&gt;=INDIRECT("'Panasonic ERJ Code Table'!$K" &amp; I$1),$A512&lt;=INDIRECT("'Panasonic ERJ Code Table'!$L" &amp; I$1)), AND($A512&gt;=INDIRECT("'Panasonic ERJ Code Table'!$M" &amp; I$1),$A512&lt;=INDIRECT("'Panasonic ERJ Code Table'!$N" &amp; I$1)) ),I$2&amp;_xlfn.XLOOKUP($A512,E96_raw,E96_code),"N/A")</f>
        <v>ERJ2RKD2003</v>
      </c>
      <c r="L512" s="5" t="str" cm="1">
        <f t="array" aca="1" ref="L512" ca="1">IF( OR( AND($A512&gt;=INDIRECT("'Panasonic ERJ Code Table'!$K" &amp; L$1),$A512&lt;=INDIRECT("'Panasonic ERJ Code Table'!$L" &amp; L$1)), AND($A512&gt;=INDIRECT("'Panasonic ERJ Code Table'!$M" &amp; L$1),$A512&lt;=INDIRECT("'Panasonic ERJ Code Table'!$N" &amp; L$1)) ),L$2&amp;_xlfn.XLOOKUP($A512,E96_raw,E96_code),"N/A")</f>
        <v>N/A</v>
      </c>
      <c r="O512" s="5" t="str" cm="1">
        <f t="array" aca="1" ref="O512" ca="1">IF( OR( AND($A512&gt;=INDIRECT("'Panasonic ERJ Code Table'!$K" &amp; O$1),$A512&lt;=INDIRECT("'Panasonic ERJ Code Table'!$L" &amp; O$1)), AND($A512&gt;=INDIRECT("'Panasonic ERJ Code Table'!$M" &amp; O$1),$A512&lt;=INDIRECT("'Panasonic ERJ Code Table'!$N" &amp; O$1)) ),O$2&amp;_xlfn.XLOOKUP($A512,E96_raw,E96_code),"N/A")</f>
        <v>ERJ3RED2003</v>
      </c>
      <c r="R512" s="5" t="str" cm="1">
        <f t="array" aca="1" ref="R512" ca="1">IF( OR( AND($A512&gt;=INDIRECT("'Panasonic ERJ Code Table'!$K" &amp; R$1),$A512&lt;=INDIRECT("'Panasonic ERJ Code Table'!$L" &amp; R$1)), AND($A512&gt;=INDIRECT("'Panasonic ERJ Code Table'!$M" &amp; R$1),$A512&lt;=INDIRECT("'Panasonic ERJ Code Table'!$N" &amp; R$1)) ),R$2&amp;_xlfn.XLOOKUP($A512,E96_raw,E96_code),"N/A")</f>
        <v>N/A</v>
      </c>
      <c r="U512" s="5" t="str" cm="1">
        <f t="array" aca="1" ref="U512" ca="1">IF( OR( AND($A512&gt;=INDIRECT("'Panasonic ERJ Code Table'!$J" &amp; U$1),$A512&lt;=INDIRECT("'Panasonic ERJ Code Table'!$K" &amp; U$1)), AND($A512&gt;=INDIRECT("'Panasonic ERJ Code Table'!$L" &amp; U$1),$A512&lt;=INDIRECT("'Panasonic ERJ Code Table'!$M" &amp; U$1)) ),U$2&amp;_xlfn.XLOOKUP($A512,E96_raw,E96_code),"N/A")</f>
        <v>N/A</v>
      </c>
    </row>
    <row r="513" spans="1:21">
      <c r="A513" s="16">
        <v>204999.99999999997</v>
      </c>
      <c r="B513" s="19"/>
      <c r="C513" s="5" t="str" cm="1">
        <f t="array" aca="1" ref="C513" ca="1">IF( OR( AND($A513&gt;=INDIRECT("'Panasonic ERJ Code Table'!$K" &amp; C$1),$A513&lt;=INDIRECT("'Panasonic ERJ Code Table'!$L" &amp; C$1)), AND($A513&gt;=INDIRECT("'Panasonic ERJ Code Table'!$M" &amp; C$1),$A513&lt;=INDIRECT("'Panasonic ERJ Code Table'!$N" &amp; C$1)) ),C$2&amp;_xlfn.XLOOKUP($A513,E96_raw,E96_code),"N/A")</f>
        <v>ERJ1RHD2053</v>
      </c>
      <c r="D513" s="23" t="str" cm="1">
        <f t="array" aca="1" ref="D513" ca="1">"technology "&amp;RIGHT(C513,4)&amp;";"&amp;_xlfn.XLOOKUP(2,eii,eia)&amp;C513&amp;_xlfn.XLOOKUP(16,eii,eia)&amp;_xlfn.XLOOKUP(3,eii,eia)&amp;_xlfn.XLOOKUP($A513,E96_raw,e96_std&amp;" "&amp;e96_sym)&amp;_xlfn.XLOOKUP(16,eii,eia)&amp;_xlfn.XLOOKUP(4,eii,eia)&amp;_xlfn.XLOOKUP(LEFT(C513,7),r_1,r_4)&amp;" W @ 70°C"&amp;_xlfn.XLOOKUP(16,eii,eia)&amp;_xlfn.XLOOKUP(5,eii,eia)&amp;_xlfn.XLOOKUP(MID(C513,4,3),e_code,TEXT(e_size,"0000"))&amp;_xlfn.XLOOKUP(16,eii,eia)&amp;_xlfn.XLOOKUP(6,eii,eia)&amp;ROUND(MIN(SQRT($A513*_xlfn.XLOOKUP(LEFT(C513,7),r_1,r_4)),_xlfn.XLOOKUP(LEFT(C513,7),r_1,r_7)),1)&amp;" V"&amp;_xlfn.XLOOKUP(16,eii,eia)&amp;_xlfn.XLOOKUP(8,eii,eia)&amp;_xlfn.XLOOKUP(LEFT(C513,7),r_1,r_8)&amp;_xlfn.XLOOKUP(16,eii,eia)&amp;_xlfn.XLOOKUP(9,eii,eia)&amp;_xlfn.XLOOKUP($A513,E96_raw,E96_code&amp;" / "&amp;E96_3C)&amp;_xlfn.XLOOKUP(16,eii,eia)&amp;_xlfn.XLOOKUP(10,eii,eia)&amp;_xlfn.XLOOKUP(LEFT(C513,7),r_1,r_10)&amp;_xlfn.XLOOKUP(16,eii,eia)&amp;_xlfn.XLOOKUP(11,eii,eia)&amp;_xlfn.XLOOKUP(LEFT(C513,7),r_1,r_11)&amp;_xlfn.XLOOKUP(16,eii,eia)&amp;_xlfn.XLOOKUP(12,eii,eia)&amp;_xlfn.XLOOKUP(LEFT(C513,7),r_1,r_12)&amp;" ppm/°C"&amp;_xlfn.XLOOKUP(16,eii,eia)&amp;_xlfn.XLOOKUP(13,eii,eia)&amp;MID(C513,4,2)&amp;_xlfn.XLOOKUP(16,eii,eia)&amp;_xlfn.XLOOKUP(14,eii,eia)&amp;_xlfn.XLOOKUP(16,eii,eia)&amp;_xlfn.XLOOKUP(15,eii,eia)&amp;_xlfn.XLOOKUP(16,eii,eia)</f>
        <v>technology 2053;attribute MPN 'ERJ1RHD2053' constant;attribute value '205 k' constant;attribute Power '0.05 W @ 70°C' constant;attribute package '0201' constant;attribute RCWV '30 V' constant;attribute tolerance '±0.5 %' constant;attribute pkg_codes '2053 / 204'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3" s="5" t="str" cm="1">
        <f t="array" aca="1" ref="F513" ca="1">IF( OR( AND($A513&gt;=INDIRECT("'Panasonic ERJ Code Table'!$K" &amp; F$1),$A513&lt;=INDIRECT("'Panasonic ERJ Code Table'!$L" &amp; F$1)), AND($A513&gt;=INDIRECT("'Panasonic ERJ Code Table'!$M" &amp; F$1),$A513&lt;=INDIRECT("'Panasonic ERJ Code Table'!$N" &amp; F$1)) ),F$2&amp;_xlfn.XLOOKUP($A513,E96_raw,E96_code),"N/A")</f>
        <v>N/A</v>
      </c>
      <c r="I513" s="5" t="str" cm="1">
        <f t="array" aca="1" ref="I513" ca="1">IF( OR( AND($A513&gt;=INDIRECT("'Panasonic ERJ Code Table'!$K" &amp; I$1),$A513&lt;=INDIRECT("'Panasonic ERJ Code Table'!$L" &amp; I$1)), AND($A513&gt;=INDIRECT("'Panasonic ERJ Code Table'!$M" &amp; I$1),$A513&lt;=INDIRECT("'Panasonic ERJ Code Table'!$N" &amp; I$1)) ),I$2&amp;_xlfn.XLOOKUP($A513,E96_raw,E96_code),"N/A")</f>
        <v>ERJ2RKD2053</v>
      </c>
      <c r="L513" s="5" t="str" cm="1">
        <f t="array" aca="1" ref="L513" ca="1">IF( OR( AND($A513&gt;=INDIRECT("'Panasonic ERJ Code Table'!$K" &amp; L$1),$A513&lt;=INDIRECT("'Panasonic ERJ Code Table'!$L" &amp; L$1)), AND($A513&gt;=INDIRECT("'Panasonic ERJ Code Table'!$M" &amp; L$1),$A513&lt;=INDIRECT("'Panasonic ERJ Code Table'!$N" &amp; L$1)) ),L$2&amp;_xlfn.XLOOKUP($A513,E96_raw,E96_code),"N/A")</f>
        <v>N/A</v>
      </c>
      <c r="O513" s="5" t="str" cm="1">
        <f t="array" aca="1" ref="O513" ca="1">IF( OR( AND($A513&gt;=INDIRECT("'Panasonic ERJ Code Table'!$K" &amp; O$1),$A513&lt;=INDIRECT("'Panasonic ERJ Code Table'!$L" &amp; O$1)), AND($A513&gt;=INDIRECT("'Panasonic ERJ Code Table'!$M" &amp; O$1),$A513&lt;=INDIRECT("'Panasonic ERJ Code Table'!$N" &amp; O$1)) ),O$2&amp;_xlfn.XLOOKUP($A513,E96_raw,E96_code),"N/A")</f>
        <v>ERJ3RED2053</v>
      </c>
      <c r="R513" s="5" t="str" cm="1">
        <f t="array" aca="1" ref="R513" ca="1">IF( OR( AND($A513&gt;=INDIRECT("'Panasonic ERJ Code Table'!$K" &amp; R$1),$A513&lt;=INDIRECT("'Panasonic ERJ Code Table'!$L" &amp; R$1)), AND($A513&gt;=INDIRECT("'Panasonic ERJ Code Table'!$M" &amp; R$1),$A513&lt;=INDIRECT("'Panasonic ERJ Code Table'!$N" &amp; R$1)) ),R$2&amp;_xlfn.XLOOKUP($A513,E96_raw,E96_code),"N/A")</f>
        <v>N/A</v>
      </c>
      <c r="U513" s="5" t="str" cm="1">
        <f t="array" aca="1" ref="U513" ca="1">IF( OR( AND($A513&gt;=INDIRECT("'Panasonic ERJ Code Table'!$J" &amp; U$1),$A513&lt;=INDIRECT("'Panasonic ERJ Code Table'!$K" &amp; U$1)), AND($A513&gt;=INDIRECT("'Panasonic ERJ Code Table'!$L" &amp; U$1),$A513&lt;=INDIRECT("'Panasonic ERJ Code Table'!$M" &amp; U$1)) ),U$2&amp;_xlfn.XLOOKUP($A513,E96_raw,E96_code),"N/A")</f>
        <v>N/A</v>
      </c>
    </row>
    <row r="514" spans="1:21">
      <c r="A514" s="16">
        <v>210000</v>
      </c>
      <c r="B514" s="19"/>
      <c r="C514" s="5" t="str" cm="1">
        <f t="array" aca="1" ref="C514" ca="1">IF( OR( AND($A514&gt;=INDIRECT("'Panasonic ERJ Code Table'!$K" &amp; C$1),$A514&lt;=INDIRECT("'Panasonic ERJ Code Table'!$L" &amp; C$1)), AND($A514&gt;=INDIRECT("'Panasonic ERJ Code Table'!$M" &amp; C$1),$A514&lt;=INDIRECT("'Panasonic ERJ Code Table'!$N" &amp; C$1)) ),C$2&amp;_xlfn.XLOOKUP($A514,E96_raw,E96_code),"N/A")</f>
        <v>ERJ1RHD2103</v>
      </c>
      <c r="D514" s="23" t="str" cm="1">
        <f t="array" aca="1" ref="D514" ca="1">"technology "&amp;RIGHT(C514,4)&amp;";"&amp;_xlfn.XLOOKUP(2,eii,eia)&amp;C514&amp;_xlfn.XLOOKUP(16,eii,eia)&amp;_xlfn.XLOOKUP(3,eii,eia)&amp;_xlfn.XLOOKUP($A514,E96_raw,e96_std&amp;" "&amp;e96_sym)&amp;_xlfn.XLOOKUP(16,eii,eia)&amp;_xlfn.XLOOKUP(4,eii,eia)&amp;_xlfn.XLOOKUP(LEFT(C514,7),r_1,r_4)&amp;" W @ 70°C"&amp;_xlfn.XLOOKUP(16,eii,eia)&amp;_xlfn.XLOOKUP(5,eii,eia)&amp;_xlfn.XLOOKUP(MID(C514,4,3),e_code,TEXT(e_size,"0000"))&amp;_xlfn.XLOOKUP(16,eii,eia)&amp;_xlfn.XLOOKUP(6,eii,eia)&amp;ROUND(MIN(SQRT($A514*_xlfn.XLOOKUP(LEFT(C514,7),r_1,r_4)),_xlfn.XLOOKUP(LEFT(C514,7),r_1,r_7)),1)&amp;" V"&amp;_xlfn.XLOOKUP(16,eii,eia)&amp;_xlfn.XLOOKUP(8,eii,eia)&amp;_xlfn.XLOOKUP(LEFT(C514,7),r_1,r_8)&amp;_xlfn.XLOOKUP(16,eii,eia)&amp;_xlfn.XLOOKUP(9,eii,eia)&amp;_xlfn.XLOOKUP($A514,E96_raw,E96_code&amp;" / "&amp;E96_3C)&amp;_xlfn.XLOOKUP(16,eii,eia)&amp;_xlfn.XLOOKUP(10,eii,eia)&amp;_xlfn.XLOOKUP(LEFT(C514,7),r_1,r_10)&amp;_xlfn.XLOOKUP(16,eii,eia)&amp;_xlfn.XLOOKUP(11,eii,eia)&amp;_xlfn.XLOOKUP(LEFT(C514,7),r_1,r_11)&amp;_xlfn.XLOOKUP(16,eii,eia)&amp;_xlfn.XLOOKUP(12,eii,eia)&amp;_xlfn.XLOOKUP(LEFT(C514,7),r_1,r_12)&amp;" ppm/°C"&amp;_xlfn.XLOOKUP(16,eii,eia)&amp;_xlfn.XLOOKUP(13,eii,eia)&amp;MID(C514,4,2)&amp;_xlfn.XLOOKUP(16,eii,eia)&amp;_xlfn.XLOOKUP(14,eii,eia)&amp;_xlfn.XLOOKUP(16,eii,eia)&amp;_xlfn.XLOOKUP(15,eii,eia)&amp;_xlfn.XLOOKUP(16,eii,eia)</f>
        <v>technology 2103;attribute MPN 'ERJ1RHD2103' constant;attribute value '210 k' constant;attribute Power '0.05 W @ 70°C' constant;attribute package '0201' constant;attribute RCWV '30 V' constant;attribute tolerance '±0.5 %' constant;attribute pkg_codes '2103 / 214'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4" s="5" t="str" cm="1">
        <f t="array" aca="1" ref="F514" ca="1">IF( OR( AND($A514&gt;=INDIRECT("'Panasonic ERJ Code Table'!$K" &amp; F$1),$A514&lt;=INDIRECT("'Panasonic ERJ Code Table'!$L" &amp; F$1)), AND($A514&gt;=INDIRECT("'Panasonic ERJ Code Table'!$M" &amp; F$1),$A514&lt;=INDIRECT("'Panasonic ERJ Code Table'!$N" &amp; F$1)) ),F$2&amp;_xlfn.XLOOKUP($A514,E96_raw,E96_code),"N/A")</f>
        <v>N/A</v>
      </c>
      <c r="I514" s="5" t="str" cm="1">
        <f t="array" aca="1" ref="I514" ca="1">IF( OR( AND($A514&gt;=INDIRECT("'Panasonic ERJ Code Table'!$K" &amp; I$1),$A514&lt;=INDIRECT("'Panasonic ERJ Code Table'!$L" &amp; I$1)), AND($A514&gt;=INDIRECT("'Panasonic ERJ Code Table'!$M" &amp; I$1),$A514&lt;=INDIRECT("'Panasonic ERJ Code Table'!$N" &amp; I$1)) ),I$2&amp;_xlfn.XLOOKUP($A514,E96_raw,E96_code),"N/A")</f>
        <v>ERJ2RKD2103</v>
      </c>
      <c r="L514" s="5" t="str" cm="1">
        <f t="array" aca="1" ref="L514" ca="1">IF( OR( AND($A514&gt;=INDIRECT("'Panasonic ERJ Code Table'!$K" &amp; L$1),$A514&lt;=INDIRECT("'Panasonic ERJ Code Table'!$L" &amp; L$1)), AND($A514&gt;=INDIRECT("'Panasonic ERJ Code Table'!$M" &amp; L$1),$A514&lt;=INDIRECT("'Panasonic ERJ Code Table'!$N" &amp; L$1)) ),L$2&amp;_xlfn.XLOOKUP($A514,E96_raw,E96_code),"N/A")</f>
        <v>N/A</v>
      </c>
      <c r="O514" s="5" t="str" cm="1">
        <f t="array" aca="1" ref="O514" ca="1">IF( OR( AND($A514&gt;=INDIRECT("'Panasonic ERJ Code Table'!$K" &amp; O$1),$A514&lt;=INDIRECT("'Panasonic ERJ Code Table'!$L" &amp; O$1)), AND($A514&gt;=INDIRECT("'Panasonic ERJ Code Table'!$M" &amp; O$1),$A514&lt;=INDIRECT("'Panasonic ERJ Code Table'!$N" &amp; O$1)) ),O$2&amp;_xlfn.XLOOKUP($A514,E96_raw,E96_code),"N/A")</f>
        <v>ERJ3RED2103</v>
      </c>
      <c r="R514" s="5" t="str" cm="1">
        <f t="array" aca="1" ref="R514" ca="1">IF( OR( AND($A514&gt;=INDIRECT("'Panasonic ERJ Code Table'!$K" &amp; R$1),$A514&lt;=INDIRECT("'Panasonic ERJ Code Table'!$L" &amp; R$1)), AND($A514&gt;=INDIRECT("'Panasonic ERJ Code Table'!$M" &amp; R$1),$A514&lt;=INDIRECT("'Panasonic ERJ Code Table'!$N" &amp; R$1)) ),R$2&amp;_xlfn.XLOOKUP($A514,E96_raw,E96_code),"N/A")</f>
        <v>N/A</v>
      </c>
      <c r="U514" s="5" t="str" cm="1">
        <f t="array" aca="1" ref="U514" ca="1">IF( OR( AND($A514&gt;=INDIRECT("'Panasonic ERJ Code Table'!$J" &amp; U$1),$A514&lt;=INDIRECT("'Panasonic ERJ Code Table'!$K" &amp; U$1)), AND($A514&gt;=INDIRECT("'Panasonic ERJ Code Table'!$L" &amp; U$1),$A514&lt;=INDIRECT("'Panasonic ERJ Code Table'!$M" &amp; U$1)) ),U$2&amp;_xlfn.XLOOKUP($A514,E96_raw,E96_code),"N/A")</f>
        <v>N/A</v>
      </c>
    </row>
    <row r="515" spans="1:21">
      <c r="A515" s="16">
        <v>215000</v>
      </c>
      <c r="B515" s="19"/>
      <c r="C515" s="5" t="str" cm="1">
        <f t="array" aca="1" ref="C515" ca="1">IF( OR( AND($A515&gt;=INDIRECT("'Panasonic ERJ Code Table'!$K" &amp; C$1),$A515&lt;=INDIRECT("'Panasonic ERJ Code Table'!$L" &amp; C$1)), AND($A515&gt;=INDIRECT("'Panasonic ERJ Code Table'!$M" &amp; C$1),$A515&lt;=INDIRECT("'Panasonic ERJ Code Table'!$N" &amp; C$1)) ),C$2&amp;_xlfn.XLOOKUP($A515,E96_raw,E96_code),"N/A")</f>
        <v>ERJ1RHD2153</v>
      </c>
      <c r="D515" s="23" t="str" cm="1">
        <f t="array" aca="1" ref="D515" ca="1">"technology "&amp;RIGHT(C515,4)&amp;";"&amp;_xlfn.XLOOKUP(2,eii,eia)&amp;C515&amp;_xlfn.XLOOKUP(16,eii,eia)&amp;_xlfn.XLOOKUP(3,eii,eia)&amp;_xlfn.XLOOKUP($A515,E96_raw,e96_std&amp;" "&amp;e96_sym)&amp;_xlfn.XLOOKUP(16,eii,eia)&amp;_xlfn.XLOOKUP(4,eii,eia)&amp;_xlfn.XLOOKUP(LEFT(C515,7),r_1,r_4)&amp;" W @ 70°C"&amp;_xlfn.XLOOKUP(16,eii,eia)&amp;_xlfn.XLOOKUP(5,eii,eia)&amp;_xlfn.XLOOKUP(MID(C515,4,3),e_code,TEXT(e_size,"0000"))&amp;_xlfn.XLOOKUP(16,eii,eia)&amp;_xlfn.XLOOKUP(6,eii,eia)&amp;ROUND(MIN(SQRT($A515*_xlfn.XLOOKUP(LEFT(C515,7),r_1,r_4)),_xlfn.XLOOKUP(LEFT(C515,7),r_1,r_7)),1)&amp;" V"&amp;_xlfn.XLOOKUP(16,eii,eia)&amp;_xlfn.XLOOKUP(8,eii,eia)&amp;_xlfn.XLOOKUP(LEFT(C515,7),r_1,r_8)&amp;_xlfn.XLOOKUP(16,eii,eia)&amp;_xlfn.XLOOKUP(9,eii,eia)&amp;_xlfn.XLOOKUP($A515,E96_raw,E96_code&amp;" / "&amp;E96_3C)&amp;_xlfn.XLOOKUP(16,eii,eia)&amp;_xlfn.XLOOKUP(10,eii,eia)&amp;_xlfn.XLOOKUP(LEFT(C515,7),r_1,r_10)&amp;_xlfn.XLOOKUP(16,eii,eia)&amp;_xlfn.XLOOKUP(11,eii,eia)&amp;_xlfn.XLOOKUP(LEFT(C515,7),r_1,r_11)&amp;_xlfn.XLOOKUP(16,eii,eia)&amp;_xlfn.XLOOKUP(12,eii,eia)&amp;_xlfn.XLOOKUP(LEFT(C515,7),r_1,r_12)&amp;" ppm/°C"&amp;_xlfn.XLOOKUP(16,eii,eia)&amp;_xlfn.XLOOKUP(13,eii,eia)&amp;MID(C515,4,2)&amp;_xlfn.XLOOKUP(16,eii,eia)&amp;_xlfn.XLOOKUP(14,eii,eia)&amp;_xlfn.XLOOKUP(16,eii,eia)&amp;_xlfn.XLOOKUP(15,eii,eia)&amp;_xlfn.XLOOKUP(16,eii,eia)</f>
        <v>technology 2153;attribute MPN 'ERJ1RHD2153' constant;attribute value '215 k' constant;attribute Power '0.05 W @ 70°C' constant;attribute package '0201' constant;attribute RCWV '30 V' constant;attribute tolerance '±0.5 %' constant;attribute pkg_codes '2153 / 214'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5" s="5" t="str" cm="1">
        <f t="array" aca="1" ref="F515" ca="1">IF( OR( AND($A515&gt;=INDIRECT("'Panasonic ERJ Code Table'!$K" &amp; F$1),$A515&lt;=INDIRECT("'Panasonic ERJ Code Table'!$L" &amp; F$1)), AND($A515&gt;=INDIRECT("'Panasonic ERJ Code Table'!$M" &amp; F$1),$A515&lt;=INDIRECT("'Panasonic ERJ Code Table'!$N" &amp; F$1)) ),F$2&amp;_xlfn.XLOOKUP($A515,E96_raw,E96_code),"N/A")</f>
        <v>N/A</v>
      </c>
      <c r="I515" s="5" t="str" cm="1">
        <f t="array" aca="1" ref="I515" ca="1">IF( OR( AND($A515&gt;=INDIRECT("'Panasonic ERJ Code Table'!$K" &amp; I$1),$A515&lt;=INDIRECT("'Panasonic ERJ Code Table'!$L" &amp; I$1)), AND($A515&gt;=INDIRECT("'Panasonic ERJ Code Table'!$M" &amp; I$1),$A515&lt;=INDIRECT("'Panasonic ERJ Code Table'!$N" &amp; I$1)) ),I$2&amp;_xlfn.XLOOKUP($A515,E96_raw,E96_code),"N/A")</f>
        <v>ERJ2RKD2153</v>
      </c>
      <c r="L515" s="5" t="str" cm="1">
        <f t="array" aca="1" ref="L515" ca="1">IF( OR( AND($A515&gt;=INDIRECT("'Panasonic ERJ Code Table'!$K" &amp; L$1),$A515&lt;=INDIRECT("'Panasonic ERJ Code Table'!$L" &amp; L$1)), AND($A515&gt;=INDIRECT("'Panasonic ERJ Code Table'!$M" &amp; L$1),$A515&lt;=INDIRECT("'Panasonic ERJ Code Table'!$N" &amp; L$1)) ),L$2&amp;_xlfn.XLOOKUP($A515,E96_raw,E96_code),"N/A")</f>
        <v>N/A</v>
      </c>
      <c r="O515" s="5" t="str" cm="1">
        <f t="array" aca="1" ref="O515" ca="1">IF( OR( AND($A515&gt;=INDIRECT("'Panasonic ERJ Code Table'!$K" &amp; O$1),$A515&lt;=INDIRECT("'Panasonic ERJ Code Table'!$L" &amp; O$1)), AND($A515&gt;=INDIRECT("'Panasonic ERJ Code Table'!$M" &amp; O$1),$A515&lt;=INDIRECT("'Panasonic ERJ Code Table'!$N" &amp; O$1)) ),O$2&amp;_xlfn.XLOOKUP($A515,E96_raw,E96_code),"N/A")</f>
        <v>ERJ3RED2153</v>
      </c>
      <c r="R515" s="5" t="str" cm="1">
        <f t="array" aca="1" ref="R515" ca="1">IF( OR( AND($A515&gt;=INDIRECT("'Panasonic ERJ Code Table'!$K" &amp; R$1),$A515&lt;=INDIRECT("'Panasonic ERJ Code Table'!$L" &amp; R$1)), AND($A515&gt;=INDIRECT("'Panasonic ERJ Code Table'!$M" &amp; R$1),$A515&lt;=INDIRECT("'Panasonic ERJ Code Table'!$N" &amp; R$1)) ),R$2&amp;_xlfn.XLOOKUP($A515,E96_raw,E96_code),"N/A")</f>
        <v>N/A</v>
      </c>
      <c r="U515" s="5" t="str" cm="1">
        <f t="array" aca="1" ref="U515" ca="1">IF( OR( AND($A515&gt;=INDIRECT("'Panasonic ERJ Code Table'!$J" &amp; U$1),$A515&lt;=INDIRECT("'Panasonic ERJ Code Table'!$K" &amp; U$1)), AND($A515&gt;=INDIRECT("'Panasonic ERJ Code Table'!$L" &amp; U$1),$A515&lt;=INDIRECT("'Panasonic ERJ Code Table'!$M" &amp; U$1)) ),U$2&amp;_xlfn.XLOOKUP($A515,E96_raw,E96_code),"N/A")</f>
        <v>N/A</v>
      </c>
    </row>
    <row r="516" spans="1:21">
      <c r="A516" s="16">
        <v>221000</v>
      </c>
      <c r="B516" s="19"/>
      <c r="C516" s="5" t="str" cm="1">
        <f t="array" aca="1" ref="C516" ca="1">IF( OR( AND($A516&gt;=INDIRECT("'Panasonic ERJ Code Table'!$K" &amp; C$1),$A516&lt;=INDIRECT("'Panasonic ERJ Code Table'!$L" &amp; C$1)), AND($A516&gt;=INDIRECT("'Panasonic ERJ Code Table'!$M" &amp; C$1),$A516&lt;=INDIRECT("'Panasonic ERJ Code Table'!$N" &amp; C$1)) ),C$2&amp;_xlfn.XLOOKUP($A516,E96_raw,E96_code),"N/A")</f>
        <v>ERJ1RHD2213</v>
      </c>
      <c r="D516" s="23" t="str" cm="1">
        <f t="array" aca="1" ref="D516" ca="1">"technology "&amp;RIGHT(C516,4)&amp;";"&amp;_xlfn.XLOOKUP(2,eii,eia)&amp;C516&amp;_xlfn.XLOOKUP(16,eii,eia)&amp;_xlfn.XLOOKUP(3,eii,eia)&amp;_xlfn.XLOOKUP($A516,E96_raw,e96_std&amp;" "&amp;e96_sym)&amp;_xlfn.XLOOKUP(16,eii,eia)&amp;_xlfn.XLOOKUP(4,eii,eia)&amp;_xlfn.XLOOKUP(LEFT(C516,7),r_1,r_4)&amp;" W @ 70°C"&amp;_xlfn.XLOOKUP(16,eii,eia)&amp;_xlfn.XLOOKUP(5,eii,eia)&amp;_xlfn.XLOOKUP(MID(C516,4,3),e_code,TEXT(e_size,"0000"))&amp;_xlfn.XLOOKUP(16,eii,eia)&amp;_xlfn.XLOOKUP(6,eii,eia)&amp;ROUND(MIN(SQRT($A516*_xlfn.XLOOKUP(LEFT(C516,7),r_1,r_4)),_xlfn.XLOOKUP(LEFT(C516,7),r_1,r_7)),1)&amp;" V"&amp;_xlfn.XLOOKUP(16,eii,eia)&amp;_xlfn.XLOOKUP(8,eii,eia)&amp;_xlfn.XLOOKUP(LEFT(C516,7),r_1,r_8)&amp;_xlfn.XLOOKUP(16,eii,eia)&amp;_xlfn.XLOOKUP(9,eii,eia)&amp;_xlfn.XLOOKUP($A516,E96_raw,E96_code&amp;" / "&amp;E96_3C)&amp;_xlfn.XLOOKUP(16,eii,eia)&amp;_xlfn.XLOOKUP(10,eii,eia)&amp;_xlfn.XLOOKUP(LEFT(C516,7),r_1,r_10)&amp;_xlfn.XLOOKUP(16,eii,eia)&amp;_xlfn.XLOOKUP(11,eii,eia)&amp;_xlfn.XLOOKUP(LEFT(C516,7),r_1,r_11)&amp;_xlfn.XLOOKUP(16,eii,eia)&amp;_xlfn.XLOOKUP(12,eii,eia)&amp;_xlfn.XLOOKUP(LEFT(C516,7),r_1,r_12)&amp;" ppm/°C"&amp;_xlfn.XLOOKUP(16,eii,eia)&amp;_xlfn.XLOOKUP(13,eii,eia)&amp;MID(C516,4,2)&amp;_xlfn.XLOOKUP(16,eii,eia)&amp;_xlfn.XLOOKUP(14,eii,eia)&amp;_xlfn.XLOOKUP(16,eii,eia)&amp;_xlfn.XLOOKUP(15,eii,eia)&amp;_xlfn.XLOOKUP(16,eii,eia)</f>
        <v>technology 2213;attribute MPN 'ERJ1RHD2213' constant;attribute value '221 k' constant;attribute Power '0.05 W @ 70°C' constant;attribute package '0201' constant;attribute RCWV '30 V' constant;attribute tolerance '±0.5 %' constant;attribute pkg_codes '2213 / 224'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6" s="5" t="str" cm="1">
        <f t="array" aca="1" ref="F516" ca="1">IF( OR( AND($A516&gt;=INDIRECT("'Panasonic ERJ Code Table'!$K" &amp; F$1),$A516&lt;=INDIRECT("'Panasonic ERJ Code Table'!$L" &amp; F$1)), AND($A516&gt;=INDIRECT("'Panasonic ERJ Code Table'!$M" &amp; F$1),$A516&lt;=INDIRECT("'Panasonic ERJ Code Table'!$N" &amp; F$1)) ),F$2&amp;_xlfn.XLOOKUP($A516,E96_raw,E96_code),"N/A")</f>
        <v>N/A</v>
      </c>
      <c r="I516" s="5" t="str" cm="1">
        <f t="array" aca="1" ref="I516" ca="1">IF( OR( AND($A516&gt;=INDIRECT("'Panasonic ERJ Code Table'!$K" &amp; I$1),$A516&lt;=INDIRECT("'Panasonic ERJ Code Table'!$L" &amp; I$1)), AND($A516&gt;=INDIRECT("'Panasonic ERJ Code Table'!$M" &amp; I$1),$A516&lt;=INDIRECT("'Panasonic ERJ Code Table'!$N" &amp; I$1)) ),I$2&amp;_xlfn.XLOOKUP($A516,E96_raw,E96_code),"N/A")</f>
        <v>ERJ2RKD2213</v>
      </c>
      <c r="L516" s="5" t="str" cm="1">
        <f t="array" aca="1" ref="L516" ca="1">IF( OR( AND($A516&gt;=INDIRECT("'Panasonic ERJ Code Table'!$K" &amp; L$1),$A516&lt;=INDIRECT("'Panasonic ERJ Code Table'!$L" &amp; L$1)), AND($A516&gt;=INDIRECT("'Panasonic ERJ Code Table'!$M" &amp; L$1),$A516&lt;=INDIRECT("'Panasonic ERJ Code Table'!$N" &amp; L$1)) ),L$2&amp;_xlfn.XLOOKUP($A516,E96_raw,E96_code),"N/A")</f>
        <v>N/A</v>
      </c>
      <c r="O516" s="5" t="str" cm="1">
        <f t="array" aca="1" ref="O516" ca="1">IF( OR( AND($A516&gt;=INDIRECT("'Panasonic ERJ Code Table'!$K" &amp; O$1),$A516&lt;=INDIRECT("'Panasonic ERJ Code Table'!$L" &amp; O$1)), AND($A516&gt;=INDIRECT("'Panasonic ERJ Code Table'!$M" &amp; O$1),$A516&lt;=INDIRECT("'Panasonic ERJ Code Table'!$N" &amp; O$1)) ),O$2&amp;_xlfn.XLOOKUP($A516,E96_raw,E96_code),"N/A")</f>
        <v>ERJ3RED2213</v>
      </c>
      <c r="R516" s="5" t="str" cm="1">
        <f t="array" aca="1" ref="R516" ca="1">IF( OR( AND($A516&gt;=INDIRECT("'Panasonic ERJ Code Table'!$K" &amp; R$1),$A516&lt;=INDIRECT("'Panasonic ERJ Code Table'!$L" &amp; R$1)), AND($A516&gt;=INDIRECT("'Panasonic ERJ Code Table'!$M" &amp; R$1),$A516&lt;=INDIRECT("'Panasonic ERJ Code Table'!$N" &amp; R$1)) ),R$2&amp;_xlfn.XLOOKUP($A516,E96_raw,E96_code),"N/A")</f>
        <v>N/A</v>
      </c>
      <c r="U516" s="5" t="str" cm="1">
        <f t="array" aca="1" ref="U516" ca="1">IF( OR( AND($A516&gt;=INDIRECT("'Panasonic ERJ Code Table'!$J" &amp; U$1),$A516&lt;=INDIRECT("'Panasonic ERJ Code Table'!$K" &amp; U$1)), AND($A516&gt;=INDIRECT("'Panasonic ERJ Code Table'!$L" &amp; U$1),$A516&lt;=INDIRECT("'Panasonic ERJ Code Table'!$M" &amp; U$1)) ),U$2&amp;_xlfn.XLOOKUP($A516,E96_raw,E96_code),"N/A")</f>
        <v>N/A</v>
      </c>
    </row>
    <row r="517" spans="1:21">
      <c r="A517" s="16">
        <v>226000</v>
      </c>
      <c r="B517" s="19"/>
      <c r="C517" s="5" t="str" cm="1">
        <f t="array" aca="1" ref="C517" ca="1">IF( OR( AND($A517&gt;=INDIRECT("'Panasonic ERJ Code Table'!$K" &amp; C$1),$A517&lt;=INDIRECT("'Panasonic ERJ Code Table'!$L" &amp; C$1)), AND($A517&gt;=INDIRECT("'Panasonic ERJ Code Table'!$M" &amp; C$1),$A517&lt;=INDIRECT("'Panasonic ERJ Code Table'!$N" &amp; C$1)) ),C$2&amp;_xlfn.XLOOKUP($A517,E96_raw,E96_code),"N/A")</f>
        <v>ERJ1RHD2263</v>
      </c>
      <c r="D517" s="23" t="str" cm="1">
        <f t="array" aca="1" ref="D517" ca="1">"technology "&amp;RIGHT(C517,4)&amp;";"&amp;_xlfn.XLOOKUP(2,eii,eia)&amp;C517&amp;_xlfn.XLOOKUP(16,eii,eia)&amp;_xlfn.XLOOKUP(3,eii,eia)&amp;_xlfn.XLOOKUP($A517,E96_raw,e96_std&amp;" "&amp;e96_sym)&amp;_xlfn.XLOOKUP(16,eii,eia)&amp;_xlfn.XLOOKUP(4,eii,eia)&amp;_xlfn.XLOOKUP(LEFT(C517,7),r_1,r_4)&amp;" W @ 70°C"&amp;_xlfn.XLOOKUP(16,eii,eia)&amp;_xlfn.XLOOKUP(5,eii,eia)&amp;_xlfn.XLOOKUP(MID(C517,4,3),e_code,TEXT(e_size,"0000"))&amp;_xlfn.XLOOKUP(16,eii,eia)&amp;_xlfn.XLOOKUP(6,eii,eia)&amp;ROUND(MIN(SQRT($A517*_xlfn.XLOOKUP(LEFT(C517,7),r_1,r_4)),_xlfn.XLOOKUP(LEFT(C517,7),r_1,r_7)),1)&amp;" V"&amp;_xlfn.XLOOKUP(16,eii,eia)&amp;_xlfn.XLOOKUP(8,eii,eia)&amp;_xlfn.XLOOKUP(LEFT(C517,7),r_1,r_8)&amp;_xlfn.XLOOKUP(16,eii,eia)&amp;_xlfn.XLOOKUP(9,eii,eia)&amp;_xlfn.XLOOKUP($A517,E96_raw,E96_code&amp;" / "&amp;E96_3C)&amp;_xlfn.XLOOKUP(16,eii,eia)&amp;_xlfn.XLOOKUP(10,eii,eia)&amp;_xlfn.XLOOKUP(LEFT(C517,7),r_1,r_10)&amp;_xlfn.XLOOKUP(16,eii,eia)&amp;_xlfn.XLOOKUP(11,eii,eia)&amp;_xlfn.XLOOKUP(LEFT(C517,7),r_1,r_11)&amp;_xlfn.XLOOKUP(16,eii,eia)&amp;_xlfn.XLOOKUP(12,eii,eia)&amp;_xlfn.XLOOKUP(LEFT(C517,7),r_1,r_12)&amp;" ppm/°C"&amp;_xlfn.XLOOKUP(16,eii,eia)&amp;_xlfn.XLOOKUP(13,eii,eia)&amp;MID(C517,4,2)&amp;_xlfn.XLOOKUP(16,eii,eia)&amp;_xlfn.XLOOKUP(14,eii,eia)&amp;_xlfn.XLOOKUP(16,eii,eia)&amp;_xlfn.XLOOKUP(15,eii,eia)&amp;_xlfn.XLOOKUP(16,eii,eia)</f>
        <v>technology 2263;attribute MPN 'ERJ1RHD2263' constant;attribute value '226 k' constant;attribute Power '0.05 W @ 70°C' constant;attribute package '0201' constant;attribute RCWV '30 V' constant;attribute tolerance '±0.5 %' constant;attribute pkg_codes '2263 / 224'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7" s="5" t="str" cm="1">
        <f t="array" aca="1" ref="F517" ca="1">IF( OR( AND($A517&gt;=INDIRECT("'Panasonic ERJ Code Table'!$K" &amp; F$1),$A517&lt;=INDIRECT("'Panasonic ERJ Code Table'!$L" &amp; F$1)), AND($A517&gt;=INDIRECT("'Panasonic ERJ Code Table'!$M" &amp; F$1),$A517&lt;=INDIRECT("'Panasonic ERJ Code Table'!$N" &amp; F$1)) ),F$2&amp;_xlfn.XLOOKUP($A517,E96_raw,E96_code),"N/A")</f>
        <v>N/A</v>
      </c>
      <c r="I517" s="5" t="str" cm="1">
        <f t="array" aca="1" ref="I517" ca="1">IF( OR( AND($A517&gt;=INDIRECT("'Panasonic ERJ Code Table'!$K" &amp; I$1),$A517&lt;=INDIRECT("'Panasonic ERJ Code Table'!$L" &amp; I$1)), AND($A517&gt;=INDIRECT("'Panasonic ERJ Code Table'!$M" &amp; I$1),$A517&lt;=INDIRECT("'Panasonic ERJ Code Table'!$N" &amp; I$1)) ),I$2&amp;_xlfn.XLOOKUP($A517,E96_raw,E96_code),"N/A")</f>
        <v>ERJ2RKD2263</v>
      </c>
      <c r="L517" s="5" t="str" cm="1">
        <f t="array" aca="1" ref="L517" ca="1">IF( OR( AND($A517&gt;=INDIRECT("'Panasonic ERJ Code Table'!$K" &amp; L$1),$A517&lt;=INDIRECT("'Panasonic ERJ Code Table'!$L" &amp; L$1)), AND($A517&gt;=INDIRECT("'Panasonic ERJ Code Table'!$M" &amp; L$1),$A517&lt;=INDIRECT("'Panasonic ERJ Code Table'!$N" &amp; L$1)) ),L$2&amp;_xlfn.XLOOKUP($A517,E96_raw,E96_code),"N/A")</f>
        <v>N/A</v>
      </c>
      <c r="O517" s="5" t="str" cm="1">
        <f t="array" aca="1" ref="O517" ca="1">IF( OR( AND($A517&gt;=INDIRECT("'Panasonic ERJ Code Table'!$K" &amp; O$1),$A517&lt;=INDIRECT("'Panasonic ERJ Code Table'!$L" &amp; O$1)), AND($A517&gt;=INDIRECT("'Panasonic ERJ Code Table'!$M" &amp; O$1),$A517&lt;=INDIRECT("'Panasonic ERJ Code Table'!$N" &amp; O$1)) ),O$2&amp;_xlfn.XLOOKUP($A517,E96_raw,E96_code),"N/A")</f>
        <v>ERJ3RED2263</v>
      </c>
      <c r="R517" s="5" t="str" cm="1">
        <f t="array" aca="1" ref="R517" ca="1">IF( OR( AND($A517&gt;=INDIRECT("'Panasonic ERJ Code Table'!$K" &amp; R$1),$A517&lt;=INDIRECT("'Panasonic ERJ Code Table'!$L" &amp; R$1)), AND($A517&gt;=INDIRECT("'Panasonic ERJ Code Table'!$M" &amp; R$1),$A517&lt;=INDIRECT("'Panasonic ERJ Code Table'!$N" &amp; R$1)) ),R$2&amp;_xlfn.XLOOKUP($A517,E96_raw,E96_code),"N/A")</f>
        <v>N/A</v>
      </c>
      <c r="U517" s="5" t="str" cm="1">
        <f t="array" aca="1" ref="U517" ca="1">IF( OR( AND($A517&gt;=INDIRECT("'Panasonic ERJ Code Table'!$J" &amp; U$1),$A517&lt;=INDIRECT("'Panasonic ERJ Code Table'!$K" &amp; U$1)), AND($A517&gt;=INDIRECT("'Panasonic ERJ Code Table'!$L" &amp; U$1),$A517&lt;=INDIRECT("'Panasonic ERJ Code Table'!$M" &amp; U$1)) ),U$2&amp;_xlfn.XLOOKUP($A517,E96_raw,E96_code),"N/A")</f>
        <v>N/A</v>
      </c>
    </row>
    <row r="518" spans="1:21">
      <c r="A518" s="16">
        <v>232000</v>
      </c>
      <c r="B518" s="19"/>
      <c r="C518" s="5" t="str" cm="1">
        <f t="array" aca="1" ref="C518" ca="1">IF( OR( AND($A518&gt;=INDIRECT("'Panasonic ERJ Code Table'!$K" &amp; C$1),$A518&lt;=INDIRECT("'Panasonic ERJ Code Table'!$L" &amp; C$1)), AND($A518&gt;=INDIRECT("'Panasonic ERJ Code Table'!$M" &amp; C$1),$A518&lt;=INDIRECT("'Panasonic ERJ Code Table'!$N" &amp; C$1)) ),C$2&amp;_xlfn.XLOOKUP($A518,E96_raw,E96_code),"N/A")</f>
        <v>ERJ1RHD2323</v>
      </c>
      <c r="D518" s="23" t="str" cm="1">
        <f t="array" aca="1" ref="D518" ca="1">"technology "&amp;RIGHT(C518,4)&amp;";"&amp;_xlfn.XLOOKUP(2,eii,eia)&amp;C518&amp;_xlfn.XLOOKUP(16,eii,eia)&amp;_xlfn.XLOOKUP(3,eii,eia)&amp;_xlfn.XLOOKUP($A518,E96_raw,e96_std&amp;" "&amp;e96_sym)&amp;_xlfn.XLOOKUP(16,eii,eia)&amp;_xlfn.XLOOKUP(4,eii,eia)&amp;_xlfn.XLOOKUP(LEFT(C518,7),r_1,r_4)&amp;" W @ 70°C"&amp;_xlfn.XLOOKUP(16,eii,eia)&amp;_xlfn.XLOOKUP(5,eii,eia)&amp;_xlfn.XLOOKUP(MID(C518,4,3),e_code,TEXT(e_size,"0000"))&amp;_xlfn.XLOOKUP(16,eii,eia)&amp;_xlfn.XLOOKUP(6,eii,eia)&amp;ROUND(MIN(SQRT($A518*_xlfn.XLOOKUP(LEFT(C518,7),r_1,r_4)),_xlfn.XLOOKUP(LEFT(C518,7),r_1,r_7)),1)&amp;" V"&amp;_xlfn.XLOOKUP(16,eii,eia)&amp;_xlfn.XLOOKUP(8,eii,eia)&amp;_xlfn.XLOOKUP(LEFT(C518,7),r_1,r_8)&amp;_xlfn.XLOOKUP(16,eii,eia)&amp;_xlfn.XLOOKUP(9,eii,eia)&amp;_xlfn.XLOOKUP($A518,E96_raw,E96_code&amp;" / "&amp;E96_3C)&amp;_xlfn.XLOOKUP(16,eii,eia)&amp;_xlfn.XLOOKUP(10,eii,eia)&amp;_xlfn.XLOOKUP(LEFT(C518,7),r_1,r_10)&amp;_xlfn.XLOOKUP(16,eii,eia)&amp;_xlfn.XLOOKUP(11,eii,eia)&amp;_xlfn.XLOOKUP(LEFT(C518,7),r_1,r_11)&amp;_xlfn.XLOOKUP(16,eii,eia)&amp;_xlfn.XLOOKUP(12,eii,eia)&amp;_xlfn.XLOOKUP(LEFT(C518,7),r_1,r_12)&amp;" ppm/°C"&amp;_xlfn.XLOOKUP(16,eii,eia)&amp;_xlfn.XLOOKUP(13,eii,eia)&amp;MID(C518,4,2)&amp;_xlfn.XLOOKUP(16,eii,eia)&amp;_xlfn.XLOOKUP(14,eii,eia)&amp;_xlfn.XLOOKUP(16,eii,eia)&amp;_xlfn.XLOOKUP(15,eii,eia)&amp;_xlfn.XLOOKUP(16,eii,eia)</f>
        <v>technology 2323;attribute MPN 'ERJ1RHD2323' constant;attribute value '232 k' constant;attribute Power '0.05 W @ 70°C' constant;attribute package '0201' constant;attribute RCWV '30 V' constant;attribute tolerance '±0.5 %' constant;attribute pkg_codes '2323 / 234'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8" s="5" t="str" cm="1">
        <f t="array" aca="1" ref="F518" ca="1">IF( OR( AND($A518&gt;=INDIRECT("'Panasonic ERJ Code Table'!$K" &amp; F$1),$A518&lt;=INDIRECT("'Panasonic ERJ Code Table'!$L" &amp; F$1)), AND($A518&gt;=INDIRECT("'Panasonic ERJ Code Table'!$M" &amp; F$1),$A518&lt;=INDIRECT("'Panasonic ERJ Code Table'!$N" &amp; F$1)) ),F$2&amp;_xlfn.XLOOKUP($A518,E96_raw,E96_code),"N/A")</f>
        <v>N/A</v>
      </c>
      <c r="I518" s="5" t="str" cm="1">
        <f t="array" aca="1" ref="I518" ca="1">IF( OR( AND($A518&gt;=INDIRECT("'Panasonic ERJ Code Table'!$K" &amp; I$1),$A518&lt;=INDIRECT("'Panasonic ERJ Code Table'!$L" &amp; I$1)), AND($A518&gt;=INDIRECT("'Panasonic ERJ Code Table'!$M" &amp; I$1),$A518&lt;=INDIRECT("'Panasonic ERJ Code Table'!$N" &amp; I$1)) ),I$2&amp;_xlfn.XLOOKUP($A518,E96_raw,E96_code),"N/A")</f>
        <v>ERJ2RKD2323</v>
      </c>
      <c r="L518" s="5" t="str" cm="1">
        <f t="array" aca="1" ref="L518" ca="1">IF( OR( AND($A518&gt;=INDIRECT("'Panasonic ERJ Code Table'!$K" &amp; L$1),$A518&lt;=INDIRECT("'Panasonic ERJ Code Table'!$L" &amp; L$1)), AND($A518&gt;=INDIRECT("'Panasonic ERJ Code Table'!$M" &amp; L$1),$A518&lt;=INDIRECT("'Panasonic ERJ Code Table'!$N" &amp; L$1)) ),L$2&amp;_xlfn.XLOOKUP($A518,E96_raw,E96_code),"N/A")</f>
        <v>N/A</v>
      </c>
      <c r="O518" s="5" t="str" cm="1">
        <f t="array" aca="1" ref="O518" ca="1">IF( OR( AND($A518&gt;=INDIRECT("'Panasonic ERJ Code Table'!$K" &amp; O$1),$A518&lt;=INDIRECT("'Panasonic ERJ Code Table'!$L" &amp; O$1)), AND($A518&gt;=INDIRECT("'Panasonic ERJ Code Table'!$M" &amp; O$1),$A518&lt;=INDIRECT("'Panasonic ERJ Code Table'!$N" &amp; O$1)) ),O$2&amp;_xlfn.XLOOKUP($A518,E96_raw,E96_code),"N/A")</f>
        <v>ERJ3RED2323</v>
      </c>
      <c r="R518" s="5" t="str" cm="1">
        <f t="array" aca="1" ref="R518" ca="1">IF( OR( AND($A518&gt;=INDIRECT("'Panasonic ERJ Code Table'!$K" &amp; R$1),$A518&lt;=INDIRECT("'Panasonic ERJ Code Table'!$L" &amp; R$1)), AND($A518&gt;=INDIRECT("'Panasonic ERJ Code Table'!$M" &amp; R$1),$A518&lt;=INDIRECT("'Panasonic ERJ Code Table'!$N" &amp; R$1)) ),R$2&amp;_xlfn.XLOOKUP($A518,E96_raw,E96_code),"N/A")</f>
        <v>N/A</v>
      </c>
      <c r="U518" s="5" t="str" cm="1">
        <f t="array" aca="1" ref="U518" ca="1">IF( OR( AND($A518&gt;=INDIRECT("'Panasonic ERJ Code Table'!$J" &amp; U$1),$A518&lt;=INDIRECT("'Panasonic ERJ Code Table'!$K" &amp; U$1)), AND($A518&gt;=INDIRECT("'Panasonic ERJ Code Table'!$L" &amp; U$1),$A518&lt;=INDIRECT("'Panasonic ERJ Code Table'!$M" &amp; U$1)) ),U$2&amp;_xlfn.XLOOKUP($A518,E96_raw,E96_code),"N/A")</f>
        <v>N/A</v>
      </c>
    </row>
    <row r="519" spans="1:21">
      <c r="A519" s="16">
        <v>237000</v>
      </c>
      <c r="B519" s="19"/>
      <c r="C519" s="5" t="str" cm="1">
        <f t="array" aca="1" ref="C519" ca="1">IF( OR( AND($A519&gt;=INDIRECT("'Panasonic ERJ Code Table'!$K" &amp; C$1),$A519&lt;=INDIRECT("'Panasonic ERJ Code Table'!$L" &amp; C$1)), AND($A519&gt;=INDIRECT("'Panasonic ERJ Code Table'!$M" &amp; C$1),$A519&lt;=INDIRECT("'Panasonic ERJ Code Table'!$N" &amp; C$1)) ),C$2&amp;_xlfn.XLOOKUP($A519,E96_raw,E96_code),"N/A")</f>
        <v>ERJ1RHD2373</v>
      </c>
      <c r="D519" s="23" t="str" cm="1">
        <f t="array" aca="1" ref="D519" ca="1">"technology "&amp;RIGHT(C519,4)&amp;";"&amp;_xlfn.XLOOKUP(2,eii,eia)&amp;C519&amp;_xlfn.XLOOKUP(16,eii,eia)&amp;_xlfn.XLOOKUP(3,eii,eia)&amp;_xlfn.XLOOKUP($A519,E96_raw,e96_std&amp;" "&amp;e96_sym)&amp;_xlfn.XLOOKUP(16,eii,eia)&amp;_xlfn.XLOOKUP(4,eii,eia)&amp;_xlfn.XLOOKUP(LEFT(C519,7),r_1,r_4)&amp;" W @ 70°C"&amp;_xlfn.XLOOKUP(16,eii,eia)&amp;_xlfn.XLOOKUP(5,eii,eia)&amp;_xlfn.XLOOKUP(MID(C519,4,3),e_code,TEXT(e_size,"0000"))&amp;_xlfn.XLOOKUP(16,eii,eia)&amp;_xlfn.XLOOKUP(6,eii,eia)&amp;ROUND(MIN(SQRT($A519*_xlfn.XLOOKUP(LEFT(C519,7),r_1,r_4)),_xlfn.XLOOKUP(LEFT(C519,7),r_1,r_7)),1)&amp;" V"&amp;_xlfn.XLOOKUP(16,eii,eia)&amp;_xlfn.XLOOKUP(8,eii,eia)&amp;_xlfn.XLOOKUP(LEFT(C519,7),r_1,r_8)&amp;_xlfn.XLOOKUP(16,eii,eia)&amp;_xlfn.XLOOKUP(9,eii,eia)&amp;_xlfn.XLOOKUP($A519,E96_raw,E96_code&amp;" / "&amp;E96_3C)&amp;_xlfn.XLOOKUP(16,eii,eia)&amp;_xlfn.XLOOKUP(10,eii,eia)&amp;_xlfn.XLOOKUP(LEFT(C519,7),r_1,r_10)&amp;_xlfn.XLOOKUP(16,eii,eia)&amp;_xlfn.XLOOKUP(11,eii,eia)&amp;_xlfn.XLOOKUP(LEFT(C519,7),r_1,r_11)&amp;_xlfn.XLOOKUP(16,eii,eia)&amp;_xlfn.XLOOKUP(12,eii,eia)&amp;_xlfn.XLOOKUP(LEFT(C519,7),r_1,r_12)&amp;" ppm/°C"&amp;_xlfn.XLOOKUP(16,eii,eia)&amp;_xlfn.XLOOKUP(13,eii,eia)&amp;MID(C519,4,2)&amp;_xlfn.XLOOKUP(16,eii,eia)&amp;_xlfn.XLOOKUP(14,eii,eia)&amp;_xlfn.XLOOKUP(16,eii,eia)&amp;_xlfn.XLOOKUP(15,eii,eia)&amp;_xlfn.XLOOKUP(16,eii,eia)</f>
        <v>technology 2373;attribute MPN 'ERJ1RHD2373' constant;attribute value '237 k' constant;attribute Power '0.05 W @ 70°C' constant;attribute package '0201' constant;attribute RCWV '30 V' constant;attribute tolerance '±0.5 %' constant;attribute pkg_codes '2373 / 234'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19" s="5" t="str" cm="1">
        <f t="array" aca="1" ref="F519" ca="1">IF( OR( AND($A519&gt;=INDIRECT("'Panasonic ERJ Code Table'!$K" &amp; F$1),$A519&lt;=INDIRECT("'Panasonic ERJ Code Table'!$L" &amp; F$1)), AND($A519&gt;=INDIRECT("'Panasonic ERJ Code Table'!$M" &amp; F$1),$A519&lt;=INDIRECT("'Panasonic ERJ Code Table'!$N" &amp; F$1)) ),F$2&amp;_xlfn.XLOOKUP($A519,E96_raw,E96_code),"N/A")</f>
        <v>N/A</v>
      </c>
      <c r="I519" s="5" t="str" cm="1">
        <f t="array" aca="1" ref="I519" ca="1">IF( OR( AND($A519&gt;=INDIRECT("'Panasonic ERJ Code Table'!$K" &amp; I$1),$A519&lt;=INDIRECT("'Panasonic ERJ Code Table'!$L" &amp; I$1)), AND($A519&gt;=INDIRECT("'Panasonic ERJ Code Table'!$M" &amp; I$1),$A519&lt;=INDIRECT("'Panasonic ERJ Code Table'!$N" &amp; I$1)) ),I$2&amp;_xlfn.XLOOKUP($A519,E96_raw,E96_code),"N/A")</f>
        <v>ERJ2RKD2373</v>
      </c>
      <c r="L519" s="5" t="str" cm="1">
        <f t="array" aca="1" ref="L519" ca="1">IF( OR( AND($A519&gt;=INDIRECT("'Panasonic ERJ Code Table'!$K" &amp; L$1),$A519&lt;=INDIRECT("'Panasonic ERJ Code Table'!$L" &amp; L$1)), AND($A519&gt;=INDIRECT("'Panasonic ERJ Code Table'!$M" &amp; L$1),$A519&lt;=INDIRECT("'Panasonic ERJ Code Table'!$N" &amp; L$1)) ),L$2&amp;_xlfn.XLOOKUP($A519,E96_raw,E96_code),"N/A")</f>
        <v>N/A</v>
      </c>
      <c r="O519" s="5" t="str" cm="1">
        <f t="array" aca="1" ref="O519" ca="1">IF( OR( AND($A519&gt;=INDIRECT("'Panasonic ERJ Code Table'!$K" &amp; O$1),$A519&lt;=INDIRECT("'Panasonic ERJ Code Table'!$L" &amp; O$1)), AND($A519&gt;=INDIRECT("'Panasonic ERJ Code Table'!$M" &amp; O$1),$A519&lt;=INDIRECT("'Panasonic ERJ Code Table'!$N" &amp; O$1)) ),O$2&amp;_xlfn.XLOOKUP($A519,E96_raw,E96_code),"N/A")</f>
        <v>ERJ3RED2373</v>
      </c>
      <c r="R519" s="5" t="str" cm="1">
        <f t="array" aca="1" ref="R519" ca="1">IF( OR( AND($A519&gt;=INDIRECT("'Panasonic ERJ Code Table'!$K" &amp; R$1),$A519&lt;=INDIRECT("'Panasonic ERJ Code Table'!$L" &amp; R$1)), AND($A519&gt;=INDIRECT("'Panasonic ERJ Code Table'!$M" &amp; R$1),$A519&lt;=INDIRECT("'Panasonic ERJ Code Table'!$N" &amp; R$1)) ),R$2&amp;_xlfn.XLOOKUP($A519,E96_raw,E96_code),"N/A")</f>
        <v>N/A</v>
      </c>
      <c r="U519" s="5" t="str" cm="1">
        <f t="array" aca="1" ref="U519" ca="1">IF( OR( AND($A519&gt;=INDIRECT("'Panasonic ERJ Code Table'!$J" &amp; U$1),$A519&lt;=INDIRECT("'Panasonic ERJ Code Table'!$K" &amp; U$1)), AND($A519&gt;=INDIRECT("'Panasonic ERJ Code Table'!$L" &amp; U$1),$A519&lt;=INDIRECT("'Panasonic ERJ Code Table'!$M" &amp; U$1)) ),U$2&amp;_xlfn.XLOOKUP($A519,E96_raw,E96_code),"N/A")</f>
        <v>N/A</v>
      </c>
    </row>
    <row r="520" spans="1:21">
      <c r="A520" s="16">
        <v>243000</v>
      </c>
      <c r="B520" s="19"/>
      <c r="C520" s="5" t="str" cm="1">
        <f t="array" aca="1" ref="C520" ca="1">IF( OR( AND($A520&gt;=INDIRECT("'Panasonic ERJ Code Table'!$K" &amp; C$1),$A520&lt;=INDIRECT("'Panasonic ERJ Code Table'!$L" &amp; C$1)), AND($A520&gt;=INDIRECT("'Panasonic ERJ Code Table'!$M" &amp; C$1),$A520&lt;=INDIRECT("'Panasonic ERJ Code Table'!$N" &amp; C$1)) ),C$2&amp;_xlfn.XLOOKUP($A520,E96_raw,E96_code),"N/A")</f>
        <v>ERJ1RHD2433</v>
      </c>
      <c r="D520" s="23" t="str" cm="1">
        <f t="array" aca="1" ref="D520" ca="1">"technology "&amp;RIGHT(C520,4)&amp;";"&amp;_xlfn.XLOOKUP(2,eii,eia)&amp;C520&amp;_xlfn.XLOOKUP(16,eii,eia)&amp;_xlfn.XLOOKUP(3,eii,eia)&amp;_xlfn.XLOOKUP($A520,E96_raw,e96_std&amp;" "&amp;e96_sym)&amp;_xlfn.XLOOKUP(16,eii,eia)&amp;_xlfn.XLOOKUP(4,eii,eia)&amp;_xlfn.XLOOKUP(LEFT(C520,7),r_1,r_4)&amp;" W @ 70°C"&amp;_xlfn.XLOOKUP(16,eii,eia)&amp;_xlfn.XLOOKUP(5,eii,eia)&amp;_xlfn.XLOOKUP(MID(C520,4,3),e_code,TEXT(e_size,"0000"))&amp;_xlfn.XLOOKUP(16,eii,eia)&amp;_xlfn.XLOOKUP(6,eii,eia)&amp;ROUND(MIN(SQRT($A520*_xlfn.XLOOKUP(LEFT(C520,7),r_1,r_4)),_xlfn.XLOOKUP(LEFT(C520,7),r_1,r_7)),1)&amp;" V"&amp;_xlfn.XLOOKUP(16,eii,eia)&amp;_xlfn.XLOOKUP(8,eii,eia)&amp;_xlfn.XLOOKUP(LEFT(C520,7),r_1,r_8)&amp;_xlfn.XLOOKUP(16,eii,eia)&amp;_xlfn.XLOOKUP(9,eii,eia)&amp;_xlfn.XLOOKUP($A520,E96_raw,E96_code&amp;" / "&amp;E96_3C)&amp;_xlfn.XLOOKUP(16,eii,eia)&amp;_xlfn.XLOOKUP(10,eii,eia)&amp;_xlfn.XLOOKUP(LEFT(C520,7),r_1,r_10)&amp;_xlfn.XLOOKUP(16,eii,eia)&amp;_xlfn.XLOOKUP(11,eii,eia)&amp;_xlfn.XLOOKUP(LEFT(C520,7),r_1,r_11)&amp;_xlfn.XLOOKUP(16,eii,eia)&amp;_xlfn.XLOOKUP(12,eii,eia)&amp;_xlfn.XLOOKUP(LEFT(C520,7),r_1,r_12)&amp;" ppm/°C"&amp;_xlfn.XLOOKUP(16,eii,eia)&amp;_xlfn.XLOOKUP(13,eii,eia)&amp;MID(C520,4,2)&amp;_xlfn.XLOOKUP(16,eii,eia)&amp;_xlfn.XLOOKUP(14,eii,eia)&amp;_xlfn.XLOOKUP(16,eii,eia)&amp;_xlfn.XLOOKUP(15,eii,eia)&amp;_xlfn.XLOOKUP(16,eii,eia)</f>
        <v>technology 2433;attribute MPN 'ERJ1RHD2433' constant;attribute value '243 k' constant;attribute Power '0.05 W @ 70°C' constant;attribute package '0201' constant;attribute RCWV '30 V' constant;attribute tolerance '±0.5 %' constant;attribute pkg_codes '2433 / 244'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0" s="5" t="str" cm="1">
        <f t="array" aca="1" ref="F520" ca="1">IF( OR( AND($A520&gt;=INDIRECT("'Panasonic ERJ Code Table'!$K" &amp; F$1),$A520&lt;=INDIRECT("'Panasonic ERJ Code Table'!$L" &amp; F$1)), AND($A520&gt;=INDIRECT("'Panasonic ERJ Code Table'!$M" &amp; F$1),$A520&lt;=INDIRECT("'Panasonic ERJ Code Table'!$N" &amp; F$1)) ),F$2&amp;_xlfn.XLOOKUP($A520,E96_raw,E96_code),"N/A")</f>
        <v>N/A</v>
      </c>
      <c r="I520" s="5" t="str" cm="1">
        <f t="array" aca="1" ref="I520" ca="1">IF( OR( AND($A520&gt;=INDIRECT("'Panasonic ERJ Code Table'!$K" &amp; I$1),$A520&lt;=INDIRECT("'Panasonic ERJ Code Table'!$L" &amp; I$1)), AND($A520&gt;=INDIRECT("'Panasonic ERJ Code Table'!$M" &amp; I$1),$A520&lt;=INDIRECT("'Panasonic ERJ Code Table'!$N" &amp; I$1)) ),I$2&amp;_xlfn.XLOOKUP($A520,E96_raw,E96_code),"N/A")</f>
        <v>ERJ2RKD2433</v>
      </c>
      <c r="L520" s="5" t="str" cm="1">
        <f t="array" aca="1" ref="L520" ca="1">IF( OR( AND($A520&gt;=INDIRECT("'Panasonic ERJ Code Table'!$K" &amp; L$1),$A520&lt;=INDIRECT("'Panasonic ERJ Code Table'!$L" &amp; L$1)), AND($A520&gt;=INDIRECT("'Panasonic ERJ Code Table'!$M" &amp; L$1),$A520&lt;=INDIRECT("'Panasonic ERJ Code Table'!$N" &amp; L$1)) ),L$2&amp;_xlfn.XLOOKUP($A520,E96_raw,E96_code),"N/A")</f>
        <v>N/A</v>
      </c>
      <c r="O520" s="5" t="str" cm="1">
        <f t="array" aca="1" ref="O520" ca="1">IF( OR( AND($A520&gt;=INDIRECT("'Panasonic ERJ Code Table'!$K" &amp; O$1),$A520&lt;=INDIRECT("'Panasonic ERJ Code Table'!$L" &amp; O$1)), AND($A520&gt;=INDIRECT("'Panasonic ERJ Code Table'!$M" &amp; O$1),$A520&lt;=INDIRECT("'Panasonic ERJ Code Table'!$N" &amp; O$1)) ),O$2&amp;_xlfn.XLOOKUP($A520,E96_raw,E96_code),"N/A")</f>
        <v>ERJ3RED2433</v>
      </c>
      <c r="R520" s="5" t="str" cm="1">
        <f t="array" aca="1" ref="R520" ca="1">IF( OR( AND($A520&gt;=INDIRECT("'Panasonic ERJ Code Table'!$K" &amp; R$1),$A520&lt;=INDIRECT("'Panasonic ERJ Code Table'!$L" &amp; R$1)), AND($A520&gt;=INDIRECT("'Panasonic ERJ Code Table'!$M" &amp; R$1),$A520&lt;=INDIRECT("'Panasonic ERJ Code Table'!$N" &amp; R$1)) ),R$2&amp;_xlfn.XLOOKUP($A520,E96_raw,E96_code),"N/A")</f>
        <v>N/A</v>
      </c>
      <c r="U520" s="5" t="str" cm="1">
        <f t="array" aca="1" ref="U520" ca="1">IF( OR( AND($A520&gt;=INDIRECT("'Panasonic ERJ Code Table'!$J" &amp; U$1),$A520&lt;=INDIRECT("'Panasonic ERJ Code Table'!$K" &amp; U$1)), AND($A520&gt;=INDIRECT("'Panasonic ERJ Code Table'!$L" &amp; U$1),$A520&lt;=INDIRECT("'Panasonic ERJ Code Table'!$M" &amp; U$1)) ),U$2&amp;_xlfn.XLOOKUP($A520,E96_raw,E96_code),"N/A")</f>
        <v>N/A</v>
      </c>
    </row>
    <row r="521" spans="1:21">
      <c r="A521" s="16">
        <v>249000</v>
      </c>
      <c r="B521" s="19"/>
      <c r="C521" s="5" t="str" cm="1">
        <f t="array" aca="1" ref="C521" ca="1">IF( OR( AND($A521&gt;=INDIRECT("'Panasonic ERJ Code Table'!$K" &amp; C$1),$A521&lt;=INDIRECT("'Panasonic ERJ Code Table'!$L" &amp; C$1)), AND($A521&gt;=INDIRECT("'Panasonic ERJ Code Table'!$M" &amp; C$1),$A521&lt;=INDIRECT("'Panasonic ERJ Code Table'!$N" &amp; C$1)) ),C$2&amp;_xlfn.XLOOKUP($A521,E96_raw,E96_code),"N/A")</f>
        <v>ERJ1RHD2493</v>
      </c>
      <c r="D521" s="23" t="str" cm="1">
        <f t="array" aca="1" ref="D521" ca="1">"technology "&amp;RIGHT(C521,4)&amp;";"&amp;_xlfn.XLOOKUP(2,eii,eia)&amp;C521&amp;_xlfn.XLOOKUP(16,eii,eia)&amp;_xlfn.XLOOKUP(3,eii,eia)&amp;_xlfn.XLOOKUP($A521,E96_raw,e96_std&amp;" "&amp;e96_sym)&amp;_xlfn.XLOOKUP(16,eii,eia)&amp;_xlfn.XLOOKUP(4,eii,eia)&amp;_xlfn.XLOOKUP(LEFT(C521,7),r_1,r_4)&amp;" W @ 70°C"&amp;_xlfn.XLOOKUP(16,eii,eia)&amp;_xlfn.XLOOKUP(5,eii,eia)&amp;_xlfn.XLOOKUP(MID(C521,4,3),e_code,TEXT(e_size,"0000"))&amp;_xlfn.XLOOKUP(16,eii,eia)&amp;_xlfn.XLOOKUP(6,eii,eia)&amp;ROUND(MIN(SQRT($A521*_xlfn.XLOOKUP(LEFT(C521,7),r_1,r_4)),_xlfn.XLOOKUP(LEFT(C521,7),r_1,r_7)),1)&amp;" V"&amp;_xlfn.XLOOKUP(16,eii,eia)&amp;_xlfn.XLOOKUP(8,eii,eia)&amp;_xlfn.XLOOKUP(LEFT(C521,7),r_1,r_8)&amp;_xlfn.XLOOKUP(16,eii,eia)&amp;_xlfn.XLOOKUP(9,eii,eia)&amp;_xlfn.XLOOKUP($A521,E96_raw,E96_code&amp;" / "&amp;E96_3C)&amp;_xlfn.XLOOKUP(16,eii,eia)&amp;_xlfn.XLOOKUP(10,eii,eia)&amp;_xlfn.XLOOKUP(LEFT(C521,7),r_1,r_10)&amp;_xlfn.XLOOKUP(16,eii,eia)&amp;_xlfn.XLOOKUP(11,eii,eia)&amp;_xlfn.XLOOKUP(LEFT(C521,7),r_1,r_11)&amp;_xlfn.XLOOKUP(16,eii,eia)&amp;_xlfn.XLOOKUP(12,eii,eia)&amp;_xlfn.XLOOKUP(LEFT(C521,7),r_1,r_12)&amp;" ppm/°C"&amp;_xlfn.XLOOKUP(16,eii,eia)&amp;_xlfn.XLOOKUP(13,eii,eia)&amp;MID(C521,4,2)&amp;_xlfn.XLOOKUP(16,eii,eia)&amp;_xlfn.XLOOKUP(14,eii,eia)&amp;_xlfn.XLOOKUP(16,eii,eia)&amp;_xlfn.XLOOKUP(15,eii,eia)&amp;_xlfn.XLOOKUP(16,eii,eia)</f>
        <v>technology 2493;attribute MPN 'ERJ1RHD2493' constant;attribute value '249 k' constant;attribute Power '0.05 W @ 70°C' constant;attribute package '0201' constant;attribute RCWV '30 V' constant;attribute tolerance '±0.5 %' constant;attribute pkg_codes '2493 / 244'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1" s="5" t="str" cm="1">
        <f t="array" aca="1" ref="F521" ca="1">IF( OR( AND($A521&gt;=INDIRECT("'Panasonic ERJ Code Table'!$K" &amp; F$1),$A521&lt;=INDIRECT("'Panasonic ERJ Code Table'!$L" &amp; F$1)), AND($A521&gt;=INDIRECT("'Panasonic ERJ Code Table'!$M" &amp; F$1),$A521&lt;=INDIRECT("'Panasonic ERJ Code Table'!$N" &amp; F$1)) ),F$2&amp;_xlfn.XLOOKUP($A521,E96_raw,E96_code),"N/A")</f>
        <v>N/A</v>
      </c>
      <c r="I521" s="5" t="str" cm="1">
        <f t="array" aca="1" ref="I521" ca="1">IF( OR( AND($A521&gt;=INDIRECT("'Panasonic ERJ Code Table'!$K" &amp; I$1),$A521&lt;=INDIRECT("'Panasonic ERJ Code Table'!$L" &amp; I$1)), AND($A521&gt;=INDIRECT("'Panasonic ERJ Code Table'!$M" &amp; I$1),$A521&lt;=INDIRECT("'Panasonic ERJ Code Table'!$N" &amp; I$1)) ),I$2&amp;_xlfn.XLOOKUP($A521,E96_raw,E96_code),"N/A")</f>
        <v>ERJ2RKD2493</v>
      </c>
      <c r="L521" s="5" t="str" cm="1">
        <f t="array" aca="1" ref="L521" ca="1">IF( OR( AND($A521&gt;=INDIRECT("'Panasonic ERJ Code Table'!$K" &amp; L$1),$A521&lt;=INDIRECT("'Panasonic ERJ Code Table'!$L" &amp; L$1)), AND($A521&gt;=INDIRECT("'Panasonic ERJ Code Table'!$M" &amp; L$1),$A521&lt;=INDIRECT("'Panasonic ERJ Code Table'!$N" &amp; L$1)) ),L$2&amp;_xlfn.XLOOKUP($A521,E96_raw,E96_code),"N/A")</f>
        <v>N/A</v>
      </c>
      <c r="O521" s="5" t="str" cm="1">
        <f t="array" aca="1" ref="O521" ca="1">IF( OR( AND($A521&gt;=INDIRECT("'Panasonic ERJ Code Table'!$K" &amp; O$1),$A521&lt;=INDIRECT("'Panasonic ERJ Code Table'!$L" &amp; O$1)), AND($A521&gt;=INDIRECT("'Panasonic ERJ Code Table'!$M" &amp; O$1),$A521&lt;=INDIRECT("'Panasonic ERJ Code Table'!$N" &amp; O$1)) ),O$2&amp;_xlfn.XLOOKUP($A521,E96_raw,E96_code),"N/A")</f>
        <v>ERJ3RED2493</v>
      </c>
      <c r="R521" s="5" t="str" cm="1">
        <f t="array" aca="1" ref="R521" ca="1">IF( OR( AND($A521&gt;=INDIRECT("'Panasonic ERJ Code Table'!$K" &amp; R$1),$A521&lt;=INDIRECT("'Panasonic ERJ Code Table'!$L" &amp; R$1)), AND($A521&gt;=INDIRECT("'Panasonic ERJ Code Table'!$M" &amp; R$1),$A521&lt;=INDIRECT("'Panasonic ERJ Code Table'!$N" &amp; R$1)) ),R$2&amp;_xlfn.XLOOKUP($A521,E96_raw,E96_code),"N/A")</f>
        <v>N/A</v>
      </c>
      <c r="U521" s="5" t="str" cm="1">
        <f t="array" aca="1" ref="U521" ca="1">IF( OR( AND($A521&gt;=INDIRECT("'Panasonic ERJ Code Table'!$J" &amp; U$1),$A521&lt;=INDIRECT("'Panasonic ERJ Code Table'!$K" &amp; U$1)), AND($A521&gt;=INDIRECT("'Panasonic ERJ Code Table'!$L" &amp; U$1),$A521&lt;=INDIRECT("'Panasonic ERJ Code Table'!$M" &amp; U$1)) ),U$2&amp;_xlfn.XLOOKUP($A521,E96_raw,E96_code),"N/A")</f>
        <v>N/A</v>
      </c>
    </row>
    <row r="522" spans="1:21">
      <c r="A522" s="16">
        <v>255000</v>
      </c>
      <c r="B522" s="19"/>
      <c r="C522" s="5" t="str" cm="1">
        <f t="array" aca="1" ref="C522" ca="1">IF( OR( AND($A522&gt;=INDIRECT("'Panasonic ERJ Code Table'!$K" &amp; C$1),$A522&lt;=INDIRECT("'Panasonic ERJ Code Table'!$L" &amp; C$1)), AND($A522&gt;=INDIRECT("'Panasonic ERJ Code Table'!$M" &amp; C$1),$A522&lt;=INDIRECT("'Panasonic ERJ Code Table'!$N" &amp; C$1)) ),C$2&amp;_xlfn.XLOOKUP($A522,E96_raw,E96_code),"N/A")</f>
        <v>ERJ1RHD2553</v>
      </c>
      <c r="D522" s="23" t="str" cm="1">
        <f t="array" aca="1" ref="D522" ca="1">"technology "&amp;RIGHT(C522,4)&amp;";"&amp;_xlfn.XLOOKUP(2,eii,eia)&amp;C522&amp;_xlfn.XLOOKUP(16,eii,eia)&amp;_xlfn.XLOOKUP(3,eii,eia)&amp;_xlfn.XLOOKUP($A522,E96_raw,e96_std&amp;" "&amp;e96_sym)&amp;_xlfn.XLOOKUP(16,eii,eia)&amp;_xlfn.XLOOKUP(4,eii,eia)&amp;_xlfn.XLOOKUP(LEFT(C522,7),r_1,r_4)&amp;" W @ 70°C"&amp;_xlfn.XLOOKUP(16,eii,eia)&amp;_xlfn.XLOOKUP(5,eii,eia)&amp;_xlfn.XLOOKUP(MID(C522,4,3),e_code,TEXT(e_size,"0000"))&amp;_xlfn.XLOOKUP(16,eii,eia)&amp;_xlfn.XLOOKUP(6,eii,eia)&amp;ROUND(MIN(SQRT($A522*_xlfn.XLOOKUP(LEFT(C522,7),r_1,r_4)),_xlfn.XLOOKUP(LEFT(C522,7),r_1,r_7)),1)&amp;" V"&amp;_xlfn.XLOOKUP(16,eii,eia)&amp;_xlfn.XLOOKUP(8,eii,eia)&amp;_xlfn.XLOOKUP(LEFT(C522,7),r_1,r_8)&amp;_xlfn.XLOOKUP(16,eii,eia)&amp;_xlfn.XLOOKUP(9,eii,eia)&amp;_xlfn.XLOOKUP($A522,E96_raw,E96_code&amp;" / "&amp;E96_3C)&amp;_xlfn.XLOOKUP(16,eii,eia)&amp;_xlfn.XLOOKUP(10,eii,eia)&amp;_xlfn.XLOOKUP(LEFT(C522,7),r_1,r_10)&amp;_xlfn.XLOOKUP(16,eii,eia)&amp;_xlfn.XLOOKUP(11,eii,eia)&amp;_xlfn.XLOOKUP(LEFT(C522,7),r_1,r_11)&amp;_xlfn.XLOOKUP(16,eii,eia)&amp;_xlfn.XLOOKUP(12,eii,eia)&amp;_xlfn.XLOOKUP(LEFT(C522,7),r_1,r_12)&amp;" ppm/°C"&amp;_xlfn.XLOOKUP(16,eii,eia)&amp;_xlfn.XLOOKUP(13,eii,eia)&amp;MID(C522,4,2)&amp;_xlfn.XLOOKUP(16,eii,eia)&amp;_xlfn.XLOOKUP(14,eii,eia)&amp;_xlfn.XLOOKUP(16,eii,eia)&amp;_xlfn.XLOOKUP(15,eii,eia)&amp;_xlfn.XLOOKUP(16,eii,eia)</f>
        <v>technology 2553;attribute MPN 'ERJ1RHD2553' constant;attribute value '255 k' constant;attribute Power '0.05 W @ 70°C' constant;attribute package '0201' constant;attribute RCWV '30 V' constant;attribute tolerance '±0.5 %' constant;attribute pkg_codes '2553 / 254'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2" s="5" t="str" cm="1">
        <f t="array" aca="1" ref="F522" ca="1">IF( OR( AND($A522&gt;=INDIRECT("'Panasonic ERJ Code Table'!$K" &amp; F$1),$A522&lt;=INDIRECT("'Panasonic ERJ Code Table'!$L" &amp; F$1)), AND($A522&gt;=INDIRECT("'Panasonic ERJ Code Table'!$M" &amp; F$1),$A522&lt;=INDIRECT("'Panasonic ERJ Code Table'!$N" &amp; F$1)) ),F$2&amp;_xlfn.XLOOKUP($A522,E96_raw,E96_code),"N/A")</f>
        <v>N/A</v>
      </c>
      <c r="I522" s="5" t="str" cm="1">
        <f t="array" aca="1" ref="I522" ca="1">IF( OR( AND($A522&gt;=INDIRECT("'Panasonic ERJ Code Table'!$K" &amp; I$1),$A522&lt;=INDIRECT("'Panasonic ERJ Code Table'!$L" &amp; I$1)), AND($A522&gt;=INDIRECT("'Panasonic ERJ Code Table'!$M" &amp; I$1),$A522&lt;=INDIRECT("'Panasonic ERJ Code Table'!$N" &amp; I$1)) ),I$2&amp;_xlfn.XLOOKUP($A522,E96_raw,E96_code),"N/A")</f>
        <v>ERJ2RKD2553</v>
      </c>
      <c r="L522" s="5" t="str" cm="1">
        <f t="array" aca="1" ref="L522" ca="1">IF( OR( AND($A522&gt;=INDIRECT("'Panasonic ERJ Code Table'!$K" &amp; L$1),$A522&lt;=INDIRECT("'Panasonic ERJ Code Table'!$L" &amp; L$1)), AND($A522&gt;=INDIRECT("'Panasonic ERJ Code Table'!$M" &amp; L$1),$A522&lt;=INDIRECT("'Panasonic ERJ Code Table'!$N" &amp; L$1)) ),L$2&amp;_xlfn.XLOOKUP($A522,E96_raw,E96_code),"N/A")</f>
        <v>N/A</v>
      </c>
      <c r="O522" s="5" t="str" cm="1">
        <f t="array" aca="1" ref="O522" ca="1">IF( OR( AND($A522&gt;=INDIRECT("'Panasonic ERJ Code Table'!$K" &amp; O$1),$A522&lt;=INDIRECT("'Panasonic ERJ Code Table'!$L" &amp; O$1)), AND($A522&gt;=INDIRECT("'Panasonic ERJ Code Table'!$M" &amp; O$1),$A522&lt;=INDIRECT("'Panasonic ERJ Code Table'!$N" &amp; O$1)) ),O$2&amp;_xlfn.XLOOKUP($A522,E96_raw,E96_code),"N/A")</f>
        <v>ERJ3RED2553</v>
      </c>
      <c r="R522" s="5" t="str" cm="1">
        <f t="array" aca="1" ref="R522" ca="1">IF( OR( AND($A522&gt;=INDIRECT("'Panasonic ERJ Code Table'!$K" &amp; R$1),$A522&lt;=INDIRECT("'Panasonic ERJ Code Table'!$L" &amp; R$1)), AND($A522&gt;=INDIRECT("'Panasonic ERJ Code Table'!$M" &amp; R$1),$A522&lt;=INDIRECT("'Panasonic ERJ Code Table'!$N" &amp; R$1)) ),R$2&amp;_xlfn.XLOOKUP($A522,E96_raw,E96_code),"N/A")</f>
        <v>N/A</v>
      </c>
      <c r="U522" s="5" t="str" cm="1">
        <f t="array" aca="1" ref="U522" ca="1">IF( OR( AND($A522&gt;=INDIRECT("'Panasonic ERJ Code Table'!$J" &amp; U$1),$A522&lt;=INDIRECT("'Panasonic ERJ Code Table'!$K" &amp; U$1)), AND($A522&gt;=INDIRECT("'Panasonic ERJ Code Table'!$L" &amp; U$1),$A522&lt;=INDIRECT("'Panasonic ERJ Code Table'!$M" &amp; U$1)) ),U$2&amp;_xlfn.XLOOKUP($A522,E96_raw,E96_code),"N/A")</f>
        <v>N/A</v>
      </c>
    </row>
    <row r="523" spans="1:21">
      <c r="A523" s="16">
        <v>261000</v>
      </c>
      <c r="B523" s="19"/>
      <c r="C523" s="5" t="str" cm="1">
        <f t="array" aca="1" ref="C523" ca="1">IF( OR( AND($A523&gt;=INDIRECT("'Panasonic ERJ Code Table'!$K" &amp; C$1),$A523&lt;=INDIRECT("'Panasonic ERJ Code Table'!$L" &amp; C$1)), AND($A523&gt;=INDIRECT("'Panasonic ERJ Code Table'!$M" &amp; C$1),$A523&lt;=INDIRECT("'Panasonic ERJ Code Table'!$N" &amp; C$1)) ),C$2&amp;_xlfn.XLOOKUP($A523,E96_raw,E96_code),"N/A")</f>
        <v>ERJ1RHD2613</v>
      </c>
      <c r="D523" s="23" t="str" cm="1">
        <f t="array" aca="1" ref="D523" ca="1">"technology "&amp;RIGHT(C523,4)&amp;";"&amp;_xlfn.XLOOKUP(2,eii,eia)&amp;C523&amp;_xlfn.XLOOKUP(16,eii,eia)&amp;_xlfn.XLOOKUP(3,eii,eia)&amp;_xlfn.XLOOKUP($A523,E96_raw,e96_std&amp;" "&amp;e96_sym)&amp;_xlfn.XLOOKUP(16,eii,eia)&amp;_xlfn.XLOOKUP(4,eii,eia)&amp;_xlfn.XLOOKUP(LEFT(C523,7),r_1,r_4)&amp;" W @ 70°C"&amp;_xlfn.XLOOKUP(16,eii,eia)&amp;_xlfn.XLOOKUP(5,eii,eia)&amp;_xlfn.XLOOKUP(MID(C523,4,3),e_code,TEXT(e_size,"0000"))&amp;_xlfn.XLOOKUP(16,eii,eia)&amp;_xlfn.XLOOKUP(6,eii,eia)&amp;ROUND(MIN(SQRT($A523*_xlfn.XLOOKUP(LEFT(C523,7),r_1,r_4)),_xlfn.XLOOKUP(LEFT(C523,7),r_1,r_7)),1)&amp;" V"&amp;_xlfn.XLOOKUP(16,eii,eia)&amp;_xlfn.XLOOKUP(8,eii,eia)&amp;_xlfn.XLOOKUP(LEFT(C523,7),r_1,r_8)&amp;_xlfn.XLOOKUP(16,eii,eia)&amp;_xlfn.XLOOKUP(9,eii,eia)&amp;_xlfn.XLOOKUP($A523,E96_raw,E96_code&amp;" / "&amp;E96_3C)&amp;_xlfn.XLOOKUP(16,eii,eia)&amp;_xlfn.XLOOKUP(10,eii,eia)&amp;_xlfn.XLOOKUP(LEFT(C523,7),r_1,r_10)&amp;_xlfn.XLOOKUP(16,eii,eia)&amp;_xlfn.XLOOKUP(11,eii,eia)&amp;_xlfn.XLOOKUP(LEFT(C523,7),r_1,r_11)&amp;_xlfn.XLOOKUP(16,eii,eia)&amp;_xlfn.XLOOKUP(12,eii,eia)&amp;_xlfn.XLOOKUP(LEFT(C523,7),r_1,r_12)&amp;" ppm/°C"&amp;_xlfn.XLOOKUP(16,eii,eia)&amp;_xlfn.XLOOKUP(13,eii,eia)&amp;MID(C523,4,2)&amp;_xlfn.XLOOKUP(16,eii,eia)&amp;_xlfn.XLOOKUP(14,eii,eia)&amp;_xlfn.XLOOKUP(16,eii,eia)&amp;_xlfn.XLOOKUP(15,eii,eia)&amp;_xlfn.XLOOKUP(16,eii,eia)</f>
        <v>technology 2613;attribute MPN 'ERJ1RHD2613' constant;attribute value '261 k' constant;attribute Power '0.05 W @ 70°C' constant;attribute package '0201' constant;attribute RCWV '30 V' constant;attribute tolerance '±0.5 %' constant;attribute pkg_codes '2613 / 264'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3" s="5" t="str" cm="1">
        <f t="array" aca="1" ref="F523" ca="1">IF( OR( AND($A523&gt;=INDIRECT("'Panasonic ERJ Code Table'!$K" &amp; F$1),$A523&lt;=INDIRECT("'Panasonic ERJ Code Table'!$L" &amp; F$1)), AND($A523&gt;=INDIRECT("'Panasonic ERJ Code Table'!$M" &amp; F$1),$A523&lt;=INDIRECT("'Panasonic ERJ Code Table'!$N" &amp; F$1)) ),F$2&amp;_xlfn.XLOOKUP($A523,E96_raw,E96_code),"N/A")</f>
        <v>N/A</v>
      </c>
      <c r="I523" s="5" t="str" cm="1">
        <f t="array" aca="1" ref="I523" ca="1">IF( OR( AND($A523&gt;=INDIRECT("'Panasonic ERJ Code Table'!$K" &amp; I$1),$A523&lt;=INDIRECT("'Panasonic ERJ Code Table'!$L" &amp; I$1)), AND($A523&gt;=INDIRECT("'Panasonic ERJ Code Table'!$M" &amp; I$1),$A523&lt;=INDIRECT("'Panasonic ERJ Code Table'!$N" &amp; I$1)) ),I$2&amp;_xlfn.XLOOKUP($A523,E96_raw,E96_code),"N/A")</f>
        <v>ERJ2RKD2613</v>
      </c>
      <c r="L523" s="5" t="str" cm="1">
        <f t="array" aca="1" ref="L523" ca="1">IF( OR( AND($A523&gt;=INDIRECT("'Panasonic ERJ Code Table'!$K" &amp; L$1),$A523&lt;=INDIRECT("'Panasonic ERJ Code Table'!$L" &amp; L$1)), AND($A523&gt;=INDIRECT("'Panasonic ERJ Code Table'!$M" &amp; L$1),$A523&lt;=INDIRECT("'Panasonic ERJ Code Table'!$N" &amp; L$1)) ),L$2&amp;_xlfn.XLOOKUP($A523,E96_raw,E96_code),"N/A")</f>
        <v>N/A</v>
      </c>
      <c r="O523" s="5" t="str" cm="1">
        <f t="array" aca="1" ref="O523" ca="1">IF( OR( AND($A523&gt;=INDIRECT("'Panasonic ERJ Code Table'!$K" &amp; O$1),$A523&lt;=INDIRECT("'Panasonic ERJ Code Table'!$L" &amp; O$1)), AND($A523&gt;=INDIRECT("'Panasonic ERJ Code Table'!$M" &amp; O$1),$A523&lt;=INDIRECT("'Panasonic ERJ Code Table'!$N" &amp; O$1)) ),O$2&amp;_xlfn.XLOOKUP($A523,E96_raw,E96_code),"N/A")</f>
        <v>ERJ3RED2613</v>
      </c>
      <c r="R523" s="5" t="str" cm="1">
        <f t="array" aca="1" ref="R523" ca="1">IF( OR( AND($A523&gt;=INDIRECT("'Panasonic ERJ Code Table'!$K" &amp; R$1),$A523&lt;=INDIRECT("'Panasonic ERJ Code Table'!$L" &amp; R$1)), AND($A523&gt;=INDIRECT("'Panasonic ERJ Code Table'!$M" &amp; R$1),$A523&lt;=INDIRECT("'Panasonic ERJ Code Table'!$N" &amp; R$1)) ),R$2&amp;_xlfn.XLOOKUP($A523,E96_raw,E96_code),"N/A")</f>
        <v>N/A</v>
      </c>
      <c r="U523" s="5" t="str" cm="1">
        <f t="array" aca="1" ref="U523" ca="1">IF( OR( AND($A523&gt;=INDIRECT("'Panasonic ERJ Code Table'!$J" &amp; U$1),$A523&lt;=INDIRECT("'Panasonic ERJ Code Table'!$K" &amp; U$1)), AND($A523&gt;=INDIRECT("'Panasonic ERJ Code Table'!$L" &amp; U$1),$A523&lt;=INDIRECT("'Panasonic ERJ Code Table'!$M" &amp; U$1)) ),U$2&amp;_xlfn.XLOOKUP($A523,E96_raw,E96_code),"N/A")</f>
        <v>N/A</v>
      </c>
    </row>
    <row r="524" spans="1:21">
      <c r="A524" s="16">
        <v>267000</v>
      </c>
      <c r="B524" s="19"/>
      <c r="C524" s="5" t="str" cm="1">
        <f t="array" aca="1" ref="C524" ca="1">IF( OR( AND($A524&gt;=INDIRECT("'Panasonic ERJ Code Table'!$K" &amp; C$1),$A524&lt;=INDIRECT("'Panasonic ERJ Code Table'!$L" &amp; C$1)), AND($A524&gt;=INDIRECT("'Panasonic ERJ Code Table'!$M" &amp; C$1),$A524&lt;=INDIRECT("'Panasonic ERJ Code Table'!$N" &amp; C$1)) ),C$2&amp;_xlfn.XLOOKUP($A524,E96_raw,E96_code),"N/A")</f>
        <v>ERJ1RHD2673</v>
      </c>
      <c r="D524" s="23" t="str" cm="1">
        <f t="array" aca="1" ref="D524" ca="1">"technology "&amp;RIGHT(C524,4)&amp;";"&amp;_xlfn.XLOOKUP(2,eii,eia)&amp;C524&amp;_xlfn.XLOOKUP(16,eii,eia)&amp;_xlfn.XLOOKUP(3,eii,eia)&amp;_xlfn.XLOOKUP($A524,E96_raw,e96_std&amp;" "&amp;e96_sym)&amp;_xlfn.XLOOKUP(16,eii,eia)&amp;_xlfn.XLOOKUP(4,eii,eia)&amp;_xlfn.XLOOKUP(LEFT(C524,7),r_1,r_4)&amp;" W @ 70°C"&amp;_xlfn.XLOOKUP(16,eii,eia)&amp;_xlfn.XLOOKUP(5,eii,eia)&amp;_xlfn.XLOOKUP(MID(C524,4,3),e_code,TEXT(e_size,"0000"))&amp;_xlfn.XLOOKUP(16,eii,eia)&amp;_xlfn.XLOOKUP(6,eii,eia)&amp;ROUND(MIN(SQRT($A524*_xlfn.XLOOKUP(LEFT(C524,7),r_1,r_4)),_xlfn.XLOOKUP(LEFT(C524,7),r_1,r_7)),1)&amp;" V"&amp;_xlfn.XLOOKUP(16,eii,eia)&amp;_xlfn.XLOOKUP(8,eii,eia)&amp;_xlfn.XLOOKUP(LEFT(C524,7),r_1,r_8)&amp;_xlfn.XLOOKUP(16,eii,eia)&amp;_xlfn.XLOOKUP(9,eii,eia)&amp;_xlfn.XLOOKUP($A524,E96_raw,E96_code&amp;" / "&amp;E96_3C)&amp;_xlfn.XLOOKUP(16,eii,eia)&amp;_xlfn.XLOOKUP(10,eii,eia)&amp;_xlfn.XLOOKUP(LEFT(C524,7),r_1,r_10)&amp;_xlfn.XLOOKUP(16,eii,eia)&amp;_xlfn.XLOOKUP(11,eii,eia)&amp;_xlfn.XLOOKUP(LEFT(C524,7),r_1,r_11)&amp;_xlfn.XLOOKUP(16,eii,eia)&amp;_xlfn.XLOOKUP(12,eii,eia)&amp;_xlfn.XLOOKUP(LEFT(C524,7),r_1,r_12)&amp;" ppm/°C"&amp;_xlfn.XLOOKUP(16,eii,eia)&amp;_xlfn.XLOOKUP(13,eii,eia)&amp;MID(C524,4,2)&amp;_xlfn.XLOOKUP(16,eii,eia)&amp;_xlfn.XLOOKUP(14,eii,eia)&amp;_xlfn.XLOOKUP(16,eii,eia)&amp;_xlfn.XLOOKUP(15,eii,eia)&amp;_xlfn.XLOOKUP(16,eii,eia)</f>
        <v>technology 2673;attribute MPN 'ERJ1RHD2673' constant;attribute value '267 k' constant;attribute Power '0.05 W @ 70°C' constant;attribute package '0201' constant;attribute RCWV '30 V' constant;attribute tolerance '±0.5 %' constant;attribute pkg_codes '2673 / 264'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4" s="5" t="str" cm="1">
        <f t="array" aca="1" ref="F524" ca="1">IF( OR( AND($A524&gt;=INDIRECT("'Panasonic ERJ Code Table'!$K" &amp; F$1),$A524&lt;=INDIRECT("'Panasonic ERJ Code Table'!$L" &amp; F$1)), AND($A524&gt;=INDIRECT("'Panasonic ERJ Code Table'!$M" &amp; F$1),$A524&lt;=INDIRECT("'Panasonic ERJ Code Table'!$N" &amp; F$1)) ),F$2&amp;_xlfn.XLOOKUP($A524,E96_raw,E96_code),"N/A")</f>
        <v>N/A</v>
      </c>
      <c r="I524" s="5" t="str" cm="1">
        <f t="array" aca="1" ref="I524" ca="1">IF( OR( AND($A524&gt;=INDIRECT("'Panasonic ERJ Code Table'!$K" &amp; I$1),$A524&lt;=INDIRECT("'Panasonic ERJ Code Table'!$L" &amp; I$1)), AND($A524&gt;=INDIRECT("'Panasonic ERJ Code Table'!$M" &amp; I$1),$A524&lt;=INDIRECT("'Panasonic ERJ Code Table'!$N" &amp; I$1)) ),I$2&amp;_xlfn.XLOOKUP($A524,E96_raw,E96_code),"N/A")</f>
        <v>ERJ2RKD2673</v>
      </c>
      <c r="L524" s="5" t="str" cm="1">
        <f t="array" aca="1" ref="L524" ca="1">IF( OR( AND($A524&gt;=INDIRECT("'Panasonic ERJ Code Table'!$K" &amp; L$1),$A524&lt;=INDIRECT("'Panasonic ERJ Code Table'!$L" &amp; L$1)), AND($A524&gt;=INDIRECT("'Panasonic ERJ Code Table'!$M" &amp; L$1),$A524&lt;=INDIRECT("'Panasonic ERJ Code Table'!$N" &amp; L$1)) ),L$2&amp;_xlfn.XLOOKUP($A524,E96_raw,E96_code),"N/A")</f>
        <v>N/A</v>
      </c>
      <c r="O524" s="5" t="str" cm="1">
        <f t="array" aca="1" ref="O524" ca="1">IF( OR( AND($A524&gt;=INDIRECT("'Panasonic ERJ Code Table'!$K" &amp; O$1),$A524&lt;=INDIRECT("'Panasonic ERJ Code Table'!$L" &amp; O$1)), AND($A524&gt;=INDIRECT("'Panasonic ERJ Code Table'!$M" &amp; O$1),$A524&lt;=INDIRECT("'Panasonic ERJ Code Table'!$N" &amp; O$1)) ),O$2&amp;_xlfn.XLOOKUP($A524,E96_raw,E96_code),"N/A")</f>
        <v>ERJ3RED2673</v>
      </c>
      <c r="R524" s="5" t="str" cm="1">
        <f t="array" aca="1" ref="R524" ca="1">IF( OR( AND($A524&gt;=INDIRECT("'Panasonic ERJ Code Table'!$K" &amp; R$1),$A524&lt;=INDIRECT("'Panasonic ERJ Code Table'!$L" &amp; R$1)), AND($A524&gt;=INDIRECT("'Panasonic ERJ Code Table'!$M" &amp; R$1),$A524&lt;=INDIRECT("'Panasonic ERJ Code Table'!$N" &amp; R$1)) ),R$2&amp;_xlfn.XLOOKUP($A524,E96_raw,E96_code),"N/A")</f>
        <v>N/A</v>
      </c>
      <c r="U524" s="5" t="str" cm="1">
        <f t="array" aca="1" ref="U524" ca="1">IF( OR( AND($A524&gt;=INDIRECT("'Panasonic ERJ Code Table'!$J" &amp; U$1),$A524&lt;=INDIRECT("'Panasonic ERJ Code Table'!$K" &amp; U$1)), AND($A524&gt;=INDIRECT("'Panasonic ERJ Code Table'!$L" &amp; U$1),$A524&lt;=INDIRECT("'Panasonic ERJ Code Table'!$M" &amp; U$1)) ),U$2&amp;_xlfn.XLOOKUP($A524,E96_raw,E96_code),"N/A")</f>
        <v>N/A</v>
      </c>
    </row>
    <row r="525" spans="1:21">
      <c r="A525" s="16">
        <v>274000</v>
      </c>
      <c r="B525" s="19"/>
      <c r="C525" s="5" t="str" cm="1">
        <f t="array" aca="1" ref="C525" ca="1">IF( OR( AND($A525&gt;=INDIRECT("'Panasonic ERJ Code Table'!$K" &amp; C$1),$A525&lt;=INDIRECT("'Panasonic ERJ Code Table'!$L" &amp; C$1)), AND($A525&gt;=INDIRECT("'Panasonic ERJ Code Table'!$M" &amp; C$1),$A525&lt;=INDIRECT("'Panasonic ERJ Code Table'!$N" &amp; C$1)) ),C$2&amp;_xlfn.XLOOKUP($A525,E96_raw,E96_code),"N/A")</f>
        <v>ERJ1RHD2743</v>
      </c>
      <c r="D525" s="23" t="str" cm="1">
        <f t="array" aca="1" ref="D525" ca="1">"technology "&amp;RIGHT(C525,4)&amp;";"&amp;_xlfn.XLOOKUP(2,eii,eia)&amp;C525&amp;_xlfn.XLOOKUP(16,eii,eia)&amp;_xlfn.XLOOKUP(3,eii,eia)&amp;_xlfn.XLOOKUP($A525,E96_raw,e96_std&amp;" "&amp;e96_sym)&amp;_xlfn.XLOOKUP(16,eii,eia)&amp;_xlfn.XLOOKUP(4,eii,eia)&amp;_xlfn.XLOOKUP(LEFT(C525,7),r_1,r_4)&amp;" W @ 70°C"&amp;_xlfn.XLOOKUP(16,eii,eia)&amp;_xlfn.XLOOKUP(5,eii,eia)&amp;_xlfn.XLOOKUP(MID(C525,4,3),e_code,TEXT(e_size,"0000"))&amp;_xlfn.XLOOKUP(16,eii,eia)&amp;_xlfn.XLOOKUP(6,eii,eia)&amp;ROUND(MIN(SQRT($A525*_xlfn.XLOOKUP(LEFT(C525,7),r_1,r_4)),_xlfn.XLOOKUP(LEFT(C525,7),r_1,r_7)),1)&amp;" V"&amp;_xlfn.XLOOKUP(16,eii,eia)&amp;_xlfn.XLOOKUP(8,eii,eia)&amp;_xlfn.XLOOKUP(LEFT(C525,7),r_1,r_8)&amp;_xlfn.XLOOKUP(16,eii,eia)&amp;_xlfn.XLOOKUP(9,eii,eia)&amp;_xlfn.XLOOKUP($A525,E96_raw,E96_code&amp;" / "&amp;E96_3C)&amp;_xlfn.XLOOKUP(16,eii,eia)&amp;_xlfn.XLOOKUP(10,eii,eia)&amp;_xlfn.XLOOKUP(LEFT(C525,7),r_1,r_10)&amp;_xlfn.XLOOKUP(16,eii,eia)&amp;_xlfn.XLOOKUP(11,eii,eia)&amp;_xlfn.XLOOKUP(LEFT(C525,7),r_1,r_11)&amp;_xlfn.XLOOKUP(16,eii,eia)&amp;_xlfn.XLOOKUP(12,eii,eia)&amp;_xlfn.XLOOKUP(LEFT(C525,7),r_1,r_12)&amp;" ppm/°C"&amp;_xlfn.XLOOKUP(16,eii,eia)&amp;_xlfn.XLOOKUP(13,eii,eia)&amp;MID(C525,4,2)&amp;_xlfn.XLOOKUP(16,eii,eia)&amp;_xlfn.XLOOKUP(14,eii,eia)&amp;_xlfn.XLOOKUP(16,eii,eia)&amp;_xlfn.XLOOKUP(15,eii,eia)&amp;_xlfn.XLOOKUP(16,eii,eia)</f>
        <v>technology 2743;attribute MPN 'ERJ1RHD2743' constant;attribute value '274 k' constant;attribute Power '0.05 W @ 70°C' constant;attribute package '0201' constant;attribute RCWV '30 V' constant;attribute tolerance '±0.5 %' constant;attribute pkg_codes '2743 / 274'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5" s="5" t="str" cm="1">
        <f t="array" aca="1" ref="F525" ca="1">IF( OR( AND($A525&gt;=INDIRECT("'Panasonic ERJ Code Table'!$K" &amp; F$1),$A525&lt;=INDIRECT("'Panasonic ERJ Code Table'!$L" &amp; F$1)), AND($A525&gt;=INDIRECT("'Panasonic ERJ Code Table'!$M" &amp; F$1),$A525&lt;=INDIRECT("'Panasonic ERJ Code Table'!$N" &amp; F$1)) ),F$2&amp;_xlfn.XLOOKUP($A525,E96_raw,E96_code),"N/A")</f>
        <v>N/A</v>
      </c>
      <c r="I525" s="5" t="str" cm="1">
        <f t="array" aca="1" ref="I525" ca="1">IF( OR( AND($A525&gt;=INDIRECT("'Panasonic ERJ Code Table'!$K" &amp; I$1),$A525&lt;=INDIRECT("'Panasonic ERJ Code Table'!$L" &amp; I$1)), AND($A525&gt;=INDIRECT("'Panasonic ERJ Code Table'!$M" &amp; I$1),$A525&lt;=INDIRECT("'Panasonic ERJ Code Table'!$N" &amp; I$1)) ),I$2&amp;_xlfn.XLOOKUP($A525,E96_raw,E96_code),"N/A")</f>
        <v>ERJ2RKD2743</v>
      </c>
      <c r="L525" s="5" t="str" cm="1">
        <f t="array" aca="1" ref="L525" ca="1">IF( OR( AND($A525&gt;=INDIRECT("'Panasonic ERJ Code Table'!$K" &amp; L$1),$A525&lt;=INDIRECT("'Panasonic ERJ Code Table'!$L" &amp; L$1)), AND($A525&gt;=INDIRECT("'Panasonic ERJ Code Table'!$M" &amp; L$1),$A525&lt;=INDIRECT("'Panasonic ERJ Code Table'!$N" &amp; L$1)) ),L$2&amp;_xlfn.XLOOKUP($A525,E96_raw,E96_code),"N/A")</f>
        <v>N/A</v>
      </c>
      <c r="O525" s="5" t="str" cm="1">
        <f t="array" aca="1" ref="O525" ca="1">IF( OR( AND($A525&gt;=INDIRECT("'Panasonic ERJ Code Table'!$K" &amp; O$1),$A525&lt;=INDIRECT("'Panasonic ERJ Code Table'!$L" &amp; O$1)), AND($A525&gt;=INDIRECT("'Panasonic ERJ Code Table'!$M" &amp; O$1),$A525&lt;=INDIRECT("'Panasonic ERJ Code Table'!$N" &amp; O$1)) ),O$2&amp;_xlfn.XLOOKUP($A525,E96_raw,E96_code),"N/A")</f>
        <v>ERJ3RED2743</v>
      </c>
      <c r="R525" s="5" t="str" cm="1">
        <f t="array" aca="1" ref="R525" ca="1">IF( OR( AND($A525&gt;=INDIRECT("'Panasonic ERJ Code Table'!$K" &amp; R$1),$A525&lt;=INDIRECT("'Panasonic ERJ Code Table'!$L" &amp; R$1)), AND($A525&gt;=INDIRECT("'Panasonic ERJ Code Table'!$M" &amp; R$1),$A525&lt;=INDIRECT("'Panasonic ERJ Code Table'!$N" &amp; R$1)) ),R$2&amp;_xlfn.XLOOKUP($A525,E96_raw,E96_code),"N/A")</f>
        <v>N/A</v>
      </c>
      <c r="U525" s="5" t="str" cm="1">
        <f t="array" aca="1" ref="U525" ca="1">IF( OR( AND($A525&gt;=INDIRECT("'Panasonic ERJ Code Table'!$J" &amp; U$1),$A525&lt;=INDIRECT("'Panasonic ERJ Code Table'!$K" &amp; U$1)), AND($A525&gt;=INDIRECT("'Panasonic ERJ Code Table'!$L" &amp; U$1),$A525&lt;=INDIRECT("'Panasonic ERJ Code Table'!$M" &amp; U$1)) ),U$2&amp;_xlfn.XLOOKUP($A525,E96_raw,E96_code),"N/A")</f>
        <v>N/A</v>
      </c>
    </row>
    <row r="526" spans="1:21">
      <c r="A526" s="16">
        <v>280000</v>
      </c>
      <c r="B526" s="19"/>
      <c r="C526" s="5" t="str" cm="1">
        <f t="array" aca="1" ref="C526" ca="1">IF( OR( AND($A526&gt;=INDIRECT("'Panasonic ERJ Code Table'!$K" &amp; C$1),$A526&lt;=INDIRECT("'Panasonic ERJ Code Table'!$L" &amp; C$1)), AND($A526&gt;=INDIRECT("'Panasonic ERJ Code Table'!$M" &amp; C$1),$A526&lt;=INDIRECT("'Panasonic ERJ Code Table'!$N" &amp; C$1)) ),C$2&amp;_xlfn.XLOOKUP($A526,E96_raw,E96_code),"N/A")</f>
        <v>ERJ1RHD2803</v>
      </c>
      <c r="D526" s="23" t="str" cm="1">
        <f t="array" aca="1" ref="D526" ca="1">"technology "&amp;RIGHT(C526,4)&amp;";"&amp;_xlfn.XLOOKUP(2,eii,eia)&amp;C526&amp;_xlfn.XLOOKUP(16,eii,eia)&amp;_xlfn.XLOOKUP(3,eii,eia)&amp;_xlfn.XLOOKUP($A526,E96_raw,e96_std&amp;" "&amp;e96_sym)&amp;_xlfn.XLOOKUP(16,eii,eia)&amp;_xlfn.XLOOKUP(4,eii,eia)&amp;_xlfn.XLOOKUP(LEFT(C526,7),r_1,r_4)&amp;" W @ 70°C"&amp;_xlfn.XLOOKUP(16,eii,eia)&amp;_xlfn.XLOOKUP(5,eii,eia)&amp;_xlfn.XLOOKUP(MID(C526,4,3),e_code,TEXT(e_size,"0000"))&amp;_xlfn.XLOOKUP(16,eii,eia)&amp;_xlfn.XLOOKUP(6,eii,eia)&amp;ROUND(MIN(SQRT($A526*_xlfn.XLOOKUP(LEFT(C526,7),r_1,r_4)),_xlfn.XLOOKUP(LEFT(C526,7),r_1,r_7)),1)&amp;" V"&amp;_xlfn.XLOOKUP(16,eii,eia)&amp;_xlfn.XLOOKUP(8,eii,eia)&amp;_xlfn.XLOOKUP(LEFT(C526,7),r_1,r_8)&amp;_xlfn.XLOOKUP(16,eii,eia)&amp;_xlfn.XLOOKUP(9,eii,eia)&amp;_xlfn.XLOOKUP($A526,E96_raw,E96_code&amp;" / "&amp;E96_3C)&amp;_xlfn.XLOOKUP(16,eii,eia)&amp;_xlfn.XLOOKUP(10,eii,eia)&amp;_xlfn.XLOOKUP(LEFT(C526,7),r_1,r_10)&amp;_xlfn.XLOOKUP(16,eii,eia)&amp;_xlfn.XLOOKUP(11,eii,eia)&amp;_xlfn.XLOOKUP(LEFT(C526,7),r_1,r_11)&amp;_xlfn.XLOOKUP(16,eii,eia)&amp;_xlfn.XLOOKUP(12,eii,eia)&amp;_xlfn.XLOOKUP(LEFT(C526,7),r_1,r_12)&amp;" ppm/°C"&amp;_xlfn.XLOOKUP(16,eii,eia)&amp;_xlfn.XLOOKUP(13,eii,eia)&amp;MID(C526,4,2)&amp;_xlfn.XLOOKUP(16,eii,eia)&amp;_xlfn.XLOOKUP(14,eii,eia)&amp;_xlfn.XLOOKUP(16,eii,eia)&amp;_xlfn.XLOOKUP(15,eii,eia)&amp;_xlfn.XLOOKUP(16,eii,eia)</f>
        <v>technology 2803;attribute MPN 'ERJ1RHD2803' constant;attribute value '280 k' constant;attribute Power '0.05 W @ 70°C' constant;attribute package '0201' constant;attribute RCWV '30 V' constant;attribute tolerance '±0.5 %' constant;attribute pkg_codes '2803 / 284'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6" s="5" t="str" cm="1">
        <f t="array" aca="1" ref="F526" ca="1">IF( OR( AND($A526&gt;=INDIRECT("'Panasonic ERJ Code Table'!$K" &amp; F$1),$A526&lt;=INDIRECT("'Panasonic ERJ Code Table'!$L" &amp; F$1)), AND($A526&gt;=INDIRECT("'Panasonic ERJ Code Table'!$M" &amp; F$1),$A526&lt;=INDIRECT("'Panasonic ERJ Code Table'!$N" &amp; F$1)) ),F$2&amp;_xlfn.XLOOKUP($A526,E96_raw,E96_code),"N/A")</f>
        <v>N/A</v>
      </c>
      <c r="I526" s="5" t="str" cm="1">
        <f t="array" aca="1" ref="I526" ca="1">IF( OR( AND($A526&gt;=INDIRECT("'Panasonic ERJ Code Table'!$K" &amp; I$1),$A526&lt;=INDIRECT("'Panasonic ERJ Code Table'!$L" &amp; I$1)), AND($A526&gt;=INDIRECT("'Panasonic ERJ Code Table'!$M" &amp; I$1),$A526&lt;=INDIRECT("'Panasonic ERJ Code Table'!$N" &amp; I$1)) ),I$2&amp;_xlfn.XLOOKUP($A526,E96_raw,E96_code),"N/A")</f>
        <v>ERJ2RKD2803</v>
      </c>
      <c r="L526" s="5" t="str" cm="1">
        <f t="array" aca="1" ref="L526" ca="1">IF( OR( AND($A526&gt;=INDIRECT("'Panasonic ERJ Code Table'!$K" &amp; L$1),$A526&lt;=INDIRECT("'Panasonic ERJ Code Table'!$L" &amp; L$1)), AND($A526&gt;=INDIRECT("'Panasonic ERJ Code Table'!$M" &amp; L$1),$A526&lt;=INDIRECT("'Panasonic ERJ Code Table'!$N" &amp; L$1)) ),L$2&amp;_xlfn.XLOOKUP($A526,E96_raw,E96_code),"N/A")</f>
        <v>N/A</v>
      </c>
      <c r="O526" s="5" t="str" cm="1">
        <f t="array" aca="1" ref="O526" ca="1">IF( OR( AND($A526&gt;=INDIRECT("'Panasonic ERJ Code Table'!$K" &amp; O$1),$A526&lt;=INDIRECT("'Panasonic ERJ Code Table'!$L" &amp; O$1)), AND($A526&gt;=INDIRECT("'Panasonic ERJ Code Table'!$M" &amp; O$1),$A526&lt;=INDIRECT("'Panasonic ERJ Code Table'!$N" &amp; O$1)) ),O$2&amp;_xlfn.XLOOKUP($A526,E96_raw,E96_code),"N/A")</f>
        <v>ERJ3RED2803</v>
      </c>
      <c r="R526" s="5" t="str" cm="1">
        <f t="array" aca="1" ref="R526" ca="1">IF( OR( AND($A526&gt;=INDIRECT("'Panasonic ERJ Code Table'!$K" &amp; R$1),$A526&lt;=INDIRECT("'Panasonic ERJ Code Table'!$L" &amp; R$1)), AND($A526&gt;=INDIRECT("'Panasonic ERJ Code Table'!$M" &amp; R$1),$A526&lt;=INDIRECT("'Panasonic ERJ Code Table'!$N" &amp; R$1)) ),R$2&amp;_xlfn.XLOOKUP($A526,E96_raw,E96_code),"N/A")</f>
        <v>N/A</v>
      </c>
      <c r="U526" s="5" t="str" cm="1">
        <f t="array" aca="1" ref="U526" ca="1">IF( OR( AND($A526&gt;=INDIRECT("'Panasonic ERJ Code Table'!$J" &amp; U$1),$A526&lt;=INDIRECT("'Panasonic ERJ Code Table'!$K" &amp; U$1)), AND($A526&gt;=INDIRECT("'Panasonic ERJ Code Table'!$L" &amp; U$1),$A526&lt;=INDIRECT("'Panasonic ERJ Code Table'!$M" &amp; U$1)) ),U$2&amp;_xlfn.XLOOKUP($A526,E96_raw,E96_code),"N/A")</f>
        <v>N/A</v>
      </c>
    </row>
    <row r="527" spans="1:21">
      <c r="A527" s="16">
        <v>287000</v>
      </c>
      <c r="B527" s="19"/>
      <c r="C527" s="5" t="str" cm="1">
        <f t="array" aca="1" ref="C527" ca="1">IF( OR( AND($A527&gt;=INDIRECT("'Panasonic ERJ Code Table'!$K" &amp; C$1),$A527&lt;=INDIRECT("'Panasonic ERJ Code Table'!$L" &amp; C$1)), AND($A527&gt;=INDIRECT("'Panasonic ERJ Code Table'!$M" &amp; C$1),$A527&lt;=INDIRECT("'Panasonic ERJ Code Table'!$N" &amp; C$1)) ),C$2&amp;_xlfn.XLOOKUP($A527,E96_raw,E96_code),"N/A")</f>
        <v>ERJ1RHD2873</v>
      </c>
      <c r="D527" s="23" t="str" cm="1">
        <f t="array" aca="1" ref="D527" ca="1">"technology "&amp;RIGHT(C527,4)&amp;";"&amp;_xlfn.XLOOKUP(2,eii,eia)&amp;C527&amp;_xlfn.XLOOKUP(16,eii,eia)&amp;_xlfn.XLOOKUP(3,eii,eia)&amp;_xlfn.XLOOKUP($A527,E96_raw,e96_std&amp;" "&amp;e96_sym)&amp;_xlfn.XLOOKUP(16,eii,eia)&amp;_xlfn.XLOOKUP(4,eii,eia)&amp;_xlfn.XLOOKUP(LEFT(C527,7),r_1,r_4)&amp;" W @ 70°C"&amp;_xlfn.XLOOKUP(16,eii,eia)&amp;_xlfn.XLOOKUP(5,eii,eia)&amp;_xlfn.XLOOKUP(MID(C527,4,3),e_code,TEXT(e_size,"0000"))&amp;_xlfn.XLOOKUP(16,eii,eia)&amp;_xlfn.XLOOKUP(6,eii,eia)&amp;ROUND(MIN(SQRT($A527*_xlfn.XLOOKUP(LEFT(C527,7),r_1,r_4)),_xlfn.XLOOKUP(LEFT(C527,7),r_1,r_7)),1)&amp;" V"&amp;_xlfn.XLOOKUP(16,eii,eia)&amp;_xlfn.XLOOKUP(8,eii,eia)&amp;_xlfn.XLOOKUP(LEFT(C527,7),r_1,r_8)&amp;_xlfn.XLOOKUP(16,eii,eia)&amp;_xlfn.XLOOKUP(9,eii,eia)&amp;_xlfn.XLOOKUP($A527,E96_raw,E96_code&amp;" / "&amp;E96_3C)&amp;_xlfn.XLOOKUP(16,eii,eia)&amp;_xlfn.XLOOKUP(10,eii,eia)&amp;_xlfn.XLOOKUP(LEFT(C527,7),r_1,r_10)&amp;_xlfn.XLOOKUP(16,eii,eia)&amp;_xlfn.XLOOKUP(11,eii,eia)&amp;_xlfn.XLOOKUP(LEFT(C527,7),r_1,r_11)&amp;_xlfn.XLOOKUP(16,eii,eia)&amp;_xlfn.XLOOKUP(12,eii,eia)&amp;_xlfn.XLOOKUP(LEFT(C527,7),r_1,r_12)&amp;" ppm/°C"&amp;_xlfn.XLOOKUP(16,eii,eia)&amp;_xlfn.XLOOKUP(13,eii,eia)&amp;MID(C527,4,2)&amp;_xlfn.XLOOKUP(16,eii,eia)&amp;_xlfn.XLOOKUP(14,eii,eia)&amp;_xlfn.XLOOKUP(16,eii,eia)&amp;_xlfn.XLOOKUP(15,eii,eia)&amp;_xlfn.XLOOKUP(16,eii,eia)</f>
        <v>technology 2873;attribute MPN 'ERJ1RHD2873' constant;attribute value '287 k' constant;attribute Power '0.05 W @ 70°C' constant;attribute package '0201' constant;attribute RCWV '30 V' constant;attribute tolerance '±0.5 %' constant;attribute pkg_codes '2873 / 284'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7" s="5" t="str" cm="1">
        <f t="array" aca="1" ref="F527" ca="1">IF( OR( AND($A527&gt;=INDIRECT("'Panasonic ERJ Code Table'!$K" &amp; F$1),$A527&lt;=INDIRECT("'Panasonic ERJ Code Table'!$L" &amp; F$1)), AND($A527&gt;=INDIRECT("'Panasonic ERJ Code Table'!$M" &amp; F$1),$A527&lt;=INDIRECT("'Panasonic ERJ Code Table'!$N" &amp; F$1)) ),F$2&amp;_xlfn.XLOOKUP($A527,E96_raw,E96_code),"N/A")</f>
        <v>N/A</v>
      </c>
      <c r="I527" s="5" t="str" cm="1">
        <f t="array" aca="1" ref="I527" ca="1">IF( OR( AND($A527&gt;=INDIRECT("'Panasonic ERJ Code Table'!$K" &amp; I$1),$A527&lt;=INDIRECT("'Panasonic ERJ Code Table'!$L" &amp; I$1)), AND($A527&gt;=INDIRECT("'Panasonic ERJ Code Table'!$M" &amp; I$1),$A527&lt;=INDIRECT("'Panasonic ERJ Code Table'!$N" &amp; I$1)) ),I$2&amp;_xlfn.XLOOKUP($A527,E96_raw,E96_code),"N/A")</f>
        <v>ERJ2RKD2873</v>
      </c>
      <c r="L527" s="5" t="str" cm="1">
        <f t="array" aca="1" ref="L527" ca="1">IF( OR( AND($A527&gt;=INDIRECT("'Panasonic ERJ Code Table'!$K" &amp; L$1),$A527&lt;=INDIRECT("'Panasonic ERJ Code Table'!$L" &amp; L$1)), AND($A527&gt;=INDIRECT("'Panasonic ERJ Code Table'!$M" &amp; L$1),$A527&lt;=INDIRECT("'Panasonic ERJ Code Table'!$N" &amp; L$1)) ),L$2&amp;_xlfn.XLOOKUP($A527,E96_raw,E96_code),"N/A")</f>
        <v>N/A</v>
      </c>
      <c r="O527" s="5" t="str" cm="1">
        <f t="array" aca="1" ref="O527" ca="1">IF( OR( AND($A527&gt;=INDIRECT("'Panasonic ERJ Code Table'!$K" &amp; O$1),$A527&lt;=INDIRECT("'Panasonic ERJ Code Table'!$L" &amp; O$1)), AND($A527&gt;=INDIRECT("'Panasonic ERJ Code Table'!$M" &amp; O$1),$A527&lt;=INDIRECT("'Panasonic ERJ Code Table'!$N" &amp; O$1)) ),O$2&amp;_xlfn.XLOOKUP($A527,E96_raw,E96_code),"N/A")</f>
        <v>ERJ3RED2873</v>
      </c>
      <c r="R527" s="5" t="str" cm="1">
        <f t="array" aca="1" ref="R527" ca="1">IF( OR( AND($A527&gt;=INDIRECT("'Panasonic ERJ Code Table'!$K" &amp; R$1),$A527&lt;=INDIRECT("'Panasonic ERJ Code Table'!$L" &amp; R$1)), AND($A527&gt;=INDIRECT("'Panasonic ERJ Code Table'!$M" &amp; R$1),$A527&lt;=INDIRECT("'Panasonic ERJ Code Table'!$N" &amp; R$1)) ),R$2&amp;_xlfn.XLOOKUP($A527,E96_raw,E96_code),"N/A")</f>
        <v>N/A</v>
      </c>
      <c r="U527" s="5" t="str" cm="1">
        <f t="array" aca="1" ref="U527" ca="1">IF( OR( AND($A527&gt;=INDIRECT("'Panasonic ERJ Code Table'!$J" &amp; U$1),$A527&lt;=INDIRECT("'Panasonic ERJ Code Table'!$K" &amp; U$1)), AND($A527&gt;=INDIRECT("'Panasonic ERJ Code Table'!$L" &amp; U$1),$A527&lt;=INDIRECT("'Panasonic ERJ Code Table'!$M" &amp; U$1)) ),U$2&amp;_xlfn.XLOOKUP($A527,E96_raw,E96_code),"N/A")</f>
        <v>N/A</v>
      </c>
    </row>
    <row r="528" spans="1:21">
      <c r="A528" s="16">
        <v>294000</v>
      </c>
      <c r="B528" s="19"/>
      <c r="C528" s="5" t="str" cm="1">
        <f t="array" aca="1" ref="C528" ca="1">IF( OR( AND($A528&gt;=INDIRECT("'Panasonic ERJ Code Table'!$K" &amp; C$1),$A528&lt;=INDIRECT("'Panasonic ERJ Code Table'!$L" &amp; C$1)), AND($A528&gt;=INDIRECT("'Panasonic ERJ Code Table'!$M" &amp; C$1),$A528&lt;=INDIRECT("'Panasonic ERJ Code Table'!$N" &amp; C$1)) ),C$2&amp;_xlfn.XLOOKUP($A528,E96_raw,E96_code),"N/A")</f>
        <v>ERJ1RHD2943</v>
      </c>
      <c r="D528" s="23" t="str" cm="1">
        <f t="array" aca="1" ref="D528" ca="1">"technology "&amp;RIGHT(C528,4)&amp;";"&amp;_xlfn.XLOOKUP(2,eii,eia)&amp;C528&amp;_xlfn.XLOOKUP(16,eii,eia)&amp;_xlfn.XLOOKUP(3,eii,eia)&amp;_xlfn.XLOOKUP($A528,E96_raw,e96_std&amp;" "&amp;e96_sym)&amp;_xlfn.XLOOKUP(16,eii,eia)&amp;_xlfn.XLOOKUP(4,eii,eia)&amp;_xlfn.XLOOKUP(LEFT(C528,7),r_1,r_4)&amp;" W @ 70°C"&amp;_xlfn.XLOOKUP(16,eii,eia)&amp;_xlfn.XLOOKUP(5,eii,eia)&amp;_xlfn.XLOOKUP(MID(C528,4,3),e_code,TEXT(e_size,"0000"))&amp;_xlfn.XLOOKUP(16,eii,eia)&amp;_xlfn.XLOOKUP(6,eii,eia)&amp;ROUND(MIN(SQRT($A528*_xlfn.XLOOKUP(LEFT(C528,7),r_1,r_4)),_xlfn.XLOOKUP(LEFT(C528,7),r_1,r_7)),1)&amp;" V"&amp;_xlfn.XLOOKUP(16,eii,eia)&amp;_xlfn.XLOOKUP(8,eii,eia)&amp;_xlfn.XLOOKUP(LEFT(C528,7),r_1,r_8)&amp;_xlfn.XLOOKUP(16,eii,eia)&amp;_xlfn.XLOOKUP(9,eii,eia)&amp;_xlfn.XLOOKUP($A528,E96_raw,E96_code&amp;" / "&amp;E96_3C)&amp;_xlfn.XLOOKUP(16,eii,eia)&amp;_xlfn.XLOOKUP(10,eii,eia)&amp;_xlfn.XLOOKUP(LEFT(C528,7),r_1,r_10)&amp;_xlfn.XLOOKUP(16,eii,eia)&amp;_xlfn.XLOOKUP(11,eii,eia)&amp;_xlfn.XLOOKUP(LEFT(C528,7),r_1,r_11)&amp;_xlfn.XLOOKUP(16,eii,eia)&amp;_xlfn.XLOOKUP(12,eii,eia)&amp;_xlfn.XLOOKUP(LEFT(C528,7),r_1,r_12)&amp;" ppm/°C"&amp;_xlfn.XLOOKUP(16,eii,eia)&amp;_xlfn.XLOOKUP(13,eii,eia)&amp;MID(C528,4,2)&amp;_xlfn.XLOOKUP(16,eii,eia)&amp;_xlfn.XLOOKUP(14,eii,eia)&amp;_xlfn.XLOOKUP(16,eii,eia)&amp;_xlfn.XLOOKUP(15,eii,eia)&amp;_xlfn.XLOOKUP(16,eii,eia)</f>
        <v>technology 2943;attribute MPN 'ERJ1RHD2943' constant;attribute value '294 k' constant;attribute Power '0.05 W @ 70°C' constant;attribute package '0201' constant;attribute RCWV '30 V' constant;attribute tolerance '±0.5 %' constant;attribute pkg_codes '2943 / 294'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8" s="5" t="str" cm="1">
        <f t="array" aca="1" ref="F528" ca="1">IF( OR( AND($A528&gt;=INDIRECT("'Panasonic ERJ Code Table'!$K" &amp; F$1),$A528&lt;=INDIRECT("'Panasonic ERJ Code Table'!$L" &amp; F$1)), AND($A528&gt;=INDIRECT("'Panasonic ERJ Code Table'!$M" &amp; F$1),$A528&lt;=INDIRECT("'Panasonic ERJ Code Table'!$N" &amp; F$1)) ),F$2&amp;_xlfn.XLOOKUP($A528,E96_raw,E96_code),"N/A")</f>
        <v>N/A</v>
      </c>
      <c r="I528" s="5" t="str" cm="1">
        <f t="array" aca="1" ref="I528" ca="1">IF( OR( AND($A528&gt;=INDIRECT("'Panasonic ERJ Code Table'!$K" &amp; I$1),$A528&lt;=INDIRECT("'Panasonic ERJ Code Table'!$L" &amp; I$1)), AND($A528&gt;=INDIRECT("'Panasonic ERJ Code Table'!$M" &amp; I$1),$A528&lt;=INDIRECT("'Panasonic ERJ Code Table'!$N" &amp; I$1)) ),I$2&amp;_xlfn.XLOOKUP($A528,E96_raw,E96_code),"N/A")</f>
        <v>ERJ2RKD2943</v>
      </c>
      <c r="L528" s="5" t="str" cm="1">
        <f t="array" aca="1" ref="L528" ca="1">IF( OR( AND($A528&gt;=INDIRECT("'Panasonic ERJ Code Table'!$K" &amp; L$1),$A528&lt;=INDIRECT("'Panasonic ERJ Code Table'!$L" &amp; L$1)), AND($A528&gt;=INDIRECT("'Panasonic ERJ Code Table'!$M" &amp; L$1),$A528&lt;=INDIRECT("'Panasonic ERJ Code Table'!$N" &amp; L$1)) ),L$2&amp;_xlfn.XLOOKUP($A528,E96_raw,E96_code),"N/A")</f>
        <v>N/A</v>
      </c>
      <c r="O528" s="5" t="str" cm="1">
        <f t="array" aca="1" ref="O528" ca="1">IF( OR( AND($A528&gt;=INDIRECT("'Panasonic ERJ Code Table'!$K" &amp; O$1),$A528&lt;=INDIRECT("'Panasonic ERJ Code Table'!$L" &amp; O$1)), AND($A528&gt;=INDIRECT("'Panasonic ERJ Code Table'!$M" &amp; O$1),$A528&lt;=INDIRECT("'Panasonic ERJ Code Table'!$N" &amp; O$1)) ),O$2&amp;_xlfn.XLOOKUP($A528,E96_raw,E96_code),"N/A")</f>
        <v>ERJ3RED2943</v>
      </c>
      <c r="R528" s="5" t="str" cm="1">
        <f t="array" aca="1" ref="R528" ca="1">IF( OR( AND($A528&gt;=INDIRECT("'Panasonic ERJ Code Table'!$K" &amp; R$1),$A528&lt;=INDIRECT("'Panasonic ERJ Code Table'!$L" &amp; R$1)), AND($A528&gt;=INDIRECT("'Panasonic ERJ Code Table'!$M" &amp; R$1),$A528&lt;=INDIRECT("'Panasonic ERJ Code Table'!$N" &amp; R$1)) ),R$2&amp;_xlfn.XLOOKUP($A528,E96_raw,E96_code),"N/A")</f>
        <v>N/A</v>
      </c>
      <c r="U528" s="5" t="str" cm="1">
        <f t="array" aca="1" ref="U528" ca="1">IF( OR( AND($A528&gt;=INDIRECT("'Panasonic ERJ Code Table'!$J" &amp; U$1),$A528&lt;=INDIRECT("'Panasonic ERJ Code Table'!$K" &amp; U$1)), AND($A528&gt;=INDIRECT("'Panasonic ERJ Code Table'!$L" &amp; U$1),$A528&lt;=INDIRECT("'Panasonic ERJ Code Table'!$M" &amp; U$1)) ),U$2&amp;_xlfn.XLOOKUP($A528,E96_raw,E96_code),"N/A")</f>
        <v>N/A</v>
      </c>
    </row>
    <row r="529" spans="1:21">
      <c r="A529" s="16">
        <v>301000</v>
      </c>
      <c r="B529" s="19"/>
      <c r="C529" s="5" t="str" cm="1">
        <f t="array" aca="1" ref="C529" ca="1">IF( OR( AND($A529&gt;=INDIRECT("'Panasonic ERJ Code Table'!$K" &amp; C$1),$A529&lt;=INDIRECT("'Panasonic ERJ Code Table'!$L" &amp; C$1)), AND($A529&gt;=INDIRECT("'Panasonic ERJ Code Table'!$M" &amp; C$1),$A529&lt;=INDIRECT("'Panasonic ERJ Code Table'!$N" &amp; C$1)) ),C$2&amp;_xlfn.XLOOKUP($A529,E96_raw,E96_code),"N/A")</f>
        <v>ERJ1RHD3013</v>
      </c>
      <c r="D529" s="23" t="str" cm="1">
        <f t="array" aca="1" ref="D529" ca="1">"technology "&amp;RIGHT(C529,4)&amp;";"&amp;_xlfn.XLOOKUP(2,eii,eia)&amp;C529&amp;_xlfn.XLOOKUP(16,eii,eia)&amp;_xlfn.XLOOKUP(3,eii,eia)&amp;_xlfn.XLOOKUP($A529,E96_raw,e96_std&amp;" "&amp;e96_sym)&amp;_xlfn.XLOOKUP(16,eii,eia)&amp;_xlfn.XLOOKUP(4,eii,eia)&amp;_xlfn.XLOOKUP(LEFT(C529,7),r_1,r_4)&amp;" W @ 70°C"&amp;_xlfn.XLOOKUP(16,eii,eia)&amp;_xlfn.XLOOKUP(5,eii,eia)&amp;_xlfn.XLOOKUP(MID(C529,4,3),e_code,TEXT(e_size,"0000"))&amp;_xlfn.XLOOKUP(16,eii,eia)&amp;_xlfn.XLOOKUP(6,eii,eia)&amp;ROUND(MIN(SQRT($A529*_xlfn.XLOOKUP(LEFT(C529,7),r_1,r_4)),_xlfn.XLOOKUP(LEFT(C529,7),r_1,r_7)),1)&amp;" V"&amp;_xlfn.XLOOKUP(16,eii,eia)&amp;_xlfn.XLOOKUP(8,eii,eia)&amp;_xlfn.XLOOKUP(LEFT(C529,7),r_1,r_8)&amp;_xlfn.XLOOKUP(16,eii,eia)&amp;_xlfn.XLOOKUP(9,eii,eia)&amp;_xlfn.XLOOKUP($A529,E96_raw,E96_code&amp;" / "&amp;E96_3C)&amp;_xlfn.XLOOKUP(16,eii,eia)&amp;_xlfn.XLOOKUP(10,eii,eia)&amp;_xlfn.XLOOKUP(LEFT(C529,7),r_1,r_10)&amp;_xlfn.XLOOKUP(16,eii,eia)&amp;_xlfn.XLOOKUP(11,eii,eia)&amp;_xlfn.XLOOKUP(LEFT(C529,7),r_1,r_11)&amp;_xlfn.XLOOKUP(16,eii,eia)&amp;_xlfn.XLOOKUP(12,eii,eia)&amp;_xlfn.XLOOKUP(LEFT(C529,7),r_1,r_12)&amp;" ppm/°C"&amp;_xlfn.XLOOKUP(16,eii,eia)&amp;_xlfn.XLOOKUP(13,eii,eia)&amp;MID(C529,4,2)&amp;_xlfn.XLOOKUP(16,eii,eia)&amp;_xlfn.XLOOKUP(14,eii,eia)&amp;_xlfn.XLOOKUP(16,eii,eia)&amp;_xlfn.XLOOKUP(15,eii,eia)&amp;_xlfn.XLOOKUP(16,eii,eia)</f>
        <v>technology 3013;attribute MPN 'ERJ1RHD3013' constant;attribute value '301 k' constant;attribute Power '0.05 W @ 70°C' constant;attribute package '0201' constant;attribute RCWV '30 V' constant;attribute tolerance '±0.5 %' constant;attribute pkg_codes '3013 / 304'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29" s="5" t="str" cm="1">
        <f t="array" aca="1" ref="F529" ca="1">IF( OR( AND($A529&gt;=INDIRECT("'Panasonic ERJ Code Table'!$K" &amp; F$1),$A529&lt;=INDIRECT("'Panasonic ERJ Code Table'!$L" &amp; F$1)), AND($A529&gt;=INDIRECT("'Panasonic ERJ Code Table'!$M" &amp; F$1),$A529&lt;=INDIRECT("'Panasonic ERJ Code Table'!$N" &amp; F$1)) ),F$2&amp;_xlfn.XLOOKUP($A529,E96_raw,E96_code),"N/A")</f>
        <v>N/A</v>
      </c>
      <c r="I529" s="5" t="str" cm="1">
        <f t="array" aca="1" ref="I529" ca="1">IF( OR( AND($A529&gt;=INDIRECT("'Panasonic ERJ Code Table'!$K" &amp; I$1),$A529&lt;=INDIRECT("'Panasonic ERJ Code Table'!$L" &amp; I$1)), AND($A529&gt;=INDIRECT("'Panasonic ERJ Code Table'!$M" &amp; I$1),$A529&lt;=INDIRECT("'Panasonic ERJ Code Table'!$N" &amp; I$1)) ),I$2&amp;_xlfn.XLOOKUP($A529,E96_raw,E96_code),"N/A")</f>
        <v>ERJ2RKD3013</v>
      </c>
      <c r="L529" s="5" t="str" cm="1">
        <f t="array" aca="1" ref="L529" ca="1">IF( OR( AND($A529&gt;=INDIRECT("'Panasonic ERJ Code Table'!$K" &amp; L$1),$A529&lt;=INDIRECT("'Panasonic ERJ Code Table'!$L" &amp; L$1)), AND($A529&gt;=INDIRECT("'Panasonic ERJ Code Table'!$M" &amp; L$1),$A529&lt;=INDIRECT("'Panasonic ERJ Code Table'!$N" &amp; L$1)) ),L$2&amp;_xlfn.XLOOKUP($A529,E96_raw,E96_code),"N/A")</f>
        <v>N/A</v>
      </c>
      <c r="O529" s="5" t="str" cm="1">
        <f t="array" aca="1" ref="O529" ca="1">IF( OR( AND($A529&gt;=INDIRECT("'Panasonic ERJ Code Table'!$K" &amp; O$1),$A529&lt;=INDIRECT("'Panasonic ERJ Code Table'!$L" &amp; O$1)), AND($A529&gt;=INDIRECT("'Panasonic ERJ Code Table'!$M" &amp; O$1),$A529&lt;=INDIRECT("'Panasonic ERJ Code Table'!$N" &amp; O$1)) ),O$2&amp;_xlfn.XLOOKUP($A529,E96_raw,E96_code),"N/A")</f>
        <v>ERJ3RED3013</v>
      </c>
      <c r="R529" s="5" t="str" cm="1">
        <f t="array" aca="1" ref="R529" ca="1">IF( OR( AND($A529&gt;=INDIRECT("'Panasonic ERJ Code Table'!$K" &amp; R$1),$A529&lt;=INDIRECT("'Panasonic ERJ Code Table'!$L" &amp; R$1)), AND($A529&gt;=INDIRECT("'Panasonic ERJ Code Table'!$M" &amp; R$1),$A529&lt;=INDIRECT("'Panasonic ERJ Code Table'!$N" &amp; R$1)) ),R$2&amp;_xlfn.XLOOKUP($A529,E96_raw,E96_code),"N/A")</f>
        <v>N/A</v>
      </c>
      <c r="U529" s="5" t="str" cm="1">
        <f t="array" aca="1" ref="U529" ca="1">IF( OR( AND($A529&gt;=INDIRECT("'Panasonic ERJ Code Table'!$J" &amp; U$1),$A529&lt;=INDIRECT("'Panasonic ERJ Code Table'!$K" &amp; U$1)), AND($A529&gt;=INDIRECT("'Panasonic ERJ Code Table'!$L" &amp; U$1),$A529&lt;=INDIRECT("'Panasonic ERJ Code Table'!$M" &amp; U$1)) ),U$2&amp;_xlfn.XLOOKUP($A529,E96_raw,E96_code),"N/A")</f>
        <v>N/A</v>
      </c>
    </row>
    <row r="530" spans="1:21">
      <c r="A530" s="16">
        <v>309000</v>
      </c>
      <c r="B530" s="19"/>
      <c r="C530" s="5" t="str" cm="1">
        <f t="array" aca="1" ref="C530" ca="1">IF( OR( AND($A530&gt;=INDIRECT("'Panasonic ERJ Code Table'!$K" &amp; C$1),$A530&lt;=INDIRECT("'Panasonic ERJ Code Table'!$L" &amp; C$1)), AND($A530&gt;=INDIRECT("'Panasonic ERJ Code Table'!$M" &amp; C$1),$A530&lt;=INDIRECT("'Panasonic ERJ Code Table'!$N" &amp; C$1)) ),C$2&amp;_xlfn.XLOOKUP($A530,E96_raw,E96_code),"N/A")</f>
        <v>ERJ1RHD3093</v>
      </c>
      <c r="D530" s="23" t="str" cm="1">
        <f t="array" aca="1" ref="D530" ca="1">"technology "&amp;RIGHT(C530,4)&amp;";"&amp;_xlfn.XLOOKUP(2,eii,eia)&amp;C530&amp;_xlfn.XLOOKUP(16,eii,eia)&amp;_xlfn.XLOOKUP(3,eii,eia)&amp;_xlfn.XLOOKUP($A530,E96_raw,e96_std&amp;" "&amp;e96_sym)&amp;_xlfn.XLOOKUP(16,eii,eia)&amp;_xlfn.XLOOKUP(4,eii,eia)&amp;_xlfn.XLOOKUP(LEFT(C530,7),r_1,r_4)&amp;" W @ 70°C"&amp;_xlfn.XLOOKUP(16,eii,eia)&amp;_xlfn.XLOOKUP(5,eii,eia)&amp;_xlfn.XLOOKUP(MID(C530,4,3),e_code,TEXT(e_size,"0000"))&amp;_xlfn.XLOOKUP(16,eii,eia)&amp;_xlfn.XLOOKUP(6,eii,eia)&amp;ROUND(MIN(SQRT($A530*_xlfn.XLOOKUP(LEFT(C530,7),r_1,r_4)),_xlfn.XLOOKUP(LEFT(C530,7),r_1,r_7)),1)&amp;" V"&amp;_xlfn.XLOOKUP(16,eii,eia)&amp;_xlfn.XLOOKUP(8,eii,eia)&amp;_xlfn.XLOOKUP(LEFT(C530,7),r_1,r_8)&amp;_xlfn.XLOOKUP(16,eii,eia)&amp;_xlfn.XLOOKUP(9,eii,eia)&amp;_xlfn.XLOOKUP($A530,E96_raw,E96_code&amp;" / "&amp;E96_3C)&amp;_xlfn.XLOOKUP(16,eii,eia)&amp;_xlfn.XLOOKUP(10,eii,eia)&amp;_xlfn.XLOOKUP(LEFT(C530,7),r_1,r_10)&amp;_xlfn.XLOOKUP(16,eii,eia)&amp;_xlfn.XLOOKUP(11,eii,eia)&amp;_xlfn.XLOOKUP(LEFT(C530,7),r_1,r_11)&amp;_xlfn.XLOOKUP(16,eii,eia)&amp;_xlfn.XLOOKUP(12,eii,eia)&amp;_xlfn.XLOOKUP(LEFT(C530,7),r_1,r_12)&amp;" ppm/°C"&amp;_xlfn.XLOOKUP(16,eii,eia)&amp;_xlfn.XLOOKUP(13,eii,eia)&amp;MID(C530,4,2)&amp;_xlfn.XLOOKUP(16,eii,eia)&amp;_xlfn.XLOOKUP(14,eii,eia)&amp;_xlfn.XLOOKUP(16,eii,eia)&amp;_xlfn.XLOOKUP(15,eii,eia)&amp;_xlfn.XLOOKUP(16,eii,eia)</f>
        <v>technology 3093;attribute MPN 'ERJ1RHD3093' constant;attribute value '309 k' constant;attribute Power '0.05 W @ 70°C' constant;attribute package '0201' constant;attribute RCWV '30 V' constant;attribute tolerance '±0.5 %' constant;attribute pkg_codes '3093 / 304'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0" s="5" t="str" cm="1">
        <f t="array" aca="1" ref="F530" ca="1">IF( OR( AND($A530&gt;=INDIRECT("'Panasonic ERJ Code Table'!$K" &amp; F$1),$A530&lt;=INDIRECT("'Panasonic ERJ Code Table'!$L" &amp; F$1)), AND($A530&gt;=INDIRECT("'Panasonic ERJ Code Table'!$M" &amp; F$1),$A530&lt;=INDIRECT("'Panasonic ERJ Code Table'!$N" &amp; F$1)) ),F$2&amp;_xlfn.XLOOKUP($A530,E96_raw,E96_code),"N/A")</f>
        <v>N/A</v>
      </c>
      <c r="I530" s="5" t="str" cm="1">
        <f t="array" aca="1" ref="I530" ca="1">IF( OR( AND($A530&gt;=INDIRECT("'Panasonic ERJ Code Table'!$K" &amp; I$1),$A530&lt;=INDIRECT("'Panasonic ERJ Code Table'!$L" &amp; I$1)), AND($A530&gt;=INDIRECT("'Panasonic ERJ Code Table'!$M" &amp; I$1),$A530&lt;=INDIRECT("'Panasonic ERJ Code Table'!$N" &amp; I$1)) ),I$2&amp;_xlfn.XLOOKUP($A530,E96_raw,E96_code),"N/A")</f>
        <v>ERJ2RKD3093</v>
      </c>
      <c r="L530" s="5" t="str" cm="1">
        <f t="array" aca="1" ref="L530" ca="1">IF( OR( AND($A530&gt;=INDIRECT("'Panasonic ERJ Code Table'!$K" &amp; L$1),$A530&lt;=INDIRECT("'Panasonic ERJ Code Table'!$L" &amp; L$1)), AND($A530&gt;=INDIRECT("'Panasonic ERJ Code Table'!$M" &amp; L$1),$A530&lt;=INDIRECT("'Panasonic ERJ Code Table'!$N" &amp; L$1)) ),L$2&amp;_xlfn.XLOOKUP($A530,E96_raw,E96_code),"N/A")</f>
        <v>N/A</v>
      </c>
      <c r="O530" s="5" t="str" cm="1">
        <f t="array" aca="1" ref="O530" ca="1">IF( OR( AND($A530&gt;=INDIRECT("'Panasonic ERJ Code Table'!$K" &amp; O$1),$A530&lt;=INDIRECT("'Panasonic ERJ Code Table'!$L" &amp; O$1)), AND($A530&gt;=INDIRECT("'Panasonic ERJ Code Table'!$M" &amp; O$1),$A530&lt;=INDIRECT("'Panasonic ERJ Code Table'!$N" &amp; O$1)) ),O$2&amp;_xlfn.XLOOKUP($A530,E96_raw,E96_code),"N/A")</f>
        <v>ERJ3RED3093</v>
      </c>
      <c r="R530" s="5" t="str" cm="1">
        <f t="array" aca="1" ref="R530" ca="1">IF( OR( AND($A530&gt;=INDIRECT("'Panasonic ERJ Code Table'!$K" &amp; R$1),$A530&lt;=INDIRECT("'Panasonic ERJ Code Table'!$L" &amp; R$1)), AND($A530&gt;=INDIRECT("'Panasonic ERJ Code Table'!$M" &amp; R$1),$A530&lt;=INDIRECT("'Panasonic ERJ Code Table'!$N" &amp; R$1)) ),R$2&amp;_xlfn.XLOOKUP($A530,E96_raw,E96_code),"N/A")</f>
        <v>N/A</v>
      </c>
      <c r="U530" s="5" t="str" cm="1">
        <f t="array" aca="1" ref="U530" ca="1">IF( OR( AND($A530&gt;=INDIRECT("'Panasonic ERJ Code Table'!$J" &amp; U$1),$A530&lt;=INDIRECT("'Panasonic ERJ Code Table'!$K" &amp; U$1)), AND($A530&gt;=INDIRECT("'Panasonic ERJ Code Table'!$L" &amp; U$1),$A530&lt;=INDIRECT("'Panasonic ERJ Code Table'!$M" &amp; U$1)) ),U$2&amp;_xlfn.XLOOKUP($A530,E96_raw,E96_code),"N/A")</f>
        <v>N/A</v>
      </c>
    </row>
    <row r="531" spans="1:21">
      <c r="A531" s="16">
        <v>316000</v>
      </c>
      <c r="B531" s="19"/>
      <c r="C531" s="5" t="str" cm="1">
        <f t="array" aca="1" ref="C531" ca="1">IF( OR( AND($A531&gt;=INDIRECT("'Panasonic ERJ Code Table'!$K" &amp; C$1),$A531&lt;=INDIRECT("'Panasonic ERJ Code Table'!$L" &amp; C$1)), AND($A531&gt;=INDIRECT("'Panasonic ERJ Code Table'!$M" &amp; C$1),$A531&lt;=INDIRECT("'Panasonic ERJ Code Table'!$N" &amp; C$1)) ),C$2&amp;_xlfn.XLOOKUP($A531,E96_raw,E96_code),"N/A")</f>
        <v>ERJ1RHD3163</v>
      </c>
      <c r="D531" s="23" t="str" cm="1">
        <f t="array" aca="1" ref="D531" ca="1">"technology "&amp;RIGHT(C531,4)&amp;";"&amp;_xlfn.XLOOKUP(2,eii,eia)&amp;C531&amp;_xlfn.XLOOKUP(16,eii,eia)&amp;_xlfn.XLOOKUP(3,eii,eia)&amp;_xlfn.XLOOKUP($A531,E96_raw,e96_std&amp;" "&amp;e96_sym)&amp;_xlfn.XLOOKUP(16,eii,eia)&amp;_xlfn.XLOOKUP(4,eii,eia)&amp;_xlfn.XLOOKUP(LEFT(C531,7),r_1,r_4)&amp;" W @ 70°C"&amp;_xlfn.XLOOKUP(16,eii,eia)&amp;_xlfn.XLOOKUP(5,eii,eia)&amp;_xlfn.XLOOKUP(MID(C531,4,3),e_code,TEXT(e_size,"0000"))&amp;_xlfn.XLOOKUP(16,eii,eia)&amp;_xlfn.XLOOKUP(6,eii,eia)&amp;ROUND(MIN(SQRT($A531*_xlfn.XLOOKUP(LEFT(C531,7),r_1,r_4)),_xlfn.XLOOKUP(LEFT(C531,7),r_1,r_7)),1)&amp;" V"&amp;_xlfn.XLOOKUP(16,eii,eia)&amp;_xlfn.XLOOKUP(8,eii,eia)&amp;_xlfn.XLOOKUP(LEFT(C531,7),r_1,r_8)&amp;_xlfn.XLOOKUP(16,eii,eia)&amp;_xlfn.XLOOKUP(9,eii,eia)&amp;_xlfn.XLOOKUP($A531,E96_raw,E96_code&amp;" / "&amp;E96_3C)&amp;_xlfn.XLOOKUP(16,eii,eia)&amp;_xlfn.XLOOKUP(10,eii,eia)&amp;_xlfn.XLOOKUP(LEFT(C531,7),r_1,r_10)&amp;_xlfn.XLOOKUP(16,eii,eia)&amp;_xlfn.XLOOKUP(11,eii,eia)&amp;_xlfn.XLOOKUP(LEFT(C531,7),r_1,r_11)&amp;_xlfn.XLOOKUP(16,eii,eia)&amp;_xlfn.XLOOKUP(12,eii,eia)&amp;_xlfn.XLOOKUP(LEFT(C531,7),r_1,r_12)&amp;" ppm/°C"&amp;_xlfn.XLOOKUP(16,eii,eia)&amp;_xlfn.XLOOKUP(13,eii,eia)&amp;MID(C531,4,2)&amp;_xlfn.XLOOKUP(16,eii,eia)&amp;_xlfn.XLOOKUP(14,eii,eia)&amp;_xlfn.XLOOKUP(16,eii,eia)&amp;_xlfn.XLOOKUP(15,eii,eia)&amp;_xlfn.XLOOKUP(16,eii,eia)</f>
        <v>technology 3163;attribute MPN 'ERJ1RHD3163' constant;attribute value '316 k' constant;attribute Power '0.05 W @ 70°C' constant;attribute package '0201' constant;attribute RCWV '30 V' constant;attribute tolerance '±0.5 %' constant;attribute pkg_codes '3163 / 314'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1" s="5" t="str" cm="1">
        <f t="array" aca="1" ref="F531" ca="1">IF( OR( AND($A531&gt;=INDIRECT("'Panasonic ERJ Code Table'!$K" &amp; F$1),$A531&lt;=INDIRECT("'Panasonic ERJ Code Table'!$L" &amp; F$1)), AND($A531&gt;=INDIRECT("'Panasonic ERJ Code Table'!$M" &amp; F$1),$A531&lt;=INDIRECT("'Panasonic ERJ Code Table'!$N" &amp; F$1)) ),F$2&amp;_xlfn.XLOOKUP($A531,E96_raw,E96_code),"N/A")</f>
        <v>N/A</v>
      </c>
      <c r="I531" s="5" t="str" cm="1">
        <f t="array" aca="1" ref="I531" ca="1">IF( OR( AND($A531&gt;=INDIRECT("'Panasonic ERJ Code Table'!$K" &amp; I$1),$A531&lt;=INDIRECT("'Panasonic ERJ Code Table'!$L" &amp; I$1)), AND($A531&gt;=INDIRECT("'Panasonic ERJ Code Table'!$M" &amp; I$1),$A531&lt;=INDIRECT("'Panasonic ERJ Code Table'!$N" &amp; I$1)) ),I$2&amp;_xlfn.XLOOKUP($A531,E96_raw,E96_code),"N/A")</f>
        <v>ERJ2RKD3163</v>
      </c>
      <c r="L531" s="5" t="str" cm="1">
        <f t="array" aca="1" ref="L531" ca="1">IF( OR( AND($A531&gt;=INDIRECT("'Panasonic ERJ Code Table'!$K" &amp; L$1),$A531&lt;=INDIRECT("'Panasonic ERJ Code Table'!$L" &amp; L$1)), AND($A531&gt;=INDIRECT("'Panasonic ERJ Code Table'!$M" &amp; L$1),$A531&lt;=INDIRECT("'Panasonic ERJ Code Table'!$N" &amp; L$1)) ),L$2&amp;_xlfn.XLOOKUP($A531,E96_raw,E96_code),"N/A")</f>
        <v>N/A</v>
      </c>
      <c r="O531" s="5" t="str" cm="1">
        <f t="array" aca="1" ref="O531" ca="1">IF( OR( AND($A531&gt;=INDIRECT("'Panasonic ERJ Code Table'!$K" &amp; O$1),$A531&lt;=INDIRECT("'Panasonic ERJ Code Table'!$L" &amp; O$1)), AND($A531&gt;=INDIRECT("'Panasonic ERJ Code Table'!$M" &amp; O$1),$A531&lt;=INDIRECT("'Panasonic ERJ Code Table'!$N" &amp; O$1)) ),O$2&amp;_xlfn.XLOOKUP($A531,E96_raw,E96_code),"N/A")</f>
        <v>ERJ3RED3163</v>
      </c>
      <c r="R531" s="5" t="str" cm="1">
        <f t="array" aca="1" ref="R531" ca="1">IF( OR( AND($A531&gt;=INDIRECT("'Panasonic ERJ Code Table'!$K" &amp; R$1),$A531&lt;=INDIRECT("'Panasonic ERJ Code Table'!$L" &amp; R$1)), AND($A531&gt;=INDIRECT("'Panasonic ERJ Code Table'!$M" &amp; R$1),$A531&lt;=INDIRECT("'Panasonic ERJ Code Table'!$N" &amp; R$1)) ),R$2&amp;_xlfn.XLOOKUP($A531,E96_raw,E96_code),"N/A")</f>
        <v>N/A</v>
      </c>
      <c r="U531" s="5" t="str" cm="1">
        <f t="array" aca="1" ref="U531" ca="1">IF( OR( AND($A531&gt;=INDIRECT("'Panasonic ERJ Code Table'!$J" &amp; U$1),$A531&lt;=INDIRECT("'Panasonic ERJ Code Table'!$K" &amp; U$1)), AND($A531&gt;=INDIRECT("'Panasonic ERJ Code Table'!$L" &amp; U$1),$A531&lt;=INDIRECT("'Panasonic ERJ Code Table'!$M" &amp; U$1)) ),U$2&amp;_xlfn.XLOOKUP($A531,E96_raw,E96_code),"N/A")</f>
        <v>N/A</v>
      </c>
    </row>
    <row r="532" spans="1:21">
      <c r="A532" s="16">
        <v>324000</v>
      </c>
      <c r="B532" s="19"/>
      <c r="C532" s="5" t="str" cm="1">
        <f t="array" aca="1" ref="C532" ca="1">IF( OR( AND($A532&gt;=INDIRECT("'Panasonic ERJ Code Table'!$K" &amp; C$1),$A532&lt;=INDIRECT("'Panasonic ERJ Code Table'!$L" &amp; C$1)), AND($A532&gt;=INDIRECT("'Panasonic ERJ Code Table'!$M" &amp; C$1),$A532&lt;=INDIRECT("'Panasonic ERJ Code Table'!$N" &amp; C$1)) ),C$2&amp;_xlfn.XLOOKUP($A532,E96_raw,E96_code),"N/A")</f>
        <v>ERJ1RHD3243</v>
      </c>
      <c r="D532" s="23" t="str" cm="1">
        <f t="array" aca="1" ref="D532" ca="1">"technology "&amp;RIGHT(C532,4)&amp;";"&amp;_xlfn.XLOOKUP(2,eii,eia)&amp;C532&amp;_xlfn.XLOOKUP(16,eii,eia)&amp;_xlfn.XLOOKUP(3,eii,eia)&amp;_xlfn.XLOOKUP($A532,E96_raw,e96_std&amp;" "&amp;e96_sym)&amp;_xlfn.XLOOKUP(16,eii,eia)&amp;_xlfn.XLOOKUP(4,eii,eia)&amp;_xlfn.XLOOKUP(LEFT(C532,7),r_1,r_4)&amp;" W @ 70°C"&amp;_xlfn.XLOOKUP(16,eii,eia)&amp;_xlfn.XLOOKUP(5,eii,eia)&amp;_xlfn.XLOOKUP(MID(C532,4,3),e_code,TEXT(e_size,"0000"))&amp;_xlfn.XLOOKUP(16,eii,eia)&amp;_xlfn.XLOOKUP(6,eii,eia)&amp;ROUND(MIN(SQRT($A532*_xlfn.XLOOKUP(LEFT(C532,7),r_1,r_4)),_xlfn.XLOOKUP(LEFT(C532,7),r_1,r_7)),1)&amp;" V"&amp;_xlfn.XLOOKUP(16,eii,eia)&amp;_xlfn.XLOOKUP(8,eii,eia)&amp;_xlfn.XLOOKUP(LEFT(C532,7),r_1,r_8)&amp;_xlfn.XLOOKUP(16,eii,eia)&amp;_xlfn.XLOOKUP(9,eii,eia)&amp;_xlfn.XLOOKUP($A532,E96_raw,E96_code&amp;" / "&amp;E96_3C)&amp;_xlfn.XLOOKUP(16,eii,eia)&amp;_xlfn.XLOOKUP(10,eii,eia)&amp;_xlfn.XLOOKUP(LEFT(C532,7),r_1,r_10)&amp;_xlfn.XLOOKUP(16,eii,eia)&amp;_xlfn.XLOOKUP(11,eii,eia)&amp;_xlfn.XLOOKUP(LEFT(C532,7),r_1,r_11)&amp;_xlfn.XLOOKUP(16,eii,eia)&amp;_xlfn.XLOOKUP(12,eii,eia)&amp;_xlfn.XLOOKUP(LEFT(C532,7),r_1,r_12)&amp;" ppm/°C"&amp;_xlfn.XLOOKUP(16,eii,eia)&amp;_xlfn.XLOOKUP(13,eii,eia)&amp;MID(C532,4,2)&amp;_xlfn.XLOOKUP(16,eii,eia)&amp;_xlfn.XLOOKUP(14,eii,eia)&amp;_xlfn.XLOOKUP(16,eii,eia)&amp;_xlfn.XLOOKUP(15,eii,eia)&amp;_xlfn.XLOOKUP(16,eii,eia)</f>
        <v>technology 3243;attribute MPN 'ERJ1RHD3243' constant;attribute value '324 k' constant;attribute Power '0.05 W @ 70°C' constant;attribute package '0201' constant;attribute RCWV '30 V' constant;attribute tolerance '±0.5 %' constant;attribute pkg_codes '3243 / 324'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2" s="5" t="str" cm="1">
        <f t="array" aca="1" ref="F532" ca="1">IF( OR( AND($A532&gt;=INDIRECT("'Panasonic ERJ Code Table'!$K" &amp; F$1),$A532&lt;=INDIRECT("'Panasonic ERJ Code Table'!$L" &amp; F$1)), AND($A532&gt;=INDIRECT("'Panasonic ERJ Code Table'!$M" &amp; F$1),$A532&lt;=INDIRECT("'Panasonic ERJ Code Table'!$N" &amp; F$1)) ),F$2&amp;_xlfn.XLOOKUP($A532,E96_raw,E96_code),"N/A")</f>
        <v>N/A</v>
      </c>
      <c r="I532" s="5" t="str" cm="1">
        <f t="array" aca="1" ref="I532" ca="1">IF( OR( AND($A532&gt;=INDIRECT("'Panasonic ERJ Code Table'!$K" &amp; I$1),$A532&lt;=INDIRECT("'Panasonic ERJ Code Table'!$L" &amp; I$1)), AND($A532&gt;=INDIRECT("'Panasonic ERJ Code Table'!$M" &amp; I$1),$A532&lt;=INDIRECT("'Panasonic ERJ Code Table'!$N" &amp; I$1)) ),I$2&amp;_xlfn.XLOOKUP($A532,E96_raw,E96_code),"N/A")</f>
        <v>ERJ2RKD3243</v>
      </c>
      <c r="L532" s="5" t="str" cm="1">
        <f t="array" aca="1" ref="L532" ca="1">IF( OR( AND($A532&gt;=INDIRECT("'Panasonic ERJ Code Table'!$K" &amp; L$1),$A532&lt;=INDIRECT("'Panasonic ERJ Code Table'!$L" &amp; L$1)), AND($A532&gt;=INDIRECT("'Panasonic ERJ Code Table'!$M" &amp; L$1),$A532&lt;=INDIRECT("'Panasonic ERJ Code Table'!$N" &amp; L$1)) ),L$2&amp;_xlfn.XLOOKUP($A532,E96_raw,E96_code),"N/A")</f>
        <v>N/A</v>
      </c>
      <c r="O532" s="5" t="str" cm="1">
        <f t="array" aca="1" ref="O532" ca="1">IF( OR( AND($A532&gt;=INDIRECT("'Panasonic ERJ Code Table'!$K" &amp; O$1),$A532&lt;=INDIRECT("'Panasonic ERJ Code Table'!$L" &amp; O$1)), AND($A532&gt;=INDIRECT("'Panasonic ERJ Code Table'!$M" &amp; O$1),$A532&lt;=INDIRECT("'Panasonic ERJ Code Table'!$N" &amp; O$1)) ),O$2&amp;_xlfn.XLOOKUP($A532,E96_raw,E96_code),"N/A")</f>
        <v>ERJ3RED3243</v>
      </c>
      <c r="R532" s="5" t="str" cm="1">
        <f t="array" aca="1" ref="R532" ca="1">IF( OR( AND($A532&gt;=INDIRECT("'Panasonic ERJ Code Table'!$K" &amp; R$1),$A532&lt;=INDIRECT("'Panasonic ERJ Code Table'!$L" &amp; R$1)), AND($A532&gt;=INDIRECT("'Panasonic ERJ Code Table'!$M" &amp; R$1),$A532&lt;=INDIRECT("'Panasonic ERJ Code Table'!$N" &amp; R$1)) ),R$2&amp;_xlfn.XLOOKUP($A532,E96_raw,E96_code),"N/A")</f>
        <v>N/A</v>
      </c>
      <c r="U532" s="5" t="str" cm="1">
        <f t="array" aca="1" ref="U532" ca="1">IF( OR( AND($A532&gt;=INDIRECT("'Panasonic ERJ Code Table'!$J" &amp; U$1),$A532&lt;=INDIRECT("'Panasonic ERJ Code Table'!$K" &amp; U$1)), AND($A532&gt;=INDIRECT("'Panasonic ERJ Code Table'!$L" &amp; U$1),$A532&lt;=INDIRECT("'Panasonic ERJ Code Table'!$M" &amp; U$1)) ),U$2&amp;_xlfn.XLOOKUP($A532,E96_raw,E96_code),"N/A")</f>
        <v>N/A</v>
      </c>
    </row>
    <row r="533" spans="1:21">
      <c r="A533" s="16">
        <v>332000</v>
      </c>
      <c r="B533" s="19"/>
      <c r="C533" s="5" t="str" cm="1">
        <f t="array" aca="1" ref="C533" ca="1">IF( OR( AND($A533&gt;=INDIRECT("'Panasonic ERJ Code Table'!$K" &amp; C$1),$A533&lt;=INDIRECT("'Panasonic ERJ Code Table'!$L" &amp; C$1)), AND($A533&gt;=INDIRECT("'Panasonic ERJ Code Table'!$M" &amp; C$1),$A533&lt;=INDIRECT("'Panasonic ERJ Code Table'!$N" &amp; C$1)) ),C$2&amp;_xlfn.XLOOKUP($A533,E96_raw,E96_code),"N/A")</f>
        <v>ERJ1RHD3323</v>
      </c>
      <c r="D533" s="23" t="str" cm="1">
        <f t="array" aca="1" ref="D533" ca="1">"technology "&amp;RIGHT(C533,4)&amp;";"&amp;_xlfn.XLOOKUP(2,eii,eia)&amp;C533&amp;_xlfn.XLOOKUP(16,eii,eia)&amp;_xlfn.XLOOKUP(3,eii,eia)&amp;_xlfn.XLOOKUP($A533,E96_raw,e96_std&amp;" "&amp;e96_sym)&amp;_xlfn.XLOOKUP(16,eii,eia)&amp;_xlfn.XLOOKUP(4,eii,eia)&amp;_xlfn.XLOOKUP(LEFT(C533,7),r_1,r_4)&amp;" W @ 70°C"&amp;_xlfn.XLOOKUP(16,eii,eia)&amp;_xlfn.XLOOKUP(5,eii,eia)&amp;_xlfn.XLOOKUP(MID(C533,4,3),e_code,TEXT(e_size,"0000"))&amp;_xlfn.XLOOKUP(16,eii,eia)&amp;_xlfn.XLOOKUP(6,eii,eia)&amp;ROUND(MIN(SQRT($A533*_xlfn.XLOOKUP(LEFT(C533,7),r_1,r_4)),_xlfn.XLOOKUP(LEFT(C533,7),r_1,r_7)),1)&amp;" V"&amp;_xlfn.XLOOKUP(16,eii,eia)&amp;_xlfn.XLOOKUP(8,eii,eia)&amp;_xlfn.XLOOKUP(LEFT(C533,7),r_1,r_8)&amp;_xlfn.XLOOKUP(16,eii,eia)&amp;_xlfn.XLOOKUP(9,eii,eia)&amp;_xlfn.XLOOKUP($A533,E96_raw,E96_code&amp;" / "&amp;E96_3C)&amp;_xlfn.XLOOKUP(16,eii,eia)&amp;_xlfn.XLOOKUP(10,eii,eia)&amp;_xlfn.XLOOKUP(LEFT(C533,7),r_1,r_10)&amp;_xlfn.XLOOKUP(16,eii,eia)&amp;_xlfn.XLOOKUP(11,eii,eia)&amp;_xlfn.XLOOKUP(LEFT(C533,7),r_1,r_11)&amp;_xlfn.XLOOKUP(16,eii,eia)&amp;_xlfn.XLOOKUP(12,eii,eia)&amp;_xlfn.XLOOKUP(LEFT(C533,7),r_1,r_12)&amp;" ppm/°C"&amp;_xlfn.XLOOKUP(16,eii,eia)&amp;_xlfn.XLOOKUP(13,eii,eia)&amp;MID(C533,4,2)&amp;_xlfn.XLOOKUP(16,eii,eia)&amp;_xlfn.XLOOKUP(14,eii,eia)&amp;_xlfn.XLOOKUP(16,eii,eia)&amp;_xlfn.XLOOKUP(15,eii,eia)&amp;_xlfn.XLOOKUP(16,eii,eia)</f>
        <v>technology 3323;attribute MPN 'ERJ1RHD3323' constant;attribute value '332 k' constant;attribute Power '0.05 W @ 70°C' constant;attribute package '0201' constant;attribute RCWV '30 V' constant;attribute tolerance '±0.5 %' constant;attribute pkg_codes '3323 / 334'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3" s="5" t="str" cm="1">
        <f t="array" aca="1" ref="F533" ca="1">IF( OR( AND($A533&gt;=INDIRECT("'Panasonic ERJ Code Table'!$K" &amp; F$1),$A533&lt;=INDIRECT("'Panasonic ERJ Code Table'!$L" &amp; F$1)), AND($A533&gt;=INDIRECT("'Panasonic ERJ Code Table'!$M" &amp; F$1),$A533&lt;=INDIRECT("'Panasonic ERJ Code Table'!$N" &amp; F$1)) ),F$2&amp;_xlfn.XLOOKUP($A533,E96_raw,E96_code),"N/A")</f>
        <v>N/A</v>
      </c>
      <c r="I533" s="5" t="str" cm="1">
        <f t="array" aca="1" ref="I533" ca="1">IF( OR( AND($A533&gt;=INDIRECT("'Panasonic ERJ Code Table'!$K" &amp; I$1),$A533&lt;=INDIRECT("'Panasonic ERJ Code Table'!$L" &amp; I$1)), AND($A533&gt;=INDIRECT("'Panasonic ERJ Code Table'!$M" &amp; I$1),$A533&lt;=INDIRECT("'Panasonic ERJ Code Table'!$N" &amp; I$1)) ),I$2&amp;_xlfn.XLOOKUP($A533,E96_raw,E96_code),"N/A")</f>
        <v>ERJ2RKD3323</v>
      </c>
      <c r="L533" s="5" t="str" cm="1">
        <f t="array" aca="1" ref="L533" ca="1">IF( OR( AND($A533&gt;=INDIRECT("'Panasonic ERJ Code Table'!$K" &amp; L$1),$A533&lt;=INDIRECT("'Panasonic ERJ Code Table'!$L" &amp; L$1)), AND($A533&gt;=INDIRECT("'Panasonic ERJ Code Table'!$M" &amp; L$1),$A533&lt;=INDIRECT("'Panasonic ERJ Code Table'!$N" &amp; L$1)) ),L$2&amp;_xlfn.XLOOKUP($A533,E96_raw,E96_code),"N/A")</f>
        <v>N/A</v>
      </c>
      <c r="O533" s="5" t="str" cm="1">
        <f t="array" aca="1" ref="O533" ca="1">IF( OR( AND($A533&gt;=INDIRECT("'Panasonic ERJ Code Table'!$K" &amp; O$1),$A533&lt;=INDIRECT("'Panasonic ERJ Code Table'!$L" &amp; O$1)), AND($A533&gt;=INDIRECT("'Panasonic ERJ Code Table'!$M" &amp; O$1),$A533&lt;=INDIRECT("'Panasonic ERJ Code Table'!$N" &amp; O$1)) ),O$2&amp;_xlfn.XLOOKUP($A533,E96_raw,E96_code),"N/A")</f>
        <v>ERJ3RED3323</v>
      </c>
      <c r="R533" s="5" t="str" cm="1">
        <f t="array" aca="1" ref="R533" ca="1">IF( OR( AND($A533&gt;=INDIRECT("'Panasonic ERJ Code Table'!$K" &amp; R$1),$A533&lt;=INDIRECT("'Panasonic ERJ Code Table'!$L" &amp; R$1)), AND($A533&gt;=INDIRECT("'Panasonic ERJ Code Table'!$M" &amp; R$1),$A533&lt;=INDIRECT("'Panasonic ERJ Code Table'!$N" &amp; R$1)) ),R$2&amp;_xlfn.XLOOKUP($A533,E96_raw,E96_code),"N/A")</f>
        <v>N/A</v>
      </c>
      <c r="U533" s="5" t="str" cm="1">
        <f t="array" aca="1" ref="U533" ca="1">IF( OR( AND($A533&gt;=INDIRECT("'Panasonic ERJ Code Table'!$J" &amp; U$1),$A533&lt;=INDIRECT("'Panasonic ERJ Code Table'!$K" &amp; U$1)), AND($A533&gt;=INDIRECT("'Panasonic ERJ Code Table'!$L" &amp; U$1),$A533&lt;=INDIRECT("'Panasonic ERJ Code Table'!$M" &amp; U$1)) ),U$2&amp;_xlfn.XLOOKUP($A533,E96_raw,E96_code),"N/A")</f>
        <v>N/A</v>
      </c>
    </row>
    <row r="534" spans="1:21">
      <c r="A534" s="16">
        <v>340000</v>
      </c>
      <c r="B534" s="19"/>
      <c r="C534" s="5" t="str" cm="1">
        <f t="array" aca="1" ref="C534" ca="1">IF( OR( AND($A534&gt;=INDIRECT("'Panasonic ERJ Code Table'!$K" &amp; C$1),$A534&lt;=INDIRECT("'Panasonic ERJ Code Table'!$L" &amp; C$1)), AND($A534&gt;=INDIRECT("'Panasonic ERJ Code Table'!$M" &amp; C$1),$A534&lt;=INDIRECT("'Panasonic ERJ Code Table'!$N" &amp; C$1)) ),C$2&amp;_xlfn.XLOOKUP($A534,E96_raw,E96_code),"N/A")</f>
        <v>ERJ1RHD3403</v>
      </c>
      <c r="D534" s="23" t="str" cm="1">
        <f t="array" aca="1" ref="D534" ca="1">"technology "&amp;RIGHT(C534,4)&amp;";"&amp;_xlfn.XLOOKUP(2,eii,eia)&amp;C534&amp;_xlfn.XLOOKUP(16,eii,eia)&amp;_xlfn.XLOOKUP(3,eii,eia)&amp;_xlfn.XLOOKUP($A534,E96_raw,e96_std&amp;" "&amp;e96_sym)&amp;_xlfn.XLOOKUP(16,eii,eia)&amp;_xlfn.XLOOKUP(4,eii,eia)&amp;_xlfn.XLOOKUP(LEFT(C534,7),r_1,r_4)&amp;" W @ 70°C"&amp;_xlfn.XLOOKUP(16,eii,eia)&amp;_xlfn.XLOOKUP(5,eii,eia)&amp;_xlfn.XLOOKUP(MID(C534,4,3),e_code,TEXT(e_size,"0000"))&amp;_xlfn.XLOOKUP(16,eii,eia)&amp;_xlfn.XLOOKUP(6,eii,eia)&amp;ROUND(MIN(SQRT($A534*_xlfn.XLOOKUP(LEFT(C534,7),r_1,r_4)),_xlfn.XLOOKUP(LEFT(C534,7),r_1,r_7)),1)&amp;" V"&amp;_xlfn.XLOOKUP(16,eii,eia)&amp;_xlfn.XLOOKUP(8,eii,eia)&amp;_xlfn.XLOOKUP(LEFT(C534,7),r_1,r_8)&amp;_xlfn.XLOOKUP(16,eii,eia)&amp;_xlfn.XLOOKUP(9,eii,eia)&amp;_xlfn.XLOOKUP($A534,E96_raw,E96_code&amp;" / "&amp;E96_3C)&amp;_xlfn.XLOOKUP(16,eii,eia)&amp;_xlfn.XLOOKUP(10,eii,eia)&amp;_xlfn.XLOOKUP(LEFT(C534,7),r_1,r_10)&amp;_xlfn.XLOOKUP(16,eii,eia)&amp;_xlfn.XLOOKUP(11,eii,eia)&amp;_xlfn.XLOOKUP(LEFT(C534,7),r_1,r_11)&amp;_xlfn.XLOOKUP(16,eii,eia)&amp;_xlfn.XLOOKUP(12,eii,eia)&amp;_xlfn.XLOOKUP(LEFT(C534,7),r_1,r_12)&amp;" ppm/°C"&amp;_xlfn.XLOOKUP(16,eii,eia)&amp;_xlfn.XLOOKUP(13,eii,eia)&amp;MID(C534,4,2)&amp;_xlfn.XLOOKUP(16,eii,eia)&amp;_xlfn.XLOOKUP(14,eii,eia)&amp;_xlfn.XLOOKUP(16,eii,eia)&amp;_xlfn.XLOOKUP(15,eii,eia)&amp;_xlfn.XLOOKUP(16,eii,eia)</f>
        <v>technology 3403;attribute MPN 'ERJ1RHD3403' constant;attribute value '340 k' constant;attribute Power '0.05 W @ 70°C' constant;attribute package '0201' constant;attribute RCWV '30 V' constant;attribute tolerance '±0.5 %' constant;attribute pkg_codes '3403 / 344'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4" s="5" t="str" cm="1">
        <f t="array" aca="1" ref="F534" ca="1">IF( OR( AND($A534&gt;=INDIRECT("'Panasonic ERJ Code Table'!$K" &amp; F$1),$A534&lt;=INDIRECT("'Panasonic ERJ Code Table'!$L" &amp; F$1)), AND($A534&gt;=INDIRECT("'Panasonic ERJ Code Table'!$M" &amp; F$1),$A534&lt;=INDIRECT("'Panasonic ERJ Code Table'!$N" &amp; F$1)) ),F$2&amp;_xlfn.XLOOKUP($A534,E96_raw,E96_code),"N/A")</f>
        <v>N/A</v>
      </c>
      <c r="I534" s="5" t="str" cm="1">
        <f t="array" aca="1" ref="I534" ca="1">IF( OR( AND($A534&gt;=INDIRECT("'Panasonic ERJ Code Table'!$K" &amp; I$1),$A534&lt;=INDIRECT("'Panasonic ERJ Code Table'!$L" &amp; I$1)), AND($A534&gt;=INDIRECT("'Panasonic ERJ Code Table'!$M" &amp; I$1),$A534&lt;=INDIRECT("'Panasonic ERJ Code Table'!$N" &amp; I$1)) ),I$2&amp;_xlfn.XLOOKUP($A534,E96_raw,E96_code),"N/A")</f>
        <v>ERJ2RKD3403</v>
      </c>
      <c r="L534" s="5" t="str" cm="1">
        <f t="array" aca="1" ref="L534" ca="1">IF( OR( AND($A534&gt;=INDIRECT("'Panasonic ERJ Code Table'!$K" &amp; L$1),$A534&lt;=INDIRECT("'Panasonic ERJ Code Table'!$L" &amp; L$1)), AND($A534&gt;=INDIRECT("'Panasonic ERJ Code Table'!$M" &amp; L$1),$A534&lt;=INDIRECT("'Panasonic ERJ Code Table'!$N" &amp; L$1)) ),L$2&amp;_xlfn.XLOOKUP($A534,E96_raw,E96_code),"N/A")</f>
        <v>N/A</v>
      </c>
      <c r="O534" s="5" t="str" cm="1">
        <f t="array" aca="1" ref="O534" ca="1">IF( OR( AND($A534&gt;=INDIRECT("'Panasonic ERJ Code Table'!$K" &amp; O$1),$A534&lt;=INDIRECT("'Panasonic ERJ Code Table'!$L" &amp; O$1)), AND($A534&gt;=INDIRECT("'Panasonic ERJ Code Table'!$M" &amp; O$1),$A534&lt;=INDIRECT("'Panasonic ERJ Code Table'!$N" &amp; O$1)) ),O$2&amp;_xlfn.XLOOKUP($A534,E96_raw,E96_code),"N/A")</f>
        <v>ERJ3RED3403</v>
      </c>
      <c r="R534" s="5" t="str" cm="1">
        <f t="array" aca="1" ref="R534" ca="1">IF( OR( AND($A534&gt;=INDIRECT("'Panasonic ERJ Code Table'!$K" &amp; R$1),$A534&lt;=INDIRECT("'Panasonic ERJ Code Table'!$L" &amp; R$1)), AND($A534&gt;=INDIRECT("'Panasonic ERJ Code Table'!$M" &amp; R$1),$A534&lt;=INDIRECT("'Panasonic ERJ Code Table'!$N" &amp; R$1)) ),R$2&amp;_xlfn.XLOOKUP($A534,E96_raw,E96_code),"N/A")</f>
        <v>N/A</v>
      </c>
      <c r="U534" s="5" t="str" cm="1">
        <f t="array" aca="1" ref="U534" ca="1">IF( OR( AND($A534&gt;=INDIRECT("'Panasonic ERJ Code Table'!$J" &amp; U$1),$A534&lt;=INDIRECT("'Panasonic ERJ Code Table'!$K" &amp; U$1)), AND($A534&gt;=INDIRECT("'Panasonic ERJ Code Table'!$L" &amp; U$1),$A534&lt;=INDIRECT("'Panasonic ERJ Code Table'!$M" &amp; U$1)) ),U$2&amp;_xlfn.XLOOKUP($A534,E96_raw,E96_code),"N/A")</f>
        <v>N/A</v>
      </c>
    </row>
    <row r="535" spans="1:21">
      <c r="A535" s="16">
        <v>348000</v>
      </c>
      <c r="B535" s="19"/>
      <c r="C535" s="5" t="str" cm="1">
        <f t="array" aca="1" ref="C535" ca="1">IF( OR( AND($A535&gt;=INDIRECT("'Panasonic ERJ Code Table'!$K" &amp; C$1),$A535&lt;=INDIRECT("'Panasonic ERJ Code Table'!$L" &amp; C$1)), AND($A535&gt;=INDIRECT("'Panasonic ERJ Code Table'!$M" &amp; C$1),$A535&lt;=INDIRECT("'Panasonic ERJ Code Table'!$N" &amp; C$1)) ),C$2&amp;_xlfn.XLOOKUP($A535,E96_raw,E96_code),"N/A")</f>
        <v>ERJ1RHD3483</v>
      </c>
      <c r="D535" s="23" t="str" cm="1">
        <f t="array" aca="1" ref="D535" ca="1">"technology "&amp;RIGHT(C535,4)&amp;";"&amp;_xlfn.XLOOKUP(2,eii,eia)&amp;C535&amp;_xlfn.XLOOKUP(16,eii,eia)&amp;_xlfn.XLOOKUP(3,eii,eia)&amp;_xlfn.XLOOKUP($A535,E96_raw,e96_std&amp;" "&amp;e96_sym)&amp;_xlfn.XLOOKUP(16,eii,eia)&amp;_xlfn.XLOOKUP(4,eii,eia)&amp;_xlfn.XLOOKUP(LEFT(C535,7),r_1,r_4)&amp;" W @ 70°C"&amp;_xlfn.XLOOKUP(16,eii,eia)&amp;_xlfn.XLOOKUP(5,eii,eia)&amp;_xlfn.XLOOKUP(MID(C535,4,3),e_code,TEXT(e_size,"0000"))&amp;_xlfn.XLOOKUP(16,eii,eia)&amp;_xlfn.XLOOKUP(6,eii,eia)&amp;ROUND(MIN(SQRT($A535*_xlfn.XLOOKUP(LEFT(C535,7),r_1,r_4)),_xlfn.XLOOKUP(LEFT(C535,7),r_1,r_7)),1)&amp;" V"&amp;_xlfn.XLOOKUP(16,eii,eia)&amp;_xlfn.XLOOKUP(8,eii,eia)&amp;_xlfn.XLOOKUP(LEFT(C535,7),r_1,r_8)&amp;_xlfn.XLOOKUP(16,eii,eia)&amp;_xlfn.XLOOKUP(9,eii,eia)&amp;_xlfn.XLOOKUP($A535,E96_raw,E96_code&amp;" / "&amp;E96_3C)&amp;_xlfn.XLOOKUP(16,eii,eia)&amp;_xlfn.XLOOKUP(10,eii,eia)&amp;_xlfn.XLOOKUP(LEFT(C535,7),r_1,r_10)&amp;_xlfn.XLOOKUP(16,eii,eia)&amp;_xlfn.XLOOKUP(11,eii,eia)&amp;_xlfn.XLOOKUP(LEFT(C535,7),r_1,r_11)&amp;_xlfn.XLOOKUP(16,eii,eia)&amp;_xlfn.XLOOKUP(12,eii,eia)&amp;_xlfn.XLOOKUP(LEFT(C535,7),r_1,r_12)&amp;" ppm/°C"&amp;_xlfn.XLOOKUP(16,eii,eia)&amp;_xlfn.XLOOKUP(13,eii,eia)&amp;MID(C535,4,2)&amp;_xlfn.XLOOKUP(16,eii,eia)&amp;_xlfn.XLOOKUP(14,eii,eia)&amp;_xlfn.XLOOKUP(16,eii,eia)&amp;_xlfn.XLOOKUP(15,eii,eia)&amp;_xlfn.XLOOKUP(16,eii,eia)</f>
        <v>technology 3483;attribute MPN 'ERJ1RHD3483' constant;attribute value '348 k' constant;attribute Power '0.05 W @ 70°C' constant;attribute package '0201' constant;attribute RCWV '30 V' constant;attribute tolerance '±0.5 %' constant;attribute pkg_codes '3483 / 344'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5" s="5" t="str" cm="1">
        <f t="array" aca="1" ref="F535" ca="1">IF( OR( AND($A535&gt;=INDIRECT("'Panasonic ERJ Code Table'!$K" &amp; F$1),$A535&lt;=INDIRECT("'Panasonic ERJ Code Table'!$L" &amp; F$1)), AND($A535&gt;=INDIRECT("'Panasonic ERJ Code Table'!$M" &amp; F$1),$A535&lt;=INDIRECT("'Panasonic ERJ Code Table'!$N" &amp; F$1)) ),F$2&amp;_xlfn.XLOOKUP($A535,E96_raw,E96_code),"N/A")</f>
        <v>N/A</v>
      </c>
      <c r="I535" s="5" t="str" cm="1">
        <f t="array" aca="1" ref="I535" ca="1">IF( OR( AND($A535&gt;=INDIRECT("'Panasonic ERJ Code Table'!$K" &amp; I$1),$A535&lt;=INDIRECT("'Panasonic ERJ Code Table'!$L" &amp; I$1)), AND($A535&gt;=INDIRECT("'Panasonic ERJ Code Table'!$M" &amp; I$1),$A535&lt;=INDIRECT("'Panasonic ERJ Code Table'!$N" &amp; I$1)) ),I$2&amp;_xlfn.XLOOKUP($A535,E96_raw,E96_code),"N/A")</f>
        <v>ERJ2RKD3483</v>
      </c>
      <c r="L535" s="5" t="str" cm="1">
        <f t="array" aca="1" ref="L535" ca="1">IF( OR( AND($A535&gt;=INDIRECT("'Panasonic ERJ Code Table'!$K" &amp; L$1),$A535&lt;=INDIRECT("'Panasonic ERJ Code Table'!$L" &amp; L$1)), AND($A535&gt;=INDIRECT("'Panasonic ERJ Code Table'!$M" &amp; L$1),$A535&lt;=INDIRECT("'Panasonic ERJ Code Table'!$N" &amp; L$1)) ),L$2&amp;_xlfn.XLOOKUP($A535,E96_raw,E96_code),"N/A")</f>
        <v>N/A</v>
      </c>
      <c r="O535" s="5" t="str" cm="1">
        <f t="array" aca="1" ref="O535" ca="1">IF( OR( AND($A535&gt;=INDIRECT("'Panasonic ERJ Code Table'!$K" &amp; O$1),$A535&lt;=INDIRECT("'Panasonic ERJ Code Table'!$L" &amp; O$1)), AND($A535&gt;=INDIRECT("'Panasonic ERJ Code Table'!$M" &amp; O$1),$A535&lt;=INDIRECT("'Panasonic ERJ Code Table'!$N" &amp; O$1)) ),O$2&amp;_xlfn.XLOOKUP($A535,E96_raw,E96_code),"N/A")</f>
        <v>ERJ3RED3483</v>
      </c>
      <c r="R535" s="5" t="str" cm="1">
        <f t="array" aca="1" ref="R535" ca="1">IF( OR( AND($A535&gt;=INDIRECT("'Panasonic ERJ Code Table'!$K" &amp; R$1),$A535&lt;=INDIRECT("'Panasonic ERJ Code Table'!$L" &amp; R$1)), AND($A535&gt;=INDIRECT("'Panasonic ERJ Code Table'!$M" &amp; R$1),$A535&lt;=INDIRECT("'Panasonic ERJ Code Table'!$N" &amp; R$1)) ),R$2&amp;_xlfn.XLOOKUP($A535,E96_raw,E96_code),"N/A")</f>
        <v>N/A</v>
      </c>
      <c r="U535" s="5" t="str" cm="1">
        <f t="array" aca="1" ref="U535" ca="1">IF( OR( AND($A535&gt;=INDIRECT("'Panasonic ERJ Code Table'!$J" &amp; U$1),$A535&lt;=INDIRECT("'Panasonic ERJ Code Table'!$K" &amp; U$1)), AND($A535&gt;=INDIRECT("'Panasonic ERJ Code Table'!$L" &amp; U$1),$A535&lt;=INDIRECT("'Panasonic ERJ Code Table'!$M" &amp; U$1)) ),U$2&amp;_xlfn.XLOOKUP($A535,E96_raw,E96_code),"N/A")</f>
        <v>N/A</v>
      </c>
    </row>
    <row r="536" spans="1:21">
      <c r="A536" s="16">
        <v>357000</v>
      </c>
      <c r="B536" s="19"/>
      <c r="C536" s="5" t="str" cm="1">
        <f t="array" aca="1" ref="C536" ca="1">IF( OR( AND($A536&gt;=INDIRECT("'Panasonic ERJ Code Table'!$K" &amp; C$1),$A536&lt;=INDIRECT("'Panasonic ERJ Code Table'!$L" &amp; C$1)), AND($A536&gt;=INDIRECT("'Panasonic ERJ Code Table'!$M" &amp; C$1),$A536&lt;=INDIRECT("'Panasonic ERJ Code Table'!$N" &amp; C$1)) ),C$2&amp;_xlfn.XLOOKUP($A536,E96_raw,E96_code),"N/A")</f>
        <v>ERJ1RHD3573</v>
      </c>
      <c r="D536" s="23" t="str" cm="1">
        <f t="array" aca="1" ref="D536" ca="1">"technology "&amp;RIGHT(C536,4)&amp;";"&amp;_xlfn.XLOOKUP(2,eii,eia)&amp;C536&amp;_xlfn.XLOOKUP(16,eii,eia)&amp;_xlfn.XLOOKUP(3,eii,eia)&amp;_xlfn.XLOOKUP($A536,E96_raw,e96_std&amp;" "&amp;e96_sym)&amp;_xlfn.XLOOKUP(16,eii,eia)&amp;_xlfn.XLOOKUP(4,eii,eia)&amp;_xlfn.XLOOKUP(LEFT(C536,7),r_1,r_4)&amp;" W @ 70°C"&amp;_xlfn.XLOOKUP(16,eii,eia)&amp;_xlfn.XLOOKUP(5,eii,eia)&amp;_xlfn.XLOOKUP(MID(C536,4,3),e_code,TEXT(e_size,"0000"))&amp;_xlfn.XLOOKUP(16,eii,eia)&amp;_xlfn.XLOOKUP(6,eii,eia)&amp;ROUND(MIN(SQRT($A536*_xlfn.XLOOKUP(LEFT(C536,7),r_1,r_4)),_xlfn.XLOOKUP(LEFT(C536,7),r_1,r_7)),1)&amp;" V"&amp;_xlfn.XLOOKUP(16,eii,eia)&amp;_xlfn.XLOOKUP(8,eii,eia)&amp;_xlfn.XLOOKUP(LEFT(C536,7),r_1,r_8)&amp;_xlfn.XLOOKUP(16,eii,eia)&amp;_xlfn.XLOOKUP(9,eii,eia)&amp;_xlfn.XLOOKUP($A536,E96_raw,E96_code&amp;" / "&amp;E96_3C)&amp;_xlfn.XLOOKUP(16,eii,eia)&amp;_xlfn.XLOOKUP(10,eii,eia)&amp;_xlfn.XLOOKUP(LEFT(C536,7),r_1,r_10)&amp;_xlfn.XLOOKUP(16,eii,eia)&amp;_xlfn.XLOOKUP(11,eii,eia)&amp;_xlfn.XLOOKUP(LEFT(C536,7),r_1,r_11)&amp;_xlfn.XLOOKUP(16,eii,eia)&amp;_xlfn.XLOOKUP(12,eii,eia)&amp;_xlfn.XLOOKUP(LEFT(C536,7),r_1,r_12)&amp;" ppm/°C"&amp;_xlfn.XLOOKUP(16,eii,eia)&amp;_xlfn.XLOOKUP(13,eii,eia)&amp;MID(C536,4,2)&amp;_xlfn.XLOOKUP(16,eii,eia)&amp;_xlfn.XLOOKUP(14,eii,eia)&amp;_xlfn.XLOOKUP(16,eii,eia)&amp;_xlfn.XLOOKUP(15,eii,eia)&amp;_xlfn.XLOOKUP(16,eii,eia)</f>
        <v>technology 3573;attribute MPN 'ERJ1RHD3573' constant;attribute value '357 k' constant;attribute Power '0.05 W @ 70°C' constant;attribute package '0201' constant;attribute RCWV '30 V' constant;attribute tolerance '±0.5 %' constant;attribute pkg_codes '3573 / 354'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6" s="5" t="str" cm="1">
        <f t="array" aca="1" ref="F536" ca="1">IF( OR( AND($A536&gt;=INDIRECT("'Panasonic ERJ Code Table'!$K" &amp; F$1),$A536&lt;=INDIRECT("'Panasonic ERJ Code Table'!$L" &amp; F$1)), AND($A536&gt;=INDIRECT("'Panasonic ERJ Code Table'!$M" &amp; F$1),$A536&lt;=INDIRECT("'Panasonic ERJ Code Table'!$N" &amp; F$1)) ),F$2&amp;_xlfn.XLOOKUP($A536,E96_raw,E96_code),"N/A")</f>
        <v>N/A</v>
      </c>
      <c r="I536" s="5" t="str" cm="1">
        <f t="array" aca="1" ref="I536" ca="1">IF( OR( AND($A536&gt;=INDIRECT("'Panasonic ERJ Code Table'!$K" &amp; I$1),$A536&lt;=INDIRECT("'Panasonic ERJ Code Table'!$L" &amp; I$1)), AND($A536&gt;=INDIRECT("'Panasonic ERJ Code Table'!$M" &amp; I$1),$A536&lt;=INDIRECT("'Panasonic ERJ Code Table'!$N" &amp; I$1)) ),I$2&amp;_xlfn.XLOOKUP($A536,E96_raw,E96_code),"N/A")</f>
        <v>ERJ2RKD3573</v>
      </c>
      <c r="L536" s="5" t="str" cm="1">
        <f t="array" aca="1" ref="L536" ca="1">IF( OR( AND($A536&gt;=INDIRECT("'Panasonic ERJ Code Table'!$K" &amp; L$1),$A536&lt;=INDIRECT("'Panasonic ERJ Code Table'!$L" &amp; L$1)), AND($A536&gt;=INDIRECT("'Panasonic ERJ Code Table'!$M" &amp; L$1),$A536&lt;=INDIRECT("'Panasonic ERJ Code Table'!$N" &amp; L$1)) ),L$2&amp;_xlfn.XLOOKUP($A536,E96_raw,E96_code),"N/A")</f>
        <v>N/A</v>
      </c>
      <c r="O536" s="5" t="str" cm="1">
        <f t="array" aca="1" ref="O536" ca="1">IF( OR( AND($A536&gt;=INDIRECT("'Panasonic ERJ Code Table'!$K" &amp; O$1),$A536&lt;=INDIRECT("'Panasonic ERJ Code Table'!$L" &amp; O$1)), AND($A536&gt;=INDIRECT("'Panasonic ERJ Code Table'!$M" &amp; O$1),$A536&lt;=INDIRECT("'Panasonic ERJ Code Table'!$N" &amp; O$1)) ),O$2&amp;_xlfn.XLOOKUP($A536,E96_raw,E96_code),"N/A")</f>
        <v>ERJ3RED3573</v>
      </c>
      <c r="R536" s="5" t="str" cm="1">
        <f t="array" aca="1" ref="R536" ca="1">IF( OR( AND($A536&gt;=INDIRECT("'Panasonic ERJ Code Table'!$K" &amp; R$1),$A536&lt;=INDIRECT("'Panasonic ERJ Code Table'!$L" &amp; R$1)), AND($A536&gt;=INDIRECT("'Panasonic ERJ Code Table'!$M" &amp; R$1),$A536&lt;=INDIRECT("'Panasonic ERJ Code Table'!$N" &amp; R$1)) ),R$2&amp;_xlfn.XLOOKUP($A536,E96_raw,E96_code),"N/A")</f>
        <v>N/A</v>
      </c>
      <c r="U536" s="5" t="str" cm="1">
        <f t="array" aca="1" ref="U536" ca="1">IF( OR( AND($A536&gt;=INDIRECT("'Panasonic ERJ Code Table'!$J" &amp; U$1),$A536&lt;=INDIRECT("'Panasonic ERJ Code Table'!$K" &amp; U$1)), AND($A536&gt;=INDIRECT("'Panasonic ERJ Code Table'!$L" &amp; U$1),$A536&lt;=INDIRECT("'Panasonic ERJ Code Table'!$M" &amp; U$1)) ),U$2&amp;_xlfn.XLOOKUP($A536,E96_raw,E96_code),"N/A")</f>
        <v>N/A</v>
      </c>
    </row>
    <row r="537" spans="1:21">
      <c r="A537" s="16">
        <v>365000</v>
      </c>
      <c r="B537" s="19"/>
      <c r="C537" s="5" t="str" cm="1">
        <f t="array" aca="1" ref="C537" ca="1">IF( OR( AND($A537&gt;=INDIRECT("'Panasonic ERJ Code Table'!$K" &amp; C$1),$A537&lt;=INDIRECT("'Panasonic ERJ Code Table'!$L" &amp; C$1)), AND($A537&gt;=INDIRECT("'Panasonic ERJ Code Table'!$M" &amp; C$1),$A537&lt;=INDIRECT("'Panasonic ERJ Code Table'!$N" &amp; C$1)) ),C$2&amp;_xlfn.XLOOKUP($A537,E96_raw,E96_code),"N/A")</f>
        <v>ERJ1RHD3653</v>
      </c>
      <c r="D537" s="23" t="str" cm="1">
        <f t="array" aca="1" ref="D537" ca="1">"technology "&amp;RIGHT(C537,4)&amp;";"&amp;_xlfn.XLOOKUP(2,eii,eia)&amp;C537&amp;_xlfn.XLOOKUP(16,eii,eia)&amp;_xlfn.XLOOKUP(3,eii,eia)&amp;_xlfn.XLOOKUP($A537,E96_raw,e96_std&amp;" "&amp;e96_sym)&amp;_xlfn.XLOOKUP(16,eii,eia)&amp;_xlfn.XLOOKUP(4,eii,eia)&amp;_xlfn.XLOOKUP(LEFT(C537,7),r_1,r_4)&amp;" W @ 70°C"&amp;_xlfn.XLOOKUP(16,eii,eia)&amp;_xlfn.XLOOKUP(5,eii,eia)&amp;_xlfn.XLOOKUP(MID(C537,4,3),e_code,TEXT(e_size,"0000"))&amp;_xlfn.XLOOKUP(16,eii,eia)&amp;_xlfn.XLOOKUP(6,eii,eia)&amp;ROUND(MIN(SQRT($A537*_xlfn.XLOOKUP(LEFT(C537,7),r_1,r_4)),_xlfn.XLOOKUP(LEFT(C537,7),r_1,r_7)),1)&amp;" V"&amp;_xlfn.XLOOKUP(16,eii,eia)&amp;_xlfn.XLOOKUP(8,eii,eia)&amp;_xlfn.XLOOKUP(LEFT(C537,7),r_1,r_8)&amp;_xlfn.XLOOKUP(16,eii,eia)&amp;_xlfn.XLOOKUP(9,eii,eia)&amp;_xlfn.XLOOKUP($A537,E96_raw,E96_code&amp;" / "&amp;E96_3C)&amp;_xlfn.XLOOKUP(16,eii,eia)&amp;_xlfn.XLOOKUP(10,eii,eia)&amp;_xlfn.XLOOKUP(LEFT(C537,7),r_1,r_10)&amp;_xlfn.XLOOKUP(16,eii,eia)&amp;_xlfn.XLOOKUP(11,eii,eia)&amp;_xlfn.XLOOKUP(LEFT(C537,7),r_1,r_11)&amp;_xlfn.XLOOKUP(16,eii,eia)&amp;_xlfn.XLOOKUP(12,eii,eia)&amp;_xlfn.XLOOKUP(LEFT(C537,7),r_1,r_12)&amp;" ppm/°C"&amp;_xlfn.XLOOKUP(16,eii,eia)&amp;_xlfn.XLOOKUP(13,eii,eia)&amp;MID(C537,4,2)&amp;_xlfn.XLOOKUP(16,eii,eia)&amp;_xlfn.XLOOKUP(14,eii,eia)&amp;_xlfn.XLOOKUP(16,eii,eia)&amp;_xlfn.XLOOKUP(15,eii,eia)&amp;_xlfn.XLOOKUP(16,eii,eia)</f>
        <v>technology 3653;attribute MPN 'ERJ1RHD3653' constant;attribute value '365 k' constant;attribute Power '0.05 W @ 70°C' constant;attribute package '0201' constant;attribute RCWV '30 V' constant;attribute tolerance '±0.5 %' constant;attribute pkg_codes '3653 / 364'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7" s="5" t="str" cm="1">
        <f t="array" aca="1" ref="F537" ca="1">IF( OR( AND($A537&gt;=INDIRECT("'Panasonic ERJ Code Table'!$K" &amp; F$1),$A537&lt;=INDIRECT("'Panasonic ERJ Code Table'!$L" &amp; F$1)), AND($A537&gt;=INDIRECT("'Panasonic ERJ Code Table'!$M" &amp; F$1),$A537&lt;=INDIRECT("'Panasonic ERJ Code Table'!$N" &amp; F$1)) ),F$2&amp;_xlfn.XLOOKUP($A537,E96_raw,E96_code),"N/A")</f>
        <v>N/A</v>
      </c>
      <c r="I537" s="5" t="str" cm="1">
        <f t="array" aca="1" ref="I537" ca="1">IF( OR( AND($A537&gt;=INDIRECT("'Panasonic ERJ Code Table'!$K" &amp; I$1),$A537&lt;=INDIRECT("'Panasonic ERJ Code Table'!$L" &amp; I$1)), AND($A537&gt;=INDIRECT("'Panasonic ERJ Code Table'!$M" &amp; I$1),$A537&lt;=INDIRECT("'Panasonic ERJ Code Table'!$N" &amp; I$1)) ),I$2&amp;_xlfn.XLOOKUP($A537,E96_raw,E96_code),"N/A")</f>
        <v>ERJ2RKD3653</v>
      </c>
      <c r="L537" s="5" t="str" cm="1">
        <f t="array" aca="1" ref="L537" ca="1">IF( OR( AND($A537&gt;=INDIRECT("'Panasonic ERJ Code Table'!$K" &amp; L$1),$A537&lt;=INDIRECT("'Panasonic ERJ Code Table'!$L" &amp; L$1)), AND($A537&gt;=INDIRECT("'Panasonic ERJ Code Table'!$M" &amp; L$1),$A537&lt;=INDIRECT("'Panasonic ERJ Code Table'!$N" &amp; L$1)) ),L$2&amp;_xlfn.XLOOKUP($A537,E96_raw,E96_code),"N/A")</f>
        <v>N/A</v>
      </c>
      <c r="O537" s="5" t="str" cm="1">
        <f t="array" aca="1" ref="O537" ca="1">IF( OR( AND($A537&gt;=INDIRECT("'Panasonic ERJ Code Table'!$K" &amp; O$1),$A537&lt;=INDIRECT("'Panasonic ERJ Code Table'!$L" &amp; O$1)), AND($A537&gt;=INDIRECT("'Panasonic ERJ Code Table'!$M" &amp; O$1),$A537&lt;=INDIRECT("'Panasonic ERJ Code Table'!$N" &amp; O$1)) ),O$2&amp;_xlfn.XLOOKUP($A537,E96_raw,E96_code),"N/A")</f>
        <v>ERJ3RED3653</v>
      </c>
      <c r="R537" s="5" t="str" cm="1">
        <f t="array" aca="1" ref="R537" ca="1">IF( OR( AND($A537&gt;=INDIRECT("'Panasonic ERJ Code Table'!$K" &amp; R$1),$A537&lt;=INDIRECT("'Panasonic ERJ Code Table'!$L" &amp; R$1)), AND($A537&gt;=INDIRECT("'Panasonic ERJ Code Table'!$M" &amp; R$1),$A537&lt;=INDIRECT("'Panasonic ERJ Code Table'!$N" &amp; R$1)) ),R$2&amp;_xlfn.XLOOKUP($A537,E96_raw,E96_code),"N/A")</f>
        <v>N/A</v>
      </c>
      <c r="U537" s="5" t="str" cm="1">
        <f t="array" aca="1" ref="U537" ca="1">IF( OR( AND($A537&gt;=INDIRECT("'Panasonic ERJ Code Table'!$J" &amp; U$1),$A537&lt;=INDIRECT("'Panasonic ERJ Code Table'!$K" &amp; U$1)), AND($A537&gt;=INDIRECT("'Panasonic ERJ Code Table'!$L" &amp; U$1),$A537&lt;=INDIRECT("'Panasonic ERJ Code Table'!$M" &amp; U$1)) ),U$2&amp;_xlfn.XLOOKUP($A537,E96_raw,E96_code),"N/A")</f>
        <v>N/A</v>
      </c>
    </row>
    <row r="538" spans="1:21">
      <c r="A538" s="16">
        <v>374000</v>
      </c>
      <c r="B538" s="19"/>
      <c r="C538" s="5" t="str" cm="1">
        <f t="array" aca="1" ref="C538" ca="1">IF( OR( AND($A538&gt;=INDIRECT("'Panasonic ERJ Code Table'!$K" &amp; C$1),$A538&lt;=INDIRECT("'Panasonic ERJ Code Table'!$L" &amp; C$1)), AND($A538&gt;=INDIRECT("'Panasonic ERJ Code Table'!$M" &amp; C$1),$A538&lt;=INDIRECT("'Panasonic ERJ Code Table'!$N" &amp; C$1)) ),C$2&amp;_xlfn.XLOOKUP($A538,E96_raw,E96_code),"N/A")</f>
        <v>ERJ1RHD3743</v>
      </c>
      <c r="D538" s="23" t="str" cm="1">
        <f t="array" aca="1" ref="D538" ca="1">"technology "&amp;RIGHT(C538,4)&amp;";"&amp;_xlfn.XLOOKUP(2,eii,eia)&amp;C538&amp;_xlfn.XLOOKUP(16,eii,eia)&amp;_xlfn.XLOOKUP(3,eii,eia)&amp;_xlfn.XLOOKUP($A538,E96_raw,e96_std&amp;" "&amp;e96_sym)&amp;_xlfn.XLOOKUP(16,eii,eia)&amp;_xlfn.XLOOKUP(4,eii,eia)&amp;_xlfn.XLOOKUP(LEFT(C538,7),r_1,r_4)&amp;" W @ 70°C"&amp;_xlfn.XLOOKUP(16,eii,eia)&amp;_xlfn.XLOOKUP(5,eii,eia)&amp;_xlfn.XLOOKUP(MID(C538,4,3),e_code,TEXT(e_size,"0000"))&amp;_xlfn.XLOOKUP(16,eii,eia)&amp;_xlfn.XLOOKUP(6,eii,eia)&amp;ROUND(MIN(SQRT($A538*_xlfn.XLOOKUP(LEFT(C538,7),r_1,r_4)),_xlfn.XLOOKUP(LEFT(C538,7),r_1,r_7)),1)&amp;" V"&amp;_xlfn.XLOOKUP(16,eii,eia)&amp;_xlfn.XLOOKUP(8,eii,eia)&amp;_xlfn.XLOOKUP(LEFT(C538,7),r_1,r_8)&amp;_xlfn.XLOOKUP(16,eii,eia)&amp;_xlfn.XLOOKUP(9,eii,eia)&amp;_xlfn.XLOOKUP($A538,E96_raw,E96_code&amp;" / "&amp;E96_3C)&amp;_xlfn.XLOOKUP(16,eii,eia)&amp;_xlfn.XLOOKUP(10,eii,eia)&amp;_xlfn.XLOOKUP(LEFT(C538,7),r_1,r_10)&amp;_xlfn.XLOOKUP(16,eii,eia)&amp;_xlfn.XLOOKUP(11,eii,eia)&amp;_xlfn.XLOOKUP(LEFT(C538,7),r_1,r_11)&amp;_xlfn.XLOOKUP(16,eii,eia)&amp;_xlfn.XLOOKUP(12,eii,eia)&amp;_xlfn.XLOOKUP(LEFT(C538,7),r_1,r_12)&amp;" ppm/°C"&amp;_xlfn.XLOOKUP(16,eii,eia)&amp;_xlfn.XLOOKUP(13,eii,eia)&amp;MID(C538,4,2)&amp;_xlfn.XLOOKUP(16,eii,eia)&amp;_xlfn.XLOOKUP(14,eii,eia)&amp;_xlfn.XLOOKUP(16,eii,eia)&amp;_xlfn.XLOOKUP(15,eii,eia)&amp;_xlfn.XLOOKUP(16,eii,eia)</f>
        <v>technology 3743;attribute MPN 'ERJ1RHD3743' constant;attribute value '374 k' constant;attribute Power '0.05 W @ 70°C' constant;attribute package '0201' constant;attribute RCWV '30 V' constant;attribute tolerance '±0.5 %' constant;attribute pkg_codes '3743 / 374'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8" s="5" t="str" cm="1">
        <f t="array" aca="1" ref="F538" ca="1">IF( OR( AND($A538&gt;=INDIRECT("'Panasonic ERJ Code Table'!$K" &amp; F$1),$A538&lt;=INDIRECT("'Panasonic ERJ Code Table'!$L" &amp; F$1)), AND($A538&gt;=INDIRECT("'Panasonic ERJ Code Table'!$M" &amp; F$1),$A538&lt;=INDIRECT("'Panasonic ERJ Code Table'!$N" &amp; F$1)) ),F$2&amp;_xlfn.XLOOKUP($A538,E96_raw,E96_code),"N/A")</f>
        <v>N/A</v>
      </c>
      <c r="I538" s="5" t="str" cm="1">
        <f t="array" aca="1" ref="I538" ca="1">IF( OR( AND($A538&gt;=INDIRECT("'Panasonic ERJ Code Table'!$K" &amp; I$1),$A538&lt;=INDIRECT("'Panasonic ERJ Code Table'!$L" &amp; I$1)), AND($A538&gt;=INDIRECT("'Panasonic ERJ Code Table'!$M" &amp; I$1),$A538&lt;=INDIRECT("'Panasonic ERJ Code Table'!$N" &amp; I$1)) ),I$2&amp;_xlfn.XLOOKUP($A538,E96_raw,E96_code),"N/A")</f>
        <v>ERJ2RKD3743</v>
      </c>
      <c r="L538" s="5" t="str" cm="1">
        <f t="array" aca="1" ref="L538" ca="1">IF( OR( AND($A538&gt;=INDIRECT("'Panasonic ERJ Code Table'!$K" &amp; L$1),$A538&lt;=INDIRECT("'Panasonic ERJ Code Table'!$L" &amp; L$1)), AND($A538&gt;=INDIRECT("'Panasonic ERJ Code Table'!$M" &amp; L$1),$A538&lt;=INDIRECT("'Panasonic ERJ Code Table'!$N" &amp; L$1)) ),L$2&amp;_xlfn.XLOOKUP($A538,E96_raw,E96_code),"N/A")</f>
        <v>N/A</v>
      </c>
      <c r="O538" s="5" t="str" cm="1">
        <f t="array" aca="1" ref="O538" ca="1">IF( OR( AND($A538&gt;=INDIRECT("'Panasonic ERJ Code Table'!$K" &amp; O$1),$A538&lt;=INDIRECT("'Panasonic ERJ Code Table'!$L" &amp; O$1)), AND($A538&gt;=INDIRECT("'Panasonic ERJ Code Table'!$M" &amp; O$1),$A538&lt;=INDIRECT("'Panasonic ERJ Code Table'!$N" &amp; O$1)) ),O$2&amp;_xlfn.XLOOKUP($A538,E96_raw,E96_code),"N/A")</f>
        <v>ERJ3RED3743</v>
      </c>
      <c r="R538" s="5" t="str" cm="1">
        <f t="array" aca="1" ref="R538" ca="1">IF( OR( AND($A538&gt;=INDIRECT("'Panasonic ERJ Code Table'!$K" &amp; R$1),$A538&lt;=INDIRECT("'Panasonic ERJ Code Table'!$L" &amp; R$1)), AND($A538&gt;=INDIRECT("'Panasonic ERJ Code Table'!$M" &amp; R$1),$A538&lt;=INDIRECT("'Panasonic ERJ Code Table'!$N" &amp; R$1)) ),R$2&amp;_xlfn.XLOOKUP($A538,E96_raw,E96_code),"N/A")</f>
        <v>N/A</v>
      </c>
      <c r="U538" s="5" t="str" cm="1">
        <f t="array" aca="1" ref="U538" ca="1">IF( OR( AND($A538&gt;=INDIRECT("'Panasonic ERJ Code Table'!$J" &amp; U$1),$A538&lt;=INDIRECT("'Panasonic ERJ Code Table'!$K" &amp; U$1)), AND($A538&gt;=INDIRECT("'Panasonic ERJ Code Table'!$L" &amp; U$1),$A538&lt;=INDIRECT("'Panasonic ERJ Code Table'!$M" &amp; U$1)) ),U$2&amp;_xlfn.XLOOKUP($A538,E96_raw,E96_code),"N/A")</f>
        <v>N/A</v>
      </c>
    </row>
    <row r="539" spans="1:21">
      <c r="A539" s="16">
        <v>383000</v>
      </c>
      <c r="B539" s="19"/>
      <c r="C539" s="5" t="str" cm="1">
        <f t="array" aca="1" ref="C539" ca="1">IF( OR( AND($A539&gt;=INDIRECT("'Panasonic ERJ Code Table'!$K" &amp; C$1),$A539&lt;=INDIRECT("'Panasonic ERJ Code Table'!$L" &amp; C$1)), AND($A539&gt;=INDIRECT("'Panasonic ERJ Code Table'!$M" &amp; C$1),$A539&lt;=INDIRECT("'Panasonic ERJ Code Table'!$N" &amp; C$1)) ),C$2&amp;_xlfn.XLOOKUP($A539,E96_raw,E96_code),"N/A")</f>
        <v>ERJ1RHD3833</v>
      </c>
      <c r="D539" s="23" t="str" cm="1">
        <f t="array" aca="1" ref="D539" ca="1">"technology "&amp;RIGHT(C539,4)&amp;";"&amp;_xlfn.XLOOKUP(2,eii,eia)&amp;C539&amp;_xlfn.XLOOKUP(16,eii,eia)&amp;_xlfn.XLOOKUP(3,eii,eia)&amp;_xlfn.XLOOKUP($A539,E96_raw,e96_std&amp;" "&amp;e96_sym)&amp;_xlfn.XLOOKUP(16,eii,eia)&amp;_xlfn.XLOOKUP(4,eii,eia)&amp;_xlfn.XLOOKUP(LEFT(C539,7),r_1,r_4)&amp;" W @ 70°C"&amp;_xlfn.XLOOKUP(16,eii,eia)&amp;_xlfn.XLOOKUP(5,eii,eia)&amp;_xlfn.XLOOKUP(MID(C539,4,3),e_code,TEXT(e_size,"0000"))&amp;_xlfn.XLOOKUP(16,eii,eia)&amp;_xlfn.XLOOKUP(6,eii,eia)&amp;ROUND(MIN(SQRT($A539*_xlfn.XLOOKUP(LEFT(C539,7),r_1,r_4)),_xlfn.XLOOKUP(LEFT(C539,7),r_1,r_7)),1)&amp;" V"&amp;_xlfn.XLOOKUP(16,eii,eia)&amp;_xlfn.XLOOKUP(8,eii,eia)&amp;_xlfn.XLOOKUP(LEFT(C539,7),r_1,r_8)&amp;_xlfn.XLOOKUP(16,eii,eia)&amp;_xlfn.XLOOKUP(9,eii,eia)&amp;_xlfn.XLOOKUP($A539,E96_raw,E96_code&amp;" / "&amp;E96_3C)&amp;_xlfn.XLOOKUP(16,eii,eia)&amp;_xlfn.XLOOKUP(10,eii,eia)&amp;_xlfn.XLOOKUP(LEFT(C539,7),r_1,r_10)&amp;_xlfn.XLOOKUP(16,eii,eia)&amp;_xlfn.XLOOKUP(11,eii,eia)&amp;_xlfn.XLOOKUP(LEFT(C539,7),r_1,r_11)&amp;_xlfn.XLOOKUP(16,eii,eia)&amp;_xlfn.XLOOKUP(12,eii,eia)&amp;_xlfn.XLOOKUP(LEFT(C539,7),r_1,r_12)&amp;" ppm/°C"&amp;_xlfn.XLOOKUP(16,eii,eia)&amp;_xlfn.XLOOKUP(13,eii,eia)&amp;MID(C539,4,2)&amp;_xlfn.XLOOKUP(16,eii,eia)&amp;_xlfn.XLOOKUP(14,eii,eia)&amp;_xlfn.XLOOKUP(16,eii,eia)&amp;_xlfn.XLOOKUP(15,eii,eia)&amp;_xlfn.XLOOKUP(16,eii,eia)</f>
        <v>technology 3833;attribute MPN 'ERJ1RHD3833' constant;attribute value '383 k' constant;attribute Power '0.05 W @ 70°C' constant;attribute package '0201' constant;attribute RCWV '30 V' constant;attribute tolerance '±0.5 %' constant;attribute pkg_codes '3833 / 384'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39" s="5" t="str" cm="1">
        <f t="array" aca="1" ref="F539" ca="1">IF( OR( AND($A539&gt;=INDIRECT("'Panasonic ERJ Code Table'!$K" &amp; F$1),$A539&lt;=INDIRECT("'Panasonic ERJ Code Table'!$L" &amp; F$1)), AND($A539&gt;=INDIRECT("'Panasonic ERJ Code Table'!$M" &amp; F$1),$A539&lt;=INDIRECT("'Panasonic ERJ Code Table'!$N" &amp; F$1)) ),F$2&amp;_xlfn.XLOOKUP($A539,E96_raw,E96_code),"N/A")</f>
        <v>N/A</v>
      </c>
      <c r="I539" s="5" t="str" cm="1">
        <f t="array" aca="1" ref="I539" ca="1">IF( OR( AND($A539&gt;=INDIRECT("'Panasonic ERJ Code Table'!$K" &amp; I$1),$A539&lt;=INDIRECT("'Panasonic ERJ Code Table'!$L" &amp; I$1)), AND($A539&gt;=INDIRECT("'Panasonic ERJ Code Table'!$M" &amp; I$1),$A539&lt;=INDIRECT("'Panasonic ERJ Code Table'!$N" &amp; I$1)) ),I$2&amp;_xlfn.XLOOKUP($A539,E96_raw,E96_code),"N/A")</f>
        <v>ERJ2RKD3833</v>
      </c>
      <c r="L539" s="5" t="str" cm="1">
        <f t="array" aca="1" ref="L539" ca="1">IF( OR( AND($A539&gt;=INDIRECT("'Panasonic ERJ Code Table'!$K" &amp; L$1),$A539&lt;=INDIRECT("'Panasonic ERJ Code Table'!$L" &amp; L$1)), AND($A539&gt;=INDIRECT("'Panasonic ERJ Code Table'!$M" &amp; L$1),$A539&lt;=INDIRECT("'Panasonic ERJ Code Table'!$N" &amp; L$1)) ),L$2&amp;_xlfn.XLOOKUP($A539,E96_raw,E96_code),"N/A")</f>
        <v>N/A</v>
      </c>
      <c r="O539" s="5" t="str" cm="1">
        <f t="array" aca="1" ref="O539" ca="1">IF( OR( AND($A539&gt;=INDIRECT("'Panasonic ERJ Code Table'!$K" &amp; O$1),$A539&lt;=INDIRECT("'Panasonic ERJ Code Table'!$L" &amp; O$1)), AND($A539&gt;=INDIRECT("'Panasonic ERJ Code Table'!$M" &amp; O$1),$A539&lt;=INDIRECT("'Panasonic ERJ Code Table'!$N" &amp; O$1)) ),O$2&amp;_xlfn.XLOOKUP($A539,E96_raw,E96_code),"N/A")</f>
        <v>ERJ3RED3833</v>
      </c>
      <c r="R539" s="5" t="str" cm="1">
        <f t="array" aca="1" ref="R539" ca="1">IF( OR( AND($A539&gt;=INDIRECT("'Panasonic ERJ Code Table'!$K" &amp; R$1),$A539&lt;=INDIRECT("'Panasonic ERJ Code Table'!$L" &amp; R$1)), AND($A539&gt;=INDIRECT("'Panasonic ERJ Code Table'!$M" &amp; R$1),$A539&lt;=INDIRECT("'Panasonic ERJ Code Table'!$N" &amp; R$1)) ),R$2&amp;_xlfn.XLOOKUP($A539,E96_raw,E96_code),"N/A")</f>
        <v>N/A</v>
      </c>
      <c r="U539" s="5" t="str" cm="1">
        <f t="array" aca="1" ref="U539" ca="1">IF( OR( AND($A539&gt;=INDIRECT("'Panasonic ERJ Code Table'!$J" &amp; U$1),$A539&lt;=INDIRECT("'Panasonic ERJ Code Table'!$K" &amp; U$1)), AND($A539&gt;=INDIRECT("'Panasonic ERJ Code Table'!$L" &amp; U$1),$A539&lt;=INDIRECT("'Panasonic ERJ Code Table'!$M" &amp; U$1)) ),U$2&amp;_xlfn.XLOOKUP($A539,E96_raw,E96_code),"N/A")</f>
        <v>N/A</v>
      </c>
    </row>
    <row r="540" spans="1:21">
      <c r="A540" s="16">
        <v>392000</v>
      </c>
      <c r="B540" s="19"/>
      <c r="C540" s="5" t="str" cm="1">
        <f t="array" aca="1" ref="C540" ca="1">IF( OR( AND($A540&gt;=INDIRECT("'Panasonic ERJ Code Table'!$K" &amp; C$1),$A540&lt;=INDIRECT("'Panasonic ERJ Code Table'!$L" &amp; C$1)), AND($A540&gt;=INDIRECT("'Panasonic ERJ Code Table'!$M" &amp; C$1),$A540&lt;=INDIRECT("'Panasonic ERJ Code Table'!$N" &amp; C$1)) ),C$2&amp;_xlfn.XLOOKUP($A540,E96_raw,E96_code),"N/A")</f>
        <v>ERJ1RHD3923</v>
      </c>
      <c r="D540" s="23" t="str" cm="1">
        <f t="array" aca="1" ref="D540" ca="1">"technology "&amp;RIGHT(C540,4)&amp;";"&amp;_xlfn.XLOOKUP(2,eii,eia)&amp;C540&amp;_xlfn.XLOOKUP(16,eii,eia)&amp;_xlfn.XLOOKUP(3,eii,eia)&amp;_xlfn.XLOOKUP($A540,E96_raw,e96_std&amp;" "&amp;e96_sym)&amp;_xlfn.XLOOKUP(16,eii,eia)&amp;_xlfn.XLOOKUP(4,eii,eia)&amp;_xlfn.XLOOKUP(LEFT(C540,7),r_1,r_4)&amp;" W @ 70°C"&amp;_xlfn.XLOOKUP(16,eii,eia)&amp;_xlfn.XLOOKUP(5,eii,eia)&amp;_xlfn.XLOOKUP(MID(C540,4,3),e_code,TEXT(e_size,"0000"))&amp;_xlfn.XLOOKUP(16,eii,eia)&amp;_xlfn.XLOOKUP(6,eii,eia)&amp;ROUND(MIN(SQRT($A540*_xlfn.XLOOKUP(LEFT(C540,7),r_1,r_4)),_xlfn.XLOOKUP(LEFT(C540,7),r_1,r_7)),1)&amp;" V"&amp;_xlfn.XLOOKUP(16,eii,eia)&amp;_xlfn.XLOOKUP(8,eii,eia)&amp;_xlfn.XLOOKUP(LEFT(C540,7),r_1,r_8)&amp;_xlfn.XLOOKUP(16,eii,eia)&amp;_xlfn.XLOOKUP(9,eii,eia)&amp;_xlfn.XLOOKUP($A540,E96_raw,E96_code&amp;" / "&amp;E96_3C)&amp;_xlfn.XLOOKUP(16,eii,eia)&amp;_xlfn.XLOOKUP(10,eii,eia)&amp;_xlfn.XLOOKUP(LEFT(C540,7),r_1,r_10)&amp;_xlfn.XLOOKUP(16,eii,eia)&amp;_xlfn.XLOOKUP(11,eii,eia)&amp;_xlfn.XLOOKUP(LEFT(C540,7),r_1,r_11)&amp;_xlfn.XLOOKUP(16,eii,eia)&amp;_xlfn.XLOOKUP(12,eii,eia)&amp;_xlfn.XLOOKUP(LEFT(C540,7),r_1,r_12)&amp;" ppm/°C"&amp;_xlfn.XLOOKUP(16,eii,eia)&amp;_xlfn.XLOOKUP(13,eii,eia)&amp;MID(C540,4,2)&amp;_xlfn.XLOOKUP(16,eii,eia)&amp;_xlfn.XLOOKUP(14,eii,eia)&amp;_xlfn.XLOOKUP(16,eii,eia)&amp;_xlfn.XLOOKUP(15,eii,eia)&amp;_xlfn.XLOOKUP(16,eii,eia)</f>
        <v>technology 3923;attribute MPN 'ERJ1RHD3923' constant;attribute value '392 k' constant;attribute Power '0.05 W @ 70°C' constant;attribute package '0201' constant;attribute RCWV '30 V' constant;attribute tolerance '±0.5 %' constant;attribute pkg_codes '3923 / 394'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0" s="5" t="str" cm="1">
        <f t="array" aca="1" ref="F540" ca="1">IF( OR( AND($A540&gt;=INDIRECT("'Panasonic ERJ Code Table'!$K" &amp; F$1),$A540&lt;=INDIRECT("'Panasonic ERJ Code Table'!$L" &amp; F$1)), AND($A540&gt;=INDIRECT("'Panasonic ERJ Code Table'!$M" &amp; F$1),$A540&lt;=INDIRECT("'Panasonic ERJ Code Table'!$N" &amp; F$1)) ),F$2&amp;_xlfn.XLOOKUP($A540,E96_raw,E96_code),"N/A")</f>
        <v>N/A</v>
      </c>
      <c r="I540" s="5" t="str" cm="1">
        <f t="array" aca="1" ref="I540" ca="1">IF( OR( AND($A540&gt;=INDIRECT("'Panasonic ERJ Code Table'!$K" &amp; I$1),$A540&lt;=INDIRECT("'Panasonic ERJ Code Table'!$L" &amp; I$1)), AND($A540&gt;=INDIRECT("'Panasonic ERJ Code Table'!$M" &amp; I$1),$A540&lt;=INDIRECT("'Panasonic ERJ Code Table'!$N" &amp; I$1)) ),I$2&amp;_xlfn.XLOOKUP($A540,E96_raw,E96_code),"N/A")</f>
        <v>ERJ2RKD3923</v>
      </c>
      <c r="L540" s="5" t="str" cm="1">
        <f t="array" aca="1" ref="L540" ca="1">IF( OR( AND($A540&gt;=INDIRECT("'Panasonic ERJ Code Table'!$K" &amp; L$1),$A540&lt;=INDIRECT("'Panasonic ERJ Code Table'!$L" &amp; L$1)), AND($A540&gt;=INDIRECT("'Panasonic ERJ Code Table'!$M" &amp; L$1),$A540&lt;=INDIRECT("'Panasonic ERJ Code Table'!$N" &amp; L$1)) ),L$2&amp;_xlfn.XLOOKUP($A540,E96_raw,E96_code),"N/A")</f>
        <v>N/A</v>
      </c>
      <c r="O540" s="5" t="str" cm="1">
        <f t="array" aca="1" ref="O540" ca="1">IF( OR( AND($A540&gt;=INDIRECT("'Panasonic ERJ Code Table'!$K" &amp; O$1),$A540&lt;=INDIRECT("'Panasonic ERJ Code Table'!$L" &amp; O$1)), AND($A540&gt;=INDIRECT("'Panasonic ERJ Code Table'!$M" &amp; O$1),$A540&lt;=INDIRECT("'Panasonic ERJ Code Table'!$N" &amp; O$1)) ),O$2&amp;_xlfn.XLOOKUP($A540,E96_raw,E96_code),"N/A")</f>
        <v>ERJ3RED3923</v>
      </c>
      <c r="R540" s="5" t="str" cm="1">
        <f t="array" aca="1" ref="R540" ca="1">IF( OR( AND($A540&gt;=INDIRECT("'Panasonic ERJ Code Table'!$K" &amp; R$1),$A540&lt;=INDIRECT("'Panasonic ERJ Code Table'!$L" &amp; R$1)), AND($A540&gt;=INDIRECT("'Panasonic ERJ Code Table'!$M" &amp; R$1),$A540&lt;=INDIRECT("'Panasonic ERJ Code Table'!$N" &amp; R$1)) ),R$2&amp;_xlfn.XLOOKUP($A540,E96_raw,E96_code),"N/A")</f>
        <v>N/A</v>
      </c>
      <c r="U540" s="5" t="str" cm="1">
        <f t="array" aca="1" ref="U540" ca="1">IF( OR( AND($A540&gt;=INDIRECT("'Panasonic ERJ Code Table'!$J" &amp; U$1),$A540&lt;=INDIRECT("'Panasonic ERJ Code Table'!$K" &amp; U$1)), AND($A540&gt;=INDIRECT("'Panasonic ERJ Code Table'!$L" &amp; U$1),$A540&lt;=INDIRECT("'Panasonic ERJ Code Table'!$M" &amp; U$1)) ),U$2&amp;_xlfn.XLOOKUP($A540,E96_raw,E96_code),"N/A")</f>
        <v>N/A</v>
      </c>
    </row>
    <row r="541" spans="1:21">
      <c r="A541" s="16">
        <v>401999.99999999994</v>
      </c>
      <c r="B541" s="19"/>
      <c r="C541" s="5" t="str" cm="1">
        <f t="array" aca="1" ref="C541" ca="1">IF( OR( AND($A541&gt;=INDIRECT("'Panasonic ERJ Code Table'!$K" &amp; C$1),$A541&lt;=INDIRECT("'Panasonic ERJ Code Table'!$L" &amp; C$1)), AND($A541&gt;=INDIRECT("'Panasonic ERJ Code Table'!$M" &amp; C$1),$A541&lt;=INDIRECT("'Panasonic ERJ Code Table'!$N" &amp; C$1)) ),C$2&amp;_xlfn.XLOOKUP($A541,E96_raw,E96_code),"N/A")</f>
        <v>ERJ1RHD4023</v>
      </c>
      <c r="D541" s="23" t="str" cm="1">
        <f t="array" aca="1" ref="D541" ca="1">"technology "&amp;RIGHT(C541,4)&amp;";"&amp;_xlfn.XLOOKUP(2,eii,eia)&amp;C541&amp;_xlfn.XLOOKUP(16,eii,eia)&amp;_xlfn.XLOOKUP(3,eii,eia)&amp;_xlfn.XLOOKUP($A541,E96_raw,e96_std&amp;" "&amp;e96_sym)&amp;_xlfn.XLOOKUP(16,eii,eia)&amp;_xlfn.XLOOKUP(4,eii,eia)&amp;_xlfn.XLOOKUP(LEFT(C541,7),r_1,r_4)&amp;" W @ 70°C"&amp;_xlfn.XLOOKUP(16,eii,eia)&amp;_xlfn.XLOOKUP(5,eii,eia)&amp;_xlfn.XLOOKUP(MID(C541,4,3),e_code,TEXT(e_size,"0000"))&amp;_xlfn.XLOOKUP(16,eii,eia)&amp;_xlfn.XLOOKUP(6,eii,eia)&amp;ROUND(MIN(SQRT($A541*_xlfn.XLOOKUP(LEFT(C541,7),r_1,r_4)),_xlfn.XLOOKUP(LEFT(C541,7),r_1,r_7)),1)&amp;" V"&amp;_xlfn.XLOOKUP(16,eii,eia)&amp;_xlfn.XLOOKUP(8,eii,eia)&amp;_xlfn.XLOOKUP(LEFT(C541,7),r_1,r_8)&amp;_xlfn.XLOOKUP(16,eii,eia)&amp;_xlfn.XLOOKUP(9,eii,eia)&amp;_xlfn.XLOOKUP($A541,E96_raw,E96_code&amp;" / "&amp;E96_3C)&amp;_xlfn.XLOOKUP(16,eii,eia)&amp;_xlfn.XLOOKUP(10,eii,eia)&amp;_xlfn.XLOOKUP(LEFT(C541,7),r_1,r_10)&amp;_xlfn.XLOOKUP(16,eii,eia)&amp;_xlfn.XLOOKUP(11,eii,eia)&amp;_xlfn.XLOOKUP(LEFT(C541,7),r_1,r_11)&amp;_xlfn.XLOOKUP(16,eii,eia)&amp;_xlfn.XLOOKUP(12,eii,eia)&amp;_xlfn.XLOOKUP(LEFT(C541,7),r_1,r_12)&amp;" ppm/°C"&amp;_xlfn.XLOOKUP(16,eii,eia)&amp;_xlfn.XLOOKUP(13,eii,eia)&amp;MID(C541,4,2)&amp;_xlfn.XLOOKUP(16,eii,eia)&amp;_xlfn.XLOOKUP(14,eii,eia)&amp;_xlfn.XLOOKUP(16,eii,eia)&amp;_xlfn.XLOOKUP(15,eii,eia)&amp;_xlfn.XLOOKUP(16,eii,eia)</f>
        <v>technology 4023;attribute MPN 'ERJ1RHD4023' constant;attribute value '402 k' constant;attribute Power '0.05 W @ 70°C' constant;attribute package '0201' constant;attribute RCWV '30 V' constant;attribute tolerance '±0.5 %' constant;attribute pkg_codes '4023 / 404'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1" s="5" t="str" cm="1">
        <f t="array" aca="1" ref="F541" ca="1">IF( OR( AND($A541&gt;=INDIRECT("'Panasonic ERJ Code Table'!$K" &amp; F$1),$A541&lt;=INDIRECT("'Panasonic ERJ Code Table'!$L" &amp; F$1)), AND($A541&gt;=INDIRECT("'Panasonic ERJ Code Table'!$M" &amp; F$1),$A541&lt;=INDIRECT("'Panasonic ERJ Code Table'!$N" &amp; F$1)) ),F$2&amp;_xlfn.XLOOKUP($A541,E96_raw,E96_code),"N/A")</f>
        <v>N/A</v>
      </c>
      <c r="I541" s="5" t="str" cm="1">
        <f t="array" aca="1" ref="I541" ca="1">IF( OR( AND($A541&gt;=INDIRECT("'Panasonic ERJ Code Table'!$K" &amp; I$1),$A541&lt;=INDIRECT("'Panasonic ERJ Code Table'!$L" &amp; I$1)), AND($A541&gt;=INDIRECT("'Panasonic ERJ Code Table'!$M" &amp; I$1),$A541&lt;=INDIRECT("'Panasonic ERJ Code Table'!$N" &amp; I$1)) ),I$2&amp;_xlfn.XLOOKUP($A541,E96_raw,E96_code),"N/A")</f>
        <v>ERJ2RKD4023</v>
      </c>
      <c r="L541" s="5" t="str" cm="1">
        <f t="array" aca="1" ref="L541" ca="1">IF( OR( AND($A541&gt;=INDIRECT("'Panasonic ERJ Code Table'!$K" &amp; L$1),$A541&lt;=INDIRECT("'Panasonic ERJ Code Table'!$L" &amp; L$1)), AND($A541&gt;=INDIRECT("'Panasonic ERJ Code Table'!$M" &amp; L$1),$A541&lt;=INDIRECT("'Panasonic ERJ Code Table'!$N" &amp; L$1)) ),L$2&amp;_xlfn.XLOOKUP($A541,E96_raw,E96_code),"N/A")</f>
        <v>N/A</v>
      </c>
      <c r="O541" s="5" t="str" cm="1">
        <f t="array" aca="1" ref="O541" ca="1">IF( OR( AND($A541&gt;=INDIRECT("'Panasonic ERJ Code Table'!$K" &amp; O$1),$A541&lt;=INDIRECT("'Panasonic ERJ Code Table'!$L" &amp; O$1)), AND($A541&gt;=INDIRECT("'Panasonic ERJ Code Table'!$M" &amp; O$1),$A541&lt;=INDIRECT("'Panasonic ERJ Code Table'!$N" &amp; O$1)) ),O$2&amp;_xlfn.XLOOKUP($A541,E96_raw,E96_code),"N/A")</f>
        <v>ERJ3RED4023</v>
      </c>
      <c r="R541" s="5" t="str" cm="1">
        <f t="array" aca="1" ref="R541" ca="1">IF( OR( AND($A541&gt;=INDIRECT("'Panasonic ERJ Code Table'!$K" &amp; R$1),$A541&lt;=INDIRECT("'Panasonic ERJ Code Table'!$L" &amp; R$1)), AND($A541&gt;=INDIRECT("'Panasonic ERJ Code Table'!$M" &amp; R$1),$A541&lt;=INDIRECT("'Panasonic ERJ Code Table'!$N" &amp; R$1)) ),R$2&amp;_xlfn.XLOOKUP($A541,E96_raw,E96_code),"N/A")</f>
        <v>N/A</v>
      </c>
      <c r="U541" s="5" t="str" cm="1">
        <f t="array" aca="1" ref="U541" ca="1">IF( OR( AND($A541&gt;=INDIRECT("'Panasonic ERJ Code Table'!$J" &amp; U$1),$A541&lt;=INDIRECT("'Panasonic ERJ Code Table'!$K" &amp; U$1)), AND($A541&gt;=INDIRECT("'Panasonic ERJ Code Table'!$L" &amp; U$1),$A541&lt;=INDIRECT("'Panasonic ERJ Code Table'!$M" &amp; U$1)) ),U$2&amp;_xlfn.XLOOKUP($A541,E96_raw,E96_code),"N/A")</f>
        <v>N/A</v>
      </c>
    </row>
    <row r="542" spans="1:21">
      <c r="A542" s="16">
        <v>412000</v>
      </c>
      <c r="B542" s="19"/>
      <c r="C542" s="5" t="str" cm="1">
        <f t="array" aca="1" ref="C542" ca="1">IF( OR( AND($A542&gt;=INDIRECT("'Panasonic ERJ Code Table'!$K" &amp; C$1),$A542&lt;=INDIRECT("'Panasonic ERJ Code Table'!$L" &amp; C$1)), AND($A542&gt;=INDIRECT("'Panasonic ERJ Code Table'!$M" &amp; C$1),$A542&lt;=INDIRECT("'Panasonic ERJ Code Table'!$N" &amp; C$1)) ),C$2&amp;_xlfn.XLOOKUP($A542,E96_raw,E96_code),"N/A")</f>
        <v>ERJ1RHD4123</v>
      </c>
      <c r="D542" s="23" t="str" cm="1">
        <f t="array" aca="1" ref="D542" ca="1">"technology "&amp;RIGHT(C542,4)&amp;";"&amp;_xlfn.XLOOKUP(2,eii,eia)&amp;C542&amp;_xlfn.XLOOKUP(16,eii,eia)&amp;_xlfn.XLOOKUP(3,eii,eia)&amp;_xlfn.XLOOKUP($A542,E96_raw,e96_std&amp;" "&amp;e96_sym)&amp;_xlfn.XLOOKUP(16,eii,eia)&amp;_xlfn.XLOOKUP(4,eii,eia)&amp;_xlfn.XLOOKUP(LEFT(C542,7),r_1,r_4)&amp;" W @ 70°C"&amp;_xlfn.XLOOKUP(16,eii,eia)&amp;_xlfn.XLOOKUP(5,eii,eia)&amp;_xlfn.XLOOKUP(MID(C542,4,3),e_code,TEXT(e_size,"0000"))&amp;_xlfn.XLOOKUP(16,eii,eia)&amp;_xlfn.XLOOKUP(6,eii,eia)&amp;ROUND(MIN(SQRT($A542*_xlfn.XLOOKUP(LEFT(C542,7),r_1,r_4)),_xlfn.XLOOKUP(LEFT(C542,7),r_1,r_7)),1)&amp;" V"&amp;_xlfn.XLOOKUP(16,eii,eia)&amp;_xlfn.XLOOKUP(8,eii,eia)&amp;_xlfn.XLOOKUP(LEFT(C542,7),r_1,r_8)&amp;_xlfn.XLOOKUP(16,eii,eia)&amp;_xlfn.XLOOKUP(9,eii,eia)&amp;_xlfn.XLOOKUP($A542,E96_raw,E96_code&amp;" / "&amp;E96_3C)&amp;_xlfn.XLOOKUP(16,eii,eia)&amp;_xlfn.XLOOKUP(10,eii,eia)&amp;_xlfn.XLOOKUP(LEFT(C542,7),r_1,r_10)&amp;_xlfn.XLOOKUP(16,eii,eia)&amp;_xlfn.XLOOKUP(11,eii,eia)&amp;_xlfn.XLOOKUP(LEFT(C542,7),r_1,r_11)&amp;_xlfn.XLOOKUP(16,eii,eia)&amp;_xlfn.XLOOKUP(12,eii,eia)&amp;_xlfn.XLOOKUP(LEFT(C542,7),r_1,r_12)&amp;" ppm/°C"&amp;_xlfn.XLOOKUP(16,eii,eia)&amp;_xlfn.XLOOKUP(13,eii,eia)&amp;MID(C542,4,2)&amp;_xlfn.XLOOKUP(16,eii,eia)&amp;_xlfn.XLOOKUP(14,eii,eia)&amp;_xlfn.XLOOKUP(16,eii,eia)&amp;_xlfn.XLOOKUP(15,eii,eia)&amp;_xlfn.XLOOKUP(16,eii,eia)</f>
        <v>technology 4123;attribute MPN 'ERJ1RHD4123' constant;attribute value '412 k' constant;attribute Power '0.05 W @ 70°C' constant;attribute package '0201' constant;attribute RCWV '30 V' constant;attribute tolerance '±0.5 %' constant;attribute pkg_codes '4123 / 414'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2" s="5" t="str" cm="1">
        <f t="array" aca="1" ref="F542" ca="1">IF( OR( AND($A542&gt;=INDIRECT("'Panasonic ERJ Code Table'!$K" &amp; F$1),$A542&lt;=INDIRECT("'Panasonic ERJ Code Table'!$L" &amp; F$1)), AND($A542&gt;=INDIRECT("'Panasonic ERJ Code Table'!$M" &amp; F$1),$A542&lt;=INDIRECT("'Panasonic ERJ Code Table'!$N" &amp; F$1)) ),F$2&amp;_xlfn.XLOOKUP($A542,E96_raw,E96_code),"N/A")</f>
        <v>N/A</v>
      </c>
      <c r="I542" s="5" t="str" cm="1">
        <f t="array" aca="1" ref="I542" ca="1">IF( OR( AND($A542&gt;=INDIRECT("'Panasonic ERJ Code Table'!$K" &amp; I$1),$A542&lt;=INDIRECT("'Panasonic ERJ Code Table'!$L" &amp; I$1)), AND($A542&gt;=INDIRECT("'Panasonic ERJ Code Table'!$M" &amp; I$1),$A542&lt;=INDIRECT("'Panasonic ERJ Code Table'!$N" &amp; I$1)) ),I$2&amp;_xlfn.XLOOKUP($A542,E96_raw,E96_code),"N/A")</f>
        <v>ERJ2RKD4123</v>
      </c>
      <c r="L542" s="5" t="str" cm="1">
        <f t="array" aca="1" ref="L542" ca="1">IF( OR( AND($A542&gt;=INDIRECT("'Panasonic ERJ Code Table'!$K" &amp; L$1),$A542&lt;=INDIRECT("'Panasonic ERJ Code Table'!$L" &amp; L$1)), AND($A542&gt;=INDIRECT("'Panasonic ERJ Code Table'!$M" &amp; L$1),$A542&lt;=INDIRECT("'Panasonic ERJ Code Table'!$N" &amp; L$1)) ),L$2&amp;_xlfn.XLOOKUP($A542,E96_raw,E96_code),"N/A")</f>
        <v>N/A</v>
      </c>
      <c r="O542" s="5" t="str" cm="1">
        <f t="array" aca="1" ref="O542" ca="1">IF( OR( AND($A542&gt;=INDIRECT("'Panasonic ERJ Code Table'!$K" &amp; O$1),$A542&lt;=INDIRECT("'Panasonic ERJ Code Table'!$L" &amp; O$1)), AND($A542&gt;=INDIRECT("'Panasonic ERJ Code Table'!$M" &amp; O$1),$A542&lt;=INDIRECT("'Panasonic ERJ Code Table'!$N" &amp; O$1)) ),O$2&amp;_xlfn.XLOOKUP($A542,E96_raw,E96_code),"N/A")</f>
        <v>ERJ3RED4123</v>
      </c>
      <c r="R542" s="5" t="str" cm="1">
        <f t="array" aca="1" ref="R542" ca="1">IF( OR( AND($A542&gt;=INDIRECT("'Panasonic ERJ Code Table'!$K" &amp; R$1),$A542&lt;=INDIRECT("'Panasonic ERJ Code Table'!$L" &amp; R$1)), AND($A542&gt;=INDIRECT("'Panasonic ERJ Code Table'!$M" &amp; R$1),$A542&lt;=INDIRECT("'Panasonic ERJ Code Table'!$N" &amp; R$1)) ),R$2&amp;_xlfn.XLOOKUP($A542,E96_raw,E96_code),"N/A")</f>
        <v>N/A</v>
      </c>
      <c r="U542" s="5" t="str" cm="1">
        <f t="array" aca="1" ref="U542" ca="1">IF( OR( AND($A542&gt;=INDIRECT("'Panasonic ERJ Code Table'!$J" &amp; U$1),$A542&lt;=INDIRECT("'Panasonic ERJ Code Table'!$K" &amp; U$1)), AND($A542&gt;=INDIRECT("'Panasonic ERJ Code Table'!$L" &amp; U$1),$A542&lt;=INDIRECT("'Panasonic ERJ Code Table'!$M" &amp; U$1)) ),U$2&amp;_xlfn.XLOOKUP($A542,E96_raw,E96_code),"N/A")</f>
        <v>N/A</v>
      </c>
    </row>
    <row r="543" spans="1:21">
      <c r="A543" s="16">
        <v>422000</v>
      </c>
      <c r="B543" s="19"/>
      <c r="C543" s="5" t="str" cm="1">
        <f t="array" aca="1" ref="C543" ca="1">IF( OR( AND($A543&gt;=INDIRECT("'Panasonic ERJ Code Table'!$K" &amp; C$1),$A543&lt;=INDIRECT("'Panasonic ERJ Code Table'!$L" &amp; C$1)), AND($A543&gt;=INDIRECT("'Panasonic ERJ Code Table'!$M" &amp; C$1),$A543&lt;=INDIRECT("'Panasonic ERJ Code Table'!$N" &amp; C$1)) ),C$2&amp;_xlfn.XLOOKUP($A543,E96_raw,E96_code),"N/A")</f>
        <v>ERJ1RHD4223</v>
      </c>
      <c r="D543" s="23" t="str" cm="1">
        <f t="array" aca="1" ref="D543" ca="1">"technology "&amp;RIGHT(C543,4)&amp;";"&amp;_xlfn.XLOOKUP(2,eii,eia)&amp;C543&amp;_xlfn.XLOOKUP(16,eii,eia)&amp;_xlfn.XLOOKUP(3,eii,eia)&amp;_xlfn.XLOOKUP($A543,E96_raw,e96_std&amp;" "&amp;e96_sym)&amp;_xlfn.XLOOKUP(16,eii,eia)&amp;_xlfn.XLOOKUP(4,eii,eia)&amp;_xlfn.XLOOKUP(LEFT(C543,7),r_1,r_4)&amp;" W @ 70°C"&amp;_xlfn.XLOOKUP(16,eii,eia)&amp;_xlfn.XLOOKUP(5,eii,eia)&amp;_xlfn.XLOOKUP(MID(C543,4,3),e_code,TEXT(e_size,"0000"))&amp;_xlfn.XLOOKUP(16,eii,eia)&amp;_xlfn.XLOOKUP(6,eii,eia)&amp;ROUND(MIN(SQRT($A543*_xlfn.XLOOKUP(LEFT(C543,7),r_1,r_4)),_xlfn.XLOOKUP(LEFT(C543,7),r_1,r_7)),1)&amp;" V"&amp;_xlfn.XLOOKUP(16,eii,eia)&amp;_xlfn.XLOOKUP(8,eii,eia)&amp;_xlfn.XLOOKUP(LEFT(C543,7),r_1,r_8)&amp;_xlfn.XLOOKUP(16,eii,eia)&amp;_xlfn.XLOOKUP(9,eii,eia)&amp;_xlfn.XLOOKUP($A543,E96_raw,E96_code&amp;" / "&amp;E96_3C)&amp;_xlfn.XLOOKUP(16,eii,eia)&amp;_xlfn.XLOOKUP(10,eii,eia)&amp;_xlfn.XLOOKUP(LEFT(C543,7),r_1,r_10)&amp;_xlfn.XLOOKUP(16,eii,eia)&amp;_xlfn.XLOOKUP(11,eii,eia)&amp;_xlfn.XLOOKUP(LEFT(C543,7),r_1,r_11)&amp;_xlfn.XLOOKUP(16,eii,eia)&amp;_xlfn.XLOOKUP(12,eii,eia)&amp;_xlfn.XLOOKUP(LEFT(C543,7),r_1,r_12)&amp;" ppm/°C"&amp;_xlfn.XLOOKUP(16,eii,eia)&amp;_xlfn.XLOOKUP(13,eii,eia)&amp;MID(C543,4,2)&amp;_xlfn.XLOOKUP(16,eii,eia)&amp;_xlfn.XLOOKUP(14,eii,eia)&amp;_xlfn.XLOOKUP(16,eii,eia)&amp;_xlfn.XLOOKUP(15,eii,eia)&amp;_xlfn.XLOOKUP(16,eii,eia)</f>
        <v>technology 4223;attribute MPN 'ERJ1RHD4223' constant;attribute value '422 k' constant;attribute Power '0.05 W @ 70°C' constant;attribute package '0201' constant;attribute RCWV '30 V' constant;attribute tolerance '±0.5 %' constant;attribute pkg_codes '4223 / 424'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3" s="5" t="str" cm="1">
        <f t="array" aca="1" ref="F543" ca="1">IF( OR( AND($A543&gt;=INDIRECT("'Panasonic ERJ Code Table'!$K" &amp; F$1),$A543&lt;=INDIRECT("'Panasonic ERJ Code Table'!$L" &amp; F$1)), AND($A543&gt;=INDIRECT("'Panasonic ERJ Code Table'!$M" &amp; F$1),$A543&lt;=INDIRECT("'Panasonic ERJ Code Table'!$N" &amp; F$1)) ),F$2&amp;_xlfn.XLOOKUP($A543,E96_raw,E96_code),"N/A")</f>
        <v>N/A</v>
      </c>
      <c r="I543" s="5" t="str" cm="1">
        <f t="array" aca="1" ref="I543" ca="1">IF( OR( AND($A543&gt;=INDIRECT("'Panasonic ERJ Code Table'!$K" &amp; I$1),$A543&lt;=INDIRECT("'Panasonic ERJ Code Table'!$L" &amp; I$1)), AND($A543&gt;=INDIRECT("'Panasonic ERJ Code Table'!$M" &amp; I$1),$A543&lt;=INDIRECT("'Panasonic ERJ Code Table'!$N" &amp; I$1)) ),I$2&amp;_xlfn.XLOOKUP($A543,E96_raw,E96_code),"N/A")</f>
        <v>ERJ2RKD4223</v>
      </c>
      <c r="L543" s="5" t="str" cm="1">
        <f t="array" aca="1" ref="L543" ca="1">IF( OR( AND($A543&gt;=INDIRECT("'Panasonic ERJ Code Table'!$K" &amp; L$1),$A543&lt;=INDIRECT("'Panasonic ERJ Code Table'!$L" &amp; L$1)), AND($A543&gt;=INDIRECT("'Panasonic ERJ Code Table'!$M" &amp; L$1),$A543&lt;=INDIRECT("'Panasonic ERJ Code Table'!$N" &amp; L$1)) ),L$2&amp;_xlfn.XLOOKUP($A543,E96_raw,E96_code),"N/A")</f>
        <v>N/A</v>
      </c>
      <c r="O543" s="5" t="str" cm="1">
        <f t="array" aca="1" ref="O543" ca="1">IF( OR( AND($A543&gt;=INDIRECT("'Panasonic ERJ Code Table'!$K" &amp; O$1),$A543&lt;=INDIRECT("'Panasonic ERJ Code Table'!$L" &amp; O$1)), AND($A543&gt;=INDIRECT("'Panasonic ERJ Code Table'!$M" &amp; O$1),$A543&lt;=INDIRECT("'Panasonic ERJ Code Table'!$N" &amp; O$1)) ),O$2&amp;_xlfn.XLOOKUP($A543,E96_raw,E96_code),"N/A")</f>
        <v>ERJ3RED4223</v>
      </c>
      <c r="R543" s="5" t="str" cm="1">
        <f t="array" aca="1" ref="R543" ca="1">IF( OR( AND($A543&gt;=INDIRECT("'Panasonic ERJ Code Table'!$K" &amp; R$1),$A543&lt;=INDIRECT("'Panasonic ERJ Code Table'!$L" &amp; R$1)), AND($A543&gt;=INDIRECT("'Panasonic ERJ Code Table'!$M" &amp; R$1),$A543&lt;=INDIRECT("'Panasonic ERJ Code Table'!$N" &amp; R$1)) ),R$2&amp;_xlfn.XLOOKUP($A543,E96_raw,E96_code),"N/A")</f>
        <v>N/A</v>
      </c>
      <c r="U543" s="5" t="str" cm="1">
        <f t="array" aca="1" ref="U543" ca="1">IF( OR( AND($A543&gt;=INDIRECT("'Panasonic ERJ Code Table'!$J" &amp; U$1),$A543&lt;=INDIRECT("'Panasonic ERJ Code Table'!$K" &amp; U$1)), AND($A543&gt;=INDIRECT("'Panasonic ERJ Code Table'!$L" &amp; U$1),$A543&lt;=INDIRECT("'Panasonic ERJ Code Table'!$M" &amp; U$1)) ),U$2&amp;_xlfn.XLOOKUP($A543,E96_raw,E96_code),"N/A")</f>
        <v>N/A</v>
      </c>
    </row>
    <row r="544" spans="1:21">
      <c r="A544" s="16">
        <v>432000</v>
      </c>
      <c r="B544" s="19"/>
      <c r="C544" s="5" t="str" cm="1">
        <f t="array" aca="1" ref="C544" ca="1">IF( OR( AND($A544&gt;=INDIRECT("'Panasonic ERJ Code Table'!$K" &amp; C$1),$A544&lt;=INDIRECT("'Panasonic ERJ Code Table'!$L" &amp; C$1)), AND($A544&gt;=INDIRECT("'Panasonic ERJ Code Table'!$M" &amp; C$1),$A544&lt;=INDIRECT("'Panasonic ERJ Code Table'!$N" &amp; C$1)) ),C$2&amp;_xlfn.XLOOKUP($A544,E96_raw,E96_code),"N/A")</f>
        <v>ERJ1RHD4323</v>
      </c>
      <c r="D544" s="23" t="str" cm="1">
        <f t="array" aca="1" ref="D544" ca="1">"technology "&amp;RIGHT(C544,4)&amp;";"&amp;_xlfn.XLOOKUP(2,eii,eia)&amp;C544&amp;_xlfn.XLOOKUP(16,eii,eia)&amp;_xlfn.XLOOKUP(3,eii,eia)&amp;_xlfn.XLOOKUP($A544,E96_raw,e96_std&amp;" "&amp;e96_sym)&amp;_xlfn.XLOOKUP(16,eii,eia)&amp;_xlfn.XLOOKUP(4,eii,eia)&amp;_xlfn.XLOOKUP(LEFT(C544,7),r_1,r_4)&amp;" W @ 70°C"&amp;_xlfn.XLOOKUP(16,eii,eia)&amp;_xlfn.XLOOKUP(5,eii,eia)&amp;_xlfn.XLOOKUP(MID(C544,4,3),e_code,TEXT(e_size,"0000"))&amp;_xlfn.XLOOKUP(16,eii,eia)&amp;_xlfn.XLOOKUP(6,eii,eia)&amp;ROUND(MIN(SQRT($A544*_xlfn.XLOOKUP(LEFT(C544,7),r_1,r_4)),_xlfn.XLOOKUP(LEFT(C544,7),r_1,r_7)),1)&amp;" V"&amp;_xlfn.XLOOKUP(16,eii,eia)&amp;_xlfn.XLOOKUP(8,eii,eia)&amp;_xlfn.XLOOKUP(LEFT(C544,7),r_1,r_8)&amp;_xlfn.XLOOKUP(16,eii,eia)&amp;_xlfn.XLOOKUP(9,eii,eia)&amp;_xlfn.XLOOKUP($A544,E96_raw,E96_code&amp;" / "&amp;E96_3C)&amp;_xlfn.XLOOKUP(16,eii,eia)&amp;_xlfn.XLOOKUP(10,eii,eia)&amp;_xlfn.XLOOKUP(LEFT(C544,7),r_1,r_10)&amp;_xlfn.XLOOKUP(16,eii,eia)&amp;_xlfn.XLOOKUP(11,eii,eia)&amp;_xlfn.XLOOKUP(LEFT(C544,7),r_1,r_11)&amp;_xlfn.XLOOKUP(16,eii,eia)&amp;_xlfn.XLOOKUP(12,eii,eia)&amp;_xlfn.XLOOKUP(LEFT(C544,7),r_1,r_12)&amp;" ppm/°C"&amp;_xlfn.XLOOKUP(16,eii,eia)&amp;_xlfn.XLOOKUP(13,eii,eia)&amp;MID(C544,4,2)&amp;_xlfn.XLOOKUP(16,eii,eia)&amp;_xlfn.XLOOKUP(14,eii,eia)&amp;_xlfn.XLOOKUP(16,eii,eia)&amp;_xlfn.XLOOKUP(15,eii,eia)&amp;_xlfn.XLOOKUP(16,eii,eia)</f>
        <v>technology 4323;attribute MPN 'ERJ1RHD4323' constant;attribute value '432 k' constant;attribute Power '0.05 W @ 70°C' constant;attribute package '0201' constant;attribute RCWV '30 V' constant;attribute tolerance '±0.5 %' constant;attribute pkg_codes '4323 / 434'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4" s="5" t="str" cm="1">
        <f t="array" aca="1" ref="F544" ca="1">IF( OR( AND($A544&gt;=INDIRECT("'Panasonic ERJ Code Table'!$K" &amp; F$1),$A544&lt;=INDIRECT("'Panasonic ERJ Code Table'!$L" &amp; F$1)), AND($A544&gt;=INDIRECT("'Panasonic ERJ Code Table'!$M" &amp; F$1),$A544&lt;=INDIRECT("'Panasonic ERJ Code Table'!$N" &amp; F$1)) ),F$2&amp;_xlfn.XLOOKUP($A544,E96_raw,E96_code),"N/A")</f>
        <v>N/A</v>
      </c>
      <c r="I544" s="5" t="str" cm="1">
        <f t="array" aca="1" ref="I544" ca="1">IF( OR( AND($A544&gt;=INDIRECT("'Panasonic ERJ Code Table'!$K" &amp; I$1),$A544&lt;=INDIRECT("'Panasonic ERJ Code Table'!$L" &amp; I$1)), AND($A544&gt;=INDIRECT("'Panasonic ERJ Code Table'!$M" &amp; I$1),$A544&lt;=INDIRECT("'Panasonic ERJ Code Table'!$N" &amp; I$1)) ),I$2&amp;_xlfn.XLOOKUP($A544,E96_raw,E96_code),"N/A")</f>
        <v>ERJ2RKD4323</v>
      </c>
      <c r="L544" s="5" t="str" cm="1">
        <f t="array" aca="1" ref="L544" ca="1">IF( OR( AND($A544&gt;=INDIRECT("'Panasonic ERJ Code Table'!$K" &amp; L$1),$A544&lt;=INDIRECT("'Panasonic ERJ Code Table'!$L" &amp; L$1)), AND($A544&gt;=INDIRECT("'Panasonic ERJ Code Table'!$M" &amp; L$1),$A544&lt;=INDIRECT("'Panasonic ERJ Code Table'!$N" &amp; L$1)) ),L$2&amp;_xlfn.XLOOKUP($A544,E96_raw,E96_code),"N/A")</f>
        <v>N/A</v>
      </c>
      <c r="O544" s="5" t="str" cm="1">
        <f t="array" aca="1" ref="O544" ca="1">IF( OR( AND($A544&gt;=INDIRECT("'Panasonic ERJ Code Table'!$K" &amp; O$1),$A544&lt;=INDIRECT("'Panasonic ERJ Code Table'!$L" &amp; O$1)), AND($A544&gt;=INDIRECT("'Panasonic ERJ Code Table'!$M" &amp; O$1),$A544&lt;=INDIRECT("'Panasonic ERJ Code Table'!$N" &amp; O$1)) ),O$2&amp;_xlfn.XLOOKUP($A544,E96_raw,E96_code),"N/A")</f>
        <v>ERJ3RED4323</v>
      </c>
      <c r="R544" s="5" t="str" cm="1">
        <f t="array" aca="1" ref="R544" ca="1">IF( OR( AND($A544&gt;=INDIRECT("'Panasonic ERJ Code Table'!$K" &amp; R$1),$A544&lt;=INDIRECT("'Panasonic ERJ Code Table'!$L" &amp; R$1)), AND($A544&gt;=INDIRECT("'Panasonic ERJ Code Table'!$M" &amp; R$1),$A544&lt;=INDIRECT("'Panasonic ERJ Code Table'!$N" &amp; R$1)) ),R$2&amp;_xlfn.XLOOKUP($A544,E96_raw,E96_code),"N/A")</f>
        <v>N/A</v>
      </c>
      <c r="U544" s="5" t="str" cm="1">
        <f t="array" aca="1" ref="U544" ca="1">IF( OR( AND($A544&gt;=INDIRECT("'Panasonic ERJ Code Table'!$J" &amp; U$1),$A544&lt;=INDIRECT("'Panasonic ERJ Code Table'!$K" &amp; U$1)), AND($A544&gt;=INDIRECT("'Panasonic ERJ Code Table'!$L" &amp; U$1),$A544&lt;=INDIRECT("'Panasonic ERJ Code Table'!$M" &amp; U$1)) ),U$2&amp;_xlfn.XLOOKUP($A544,E96_raw,E96_code),"N/A")</f>
        <v>N/A</v>
      </c>
    </row>
    <row r="545" spans="1:21">
      <c r="A545" s="16">
        <v>442000</v>
      </c>
      <c r="B545" s="19"/>
      <c r="C545" s="5" t="str" cm="1">
        <f t="array" aca="1" ref="C545" ca="1">IF( OR( AND($A545&gt;=INDIRECT("'Panasonic ERJ Code Table'!$K" &amp; C$1),$A545&lt;=INDIRECT("'Panasonic ERJ Code Table'!$L" &amp; C$1)), AND($A545&gt;=INDIRECT("'Panasonic ERJ Code Table'!$M" &amp; C$1),$A545&lt;=INDIRECT("'Panasonic ERJ Code Table'!$N" &amp; C$1)) ),C$2&amp;_xlfn.XLOOKUP($A545,E96_raw,E96_code),"N/A")</f>
        <v>ERJ1RHD4423</v>
      </c>
      <c r="D545" s="23" t="str" cm="1">
        <f t="array" aca="1" ref="D545" ca="1">"technology "&amp;RIGHT(C545,4)&amp;";"&amp;_xlfn.XLOOKUP(2,eii,eia)&amp;C545&amp;_xlfn.XLOOKUP(16,eii,eia)&amp;_xlfn.XLOOKUP(3,eii,eia)&amp;_xlfn.XLOOKUP($A545,E96_raw,e96_std&amp;" "&amp;e96_sym)&amp;_xlfn.XLOOKUP(16,eii,eia)&amp;_xlfn.XLOOKUP(4,eii,eia)&amp;_xlfn.XLOOKUP(LEFT(C545,7),r_1,r_4)&amp;" W @ 70°C"&amp;_xlfn.XLOOKUP(16,eii,eia)&amp;_xlfn.XLOOKUP(5,eii,eia)&amp;_xlfn.XLOOKUP(MID(C545,4,3),e_code,TEXT(e_size,"0000"))&amp;_xlfn.XLOOKUP(16,eii,eia)&amp;_xlfn.XLOOKUP(6,eii,eia)&amp;ROUND(MIN(SQRT($A545*_xlfn.XLOOKUP(LEFT(C545,7),r_1,r_4)),_xlfn.XLOOKUP(LEFT(C545,7),r_1,r_7)),1)&amp;" V"&amp;_xlfn.XLOOKUP(16,eii,eia)&amp;_xlfn.XLOOKUP(8,eii,eia)&amp;_xlfn.XLOOKUP(LEFT(C545,7),r_1,r_8)&amp;_xlfn.XLOOKUP(16,eii,eia)&amp;_xlfn.XLOOKUP(9,eii,eia)&amp;_xlfn.XLOOKUP($A545,E96_raw,E96_code&amp;" / "&amp;E96_3C)&amp;_xlfn.XLOOKUP(16,eii,eia)&amp;_xlfn.XLOOKUP(10,eii,eia)&amp;_xlfn.XLOOKUP(LEFT(C545,7),r_1,r_10)&amp;_xlfn.XLOOKUP(16,eii,eia)&amp;_xlfn.XLOOKUP(11,eii,eia)&amp;_xlfn.XLOOKUP(LEFT(C545,7),r_1,r_11)&amp;_xlfn.XLOOKUP(16,eii,eia)&amp;_xlfn.XLOOKUP(12,eii,eia)&amp;_xlfn.XLOOKUP(LEFT(C545,7),r_1,r_12)&amp;" ppm/°C"&amp;_xlfn.XLOOKUP(16,eii,eia)&amp;_xlfn.XLOOKUP(13,eii,eia)&amp;MID(C545,4,2)&amp;_xlfn.XLOOKUP(16,eii,eia)&amp;_xlfn.XLOOKUP(14,eii,eia)&amp;_xlfn.XLOOKUP(16,eii,eia)&amp;_xlfn.XLOOKUP(15,eii,eia)&amp;_xlfn.XLOOKUP(16,eii,eia)</f>
        <v>technology 4423;attribute MPN 'ERJ1RHD4423' constant;attribute value '442 k' constant;attribute Power '0.05 W @ 70°C' constant;attribute package '0201' constant;attribute RCWV '30 V' constant;attribute tolerance '±0.5 %' constant;attribute pkg_codes '4423 / 444'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5" s="5" t="str" cm="1">
        <f t="array" aca="1" ref="F545" ca="1">IF( OR( AND($A545&gt;=INDIRECT("'Panasonic ERJ Code Table'!$K" &amp; F$1),$A545&lt;=INDIRECT("'Panasonic ERJ Code Table'!$L" &amp; F$1)), AND($A545&gt;=INDIRECT("'Panasonic ERJ Code Table'!$M" &amp; F$1),$A545&lt;=INDIRECT("'Panasonic ERJ Code Table'!$N" &amp; F$1)) ),F$2&amp;_xlfn.XLOOKUP($A545,E96_raw,E96_code),"N/A")</f>
        <v>N/A</v>
      </c>
      <c r="I545" s="5" t="str" cm="1">
        <f t="array" aca="1" ref="I545" ca="1">IF( OR( AND($A545&gt;=INDIRECT("'Panasonic ERJ Code Table'!$K" &amp; I$1),$A545&lt;=INDIRECT("'Panasonic ERJ Code Table'!$L" &amp; I$1)), AND($A545&gt;=INDIRECT("'Panasonic ERJ Code Table'!$M" &amp; I$1),$A545&lt;=INDIRECT("'Panasonic ERJ Code Table'!$N" &amp; I$1)) ),I$2&amp;_xlfn.XLOOKUP($A545,E96_raw,E96_code),"N/A")</f>
        <v>ERJ2RKD4423</v>
      </c>
      <c r="L545" s="5" t="str" cm="1">
        <f t="array" aca="1" ref="L545" ca="1">IF( OR( AND($A545&gt;=INDIRECT("'Panasonic ERJ Code Table'!$K" &amp; L$1),$A545&lt;=INDIRECT("'Panasonic ERJ Code Table'!$L" &amp; L$1)), AND($A545&gt;=INDIRECT("'Panasonic ERJ Code Table'!$M" &amp; L$1),$A545&lt;=INDIRECT("'Panasonic ERJ Code Table'!$N" &amp; L$1)) ),L$2&amp;_xlfn.XLOOKUP($A545,E96_raw,E96_code),"N/A")</f>
        <v>N/A</v>
      </c>
      <c r="O545" s="5" t="str" cm="1">
        <f t="array" aca="1" ref="O545" ca="1">IF( OR( AND($A545&gt;=INDIRECT("'Panasonic ERJ Code Table'!$K" &amp; O$1),$A545&lt;=INDIRECT("'Panasonic ERJ Code Table'!$L" &amp; O$1)), AND($A545&gt;=INDIRECT("'Panasonic ERJ Code Table'!$M" &amp; O$1),$A545&lt;=INDIRECT("'Panasonic ERJ Code Table'!$N" &amp; O$1)) ),O$2&amp;_xlfn.XLOOKUP($A545,E96_raw,E96_code),"N/A")</f>
        <v>ERJ3RED4423</v>
      </c>
      <c r="R545" s="5" t="str" cm="1">
        <f t="array" aca="1" ref="R545" ca="1">IF( OR( AND($A545&gt;=INDIRECT("'Panasonic ERJ Code Table'!$K" &amp; R$1),$A545&lt;=INDIRECT("'Panasonic ERJ Code Table'!$L" &amp; R$1)), AND($A545&gt;=INDIRECT("'Panasonic ERJ Code Table'!$M" &amp; R$1),$A545&lt;=INDIRECT("'Panasonic ERJ Code Table'!$N" &amp; R$1)) ),R$2&amp;_xlfn.XLOOKUP($A545,E96_raw,E96_code),"N/A")</f>
        <v>N/A</v>
      </c>
      <c r="U545" s="5" t="str" cm="1">
        <f t="array" aca="1" ref="U545" ca="1">IF( OR( AND($A545&gt;=INDIRECT("'Panasonic ERJ Code Table'!$J" &amp; U$1),$A545&lt;=INDIRECT("'Panasonic ERJ Code Table'!$K" &amp; U$1)), AND($A545&gt;=INDIRECT("'Panasonic ERJ Code Table'!$L" &amp; U$1),$A545&lt;=INDIRECT("'Panasonic ERJ Code Table'!$M" &amp; U$1)) ),U$2&amp;_xlfn.XLOOKUP($A545,E96_raw,E96_code),"N/A")</f>
        <v>N/A</v>
      </c>
    </row>
    <row r="546" spans="1:21">
      <c r="A546" s="16">
        <v>453000</v>
      </c>
      <c r="B546" s="19"/>
      <c r="C546" s="5" t="str" cm="1">
        <f t="array" aca="1" ref="C546" ca="1">IF( OR( AND($A546&gt;=INDIRECT("'Panasonic ERJ Code Table'!$K" &amp; C$1),$A546&lt;=INDIRECT("'Panasonic ERJ Code Table'!$L" &amp; C$1)), AND($A546&gt;=INDIRECT("'Panasonic ERJ Code Table'!$M" &amp; C$1),$A546&lt;=INDIRECT("'Panasonic ERJ Code Table'!$N" &amp; C$1)) ),C$2&amp;_xlfn.XLOOKUP($A546,E96_raw,E96_code),"N/A")</f>
        <v>ERJ1RHD4533</v>
      </c>
      <c r="D546" s="23" t="str" cm="1">
        <f t="array" aca="1" ref="D546" ca="1">"technology "&amp;RIGHT(C546,4)&amp;";"&amp;_xlfn.XLOOKUP(2,eii,eia)&amp;C546&amp;_xlfn.XLOOKUP(16,eii,eia)&amp;_xlfn.XLOOKUP(3,eii,eia)&amp;_xlfn.XLOOKUP($A546,E96_raw,e96_std&amp;" "&amp;e96_sym)&amp;_xlfn.XLOOKUP(16,eii,eia)&amp;_xlfn.XLOOKUP(4,eii,eia)&amp;_xlfn.XLOOKUP(LEFT(C546,7),r_1,r_4)&amp;" W @ 70°C"&amp;_xlfn.XLOOKUP(16,eii,eia)&amp;_xlfn.XLOOKUP(5,eii,eia)&amp;_xlfn.XLOOKUP(MID(C546,4,3),e_code,TEXT(e_size,"0000"))&amp;_xlfn.XLOOKUP(16,eii,eia)&amp;_xlfn.XLOOKUP(6,eii,eia)&amp;ROUND(MIN(SQRT($A546*_xlfn.XLOOKUP(LEFT(C546,7),r_1,r_4)),_xlfn.XLOOKUP(LEFT(C546,7),r_1,r_7)),1)&amp;" V"&amp;_xlfn.XLOOKUP(16,eii,eia)&amp;_xlfn.XLOOKUP(8,eii,eia)&amp;_xlfn.XLOOKUP(LEFT(C546,7),r_1,r_8)&amp;_xlfn.XLOOKUP(16,eii,eia)&amp;_xlfn.XLOOKUP(9,eii,eia)&amp;_xlfn.XLOOKUP($A546,E96_raw,E96_code&amp;" / "&amp;E96_3C)&amp;_xlfn.XLOOKUP(16,eii,eia)&amp;_xlfn.XLOOKUP(10,eii,eia)&amp;_xlfn.XLOOKUP(LEFT(C546,7),r_1,r_10)&amp;_xlfn.XLOOKUP(16,eii,eia)&amp;_xlfn.XLOOKUP(11,eii,eia)&amp;_xlfn.XLOOKUP(LEFT(C546,7),r_1,r_11)&amp;_xlfn.XLOOKUP(16,eii,eia)&amp;_xlfn.XLOOKUP(12,eii,eia)&amp;_xlfn.XLOOKUP(LEFT(C546,7),r_1,r_12)&amp;" ppm/°C"&amp;_xlfn.XLOOKUP(16,eii,eia)&amp;_xlfn.XLOOKUP(13,eii,eia)&amp;MID(C546,4,2)&amp;_xlfn.XLOOKUP(16,eii,eia)&amp;_xlfn.XLOOKUP(14,eii,eia)&amp;_xlfn.XLOOKUP(16,eii,eia)&amp;_xlfn.XLOOKUP(15,eii,eia)&amp;_xlfn.XLOOKUP(16,eii,eia)</f>
        <v>technology 4533;attribute MPN 'ERJ1RHD4533' constant;attribute value '453 k' constant;attribute Power '0.05 W @ 70°C' constant;attribute package '0201' constant;attribute RCWV '30 V' constant;attribute tolerance '±0.5 %' constant;attribute pkg_codes '4533 / 454'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6" s="5" t="str" cm="1">
        <f t="array" aca="1" ref="F546" ca="1">IF( OR( AND($A546&gt;=INDIRECT("'Panasonic ERJ Code Table'!$K" &amp; F$1),$A546&lt;=INDIRECT("'Panasonic ERJ Code Table'!$L" &amp; F$1)), AND($A546&gt;=INDIRECT("'Panasonic ERJ Code Table'!$M" &amp; F$1),$A546&lt;=INDIRECT("'Panasonic ERJ Code Table'!$N" &amp; F$1)) ),F$2&amp;_xlfn.XLOOKUP($A546,E96_raw,E96_code),"N/A")</f>
        <v>N/A</v>
      </c>
      <c r="I546" s="5" t="str" cm="1">
        <f t="array" aca="1" ref="I546" ca="1">IF( OR( AND($A546&gt;=INDIRECT("'Panasonic ERJ Code Table'!$K" &amp; I$1),$A546&lt;=INDIRECT("'Panasonic ERJ Code Table'!$L" &amp; I$1)), AND($A546&gt;=INDIRECT("'Panasonic ERJ Code Table'!$M" &amp; I$1),$A546&lt;=INDIRECT("'Panasonic ERJ Code Table'!$N" &amp; I$1)) ),I$2&amp;_xlfn.XLOOKUP($A546,E96_raw,E96_code),"N/A")</f>
        <v>ERJ2RKD4533</v>
      </c>
      <c r="L546" s="5" t="str" cm="1">
        <f t="array" aca="1" ref="L546" ca="1">IF( OR( AND($A546&gt;=INDIRECT("'Panasonic ERJ Code Table'!$K" &amp; L$1),$A546&lt;=INDIRECT("'Panasonic ERJ Code Table'!$L" &amp; L$1)), AND($A546&gt;=INDIRECT("'Panasonic ERJ Code Table'!$M" &amp; L$1),$A546&lt;=INDIRECT("'Panasonic ERJ Code Table'!$N" &amp; L$1)) ),L$2&amp;_xlfn.XLOOKUP($A546,E96_raw,E96_code),"N/A")</f>
        <v>N/A</v>
      </c>
      <c r="O546" s="5" t="str" cm="1">
        <f t="array" aca="1" ref="O546" ca="1">IF( OR( AND($A546&gt;=INDIRECT("'Panasonic ERJ Code Table'!$K" &amp; O$1),$A546&lt;=INDIRECT("'Panasonic ERJ Code Table'!$L" &amp; O$1)), AND($A546&gt;=INDIRECT("'Panasonic ERJ Code Table'!$M" &amp; O$1),$A546&lt;=INDIRECT("'Panasonic ERJ Code Table'!$N" &amp; O$1)) ),O$2&amp;_xlfn.XLOOKUP($A546,E96_raw,E96_code),"N/A")</f>
        <v>ERJ3RED4533</v>
      </c>
      <c r="R546" s="5" t="str" cm="1">
        <f t="array" aca="1" ref="R546" ca="1">IF( OR( AND($A546&gt;=INDIRECT("'Panasonic ERJ Code Table'!$K" &amp; R$1),$A546&lt;=INDIRECT("'Panasonic ERJ Code Table'!$L" &amp; R$1)), AND($A546&gt;=INDIRECT("'Panasonic ERJ Code Table'!$M" &amp; R$1),$A546&lt;=INDIRECT("'Panasonic ERJ Code Table'!$N" &amp; R$1)) ),R$2&amp;_xlfn.XLOOKUP($A546,E96_raw,E96_code),"N/A")</f>
        <v>N/A</v>
      </c>
      <c r="U546" s="5" t="str" cm="1">
        <f t="array" aca="1" ref="U546" ca="1">IF( OR( AND($A546&gt;=INDIRECT("'Panasonic ERJ Code Table'!$J" &amp; U$1),$A546&lt;=INDIRECT("'Panasonic ERJ Code Table'!$K" &amp; U$1)), AND($A546&gt;=INDIRECT("'Panasonic ERJ Code Table'!$L" &amp; U$1),$A546&lt;=INDIRECT("'Panasonic ERJ Code Table'!$M" &amp; U$1)) ),U$2&amp;_xlfn.XLOOKUP($A546,E96_raw,E96_code),"N/A")</f>
        <v>N/A</v>
      </c>
    </row>
    <row r="547" spans="1:21">
      <c r="A547" s="16">
        <v>464000</v>
      </c>
      <c r="B547" s="19"/>
      <c r="C547" s="5" t="str" cm="1">
        <f t="array" aca="1" ref="C547" ca="1">IF( OR( AND($A547&gt;=INDIRECT("'Panasonic ERJ Code Table'!$K" &amp; C$1),$A547&lt;=INDIRECT("'Panasonic ERJ Code Table'!$L" &amp; C$1)), AND($A547&gt;=INDIRECT("'Panasonic ERJ Code Table'!$M" &amp; C$1),$A547&lt;=INDIRECT("'Panasonic ERJ Code Table'!$N" &amp; C$1)) ),C$2&amp;_xlfn.XLOOKUP($A547,E96_raw,E96_code),"N/A")</f>
        <v>ERJ1RHD4643</v>
      </c>
      <c r="D547" s="23" t="str" cm="1">
        <f t="array" aca="1" ref="D547" ca="1">"technology "&amp;RIGHT(C547,4)&amp;";"&amp;_xlfn.XLOOKUP(2,eii,eia)&amp;C547&amp;_xlfn.XLOOKUP(16,eii,eia)&amp;_xlfn.XLOOKUP(3,eii,eia)&amp;_xlfn.XLOOKUP($A547,E96_raw,e96_std&amp;" "&amp;e96_sym)&amp;_xlfn.XLOOKUP(16,eii,eia)&amp;_xlfn.XLOOKUP(4,eii,eia)&amp;_xlfn.XLOOKUP(LEFT(C547,7),r_1,r_4)&amp;" W @ 70°C"&amp;_xlfn.XLOOKUP(16,eii,eia)&amp;_xlfn.XLOOKUP(5,eii,eia)&amp;_xlfn.XLOOKUP(MID(C547,4,3),e_code,TEXT(e_size,"0000"))&amp;_xlfn.XLOOKUP(16,eii,eia)&amp;_xlfn.XLOOKUP(6,eii,eia)&amp;ROUND(MIN(SQRT($A547*_xlfn.XLOOKUP(LEFT(C547,7),r_1,r_4)),_xlfn.XLOOKUP(LEFT(C547,7),r_1,r_7)),1)&amp;" V"&amp;_xlfn.XLOOKUP(16,eii,eia)&amp;_xlfn.XLOOKUP(8,eii,eia)&amp;_xlfn.XLOOKUP(LEFT(C547,7),r_1,r_8)&amp;_xlfn.XLOOKUP(16,eii,eia)&amp;_xlfn.XLOOKUP(9,eii,eia)&amp;_xlfn.XLOOKUP($A547,E96_raw,E96_code&amp;" / "&amp;E96_3C)&amp;_xlfn.XLOOKUP(16,eii,eia)&amp;_xlfn.XLOOKUP(10,eii,eia)&amp;_xlfn.XLOOKUP(LEFT(C547,7),r_1,r_10)&amp;_xlfn.XLOOKUP(16,eii,eia)&amp;_xlfn.XLOOKUP(11,eii,eia)&amp;_xlfn.XLOOKUP(LEFT(C547,7),r_1,r_11)&amp;_xlfn.XLOOKUP(16,eii,eia)&amp;_xlfn.XLOOKUP(12,eii,eia)&amp;_xlfn.XLOOKUP(LEFT(C547,7),r_1,r_12)&amp;" ppm/°C"&amp;_xlfn.XLOOKUP(16,eii,eia)&amp;_xlfn.XLOOKUP(13,eii,eia)&amp;MID(C547,4,2)&amp;_xlfn.XLOOKUP(16,eii,eia)&amp;_xlfn.XLOOKUP(14,eii,eia)&amp;_xlfn.XLOOKUP(16,eii,eia)&amp;_xlfn.XLOOKUP(15,eii,eia)&amp;_xlfn.XLOOKUP(16,eii,eia)</f>
        <v>technology 4643;attribute MPN 'ERJ1RHD4643' constant;attribute value '464 k' constant;attribute Power '0.05 W @ 70°C' constant;attribute package '0201' constant;attribute RCWV '30 V' constant;attribute tolerance '±0.5 %' constant;attribute pkg_codes '4643 / 464'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7" s="5" t="str" cm="1">
        <f t="array" aca="1" ref="F547" ca="1">IF( OR( AND($A547&gt;=INDIRECT("'Panasonic ERJ Code Table'!$K" &amp; F$1),$A547&lt;=INDIRECT("'Panasonic ERJ Code Table'!$L" &amp; F$1)), AND($A547&gt;=INDIRECT("'Panasonic ERJ Code Table'!$M" &amp; F$1),$A547&lt;=INDIRECT("'Panasonic ERJ Code Table'!$N" &amp; F$1)) ),F$2&amp;_xlfn.XLOOKUP($A547,E96_raw,E96_code),"N/A")</f>
        <v>N/A</v>
      </c>
      <c r="I547" s="5" t="str" cm="1">
        <f t="array" aca="1" ref="I547" ca="1">IF( OR( AND($A547&gt;=INDIRECT("'Panasonic ERJ Code Table'!$K" &amp; I$1),$A547&lt;=INDIRECT("'Panasonic ERJ Code Table'!$L" &amp; I$1)), AND($A547&gt;=INDIRECT("'Panasonic ERJ Code Table'!$M" &amp; I$1),$A547&lt;=INDIRECT("'Panasonic ERJ Code Table'!$N" &amp; I$1)) ),I$2&amp;_xlfn.XLOOKUP($A547,E96_raw,E96_code),"N/A")</f>
        <v>ERJ2RKD4643</v>
      </c>
      <c r="L547" s="5" t="str" cm="1">
        <f t="array" aca="1" ref="L547" ca="1">IF( OR( AND($A547&gt;=INDIRECT("'Panasonic ERJ Code Table'!$K" &amp; L$1),$A547&lt;=INDIRECT("'Panasonic ERJ Code Table'!$L" &amp; L$1)), AND($A547&gt;=INDIRECT("'Panasonic ERJ Code Table'!$M" &amp; L$1),$A547&lt;=INDIRECT("'Panasonic ERJ Code Table'!$N" &amp; L$1)) ),L$2&amp;_xlfn.XLOOKUP($A547,E96_raw,E96_code),"N/A")</f>
        <v>N/A</v>
      </c>
      <c r="O547" s="5" t="str" cm="1">
        <f t="array" aca="1" ref="O547" ca="1">IF( OR( AND($A547&gt;=INDIRECT("'Panasonic ERJ Code Table'!$K" &amp; O$1),$A547&lt;=INDIRECT("'Panasonic ERJ Code Table'!$L" &amp; O$1)), AND($A547&gt;=INDIRECT("'Panasonic ERJ Code Table'!$M" &amp; O$1),$A547&lt;=INDIRECT("'Panasonic ERJ Code Table'!$N" &amp; O$1)) ),O$2&amp;_xlfn.XLOOKUP($A547,E96_raw,E96_code),"N/A")</f>
        <v>ERJ3RED4643</v>
      </c>
      <c r="R547" s="5" t="str" cm="1">
        <f t="array" aca="1" ref="R547" ca="1">IF( OR( AND($A547&gt;=INDIRECT("'Panasonic ERJ Code Table'!$K" &amp; R$1),$A547&lt;=INDIRECT("'Panasonic ERJ Code Table'!$L" &amp; R$1)), AND($A547&gt;=INDIRECT("'Panasonic ERJ Code Table'!$M" &amp; R$1),$A547&lt;=INDIRECT("'Panasonic ERJ Code Table'!$N" &amp; R$1)) ),R$2&amp;_xlfn.XLOOKUP($A547,E96_raw,E96_code),"N/A")</f>
        <v>N/A</v>
      </c>
      <c r="U547" s="5" t="str" cm="1">
        <f t="array" aca="1" ref="U547" ca="1">IF( OR( AND($A547&gt;=INDIRECT("'Panasonic ERJ Code Table'!$J" &amp; U$1),$A547&lt;=INDIRECT("'Panasonic ERJ Code Table'!$K" &amp; U$1)), AND($A547&gt;=INDIRECT("'Panasonic ERJ Code Table'!$L" &amp; U$1),$A547&lt;=INDIRECT("'Panasonic ERJ Code Table'!$M" &amp; U$1)) ),U$2&amp;_xlfn.XLOOKUP($A547,E96_raw,E96_code),"N/A")</f>
        <v>N/A</v>
      </c>
    </row>
    <row r="548" spans="1:21">
      <c r="A548" s="16">
        <v>475000</v>
      </c>
      <c r="B548" s="19"/>
      <c r="C548" s="5" t="str" cm="1">
        <f t="array" aca="1" ref="C548" ca="1">IF( OR( AND($A548&gt;=INDIRECT("'Panasonic ERJ Code Table'!$K" &amp; C$1),$A548&lt;=INDIRECT("'Panasonic ERJ Code Table'!$L" &amp; C$1)), AND($A548&gt;=INDIRECT("'Panasonic ERJ Code Table'!$M" &amp; C$1),$A548&lt;=INDIRECT("'Panasonic ERJ Code Table'!$N" &amp; C$1)) ),C$2&amp;_xlfn.XLOOKUP($A548,E96_raw,E96_code),"N/A")</f>
        <v>ERJ1RHD4753</v>
      </c>
      <c r="D548" s="23" t="str" cm="1">
        <f t="array" aca="1" ref="D548" ca="1">"technology "&amp;RIGHT(C548,4)&amp;";"&amp;_xlfn.XLOOKUP(2,eii,eia)&amp;C548&amp;_xlfn.XLOOKUP(16,eii,eia)&amp;_xlfn.XLOOKUP(3,eii,eia)&amp;_xlfn.XLOOKUP($A548,E96_raw,e96_std&amp;" "&amp;e96_sym)&amp;_xlfn.XLOOKUP(16,eii,eia)&amp;_xlfn.XLOOKUP(4,eii,eia)&amp;_xlfn.XLOOKUP(LEFT(C548,7),r_1,r_4)&amp;" W @ 70°C"&amp;_xlfn.XLOOKUP(16,eii,eia)&amp;_xlfn.XLOOKUP(5,eii,eia)&amp;_xlfn.XLOOKUP(MID(C548,4,3),e_code,TEXT(e_size,"0000"))&amp;_xlfn.XLOOKUP(16,eii,eia)&amp;_xlfn.XLOOKUP(6,eii,eia)&amp;ROUND(MIN(SQRT($A548*_xlfn.XLOOKUP(LEFT(C548,7),r_1,r_4)),_xlfn.XLOOKUP(LEFT(C548,7),r_1,r_7)),1)&amp;" V"&amp;_xlfn.XLOOKUP(16,eii,eia)&amp;_xlfn.XLOOKUP(8,eii,eia)&amp;_xlfn.XLOOKUP(LEFT(C548,7),r_1,r_8)&amp;_xlfn.XLOOKUP(16,eii,eia)&amp;_xlfn.XLOOKUP(9,eii,eia)&amp;_xlfn.XLOOKUP($A548,E96_raw,E96_code&amp;" / "&amp;E96_3C)&amp;_xlfn.XLOOKUP(16,eii,eia)&amp;_xlfn.XLOOKUP(10,eii,eia)&amp;_xlfn.XLOOKUP(LEFT(C548,7),r_1,r_10)&amp;_xlfn.XLOOKUP(16,eii,eia)&amp;_xlfn.XLOOKUP(11,eii,eia)&amp;_xlfn.XLOOKUP(LEFT(C548,7),r_1,r_11)&amp;_xlfn.XLOOKUP(16,eii,eia)&amp;_xlfn.XLOOKUP(12,eii,eia)&amp;_xlfn.XLOOKUP(LEFT(C548,7),r_1,r_12)&amp;" ppm/°C"&amp;_xlfn.XLOOKUP(16,eii,eia)&amp;_xlfn.XLOOKUP(13,eii,eia)&amp;MID(C548,4,2)&amp;_xlfn.XLOOKUP(16,eii,eia)&amp;_xlfn.XLOOKUP(14,eii,eia)&amp;_xlfn.XLOOKUP(16,eii,eia)&amp;_xlfn.XLOOKUP(15,eii,eia)&amp;_xlfn.XLOOKUP(16,eii,eia)</f>
        <v>technology 4753;attribute MPN 'ERJ1RHD4753' constant;attribute value '475 k' constant;attribute Power '0.05 W @ 70°C' constant;attribute package '0201' constant;attribute RCWV '30 V' constant;attribute tolerance '±0.5 %' constant;attribute pkg_codes '4753 / 474'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8" s="5" t="str" cm="1">
        <f t="array" aca="1" ref="F548" ca="1">IF( OR( AND($A548&gt;=INDIRECT("'Panasonic ERJ Code Table'!$K" &amp; F$1),$A548&lt;=INDIRECT("'Panasonic ERJ Code Table'!$L" &amp; F$1)), AND($A548&gt;=INDIRECT("'Panasonic ERJ Code Table'!$M" &amp; F$1),$A548&lt;=INDIRECT("'Panasonic ERJ Code Table'!$N" &amp; F$1)) ),F$2&amp;_xlfn.XLOOKUP($A548,E96_raw,E96_code),"N/A")</f>
        <v>N/A</v>
      </c>
      <c r="I548" s="5" t="str" cm="1">
        <f t="array" aca="1" ref="I548" ca="1">IF( OR( AND($A548&gt;=INDIRECT("'Panasonic ERJ Code Table'!$K" &amp; I$1),$A548&lt;=INDIRECT("'Panasonic ERJ Code Table'!$L" &amp; I$1)), AND($A548&gt;=INDIRECT("'Panasonic ERJ Code Table'!$M" &amp; I$1),$A548&lt;=INDIRECT("'Panasonic ERJ Code Table'!$N" &amp; I$1)) ),I$2&amp;_xlfn.XLOOKUP($A548,E96_raw,E96_code),"N/A")</f>
        <v>ERJ2RKD4753</v>
      </c>
      <c r="L548" s="5" t="str" cm="1">
        <f t="array" aca="1" ref="L548" ca="1">IF( OR( AND($A548&gt;=INDIRECT("'Panasonic ERJ Code Table'!$K" &amp; L$1),$A548&lt;=INDIRECT("'Panasonic ERJ Code Table'!$L" &amp; L$1)), AND($A548&gt;=INDIRECT("'Panasonic ERJ Code Table'!$M" &amp; L$1),$A548&lt;=INDIRECT("'Panasonic ERJ Code Table'!$N" &amp; L$1)) ),L$2&amp;_xlfn.XLOOKUP($A548,E96_raw,E96_code),"N/A")</f>
        <v>N/A</v>
      </c>
      <c r="O548" s="5" t="str" cm="1">
        <f t="array" aca="1" ref="O548" ca="1">IF( OR( AND($A548&gt;=INDIRECT("'Panasonic ERJ Code Table'!$K" &amp; O$1),$A548&lt;=INDIRECT("'Panasonic ERJ Code Table'!$L" &amp; O$1)), AND($A548&gt;=INDIRECT("'Panasonic ERJ Code Table'!$M" &amp; O$1),$A548&lt;=INDIRECT("'Panasonic ERJ Code Table'!$N" &amp; O$1)) ),O$2&amp;_xlfn.XLOOKUP($A548,E96_raw,E96_code),"N/A")</f>
        <v>ERJ3RED4753</v>
      </c>
      <c r="R548" s="5" t="str" cm="1">
        <f t="array" aca="1" ref="R548" ca="1">IF( OR( AND($A548&gt;=INDIRECT("'Panasonic ERJ Code Table'!$K" &amp; R$1),$A548&lt;=INDIRECT("'Panasonic ERJ Code Table'!$L" &amp; R$1)), AND($A548&gt;=INDIRECT("'Panasonic ERJ Code Table'!$M" &amp; R$1),$A548&lt;=INDIRECT("'Panasonic ERJ Code Table'!$N" &amp; R$1)) ),R$2&amp;_xlfn.XLOOKUP($A548,E96_raw,E96_code),"N/A")</f>
        <v>N/A</v>
      </c>
      <c r="U548" s="5" t="str" cm="1">
        <f t="array" aca="1" ref="U548" ca="1">IF( OR( AND($A548&gt;=INDIRECT("'Panasonic ERJ Code Table'!$J" &amp; U$1),$A548&lt;=INDIRECT("'Panasonic ERJ Code Table'!$K" &amp; U$1)), AND($A548&gt;=INDIRECT("'Panasonic ERJ Code Table'!$L" &amp; U$1),$A548&lt;=INDIRECT("'Panasonic ERJ Code Table'!$M" &amp; U$1)) ),U$2&amp;_xlfn.XLOOKUP($A548,E96_raw,E96_code),"N/A")</f>
        <v>N/A</v>
      </c>
    </row>
    <row r="549" spans="1:21">
      <c r="A549" s="16">
        <v>487000</v>
      </c>
      <c r="B549" s="19"/>
      <c r="C549" s="5" t="str" cm="1">
        <f t="array" aca="1" ref="C549" ca="1">IF( OR( AND($A549&gt;=INDIRECT("'Panasonic ERJ Code Table'!$K" &amp; C$1),$A549&lt;=INDIRECT("'Panasonic ERJ Code Table'!$L" &amp; C$1)), AND($A549&gt;=INDIRECT("'Panasonic ERJ Code Table'!$M" &amp; C$1),$A549&lt;=INDIRECT("'Panasonic ERJ Code Table'!$N" &amp; C$1)) ),C$2&amp;_xlfn.XLOOKUP($A549,E96_raw,E96_code),"N/A")</f>
        <v>ERJ1RHD4873</v>
      </c>
      <c r="D549" s="23" t="str" cm="1">
        <f t="array" aca="1" ref="D549" ca="1">"technology "&amp;RIGHT(C549,4)&amp;";"&amp;_xlfn.XLOOKUP(2,eii,eia)&amp;C549&amp;_xlfn.XLOOKUP(16,eii,eia)&amp;_xlfn.XLOOKUP(3,eii,eia)&amp;_xlfn.XLOOKUP($A549,E96_raw,e96_std&amp;" "&amp;e96_sym)&amp;_xlfn.XLOOKUP(16,eii,eia)&amp;_xlfn.XLOOKUP(4,eii,eia)&amp;_xlfn.XLOOKUP(LEFT(C549,7),r_1,r_4)&amp;" W @ 70°C"&amp;_xlfn.XLOOKUP(16,eii,eia)&amp;_xlfn.XLOOKUP(5,eii,eia)&amp;_xlfn.XLOOKUP(MID(C549,4,3),e_code,TEXT(e_size,"0000"))&amp;_xlfn.XLOOKUP(16,eii,eia)&amp;_xlfn.XLOOKUP(6,eii,eia)&amp;ROUND(MIN(SQRT($A549*_xlfn.XLOOKUP(LEFT(C549,7),r_1,r_4)),_xlfn.XLOOKUP(LEFT(C549,7),r_1,r_7)),1)&amp;" V"&amp;_xlfn.XLOOKUP(16,eii,eia)&amp;_xlfn.XLOOKUP(8,eii,eia)&amp;_xlfn.XLOOKUP(LEFT(C549,7),r_1,r_8)&amp;_xlfn.XLOOKUP(16,eii,eia)&amp;_xlfn.XLOOKUP(9,eii,eia)&amp;_xlfn.XLOOKUP($A549,E96_raw,E96_code&amp;" / "&amp;E96_3C)&amp;_xlfn.XLOOKUP(16,eii,eia)&amp;_xlfn.XLOOKUP(10,eii,eia)&amp;_xlfn.XLOOKUP(LEFT(C549,7),r_1,r_10)&amp;_xlfn.XLOOKUP(16,eii,eia)&amp;_xlfn.XLOOKUP(11,eii,eia)&amp;_xlfn.XLOOKUP(LEFT(C549,7),r_1,r_11)&amp;_xlfn.XLOOKUP(16,eii,eia)&amp;_xlfn.XLOOKUP(12,eii,eia)&amp;_xlfn.XLOOKUP(LEFT(C549,7),r_1,r_12)&amp;" ppm/°C"&amp;_xlfn.XLOOKUP(16,eii,eia)&amp;_xlfn.XLOOKUP(13,eii,eia)&amp;MID(C549,4,2)&amp;_xlfn.XLOOKUP(16,eii,eia)&amp;_xlfn.XLOOKUP(14,eii,eia)&amp;_xlfn.XLOOKUP(16,eii,eia)&amp;_xlfn.XLOOKUP(15,eii,eia)&amp;_xlfn.XLOOKUP(16,eii,eia)</f>
        <v>technology 4873;attribute MPN 'ERJ1RHD4873' constant;attribute value '487 k' constant;attribute Power '0.05 W @ 70°C' constant;attribute package '0201' constant;attribute RCWV '30 V' constant;attribute tolerance '±0.5 %' constant;attribute pkg_codes '4873 / 484'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49" s="5" t="str" cm="1">
        <f t="array" aca="1" ref="F549" ca="1">IF( OR( AND($A549&gt;=INDIRECT("'Panasonic ERJ Code Table'!$K" &amp; F$1),$A549&lt;=INDIRECT("'Panasonic ERJ Code Table'!$L" &amp; F$1)), AND($A549&gt;=INDIRECT("'Panasonic ERJ Code Table'!$M" &amp; F$1),$A549&lt;=INDIRECT("'Panasonic ERJ Code Table'!$N" &amp; F$1)) ),F$2&amp;_xlfn.XLOOKUP($A549,E96_raw,E96_code),"N/A")</f>
        <v>N/A</v>
      </c>
      <c r="I549" s="5" t="str" cm="1">
        <f t="array" aca="1" ref="I549" ca="1">IF( OR( AND($A549&gt;=INDIRECT("'Panasonic ERJ Code Table'!$K" &amp; I$1),$A549&lt;=INDIRECT("'Panasonic ERJ Code Table'!$L" &amp; I$1)), AND($A549&gt;=INDIRECT("'Panasonic ERJ Code Table'!$M" &amp; I$1),$A549&lt;=INDIRECT("'Panasonic ERJ Code Table'!$N" &amp; I$1)) ),I$2&amp;_xlfn.XLOOKUP($A549,E96_raw,E96_code),"N/A")</f>
        <v>ERJ2RKD4873</v>
      </c>
      <c r="L549" s="5" t="str" cm="1">
        <f t="array" aca="1" ref="L549" ca="1">IF( OR( AND($A549&gt;=INDIRECT("'Panasonic ERJ Code Table'!$K" &amp; L$1),$A549&lt;=INDIRECT("'Panasonic ERJ Code Table'!$L" &amp; L$1)), AND($A549&gt;=INDIRECT("'Panasonic ERJ Code Table'!$M" &amp; L$1),$A549&lt;=INDIRECT("'Panasonic ERJ Code Table'!$N" &amp; L$1)) ),L$2&amp;_xlfn.XLOOKUP($A549,E96_raw,E96_code),"N/A")</f>
        <v>N/A</v>
      </c>
      <c r="O549" s="5" t="str" cm="1">
        <f t="array" aca="1" ref="O549" ca="1">IF( OR( AND($A549&gt;=INDIRECT("'Panasonic ERJ Code Table'!$K" &amp; O$1),$A549&lt;=INDIRECT("'Panasonic ERJ Code Table'!$L" &amp; O$1)), AND($A549&gt;=INDIRECT("'Panasonic ERJ Code Table'!$M" &amp; O$1),$A549&lt;=INDIRECT("'Panasonic ERJ Code Table'!$N" &amp; O$1)) ),O$2&amp;_xlfn.XLOOKUP($A549,E96_raw,E96_code),"N/A")</f>
        <v>ERJ3RED4873</v>
      </c>
      <c r="R549" s="5" t="str" cm="1">
        <f t="array" aca="1" ref="R549" ca="1">IF( OR( AND($A549&gt;=INDIRECT("'Panasonic ERJ Code Table'!$K" &amp; R$1),$A549&lt;=INDIRECT("'Panasonic ERJ Code Table'!$L" &amp; R$1)), AND($A549&gt;=INDIRECT("'Panasonic ERJ Code Table'!$M" &amp; R$1),$A549&lt;=INDIRECT("'Panasonic ERJ Code Table'!$N" &amp; R$1)) ),R$2&amp;_xlfn.XLOOKUP($A549,E96_raw,E96_code),"N/A")</f>
        <v>N/A</v>
      </c>
      <c r="U549" s="5" t="str" cm="1">
        <f t="array" aca="1" ref="U549" ca="1">IF( OR( AND($A549&gt;=INDIRECT("'Panasonic ERJ Code Table'!$J" &amp; U$1),$A549&lt;=INDIRECT("'Panasonic ERJ Code Table'!$K" &amp; U$1)), AND($A549&gt;=INDIRECT("'Panasonic ERJ Code Table'!$L" &amp; U$1),$A549&lt;=INDIRECT("'Panasonic ERJ Code Table'!$M" &amp; U$1)) ),U$2&amp;_xlfn.XLOOKUP($A549,E96_raw,E96_code),"N/A")</f>
        <v>N/A</v>
      </c>
    </row>
    <row r="550" spans="1:21">
      <c r="A550" s="16">
        <v>499000</v>
      </c>
      <c r="B550" s="19"/>
      <c r="C550" s="5" t="str" cm="1">
        <f t="array" aca="1" ref="C550" ca="1">IF( OR( AND($A550&gt;=INDIRECT("'Panasonic ERJ Code Table'!$K" &amp; C$1),$A550&lt;=INDIRECT("'Panasonic ERJ Code Table'!$L" &amp; C$1)), AND($A550&gt;=INDIRECT("'Panasonic ERJ Code Table'!$M" &amp; C$1),$A550&lt;=INDIRECT("'Panasonic ERJ Code Table'!$N" &amp; C$1)) ),C$2&amp;_xlfn.XLOOKUP($A550,E96_raw,E96_code),"N/A")</f>
        <v>ERJ1RHD4993</v>
      </c>
      <c r="D550" s="23" t="str" cm="1">
        <f t="array" aca="1" ref="D550" ca="1">"technology "&amp;RIGHT(C550,4)&amp;";"&amp;_xlfn.XLOOKUP(2,eii,eia)&amp;C550&amp;_xlfn.XLOOKUP(16,eii,eia)&amp;_xlfn.XLOOKUP(3,eii,eia)&amp;_xlfn.XLOOKUP($A550,E96_raw,e96_std&amp;" "&amp;e96_sym)&amp;_xlfn.XLOOKUP(16,eii,eia)&amp;_xlfn.XLOOKUP(4,eii,eia)&amp;_xlfn.XLOOKUP(LEFT(C550,7),r_1,r_4)&amp;" W @ 70°C"&amp;_xlfn.XLOOKUP(16,eii,eia)&amp;_xlfn.XLOOKUP(5,eii,eia)&amp;_xlfn.XLOOKUP(MID(C550,4,3),e_code,TEXT(e_size,"0000"))&amp;_xlfn.XLOOKUP(16,eii,eia)&amp;_xlfn.XLOOKUP(6,eii,eia)&amp;ROUND(MIN(SQRT($A550*_xlfn.XLOOKUP(LEFT(C550,7),r_1,r_4)),_xlfn.XLOOKUP(LEFT(C550,7),r_1,r_7)),1)&amp;" V"&amp;_xlfn.XLOOKUP(16,eii,eia)&amp;_xlfn.XLOOKUP(8,eii,eia)&amp;_xlfn.XLOOKUP(LEFT(C550,7),r_1,r_8)&amp;_xlfn.XLOOKUP(16,eii,eia)&amp;_xlfn.XLOOKUP(9,eii,eia)&amp;_xlfn.XLOOKUP($A550,E96_raw,E96_code&amp;" / "&amp;E96_3C)&amp;_xlfn.XLOOKUP(16,eii,eia)&amp;_xlfn.XLOOKUP(10,eii,eia)&amp;_xlfn.XLOOKUP(LEFT(C550,7),r_1,r_10)&amp;_xlfn.XLOOKUP(16,eii,eia)&amp;_xlfn.XLOOKUP(11,eii,eia)&amp;_xlfn.XLOOKUP(LEFT(C550,7),r_1,r_11)&amp;_xlfn.XLOOKUP(16,eii,eia)&amp;_xlfn.XLOOKUP(12,eii,eia)&amp;_xlfn.XLOOKUP(LEFT(C550,7),r_1,r_12)&amp;" ppm/°C"&amp;_xlfn.XLOOKUP(16,eii,eia)&amp;_xlfn.XLOOKUP(13,eii,eia)&amp;MID(C550,4,2)&amp;_xlfn.XLOOKUP(16,eii,eia)&amp;_xlfn.XLOOKUP(14,eii,eia)&amp;_xlfn.XLOOKUP(16,eii,eia)&amp;_xlfn.XLOOKUP(15,eii,eia)&amp;_xlfn.XLOOKUP(16,eii,eia)</f>
        <v>technology 4993;attribute MPN 'ERJ1RHD4993' constant;attribute value '499 k' constant;attribute Power '0.05 W @ 70°C' constant;attribute package '0201' constant;attribute RCWV '30 V' constant;attribute tolerance '±0.5 %' constant;attribute pkg_codes '4993 / 494'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0" s="5" t="str" cm="1">
        <f t="array" aca="1" ref="F550" ca="1">IF( OR( AND($A550&gt;=INDIRECT("'Panasonic ERJ Code Table'!$K" &amp; F$1),$A550&lt;=INDIRECT("'Panasonic ERJ Code Table'!$L" &amp; F$1)), AND($A550&gt;=INDIRECT("'Panasonic ERJ Code Table'!$M" &amp; F$1),$A550&lt;=INDIRECT("'Panasonic ERJ Code Table'!$N" &amp; F$1)) ),F$2&amp;_xlfn.XLOOKUP($A550,E96_raw,E96_code),"N/A")</f>
        <v>N/A</v>
      </c>
      <c r="I550" s="5" t="str" cm="1">
        <f t="array" aca="1" ref="I550" ca="1">IF( OR( AND($A550&gt;=INDIRECT("'Panasonic ERJ Code Table'!$K" &amp; I$1),$A550&lt;=INDIRECT("'Panasonic ERJ Code Table'!$L" &amp; I$1)), AND($A550&gt;=INDIRECT("'Panasonic ERJ Code Table'!$M" &amp; I$1),$A550&lt;=INDIRECT("'Panasonic ERJ Code Table'!$N" &amp; I$1)) ),I$2&amp;_xlfn.XLOOKUP($A550,E96_raw,E96_code),"N/A")</f>
        <v>ERJ2RKD4993</v>
      </c>
      <c r="L550" s="5" t="str" cm="1">
        <f t="array" aca="1" ref="L550" ca="1">IF( OR( AND($A550&gt;=INDIRECT("'Panasonic ERJ Code Table'!$K" &amp; L$1),$A550&lt;=INDIRECT("'Panasonic ERJ Code Table'!$L" &amp; L$1)), AND($A550&gt;=INDIRECT("'Panasonic ERJ Code Table'!$M" &amp; L$1),$A550&lt;=INDIRECT("'Panasonic ERJ Code Table'!$N" &amp; L$1)) ),L$2&amp;_xlfn.XLOOKUP($A550,E96_raw,E96_code),"N/A")</f>
        <v>N/A</v>
      </c>
      <c r="O550" s="5" t="str" cm="1">
        <f t="array" aca="1" ref="O550" ca="1">IF( OR( AND($A550&gt;=INDIRECT("'Panasonic ERJ Code Table'!$K" &amp; O$1),$A550&lt;=INDIRECT("'Panasonic ERJ Code Table'!$L" &amp; O$1)), AND($A550&gt;=INDIRECT("'Panasonic ERJ Code Table'!$M" &amp; O$1),$A550&lt;=INDIRECT("'Panasonic ERJ Code Table'!$N" &amp; O$1)) ),O$2&amp;_xlfn.XLOOKUP($A550,E96_raw,E96_code),"N/A")</f>
        <v>ERJ3RED4993</v>
      </c>
      <c r="R550" s="5" t="str" cm="1">
        <f t="array" aca="1" ref="R550" ca="1">IF( OR( AND($A550&gt;=INDIRECT("'Panasonic ERJ Code Table'!$K" &amp; R$1),$A550&lt;=INDIRECT("'Panasonic ERJ Code Table'!$L" &amp; R$1)), AND($A550&gt;=INDIRECT("'Panasonic ERJ Code Table'!$M" &amp; R$1),$A550&lt;=INDIRECT("'Panasonic ERJ Code Table'!$N" &amp; R$1)) ),R$2&amp;_xlfn.XLOOKUP($A550,E96_raw,E96_code),"N/A")</f>
        <v>N/A</v>
      </c>
      <c r="U550" s="5" t="str" cm="1">
        <f t="array" aca="1" ref="U550" ca="1">IF( OR( AND($A550&gt;=INDIRECT("'Panasonic ERJ Code Table'!$J" &amp; U$1),$A550&lt;=INDIRECT("'Panasonic ERJ Code Table'!$K" &amp; U$1)), AND($A550&gt;=INDIRECT("'Panasonic ERJ Code Table'!$L" &amp; U$1),$A550&lt;=INDIRECT("'Panasonic ERJ Code Table'!$M" &amp; U$1)) ),U$2&amp;_xlfn.XLOOKUP($A550,E96_raw,E96_code),"N/A")</f>
        <v>N/A</v>
      </c>
    </row>
    <row r="551" spans="1:21">
      <c r="A551" s="16">
        <v>511000</v>
      </c>
      <c r="B551" s="19"/>
      <c r="C551" s="5" t="str" cm="1">
        <f t="array" aca="1" ref="C551" ca="1">IF( OR( AND($A551&gt;=INDIRECT("'Panasonic ERJ Code Table'!$K" &amp; C$1),$A551&lt;=INDIRECT("'Panasonic ERJ Code Table'!$L" &amp; C$1)), AND($A551&gt;=INDIRECT("'Panasonic ERJ Code Table'!$M" &amp; C$1),$A551&lt;=INDIRECT("'Panasonic ERJ Code Table'!$N" &amp; C$1)) ),C$2&amp;_xlfn.XLOOKUP($A551,E96_raw,E96_code),"N/A")</f>
        <v>ERJ1RHD5113</v>
      </c>
      <c r="D551" s="23" t="str" cm="1">
        <f t="array" aca="1" ref="D551" ca="1">"technology "&amp;RIGHT(C551,4)&amp;";"&amp;_xlfn.XLOOKUP(2,eii,eia)&amp;C551&amp;_xlfn.XLOOKUP(16,eii,eia)&amp;_xlfn.XLOOKUP(3,eii,eia)&amp;_xlfn.XLOOKUP($A551,E96_raw,e96_std&amp;" "&amp;e96_sym)&amp;_xlfn.XLOOKUP(16,eii,eia)&amp;_xlfn.XLOOKUP(4,eii,eia)&amp;_xlfn.XLOOKUP(LEFT(C551,7),r_1,r_4)&amp;" W @ 70°C"&amp;_xlfn.XLOOKUP(16,eii,eia)&amp;_xlfn.XLOOKUP(5,eii,eia)&amp;_xlfn.XLOOKUP(MID(C551,4,3),e_code,TEXT(e_size,"0000"))&amp;_xlfn.XLOOKUP(16,eii,eia)&amp;_xlfn.XLOOKUP(6,eii,eia)&amp;ROUND(MIN(SQRT($A551*_xlfn.XLOOKUP(LEFT(C551,7),r_1,r_4)),_xlfn.XLOOKUP(LEFT(C551,7),r_1,r_7)),1)&amp;" V"&amp;_xlfn.XLOOKUP(16,eii,eia)&amp;_xlfn.XLOOKUP(8,eii,eia)&amp;_xlfn.XLOOKUP(LEFT(C551,7),r_1,r_8)&amp;_xlfn.XLOOKUP(16,eii,eia)&amp;_xlfn.XLOOKUP(9,eii,eia)&amp;_xlfn.XLOOKUP($A551,E96_raw,E96_code&amp;" / "&amp;E96_3C)&amp;_xlfn.XLOOKUP(16,eii,eia)&amp;_xlfn.XLOOKUP(10,eii,eia)&amp;_xlfn.XLOOKUP(LEFT(C551,7),r_1,r_10)&amp;_xlfn.XLOOKUP(16,eii,eia)&amp;_xlfn.XLOOKUP(11,eii,eia)&amp;_xlfn.XLOOKUP(LEFT(C551,7),r_1,r_11)&amp;_xlfn.XLOOKUP(16,eii,eia)&amp;_xlfn.XLOOKUP(12,eii,eia)&amp;_xlfn.XLOOKUP(LEFT(C551,7),r_1,r_12)&amp;" ppm/°C"&amp;_xlfn.XLOOKUP(16,eii,eia)&amp;_xlfn.XLOOKUP(13,eii,eia)&amp;MID(C551,4,2)&amp;_xlfn.XLOOKUP(16,eii,eia)&amp;_xlfn.XLOOKUP(14,eii,eia)&amp;_xlfn.XLOOKUP(16,eii,eia)&amp;_xlfn.XLOOKUP(15,eii,eia)&amp;_xlfn.XLOOKUP(16,eii,eia)</f>
        <v>technology 5113;attribute MPN 'ERJ1RHD5113' constant;attribute value '511 k' constant;attribute Power '0.05 W @ 70°C' constant;attribute package '0201' constant;attribute RCWV '30 V' constant;attribute tolerance '±0.5 %' constant;attribute pkg_codes '5113 / 514'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1" s="5" t="str" cm="1">
        <f t="array" aca="1" ref="F551" ca="1">IF( OR( AND($A551&gt;=INDIRECT("'Panasonic ERJ Code Table'!$K" &amp; F$1),$A551&lt;=INDIRECT("'Panasonic ERJ Code Table'!$L" &amp; F$1)), AND($A551&gt;=INDIRECT("'Panasonic ERJ Code Table'!$M" &amp; F$1),$A551&lt;=INDIRECT("'Panasonic ERJ Code Table'!$N" &amp; F$1)) ),F$2&amp;_xlfn.XLOOKUP($A551,E96_raw,E96_code),"N/A")</f>
        <v>N/A</v>
      </c>
      <c r="I551" s="5" t="str" cm="1">
        <f t="array" aca="1" ref="I551" ca="1">IF( OR( AND($A551&gt;=INDIRECT("'Panasonic ERJ Code Table'!$K" &amp; I$1),$A551&lt;=INDIRECT("'Panasonic ERJ Code Table'!$L" &amp; I$1)), AND($A551&gt;=INDIRECT("'Panasonic ERJ Code Table'!$M" &amp; I$1),$A551&lt;=INDIRECT("'Panasonic ERJ Code Table'!$N" &amp; I$1)) ),I$2&amp;_xlfn.XLOOKUP($A551,E96_raw,E96_code),"N/A")</f>
        <v>ERJ2RKD5113</v>
      </c>
      <c r="L551" s="5" t="str" cm="1">
        <f t="array" aca="1" ref="L551" ca="1">IF( OR( AND($A551&gt;=INDIRECT("'Panasonic ERJ Code Table'!$K" &amp; L$1),$A551&lt;=INDIRECT("'Panasonic ERJ Code Table'!$L" &amp; L$1)), AND($A551&gt;=INDIRECT("'Panasonic ERJ Code Table'!$M" &amp; L$1),$A551&lt;=INDIRECT("'Panasonic ERJ Code Table'!$N" &amp; L$1)) ),L$2&amp;_xlfn.XLOOKUP($A551,E96_raw,E96_code),"N/A")</f>
        <v>N/A</v>
      </c>
      <c r="O551" s="5" t="str" cm="1">
        <f t="array" aca="1" ref="O551" ca="1">IF( OR( AND($A551&gt;=INDIRECT("'Panasonic ERJ Code Table'!$K" &amp; O$1),$A551&lt;=INDIRECT("'Panasonic ERJ Code Table'!$L" &amp; O$1)), AND($A551&gt;=INDIRECT("'Panasonic ERJ Code Table'!$M" &amp; O$1),$A551&lt;=INDIRECT("'Panasonic ERJ Code Table'!$N" &amp; O$1)) ),O$2&amp;_xlfn.XLOOKUP($A551,E96_raw,E96_code),"N/A")</f>
        <v>ERJ3RED5113</v>
      </c>
      <c r="R551" s="5" t="str" cm="1">
        <f t="array" aca="1" ref="R551" ca="1">IF( OR( AND($A551&gt;=INDIRECT("'Panasonic ERJ Code Table'!$K" &amp; R$1),$A551&lt;=INDIRECT("'Panasonic ERJ Code Table'!$L" &amp; R$1)), AND($A551&gt;=INDIRECT("'Panasonic ERJ Code Table'!$M" &amp; R$1),$A551&lt;=INDIRECT("'Panasonic ERJ Code Table'!$N" &amp; R$1)) ),R$2&amp;_xlfn.XLOOKUP($A551,E96_raw,E96_code),"N/A")</f>
        <v>N/A</v>
      </c>
      <c r="U551" s="5" t="str" cm="1">
        <f t="array" aca="1" ref="U551" ca="1">IF( OR( AND($A551&gt;=INDIRECT("'Panasonic ERJ Code Table'!$J" &amp; U$1),$A551&lt;=INDIRECT("'Panasonic ERJ Code Table'!$K" &amp; U$1)), AND($A551&gt;=INDIRECT("'Panasonic ERJ Code Table'!$L" &amp; U$1),$A551&lt;=INDIRECT("'Panasonic ERJ Code Table'!$M" &amp; U$1)) ),U$2&amp;_xlfn.XLOOKUP($A551,E96_raw,E96_code),"N/A")</f>
        <v>N/A</v>
      </c>
    </row>
    <row r="552" spans="1:21">
      <c r="A552" s="16">
        <v>523000</v>
      </c>
      <c r="B552" s="19"/>
      <c r="C552" s="5" t="str" cm="1">
        <f t="array" aca="1" ref="C552" ca="1">IF( OR( AND($A552&gt;=INDIRECT("'Panasonic ERJ Code Table'!$K" &amp; C$1),$A552&lt;=INDIRECT("'Panasonic ERJ Code Table'!$L" &amp; C$1)), AND($A552&gt;=INDIRECT("'Panasonic ERJ Code Table'!$M" &amp; C$1),$A552&lt;=INDIRECT("'Panasonic ERJ Code Table'!$N" &amp; C$1)) ),C$2&amp;_xlfn.XLOOKUP($A552,E96_raw,E96_code),"N/A")</f>
        <v>ERJ1RHD5233</v>
      </c>
      <c r="D552" s="23" t="str" cm="1">
        <f t="array" aca="1" ref="D552" ca="1">"technology "&amp;RIGHT(C552,4)&amp;";"&amp;_xlfn.XLOOKUP(2,eii,eia)&amp;C552&amp;_xlfn.XLOOKUP(16,eii,eia)&amp;_xlfn.XLOOKUP(3,eii,eia)&amp;_xlfn.XLOOKUP($A552,E96_raw,e96_std&amp;" "&amp;e96_sym)&amp;_xlfn.XLOOKUP(16,eii,eia)&amp;_xlfn.XLOOKUP(4,eii,eia)&amp;_xlfn.XLOOKUP(LEFT(C552,7),r_1,r_4)&amp;" W @ 70°C"&amp;_xlfn.XLOOKUP(16,eii,eia)&amp;_xlfn.XLOOKUP(5,eii,eia)&amp;_xlfn.XLOOKUP(MID(C552,4,3),e_code,TEXT(e_size,"0000"))&amp;_xlfn.XLOOKUP(16,eii,eia)&amp;_xlfn.XLOOKUP(6,eii,eia)&amp;ROUND(MIN(SQRT($A552*_xlfn.XLOOKUP(LEFT(C552,7),r_1,r_4)),_xlfn.XLOOKUP(LEFT(C552,7),r_1,r_7)),1)&amp;" V"&amp;_xlfn.XLOOKUP(16,eii,eia)&amp;_xlfn.XLOOKUP(8,eii,eia)&amp;_xlfn.XLOOKUP(LEFT(C552,7),r_1,r_8)&amp;_xlfn.XLOOKUP(16,eii,eia)&amp;_xlfn.XLOOKUP(9,eii,eia)&amp;_xlfn.XLOOKUP($A552,E96_raw,E96_code&amp;" / "&amp;E96_3C)&amp;_xlfn.XLOOKUP(16,eii,eia)&amp;_xlfn.XLOOKUP(10,eii,eia)&amp;_xlfn.XLOOKUP(LEFT(C552,7),r_1,r_10)&amp;_xlfn.XLOOKUP(16,eii,eia)&amp;_xlfn.XLOOKUP(11,eii,eia)&amp;_xlfn.XLOOKUP(LEFT(C552,7),r_1,r_11)&amp;_xlfn.XLOOKUP(16,eii,eia)&amp;_xlfn.XLOOKUP(12,eii,eia)&amp;_xlfn.XLOOKUP(LEFT(C552,7),r_1,r_12)&amp;" ppm/°C"&amp;_xlfn.XLOOKUP(16,eii,eia)&amp;_xlfn.XLOOKUP(13,eii,eia)&amp;MID(C552,4,2)&amp;_xlfn.XLOOKUP(16,eii,eia)&amp;_xlfn.XLOOKUP(14,eii,eia)&amp;_xlfn.XLOOKUP(16,eii,eia)&amp;_xlfn.XLOOKUP(15,eii,eia)&amp;_xlfn.XLOOKUP(16,eii,eia)</f>
        <v>technology 5233;attribute MPN 'ERJ1RHD5233' constant;attribute value '523 k' constant;attribute Power '0.05 W @ 70°C' constant;attribute package '0201' constant;attribute RCWV '30 V' constant;attribute tolerance '±0.5 %' constant;attribute pkg_codes '5233 / 524'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2" s="5" t="str" cm="1">
        <f t="array" aca="1" ref="F552" ca="1">IF( OR( AND($A552&gt;=INDIRECT("'Panasonic ERJ Code Table'!$K" &amp; F$1),$A552&lt;=INDIRECT("'Panasonic ERJ Code Table'!$L" &amp; F$1)), AND($A552&gt;=INDIRECT("'Panasonic ERJ Code Table'!$M" &amp; F$1),$A552&lt;=INDIRECT("'Panasonic ERJ Code Table'!$N" &amp; F$1)) ),F$2&amp;_xlfn.XLOOKUP($A552,E96_raw,E96_code),"N/A")</f>
        <v>N/A</v>
      </c>
      <c r="I552" s="5" t="str" cm="1">
        <f t="array" aca="1" ref="I552" ca="1">IF( OR( AND($A552&gt;=INDIRECT("'Panasonic ERJ Code Table'!$K" &amp; I$1),$A552&lt;=INDIRECT("'Panasonic ERJ Code Table'!$L" &amp; I$1)), AND($A552&gt;=INDIRECT("'Panasonic ERJ Code Table'!$M" &amp; I$1),$A552&lt;=INDIRECT("'Panasonic ERJ Code Table'!$N" &amp; I$1)) ),I$2&amp;_xlfn.XLOOKUP($A552,E96_raw,E96_code),"N/A")</f>
        <v>ERJ2RKD5233</v>
      </c>
      <c r="L552" s="5" t="str" cm="1">
        <f t="array" aca="1" ref="L552" ca="1">IF( OR( AND($A552&gt;=INDIRECT("'Panasonic ERJ Code Table'!$K" &amp; L$1),$A552&lt;=INDIRECT("'Panasonic ERJ Code Table'!$L" &amp; L$1)), AND($A552&gt;=INDIRECT("'Panasonic ERJ Code Table'!$M" &amp; L$1),$A552&lt;=INDIRECT("'Panasonic ERJ Code Table'!$N" &amp; L$1)) ),L$2&amp;_xlfn.XLOOKUP($A552,E96_raw,E96_code),"N/A")</f>
        <v>N/A</v>
      </c>
      <c r="O552" s="5" t="str" cm="1">
        <f t="array" aca="1" ref="O552" ca="1">IF( OR( AND($A552&gt;=INDIRECT("'Panasonic ERJ Code Table'!$K" &amp; O$1),$A552&lt;=INDIRECT("'Panasonic ERJ Code Table'!$L" &amp; O$1)), AND($A552&gt;=INDIRECT("'Panasonic ERJ Code Table'!$M" &amp; O$1),$A552&lt;=INDIRECT("'Panasonic ERJ Code Table'!$N" &amp; O$1)) ),O$2&amp;_xlfn.XLOOKUP($A552,E96_raw,E96_code),"N/A")</f>
        <v>ERJ3RED5233</v>
      </c>
      <c r="R552" s="5" t="str" cm="1">
        <f t="array" aca="1" ref="R552" ca="1">IF( OR( AND($A552&gt;=INDIRECT("'Panasonic ERJ Code Table'!$K" &amp; R$1),$A552&lt;=INDIRECT("'Panasonic ERJ Code Table'!$L" &amp; R$1)), AND($A552&gt;=INDIRECT("'Panasonic ERJ Code Table'!$M" &amp; R$1),$A552&lt;=INDIRECT("'Panasonic ERJ Code Table'!$N" &amp; R$1)) ),R$2&amp;_xlfn.XLOOKUP($A552,E96_raw,E96_code),"N/A")</f>
        <v>N/A</v>
      </c>
      <c r="U552" s="5" t="str" cm="1">
        <f t="array" aca="1" ref="U552" ca="1">IF( OR( AND($A552&gt;=INDIRECT("'Panasonic ERJ Code Table'!$J" &amp; U$1),$A552&lt;=INDIRECT("'Panasonic ERJ Code Table'!$K" &amp; U$1)), AND($A552&gt;=INDIRECT("'Panasonic ERJ Code Table'!$L" &amp; U$1),$A552&lt;=INDIRECT("'Panasonic ERJ Code Table'!$M" &amp; U$1)) ),U$2&amp;_xlfn.XLOOKUP($A552,E96_raw,E96_code),"N/A")</f>
        <v>N/A</v>
      </c>
    </row>
    <row r="553" spans="1:21">
      <c r="A553" s="16">
        <v>536000</v>
      </c>
      <c r="B553" s="19"/>
      <c r="C553" s="5" t="str" cm="1">
        <f t="array" aca="1" ref="C553" ca="1">IF( OR( AND($A553&gt;=INDIRECT("'Panasonic ERJ Code Table'!$K" &amp; C$1),$A553&lt;=INDIRECT("'Panasonic ERJ Code Table'!$L" &amp; C$1)), AND($A553&gt;=INDIRECT("'Panasonic ERJ Code Table'!$M" &amp; C$1),$A553&lt;=INDIRECT("'Panasonic ERJ Code Table'!$N" &amp; C$1)) ),C$2&amp;_xlfn.XLOOKUP($A553,E96_raw,E96_code),"N/A")</f>
        <v>ERJ1RHD5363</v>
      </c>
      <c r="D553" s="23" t="str" cm="1">
        <f t="array" aca="1" ref="D553" ca="1">"technology "&amp;RIGHT(C553,4)&amp;";"&amp;_xlfn.XLOOKUP(2,eii,eia)&amp;C553&amp;_xlfn.XLOOKUP(16,eii,eia)&amp;_xlfn.XLOOKUP(3,eii,eia)&amp;_xlfn.XLOOKUP($A553,E96_raw,e96_std&amp;" "&amp;e96_sym)&amp;_xlfn.XLOOKUP(16,eii,eia)&amp;_xlfn.XLOOKUP(4,eii,eia)&amp;_xlfn.XLOOKUP(LEFT(C553,7),r_1,r_4)&amp;" W @ 70°C"&amp;_xlfn.XLOOKUP(16,eii,eia)&amp;_xlfn.XLOOKUP(5,eii,eia)&amp;_xlfn.XLOOKUP(MID(C553,4,3),e_code,TEXT(e_size,"0000"))&amp;_xlfn.XLOOKUP(16,eii,eia)&amp;_xlfn.XLOOKUP(6,eii,eia)&amp;ROUND(MIN(SQRT($A553*_xlfn.XLOOKUP(LEFT(C553,7),r_1,r_4)),_xlfn.XLOOKUP(LEFT(C553,7),r_1,r_7)),1)&amp;" V"&amp;_xlfn.XLOOKUP(16,eii,eia)&amp;_xlfn.XLOOKUP(8,eii,eia)&amp;_xlfn.XLOOKUP(LEFT(C553,7),r_1,r_8)&amp;_xlfn.XLOOKUP(16,eii,eia)&amp;_xlfn.XLOOKUP(9,eii,eia)&amp;_xlfn.XLOOKUP($A553,E96_raw,E96_code&amp;" / "&amp;E96_3C)&amp;_xlfn.XLOOKUP(16,eii,eia)&amp;_xlfn.XLOOKUP(10,eii,eia)&amp;_xlfn.XLOOKUP(LEFT(C553,7),r_1,r_10)&amp;_xlfn.XLOOKUP(16,eii,eia)&amp;_xlfn.XLOOKUP(11,eii,eia)&amp;_xlfn.XLOOKUP(LEFT(C553,7),r_1,r_11)&amp;_xlfn.XLOOKUP(16,eii,eia)&amp;_xlfn.XLOOKUP(12,eii,eia)&amp;_xlfn.XLOOKUP(LEFT(C553,7),r_1,r_12)&amp;" ppm/°C"&amp;_xlfn.XLOOKUP(16,eii,eia)&amp;_xlfn.XLOOKUP(13,eii,eia)&amp;MID(C553,4,2)&amp;_xlfn.XLOOKUP(16,eii,eia)&amp;_xlfn.XLOOKUP(14,eii,eia)&amp;_xlfn.XLOOKUP(16,eii,eia)&amp;_xlfn.XLOOKUP(15,eii,eia)&amp;_xlfn.XLOOKUP(16,eii,eia)</f>
        <v>technology 5363;attribute MPN 'ERJ1RHD5363' constant;attribute value '536 k' constant;attribute Power '0.05 W @ 70°C' constant;attribute package '0201' constant;attribute RCWV '30 V' constant;attribute tolerance '±0.5 %' constant;attribute pkg_codes '5363 / 534'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3" s="5" t="str" cm="1">
        <f t="array" aca="1" ref="F553" ca="1">IF( OR( AND($A553&gt;=INDIRECT("'Panasonic ERJ Code Table'!$K" &amp; F$1),$A553&lt;=INDIRECT("'Panasonic ERJ Code Table'!$L" &amp; F$1)), AND($A553&gt;=INDIRECT("'Panasonic ERJ Code Table'!$M" &amp; F$1),$A553&lt;=INDIRECT("'Panasonic ERJ Code Table'!$N" &amp; F$1)) ),F$2&amp;_xlfn.XLOOKUP($A553,E96_raw,E96_code),"N/A")</f>
        <v>N/A</v>
      </c>
      <c r="I553" s="5" t="str" cm="1">
        <f t="array" aca="1" ref="I553" ca="1">IF( OR( AND($A553&gt;=INDIRECT("'Panasonic ERJ Code Table'!$K" &amp; I$1),$A553&lt;=INDIRECT("'Panasonic ERJ Code Table'!$L" &amp; I$1)), AND($A553&gt;=INDIRECT("'Panasonic ERJ Code Table'!$M" &amp; I$1),$A553&lt;=INDIRECT("'Panasonic ERJ Code Table'!$N" &amp; I$1)) ),I$2&amp;_xlfn.XLOOKUP($A553,E96_raw,E96_code),"N/A")</f>
        <v>ERJ2RKD5363</v>
      </c>
      <c r="L553" s="5" t="str" cm="1">
        <f t="array" aca="1" ref="L553" ca="1">IF( OR( AND($A553&gt;=INDIRECT("'Panasonic ERJ Code Table'!$K" &amp; L$1),$A553&lt;=INDIRECT("'Panasonic ERJ Code Table'!$L" &amp; L$1)), AND($A553&gt;=INDIRECT("'Panasonic ERJ Code Table'!$M" &amp; L$1),$A553&lt;=INDIRECT("'Panasonic ERJ Code Table'!$N" &amp; L$1)) ),L$2&amp;_xlfn.XLOOKUP($A553,E96_raw,E96_code),"N/A")</f>
        <v>N/A</v>
      </c>
      <c r="O553" s="5" t="str" cm="1">
        <f t="array" aca="1" ref="O553" ca="1">IF( OR( AND($A553&gt;=INDIRECT("'Panasonic ERJ Code Table'!$K" &amp; O$1),$A553&lt;=INDIRECT("'Panasonic ERJ Code Table'!$L" &amp; O$1)), AND($A553&gt;=INDIRECT("'Panasonic ERJ Code Table'!$M" &amp; O$1),$A553&lt;=INDIRECT("'Panasonic ERJ Code Table'!$N" &amp; O$1)) ),O$2&amp;_xlfn.XLOOKUP($A553,E96_raw,E96_code),"N/A")</f>
        <v>ERJ3RED5363</v>
      </c>
      <c r="R553" s="5" t="str" cm="1">
        <f t="array" aca="1" ref="R553" ca="1">IF( OR( AND($A553&gt;=INDIRECT("'Panasonic ERJ Code Table'!$K" &amp; R$1),$A553&lt;=INDIRECT("'Panasonic ERJ Code Table'!$L" &amp; R$1)), AND($A553&gt;=INDIRECT("'Panasonic ERJ Code Table'!$M" &amp; R$1),$A553&lt;=INDIRECT("'Panasonic ERJ Code Table'!$N" &amp; R$1)) ),R$2&amp;_xlfn.XLOOKUP($A553,E96_raw,E96_code),"N/A")</f>
        <v>N/A</v>
      </c>
      <c r="U553" s="5" t="str" cm="1">
        <f t="array" aca="1" ref="U553" ca="1">IF( OR( AND($A553&gt;=INDIRECT("'Panasonic ERJ Code Table'!$J" &amp; U$1),$A553&lt;=INDIRECT("'Panasonic ERJ Code Table'!$K" &amp; U$1)), AND($A553&gt;=INDIRECT("'Panasonic ERJ Code Table'!$L" &amp; U$1),$A553&lt;=INDIRECT("'Panasonic ERJ Code Table'!$M" &amp; U$1)) ),U$2&amp;_xlfn.XLOOKUP($A553,E96_raw,E96_code),"N/A")</f>
        <v>N/A</v>
      </c>
    </row>
    <row r="554" spans="1:21">
      <c r="A554" s="16">
        <v>549000</v>
      </c>
      <c r="B554" s="19"/>
      <c r="C554" s="5" t="str" cm="1">
        <f t="array" aca="1" ref="C554" ca="1">IF( OR( AND($A554&gt;=INDIRECT("'Panasonic ERJ Code Table'!$K" &amp; C$1),$A554&lt;=INDIRECT("'Panasonic ERJ Code Table'!$L" &amp; C$1)), AND($A554&gt;=INDIRECT("'Panasonic ERJ Code Table'!$M" &amp; C$1),$A554&lt;=INDIRECT("'Panasonic ERJ Code Table'!$N" &amp; C$1)) ),C$2&amp;_xlfn.XLOOKUP($A554,E96_raw,E96_code),"N/A")</f>
        <v>ERJ1RHD5493</v>
      </c>
      <c r="D554" s="23" t="str" cm="1">
        <f t="array" aca="1" ref="D554" ca="1">"technology "&amp;RIGHT(C554,4)&amp;";"&amp;_xlfn.XLOOKUP(2,eii,eia)&amp;C554&amp;_xlfn.XLOOKUP(16,eii,eia)&amp;_xlfn.XLOOKUP(3,eii,eia)&amp;_xlfn.XLOOKUP($A554,E96_raw,e96_std&amp;" "&amp;e96_sym)&amp;_xlfn.XLOOKUP(16,eii,eia)&amp;_xlfn.XLOOKUP(4,eii,eia)&amp;_xlfn.XLOOKUP(LEFT(C554,7),r_1,r_4)&amp;" W @ 70°C"&amp;_xlfn.XLOOKUP(16,eii,eia)&amp;_xlfn.XLOOKUP(5,eii,eia)&amp;_xlfn.XLOOKUP(MID(C554,4,3),e_code,TEXT(e_size,"0000"))&amp;_xlfn.XLOOKUP(16,eii,eia)&amp;_xlfn.XLOOKUP(6,eii,eia)&amp;ROUND(MIN(SQRT($A554*_xlfn.XLOOKUP(LEFT(C554,7),r_1,r_4)),_xlfn.XLOOKUP(LEFT(C554,7),r_1,r_7)),1)&amp;" V"&amp;_xlfn.XLOOKUP(16,eii,eia)&amp;_xlfn.XLOOKUP(8,eii,eia)&amp;_xlfn.XLOOKUP(LEFT(C554,7),r_1,r_8)&amp;_xlfn.XLOOKUP(16,eii,eia)&amp;_xlfn.XLOOKUP(9,eii,eia)&amp;_xlfn.XLOOKUP($A554,E96_raw,E96_code&amp;" / "&amp;E96_3C)&amp;_xlfn.XLOOKUP(16,eii,eia)&amp;_xlfn.XLOOKUP(10,eii,eia)&amp;_xlfn.XLOOKUP(LEFT(C554,7),r_1,r_10)&amp;_xlfn.XLOOKUP(16,eii,eia)&amp;_xlfn.XLOOKUP(11,eii,eia)&amp;_xlfn.XLOOKUP(LEFT(C554,7),r_1,r_11)&amp;_xlfn.XLOOKUP(16,eii,eia)&amp;_xlfn.XLOOKUP(12,eii,eia)&amp;_xlfn.XLOOKUP(LEFT(C554,7),r_1,r_12)&amp;" ppm/°C"&amp;_xlfn.XLOOKUP(16,eii,eia)&amp;_xlfn.XLOOKUP(13,eii,eia)&amp;MID(C554,4,2)&amp;_xlfn.XLOOKUP(16,eii,eia)&amp;_xlfn.XLOOKUP(14,eii,eia)&amp;_xlfn.XLOOKUP(16,eii,eia)&amp;_xlfn.XLOOKUP(15,eii,eia)&amp;_xlfn.XLOOKUP(16,eii,eia)</f>
        <v>technology 5493;attribute MPN 'ERJ1RHD5493' constant;attribute value '549 k' constant;attribute Power '0.05 W @ 70°C' constant;attribute package '0201' constant;attribute RCWV '30 V' constant;attribute tolerance '±0.5 %' constant;attribute pkg_codes '5493 / 544'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4" s="5" t="str" cm="1">
        <f t="array" aca="1" ref="F554" ca="1">IF( OR( AND($A554&gt;=INDIRECT("'Panasonic ERJ Code Table'!$K" &amp; F$1),$A554&lt;=INDIRECT("'Panasonic ERJ Code Table'!$L" &amp; F$1)), AND($A554&gt;=INDIRECT("'Panasonic ERJ Code Table'!$M" &amp; F$1),$A554&lt;=INDIRECT("'Panasonic ERJ Code Table'!$N" &amp; F$1)) ),F$2&amp;_xlfn.XLOOKUP($A554,E96_raw,E96_code),"N/A")</f>
        <v>N/A</v>
      </c>
      <c r="I554" s="5" t="str" cm="1">
        <f t="array" aca="1" ref="I554" ca="1">IF( OR( AND($A554&gt;=INDIRECT("'Panasonic ERJ Code Table'!$K" &amp; I$1),$A554&lt;=INDIRECT("'Panasonic ERJ Code Table'!$L" &amp; I$1)), AND($A554&gt;=INDIRECT("'Panasonic ERJ Code Table'!$M" &amp; I$1),$A554&lt;=INDIRECT("'Panasonic ERJ Code Table'!$N" &amp; I$1)) ),I$2&amp;_xlfn.XLOOKUP($A554,E96_raw,E96_code),"N/A")</f>
        <v>ERJ2RKD5493</v>
      </c>
      <c r="L554" s="5" t="str" cm="1">
        <f t="array" aca="1" ref="L554" ca="1">IF( OR( AND($A554&gt;=INDIRECT("'Panasonic ERJ Code Table'!$K" &amp; L$1),$A554&lt;=INDIRECT("'Panasonic ERJ Code Table'!$L" &amp; L$1)), AND($A554&gt;=INDIRECT("'Panasonic ERJ Code Table'!$M" &amp; L$1),$A554&lt;=INDIRECT("'Panasonic ERJ Code Table'!$N" &amp; L$1)) ),L$2&amp;_xlfn.XLOOKUP($A554,E96_raw,E96_code),"N/A")</f>
        <v>N/A</v>
      </c>
      <c r="O554" s="5" t="str" cm="1">
        <f t="array" aca="1" ref="O554" ca="1">IF( OR( AND($A554&gt;=INDIRECT("'Panasonic ERJ Code Table'!$K" &amp; O$1),$A554&lt;=INDIRECT("'Panasonic ERJ Code Table'!$L" &amp; O$1)), AND($A554&gt;=INDIRECT("'Panasonic ERJ Code Table'!$M" &amp; O$1),$A554&lt;=INDIRECT("'Panasonic ERJ Code Table'!$N" &amp; O$1)) ),O$2&amp;_xlfn.XLOOKUP($A554,E96_raw,E96_code),"N/A")</f>
        <v>ERJ3RED5493</v>
      </c>
      <c r="R554" s="5" t="str" cm="1">
        <f t="array" aca="1" ref="R554" ca="1">IF( OR( AND($A554&gt;=INDIRECT("'Panasonic ERJ Code Table'!$K" &amp; R$1),$A554&lt;=INDIRECT("'Panasonic ERJ Code Table'!$L" &amp; R$1)), AND($A554&gt;=INDIRECT("'Panasonic ERJ Code Table'!$M" &amp; R$1),$A554&lt;=INDIRECT("'Panasonic ERJ Code Table'!$N" &amp; R$1)) ),R$2&amp;_xlfn.XLOOKUP($A554,E96_raw,E96_code),"N/A")</f>
        <v>N/A</v>
      </c>
      <c r="U554" s="5" t="str" cm="1">
        <f t="array" aca="1" ref="U554" ca="1">IF( OR( AND($A554&gt;=INDIRECT("'Panasonic ERJ Code Table'!$J" &amp; U$1),$A554&lt;=INDIRECT("'Panasonic ERJ Code Table'!$K" &amp; U$1)), AND($A554&gt;=INDIRECT("'Panasonic ERJ Code Table'!$L" &amp; U$1),$A554&lt;=INDIRECT("'Panasonic ERJ Code Table'!$M" &amp; U$1)) ),U$2&amp;_xlfn.XLOOKUP($A554,E96_raw,E96_code),"N/A")</f>
        <v>N/A</v>
      </c>
    </row>
    <row r="555" spans="1:21">
      <c r="A555" s="16">
        <v>562000</v>
      </c>
      <c r="B555" s="19"/>
      <c r="C555" s="5" t="str" cm="1">
        <f t="array" aca="1" ref="C555" ca="1">IF( OR( AND($A555&gt;=INDIRECT("'Panasonic ERJ Code Table'!$K" &amp; C$1),$A555&lt;=INDIRECT("'Panasonic ERJ Code Table'!$L" &amp; C$1)), AND($A555&gt;=INDIRECT("'Panasonic ERJ Code Table'!$M" &amp; C$1),$A555&lt;=INDIRECT("'Panasonic ERJ Code Table'!$N" &amp; C$1)) ),C$2&amp;_xlfn.XLOOKUP($A555,E96_raw,E96_code),"N/A")</f>
        <v>ERJ1RHD5623</v>
      </c>
      <c r="D555" s="23" t="str" cm="1">
        <f t="array" aca="1" ref="D555" ca="1">"technology "&amp;RIGHT(C555,4)&amp;";"&amp;_xlfn.XLOOKUP(2,eii,eia)&amp;C555&amp;_xlfn.XLOOKUP(16,eii,eia)&amp;_xlfn.XLOOKUP(3,eii,eia)&amp;_xlfn.XLOOKUP($A555,E96_raw,e96_std&amp;" "&amp;e96_sym)&amp;_xlfn.XLOOKUP(16,eii,eia)&amp;_xlfn.XLOOKUP(4,eii,eia)&amp;_xlfn.XLOOKUP(LEFT(C555,7),r_1,r_4)&amp;" W @ 70°C"&amp;_xlfn.XLOOKUP(16,eii,eia)&amp;_xlfn.XLOOKUP(5,eii,eia)&amp;_xlfn.XLOOKUP(MID(C555,4,3),e_code,TEXT(e_size,"0000"))&amp;_xlfn.XLOOKUP(16,eii,eia)&amp;_xlfn.XLOOKUP(6,eii,eia)&amp;ROUND(MIN(SQRT($A555*_xlfn.XLOOKUP(LEFT(C555,7),r_1,r_4)),_xlfn.XLOOKUP(LEFT(C555,7),r_1,r_7)),1)&amp;" V"&amp;_xlfn.XLOOKUP(16,eii,eia)&amp;_xlfn.XLOOKUP(8,eii,eia)&amp;_xlfn.XLOOKUP(LEFT(C555,7),r_1,r_8)&amp;_xlfn.XLOOKUP(16,eii,eia)&amp;_xlfn.XLOOKUP(9,eii,eia)&amp;_xlfn.XLOOKUP($A555,E96_raw,E96_code&amp;" / "&amp;E96_3C)&amp;_xlfn.XLOOKUP(16,eii,eia)&amp;_xlfn.XLOOKUP(10,eii,eia)&amp;_xlfn.XLOOKUP(LEFT(C555,7),r_1,r_10)&amp;_xlfn.XLOOKUP(16,eii,eia)&amp;_xlfn.XLOOKUP(11,eii,eia)&amp;_xlfn.XLOOKUP(LEFT(C555,7),r_1,r_11)&amp;_xlfn.XLOOKUP(16,eii,eia)&amp;_xlfn.XLOOKUP(12,eii,eia)&amp;_xlfn.XLOOKUP(LEFT(C555,7),r_1,r_12)&amp;" ppm/°C"&amp;_xlfn.XLOOKUP(16,eii,eia)&amp;_xlfn.XLOOKUP(13,eii,eia)&amp;MID(C555,4,2)&amp;_xlfn.XLOOKUP(16,eii,eia)&amp;_xlfn.XLOOKUP(14,eii,eia)&amp;_xlfn.XLOOKUP(16,eii,eia)&amp;_xlfn.XLOOKUP(15,eii,eia)&amp;_xlfn.XLOOKUP(16,eii,eia)</f>
        <v>technology 5623;attribute MPN 'ERJ1RHD5623' constant;attribute value '562 k' constant;attribute Power '0.05 W @ 70°C' constant;attribute package '0201' constant;attribute RCWV '30 V' constant;attribute tolerance '±0.5 %' constant;attribute pkg_codes '5623 / 564'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5" s="5" t="str" cm="1">
        <f t="array" aca="1" ref="F555" ca="1">IF( OR( AND($A555&gt;=INDIRECT("'Panasonic ERJ Code Table'!$K" &amp; F$1),$A555&lt;=INDIRECT("'Panasonic ERJ Code Table'!$L" &amp; F$1)), AND($A555&gt;=INDIRECT("'Panasonic ERJ Code Table'!$M" &amp; F$1),$A555&lt;=INDIRECT("'Panasonic ERJ Code Table'!$N" &amp; F$1)) ),F$2&amp;_xlfn.XLOOKUP($A555,E96_raw,E96_code),"N/A")</f>
        <v>N/A</v>
      </c>
      <c r="I555" s="5" t="str" cm="1">
        <f t="array" aca="1" ref="I555" ca="1">IF( OR( AND($A555&gt;=INDIRECT("'Panasonic ERJ Code Table'!$K" &amp; I$1),$A555&lt;=INDIRECT("'Panasonic ERJ Code Table'!$L" &amp; I$1)), AND($A555&gt;=INDIRECT("'Panasonic ERJ Code Table'!$M" &amp; I$1),$A555&lt;=INDIRECT("'Panasonic ERJ Code Table'!$N" &amp; I$1)) ),I$2&amp;_xlfn.XLOOKUP($A555,E96_raw,E96_code),"N/A")</f>
        <v>ERJ2RKD5623</v>
      </c>
      <c r="L555" s="5" t="str" cm="1">
        <f t="array" aca="1" ref="L555" ca="1">IF( OR( AND($A555&gt;=INDIRECT("'Panasonic ERJ Code Table'!$K" &amp; L$1),$A555&lt;=INDIRECT("'Panasonic ERJ Code Table'!$L" &amp; L$1)), AND($A555&gt;=INDIRECT("'Panasonic ERJ Code Table'!$M" &amp; L$1),$A555&lt;=INDIRECT("'Panasonic ERJ Code Table'!$N" &amp; L$1)) ),L$2&amp;_xlfn.XLOOKUP($A555,E96_raw,E96_code),"N/A")</f>
        <v>N/A</v>
      </c>
      <c r="O555" s="5" t="str" cm="1">
        <f t="array" aca="1" ref="O555" ca="1">IF( OR( AND($A555&gt;=INDIRECT("'Panasonic ERJ Code Table'!$K" &amp; O$1),$A555&lt;=INDIRECT("'Panasonic ERJ Code Table'!$L" &amp; O$1)), AND($A555&gt;=INDIRECT("'Panasonic ERJ Code Table'!$M" &amp; O$1),$A555&lt;=INDIRECT("'Panasonic ERJ Code Table'!$N" &amp; O$1)) ),O$2&amp;_xlfn.XLOOKUP($A555,E96_raw,E96_code),"N/A")</f>
        <v>ERJ3RED5623</v>
      </c>
      <c r="R555" s="5" t="str" cm="1">
        <f t="array" aca="1" ref="R555" ca="1">IF( OR( AND($A555&gt;=INDIRECT("'Panasonic ERJ Code Table'!$K" &amp; R$1),$A555&lt;=INDIRECT("'Panasonic ERJ Code Table'!$L" &amp; R$1)), AND($A555&gt;=INDIRECT("'Panasonic ERJ Code Table'!$M" &amp; R$1),$A555&lt;=INDIRECT("'Panasonic ERJ Code Table'!$N" &amp; R$1)) ),R$2&amp;_xlfn.XLOOKUP($A555,E96_raw,E96_code),"N/A")</f>
        <v>N/A</v>
      </c>
      <c r="U555" s="5" t="str" cm="1">
        <f t="array" aca="1" ref="U555" ca="1">IF( OR( AND($A555&gt;=INDIRECT("'Panasonic ERJ Code Table'!$J" &amp; U$1),$A555&lt;=INDIRECT("'Panasonic ERJ Code Table'!$K" &amp; U$1)), AND($A555&gt;=INDIRECT("'Panasonic ERJ Code Table'!$L" &amp; U$1),$A555&lt;=INDIRECT("'Panasonic ERJ Code Table'!$M" &amp; U$1)) ),U$2&amp;_xlfn.XLOOKUP($A555,E96_raw,E96_code),"N/A")</f>
        <v>N/A</v>
      </c>
    </row>
    <row r="556" spans="1:21">
      <c r="A556" s="16">
        <v>576000</v>
      </c>
      <c r="B556" s="19"/>
      <c r="C556" s="5" t="str" cm="1">
        <f t="array" aca="1" ref="C556" ca="1">IF( OR( AND($A556&gt;=INDIRECT("'Panasonic ERJ Code Table'!$K" &amp; C$1),$A556&lt;=INDIRECT("'Panasonic ERJ Code Table'!$L" &amp; C$1)), AND($A556&gt;=INDIRECT("'Panasonic ERJ Code Table'!$M" &amp; C$1),$A556&lt;=INDIRECT("'Panasonic ERJ Code Table'!$N" &amp; C$1)) ),C$2&amp;_xlfn.XLOOKUP($A556,E96_raw,E96_code),"N/A")</f>
        <v>ERJ1RHD5763</v>
      </c>
      <c r="D556" s="23" t="str" cm="1">
        <f t="array" aca="1" ref="D556" ca="1">"technology "&amp;RIGHT(C556,4)&amp;";"&amp;_xlfn.XLOOKUP(2,eii,eia)&amp;C556&amp;_xlfn.XLOOKUP(16,eii,eia)&amp;_xlfn.XLOOKUP(3,eii,eia)&amp;_xlfn.XLOOKUP($A556,E96_raw,e96_std&amp;" "&amp;e96_sym)&amp;_xlfn.XLOOKUP(16,eii,eia)&amp;_xlfn.XLOOKUP(4,eii,eia)&amp;_xlfn.XLOOKUP(LEFT(C556,7),r_1,r_4)&amp;" W @ 70°C"&amp;_xlfn.XLOOKUP(16,eii,eia)&amp;_xlfn.XLOOKUP(5,eii,eia)&amp;_xlfn.XLOOKUP(MID(C556,4,3),e_code,TEXT(e_size,"0000"))&amp;_xlfn.XLOOKUP(16,eii,eia)&amp;_xlfn.XLOOKUP(6,eii,eia)&amp;ROUND(MIN(SQRT($A556*_xlfn.XLOOKUP(LEFT(C556,7),r_1,r_4)),_xlfn.XLOOKUP(LEFT(C556,7),r_1,r_7)),1)&amp;" V"&amp;_xlfn.XLOOKUP(16,eii,eia)&amp;_xlfn.XLOOKUP(8,eii,eia)&amp;_xlfn.XLOOKUP(LEFT(C556,7),r_1,r_8)&amp;_xlfn.XLOOKUP(16,eii,eia)&amp;_xlfn.XLOOKUP(9,eii,eia)&amp;_xlfn.XLOOKUP($A556,E96_raw,E96_code&amp;" / "&amp;E96_3C)&amp;_xlfn.XLOOKUP(16,eii,eia)&amp;_xlfn.XLOOKUP(10,eii,eia)&amp;_xlfn.XLOOKUP(LEFT(C556,7),r_1,r_10)&amp;_xlfn.XLOOKUP(16,eii,eia)&amp;_xlfn.XLOOKUP(11,eii,eia)&amp;_xlfn.XLOOKUP(LEFT(C556,7),r_1,r_11)&amp;_xlfn.XLOOKUP(16,eii,eia)&amp;_xlfn.XLOOKUP(12,eii,eia)&amp;_xlfn.XLOOKUP(LEFT(C556,7),r_1,r_12)&amp;" ppm/°C"&amp;_xlfn.XLOOKUP(16,eii,eia)&amp;_xlfn.XLOOKUP(13,eii,eia)&amp;MID(C556,4,2)&amp;_xlfn.XLOOKUP(16,eii,eia)&amp;_xlfn.XLOOKUP(14,eii,eia)&amp;_xlfn.XLOOKUP(16,eii,eia)&amp;_xlfn.XLOOKUP(15,eii,eia)&amp;_xlfn.XLOOKUP(16,eii,eia)</f>
        <v>technology 5763;attribute MPN 'ERJ1RHD5763' constant;attribute value '576 k' constant;attribute Power '0.05 W @ 70°C' constant;attribute package '0201' constant;attribute RCWV '30 V' constant;attribute tolerance '±0.5 %' constant;attribute pkg_codes '5763 / 574'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6" s="5" t="str" cm="1">
        <f t="array" aca="1" ref="F556" ca="1">IF( OR( AND($A556&gt;=INDIRECT("'Panasonic ERJ Code Table'!$K" &amp; F$1),$A556&lt;=INDIRECT("'Panasonic ERJ Code Table'!$L" &amp; F$1)), AND($A556&gt;=INDIRECT("'Panasonic ERJ Code Table'!$M" &amp; F$1),$A556&lt;=INDIRECT("'Panasonic ERJ Code Table'!$N" &amp; F$1)) ),F$2&amp;_xlfn.XLOOKUP($A556,E96_raw,E96_code),"N/A")</f>
        <v>N/A</v>
      </c>
      <c r="I556" s="5" t="str" cm="1">
        <f t="array" aca="1" ref="I556" ca="1">IF( OR( AND($A556&gt;=INDIRECT("'Panasonic ERJ Code Table'!$K" &amp; I$1),$A556&lt;=INDIRECT("'Panasonic ERJ Code Table'!$L" &amp; I$1)), AND($A556&gt;=INDIRECT("'Panasonic ERJ Code Table'!$M" &amp; I$1),$A556&lt;=INDIRECT("'Panasonic ERJ Code Table'!$N" &amp; I$1)) ),I$2&amp;_xlfn.XLOOKUP($A556,E96_raw,E96_code),"N/A")</f>
        <v>ERJ2RKD5763</v>
      </c>
      <c r="L556" s="5" t="str" cm="1">
        <f t="array" aca="1" ref="L556" ca="1">IF( OR( AND($A556&gt;=INDIRECT("'Panasonic ERJ Code Table'!$K" &amp; L$1),$A556&lt;=INDIRECT("'Panasonic ERJ Code Table'!$L" &amp; L$1)), AND($A556&gt;=INDIRECT("'Panasonic ERJ Code Table'!$M" &amp; L$1),$A556&lt;=INDIRECT("'Panasonic ERJ Code Table'!$N" &amp; L$1)) ),L$2&amp;_xlfn.XLOOKUP($A556,E96_raw,E96_code),"N/A")</f>
        <v>N/A</v>
      </c>
      <c r="O556" s="5" t="str" cm="1">
        <f t="array" aca="1" ref="O556" ca="1">IF( OR( AND($A556&gt;=INDIRECT("'Panasonic ERJ Code Table'!$K" &amp; O$1),$A556&lt;=INDIRECT("'Panasonic ERJ Code Table'!$L" &amp; O$1)), AND($A556&gt;=INDIRECT("'Panasonic ERJ Code Table'!$M" &amp; O$1),$A556&lt;=INDIRECT("'Panasonic ERJ Code Table'!$N" &amp; O$1)) ),O$2&amp;_xlfn.XLOOKUP($A556,E96_raw,E96_code),"N/A")</f>
        <v>ERJ3RED5763</v>
      </c>
      <c r="R556" s="5" t="str" cm="1">
        <f t="array" aca="1" ref="R556" ca="1">IF( OR( AND($A556&gt;=INDIRECT("'Panasonic ERJ Code Table'!$K" &amp; R$1),$A556&lt;=INDIRECT("'Panasonic ERJ Code Table'!$L" &amp; R$1)), AND($A556&gt;=INDIRECT("'Panasonic ERJ Code Table'!$M" &amp; R$1),$A556&lt;=INDIRECT("'Panasonic ERJ Code Table'!$N" &amp; R$1)) ),R$2&amp;_xlfn.XLOOKUP($A556,E96_raw,E96_code),"N/A")</f>
        <v>N/A</v>
      </c>
      <c r="U556" s="5" t="str" cm="1">
        <f t="array" aca="1" ref="U556" ca="1">IF( OR( AND($A556&gt;=INDIRECT("'Panasonic ERJ Code Table'!$J" &amp; U$1),$A556&lt;=INDIRECT("'Panasonic ERJ Code Table'!$K" &amp; U$1)), AND($A556&gt;=INDIRECT("'Panasonic ERJ Code Table'!$L" &amp; U$1),$A556&lt;=INDIRECT("'Panasonic ERJ Code Table'!$M" &amp; U$1)) ),U$2&amp;_xlfn.XLOOKUP($A556,E96_raw,E96_code),"N/A")</f>
        <v>N/A</v>
      </c>
    </row>
    <row r="557" spans="1:21">
      <c r="A557" s="16">
        <v>590000</v>
      </c>
      <c r="B557" s="19"/>
      <c r="C557" s="5" t="str" cm="1">
        <f t="array" aca="1" ref="C557" ca="1">IF( OR( AND($A557&gt;=INDIRECT("'Panasonic ERJ Code Table'!$K" &amp; C$1),$A557&lt;=INDIRECT("'Panasonic ERJ Code Table'!$L" &amp; C$1)), AND($A557&gt;=INDIRECT("'Panasonic ERJ Code Table'!$M" &amp; C$1),$A557&lt;=INDIRECT("'Panasonic ERJ Code Table'!$N" &amp; C$1)) ),C$2&amp;_xlfn.XLOOKUP($A557,E96_raw,E96_code),"N/A")</f>
        <v>ERJ1RHD5903</v>
      </c>
      <c r="D557" s="23" t="str" cm="1">
        <f t="array" aca="1" ref="D557" ca="1">"technology "&amp;RIGHT(C557,4)&amp;";"&amp;_xlfn.XLOOKUP(2,eii,eia)&amp;C557&amp;_xlfn.XLOOKUP(16,eii,eia)&amp;_xlfn.XLOOKUP(3,eii,eia)&amp;_xlfn.XLOOKUP($A557,E96_raw,e96_std&amp;" "&amp;e96_sym)&amp;_xlfn.XLOOKUP(16,eii,eia)&amp;_xlfn.XLOOKUP(4,eii,eia)&amp;_xlfn.XLOOKUP(LEFT(C557,7),r_1,r_4)&amp;" W @ 70°C"&amp;_xlfn.XLOOKUP(16,eii,eia)&amp;_xlfn.XLOOKUP(5,eii,eia)&amp;_xlfn.XLOOKUP(MID(C557,4,3),e_code,TEXT(e_size,"0000"))&amp;_xlfn.XLOOKUP(16,eii,eia)&amp;_xlfn.XLOOKUP(6,eii,eia)&amp;ROUND(MIN(SQRT($A557*_xlfn.XLOOKUP(LEFT(C557,7),r_1,r_4)),_xlfn.XLOOKUP(LEFT(C557,7),r_1,r_7)),1)&amp;" V"&amp;_xlfn.XLOOKUP(16,eii,eia)&amp;_xlfn.XLOOKUP(8,eii,eia)&amp;_xlfn.XLOOKUP(LEFT(C557,7),r_1,r_8)&amp;_xlfn.XLOOKUP(16,eii,eia)&amp;_xlfn.XLOOKUP(9,eii,eia)&amp;_xlfn.XLOOKUP($A557,E96_raw,E96_code&amp;" / "&amp;E96_3C)&amp;_xlfn.XLOOKUP(16,eii,eia)&amp;_xlfn.XLOOKUP(10,eii,eia)&amp;_xlfn.XLOOKUP(LEFT(C557,7),r_1,r_10)&amp;_xlfn.XLOOKUP(16,eii,eia)&amp;_xlfn.XLOOKUP(11,eii,eia)&amp;_xlfn.XLOOKUP(LEFT(C557,7),r_1,r_11)&amp;_xlfn.XLOOKUP(16,eii,eia)&amp;_xlfn.XLOOKUP(12,eii,eia)&amp;_xlfn.XLOOKUP(LEFT(C557,7),r_1,r_12)&amp;" ppm/°C"&amp;_xlfn.XLOOKUP(16,eii,eia)&amp;_xlfn.XLOOKUP(13,eii,eia)&amp;MID(C557,4,2)&amp;_xlfn.XLOOKUP(16,eii,eia)&amp;_xlfn.XLOOKUP(14,eii,eia)&amp;_xlfn.XLOOKUP(16,eii,eia)&amp;_xlfn.XLOOKUP(15,eii,eia)&amp;_xlfn.XLOOKUP(16,eii,eia)</f>
        <v>technology 5903;attribute MPN 'ERJ1RHD5903' constant;attribute value '590 k' constant;attribute Power '0.05 W @ 70°C' constant;attribute package '0201' constant;attribute RCWV '30 V' constant;attribute tolerance '±0.5 %' constant;attribute pkg_codes '5903 / 594'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7" s="5" t="str" cm="1">
        <f t="array" aca="1" ref="F557" ca="1">IF( OR( AND($A557&gt;=INDIRECT("'Panasonic ERJ Code Table'!$K" &amp; F$1),$A557&lt;=INDIRECT("'Panasonic ERJ Code Table'!$L" &amp; F$1)), AND($A557&gt;=INDIRECT("'Panasonic ERJ Code Table'!$M" &amp; F$1),$A557&lt;=INDIRECT("'Panasonic ERJ Code Table'!$N" &amp; F$1)) ),F$2&amp;_xlfn.XLOOKUP($A557,E96_raw,E96_code),"N/A")</f>
        <v>N/A</v>
      </c>
      <c r="I557" s="5" t="str" cm="1">
        <f t="array" aca="1" ref="I557" ca="1">IF( OR( AND($A557&gt;=INDIRECT("'Panasonic ERJ Code Table'!$K" &amp; I$1),$A557&lt;=INDIRECT("'Panasonic ERJ Code Table'!$L" &amp; I$1)), AND($A557&gt;=INDIRECT("'Panasonic ERJ Code Table'!$M" &amp; I$1),$A557&lt;=INDIRECT("'Panasonic ERJ Code Table'!$N" &amp; I$1)) ),I$2&amp;_xlfn.XLOOKUP($A557,E96_raw,E96_code),"N/A")</f>
        <v>ERJ2RKD5903</v>
      </c>
      <c r="L557" s="5" t="str" cm="1">
        <f t="array" aca="1" ref="L557" ca="1">IF( OR( AND($A557&gt;=INDIRECT("'Panasonic ERJ Code Table'!$K" &amp; L$1),$A557&lt;=INDIRECT("'Panasonic ERJ Code Table'!$L" &amp; L$1)), AND($A557&gt;=INDIRECT("'Panasonic ERJ Code Table'!$M" &amp; L$1),$A557&lt;=INDIRECT("'Panasonic ERJ Code Table'!$N" &amp; L$1)) ),L$2&amp;_xlfn.XLOOKUP($A557,E96_raw,E96_code),"N/A")</f>
        <v>N/A</v>
      </c>
      <c r="O557" s="5" t="str" cm="1">
        <f t="array" aca="1" ref="O557" ca="1">IF( OR( AND($A557&gt;=INDIRECT("'Panasonic ERJ Code Table'!$K" &amp; O$1),$A557&lt;=INDIRECT("'Panasonic ERJ Code Table'!$L" &amp; O$1)), AND($A557&gt;=INDIRECT("'Panasonic ERJ Code Table'!$M" &amp; O$1),$A557&lt;=INDIRECT("'Panasonic ERJ Code Table'!$N" &amp; O$1)) ),O$2&amp;_xlfn.XLOOKUP($A557,E96_raw,E96_code),"N/A")</f>
        <v>ERJ3RED5903</v>
      </c>
      <c r="R557" s="5" t="str" cm="1">
        <f t="array" aca="1" ref="R557" ca="1">IF( OR( AND($A557&gt;=INDIRECT("'Panasonic ERJ Code Table'!$K" &amp; R$1),$A557&lt;=INDIRECT("'Panasonic ERJ Code Table'!$L" &amp; R$1)), AND($A557&gt;=INDIRECT("'Panasonic ERJ Code Table'!$M" &amp; R$1),$A557&lt;=INDIRECT("'Panasonic ERJ Code Table'!$N" &amp; R$1)) ),R$2&amp;_xlfn.XLOOKUP($A557,E96_raw,E96_code),"N/A")</f>
        <v>N/A</v>
      </c>
      <c r="U557" s="5" t="str" cm="1">
        <f t="array" aca="1" ref="U557" ca="1">IF( OR( AND($A557&gt;=INDIRECT("'Panasonic ERJ Code Table'!$J" &amp; U$1),$A557&lt;=INDIRECT("'Panasonic ERJ Code Table'!$K" &amp; U$1)), AND($A557&gt;=INDIRECT("'Panasonic ERJ Code Table'!$L" &amp; U$1),$A557&lt;=INDIRECT("'Panasonic ERJ Code Table'!$M" &amp; U$1)) ),U$2&amp;_xlfn.XLOOKUP($A557,E96_raw,E96_code),"N/A")</f>
        <v>N/A</v>
      </c>
    </row>
    <row r="558" spans="1:21">
      <c r="A558" s="16">
        <v>604000</v>
      </c>
      <c r="B558" s="19"/>
      <c r="C558" s="5" t="str" cm="1">
        <f t="array" aca="1" ref="C558" ca="1">IF( OR( AND($A558&gt;=INDIRECT("'Panasonic ERJ Code Table'!$K" &amp; C$1),$A558&lt;=INDIRECT("'Panasonic ERJ Code Table'!$L" &amp; C$1)), AND($A558&gt;=INDIRECT("'Panasonic ERJ Code Table'!$M" &amp; C$1),$A558&lt;=INDIRECT("'Panasonic ERJ Code Table'!$N" &amp; C$1)) ),C$2&amp;_xlfn.XLOOKUP($A558,E96_raw,E96_code),"N/A")</f>
        <v>ERJ1RHD6043</v>
      </c>
      <c r="D558" s="23" t="str" cm="1">
        <f t="array" aca="1" ref="D558" ca="1">"technology "&amp;RIGHT(C558,4)&amp;";"&amp;_xlfn.XLOOKUP(2,eii,eia)&amp;C558&amp;_xlfn.XLOOKUP(16,eii,eia)&amp;_xlfn.XLOOKUP(3,eii,eia)&amp;_xlfn.XLOOKUP($A558,E96_raw,e96_std&amp;" "&amp;e96_sym)&amp;_xlfn.XLOOKUP(16,eii,eia)&amp;_xlfn.XLOOKUP(4,eii,eia)&amp;_xlfn.XLOOKUP(LEFT(C558,7),r_1,r_4)&amp;" W @ 70°C"&amp;_xlfn.XLOOKUP(16,eii,eia)&amp;_xlfn.XLOOKUP(5,eii,eia)&amp;_xlfn.XLOOKUP(MID(C558,4,3),e_code,TEXT(e_size,"0000"))&amp;_xlfn.XLOOKUP(16,eii,eia)&amp;_xlfn.XLOOKUP(6,eii,eia)&amp;ROUND(MIN(SQRT($A558*_xlfn.XLOOKUP(LEFT(C558,7),r_1,r_4)),_xlfn.XLOOKUP(LEFT(C558,7),r_1,r_7)),1)&amp;" V"&amp;_xlfn.XLOOKUP(16,eii,eia)&amp;_xlfn.XLOOKUP(8,eii,eia)&amp;_xlfn.XLOOKUP(LEFT(C558,7),r_1,r_8)&amp;_xlfn.XLOOKUP(16,eii,eia)&amp;_xlfn.XLOOKUP(9,eii,eia)&amp;_xlfn.XLOOKUP($A558,E96_raw,E96_code&amp;" / "&amp;E96_3C)&amp;_xlfn.XLOOKUP(16,eii,eia)&amp;_xlfn.XLOOKUP(10,eii,eia)&amp;_xlfn.XLOOKUP(LEFT(C558,7),r_1,r_10)&amp;_xlfn.XLOOKUP(16,eii,eia)&amp;_xlfn.XLOOKUP(11,eii,eia)&amp;_xlfn.XLOOKUP(LEFT(C558,7),r_1,r_11)&amp;_xlfn.XLOOKUP(16,eii,eia)&amp;_xlfn.XLOOKUP(12,eii,eia)&amp;_xlfn.XLOOKUP(LEFT(C558,7),r_1,r_12)&amp;" ppm/°C"&amp;_xlfn.XLOOKUP(16,eii,eia)&amp;_xlfn.XLOOKUP(13,eii,eia)&amp;MID(C558,4,2)&amp;_xlfn.XLOOKUP(16,eii,eia)&amp;_xlfn.XLOOKUP(14,eii,eia)&amp;_xlfn.XLOOKUP(16,eii,eia)&amp;_xlfn.XLOOKUP(15,eii,eia)&amp;_xlfn.XLOOKUP(16,eii,eia)</f>
        <v>technology 6043;attribute MPN 'ERJ1RHD6043' constant;attribute value '604 k' constant;attribute Power '0.05 W @ 70°C' constant;attribute package '0201' constant;attribute RCWV '30 V' constant;attribute tolerance '±0.5 %' constant;attribute pkg_codes '6043 / 604'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8" s="5" t="str" cm="1">
        <f t="array" aca="1" ref="F558" ca="1">IF( OR( AND($A558&gt;=INDIRECT("'Panasonic ERJ Code Table'!$K" &amp; F$1),$A558&lt;=INDIRECT("'Panasonic ERJ Code Table'!$L" &amp; F$1)), AND($A558&gt;=INDIRECT("'Panasonic ERJ Code Table'!$M" &amp; F$1),$A558&lt;=INDIRECT("'Panasonic ERJ Code Table'!$N" &amp; F$1)) ),F$2&amp;_xlfn.XLOOKUP($A558,E96_raw,E96_code),"N/A")</f>
        <v>N/A</v>
      </c>
      <c r="I558" s="5" t="str" cm="1">
        <f t="array" aca="1" ref="I558" ca="1">IF( OR( AND($A558&gt;=INDIRECT("'Panasonic ERJ Code Table'!$K" &amp; I$1),$A558&lt;=INDIRECT("'Panasonic ERJ Code Table'!$L" &amp; I$1)), AND($A558&gt;=INDIRECT("'Panasonic ERJ Code Table'!$M" &amp; I$1),$A558&lt;=INDIRECT("'Panasonic ERJ Code Table'!$N" &amp; I$1)) ),I$2&amp;_xlfn.XLOOKUP($A558,E96_raw,E96_code),"N/A")</f>
        <v>ERJ2RKD6043</v>
      </c>
      <c r="L558" s="5" t="str" cm="1">
        <f t="array" aca="1" ref="L558" ca="1">IF( OR( AND($A558&gt;=INDIRECT("'Panasonic ERJ Code Table'!$K" &amp; L$1),$A558&lt;=INDIRECT("'Panasonic ERJ Code Table'!$L" &amp; L$1)), AND($A558&gt;=INDIRECT("'Panasonic ERJ Code Table'!$M" &amp; L$1),$A558&lt;=INDIRECT("'Panasonic ERJ Code Table'!$N" &amp; L$1)) ),L$2&amp;_xlfn.XLOOKUP($A558,E96_raw,E96_code),"N/A")</f>
        <v>N/A</v>
      </c>
      <c r="O558" s="5" t="str" cm="1">
        <f t="array" aca="1" ref="O558" ca="1">IF( OR( AND($A558&gt;=INDIRECT("'Panasonic ERJ Code Table'!$K" &amp; O$1),$A558&lt;=INDIRECT("'Panasonic ERJ Code Table'!$L" &amp; O$1)), AND($A558&gt;=INDIRECT("'Panasonic ERJ Code Table'!$M" &amp; O$1),$A558&lt;=INDIRECT("'Panasonic ERJ Code Table'!$N" &amp; O$1)) ),O$2&amp;_xlfn.XLOOKUP($A558,E96_raw,E96_code),"N/A")</f>
        <v>ERJ3RED6043</v>
      </c>
      <c r="R558" s="5" t="str" cm="1">
        <f t="array" aca="1" ref="R558" ca="1">IF( OR( AND($A558&gt;=INDIRECT("'Panasonic ERJ Code Table'!$K" &amp; R$1),$A558&lt;=INDIRECT("'Panasonic ERJ Code Table'!$L" &amp; R$1)), AND($A558&gt;=INDIRECT("'Panasonic ERJ Code Table'!$M" &amp; R$1),$A558&lt;=INDIRECT("'Panasonic ERJ Code Table'!$N" &amp; R$1)) ),R$2&amp;_xlfn.XLOOKUP($A558,E96_raw,E96_code),"N/A")</f>
        <v>N/A</v>
      </c>
      <c r="U558" s="5" t="str" cm="1">
        <f t="array" aca="1" ref="U558" ca="1">IF( OR( AND($A558&gt;=INDIRECT("'Panasonic ERJ Code Table'!$J" &amp; U$1),$A558&lt;=INDIRECT("'Panasonic ERJ Code Table'!$K" &amp; U$1)), AND($A558&gt;=INDIRECT("'Panasonic ERJ Code Table'!$L" &amp; U$1),$A558&lt;=INDIRECT("'Panasonic ERJ Code Table'!$M" &amp; U$1)) ),U$2&amp;_xlfn.XLOOKUP($A558,E96_raw,E96_code),"N/A")</f>
        <v>N/A</v>
      </c>
    </row>
    <row r="559" spans="1:21">
      <c r="A559" s="16">
        <v>619000</v>
      </c>
      <c r="B559" s="19"/>
      <c r="C559" s="5" t="str" cm="1">
        <f t="array" aca="1" ref="C559" ca="1">IF( OR( AND($A559&gt;=INDIRECT("'Panasonic ERJ Code Table'!$K" &amp; C$1),$A559&lt;=INDIRECT("'Panasonic ERJ Code Table'!$L" &amp; C$1)), AND($A559&gt;=INDIRECT("'Panasonic ERJ Code Table'!$M" &amp; C$1),$A559&lt;=INDIRECT("'Panasonic ERJ Code Table'!$N" &amp; C$1)) ),C$2&amp;_xlfn.XLOOKUP($A559,E96_raw,E96_code),"N/A")</f>
        <v>ERJ1RHD6193</v>
      </c>
      <c r="D559" s="23" t="str" cm="1">
        <f t="array" aca="1" ref="D559" ca="1">"technology "&amp;RIGHT(C559,4)&amp;";"&amp;_xlfn.XLOOKUP(2,eii,eia)&amp;C559&amp;_xlfn.XLOOKUP(16,eii,eia)&amp;_xlfn.XLOOKUP(3,eii,eia)&amp;_xlfn.XLOOKUP($A559,E96_raw,e96_std&amp;" "&amp;e96_sym)&amp;_xlfn.XLOOKUP(16,eii,eia)&amp;_xlfn.XLOOKUP(4,eii,eia)&amp;_xlfn.XLOOKUP(LEFT(C559,7),r_1,r_4)&amp;" W @ 70°C"&amp;_xlfn.XLOOKUP(16,eii,eia)&amp;_xlfn.XLOOKUP(5,eii,eia)&amp;_xlfn.XLOOKUP(MID(C559,4,3),e_code,TEXT(e_size,"0000"))&amp;_xlfn.XLOOKUP(16,eii,eia)&amp;_xlfn.XLOOKUP(6,eii,eia)&amp;ROUND(MIN(SQRT($A559*_xlfn.XLOOKUP(LEFT(C559,7),r_1,r_4)),_xlfn.XLOOKUP(LEFT(C559,7),r_1,r_7)),1)&amp;" V"&amp;_xlfn.XLOOKUP(16,eii,eia)&amp;_xlfn.XLOOKUP(8,eii,eia)&amp;_xlfn.XLOOKUP(LEFT(C559,7),r_1,r_8)&amp;_xlfn.XLOOKUP(16,eii,eia)&amp;_xlfn.XLOOKUP(9,eii,eia)&amp;_xlfn.XLOOKUP($A559,E96_raw,E96_code&amp;" / "&amp;E96_3C)&amp;_xlfn.XLOOKUP(16,eii,eia)&amp;_xlfn.XLOOKUP(10,eii,eia)&amp;_xlfn.XLOOKUP(LEFT(C559,7),r_1,r_10)&amp;_xlfn.XLOOKUP(16,eii,eia)&amp;_xlfn.XLOOKUP(11,eii,eia)&amp;_xlfn.XLOOKUP(LEFT(C559,7),r_1,r_11)&amp;_xlfn.XLOOKUP(16,eii,eia)&amp;_xlfn.XLOOKUP(12,eii,eia)&amp;_xlfn.XLOOKUP(LEFT(C559,7),r_1,r_12)&amp;" ppm/°C"&amp;_xlfn.XLOOKUP(16,eii,eia)&amp;_xlfn.XLOOKUP(13,eii,eia)&amp;MID(C559,4,2)&amp;_xlfn.XLOOKUP(16,eii,eia)&amp;_xlfn.XLOOKUP(14,eii,eia)&amp;_xlfn.XLOOKUP(16,eii,eia)&amp;_xlfn.XLOOKUP(15,eii,eia)&amp;_xlfn.XLOOKUP(16,eii,eia)</f>
        <v>technology 6193;attribute MPN 'ERJ1RHD6193' constant;attribute value '619 k' constant;attribute Power '0.05 W @ 70°C' constant;attribute package '0201' constant;attribute RCWV '30 V' constant;attribute tolerance '±0.5 %' constant;attribute pkg_codes '6193 / 614'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59" s="5" t="str" cm="1">
        <f t="array" aca="1" ref="F559" ca="1">IF( OR( AND($A559&gt;=INDIRECT("'Panasonic ERJ Code Table'!$K" &amp; F$1),$A559&lt;=INDIRECT("'Panasonic ERJ Code Table'!$L" &amp; F$1)), AND($A559&gt;=INDIRECT("'Panasonic ERJ Code Table'!$M" &amp; F$1),$A559&lt;=INDIRECT("'Panasonic ERJ Code Table'!$N" &amp; F$1)) ),F$2&amp;_xlfn.XLOOKUP($A559,E96_raw,E96_code),"N/A")</f>
        <v>N/A</v>
      </c>
      <c r="I559" s="5" t="str" cm="1">
        <f t="array" aca="1" ref="I559" ca="1">IF( OR( AND($A559&gt;=INDIRECT("'Panasonic ERJ Code Table'!$K" &amp; I$1),$A559&lt;=INDIRECT("'Panasonic ERJ Code Table'!$L" &amp; I$1)), AND($A559&gt;=INDIRECT("'Panasonic ERJ Code Table'!$M" &amp; I$1),$A559&lt;=INDIRECT("'Panasonic ERJ Code Table'!$N" &amp; I$1)) ),I$2&amp;_xlfn.XLOOKUP($A559,E96_raw,E96_code),"N/A")</f>
        <v>ERJ2RKD6193</v>
      </c>
      <c r="L559" s="5" t="str" cm="1">
        <f t="array" aca="1" ref="L559" ca="1">IF( OR( AND($A559&gt;=INDIRECT("'Panasonic ERJ Code Table'!$K" &amp; L$1),$A559&lt;=INDIRECT("'Panasonic ERJ Code Table'!$L" &amp; L$1)), AND($A559&gt;=INDIRECT("'Panasonic ERJ Code Table'!$M" &amp; L$1),$A559&lt;=INDIRECT("'Panasonic ERJ Code Table'!$N" &amp; L$1)) ),L$2&amp;_xlfn.XLOOKUP($A559,E96_raw,E96_code),"N/A")</f>
        <v>N/A</v>
      </c>
      <c r="O559" s="5" t="str" cm="1">
        <f t="array" aca="1" ref="O559" ca="1">IF( OR( AND($A559&gt;=INDIRECT("'Panasonic ERJ Code Table'!$K" &amp; O$1),$A559&lt;=INDIRECT("'Panasonic ERJ Code Table'!$L" &amp; O$1)), AND($A559&gt;=INDIRECT("'Panasonic ERJ Code Table'!$M" &amp; O$1),$A559&lt;=INDIRECT("'Panasonic ERJ Code Table'!$N" &amp; O$1)) ),O$2&amp;_xlfn.XLOOKUP($A559,E96_raw,E96_code),"N/A")</f>
        <v>ERJ3RED6193</v>
      </c>
      <c r="R559" s="5" t="str" cm="1">
        <f t="array" aca="1" ref="R559" ca="1">IF( OR( AND($A559&gt;=INDIRECT("'Panasonic ERJ Code Table'!$K" &amp; R$1),$A559&lt;=INDIRECT("'Panasonic ERJ Code Table'!$L" &amp; R$1)), AND($A559&gt;=INDIRECT("'Panasonic ERJ Code Table'!$M" &amp; R$1),$A559&lt;=INDIRECT("'Panasonic ERJ Code Table'!$N" &amp; R$1)) ),R$2&amp;_xlfn.XLOOKUP($A559,E96_raw,E96_code),"N/A")</f>
        <v>N/A</v>
      </c>
      <c r="U559" s="5" t="str" cm="1">
        <f t="array" aca="1" ref="U559" ca="1">IF( OR( AND($A559&gt;=INDIRECT("'Panasonic ERJ Code Table'!$J" &amp; U$1),$A559&lt;=INDIRECT("'Panasonic ERJ Code Table'!$K" &amp; U$1)), AND($A559&gt;=INDIRECT("'Panasonic ERJ Code Table'!$L" &amp; U$1),$A559&lt;=INDIRECT("'Panasonic ERJ Code Table'!$M" &amp; U$1)) ),U$2&amp;_xlfn.XLOOKUP($A559,E96_raw,E96_code),"N/A")</f>
        <v>N/A</v>
      </c>
    </row>
    <row r="560" spans="1:21">
      <c r="A560" s="16">
        <v>634000</v>
      </c>
      <c r="B560" s="19"/>
      <c r="C560" s="5" t="str" cm="1">
        <f t="array" aca="1" ref="C560" ca="1">IF( OR( AND($A560&gt;=INDIRECT("'Panasonic ERJ Code Table'!$K" &amp; C$1),$A560&lt;=INDIRECT("'Panasonic ERJ Code Table'!$L" &amp; C$1)), AND($A560&gt;=INDIRECT("'Panasonic ERJ Code Table'!$M" &amp; C$1),$A560&lt;=INDIRECT("'Panasonic ERJ Code Table'!$N" &amp; C$1)) ),C$2&amp;_xlfn.XLOOKUP($A560,E96_raw,E96_code),"N/A")</f>
        <v>ERJ1RHD6343</v>
      </c>
      <c r="D560" s="23" t="str" cm="1">
        <f t="array" aca="1" ref="D560" ca="1">"technology "&amp;RIGHT(C560,4)&amp;";"&amp;_xlfn.XLOOKUP(2,eii,eia)&amp;C560&amp;_xlfn.XLOOKUP(16,eii,eia)&amp;_xlfn.XLOOKUP(3,eii,eia)&amp;_xlfn.XLOOKUP($A560,E96_raw,e96_std&amp;" "&amp;e96_sym)&amp;_xlfn.XLOOKUP(16,eii,eia)&amp;_xlfn.XLOOKUP(4,eii,eia)&amp;_xlfn.XLOOKUP(LEFT(C560,7),r_1,r_4)&amp;" W @ 70°C"&amp;_xlfn.XLOOKUP(16,eii,eia)&amp;_xlfn.XLOOKUP(5,eii,eia)&amp;_xlfn.XLOOKUP(MID(C560,4,3),e_code,TEXT(e_size,"0000"))&amp;_xlfn.XLOOKUP(16,eii,eia)&amp;_xlfn.XLOOKUP(6,eii,eia)&amp;ROUND(MIN(SQRT($A560*_xlfn.XLOOKUP(LEFT(C560,7),r_1,r_4)),_xlfn.XLOOKUP(LEFT(C560,7),r_1,r_7)),1)&amp;" V"&amp;_xlfn.XLOOKUP(16,eii,eia)&amp;_xlfn.XLOOKUP(8,eii,eia)&amp;_xlfn.XLOOKUP(LEFT(C560,7),r_1,r_8)&amp;_xlfn.XLOOKUP(16,eii,eia)&amp;_xlfn.XLOOKUP(9,eii,eia)&amp;_xlfn.XLOOKUP($A560,E96_raw,E96_code&amp;" / "&amp;E96_3C)&amp;_xlfn.XLOOKUP(16,eii,eia)&amp;_xlfn.XLOOKUP(10,eii,eia)&amp;_xlfn.XLOOKUP(LEFT(C560,7),r_1,r_10)&amp;_xlfn.XLOOKUP(16,eii,eia)&amp;_xlfn.XLOOKUP(11,eii,eia)&amp;_xlfn.XLOOKUP(LEFT(C560,7),r_1,r_11)&amp;_xlfn.XLOOKUP(16,eii,eia)&amp;_xlfn.XLOOKUP(12,eii,eia)&amp;_xlfn.XLOOKUP(LEFT(C560,7),r_1,r_12)&amp;" ppm/°C"&amp;_xlfn.XLOOKUP(16,eii,eia)&amp;_xlfn.XLOOKUP(13,eii,eia)&amp;MID(C560,4,2)&amp;_xlfn.XLOOKUP(16,eii,eia)&amp;_xlfn.XLOOKUP(14,eii,eia)&amp;_xlfn.XLOOKUP(16,eii,eia)&amp;_xlfn.XLOOKUP(15,eii,eia)&amp;_xlfn.XLOOKUP(16,eii,eia)</f>
        <v>technology 6343;attribute MPN 'ERJ1RHD6343' constant;attribute value '634 k' constant;attribute Power '0.05 W @ 70°C' constant;attribute package '0201' constant;attribute RCWV '30 V' constant;attribute tolerance '±0.5 %' constant;attribute pkg_codes '6343 / 634'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0" s="5" t="str" cm="1">
        <f t="array" aca="1" ref="F560" ca="1">IF( OR( AND($A560&gt;=INDIRECT("'Panasonic ERJ Code Table'!$K" &amp; F$1),$A560&lt;=INDIRECT("'Panasonic ERJ Code Table'!$L" &amp; F$1)), AND($A560&gt;=INDIRECT("'Panasonic ERJ Code Table'!$M" &amp; F$1),$A560&lt;=INDIRECT("'Panasonic ERJ Code Table'!$N" &amp; F$1)) ),F$2&amp;_xlfn.XLOOKUP($A560,E96_raw,E96_code),"N/A")</f>
        <v>N/A</v>
      </c>
      <c r="I560" s="5" t="str" cm="1">
        <f t="array" aca="1" ref="I560" ca="1">IF( OR( AND($A560&gt;=INDIRECT("'Panasonic ERJ Code Table'!$K" &amp; I$1),$A560&lt;=INDIRECT("'Panasonic ERJ Code Table'!$L" &amp; I$1)), AND($A560&gt;=INDIRECT("'Panasonic ERJ Code Table'!$M" &amp; I$1),$A560&lt;=INDIRECT("'Panasonic ERJ Code Table'!$N" &amp; I$1)) ),I$2&amp;_xlfn.XLOOKUP($A560,E96_raw,E96_code),"N/A")</f>
        <v>ERJ2RKD6343</v>
      </c>
      <c r="L560" s="5" t="str" cm="1">
        <f t="array" aca="1" ref="L560" ca="1">IF( OR( AND($A560&gt;=INDIRECT("'Panasonic ERJ Code Table'!$K" &amp; L$1),$A560&lt;=INDIRECT("'Panasonic ERJ Code Table'!$L" &amp; L$1)), AND($A560&gt;=INDIRECT("'Panasonic ERJ Code Table'!$M" &amp; L$1),$A560&lt;=INDIRECT("'Panasonic ERJ Code Table'!$N" &amp; L$1)) ),L$2&amp;_xlfn.XLOOKUP($A560,E96_raw,E96_code),"N/A")</f>
        <v>N/A</v>
      </c>
      <c r="O560" s="5" t="str" cm="1">
        <f t="array" aca="1" ref="O560" ca="1">IF( OR( AND($A560&gt;=INDIRECT("'Panasonic ERJ Code Table'!$K" &amp; O$1),$A560&lt;=INDIRECT("'Panasonic ERJ Code Table'!$L" &amp; O$1)), AND($A560&gt;=INDIRECT("'Panasonic ERJ Code Table'!$M" &amp; O$1),$A560&lt;=INDIRECT("'Panasonic ERJ Code Table'!$N" &amp; O$1)) ),O$2&amp;_xlfn.XLOOKUP($A560,E96_raw,E96_code),"N/A")</f>
        <v>ERJ3RED6343</v>
      </c>
      <c r="R560" s="5" t="str" cm="1">
        <f t="array" aca="1" ref="R560" ca="1">IF( OR( AND($A560&gt;=INDIRECT("'Panasonic ERJ Code Table'!$K" &amp; R$1),$A560&lt;=INDIRECT("'Panasonic ERJ Code Table'!$L" &amp; R$1)), AND($A560&gt;=INDIRECT("'Panasonic ERJ Code Table'!$M" &amp; R$1),$A560&lt;=INDIRECT("'Panasonic ERJ Code Table'!$N" &amp; R$1)) ),R$2&amp;_xlfn.XLOOKUP($A560,E96_raw,E96_code),"N/A")</f>
        <v>N/A</v>
      </c>
      <c r="U560" s="5" t="str" cm="1">
        <f t="array" aca="1" ref="U560" ca="1">IF( OR( AND($A560&gt;=INDIRECT("'Panasonic ERJ Code Table'!$J" &amp; U$1),$A560&lt;=INDIRECT("'Panasonic ERJ Code Table'!$K" &amp; U$1)), AND($A560&gt;=INDIRECT("'Panasonic ERJ Code Table'!$L" &amp; U$1),$A560&lt;=INDIRECT("'Panasonic ERJ Code Table'!$M" &amp; U$1)) ),U$2&amp;_xlfn.XLOOKUP($A560,E96_raw,E96_code),"N/A")</f>
        <v>N/A</v>
      </c>
    </row>
    <row r="561" spans="1:21">
      <c r="A561" s="16">
        <v>649000</v>
      </c>
      <c r="B561" s="19"/>
      <c r="C561" s="5" t="str" cm="1">
        <f t="array" aca="1" ref="C561" ca="1">IF( OR( AND($A561&gt;=INDIRECT("'Panasonic ERJ Code Table'!$K" &amp; C$1),$A561&lt;=INDIRECT("'Panasonic ERJ Code Table'!$L" &amp; C$1)), AND($A561&gt;=INDIRECT("'Panasonic ERJ Code Table'!$M" &amp; C$1),$A561&lt;=INDIRECT("'Panasonic ERJ Code Table'!$N" &amp; C$1)) ),C$2&amp;_xlfn.XLOOKUP($A561,E96_raw,E96_code),"N/A")</f>
        <v>ERJ1RHD6493</v>
      </c>
      <c r="D561" s="23" t="str" cm="1">
        <f t="array" aca="1" ref="D561" ca="1">"technology "&amp;RIGHT(C561,4)&amp;";"&amp;_xlfn.XLOOKUP(2,eii,eia)&amp;C561&amp;_xlfn.XLOOKUP(16,eii,eia)&amp;_xlfn.XLOOKUP(3,eii,eia)&amp;_xlfn.XLOOKUP($A561,E96_raw,e96_std&amp;" "&amp;e96_sym)&amp;_xlfn.XLOOKUP(16,eii,eia)&amp;_xlfn.XLOOKUP(4,eii,eia)&amp;_xlfn.XLOOKUP(LEFT(C561,7),r_1,r_4)&amp;" W @ 70°C"&amp;_xlfn.XLOOKUP(16,eii,eia)&amp;_xlfn.XLOOKUP(5,eii,eia)&amp;_xlfn.XLOOKUP(MID(C561,4,3),e_code,TEXT(e_size,"0000"))&amp;_xlfn.XLOOKUP(16,eii,eia)&amp;_xlfn.XLOOKUP(6,eii,eia)&amp;ROUND(MIN(SQRT($A561*_xlfn.XLOOKUP(LEFT(C561,7),r_1,r_4)),_xlfn.XLOOKUP(LEFT(C561,7),r_1,r_7)),1)&amp;" V"&amp;_xlfn.XLOOKUP(16,eii,eia)&amp;_xlfn.XLOOKUP(8,eii,eia)&amp;_xlfn.XLOOKUP(LEFT(C561,7),r_1,r_8)&amp;_xlfn.XLOOKUP(16,eii,eia)&amp;_xlfn.XLOOKUP(9,eii,eia)&amp;_xlfn.XLOOKUP($A561,E96_raw,E96_code&amp;" / "&amp;E96_3C)&amp;_xlfn.XLOOKUP(16,eii,eia)&amp;_xlfn.XLOOKUP(10,eii,eia)&amp;_xlfn.XLOOKUP(LEFT(C561,7),r_1,r_10)&amp;_xlfn.XLOOKUP(16,eii,eia)&amp;_xlfn.XLOOKUP(11,eii,eia)&amp;_xlfn.XLOOKUP(LEFT(C561,7),r_1,r_11)&amp;_xlfn.XLOOKUP(16,eii,eia)&amp;_xlfn.XLOOKUP(12,eii,eia)&amp;_xlfn.XLOOKUP(LEFT(C561,7),r_1,r_12)&amp;" ppm/°C"&amp;_xlfn.XLOOKUP(16,eii,eia)&amp;_xlfn.XLOOKUP(13,eii,eia)&amp;MID(C561,4,2)&amp;_xlfn.XLOOKUP(16,eii,eia)&amp;_xlfn.XLOOKUP(14,eii,eia)&amp;_xlfn.XLOOKUP(16,eii,eia)&amp;_xlfn.XLOOKUP(15,eii,eia)&amp;_xlfn.XLOOKUP(16,eii,eia)</f>
        <v>technology 6493;attribute MPN 'ERJ1RHD6493' constant;attribute value '649 k' constant;attribute Power '0.05 W @ 70°C' constant;attribute package '0201' constant;attribute RCWV '30 V' constant;attribute tolerance '±0.5 %' constant;attribute pkg_codes '6493 / 644'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1" s="5" t="str" cm="1">
        <f t="array" aca="1" ref="F561" ca="1">IF( OR( AND($A561&gt;=INDIRECT("'Panasonic ERJ Code Table'!$K" &amp; F$1),$A561&lt;=INDIRECT("'Panasonic ERJ Code Table'!$L" &amp; F$1)), AND($A561&gt;=INDIRECT("'Panasonic ERJ Code Table'!$M" &amp; F$1),$A561&lt;=INDIRECT("'Panasonic ERJ Code Table'!$N" &amp; F$1)) ),F$2&amp;_xlfn.XLOOKUP($A561,E96_raw,E96_code),"N/A")</f>
        <v>N/A</v>
      </c>
      <c r="I561" s="5" t="str" cm="1">
        <f t="array" aca="1" ref="I561" ca="1">IF( OR( AND($A561&gt;=INDIRECT("'Panasonic ERJ Code Table'!$K" &amp; I$1),$A561&lt;=INDIRECT("'Panasonic ERJ Code Table'!$L" &amp; I$1)), AND($A561&gt;=INDIRECT("'Panasonic ERJ Code Table'!$M" &amp; I$1),$A561&lt;=INDIRECT("'Panasonic ERJ Code Table'!$N" &amp; I$1)) ),I$2&amp;_xlfn.XLOOKUP($A561,E96_raw,E96_code),"N/A")</f>
        <v>ERJ2RKD6493</v>
      </c>
      <c r="L561" s="5" t="str" cm="1">
        <f t="array" aca="1" ref="L561" ca="1">IF( OR( AND($A561&gt;=INDIRECT("'Panasonic ERJ Code Table'!$K" &amp; L$1),$A561&lt;=INDIRECT("'Panasonic ERJ Code Table'!$L" &amp; L$1)), AND($A561&gt;=INDIRECT("'Panasonic ERJ Code Table'!$M" &amp; L$1),$A561&lt;=INDIRECT("'Panasonic ERJ Code Table'!$N" &amp; L$1)) ),L$2&amp;_xlfn.XLOOKUP($A561,E96_raw,E96_code),"N/A")</f>
        <v>N/A</v>
      </c>
      <c r="O561" s="5" t="str" cm="1">
        <f t="array" aca="1" ref="O561" ca="1">IF( OR( AND($A561&gt;=INDIRECT("'Panasonic ERJ Code Table'!$K" &amp; O$1),$A561&lt;=INDIRECT("'Panasonic ERJ Code Table'!$L" &amp; O$1)), AND($A561&gt;=INDIRECT("'Panasonic ERJ Code Table'!$M" &amp; O$1),$A561&lt;=INDIRECT("'Panasonic ERJ Code Table'!$N" &amp; O$1)) ),O$2&amp;_xlfn.XLOOKUP($A561,E96_raw,E96_code),"N/A")</f>
        <v>ERJ3RED6493</v>
      </c>
      <c r="R561" s="5" t="str" cm="1">
        <f t="array" aca="1" ref="R561" ca="1">IF( OR( AND($A561&gt;=INDIRECT("'Panasonic ERJ Code Table'!$K" &amp; R$1),$A561&lt;=INDIRECT("'Panasonic ERJ Code Table'!$L" &amp; R$1)), AND($A561&gt;=INDIRECT("'Panasonic ERJ Code Table'!$M" &amp; R$1),$A561&lt;=INDIRECT("'Panasonic ERJ Code Table'!$N" &amp; R$1)) ),R$2&amp;_xlfn.XLOOKUP($A561,E96_raw,E96_code),"N/A")</f>
        <v>N/A</v>
      </c>
      <c r="U561" s="5" t="str" cm="1">
        <f t="array" aca="1" ref="U561" ca="1">IF( OR( AND($A561&gt;=INDIRECT("'Panasonic ERJ Code Table'!$J" &amp; U$1),$A561&lt;=INDIRECT("'Panasonic ERJ Code Table'!$K" &amp; U$1)), AND($A561&gt;=INDIRECT("'Panasonic ERJ Code Table'!$L" &amp; U$1),$A561&lt;=INDIRECT("'Panasonic ERJ Code Table'!$M" &amp; U$1)) ),U$2&amp;_xlfn.XLOOKUP($A561,E96_raw,E96_code),"N/A")</f>
        <v>N/A</v>
      </c>
    </row>
    <row r="562" spans="1:21">
      <c r="A562" s="16">
        <v>665000</v>
      </c>
      <c r="B562" s="19"/>
      <c r="C562" s="5" t="str" cm="1">
        <f t="array" aca="1" ref="C562" ca="1">IF( OR( AND($A562&gt;=INDIRECT("'Panasonic ERJ Code Table'!$K" &amp; C$1),$A562&lt;=INDIRECT("'Panasonic ERJ Code Table'!$L" &amp; C$1)), AND($A562&gt;=INDIRECT("'Panasonic ERJ Code Table'!$M" &amp; C$1),$A562&lt;=INDIRECT("'Panasonic ERJ Code Table'!$N" &amp; C$1)) ),C$2&amp;_xlfn.XLOOKUP($A562,E96_raw,E96_code),"N/A")</f>
        <v>ERJ1RHD6653</v>
      </c>
      <c r="D562" s="23" t="str" cm="1">
        <f t="array" aca="1" ref="D562" ca="1">"technology "&amp;RIGHT(C562,4)&amp;";"&amp;_xlfn.XLOOKUP(2,eii,eia)&amp;C562&amp;_xlfn.XLOOKUP(16,eii,eia)&amp;_xlfn.XLOOKUP(3,eii,eia)&amp;_xlfn.XLOOKUP($A562,E96_raw,e96_std&amp;" "&amp;e96_sym)&amp;_xlfn.XLOOKUP(16,eii,eia)&amp;_xlfn.XLOOKUP(4,eii,eia)&amp;_xlfn.XLOOKUP(LEFT(C562,7),r_1,r_4)&amp;" W @ 70°C"&amp;_xlfn.XLOOKUP(16,eii,eia)&amp;_xlfn.XLOOKUP(5,eii,eia)&amp;_xlfn.XLOOKUP(MID(C562,4,3),e_code,TEXT(e_size,"0000"))&amp;_xlfn.XLOOKUP(16,eii,eia)&amp;_xlfn.XLOOKUP(6,eii,eia)&amp;ROUND(MIN(SQRT($A562*_xlfn.XLOOKUP(LEFT(C562,7),r_1,r_4)),_xlfn.XLOOKUP(LEFT(C562,7),r_1,r_7)),1)&amp;" V"&amp;_xlfn.XLOOKUP(16,eii,eia)&amp;_xlfn.XLOOKUP(8,eii,eia)&amp;_xlfn.XLOOKUP(LEFT(C562,7),r_1,r_8)&amp;_xlfn.XLOOKUP(16,eii,eia)&amp;_xlfn.XLOOKUP(9,eii,eia)&amp;_xlfn.XLOOKUP($A562,E96_raw,E96_code&amp;" / "&amp;E96_3C)&amp;_xlfn.XLOOKUP(16,eii,eia)&amp;_xlfn.XLOOKUP(10,eii,eia)&amp;_xlfn.XLOOKUP(LEFT(C562,7),r_1,r_10)&amp;_xlfn.XLOOKUP(16,eii,eia)&amp;_xlfn.XLOOKUP(11,eii,eia)&amp;_xlfn.XLOOKUP(LEFT(C562,7),r_1,r_11)&amp;_xlfn.XLOOKUP(16,eii,eia)&amp;_xlfn.XLOOKUP(12,eii,eia)&amp;_xlfn.XLOOKUP(LEFT(C562,7),r_1,r_12)&amp;" ppm/°C"&amp;_xlfn.XLOOKUP(16,eii,eia)&amp;_xlfn.XLOOKUP(13,eii,eia)&amp;MID(C562,4,2)&amp;_xlfn.XLOOKUP(16,eii,eia)&amp;_xlfn.XLOOKUP(14,eii,eia)&amp;_xlfn.XLOOKUP(16,eii,eia)&amp;_xlfn.XLOOKUP(15,eii,eia)&amp;_xlfn.XLOOKUP(16,eii,eia)</f>
        <v>technology 6653;attribute MPN 'ERJ1RHD6653' constant;attribute value '665 k' constant;attribute Power '0.05 W @ 70°C' constant;attribute package '0201' constant;attribute RCWV '30 V' constant;attribute tolerance '±0.5 %' constant;attribute pkg_codes '6653 / 664'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2" s="5" t="str" cm="1">
        <f t="array" aca="1" ref="F562" ca="1">IF( OR( AND($A562&gt;=INDIRECT("'Panasonic ERJ Code Table'!$K" &amp; F$1),$A562&lt;=INDIRECT("'Panasonic ERJ Code Table'!$L" &amp; F$1)), AND($A562&gt;=INDIRECT("'Panasonic ERJ Code Table'!$M" &amp; F$1),$A562&lt;=INDIRECT("'Panasonic ERJ Code Table'!$N" &amp; F$1)) ),F$2&amp;_xlfn.XLOOKUP($A562,E96_raw,E96_code),"N/A")</f>
        <v>N/A</v>
      </c>
      <c r="I562" s="5" t="str" cm="1">
        <f t="array" aca="1" ref="I562" ca="1">IF( OR( AND($A562&gt;=INDIRECT("'Panasonic ERJ Code Table'!$K" &amp; I$1),$A562&lt;=INDIRECT("'Panasonic ERJ Code Table'!$L" &amp; I$1)), AND($A562&gt;=INDIRECT("'Panasonic ERJ Code Table'!$M" &amp; I$1),$A562&lt;=INDIRECT("'Panasonic ERJ Code Table'!$N" &amp; I$1)) ),I$2&amp;_xlfn.XLOOKUP($A562,E96_raw,E96_code),"N/A")</f>
        <v>ERJ2RKD6653</v>
      </c>
      <c r="L562" s="5" t="str" cm="1">
        <f t="array" aca="1" ref="L562" ca="1">IF( OR( AND($A562&gt;=INDIRECT("'Panasonic ERJ Code Table'!$K" &amp; L$1),$A562&lt;=INDIRECT("'Panasonic ERJ Code Table'!$L" &amp; L$1)), AND($A562&gt;=INDIRECT("'Panasonic ERJ Code Table'!$M" &amp; L$1),$A562&lt;=INDIRECT("'Panasonic ERJ Code Table'!$N" &amp; L$1)) ),L$2&amp;_xlfn.XLOOKUP($A562,E96_raw,E96_code),"N/A")</f>
        <v>N/A</v>
      </c>
      <c r="O562" s="5" t="str" cm="1">
        <f t="array" aca="1" ref="O562" ca="1">IF( OR( AND($A562&gt;=INDIRECT("'Panasonic ERJ Code Table'!$K" &amp; O$1),$A562&lt;=INDIRECT("'Panasonic ERJ Code Table'!$L" &amp; O$1)), AND($A562&gt;=INDIRECT("'Panasonic ERJ Code Table'!$M" &amp; O$1),$A562&lt;=INDIRECT("'Panasonic ERJ Code Table'!$N" &amp; O$1)) ),O$2&amp;_xlfn.XLOOKUP($A562,E96_raw,E96_code),"N/A")</f>
        <v>ERJ3RED6653</v>
      </c>
      <c r="R562" s="5" t="str" cm="1">
        <f t="array" aca="1" ref="R562" ca="1">IF( OR( AND($A562&gt;=INDIRECT("'Panasonic ERJ Code Table'!$K" &amp; R$1),$A562&lt;=INDIRECT("'Panasonic ERJ Code Table'!$L" &amp; R$1)), AND($A562&gt;=INDIRECT("'Panasonic ERJ Code Table'!$M" &amp; R$1),$A562&lt;=INDIRECT("'Panasonic ERJ Code Table'!$N" &amp; R$1)) ),R$2&amp;_xlfn.XLOOKUP($A562,E96_raw,E96_code),"N/A")</f>
        <v>N/A</v>
      </c>
      <c r="U562" s="5" t="str" cm="1">
        <f t="array" aca="1" ref="U562" ca="1">IF( OR( AND($A562&gt;=INDIRECT("'Panasonic ERJ Code Table'!$J" &amp; U$1),$A562&lt;=INDIRECT("'Panasonic ERJ Code Table'!$K" &amp; U$1)), AND($A562&gt;=INDIRECT("'Panasonic ERJ Code Table'!$L" &amp; U$1),$A562&lt;=INDIRECT("'Panasonic ERJ Code Table'!$M" &amp; U$1)) ),U$2&amp;_xlfn.XLOOKUP($A562,E96_raw,E96_code),"N/A")</f>
        <v>N/A</v>
      </c>
    </row>
    <row r="563" spans="1:21">
      <c r="A563" s="16">
        <v>681000</v>
      </c>
      <c r="B563" s="19"/>
      <c r="C563" s="5" t="str" cm="1">
        <f t="array" aca="1" ref="C563" ca="1">IF( OR( AND($A563&gt;=INDIRECT("'Panasonic ERJ Code Table'!$K" &amp; C$1),$A563&lt;=INDIRECT("'Panasonic ERJ Code Table'!$L" &amp; C$1)), AND($A563&gt;=INDIRECT("'Panasonic ERJ Code Table'!$M" &amp; C$1),$A563&lt;=INDIRECT("'Panasonic ERJ Code Table'!$N" &amp; C$1)) ),C$2&amp;_xlfn.XLOOKUP($A563,E96_raw,E96_code),"N/A")</f>
        <v>ERJ1RHD6813</v>
      </c>
      <c r="D563" s="23" t="str" cm="1">
        <f t="array" aca="1" ref="D563" ca="1">"technology "&amp;RIGHT(C563,4)&amp;";"&amp;_xlfn.XLOOKUP(2,eii,eia)&amp;C563&amp;_xlfn.XLOOKUP(16,eii,eia)&amp;_xlfn.XLOOKUP(3,eii,eia)&amp;_xlfn.XLOOKUP($A563,E96_raw,e96_std&amp;" "&amp;e96_sym)&amp;_xlfn.XLOOKUP(16,eii,eia)&amp;_xlfn.XLOOKUP(4,eii,eia)&amp;_xlfn.XLOOKUP(LEFT(C563,7),r_1,r_4)&amp;" W @ 70°C"&amp;_xlfn.XLOOKUP(16,eii,eia)&amp;_xlfn.XLOOKUP(5,eii,eia)&amp;_xlfn.XLOOKUP(MID(C563,4,3),e_code,TEXT(e_size,"0000"))&amp;_xlfn.XLOOKUP(16,eii,eia)&amp;_xlfn.XLOOKUP(6,eii,eia)&amp;ROUND(MIN(SQRT($A563*_xlfn.XLOOKUP(LEFT(C563,7),r_1,r_4)),_xlfn.XLOOKUP(LEFT(C563,7),r_1,r_7)),1)&amp;" V"&amp;_xlfn.XLOOKUP(16,eii,eia)&amp;_xlfn.XLOOKUP(8,eii,eia)&amp;_xlfn.XLOOKUP(LEFT(C563,7),r_1,r_8)&amp;_xlfn.XLOOKUP(16,eii,eia)&amp;_xlfn.XLOOKUP(9,eii,eia)&amp;_xlfn.XLOOKUP($A563,E96_raw,E96_code&amp;" / "&amp;E96_3C)&amp;_xlfn.XLOOKUP(16,eii,eia)&amp;_xlfn.XLOOKUP(10,eii,eia)&amp;_xlfn.XLOOKUP(LEFT(C563,7),r_1,r_10)&amp;_xlfn.XLOOKUP(16,eii,eia)&amp;_xlfn.XLOOKUP(11,eii,eia)&amp;_xlfn.XLOOKUP(LEFT(C563,7),r_1,r_11)&amp;_xlfn.XLOOKUP(16,eii,eia)&amp;_xlfn.XLOOKUP(12,eii,eia)&amp;_xlfn.XLOOKUP(LEFT(C563,7),r_1,r_12)&amp;" ppm/°C"&amp;_xlfn.XLOOKUP(16,eii,eia)&amp;_xlfn.XLOOKUP(13,eii,eia)&amp;MID(C563,4,2)&amp;_xlfn.XLOOKUP(16,eii,eia)&amp;_xlfn.XLOOKUP(14,eii,eia)&amp;_xlfn.XLOOKUP(16,eii,eia)&amp;_xlfn.XLOOKUP(15,eii,eia)&amp;_xlfn.XLOOKUP(16,eii,eia)</f>
        <v>technology 6813;attribute MPN 'ERJ1RHD6813' constant;attribute value '681 k' constant;attribute Power '0.05 W @ 70°C' constant;attribute package '0201' constant;attribute RCWV '30 V' constant;attribute tolerance '±0.5 %' constant;attribute pkg_codes '6813 / 684'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3" s="5" t="str" cm="1">
        <f t="array" aca="1" ref="F563" ca="1">IF( OR( AND($A563&gt;=INDIRECT("'Panasonic ERJ Code Table'!$K" &amp; F$1),$A563&lt;=INDIRECT("'Panasonic ERJ Code Table'!$L" &amp; F$1)), AND($A563&gt;=INDIRECT("'Panasonic ERJ Code Table'!$M" &amp; F$1),$A563&lt;=INDIRECT("'Panasonic ERJ Code Table'!$N" &amp; F$1)) ),F$2&amp;_xlfn.XLOOKUP($A563,E96_raw,E96_code),"N/A")</f>
        <v>N/A</v>
      </c>
      <c r="I563" s="5" t="str" cm="1">
        <f t="array" aca="1" ref="I563" ca="1">IF( OR( AND($A563&gt;=INDIRECT("'Panasonic ERJ Code Table'!$K" &amp; I$1),$A563&lt;=INDIRECT("'Panasonic ERJ Code Table'!$L" &amp; I$1)), AND($A563&gt;=INDIRECT("'Panasonic ERJ Code Table'!$M" &amp; I$1),$A563&lt;=INDIRECT("'Panasonic ERJ Code Table'!$N" &amp; I$1)) ),I$2&amp;_xlfn.XLOOKUP($A563,E96_raw,E96_code),"N/A")</f>
        <v>ERJ2RKD6813</v>
      </c>
      <c r="L563" s="5" t="str" cm="1">
        <f t="array" aca="1" ref="L563" ca="1">IF( OR( AND($A563&gt;=INDIRECT("'Panasonic ERJ Code Table'!$K" &amp; L$1),$A563&lt;=INDIRECT("'Panasonic ERJ Code Table'!$L" &amp; L$1)), AND($A563&gt;=INDIRECT("'Panasonic ERJ Code Table'!$M" &amp; L$1),$A563&lt;=INDIRECT("'Panasonic ERJ Code Table'!$N" &amp; L$1)) ),L$2&amp;_xlfn.XLOOKUP($A563,E96_raw,E96_code),"N/A")</f>
        <v>N/A</v>
      </c>
      <c r="O563" s="5" t="str" cm="1">
        <f t="array" aca="1" ref="O563" ca="1">IF( OR( AND($A563&gt;=INDIRECT("'Panasonic ERJ Code Table'!$K" &amp; O$1),$A563&lt;=INDIRECT("'Panasonic ERJ Code Table'!$L" &amp; O$1)), AND($A563&gt;=INDIRECT("'Panasonic ERJ Code Table'!$M" &amp; O$1),$A563&lt;=INDIRECT("'Panasonic ERJ Code Table'!$N" &amp; O$1)) ),O$2&amp;_xlfn.XLOOKUP($A563,E96_raw,E96_code),"N/A")</f>
        <v>ERJ3RED6813</v>
      </c>
      <c r="R563" s="5" t="str" cm="1">
        <f t="array" aca="1" ref="R563" ca="1">IF( OR( AND($A563&gt;=INDIRECT("'Panasonic ERJ Code Table'!$K" &amp; R$1),$A563&lt;=INDIRECT("'Panasonic ERJ Code Table'!$L" &amp; R$1)), AND($A563&gt;=INDIRECT("'Panasonic ERJ Code Table'!$M" &amp; R$1),$A563&lt;=INDIRECT("'Panasonic ERJ Code Table'!$N" &amp; R$1)) ),R$2&amp;_xlfn.XLOOKUP($A563,E96_raw,E96_code),"N/A")</f>
        <v>N/A</v>
      </c>
      <c r="U563" s="5" t="str" cm="1">
        <f t="array" aca="1" ref="U563" ca="1">IF( OR( AND($A563&gt;=INDIRECT("'Panasonic ERJ Code Table'!$J" &amp; U$1),$A563&lt;=INDIRECT("'Panasonic ERJ Code Table'!$K" &amp; U$1)), AND($A563&gt;=INDIRECT("'Panasonic ERJ Code Table'!$L" &amp; U$1),$A563&lt;=INDIRECT("'Panasonic ERJ Code Table'!$M" &amp; U$1)) ),U$2&amp;_xlfn.XLOOKUP($A563,E96_raw,E96_code),"N/A")</f>
        <v>N/A</v>
      </c>
    </row>
    <row r="564" spans="1:21">
      <c r="A564" s="16">
        <v>698000</v>
      </c>
      <c r="B564" s="19"/>
      <c r="C564" s="5" t="str" cm="1">
        <f t="array" aca="1" ref="C564" ca="1">IF( OR( AND($A564&gt;=INDIRECT("'Panasonic ERJ Code Table'!$K" &amp; C$1),$A564&lt;=INDIRECT("'Panasonic ERJ Code Table'!$L" &amp; C$1)), AND($A564&gt;=INDIRECT("'Panasonic ERJ Code Table'!$M" &amp; C$1),$A564&lt;=INDIRECT("'Panasonic ERJ Code Table'!$N" &amp; C$1)) ),C$2&amp;_xlfn.XLOOKUP($A564,E96_raw,E96_code),"N/A")</f>
        <v>ERJ1RHD6983</v>
      </c>
      <c r="D564" s="23" t="str" cm="1">
        <f t="array" aca="1" ref="D564" ca="1">"technology "&amp;RIGHT(C564,4)&amp;";"&amp;_xlfn.XLOOKUP(2,eii,eia)&amp;C564&amp;_xlfn.XLOOKUP(16,eii,eia)&amp;_xlfn.XLOOKUP(3,eii,eia)&amp;_xlfn.XLOOKUP($A564,E96_raw,e96_std&amp;" "&amp;e96_sym)&amp;_xlfn.XLOOKUP(16,eii,eia)&amp;_xlfn.XLOOKUP(4,eii,eia)&amp;_xlfn.XLOOKUP(LEFT(C564,7),r_1,r_4)&amp;" W @ 70°C"&amp;_xlfn.XLOOKUP(16,eii,eia)&amp;_xlfn.XLOOKUP(5,eii,eia)&amp;_xlfn.XLOOKUP(MID(C564,4,3),e_code,TEXT(e_size,"0000"))&amp;_xlfn.XLOOKUP(16,eii,eia)&amp;_xlfn.XLOOKUP(6,eii,eia)&amp;ROUND(MIN(SQRT($A564*_xlfn.XLOOKUP(LEFT(C564,7),r_1,r_4)),_xlfn.XLOOKUP(LEFT(C564,7),r_1,r_7)),1)&amp;" V"&amp;_xlfn.XLOOKUP(16,eii,eia)&amp;_xlfn.XLOOKUP(8,eii,eia)&amp;_xlfn.XLOOKUP(LEFT(C564,7),r_1,r_8)&amp;_xlfn.XLOOKUP(16,eii,eia)&amp;_xlfn.XLOOKUP(9,eii,eia)&amp;_xlfn.XLOOKUP($A564,E96_raw,E96_code&amp;" / "&amp;E96_3C)&amp;_xlfn.XLOOKUP(16,eii,eia)&amp;_xlfn.XLOOKUP(10,eii,eia)&amp;_xlfn.XLOOKUP(LEFT(C564,7),r_1,r_10)&amp;_xlfn.XLOOKUP(16,eii,eia)&amp;_xlfn.XLOOKUP(11,eii,eia)&amp;_xlfn.XLOOKUP(LEFT(C564,7),r_1,r_11)&amp;_xlfn.XLOOKUP(16,eii,eia)&amp;_xlfn.XLOOKUP(12,eii,eia)&amp;_xlfn.XLOOKUP(LEFT(C564,7),r_1,r_12)&amp;" ppm/°C"&amp;_xlfn.XLOOKUP(16,eii,eia)&amp;_xlfn.XLOOKUP(13,eii,eia)&amp;MID(C564,4,2)&amp;_xlfn.XLOOKUP(16,eii,eia)&amp;_xlfn.XLOOKUP(14,eii,eia)&amp;_xlfn.XLOOKUP(16,eii,eia)&amp;_xlfn.XLOOKUP(15,eii,eia)&amp;_xlfn.XLOOKUP(16,eii,eia)</f>
        <v>technology 6983;attribute MPN 'ERJ1RHD6983' constant;attribute value '698 k' constant;attribute Power '0.05 W @ 70°C' constant;attribute package '0201' constant;attribute RCWV '30 V' constant;attribute tolerance '±0.5 %' constant;attribute pkg_codes '6983 / 694'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4" s="5" t="str" cm="1">
        <f t="array" aca="1" ref="F564" ca="1">IF( OR( AND($A564&gt;=INDIRECT("'Panasonic ERJ Code Table'!$K" &amp; F$1),$A564&lt;=INDIRECT("'Panasonic ERJ Code Table'!$L" &amp; F$1)), AND($A564&gt;=INDIRECT("'Panasonic ERJ Code Table'!$M" &amp; F$1),$A564&lt;=INDIRECT("'Panasonic ERJ Code Table'!$N" &amp; F$1)) ),F$2&amp;_xlfn.XLOOKUP($A564,E96_raw,E96_code),"N/A")</f>
        <v>N/A</v>
      </c>
      <c r="I564" s="5" t="str" cm="1">
        <f t="array" aca="1" ref="I564" ca="1">IF( OR( AND($A564&gt;=INDIRECT("'Panasonic ERJ Code Table'!$K" &amp; I$1),$A564&lt;=INDIRECT("'Panasonic ERJ Code Table'!$L" &amp; I$1)), AND($A564&gt;=INDIRECT("'Panasonic ERJ Code Table'!$M" &amp; I$1),$A564&lt;=INDIRECT("'Panasonic ERJ Code Table'!$N" &amp; I$1)) ),I$2&amp;_xlfn.XLOOKUP($A564,E96_raw,E96_code),"N/A")</f>
        <v>ERJ2RKD6983</v>
      </c>
      <c r="L564" s="5" t="str" cm="1">
        <f t="array" aca="1" ref="L564" ca="1">IF( OR( AND($A564&gt;=INDIRECT("'Panasonic ERJ Code Table'!$K" &amp; L$1),$A564&lt;=INDIRECT("'Panasonic ERJ Code Table'!$L" &amp; L$1)), AND($A564&gt;=INDIRECT("'Panasonic ERJ Code Table'!$M" &amp; L$1),$A564&lt;=INDIRECT("'Panasonic ERJ Code Table'!$N" &amp; L$1)) ),L$2&amp;_xlfn.XLOOKUP($A564,E96_raw,E96_code),"N/A")</f>
        <v>N/A</v>
      </c>
      <c r="O564" s="5" t="str" cm="1">
        <f t="array" aca="1" ref="O564" ca="1">IF( OR( AND($A564&gt;=INDIRECT("'Panasonic ERJ Code Table'!$K" &amp; O$1),$A564&lt;=INDIRECT("'Panasonic ERJ Code Table'!$L" &amp; O$1)), AND($A564&gt;=INDIRECT("'Panasonic ERJ Code Table'!$M" &amp; O$1),$A564&lt;=INDIRECT("'Panasonic ERJ Code Table'!$N" &amp; O$1)) ),O$2&amp;_xlfn.XLOOKUP($A564,E96_raw,E96_code),"N/A")</f>
        <v>ERJ3RED6983</v>
      </c>
      <c r="R564" s="5" t="str" cm="1">
        <f t="array" aca="1" ref="R564" ca="1">IF( OR( AND($A564&gt;=INDIRECT("'Panasonic ERJ Code Table'!$K" &amp; R$1),$A564&lt;=INDIRECT("'Panasonic ERJ Code Table'!$L" &amp; R$1)), AND($A564&gt;=INDIRECT("'Panasonic ERJ Code Table'!$M" &amp; R$1),$A564&lt;=INDIRECT("'Panasonic ERJ Code Table'!$N" &amp; R$1)) ),R$2&amp;_xlfn.XLOOKUP($A564,E96_raw,E96_code),"N/A")</f>
        <v>N/A</v>
      </c>
      <c r="U564" s="5" t="str" cm="1">
        <f t="array" aca="1" ref="U564" ca="1">IF( OR( AND($A564&gt;=INDIRECT("'Panasonic ERJ Code Table'!$J" &amp; U$1),$A564&lt;=INDIRECT("'Panasonic ERJ Code Table'!$K" &amp; U$1)), AND($A564&gt;=INDIRECT("'Panasonic ERJ Code Table'!$L" &amp; U$1),$A564&lt;=INDIRECT("'Panasonic ERJ Code Table'!$M" &amp; U$1)) ),U$2&amp;_xlfn.XLOOKUP($A564,E96_raw,E96_code),"N/A")</f>
        <v>N/A</v>
      </c>
    </row>
    <row r="565" spans="1:21">
      <c r="A565" s="16">
        <v>715000</v>
      </c>
      <c r="B565" s="19"/>
      <c r="C565" s="5" t="str" cm="1">
        <f t="array" aca="1" ref="C565" ca="1">IF( OR( AND($A565&gt;=INDIRECT("'Panasonic ERJ Code Table'!$K" &amp; C$1),$A565&lt;=INDIRECT("'Panasonic ERJ Code Table'!$L" &amp; C$1)), AND($A565&gt;=INDIRECT("'Panasonic ERJ Code Table'!$M" &amp; C$1),$A565&lt;=INDIRECT("'Panasonic ERJ Code Table'!$N" &amp; C$1)) ),C$2&amp;_xlfn.XLOOKUP($A565,E96_raw,E96_code),"N/A")</f>
        <v>ERJ1RHD7153</v>
      </c>
      <c r="D565" s="23" t="str" cm="1">
        <f t="array" aca="1" ref="D565" ca="1">"technology "&amp;RIGHT(C565,4)&amp;";"&amp;_xlfn.XLOOKUP(2,eii,eia)&amp;C565&amp;_xlfn.XLOOKUP(16,eii,eia)&amp;_xlfn.XLOOKUP(3,eii,eia)&amp;_xlfn.XLOOKUP($A565,E96_raw,e96_std&amp;" "&amp;e96_sym)&amp;_xlfn.XLOOKUP(16,eii,eia)&amp;_xlfn.XLOOKUP(4,eii,eia)&amp;_xlfn.XLOOKUP(LEFT(C565,7),r_1,r_4)&amp;" W @ 70°C"&amp;_xlfn.XLOOKUP(16,eii,eia)&amp;_xlfn.XLOOKUP(5,eii,eia)&amp;_xlfn.XLOOKUP(MID(C565,4,3),e_code,TEXT(e_size,"0000"))&amp;_xlfn.XLOOKUP(16,eii,eia)&amp;_xlfn.XLOOKUP(6,eii,eia)&amp;ROUND(MIN(SQRT($A565*_xlfn.XLOOKUP(LEFT(C565,7),r_1,r_4)),_xlfn.XLOOKUP(LEFT(C565,7),r_1,r_7)),1)&amp;" V"&amp;_xlfn.XLOOKUP(16,eii,eia)&amp;_xlfn.XLOOKUP(8,eii,eia)&amp;_xlfn.XLOOKUP(LEFT(C565,7),r_1,r_8)&amp;_xlfn.XLOOKUP(16,eii,eia)&amp;_xlfn.XLOOKUP(9,eii,eia)&amp;_xlfn.XLOOKUP($A565,E96_raw,E96_code&amp;" / "&amp;E96_3C)&amp;_xlfn.XLOOKUP(16,eii,eia)&amp;_xlfn.XLOOKUP(10,eii,eia)&amp;_xlfn.XLOOKUP(LEFT(C565,7),r_1,r_10)&amp;_xlfn.XLOOKUP(16,eii,eia)&amp;_xlfn.XLOOKUP(11,eii,eia)&amp;_xlfn.XLOOKUP(LEFT(C565,7),r_1,r_11)&amp;_xlfn.XLOOKUP(16,eii,eia)&amp;_xlfn.XLOOKUP(12,eii,eia)&amp;_xlfn.XLOOKUP(LEFT(C565,7),r_1,r_12)&amp;" ppm/°C"&amp;_xlfn.XLOOKUP(16,eii,eia)&amp;_xlfn.XLOOKUP(13,eii,eia)&amp;MID(C565,4,2)&amp;_xlfn.XLOOKUP(16,eii,eia)&amp;_xlfn.XLOOKUP(14,eii,eia)&amp;_xlfn.XLOOKUP(16,eii,eia)&amp;_xlfn.XLOOKUP(15,eii,eia)&amp;_xlfn.XLOOKUP(16,eii,eia)</f>
        <v>technology 7153;attribute MPN 'ERJ1RHD7153' constant;attribute value '715 k' constant;attribute Power '0.05 W @ 70°C' constant;attribute package '0201' constant;attribute RCWV '30 V' constant;attribute tolerance '±0.5 %' constant;attribute pkg_codes '7153 / 714'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5" s="5" t="str" cm="1">
        <f t="array" aca="1" ref="F565" ca="1">IF( OR( AND($A565&gt;=INDIRECT("'Panasonic ERJ Code Table'!$K" &amp; F$1),$A565&lt;=INDIRECT("'Panasonic ERJ Code Table'!$L" &amp; F$1)), AND($A565&gt;=INDIRECT("'Panasonic ERJ Code Table'!$M" &amp; F$1),$A565&lt;=INDIRECT("'Panasonic ERJ Code Table'!$N" &amp; F$1)) ),F$2&amp;_xlfn.XLOOKUP($A565,E96_raw,E96_code),"N/A")</f>
        <v>N/A</v>
      </c>
      <c r="I565" s="5" t="str" cm="1">
        <f t="array" aca="1" ref="I565" ca="1">IF( OR( AND($A565&gt;=INDIRECT("'Panasonic ERJ Code Table'!$K" &amp; I$1),$A565&lt;=INDIRECT("'Panasonic ERJ Code Table'!$L" &amp; I$1)), AND($A565&gt;=INDIRECT("'Panasonic ERJ Code Table'!$M" &amp; I$1),$A565&lt;=INDIRECT("'Panasonic ERJ Code Table'!$N" &amp; I$1)) ),I$2&amp;_xlfn.XLOOKUP($A565,E96_raw,E96_code),"N/A")</f>
        <v>ERJ2RKD7153</v>
      </c>
      <c r="L565" s="5" t="str" cm="1">
        <f t="array" aca="1" ref="L565" ca="1">IF( OR( AND($A565&gt;=INDIRECT("'Panasonic ERJ Code Table'!$K" &amp; L$1),$A565&lt;=INDIRECT("'Panasonic ERJ Code Table'!$L" &amp; L$1)), AND($A565&gt;=INDIRECT("'Panasonic ERJ Code Table'!$M" &amp; L$1),$A565&lt;=INDIRECT("'Panasonic ERJ Code Table'!$N" &amp; L$1)) ),L$2&amp;_xlfn.XLOOKUP($A565,E96_raw,E96_code),"N/A")</f>
        <v>N/A</v>
      </c>
      <c r="O565" s="5" t="str" cm="1">
        <f t="array" aca="1" ref="O565" ca="1">IF( OR( AND($A565&gt;=INDIRECT("'Panasonic ERJ Code Table'!$K" &amp; O$1),$A565&lt;=INDIRECT("'Panasonic ERJ Code Table'!$L" &amp; O$1)), AND($A565&gt;=INDIRECT("'Panasonic ERJ Code Table'!$M" &amp; O$1),$A565&lt;=INDIRECT("'Panasonic ERJ Code Table'!$N" &amp; O$1)) ),O$2&amp;_xlfn.XLOOKUP($A565,E96_raw,E96_code),"N/A")</f>
        <v>ERJ3RED7153</v>
      </c>
      <c r="R565" s="5" t="str" cm="1">
        <f t="array" aca="1" ref="R565" ca="1">IF( OR( AND($A565&gt;=INDIRECT("'Panasonic ERJ Code Table'!$K" &amp; R$1),$A565&lt;=INDIRECT("'Panasonic ERJ Code Table'!$L" &amp; R$1)), AND($A565&gt;=INDIRECT("'Panasonic ERJ Code Table'!$M" &amp; R$1),$A565&lt;=INDIRECT("'Panasonic ERJ Code Table'!$N" &amp; R$1)) ),R$2&amp;_xlfn.XLOOKUP($A565,E96_raw,E96_code),"N/A")</f>
        <v>N/A</v>
      </c>
      <c r="U565" s="5" t="str" cm="1">
        <f t="array" aca="1" ref="U565" ca="1">IF( OR( AND($A565&gt;=INDIRECT("'Panasonic ERJ Code Table'!$J" &amp; U$1),$A565&lt;=INDIRECT("'Panasonic ERJ Code Table'!$K" &amp; U$1)), AND($A565&gt;=INDIRECT("'Panasonic ERJ Code Table'!$L" &amp; U$1),$A565&lt;=INDIRECT("'Panasonic ERJ Code Table'!$M" &amp; U$1)) ),U$2&amp;_xlfn.XLOOKUP($A565,E96_raw,E96_code),"N/A")</f>
        <v>N/A</v>
      </c>
    </row>
    <row r="566" spans="1:21">
      <c r="A566" s="16">
        <v>732000</v>
      </c>
      <c r="B566" s="19"/>
      <c r="C566" s="5" t="str" cm="1">
        <f t="array" aca="1" ref="C566" ca="1">IF( OR( AND($A566&gt;=INDIRECT("'Panasonic ERJ Code Table'!$K" &amp; C$1),$A566&lt;=INDIRECT("'Panasonic ERJ Code Table'!$L" &amp; C$1)), AND($A566&gt;=INDIRECT("'Panasonic ERJ Code Table'!$M" &amp; C$1),$A566&lt;=INDIRECT("'Panasonic ERJ Code Table'!$N" &amp; C$1)) ),C$2&amp;_xlfn.XLOOKUP($A566,E96_raw,E96_code),"N/A")</f>
        <v>ERJ1RHD7323</v>
      </c>
      <c r="D566" s="23" t="str" cm="1">
        <f t="array" aca="1" ref="D566" ca="1">"technology "&amp;RIGHT(C566,4)&amp;";"&amp;_xlfn.XLOOKUP(2,eii,eia)&amp;C566&amp;_xlfn.XLOOKUP(16,eii,eia)&amp;_xlfn.XLOOKUP(3,eii,eia)&amp;_xlfn.XLOOKUP($A566,E96_raw,e96_std&amp;" "&amp;e96_sym)&amp;_xlfn.XLOOKUP(16,eii,eia)&amp;_xlfn.XLOOKUP(4,eii,eia)&amp;_xlfn.XLOOKUP(LEFT(C566,7),r_1,r_4)&amp;" W @ 70°C"&amp;_xlfn.XLOOKUP(16,eii,eia)&amp;_xlfn.XLOOKUP(5,eii,eia)&amp;_xlfn.XLOOKUP(MID(C566,4,3),e_code,TEXT(e_size,"0000"))&amp;_xlfn.XLOOKUP(16,eii,eia)&amp;_xlfn.XLOOKUP(6,eii,eia)&amp;ROUND(MIN(SQRT($A566*_xlfn.XLOOKUP(LEFT(C566,7),r_1,r_4)),_xlfn.XLOOKUP(LEFT(C566,7),r_1,r_7)),1)&amp;" V"&amp;_xlfn.XLOOKUP(16,eii,eia)&amp;_xlfn.XLOOKUP(8,eii,eia)&amp;_xlfn.XLOOKUP(LEFT(C566,7),r_1,r_8)&amp;_xlfn.XLOOKUP(16,eii,eia)&amp;_xlfn.XLOOKUP(9,eii,eia)&amp;_xlfn.XLOOKUP($A566,E96_raw,E96_code&amp;" / "&amp;E96_3C)&amp;_xlfn.XLOOKUP(16,eii,eia)&amp;_xlfn.XLOOKUP(10,eii,eia)&amp;_xlfn.XLOOKUP(LEFT(C566,7),r_1,r_10)&amp;_xlfn.XLOOKUP(16,eii,eia)&amp;_xlfn.XLOOKUP(11,eii,eia)&amp;_xlfn.XLOOKUP(LEFT(C566,7),r_1,r_11)&amp;_xlfn.XLOOKUP(16,eii,eia)&amp;_xlfn.XLOOKUP(12,eii,eia)&amp;_xlfn.XLOOKUP(LEFT(C566,7),r_1,r_12)&amp;" ppm/°C"&amp;_xlfn.XLOOKUP(16,eii,eia)&amp;_xlfn.XLOOKUP(13,eii,eia)&amp;MID(C566,4,2)&amp;_xlfn.XLOOKUP(16,eii,eia)&amp;_xlfn.XLOOKUP(14,eii,eia)&amp;_xlfn.XLOOKUP(16,eii,eia)&amp;_xlfn.XLOOKUP(15,eii,eia)&amp;_xlfn.XLOOKUP(16,eii,eia)</f>
        <v>technology 7323;attribute MPN 'ERJ1RHD7323' constant;attribute value '732 k' constant;attribute Power '0.05 W @ 70°C' constant;attribute package '0201' constant;attribute RCWV '30 V' constant;attribute tolerance '±0.5 %' constant;attribute pkg_codes '7323 / 734'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6" s="5" t="str" cm="1">
        <f t="array" aca="1" ref="F566" ca="1">IF( OR( AND($A566&gt;=INDIRECT("'Panasonic ERJ Code Table'!$K" &amp; F$1),$A566&lt;=INDIRECT("'Panasonic ERJ Code Table'!$L" &amp; F$1)), AND($A566&gt;=INDIRECT("'Panasonic ERJ Code Table'!$M" &amp; F$1),$A566&lt;=INDIRECT("'Panasonic ERJ Code Table'!$N" &amp; F$1)) ),F$2&amp;_xlfn.XLOOKUP($A566,E96_raw,E96_code),"N/A")</f>
        <v>N/A</v>
      </c>
      <c r="I566" s="5" t="str" cm="1">
        <f t="array" aca="1" ref="I566" ca="1">IF( OR( AND($A566&gt;=INDIRECT("'Panasonic ERJ Code Table'!$K" &amp; I$1),$A566&lt;=INDIRECT("'Panasonic ERJ Code Table'!$L" &amp; I$1)), AND($A566&gt;=INDIRECT("'Panasonic ERJ Code Table'!$M" &amp; I$1),$A566&lt;=INDIRECT("'Panasonic ERJ Code Table'!$N" &amp; I$1)) ),I$2&amp;_xlfn.XLOOKUP($A566,E96_raw,E96_code),"N/A")</f>
        <v>ERJ2RKD7323</v>
      </c>
      <c r="L566" s="5" t="str" cm="1">
        <f t="array" aca="1" ref="L566" ca="1">IF( OR( AND($A566&gt;=INDIRECT("'Panasonic ERJ Code Table'!$K" &amp; L$1),$A566&lt;=INDIRECT("'Panasonic ERJ Code Table'!$L" &amp; L$1)), AND($A566&gt;=INDIRECT("'Panasonic ERJ Code Table'!$M" &amp; L$1),$A566&lt;=INDIRECT("'Panasonic ERJ Code Table'!$N" &amp; L$1)) ),L$2&amp;_xlfn.XLOOKUP($A566,E96_raw,E96_code),"N/A")</f>
        <v>N/A</v>
      </c>
      <c r="O566" s="5" t="str" cm="1">
        <f t="array" aca="1" ref="O566" ca="1">IF( OR( AND($A566&gt;=INDIRECT("'Panasonic ERJ Code Table'!$K" &amp; O$1),$A566&lt;=INDIRECT("'Panasonic ERJ Code Table'!$L" &amp; O$1)), AND($A566&gt;=INDIRECT("'Panasonic ERJ Code Table'!$M" &amp; O$1),$A566&lt;=INDIRECT("'Panasonic ERJ Code Table'!$N" &amp; O$1)) ),O$2&amp;_xlfn.XLOOKUP($A566,E96_raw,E96_code),"N/A")</f>
        <v>ERJ3RED7323</v>
      </c>
      <c r="R566" s="5" t="str" cm="1">
        <f t="array" aca="1" ref="R566" ca="1">IF( OR( AND($A566&gt;=INDIRECT("'Panasonic ERJ Code Table'!$K" &amp; R$1),$A566&lt;=INDIRECT("'Panasonic ERJ Code Table'!$L" &amp; R$1)), AND($A566&gt;=INDIRECT("'Panasonic ERJ Code Table'!$M" &amp; R$1),$A566&lt;=INDIRECT("'Panasonic ERJ Code Table'!$N" &amp; R$1)) ),R$2&amp;_xlfn.XLOOKUP($A566,E96_raw,E96_code),"N/A")</f>
        <v>N/A</v>
      </c>
      <c r="U566" s="5" t="str" cm="1">
        <f t="array" aca="1" ref="U566" ca="1">IF( OR( AND($A566&gt;=INDIRECT("'Panasonic ERJ Code Table'!$J" &amp; U$1),$A566&lt;=INDIRECT("'Panasonic ERJ Code Table'!$K" &amp; U$1)), AND($A566&gt;=INDIRECT("'Panasonic ERJ Code Table'!$L" &amp; U$1),$A566&lt;=INDIRECT("'Panasonic ERJ Code Table'!$M" &amp; U$1)) ),U$2&amp;_xlfn.XLOOKUP($A566,E96_raw,E96_code),"N/A")</f>
        <v>N/A</v>
      </c>
    </row>
    <row r="567" spans="1:21">
      <c r="A567" s="16">
        <v>750000</v>
      </c>
      <c r="B567" s="19"/>
      <c r="C567" s="5" t="str" cm="1">
        <f t="array" aca="1" ref="C567" ca="1">IF( OR( AND($A567&gt;=INDIRECT("'Panasonic ERJ Code Table'!$K" &amp; C$1),$A567&lt;=INDIRECT("'Panasonic ERJ Code Table'!$L" &amp; C$1)), AND($A567&gt;=INDIRECT("'Panasonic ERJ Code Table'!$M" &amp; C$1),$A567&lt;=INDIRECT("'Panasonic ERJ Code Table'!$N" &amp; C$1)) ),C$2&amp;_xlfn.XLOOKUP($A567,E96_raw,E96_code),"N/A")</f>
        <v>ERJ1RHD7503</v>
      </c>
      <c r="D567" s="23" t="str" cm="1">
        <f t="array" aca="1" ref="D567" ca="1">"technology "&amp;RIGHT(C567,4)&amp;";"&amp;_xlfn.XLOOKUP(2,eii,eia)&amp;C567&amp;_xlfn.XLOOKUP(16,eii,eia)&amp;_xlfn.XLOOKUP(3,eii,eia)&amp;_xlfn.XLOOKUP($A567,E96_raw,e96_std&amp;" "&amp;e96_sym)&amp;_xlfn.XLOOKUP(16,eii,eia)&amp;_xlfn.XLOOKUP(4,eii,eia)&amp;_xlfn.XLOOKUP(LEFT(C567,7),r_1,r_4)&amp;" W @ 70°C"&amp;_xlfn.XLOOKUP(16,eii,eia)&amp;_xlfn.XLOOKUP(5,eii,eia)&amp;_xlfn.XLOOKUP(MID(C567,4,3),e_code,TEXT(e_size,"0000"))&amp;_xlfn.XLOOKUP(16,eii,eia)&amp;_xlfn.XLOOKUP(6,eii,eia)&amp;ROUND(MIN(SQRT($A567*_xlfn.XLOOKUP(LEFT(C567,7),r_1,r_4)),_xlfn.XLOOKUP(LEFT(C567,7),r_1,r_7)),1)&amp;" V"&amp;_xlfn.XLOOKUP(16,eii,eia)&amp;_xlfn.XLOOKUP(8,eii,eia)&amp;_xlfn.XLOOKUP(LEFT(C567,7),r_1,r_8)&amp;_xlfn.XLOOKUP(16,eii,eia)&amp;_xlfn.XLOOKUP(9,eii,eia)&amp;_xlfn.XLOOKUP($A567,E96_raw,E96_code&amp;" / "&amp;E96_3C)&amp;_xlfn.XLOOKUP(16,eii,eia)&amp;_xlfn.XLOOKUP(10,eii,eia)&amp;_xlfn.XLOOKUP(LEFT(C567,7),r_1,r_10)&amp;_xlfn.XLOOKUP(16,eii,eia)&amp;_xlfn.XLOOKUP(11,eii,eia)&amp;_xlfn.XLOOKUP(LEFT(C567,7),r_1,r_11)&amp;_xlfn.XLOOKUP(16,eii,eia)&amp;_xlfn.XLOOKUP(12,eii,eia)&amp;_xlfn.XLOOKUP(LEFT(C567,7),r_1,r_12)&amp;" ppm/°C"&amp;_xlfn.XLOOKUP(16,eii,eia)&amp;_xlfn.XLOOKUP(13,eii,eia)&amp;MID(C567,4,2)&amp;_xlfn.XLOOKUP(16,eii,eia)&amp;_xlfn.XLOOKUP(14,eii,eia)&amp;_xlfn.XLOOKUP(16,eii,eia)&amp;_xlfn.XLOOKUP(15,eii,eia)&amp;_xlfn.XLOOKUP(16,eii,eia)</f>
        <v>technology 7503;attribute MPN 'ERJ1RHD7503' constant;attribute value '750 k' constant;attribute Power '0.05 W @ 70°C' constant;attribute package '0201' constant;attribute RCWV '30 V' constant;attribute tolerance '±0.5 %' constant;attribute pkg_codes '7503 / 754'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7" s="5" t="str" cm="1">
        <f t="array" aca="1" ref="F567" ca="1">IF( OR( AND($A567&gt;=INDIRECT("'Panasonic ERJ Code Table'!$K" &amp; F$1),$A567&lt;=INDIRECT("'Panasonic ERJ Code Table'!$L" &amp; F$1)), AND($A567&gt;=INDIRECT("'Panasonic ERJ Code Table'!$M" &amp; F$1),$A567&lt;=INDIRECT("'Panasonic ERJ Code Table'!$N" &amp; F$1)) ),F$2&amp;_xlfn.XLOOKUP($A567,E96_raw,E96_code),"N/A")</f>
        <v>N/A</v>
      </c>
      <c r="I567" s="5" t="str" cm="1">
        <f t="array" aca="1" ref="I567" ca="1">IF( OR( AND($A567&gt;=INDIRECT("'Panasonic ERJ Code Table'!$K" &amp; I$1),$A567&lt;=INDIRECT("'Panasonic ERJ Code Table'!$L" &amp; I$1)), AND($A567&gt;=INDIRECT("'Panasonic ERJ Code Table'!$M" &amp; I$1),$A567&lt;=INDIRECT("'Panasonic ERJ Code Table'!$N" &amp; I$1)) ),I$2&amp;_xlfn.XLOOKUP($A567,E96_raw,E96_code),"N/A")</f>
        <v>ERJ2RKD7503</v>
      </c>
      <c r="L567" s="5" t="str" cm="1">
        <f t="array" aca="1" ref="L567" ca="1">IF( OR( AND($A567&gt;=INDIRECT("'Panasonic ERJ Code Table'!$K" &amp; L$1),$A567&lt;=INDIRECT("'Panasonic ERJ Code Table'!$L" &amp; L$1)), AND($A567&gt;=INDIRECT("'Panasonic ERJ Code Table'!$M" &amp; L$1),$A567&lt;=INDIRECT("'Panasonic ERJ Code Table'!$N" &amp; L$1)) ),L$2&amp;_xlfn.XLOOKUP($A567,E96_raw,E96_code),"N/A")</f>
        <v>N/A</v>
      </c>
      <c r="O567" s="5" t="str" cm="1">
        <f t="array" aca="1" ref="O567" ca="1">IF( OR( AND($A567&gt;=INDIRECT("'Panasonic ERJ Code Table'!$K" &amp; O$1),$A567&lt;=INDIRECT("'Panasonic ERJ Code Table'!$L" &amp; O$1)), AND($A567&gt;=INDIRECT("'Panasonic ERJ Code Table'!$M" &amp; O$1),$A567&lt;=INDIRECT("'Panasonic ERJ Code Table'!$N" &amp; O$1)) ),O$2&amp;_xlfn.XLOOKUP($A567,E96_raw,E96_code),"N/A")</f>
        <v>ERJ3RED7503</v>
      </c>
      <c r="R567" s="5" t="str" cm="1">
        <f t="array" aca="1" ref="R567" ca="1">IF( OR( AND($A567&gt;=INDIRECT("'Panasonic ERJ Code Table'!$K" &amp; R$1),$A567&lt;=INDIRECT("'Panasonic ERJ Code Table'!$L" &amp; R$1)), AND($A567&gt;=INDIRECT("'Panasonic ERJ Code Table'!$M" &amp; R$1),$A567&lt;=INDIRECT("'Panasonic ERJ Code Table'!$N" &amp; R$1)) ),R$2&amp;_xlfn.XLOOKUP($A567,E96_raw,E96_code),"N/A")</f>
        <v>N/A</v>
      </c>
      <c r="U567" s="5" t="str" cm="1">
        <f t="array" aca="1" ref="U567" ca="1">IF( OR( AND($A567&gt;=INDIRECT("'Panasonic ERJ Code Table'!$J" &amp; U$1),$A567&lt;=INDIRECT("'Panasonic ERJ Code Table'!$K" &amp; U$1)), AND($A567&gt;=INDIRECT("'Panasonic ERJ Code Table'!$L" &amp; U$1),$A567&lt;=INDIRECT("'Panasonic ERJ Code Table'!$M" &amp; U$1)) ),U$2&amp;_xlfn.XLOOKUP($A567,E96_raw,E96_code),"N/A")</f>
        <v>N/A</v>
      </c>
    </row>
    <row r="568" spans="1:21">
      <c r="A568" s="16">
        <v>768000</v>
      </c>
      <c r="B568" s="19"/>
      <c r="C568" s="5" t="str" cm="1">
        <f t="array" aca="1" ref="C568" ca="1">IF( OR( AND($A568&gt;=INDIRECT("'Panasonic ERJ Code Table'!$K" &amp; C$1),$A568&lt;=INDIRECT("'Panasonic ERJ Code Table'!$L" &amp; C$1)), AND($A568&gt;=INDIRECT("'Panasonic ERJ Code Table'!$M" &amp; C$1),$A568&lt;=INDIRECT("'Panasonic ERJ Code Table'!$N" &amp; C$1)) ),C$2&amp;_xlfn.XLOOKUP($A568,E96_raw,E96_code),"N/A")</f>
        <v>ERJ1RHD7683</v>
      </c>
      <c r="D568" s="23" t="str" cm="1">
        <f t="array" aca="1" ref="D568" ca="1">"technology "&amp;RIGHT(C568,4)&amp;";"&amp;_xlfn.XLOOKUP(2,eii,eia)&amp;C568&amp;_xlfn.XLOOKUP(16,eii,eia)&amp;_xlfn.XLOOKUP(3,eii,eia)&amp;_xlfn.XLOOKUP($A568,E96_raw,e96_std&amp;" "&amp;e96_sym)&amp;_xlfn.XLOOKUP(16,eii,eia)&amp;_xlfn.XLOOKUP(4,eii,eia)&amp;_xlfn.XLOOKUP(LEFT(C568,7),r_1,r_4)&amp;" W @ 70°C"&amp;_xlfn.XLOOKUP(16,eii,eia)&amp;_xlfn.XLOOKUP(5,eii,eia)&amp;_xlfn.XLOOKUP(MID(C568,4,3),e_code,TEXT(e_size,"0000"))&amp;_xlfn.XLOOKUP(16,eii,eia)&amp;_xlfn.XLOOKUP(6,eii,eia)&amp;ROUND(MIN(SQRT($A568*_xlfn.XLOOKUP(LEFT(C568,7),r_1,r_4)),_xlfn.XLOOKUP(LEFT(C568,7),r_1,r_7)),1)&amp;" V"&amp;_xlfn.XLOOKUP(16,eii,eia)&amp;_xlfn.XLOOKUP(8,eii,eia)&amp;_xlfn.XLOOKUP(LEFT(C568,7),r_1,r_8)&amp;_xlfn.XLOOKUP(16,eii,eia)&amp;_xlfn.XLOOKUP(9,eii,eia)&amp;_xlfn.XLOOKUP($A568,E96_raw,E96_code&amp;" / "&amp;E96_3C)&amp;_xlfn.XLOOKUP(16,eii,eia)&amp;_xlfn.XLOOKUP(10,eii,eia)&amp;_xlfn.XLOOKUP(LEFT(C568,7),r_1,r_10)&amp;_xlfn.XLOOKUP(16,eii,eia)&amp;_xlfn.XLOOKUP(11,eii,eia)&amp;_xlfn.XLOOKUP(LEFT(C568,7),r_1,r_11)&amp;_xlfn.XLOOKUP(16,eii,eia)&amp;_xlfn.XLOOKUP(12,eii,eia)&amp;_xlfn.XLOOKUP(LEFT(C568,7),r_1,r_12)&amp;" ppm/°C"&amp;_xlfn.XLOOKUP(16,eii,eia)&amp;_xlfn.XLOOKUP(13,eii,eia)&amp;MID(C568,4,2)&amp;_xlfn.XLOOKUP(16,eii,eia)&amp;_xlfn.XLOOKUP(14,eii,eia)&amp;_xlfn.XLOOKUP(16,eii,eia)&amp;_xlfn.XLOOKUP(15,eii,eia)&amp;_xlfn.XLOOKUP(16,eii,eia)</f>
        <v>technology 7683;attribute MPN 'ERJ1RHD7683' constant;attribute value '768 k' constant;attribute Power '0.05 W @ 70°C' constant;attribute package '0201' constant;attribute RCWV '30 V' constant;attribute tolerance '±0.5 %' constant;attribute pkg_codes '7683 / 764'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8" s="5" t="str" cm="1">
        <f t="array" aca="1" ref="F568" ca="1">IF( OR( AND($A568&gt;=INDIRECT("'Panasonic ERJ Code Table'!$K" &amp; F$1),$A568&lt;=INDIRECT("'Panasonic ERJ Code Table'!$L" &amp; F$1)), AND($A568&gt;=INDIRECT("'Panasonic ERJ Code Table'!$M" &amp; F$1),$A568&lt;=INDIRECT("'Panasonic ERJ Code Table'!$N" &amp; F$1)) ),F$2&amp;_xlfn.XLOOKUP($A568,E96_raw,E96_code),"N/A")</f>
        <v>N/A</v>
      </c>
      <c r="I568" s="5" t="str" cm="1">
        <f t="array" aca="1" ref="I568" ca="1">IF( OR( AND($A568&gt;=INDIRECT("'Panasonic ERJ Code Table'!$K" &amp; I$1),$A568&lt;=INDIRECT("'Panasonic ERJ Code Table'!$L" &amp; I$1)), AND($A568&gt;=INDIRECT("'Panasonic ERJ Code Table'!$M" &amp; I$1),$A568&lt;=INDIRECT("'Panasonic ERJ Code Table'!$N" &amp; I$1)) ),I$2&amp;_xlfn.XLOOKUP($A568,E96_raw,E96_code),"N/A")</f>
        <v>ERJ2RKD7683</v>
      </c>
      <c r="L568" s="5" t="str" cm="1">
        <f t="array" aca="1" ref="L568" ca="1">IF( OR( AND($A568&gt;=INDIRECT("'Panasonic ERJ Code Table'!$K" &amp; L$1),$A568&lt;=INDIRECT("'Panasonic ERJ Code Table'!$L" &amp; L$1)), AND($A568&gt;=INDIRECT("'Panasonic ERJ Code Table'!$M" &amp; L$1),$A568&lt;=INDIRECT("'Panasonic ERJ Code Table'!$N" &amp; L$1)) ),L$2&amp;_xlfn.XLOOKUP($A568,E96_raw,E96_code),"N/A")</f>
        <v>N/A</v>
      </c>
      <c r="O568" s="5" t="str" cm="1">
        <f t="array" aca="1" ref="O568" ca="1">IF( OR( AND($A568&gt;=INDIRECT("'Panasonic ERJ Code Table'!$K" &amp; O$1),$A568&lt;=INDIRECT("'Panasonic ERJ Code Table'!$L" &amp; O$1)), AND($A568&gt;=INDIRECT("'Panasonic ERJ Code Table'!$M" &amp; O$1),$A568&lt;=INDIRECT("'Panasonic ERJ Code Table'!$N" &amp; O$1)) ),O$2&amp;_xlfn.XLOOKUP($A568,E96_raw,E96_code),"N/A")</f>
        <v>ERJ3RED7683</v>
      </c>
      <c r="R568" s="5" t="str" cm="1">
        <f t="array" aca="1" ref="R568" ca="1">IF( OR( AND($A568&gt;=INDIRECT("'Panasonic ERJ Code Table'!$K" &amp; R$1),$A568&lt;=INDIRECT("'Panasonic ERJ Code Table'!$L" &amp; R$1)), AND($A568&gt;=INDIRECT("'Panasonic ERJ Code Table'!$M" &amp; R$1),$A568&lt;=INDIRECT("'Panasonic ERJ Code Table'!$N" &amp; R$1)) ),R$2&amp;_xlfn.XLOOKUP($A568,E96_raw,E96_code),"N/A")</f>
        <v>N/A</v>
      </c>
      <c r="U568" s="5" t="str" cm="1">
        <f t="array" aca="1" ref="U568" ca="1">IF( OR( AND($A568&gt;=INDIRECT("'Panasonic ERJ Code Table'!$J" &amp; U$1),$A568&lt;=INDIRECT("'Panasonic ERJ Code Table'!$K" &amp; U$1)), AND($A568&gt;=INDIRECT("'Panasonic ERJ Code Table'!$L" &amp; U$1),$A568&lt;=INDIRECT("'Panasonic ERJ Code Table'!$M" &amp; U$1)) ),U$2&amp;_xlfn.XLOOKUP($A568,E96_raw,E96_code),"N/A")</f>
        <v>N/A</v>
      </c>
    </row>
    <row r="569" spans="1:21">
      <c r="A569" s="16">
        <v>787000</v>
      </c>
      <c r="B569" s="19"/>
      <c r="C569" s="5" t="str" cm="1">
        <f t="array" aca="1" ref="C569" ca="1">IF( OR( AND($A569&gt;=INDIRECT("'Panasonic ERJ Code Table'!$K" &amp; C$1),$A569&lt;=INDIRECT("'Panasonic ERJ Code Table'!$L" &amp; C$1)), AND($A569&gt;=INDIRECT("'Panasonic ERJ Code Table'!$M" &amp; C$1),$A569&lt;=INDIRECT("'Panasonic ERJ Code Table'!$N" &amp; C$1)) ),C$2&amp;_xlfn.XLOOKUP($A569,E96_raw,E96_code),"N/A")</f>
        <v>ERJ1RHD7873</v>
      </c>
      <c r="D569" s="23" t="str" cm="1">
        <f t="array" aca="1" ref="D569" ca="1">"technology "&amp;RIGHT(C569,4)&amp;";"&amp;_xlfn.XLOOKUP(2,eii,eia)&amp;C569&amp;_xlfn.XLOOKUP(16,eii,eia)&amp;_xlfn.XLOOKUP(3,eii,eia)&amp;_xlfn.XLOOKUP($A569,E96_raw,e96_std&amp;" "&amp;e96_sym)&amp;_xlfn.XLOOKUP(16,eii,eia)&amp;_xlfn.XLOOKUP(4,eii,eia)&amp;_xlfn.XLOOKUP(LEFT(C569,7),r_1,r_4)&amp;" W @ 70°C"&amp;_xlfn.XLOOKUP(16,eii,eia)&amp;_xlfn.XLOOKUP(5,eii,eia)&amp;_xlfn.XLOOKUP(MID(C569,4,3),e_code,TEXT(e_size,"0000"))&amp;_xlfn.XLOOKUP(16,eii,eia)&amp;_xlfn.XLOOKUP(6,eii,eia)&amp;ROUND(MIN(SQRT($A569*_xlfn.XLOOKUP(LEFT(C569,7),r_1,r_4)),_xlfn.XLOOKUP(LEFT(C569,7),r_1,r_7)),1)&amp;" V"&amp;_xlfn.XLOOKUP(16,eii,eia)&amp;_xlfn.XLOOKUP(8,eii,eia)&amp;_xlfn.XLOOKUP(LEFT(C569,7),r_1,r_8)&amp;_xlfn.XLOOKUP(16,eii,eia)&amp;_xlfn.XLOOKUP(9,eii,eia)&amp;_xlfn.XLOOKUP($A569,E96_raw,E96_code&amp;" / "&amp;E96_3C)&amp;_xlfn.XLOOKUP(16,eii,eia)&amp;_xlfn.XLOOKUP(10,eii,eia)&amp;_xlfn.XLOOKUP(LEFT(C569,7),r_1,r_10)&amp;_xlfn.XLOOKUP(16,eii,eia)&amp;_xlfn.XLOOKUP(11,eii,eia)&amp;_xlfn.XLOOKUP(LEFT(C569,7),r_1,r_11)&amp;_xlfn.XLOOKUP(16,eii,eia)&amp;_xlfn.XLOOKUP(12,eii,eia)&amp;_xlfn.XLOOKUP(LEFT(C569,7),r_1,r_12)&amp;" ppm/°C"&amp;_xlfn.XLOOKUP(16,eii,eia)&amp;_xlfn.XLOOKUP(13,eii,eia)&amp;MID(C569,4,2)&amp;_xlfn.XLOOKUP(16,eii,eia)&amp;_xlfn.XLOOKUP(14,eii,eia)&amp;_xlfn.XLOOKUP(16,eii,eia)&amp;_xlfn.XLOOKUP(15,eii,eia)&amp;_xlfn.XLOOKUP(16,eii,eia)</f>
        <v>technology 7873;attribute MPN 'ERJ1RHD7873' constant;attribute value '787 k' constant;attribute Power '0.05 W @ 70°C' constant;attribute package '0201' constant;attribute RCWV '30 V' constant;attribute tolerance '±0.5 %' constant;attribute pkg_codes '7873 / 784'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69" s="5" t="str" cm="1">
        <f t="array" aca="1" ref="F569" ca="1">IF( OR( AND($A569&gt;=INDIRECT("'Panasonic ERJ Code Table'!$K" &amp; F$1),$A569&lt;=INDIRECT("'Panasonic ERJ Code Table'!$L" &amp; F$1)), AND($A569&gt;=INDIRECT("'Panasonic ERJ Code Table'!$M" &amp; F$1),$A569&lt;=INDIRECT("'Panasonic ERJ Code Table'!$N" &amp; F$1)) ),F$2&amp;_xlfn.XLOOKUP($A569,E96_raw,E96_code),"N/A")</f>
        <v>N/A</v>
      </c>
      <c r="I569" s="5" t="str" cm="1">
        <f t="array" aca="1" ref="I569" ca="1">IF( OR( AND($A569&gt;=INDIRECT("'Panasonic ERJ Code Table'!$K" &amp; I$1),$A569&lt;=INDIRECT("'Panasonic ERJ Code Table'!$L" &amp; I$1)), AND($A569&gt;=INDIRECT("'Panasonic ERJ Code Table'!$M" &amp; I$1),$A569&lt;=INDIRECT("'Panasonic ERJ Code Table'!$N" &amp; I$1)) ),I$2&amp;_xlfn.XLOOKUP($A569,E96_raw,E96_code),"N/A")</f>
        <v>ERJ2RKD7873</v>
      </c>
      <c r="L569" s="5" t="str" cm="1">
        <f t="array" aca="1" ref="L569" ca="1">IF( OR( AND($A569&gt;=INDIRECT("'Panasonic ERJ Code Table'!$K" &amp; L$1),$A569&lt;=INDIRECT("'Panasonic ERJ Code Table'!$L" &amp; L$1)), AND($A569&gt;=INDIRECT("'Panasonic ERJ Code Table'!$M" &amp; L$1),$A569&lt;=INDIRECT("'Panasonic ERJ Code Table'!$N" &amp; L$1)) ),L$2&amp;_xlfn.XLOOKUP($A569,E96_raw,E96_code),"N/A")</f>
        <v>N/A</v>
      </c>
      <c r="O569" s="5" t="str" cm="1">
        <f t="array" aca="1" ref="O569" ca="1">IF( OR( AND($A569&gt;=INDIRECT("'Panasonic ERJ Code Table'!$K" &amp; O$1),$A569&lt;=INDIRECT("'Panasonic ERJ Code Table'!$L" &amp; O$1)), AND($A569&gt;=INDIRECT("'Panasonic ERJ Code Table'!$M" &amp; O$1),$A569&lt;=INDIRECT("'Panasonic ERJ Code Table'!$N" &amp; O$1)) ),O$2&amp;_xlfn.XLOOKUP($A569,E96_raw,E96_code),"N/A")</f>
        <v>ERJ3RED7873</v>
      </c>
      <c r="R569" s="5" t="str" cm="1">
        <f t="array" aca="1" ref="R569" ca="1">IF( OR( AND($A569&gt;=INDIRECT("'Panasonic ERJ Code Table'!$K" &amp; R$1),$A569&lt;=INDIRECT("'Panasonic ERJ Code Table'!$L" &amp; R$1)), AND($A569&gt;=INDIRECT("'Panasonic ERJ Code Table'!$M" &amp; R$1),$A569&lt;=INDIRECT("'Panasonic ERJ Code Table'!$N" &amp; R$1)) ),R$2&amp;_xlfn.XLOOKUP($A569,E96_raw,E96_code),"N/A")</f>
        <v>N/A</v>
      </c>
      <c r="U569" s="5" t="str" cm="1">
        <f t="array" aca="1" ref="U569" ca="1">IF( OR( AND($A569&gt;=INDIRECT("'Panasonic ERJ Code Table'!$J" &amp; U$1),$A569&lt;=INDIRECT("'Panasonic ERJ Code Table'!$K" &amp; U$1)), AND($A569&gt;=INDIRECT("'Panasonic ERJ Code Table'!$L" &amp; U$1),$A569&lt;=INDIRECT("'Panasonic ERJ Code Table'!$M" &amp; U$1)) ),U$2&amp;_xlfn.XLOOKUP($A569,E96_raw,E96_code),"N/A")</f>
        <v>N/A</v>
      </c>
    </row>
    <row r="570" spans="1:21">
      <c r="A570" s="16">
        <v>806000.00000000012</v>
      </c>
      <c r="B570" s="19"/>
      <c r="C570" s="5" t="str" cm="1">
        <f t="array" aca="1" ref="C570" ca="1">IF( OR( AND($A570&gt;=INDIRECT("'Panasonic ERJ Code Table'!$K" &amp; C$1),$A570&lt;=INDIRECT("'Panasonic ERJ Code Table'!$L" &amp; C$1)), AND($A570&gt;=INDIRECT("'Panasonic ERJ Code Table'!$M" &amp; C$1),$A570&lt;=INDIRECT("'Panasonic ERJ Code Table'!$N" &amp; C$1)) ),C$2&amp;_xlfn.XLOOKUP($A570,E96_raw,E96_code),"N/A")</f>
        <v>ERJ1RHD8063</v>
      </c>
      <c r="D570" s="23" t="str" cm="1">
        <f t="array" aca="1" ref="D570" ca="1">"technology "&amp;RIGHT(C570,4)&amp;";"&amp;_xlfn.XLOOKUP(2,eii,eia)&amp;C570&amp;_xlfn.XLOOKUP(16,eii,eia)&amp;_xlfn.XLOOKUP(3,eii,eia)&amp;_xlfn.XLOOKUP($A570,E96_raw,e96_std&amp;" "&amp;e96_sym)&amp;_xlfn.XLOOKUP(16,eii,eia)&amp;_xlfn.XLOOKUP(4,eii,eia)&amp;_xlfn.XLOOKUP(LEFT(C570,7),r_1,r_4)&amp;" W @ 70°C"&amp;_xlfn.XLOOKUP(16,eii,eia)&amp;_xlfn.XLOOKUP(5,eii,eia)&amp;_xlfn.XLOOKUP(MID(C570,4,3),e_code,TEXT(e_size,"0000"))&amp;_xlfn.XLOOKUP(16,eii,eia)&amp;_xlfn.XLOOKUP(6,eii,eia)&amp;ROUND(MIN(SQRT($A570*_xlfn.XLOOKUP(LEFT(C570,7),r_1,r_4)),_xlfn.XLOOKUP(LEFT(C570,7),r_1,r_7)),1)&amp;" V"&amp;_xlfn.XLOOKUP(16,eii,eia)&amp;_xlfn.XLOOKUP(8,eii,eia)&amp;_xlfn.XLOOKUP(LEFT(C570,7),r_1,r_8)&amp;_xlfn.XLOOKUP(16,eii,eia)&amp;_xlfn.XLOOKUP(9,eii,eia)&amp;_xlfn.XLOOKUP($A570,E96_raw,E96_code&amp;" / "&amp;E96_3C)&amp;_xlfn.XLOOKUP(16,eii,eia)&amp;_xlfn.XLOOKUP(10,eii,eia)&amp;_xlfn.XLOOKUP(LEFT(C570,7),r_1,r_10)&amp;_xlfn.XLOOKUP(16,eii,eia)&amp;_xlfn.XLOOKUP(11,eii,eia)&amp;_xlfn.XLOOKUP(LEFT(C570,7),r_1,r_11)&amp;_xlfn.XLOOKUP(16,eii,eia)&amp;_xlfn.XLOOKUP(12,eii,eia)&amp;_xlfn.XLOOKUP(LEFT(C570,7),r_1,r_12)&amp;" ppm/°C"&amp;_xlfn.XLOOKUP(16,eii,eia)&amp;_xlfn.XLOOKUP(13,eii,eia)&amp;MID(C570,4,2)&amp;_xlfn.XLOOKUP(16,eii,eia)&amp;_xlfn.XLOOKUP(14,eii,eia)&amp;_xlfn.XLOOKUP(16,eii,eia)&amp;_xlfn.XLOOKUP(15,eii,eia)&amp;_xlfn.XLOOKUP(16,eii,eia)</f>
        <v>technology 8063;attribute MPN 'ERJ1RHD8063' constant;attribute value '806 k' constant;attribute Power '0.05 W @ 70°C' constant;attribute package '0201' constant;attribute RCWV '30 V' constant;attribute tolerance '±0.5 %' constant;attribute pkg_codes '8063 / 804'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0" s="5" t="str" cm="1">
        <f t="array" aca="1" ref="F570" ca="1">IF( OR( AND($A570&gt;=INDIRECT("'Panasonic ERJ Code Table'!$K" &amp; F$1),$A570&lt;=INDIRECT("'Panasonic ERJ Code Table'!$L" &amp; F$1)), AND($A570&gt;=INDIRECT("'Panasonic ERJ Code Table'!$M" &amp; F$1),$A570&lt;=INDIRECT("'Panasonic ERJ Code Table'!$N" &amp; F$1)) ),F$2&amp;_xlfn.XLOOKUP($A570,E96_raw,E96_code),"N/A")</f>
        <v>N/A</v>
      </c>
      <c r="I570" s="5" t="str" cm="1">
        <f t="array" aca="1" ref="I570" ca="1">IF( OR( AND($A570&gt;=INDIRECT("'Panasonic ERJ Code Table'!$K" &amp; I$1),$A570&lt;=INDIRECT("'Panasonic ERJ Code Table'!$L" &amp; I$1)), AND($A570&gt;=INDIRECT("'Panasonic ERJ Code Table'!$M" &amp; I$1),$A570&lt;=INDIRECT("'Panasonic ERJ Code Table'!$N" &amp; I$1)) ),I$2&amp;_xlfn.XLOOKUP($A570,E96_raw,E96_code),"N/A")</f>
        <v>ERJ2RKD8063</v>
      </c>
      <c r="L570" s="5" t="str" cm="1">
        <f t="array" aca="1" ref="L570" ca="1">IF( OR( AND($A570&gt;=INDIRECT("'Panasonic ERJ Code Table'!$K" &amp; L$1),$A570&lt;=INDIRECT("'Panasonic ERJ Code Table'!$L" &amp; L$1)), AND($A570&gt;=INDIRECT("'Panasonic ERJ Code Table'!$M" &amp; L$1),$A570&lt;=INDIRECT("'Panasonic ERJ Code Table'!$N" &amp; L$1)) ),L$2&amp;_xlfn.XLOOKUP($A570,E96_raw,E96_code),"N/A")</f>
        <v>N/A</v>
      </c>
      <c r="O570" s="5" t="str" cm="1">
        <f t="array" aca="1" ref="O570" ca="1">IF( OR( AND($A570&gt;=INDIRECT("'Panasonic ERJ Code Table'!$K" &amp; O$1),$A570&lt;=INDIRECT("'Panasonic ERJ Code Table'!$L" &amp; O$1)), AND($A570&gt;=INDIRECT("'Panasonic ERJ Code Table'!$M" &amp; O$1),$A570&lt;=INDIRECT("'Panasonic ERJ Code Table'!$N" &amp; O$1)) ),O$2&amp;_xlfn.XLOOKUP($A570,E96_raw,E96_code),"N/A")</f>
        <v>ERJ3RED8063</v>
      </c>
      <c r="R570" s="5" t="str" cm="1">
        <f t="array" aca="1" ref="R570" ca="1">IF( OR( AND($A570&gt;=INDIRECT("'Panasonic ERJ Code Table'!$K" &amp; R$1),$A570&lt;=INDIRECT("'Panasonic ERJ Code Table'!$L" &amp; R$1)), AND($A570&gt;=INDIRECT("'Panasonic ERJ Code Table'!$M" &amp; R$1),$A570&lt;=INDIRECT("'Panasonic ERJ Code Table'!$N" &amp; R$1)) ),R$2&amp;_xlfn.XLOOKUP($A570,E96_raw,E96_code),"N/A")</f>
        <v>N/A</v>
      </c>
      <c r="U570" s="5" t="str" cm="1">
        <f t="array" aca="1" ref="U570" ca="1">IF( OR( AND($A570&gt;=INDIRECT("'Panasonic ERJ Code Table'!$J" &amp; U$1),$A570&lt;=INDIRECT("'Panasonic ERJ Code Table'!$K" &amp; U$1)), AND($A570&gt;=INDIRECT("'Panasonic ERJ Code Table'!$L" &amp; U$1),$A570&lt;=INDIRECT("'Panasonic ERJ Code Table'!$M" &amp; U$1)) ),U$2&amp;_xlfn.XLOOKUP($A570,E96_raw,E96_code),"N/A")</f>
        <v>N/A</v>
      </c>
    </row>
    <row r="571" spans="1:21">
      <c r="A571" s="16">
        <v>825000</v>
      </c>
      <c r="B571" s="19"/>
      <c r="C571" s="5" t="str" cm="1">
        <f t="array" aca="1" ref="C571" ca="1">IF( OR( AND($A571&gt;=INDIRECT("'Panasonic ERJ Code Table'!$K" &amp; C$1),$A571&lt;=INDIRECT("'Panasonic ERJ Code Table'!$L" &amp; C$1)), AND($A571&gt;=INDIRECT("'Panasonic ERJ Code Table'!$M" &amp; C$1),$A571&lt;=INDIRECT("'Panasonic ERJ Code Table'!$N" &amp; C$1)) ),C$2&amp;_xlfn.XLOOKUP($A571,E96_raw,E96_code),"N/A")</f>
        <v>ERJ1RHD8253</v>
      </c>
      <c r="D571" s="23" t="str" cm="1">
        <f t="array" aca="1" ref="D571" ca="1">"technology "&amp;RIGHT(C571,4)&amp;";"&amp;_xlfn.XLOOKUP(2,eii,eia)&amp;C571&amp;_xlfn.XLOOKUP(16,eii,eia)&amp;_xlfn.XLOOKUP(3,eii,eia)&amp;_xlfn.XLOOKUP($A571,E96_raw,e96_std&amp;" "&amp;e96_sym)&amp;_xlfn.XLOOKUP(16,eii,eia)&amp;_xlfn.XLOOKUP(4,eii,eia)&amp;_xlfn.XLOOKUP(LEFT(C571,7),r_1,r_4)&amp;" W @ 70°C"&amp;_xlfn.XLOOKUP(16,eii,eia)&amp;_xlfn.XLOOKUP(5,eii,eia)&amp;_xlfn.XLOOKUP(MID(C571,4,3),e_code,TEXT(e_size,"0000"))&amp;_xlfn.XLOOKUP(16,eii,eia)&amp;_xlfn.XLOOKUP(6,eii,eia)&amp;ROUND(MIN(SQRT($A571*_xlfn.XLOOKUP(LEFT(C571,7),r_1,r_4)),_xlfn.XLOOKUP(LEFT(C571,7),r_1,r_7)),1)&amp;" V"&amp;_xlfn.XLOOKUP(16,eii,eia)&amp;_xlfn.XLOOKUP(8,eii,eia)&amp;_xlfn.XLOOKUP(LEFT(C571,7),r_1,r_8)&amp;_xlfn.XLOOKUP(16,eii,eia)&amp;_xlfn.XLOOKUP(9,eii,eia)&amp;_xlfn.XLOOKUP($A571,E96_raw,E96_code&amp;" / "&amp;E96_3C)&amp;_xlfn.XLOOKUP(16,eii,eia)&amp;_xlfn.XLOOKUP(10,eii,eia)&amp;_xlfn.XLOOKUP(LEFT(C571,7),r_1,r_10)&amp;_xlfn.XLOOKUP(16,eii,eia)&amp;_xlfn.XLOOKUP(11,eii,eia)&amp;_xlfn.XLOOKUP(LEFT(C571,7),r_1,r_11)&amp;_xlfn.XLOOKUP(16,eii,eia)&amp;_xlfn.XLOOKUP(12,eii,eia)&amp;_xlfn.XLOOKUP(LEFT(C571,7),r_1,r_12)&amp;" ppm/°C"&amp;_xlfn.XLOOKUP(16,eii,eia)&amp;_xlfn.XLOOKUP(13,eii,eia)&amp;MID(C571,4,2)&amp;_xlfn.XLOOKUP(16,eii,eia)&amp;_xlfn.XLOOKUP(14,eii,eia)&amp;_xlfn.XLOOKUP(16,eii,eia)&amp;_xlfn.XLOOKUP(15,eii,eia)&amp;_xlfn.XLOOKUP(16,eii,eia)</f>
        <v>technology 8253;attribute MPN 'ERJ1RHD8253' constant;attribute value '825 k' constant;attribute Power '0.05 W @ 70°C' constant;attribute package '0201' constant;attribute RCWV '30 V' constant;attribute tolerance '±0.5 %' constant;attribute pkg_codes '8253 / 824'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1" s="5" t="str" cm="1">
        <f t="array" aca="1" ref="F571" ca="1">IF( OR( AND($A571&gt;=INDIRECT("'Panasonic ERJ Code Table'!$K" &amp; F$1),$A571&lt;=INDIRECT("'Panasonic ERJ Code Table'!$L" &amp; F$1)), AND($A571&gt;=INDIRECT("'Panasonic ERJ Code Table'!$M" &amp; F$1),$A571&lt;=INDIRECT("'Panasonic ERJ Code Table'!$N" &amp; F$1)) ),F$2&amp;_xlfn.XLOOKUP($A571,E96_raw,E96_code),"N/A")</f>
        <v>N/A</v>
      </c>
      <c r="I571" s="5" t="str" cm="1">
        <f t="array" aca="1" ref="I571" ca="1">IF( OR( AND($A571&gt;=INDIRECT("'Panasonic ERJ Code Table'!$K" &amp; I$1),$A571&lt;=INDIRECT("'Panasonic ERJ Code Table'!$L" &amp; I$1)), AND($A571&gt;=INDIRECT("'Panasonic ERJ Code Table'!$M" &amp; I$1),$A571&lt;=INDIRECT("'Panasonic ERJ Code Table'!$N" &amp; I$1)) ),I$2&amp;_xlfn.XLOOKUP($A571,E96_raw,E96_code),"N/A")</f>
        <v>ERJ2RKD8253</v>
      </c>
      <c r="L571" s="5" t="str" cm="1">
        <f t="array" aca="1" ref="L571" ca="1">IF( OR( AND($A571&gt;=INDIRECT("'Panasonic ERJ Code Table'!$K" &amp; L$1),$A571&lt;=INDIRECT("'Panasonic ERJ Code Table'!$L" &amp; L$1)), AND($A571&gt;=INDIRECT("'Panasonic ERJ Code Table'!$M" &amp; L$1),$A571&lt;=INDIRECT("'Panasonic ERJ Code Table'!$N" &amp; L$1)) ),L$2&amp;_xlfn.XLOOKUP($A571,E96_raw,E96_code),"N/A")</f>
        <v>N/A</v>
      </c>
      <c r="O571" s="5" t="str" cm="1">
        <f t="array" aca="1" ref="O571" ca="1">IF( OR( AND($A571&gt;=INDIRECT("'Panasonic ERJ Code Table'!$K" &amp; O$1),$A571&lt;=INDIRECT("'Panasonic ERJ Code Table'!$L" &amp; O$1)), AND($A571&gt;=INDIRECT("'Panasonic ERJ Code Table'!$M" &amp; O$1),$A571&lt;=INDIRECT("'Panasonic ERJ Code Table'!$N" &amp; O$1)) ),O$2&amp;_xlfn.XLOOKUP($A571,E96_raw,E96_code),"N/A")</f>
        <v>ERJ3RED8253</v>
      </c>
      <c r="R571" s="5" t="str" cm="1">
        <f t="array" aca="1" ref="R571" ca="1">IF( OR( AND($A571&gt;=INDIRECT("'Panasonic ERJ Code Table'!$K" &amp; R$1),$A571&lt;=INDIRECT("'Panasonic ERJ Code Table'!$L" &amp; R$1)), AND($A571&gt;=INDIRECT("'Panasonic ERJ Code Table'!$M" &amp; R$1),$A571&lt;=INDIRECT("'Panasonic ERJ Code Table'!$N" &amp; R$1)) ),R$2&amp;_xlfn.XLOOKUP($A571,E96_raw,E96_code),"N/A")</f>
        <v>N/A</v>
      </c>
      <c r="U571" s="5" t="str" cm="1">
        <f t="array" aca="1" ref="U571" ca="1">IF( OR( AND($A571&gt;=INDIRECT("'Panasonic ERJ Code Table'!$J" &amp; U$1),$A571&lt;=INDIRECT("'Panasonic ERJ Code Table'!$K" &amp; U$1)), AND($A571&gt;=INDIRECT("'Panasonic ERJ Code Table'!$L" &amp; U$1),$A571&lt;=INDIRECT("'Panasonic ERJ Code Table'!$M" &amp; U$1)) ),U$2&amp;_xlfn.XLOOKUP($A571,E96_raw,E96_code),"N/A")</f>
        <v>N/A</v>
      </c>
    </row>
    <row r="572" spans="1:21">
      <c r="A572" s="16">
        <v>845000</v>
      </c>
      <c r="B572" s="19"/>
      <c r="C572" s="5" t="str" cm="1">
        <f t="array" aca="1" ref="C572" ca="1">IF( OR( AND($A572&gt;=INDIRECT("'Panasonic ERJ Code Table'!$K" &amp; C$1),$A572&lt;=INDIRECT("'Panasonic ERJ Code Table'!$L" &amp; C$1)), AND($A572&gt;=INDIRECT("'Panasonic ERJ Code Table'!$M" &amp; C$1),$A572&lt;=INDIRECT("'Panasonic ERJ Code Table'!$N" &amp; C$1)) ),C$2&amp;_xlfn.XLOOKUP($A572,E96_raw,E96_code),"N/A")</f>
        <v>ERJ1RHD8453</v>
      </c>
      <c r="D572" s="23" t="str" cm="1">
        <f t="array" aca="1" ref="D572" ca="1">"technology "&amp;RIGHT(C572,4)&amp;";"&amp;_xlfn.XLOOKUP(2,eii,eia)&amp;C572&amp;_xlfn.XLOOKUP(16,eii,eia)&amp;_xlfn.XLOOKUP(3,eii,eia)&amp;_xlfn.XLOOKUP($A572,E96_raw,e96_std&amp;" "&amp;e96_sym)&amp;_xlfn.XLOOKUP(16,eii,eia)&amp;_xlfn.XLOOKUP(4,eii,eia)&amp;_xlfn.XLOOKUP(LEFT(C572,7),r_1,r_4)&amp;" W @ 70°C"&amp;_xlfn.XLOOKUP(16,eii,eia)&amp;_xlfn.XLOOKUP(5,eii,eia)&amp;_xlfn.XLOOKUP(MID(C572,4,3),e_code,TEXT(e_size,"0000"))&amp;_xlfn.XLOOKUP(16,eii,eia)&amp;_xlfn.XLOOKUP(6,eii,eia)&amp;ROUND(MIN(SQRT($A572*_xlfn.XLOOKUP(LEFT(C572,7),r_1,r_4)),_xlfn.XLOOKUP(LEFT(C572,7),r_1,r_7)),1)&amp;" V"&amp;_xlfn.XLOOKUP(16,eii,eia)&amp;_xlfn.XLOOKUP(8,eii,eia)&amp;_xlfn.XLOOKUP(LEFT(C572,7),r_1,r_8)&amp;_xlfn.XLOOKUP(16,eii,eia)&amp;_xlfn.XLOOKUP(9,eii,eia)&amp;_xlfn.XLOOKUP($A572,E96_raw,E96_code&amp;" / "&amp;E96_3C)&amp;_xlfn.XLOOKUP(16,eii,eia)&amp;_xlfn.XLOOKUP(10,eii,eia)&amp;_xlfn.XLOOKUP(LEFT(C572,7),r_1,r_10)&amp;_xlfn.XLOOKUP(16,eii,eia)&amp;_xlfn.XLOOKUP(11,eii,eia)&amp;_xlfn.XLOOKUP(LEFT(C572,7),r_1,r_11)&amp;_xlfn.XLOOKUP(16,eii,eia)&amp;_xlfn.XLOOKUP(12,eii,eia)&amp;_xlfn.XLOOKUP(LEFT(C572,7),r_1,r_12)&amp;" ppm/°C"&amp;_xlfn.XLOOKUP(16,eii,eia)&amp;_xlfn.XLOOKUP(13,eii,eia)&amp;MID(C572,4,2)&amp;_xlfn.XLOOKUP(16,eii,eia)&amp;_xlfn.XLOOKUP(14,eii,eia)&amp;_xlfn.XLOOKUP(16,eii,eia)&amp;_xlfn.XLOOKUP(15,eii,eia)&amp;_xlfn.XLOOKUP(16,eii,eia)</f>
        <v>technology 8453;attribute MPN 'ERJ1RHD8453' constant;attribute value '845 k' constant;attribute Power '0.05 W @ 70°C' constant;attribute package '0201' constant;attribute RCWV '30 V' constant;attribute tolerance '±0.5 %' constant;attribute pkg_codes '8453 / 844'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2" s="5" t="str" cm="1">
        <f t="array" aca="1" ref="F572" ca="1">IF( OR( AND($A572&gt;=INDIRECT("'Panasonic ERJ Code Table'!$K" &amp; F$1),$A572&lt;=INDIRECT("'Panasonic ERJ Code Table'!$L" &amp; F$1)), AND($A572&gt;=INDIRECT("'Panasonic ERJ Code Table'!$M" &amp; F$1),$A572&lt;=INDIRECT("'Panasonic ERJ Code Table'!$N" &amp; F$1)) ),F$2&amp;_xlfn.XLOOKUP($A572,E96_raw,E96_code),"N/A")</f>
        <v>N/A</v>
      </c>
      <c r="I572" s="5" t="str" cm="1">
        <f t="array" aca="1" ref="I572" ca="1">IF( OR( AND($A572&gt;=INDIRECT("'Panasonic ERJ Code Table'!$K" &amp; I$1),$A572&lt;=INDIRECT("'Panasonic ERJ Code Table'!$L" &amp; I$1)), AND($A572&gt;=INDIRECT("'Panasonic ERJ Code Table'!$M" &amp; I$1),$A572&lt;=INDIRECT("'Panasonic ERJ Code Table'!$N" &amp; I$1)) ),I$2&amp;_xlfn.XLOOKUP($A572,E96_raw,E96_code),"N/A")</f>
        <v>ERJ2RKD8453</v>
      </c>
      <c r="L572" s="5" t="str" cm="1">
        <f t="array" aca="1" ref="L572" ca="1">IF( OR( AND($A572&gt;=INDIRECT("'Panasonic ERJ Code Table'!$K" &amp; L$1),$A572&lt;=INDIRECT("'Panasonic ERJ Code Table'!$L" &amp; L$1)), AND($A572&gt;=INDIRECT("'Panasonic ERJ Code Table'!$M" &amp; L$1),$A572&lt;=INDIRECT("'Panasonic ERJ Code Table'!$N" &amp; L$1)) ),L$2&amp;_xlfn.XLOOKUP($A572,E96_raw,E96_code),"N/A")</f>
        <v>N/A</v>
      </c>
      <c r="O572" s="5" t="str" cm="1">
        <f t="array" aca="1" ref="O572" ca="1">IF( OR( AND($A572&gt;=INDIRECT("'Panasonic ERJ Code Table'!$K" &amp; O$1),$A572&lt;=INDIRECT("'Panasonic ERJ Code Table'!$L" &amp; O$1)), AND($A572&gt;=INDIRECT("'Panasonic ERJ Code Table'!$M" &amp; O$1),$A572&lt;=INDIRECT("'Panasonic ERJ Code Table'!$N" &amp; O$1)) ),O$2&amp;_xlfn.XLOOKUP($A572,E96_raw,E96_code),"N/A")</f>
        <v>ERJ3RED8453</v>
      </c>
      <c r="R572" s="5" t="str" cm="1">
        <f t="array" aca="1" ref="R572" ca="1">IF( OR( AND($A572&gt;=INDIRECT("'Panasonic ERJ Code Table'!$K" &amp; R$1),$A572&lt;=INDIRECT("'Panasonic ERJ Code Table'!$L" &amp; R$1)), AND($A572&gt;=INDIRECT("'Panasonic ERJ Code Table'!$M" &amp; R$1),$A572&lt;=INDIRECT("'Panasonic ERJ Code Table'!$N" &amp; R$1)) ),R$2&amp;_xlfn.XLOOKUP($A572,E96_raw,E96_code),"N/A")</f>
        <v>N/A</v>
      </c>
      <c r="U572" s="5" t="str" cm="1">
        <f t="array" aca="1" ref="U572" ca="1">IF( OR( AND($A572&gt;=INDIRECT("'Panasonic ERJ Code Table'!$J" &amp; U$1),$A572&lt;=INDIRECT("'Panasonic ERJ Code Table'!$K" &amp; U$1)), AND($A572&gt;=INDIRECT("'Panasonic ERJ Code Table'!$L" &amp; U$1),$A572&lt;=INDIRECT("'Panasonic ERJ Code Table'!$M" &amp; U$1)) ),U$2&amp;_xlfn.XLOOKUP($A572,E96_raw,E96_code),"N/A")</f>
        <v>N/A</v>
      </c>
    </row>
    <row r="573" spans="1:21">
      <c r="A573" s="16">
        <v>866000</v>
      </c>
      <c r="B573" s="19"/>
      <c r="C573" s="5" t="str" cm="1">
        <f t="array" aca="1" ref="C573" ca="1">IF( OR( AND($A573&gt;=INDIRECT("'Panasonic ERJ Code Table'!$K" &amp; C$1),$A573&lt;=INDIRECT("'Panasonic ERJ Code Table'!$L" &amp; C$1)), AND($A573&gt;=INDIRECT("'Panasonic ERJ Code Table'!$M" &amp; C$1),$A573&lt;=INDIRECT("'Panasonic ERJ Code Table'!$N" &amp; C$1)) ),C$2&amp;_xlfn.XLOOKUP($A573,E96_raw,E96_code),"N/A")</f>
        <v>ERJ1RHD8663</v>
      </c>
      <c r="D573" s="23" t="str" cm="1">
        <f t="array" aca="1" ref="D573" ca="1">"technology "&amp;RIGHT(C573,4)&amp;";"&amp;_xlfn.XLOOKUP(2,eii,eia)&amp;C573&amp;_xlfn.XLOOKUP(16,eii,eia)&amp;_xlfn.XLOOKUP(3,eii,eia)&amp;_xlfn.XLOOKUP($A573,E96_raw,e96_std&amp;" "&amp;e96_sym)&amp;_xlfn.XLOOKUP(16,eii,eia)&amp;_xlfn.XLOOKUP(4,eii,eia)&amp;_xlfn.XLOOKUP(LEFT(C573,7),r_1,r_4)&amp;" W @ 70°C"&amp;_xlfn.XLOOKUP(16,eii,eia)&amp;_xlfn.XLOOKUP(5,eii,eia)&amp;_xlfn.XLOOKUP(MID(C573,4,3),e_code,TEXT(e_size,"0000"))&amp;_xlfn.XLOOKUP(16,eii,eia)&amp;_xlfn.XLOOKUP(6,eii,eia)&amp;ROUND(MIN(SQRT($A573*_xlfn.XLOOKUP(LEFT(C573,7),r_1,r_4)),_xlfn.XLOOKUP(LEFT(C573,7),r_1,r_7)),1)&amp;" V"&amp;_xlfn.XLOOKUP(16,eii,eia)&amp;_xlfn.XLOOKUP(8,eii,eia)&amp;_xlfn.XLOOKUP(LEFT(C573,7),r_1,r_8)&amp;_xlfn.XLOOKUP(16,eii,eia)&amp;_xlfn.XLOOKUP(9,eii,eia)&amp;_xlfn.XLOOKUP($A573,E96_raw,E96_code&amp;" / "&amp;E96_3C)&amp;_xlfn.XLOOKUP(16,eii,eia)&amp;_xlfn.XLOOKUP(10,eii,eia)&amp;_xlfn.XLOOKUP(LEFT(C573,7),r_1,r_10)&amp;_xlfn.XLOOKUP(16,eii,eia)&amp;_xlfn.XLOOKUP(11,eii,eia)&amp;_xlfn.XLOOKUP(LEFT(C573,7),r_1,r_11)&amp;_xlfn.XLOOKUP(16,eii,eia)&amp;_xlfn.XLOOKUP(12,eii,eia)&amp;_xlfn.XLOOKUP(LEFT(C573,7),r_1,r_12)&amp;" ppm/°C"&amp;_xlfn.XLOOKUP(16,eii,eia)&amp;_xlfn.XLOOKUP(13,eii,eia)&amp;MID(C573,4,2)&amp;_xlfn.XLOOKUP(16,eii,eia)&amp;_xlfn.XLOOKUP(14,eii,eia)&amp;_xlfn.XLOOKUP(16,eii,eia)&amp;_xlfn.XLOOKUP(15,eii,eia)&amp;_xlfn.XLOOKUP(16,eii,eia)</f>
        <v>technology 8663;attribute MPN 'ERJ1RHD8663' constant;attribute value '866 k' constant;attribute Power '0.05 W @ 70°C' constant;attribute package '0201' constant;attribute RCWV '30 V' constant;attribute tolerance '±0.5 %' constant;attribute pkg_codes '8663 / 864'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3" s="5" t="str" cm="1">
        <f t="array" aca="1" ref="F573" ca="1">IF( OR( AND($A573&gt;=INDIRECT("'Panasonic ERJ Code Table'!$K" &amp; F$1),$A573&lt;=INDIRECT("'Panasonic ERJ Code Table'!$L" &amp; F$1)), AND($A573&gt;=INDIRECT("'Panasonic ERJ Code Table'!$M" &amp; F$1),$A573&lt;=INDIRECT("'Panasonic ERJ Code Table'!$N" &amp; F$1)) ),F$2&amp;_xlfn.XLOOKUP($A573,E96_raw,E96_code),"N/A")</f>
        <v>N/A</v>
      </c>
      <c r="I573" s="5" t="str" cm="1">
        <f t="array" aca="1" ref="I573" ca="1">IF( OR( AND($A573&gt;=INDIRECT("'Panasonic ERJ Code Table'!$K" &amp; I$1),$A573&lt;=INDIRECT("'Panasonic ERJ Code Table'!$L" &amp; I$1)), AND($A573&gt;=INDIRECT("'Panasonic ERJ Code Table'!$M" &amp; I$1),$A573&lt;=INDIRECT("'Panasonic ERJ Code Table'!$N" &amp; I$1)) ),I$2&amp;_xlfn.XLOOKUP($A573,E96_raw,E96_code),"N/A")</f>
        <v>ERJ2RKD8663</v>
      </c>
      <c r="L573" s="5" t="str" cm="1">
        <f t="array" aca="1" ref="L573" ca="1">IF( OR( AND($A573&gt;=INDIRECT("'Panasonic ERJ Code Table'!$K" &amp; L$1),$A573&lt;=INDIRECT("'Panasonic ERJ Code Table'!$L" &amp; L$1)), AND($A573&gt;=INDIRECT("'Panasonic ERJ Code Table'!$M" &amp; L$1),$A573&lt;=INDIRECT("'Panasonic ERJ Code Table'!$N" &amp; L$1)) ),L$2&amp;_xlfn.XLOOKUP($A573,E96_raw,E96_code),"N/A")</f>
        <v>N/A</v>
      </c>
      <c r="O573" s="5" t="str" cm="1">
        <f t="array" aca="1" ref="O573" ca="1">IF( OR( AND($A573&gt;=INDIRECT("'Panasonic ERJ Code Table'!$K" &amp; O$1),$A573&lt;=INDIRECT("'Panasonic ERJ Code Table'!$L" &amp; O$1)), AND($A573&gt;=INDIRECT("'Panasonic ERJ Code Table'!$M" &amp; O$1),$A573&lt;=INDIRECT("'Panasonic ERJ Code Table'!$N" &amp; O$1)) ),O$2&amp;_xlfn.XLOOKUP($A573,E96_raw,E96_code),"N/A")</f>
        <v>ERJ3RED8663</v>
      </c>
      <c r="R573" s="5" t="str" cm="1">
        <f t="array" aca="1" ref="R573" ca="1">IF( OR( AND($A573&gt;=INDIRECT("'Panasonic ERJ Code Table'!$K" &amp; R$1),$A573&lt;=INDIRECT("'Panasonic ERJ Code Table'!$L" &amp; R$1)), AND($A573&gt;=INDIRECT("'Panasonic ERJ Code Table'!$M" &amp; R$1),$A573&lt;=INDIRECT("'Panasonic ERJ Code Table'!$N" &amp; R$1)) ),R$2&amp;_xlfn.XLOOKUP($A573,E96_raw,E96_code),"N/A")</f>
        <v>N/A</v>
      </c>
      <c r="U573" s="5" t="str" cm="1">
        <f t="array" aca="1" ref="U573" ca="1">IF( OR( AND($A573&gt;=INDIRECT("'Panasonic ERJ Code Table'!$J" &amp; U$1),$A573&lt;=INDIRECT("'Panasonic ERJ Code Table'!$K" &amp; U$1)), AND($A573&gt;=INDIRECT("'Panasonic ERJ Code Table'!$L" &amp; U$1),$A573&lt;=INDIRECT("'Panasonic ERJ Code Table'!$M" &amp; U$1)) ),U$2&amp;_xlfn.XLOOKUP($A573,E96_raw,E96_code),"N/A")</f>
        <v>N/A</v>
      </c>
    </row>
    <row r="574" spans="1:21">
      <c r="A574" s="16">
        <v>887000</v>
      </c>
      <c r="B574" s="19"/>
      <c r="C574" s="5" t="str" cm="1">
        <f t="array" aca="1" ref="C574" ca="1">IF( OR( AND($A574&gt;=INDIRECT("'Panasonic ERJ Code Table'!$K" &amp; C$1),$A574&lt;=INDIRECT("'Panasonic ERJ Code Table'!$L" &amp; C$1)), AND($A574&gt;=INDIRECT("'Panasonic ERJ Code Table'!$M" &amp; C$1),$A574&lt;=INDIRECT("'Panasonic ERJ Code Table'!$N" &amp; C$1)) ),C$2&amp;_xlfn.XLOOKUP($A574,E96_raw,E96_code),"N/A")</f>
        <v>ERJ1RHD8873</v>
      </c>
      <c r="D574" s="23" t="str" cm="1">
        <f t="array" aca="1" ref="D574" ca="1">"technology "&amp;RIGHT(C574,4)&amp;";"&amp;_xlfn.XLOOKUP(2,eii,eia)&amp;C574&amp;_xlfn.XLOOKUP(16,eii,eia)&amp;_xlfn.XLOOKUP(3,eii,eia)&amp;_xlfn.XLOOKUP($A574,E96_raw,e96_std&amp;" "&amp;e96_sym)&amp;_xlfn.XLOOKUP(16,eii,eia)&amp;_xlfn.XLOOKUP(4,eii,eia)&amp;_xlfn.XLOOKUP(LEFT(C574,7),r_1,r_4)&amp;" W @ 70°C"&amp;_xlfn.XLOOKUP(16,eii,eia)&amp;_xlfn.XLOOKUP(5,eii,eia)&amp;_xlfn.XLOOKUP(MID(C574,4,3),e_code,TEXT(e_size,"0000"))&amp;_xlfn.XLOOKUP(16,eii,eia)&amp;_xlfn.XLOOKUP(6,eii,eia)&amp;ROUND(MIN(SQRT($A574*_xlfn.XLOOKUP(LEFT(C574,7),r_1,r_4)),_xlfn.XLOOKUP(LEFT(C574,7),r_1,r_7)),1)&amp;" V"&amp;_xlfn.XLOOKUP(16,eii,eia)&amp;_xlfn.XLOOKUP(8,eii,eia)&amp;_xlfn.XLOOKUP(LEFT(C574,7),r_1,r_8)&amp;_xlfn.XLOOKUP(16,eii,eia)&amp;_xlfn.XLOOKUP(9,eii,eia)&amp;_xlfn.XLOOKUP($A574,E96_raw,E96_code&amp;" / "&amp;E96_3C)&amp;_xlfn.XLOOKUP(16,eii,eia)&amp;_xlfn.XLOOKUP(10,eii,eia)&amp;_xlfn.XLOOKUP(LEFT(C574,7),r_1,r_10)&amp;_xlfn.XLOOKUP(16,eii,eia)&amp;_xlfn.XLOOKUP(11,eii,eia)&amp;_xlfn.XLOOKUP(LEFT(C574,7),r_1,r_11)&amp;_xlfn.XLOOKUP(16,eii,eia)&amp;_xlfn.XLOOKUP(12,eii,eia)&amp;_xlfn.XLOOKUP(LEFT(C574,7),r_1,r_12)&amp;" ppm/°C"&amp;_xlfn.XLOOKUP(16,eii,eia)&amp;_xlfn.XLOOKUP(13,eii,eia)&amp;MID(C574,4,2)&amp;_xlfn.XLOOKUP(16,eii,eia)&amp;_xlfn.XLOOKUP(14,eii,eia)&amp;_xlfn.XLOOKUP(16,eii,eia)&amp;_xlfn.XLOOKUP(15,eii,eia)&amp;_xlfn.XLOOKUP(16,eii,eia)</f>
        <v>technology 8873;attribute MPN 'ERJ1RHD8873' constant;attribute value '887 k' constant;attribute Power '0.05 W @ 70°C' constant;attribute package '0201' constant;attribute RCWV '30 V' constant;attribute tolerance '±0.5 %' constant;attribute pkg_codes '8873 / 884'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4" s="5" t="str" cm="1">
        <f t="array" aca="1" ref="F574" ca="1">IF( OR( AND($A574&gt;=INDIRECT("'Panasonic ERJ Code Table'!$K" &amp; F$1),$A574&lt;=INDIRECT("'Panasonic ERJ Code Table'!$L" &amp; F$1)), AND($A574&gt;=INDIRECT("'Panasonic ERJ Code Table'!$M" &amp; F$1),$A574&lt;=INDIRECT("'Panasonic ERJ Code Table'!$N" &amp; F$1)) ),F$2&amp;_xlfn.XLOOKUP($A574,E96_raw,E96_code),"N/A")</f>
        <v>N/A</v>
      </c>
      <c r="I574" s="5" t="str" cm="1">
        <f t="array" aca="1" ref="I574" ca="1">IF( OR( AND($A574&gt;=INDIRECT("'Panasonic ERJ Code Table'!$K" &amp; I$1),$A574&lt;=INDIRECT("'Panasonic ERJ Code Table'!$L" &amp; I$1)), AND($A574&gt;=INDIRECT("'Panasonic ERJ Code Table'!$M" &amp; I$1),$A574&lt;=INDIRECT("'Panasonic ERJ Code Table'!$N" &amp; I$1)) ),I$2&amp;_xlfn.XLOOKUP($A574,E96_raw,E96_code),"N/A")</f>
        <v>ERJ2RKD8873</v>
      </c>
      <c r="L574" s="5" t="str" cm="1">
        <f t="array" aca="1" ref="L574" ca="1">IF( OR( AND($A574&gt;=INDIRECT("'Panasonic ERJ Code Table'!$K" &amp; L$1),$A574&lt;=INDIRECT("'Panasonic ERJ Code Table'!$L" &amp; L$1)), AND($A574&gt;=INDIRECT("'Panasonic ERJ Code Table'!$M" &amp; L$1),$A574&lt;=INDIRECT("'Panasonic ERJ Code Table'!$N" &amp; L$1)) ),L$2&amp;_xlfn.XLOOKUP($A574,E96_raw,E96_code),"N/A")</f>
        <v>N/A</v>
      </c>
      <c r="O574" s="5" t="str" cm="1">
        <f t="array" aca="1" ref="O574" ca="1">IF( OR( AND($A574&gt;=INDIRECT("'Panasonic ERJ Code Table'!$K" &amp; O$1),$A574&lt;=INDIRECT("'Panasonic ERJ Code Table'!$L" &amp; O$1)), AND($A574&gt;=INDIRECT("'Panasonic ERJ Code Table'!$M" &amp; O$1),$A574&lt;=INDIRECT("'Panasonic ERJ Code Table'!$N" &amp; O$1)) ),O$2&amp;_xlfn.XLOOKUP($A574,E96_raw,E96_code),"N/A")</f>
        <v>ERJ3RED8873</v>
      </c>
      <c r="R574" s="5" t="str" cm="1">
        <f t="array" aca="1" ref="R574" ca="1">IF( OR( AND($A574&gt;=INDIRECT("'Panasonic ERJ Code Table'!$K" &amp; R$1),$A574&lt;=INDIRECT("'Panasonic ERJ Code Table'!$L" &amp; R$1)), AND($A574&gt;=INDIRECT("'Panasonic ERJ Code Table'!$M" &amp; R$1),$A574&lt;=INDIRECT("'Panasonic ERJ Code Table'!$N" &amp; R$1)) ),R$2&amp;_xlfn.XLOOKUP($A574,E96_raw,E96_code),"N/A")</f>
        <v>N/A</v>
      </c>
      <c r="U574" s="5" t="str" cm="1">
        <f t="array" aca="1" ref="U574" ca="1">IF( OR( AND($A574&gt;=INDIRECT("'Panasonic ERJ Code Table'!$J" &amp; U$1),$A574&lt;=INDIRECT("'Panasonic ERJ Code Table'!$K" &amp; U$1)), AND($A574&gt;=INDIRECT("'Panasonic ERJ Code Table'!$L" &amp; U$1),$A574&lt;=INDIRECT("'Panasonic ERJ Code Table'!$M" &amp; U$1)) ),U$2&amp;_xlfn.XLOOKUP($A574,E96_raw,E96_code),"N/A")</f>
        <v>N/A</v>
      </c>
    </row>
    <row r="575" spans="1:21">
      <c r="A575" s="16">
        <v>909000</v>
      </c>
      <c r="B575" s="19"/>
      <c r="C575" s="5" t="str" cm="1">
        <f t="array" aca="1" ref="C575" ca="1">IF( OR( AND($A575&gt;=INDIRECT("'Panasonic ERJ Code Table'!$K" &amp; C$1),$A575&lt;=INDIRECT("'Panasonic ERJ Code Table'!$L" &amp; C$1)), AND($A575&gt;=INDIRECT("'Panasonic ERJ Code Table'!$M" &amp; C$1),$A575&lt;=INDIRECT("'Panasonic ERJ Code Table'!$N" &amp; C$1)) ),C$2&amp;_xlfn.XLOOKUP($A575,E96_raw,E96_code),"N/A")</f>
        <v>ERJ1RHD9093</v>
      </c>
      <c r="D575" s="23" t="str" cm="1">
        <f t="array" aca="1" ref="D575" ca="1">"technology "&amp;RIGHT(C575,4)&amp;";"&amp;_xlfn.XLOOKUP(2,eii,eia)&amp;C575&amp;_xlfn.XLOOKUP(16,eii,eia)&amp;_xlfn.XLOOKUP(3,eii,eia)&amp;_xlfn.XLOOKUP($A575,E96_raw,e96_std&amp;" "&amp;e96_sym)&amp;_xlfn.XLOOKUP(16,eii,eia)&amp;_xlfn.XLOOKUP(4,eii,eia)&amp;_xlfn.XLOOKUP(LEFT(C575,7),r_1,r_4)&amp;" W @ 70°C"&amp;_xlfn.XLOOKUP(16,eii,eia)&amp;_xlfn.XLOOKUP(5,eii,eia)&amp;_xlfn.XLOOKUP(MID(C575,4,3),e_code,TEXT(e_size,"0000"))&amp;_xlfn.XLOOKUP(16,eii,eia)&amp;_xlfn.XLOOKUP(6,eii,eia)&amp;ROUND(MIN(SQRT($A575*_xlfn.XLOOKUP(LEFT(C575,7),r_1,r_4)),_xlfn.XLOOKUP(LEFT(C575,7),r_1,r_7)),1)&amp;" V"&amp;_xlfn.XLOOKUP(16,eii,eia)&amp;_xlfn.XLOOKUP(8,eii,eia)&amp;_xlfn.XLOOKUP(LEFT(C575,7),r_1,r_8)&amp;_xlfn.XLOOKUP(16,eii,eia)&amp;_xlfn.XLOOKUP(9,eii,eia)&amp;_xlfn.XLOOKUP($A575,E96_raw,E96_code&amp;" / "&amp;E96_3C)&amp;_xlfn.XLOOKUP(16,eii,eia)&amp;_xlfn.XLOOKUP(10,eii,eia)&amp;_xlfn.XLOOKUP(LEFT(C575,7),r_1,r_10)&amp;_xlfn.XLOOKUP(16,eii,eia)&amp;_xlfn.XLOOKUP(11,eii,eia)&amp;_xlfn.XLOOKUP(LEFT(C575,7),r_1,r_11)&amp;_xlfn.XLOOKUP(16,eii,eia)&amp;_xlfn.XLOOKUP(12,eii,eia)&amp;_xlfn.XLOOKUP(LEFT(C575,7),r_1,r_12)&amp;" ppm/°C"&amp;_xlfn.XLOOKUP(16,eii,eia)&amp;_xlfn.XLOOKUP(13,eii,eia)&amp;MID(C575,4,2)&amp;_xlfn.XLOOKUP(16,eii,eia)&amp;_xlfn.XLOOKUP(14,eii,eia)&amp;_xlfn.XLOOKUP(16,eii,eia)&amp;_xlfn.XLOOKUP(15,eii,eia)&amp;_xlfn.XLOOKUP(16,eii,eia)</f>
        <v>technology 9093;attribute MPN 'ERJ1RHD9093' constant;attribute value '909 k' constant;attribute Power '0.05 W @ 70°C' constant;attribute package '0201' constant;attribute RCWV '30 V' constant;attribute tolerance '±0.5 %' constant;attribute pkg_codes '9093 / 904'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5" s="5" t="str" cm="1">
        <f t="array" aca="1" ref="F575" ca="1">IF( OR( AND($A575&gt;=INDIRECT("'Panasonic ERJ Code Table'!$K" &amp; F$1),$A575&lt;=INDIRECT("'Panasonic ERJ Code Table'!$L" &amp; F$1)), AND($A575&gt;=INDIRECT("'Panasonic ERJ Code Table'!$M" &amp; F$1),$A575&lt;=INDIRECT("'Panasonic ERJ Code Table'!$N" &amp; F$1)) ),F$2&amp;_xlfn.XLOOKUP($A575,E96_raw,E96_code),"N/A")</f>
        <v>N/A</v>
      </c>
      <c r="I575" s="5" t="str" cm="1">
        <f t="array" aca="1" ref="I575" ca="1">IF( OR( AND($A575&gt;=INDIRECT("'Panasonic ERJ Code Table'!$K" &amp; I$1),$A575&lt;=INDIRECT("'Panasonic ERJ Code Table'!$L" &amp; I$1)), AND($A575&gt;=INDIRECT("'Panasonic ERJ Code Table'!$M" &amp; I$1),$A575&lt;=INDIRECT("'Panasonic ERJ Code Table'!$N" &amp; I$1)) ),I$2&amp;_xlfn.XLOOKUP($A575,E96_raw,E96_code),"N/A")</f>
        <v>ERJ2RKD9093</v>
      </c>
      <c r="L575" s="5" t="str" cm="1">
        <f t="array" aca="1" ref="L575" ca="1">IF( OR( AND($A575&gt;=INDIRECT("'Panasonic ERJ Code Table'!$K" &amp; L$1),$A575&lt;=INDIRECT("'Panasonic ERJ Code Table'!$L" &amp; L$1)), AND($A575&gt;=INDIRECT("'Panasonic ERJ Code Table'!$M" &amp; L$1),$A575&lt;=INDIRECT("'Panasonic ERJ Code Table'!$N" &amp; L$1)) ),L$2&amp;_xlfn.XLOOKUP($A575,E96_raw,E96_code),"N/A")</f>
        <v>N/A</v>
      </c>
      <c r="O575" s="5" t="str" cm="1">
        <f t="array" aca="1" ref="O575" ca="1">IF( OR( AND($A575&gt;=INDIRECT("'Panasonic ERJ Code Table'!$K" &amp; O$1),$A575&lt;=INDIRECT("'Panasonic ERJ Code Table'!$L" &amp; O$1)), AND($A575&gt;=INDIRECT("'Panasonic ERJ Code Table'!$M" &amp; O$1),$A575&lt;=INDIRECT("'Panasonic ERJ Code Table'!$N" &amp; O$1)) ),O$2&amp;_xlfn.XLOOKUP($A575,E96_raw,E96_code),"N/A")</f>
        <v>ERJ3RED9093</v>
      </c>
      <c r="R575" s="5" t="str" cm="1">
        <f t="array" aca="1" ref="R575" ca="1">IF( OR( AND($A575&gt;=INDIRECT("'Panasonic ERJ Code Table'!$K" &amp; R$1),$A575&lt;=INDIRECT("'Panasonic ERJ Code Table'!$L" &amp; R$1)), AND($A575&gt;=INDIRECT("'Panasonic ERJ Code Table'!$M" &amp; R$1),$A575&lt;=INDIRECT("'Panasonic ERJ Code Table'!$N" &amp; R$1)) ),R$2&amp;_xlfn.XLOOKUP($A575,E96_raw,E96_code),"N/A")</f>
        <v>N/A</v>
      </c>
      <c r="U575" s="5" t="str" cm="1">
        <f t="array" aca="1" ref="U575" ca="1">IF( OR( AND($A575&gt;=INDIRECT("'Panasonic ERJ Code Table'!$J" &amp; U$1),$A575&lt;=INDIRECT("'Panasonic ERJ Code Table'!$K" &amp; U$1)), AND($A575&gt;=INDIRECT("'Panasonic ERJ Code Table'!$L" &amp; U$1),$A575&lt;=INDIRECT("'Panasonic ERJ Code Table'!$M" &amp; U$1)) ),U$2&amp;_xlfn.XLOOKUP($A575,E96_raw,E96_code),"N/A")</f>
        <v>N/A</v>
      </c>
    </row>
    <row r="576" spans="1:21">
      <c r="A576" s="16">
        <v>931000</v>
      </c>
      <c r="B576" s="19"/>
      <c r="C576" s="5" t="str" cm="1">
        <f t="array" aca="1" ref="C576" ca="1">IF( OR( AND($A576&gt;=INDIRECT("'Panasonic ERJ Code Table'!$K" &amp; C$1),$A576&lt;=INDIRECT("'Panasonic ERJ Code Table'!$L" &amp; C$1)), AND($A576&gt;=INDIRECT("'Panasonic ERJ Code Table'!$M" &amp; C$1),$A576&lt;=INDIRECT("'Panasonic ERJ Code Table'!$N" &amp; C$1)) ),C$2&amp;_xlfn.XLOOKUP($A576,E96_raw,E96_code),"N/A")</f>
        <v>ERJ1RHD9313</v>
      </c>
      <c r="D576" s="23" t="str" cm="1">
        <f t="array" aca="1" ref="D576" ca="1">"technology "&amp;RIGHT(C576,4)&amp;";"&amp;_xlfn.XLOOKUP(2,eii,eia)&amp;C576&amp;_xlfn.XLOOKUP(16,eii,eia)&amp;_xlfn.XLOOKUP(3,eii,eia)&amp;_xlfn.XLOOKUP($A576,E96_raw,e96_std&amp;" "&amp;e96_sym)&amp;_xlfn.XLOOKUP(16,eii,eia)&amp;_xlfn.XLOOKUP(4,eii,eia)&amp;_xlfn.XLOOKUP(LEFT(C576,7),r_1,r_4)&amp;" W @ 70°C"&amp;_xlfn.XLOOKUP(16,eii,eia)&amp;_xlfn.XLOOKUP(5,eii,eia)&amp;_xlfn.XLOOKUP(MID(C576,4,3),e_code,TEXT(e_size,"0000"))&amp;_xlfn.XLOOKUP(16,eii,eia)&amp;_xlfn.XLOOKUP(6,eii,eia)&amp;ROUND(MIN(SQRT($A576*_xlfn.XLOOKUP(LEFT(C576,7),r_1,r_4)),_xlfn.XLOOKUP(LEFT(C576,7),r_1,r_7)),1)&amp;" V"&amp;_xlfn.XLOOKUP(16,eii,eia)&amp;_xlfn.XLOOKUP(8,eii,eia)&amp;_xlfn.XLOOKUP(LEFT(C576,7),r_1,r_8)&amp;_xlfn.XLOOKUP(16,eii,eia)&amp;_xlfn.XLOOKUP(9,eii,eia)&amp;_xlfn.XLOOKUP($A576,E96_raw,E96_code&amp;" / "&amp;E96_3C)&amp;_xlfn.XLOOKUP(16,eii,eia)&amp;_xlfn.XLOOKUP(10,eii,eia)&amp;_xlfn.XLOOKUP(LEFT(C576,7),r_1,r_10)&amp;_xlfn.XLOOKUP(16,eii,eia)&amp;_xlfn.XLOOKUP(11,eii,eia)&amp;_xlfn.XLOOKUP(LEFT(C576,7),r_1,r_11)&amp;_xlfn.XLOOKUP(16,eii,eia)&amp;_xlfn.XLOOKUP(12,eii,eia)&amp;_xlfn.XLOOKUP(LEFT(C576,7),r_1,r_12)&amp;" ppm/°C"&amp;_xlfn.XLOOKUP(16,eii,eia)&amp;_xlfn.XLOOKUP(13,eii,eia)&amp;MID(C576,4,2)&amp;_xlfn.XLOOKUP(16,eii,eia)&amp;_xlfn.XLOOKUP(14,eii,eia)&amp;_xlfn.XLOOKUP(16,eii,eia)&amp;_xlfn.XLOOKUP(15,eii,eia)&amp;_xlfn.XLOOKUP(16,eii,eia)</f>
        <v>technology 9313;attribute MPN 'ERJ1RHD9313' constant;attribute value '931 k' constant;attribute Power '0.05 W @ 70°C' constant;attribute package '0201' constant;attribute RCWV '30 V' constant;attribute tolerance '±0.5 %' constant;attribute pkg_codes '9313 / 934'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6" s="5" t="str" cm="1">
        <f t="array" aca="1" ref="F576" ca="1">IF( OR( AND($A576&gt;=INDIRECT("'Panasonic ERJ Code Table'!$K" &amp; F$1),$A576&lt;=INDIRECT("'Panasonic ERJ Code Table'!$L" &amp; F$1)), AND($A576&gt;=INDIRECT("'Panasonic ERJ Code Table'!$M" &amp; F$1),$A576&lt;=INDIRECT("'Panasonic ERJ Code Table'!$N" &amp; F$1)) ),F$2&amp;_xlfn.XLOOKUP($A576,E96_raw,E96_code),"N/A")</f>
        <v>N/A</v>
      </c>
      <c r="I576" s="5" t="str" cm="1">
        <f t="array" aca="1" ref="I576" ca="1">IF( OR( AND($A576&gt;=INDIRECT("'Panasonic ERJ Code Table'!$K" &amp; I$1),$A576&lt;=INDIRECT("'Panasonic ERJ Code Table'!$L" &amp; I$1)), AND($A576&gt;=INDIRECT("'Panasonic ERJ Code Table'!$M" &amp; I$1),$A576&lt;=INDIRECT("'Panasonic ERJ Code Table'!$N" &amp; I$1)) ),I$2&amp;_xlfn.XLOOKUP($A576,E96_raw,E96_code),"N/A")</f>
        <v>ERJ2RKD9313</v>
      </c>
      <c r="L576" s="5" t="str" cm="1">
        <f t="array" aca="1" ref="L576" ca="1">IF( OR( AND($A576&gt;=INDIRECT("'Panasonic ERJ Code Table'!$K" &amp; L$1),$A576&lt;=INDIRECT("'Panasonic ERJ Code Table'!$L" &amp; L$1)), AND($A576&gt;=INDIRECT("'Panasonic ERJ Code Table'!$M" &amp; L$1),$A576&lt;=INDIRECT("'Panasonic ERJ Code Table'!$N" &amp; L$1)) ),L$2&amp;_xlfn.XLOOKUP($A576,E96_raw,E96_code),"N/A")</f>
        <v>N/A</v>
      </c>
      <c r="O576" s="5" t="str" cm="1">
        <f t="array" aca="1" ref="O576" ca="1">IF( OR( AND($A576&gt;=INDIRECT("'Panasonic ERJ Code Table'!$K" &amp; O$1),$A576&lt;=INDIRECT("'Panasonic ERJ Code Table'!$L" &amp; O$1)), AND($A576&gt;=INDIRECT("'Panasonic ERJ Code Table'!$M" &amp; O$1),$A576&lt;=INDIRECT("'Panasonic ERJ Code Table'!$N" &amp; O$1)) ),O$2&amp;_xlfn.XLOOKUP($A576,E96_raw,E96_code),"N/A")</f>
        <v>ERJ3RED9313</v>
      </c>
      <c r="R576" s="5" t="str" cm="1">
        <f t="array" aca="1" ref="R576" ca="1">IF( OR( AND($A576&gt;=INDIRECT("'Panasonic ERJ Code Table'!$K" &amp; R$1),$A576&lt;=INDIRECT("'Panasonic ERJ Code Table'!$L" &amp; R$1)), AND($A576&gt;=INDIRECT("'Panasonic ERJ Code Table'!$M" &amp; R$1),$A576&lt;=INDIRECT("'Panasonic ERJ Code Table'!$N" &amp; R$1)) ),R$2&amp;_xlfn.XLOOKUP($A576,E96_raw,E96_code),"N/A")</f>
        <v>N/A</v>
      </c>
      <c r="U576" s="5" t="str" cm="1">
        <f t="array" aca="1" ref="U576" ca="1">IF( OR( AND($A576&gt;=INDIRECT("'Panasonic ERJ Code Table'!$J" &amp; U$1),$A576&lt;=INDIRECT("'Panasonic ERJ Code Table'!$K" &amp; U$1)), AND($A576&gt;=INDIRECT("'Panasonic ERJ Code Table'!$L" &amp; U$1),$A576&lt;=INDIRECT("'Panasonic ERJ Code Table'!$M" &amp; U$1)) ),U$2&amp;_xlfn.XLOOKUP($A576,E96_raw,E96_code),"N/A")</f>
        <v>N/A</v>
      </c>
    </row>
    <row r="577" spans="1:21">
      <c r="A577" s="16">
        <v>953000</v>
      </c>
      <c r="B577" s="19"/>
      <c r="C577" s="5" t="str" cm="1">
        <f t="array" aca="1" ref="C577" ca="1">IF( OR( AND($A577&gt;=INDIRECT("'Panasonic ERJ Code Table'!$K" &amp; C$1),$A577&lt;=INDIRECT("'Panasonic ERJ Code Table'!$L" &amp; C$1)), AND($A577&gt;=INDIRECT("'Panasonic ERJ Code Table'!$M" &amp; C$1),$A577&lt;=INDIRECT("'Panasonic ERJ Code Table'!$N" &amp; C$1)) ),C$2&amp;_xlfn.XLOOKUP($A577,E96_raw,E96_code),"N/A")</f>
        <v>ERJ1RHD9533</v>
      </c>
      <c r="D577" s="23" t="str" cm="1">
        <f t="array" aca="1" ref="D577" ca="1">"technology "&amp;RIGHT(C577,4)&amp;";"&amp;_xlfn.XLOOKUP(2,eii,eia)&amp;C577&amp;_xlfn.XLOOKUP(16,eii,eia)&amp;_xlfn.XLOOKUP(3,eii,eia)&amp;_xlfn.XLOOKUP($A577,E96_raw,e96_std&amp;" "&amp;e96_sym)&amp;_xlfn.XLOOKUP(16,eii,eia)&amp;_xlfn.XLOOKUP(4,eii,eia)&amp;_xlfn.XLOOKUP(LEFT(C577,7),r_1,r_4)&amp;" W @ 70°C"&amp;_xlfn.XLOOKUP(16,eii,eia)&amp;_xlfn.XLOOKUP(5,eii,eia)&amp;_xlfn.XLOOKUP(MID(C577,4,3),e_code,TEXT(e_size,"0000"))&amp;_xlfn.XLOOKUP(16,eii,eia)&amp;_xlfn.XLOOKUP(6,eii,eia)&amp;ROUND(MIN(SQRT($A577*_xlfn.XLOOKUP(LEFT(C577,7),r_1,r_4)),_xlfn.XLOOKUP(LEFT(C577,7),r_1,r_7)),1)&amp;" V"&amp;_xlfn.XLOOKUP(16,eii,eia)&amp;_xlfn.XLOOKUP(8,eii,eia)&amp;_xlfn.XLOOKUP(LEFT(C577,7),r_1,r_8)&amp;_xlfn.XLOOKUP(16,eii,eia)&amp;_xlfn.XLOOKUP(9,eii,eia)&amp;_xlfn.XLOOKUP($A577,E96_raw,E96_code&amp;" / "&amp;E96_3C)&amp;_xlfn.XLOOKUP(16,eii,eia)&amp;_xlfn.XLOOKUP(10,eii,eia)&amp;_xlfn.XLOOKUP(LEFT(C577,7),r_1,r_10)&amp;_xlfn.XLOOKUP(16,eii,eia)&amp;_xlfn.XLOOKUP(11,eii,eia)&amp;_xlfn.XLOOKUP(LEFT(C577,7),r_1,r_11)&amp;_xlfn.XLOOKUP(16,eii,eia)&amp;_xlfn.XLOOKUP(12,eii,eia)&amp;_xlfn.XLOOKUP(LEFT(C577,7),r_1,r_12)&amp;" ppm/°C"&amp;_xlfn.XLOOKUP(16,eii,eia)&amp;_xlfn.XLOOKUP(13,eii,eia)&amp;MID(C577,4,2)&amp;_xlfn.XLOOKUP(16,eii,eia)&amp;_xlfn.XLOOKUP(14,eii,eia)&amp;_xlfn.XLOOKUP(16,eii,eia)&amp;_xlfn.XLOOKUP(15,eii,eia)&amp;_xlfn.XLOOKUP(16,eii,eia)</f>
        <v>technology 9533;attribute MPN 'ERJ1RHD9533' constant;attribute value '953 k' constant;attribute Power '0.05 W @ 70°C' constant;attribute package '0201' constant;attribute RCWV '30 V' constant;attribute tolerance '±0.5 %' constant;attribute pkg_codes '9533 / 954'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7" s="5" t="str" cm="1">
        <f t="array" aca="1" ref="F577" ca="1">IF( OR( AND($A577&gt;=INDIRECT("'Panasonic ERJ Code Table'!$K" &amp; F$1),$A577&lt;=INDIRECT("'Panasonic ERJ Code Table'!$L" &amp; F$1)), AND($A577&gt;=INDIRECT("'Panasonic ERJ Code Table'!$M" &amp; F$1),$A577&lt;=INDIRECT("'Panasonic ERJ Code Table'!$N" &amp; F$1)) ),F$2&amp;_xlfn.XLOOKUP($A577,E96_raw,E96_code),"N/A")</f>
        <v>N/A</v>
      </c>
      <c r="I577" s="5" t="str" cm="1">
        <f t="array" aca="1" ref="I577" ca="1">IF( OR( AND($A577&gt;=INDIRECT("'Panasonic ERJ Code Table'!$K" &amp; I$1),$A577&lt;=INDIRECT("'Panasonic ERJ Code Table'!$L" &amp; I$1)), AND($A577&gt;=INDIRECT("'Panasonic ERJ Code Table'!$M" &amp; I$1),$A577&lt;=INDIRECT("'Panasonic ERJ Code Table'!$N" &amp; I$1)) ),I$2&amp;_xlfn.XLOOKUP($A577,E96_raw,E96_code),"N/A")</f>
        <v>ERJ2RKD9533</v>
      </c>
      <c r="L577" s="5" t="str" cm="1">
        <f t="array" aca="1" ref="L577" ca="1">IF( OR( AND($A577&gt;=INDIRECT("'Panasonic ERJ Code Table'!$K" &amp; L$1),$A577&lt;=INDIRECT("'Panasonic ERJ Code Table'!$L" &amp; L$1)), AND($A577&gt;=INDIRECT("'Panasonic ERJ Code Table'!$M" &amp; L$1),$A577&lt;=INDIRECT("'Panasonic ERJ Code Table'!$N" &amp; L$1)) ),L$2&amp;_xlfn.XLOOKUP($A577,E96_raw,E96_code),"N/A")</f>
        <v>N/A</v>
      </c>
      <c r="O577" s="5" t="str" cm="1">
        <f t="array" aca="1" ref="O577" ca="1">IF( OR( AND($A577&gt;=INDIRECT("'Panasonic ERJ Code Table'!$K" &amp; O$1),$A577&lt;=INDIRECT("'Panasonic ERJ Code Table'!$L" &amp; O$1)), AND($A577&gt;=INDIRECT("'Panasonic ERJ Code Table'!$M" &amp; O$1),$A577&lt;=INDIRECT("'Panasonic ERJ Code Table'!$N" &amp; O$1)) ),O$2&amp;_xlfn.XLOOKUP($A577,E96_raw,E96_code),"N/A")</f>
        <v>ERJ3RED9533</v>
      </c>
      <c r="R577" s="5" t="str" cm="1">
        <f t="array" aca="1" ref="R577" ca="1">IF( OR( AND($A577&gt;=INDIRECT("'Panasonic ERJ Code Table'!$K" &amp; R$1),$A577&lt;=INDIRECT("'Panasonic ERJ Code Table'!$L" &amp; R$1)), AND($A577&gt;=INDIRECT("'Panasonic ERJ Code Table'!$M" &amp; R$1),$A577&lt;=INDIRECT("'Panasonic ERJ Code Table'!$N" &amp; R$1)) ),R$2&amp;_xlfn.XLOOKUP($A577,E96_raw,E96_code),"N/A")</f>
        <v>N/A</v>
      </c>
      <c r="U577" s="5" t="str" cm="1">
        <f t="array" aca="1" ref="U577" ca="1">IF( OR( AND($A577&gt;=INDIRECT("'Panasonic ERJ Code Table'!$J" &amp; U$1),$A577&lt;=INDIRECT("'Panasonic ERJ Code Table'!$K" &amp; U$1)), AND($A577&gt;=INDIRECT("'Panasonic ERJ Code Table'!$L" &amp; U$1),$A577&lt;=INDIRECT("'Panasonic ERJ Code Table'!$M" &amp; U$1)) ),U$2&amp;_xlfn.XLOOKUP($A577,E96_raw,E96_code),"N/A")</f>
        <v>N/A</v>
      </c>
    </row>
    <row r="578" spans="1:21">
      <c r="A578" s="16">
        <v>976000</v>
      </c>
      <c r="B578" s="19"/>
      <c r="C578" s="5" t="str" cm="1">
        <f t="array" aca="1" ref="C578" ca="1">IF( OR( AND($A578&gt;=INDIRECT("'Panasonic ERJ Code Table'!$K" &amp; C$1),$A578&lt;=INDIRECT("'Panasonic ERJ Code Table'!$L" &amp; C$1)), AND($A578&gt;=INDIRECT("'Panasonic ERJ Code Table'!$M" &amp; C$1),$A578&lt;=INDIRECT("'Panasonic ERJ Code Table'!$N" &amp; C$1)) ),C$2&amp;_xlfn.XLOOKUP($A578,E96_raw,E96_code),"N/A")</f>
        <v>ERJ1RHD9763</v>
      </c>
      <c r="D578" s="23" t="str" cm="1">
        <f t="array" aca="1" ref="D578" ca="1">"technology "&amp;RIGHT(C578,4)&amp;";"&amp;_xlfn.XLOOKUP(2,eii,eia)&amp;C578&amp;_xlfn.XLOOKUP(16,eii,eia)&amp;_xlfn.XLOOKUP(3,eii,eia)&amp;_xlfn.XLOOKUP($A578,E96_raw,e96_std&amp;" "&amp;e96_sym)&amp;_xlfn.XLOOKUP(16,eii,eia)&amp;_xlfn.XLOOKUP(4,eii,eia)&amp;_xlfn.XLOOKUP(LEFT(C578,7),r_1,r_4)&amp;" W @ 70°C"&amp;_xlfn.XLOOKUP(16,eii,eia)&amp;_xlfn.XLOOKUP(5,eii,eia)&amp;_xlfn.XLOOKUP(MID(C578,4,3),e_code,TEXT(e_size,"0000"))&amp;_xlfn.XLOOKUP(16,eii,eia)&amp;_xlfn.XLOOKUP(6,eii,eia)&amp;ROUND(MIN(SQRT($A578*_xlfn.XLOOKUP(LEFT(C578,7),r_1,r_4)),_xlfn.XLOOKUP(LEFT(C578,7),r_1,r_7)),1)&amp;" V"&amp;_xlfn.XLOOKUP(16,eii,eia)&amp;_xlfn.XLOOKUP(8,eii,eia)&amp;_xlfn.XLOOKUP(LEFT(C578,7),r_1,r_8)&amp;_xlfn.XLOOKUP(16,eii,eia)&amp;_xlfn.XLOOKUP(9,eii,eia)&amp;_xlfn.XLOOKUP($A578,E96_raw,E96_code&amp;" / "&amp;E96_3C)&amp;_xlfn.XLOOKUP(16,eii,eia)&amp;_xlfn.XLOOKUP(10,eii,eia)&amp;_xlfn.XLOOKUP(LEFT(C578,7),r_1,r_10)&amp;_xlfn.XLOOKUP(16,eii,eia)&amp;_xlfn.XLOOKUP(11,eii,eia)&amp;_xlfn.XLOOKUP(LEFT(C578,7),r_1,r_11)&amp;_xlfn.XLOOKUP(16,eii,eia)&amp;_xlfn.XLOOKUP(12,eii,eia)&amp;_xlfn.XLOOKUP(LEFT(C578,7),r_1,r_12)&amp;" ppm/°C"&amp;_xlfn.XLOOKUP(16,eii,eia)&amp;_xlfn.XLOOKUP(13,eii,eia)&amp;MID(C578,4,2)&amp;_xlfn.XLOOKUP(16,eii,eia)&amp;_xlfn.XLOOKUP(14,eii,eia)&amp;_xlfn.XLOOKUP(16,eii,eia)&amp;_xlfn.XLOOKUP(15,eii,eia)&amp;_xlfn.XLOOKUP(16,eii,eia)</f>
        <v>technology 9763;attribute MPN 'ERJ1RHD9763' constant;attribute value '976 k' constant;attribute Power '0.05 W @ 70°C' constant;attribute package '0201' constant;attribute RCWV '30 V' constant;attribute tolerance '±0.5 %' constant;attribute pkg_codes '9763 / 974'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8" s="5" t="str" cm="1">
        <f t="array" aca="1" ref="F578" ca="1">IF( OR( AND($A578&gt;=INDIRECT("'Panasonic ERJ Code Table'!$K" &amp; F$1),$A578&lt;=INDIRECT("'Panasonic ERJ Code Table'!$L" &amp; F$1)), AND($A578&gt;=INDIRECT("'Panasonic ERJ Code Table'!$M" &amp; F$1),$A578&lt;=INDIRECT("'Panasonic ERJ Code Table'!$N" &amp; F$1)) ),F$2&amp;_xlfn.XLOOKUP($A578,E96_raw,E96_code),"N/A")</f>
        <v>N/A</v>
      </c>
      <c r="I578" s="5" t="str" cm="1">
        <f t="array" aca="1" ref="I578" ca="1">IF( OR( AND($A578&gt;=INDIRECT("'Panasonic ERJ Code Table'!$K" &amp; I$1),$A578&lt;=INDIRECT("'Panasonic ERJ Code Table'!$L" &amp; I$1)), AND($A578&gt;=INDIRECT("'Panasonic ERJ Code Table'!$M" &amp; I$1),$A578&lt;=INDIRECT("'Panasonic ERJ Code Table'!$N" &amp; I$1)) ),I$2&amp;_xlfn.XLOOKUP($A578,E96_raw,E96_code),"N/A")</f>
        <v>ERJ2RKD9763</v>
      </c>
      <c r="L578" s="5" t="str" cm="1">
        <f t="array" aca="1" ref="L578" ca="1">IF( OR( AND($A578&gt;=INDIRECT("'Panasonic ERJ Code Table'!$K" &amp; L$1),$A578&lt;=INDIRECT("'Panasonic ERJ Code Table'!$L" &amp; L$1)), AND($A578&gt;=INDIRECT("'Panasonic ERJ Code Table'!$M" &amp; L$1),$A578&lt;=INDIRECT("'Panasonic ERJ Code Table'!$N" &amp; L$1)) ),L$2&amp;_xlfn.XLOOKUP($A578,E96_raw,E96_code),"N/A")</f>
        <v>N/A</v>
      </c>
      <c r="O578" s="5" t="str" cm="1">
        <f t="array" aca="1" ref="O578" ca="1">IF( OR( AND($A578&gt;=INDIRECT("'Panasonic ERJ Code Table'!$K" &amp; O$1),$A578&lt;=INDIRECT("'Panasonic ERJ Code Table'!$L" &amp; O$1)), AND($A578&gt;=INDIRECT("'Panasonic ERJ Code Table'!$M" &amp; O$1),$A578&lt;=INDIRECT("'Panasonic ERJ Code Table'!$N" &amp; O$1)) ),O$2&amp;_xlfn.XLOOKUP($A578,E96_raw,E96_code),"N/A")</f>
        <v>ERJ3RED9763</v>
      </c>
      <c r="R578" s="5" t="str" cm="1">
        <f t="array" aca="1" ref="R578" ca="1">IF( OR( AND($A578&gt;=INDIRECT("'Panasonic ERJ Code Table'!$K" &amp; R$1),$A578&lt;=INDIRECT("'Panasonic ERJ Code Table'!$L" &amp; R$1)), AND($A578&gt;=INDIRECT("'Panasonic ERJ Code Table'!$M" &amp; R$1),$A578&lt;=INDIRECT("'Panasonic ERJ Code Table'!$N" &amp; R$1)) ),R$2&amp;_xlfn.XLOOKUP($A578,E96_raw,E96_code),"N/A")</f>
        <v>N/A</v>
      </c>
      <c r="U578" s="5" t="str" cm="1">
        <f t="array" aca="1" ref="U578" ca="1">IF( OR( AND($A578&gt;=INDIRECT("'Panasonic ERJ Code Table'!$J" &amp; U$1),$A578&lt;=INDIRECT("'Panasonic ERJ Code Table'!$K" &amp; U$1)), AND($A578&gt;=INDIRECT("'Panasonic ERJ Code Table'!$L" &amp; U$1),$A578&lt;=INDIRECT("'Panasonic ERJ Code Table'!$M" &amp; U$1)) ),U$2&amp;_xlfn.XLOOKUP($A578,E96_raw,E96_code),"N/A")</f>
        <v>N/A</v>
      </c>
    </row>
    <row r="579" spans="1:21">
      <c r="A579" s="16">
        <v>1000000</v>
      </c>
      <c r="B579" s="19"/>
      <c r="C579" s="5" t="str" cm="1">
        <f t="array" aca="1" ref="C579" ca="1">IF( OR( AND($A579&gt;=INDIRECT("'Panasonic ERJ Code Table'!$K" &amp; C$1),$A579&lt;=INDIRECT("'Panasonic ERJ Code Table'!$L" &amp; C$1)), AND($A579&gt;=INDIRECT("'Panasonic ERJ Code Table'!$M" &amp; C$1),$A579&lt;=INDIRECT("'Panasonic ERJ Code Table'!$N" &amp; C$1)) ),C$2&amp;_xlfn.XLOOKUP($A579,E96_raw,E96_code),"N/A")</f>
        <v>ERJ1RHD1004</v>
      </c>
      <c r="D579" s="23" t="str" cm="1">
        <f t="array" aca="1" ref="D579" ca="1">"technology "&amp;RIGHT(C579,4)&amp;";"&amp;_xlfn.XLOOKUP(2,eii,eia)&amp;C579&amp;_xlfn.XLOOKUP(16,eii,eia)&amp;_xlfn.XLOOKUP(3,eii,eia)&amp;_xlfn.XLOOKUP($A579,E96_raw,e96_std&amp;" "&amp;e96_sym)&amp;_xlfn.XLOOKUP(16,eii,eia)&amp;_xlfn.XLOOKUP(4,eii,eia)&amp;_xlfn.XLOOKUP(LEFT(C579,7),r_1,r_4)&amp;" W @ 70°C"&amp;_xlfn.XLOOKUP(16,eii,eia)&amp;_xlfn.XLOOKUP(5,eii,eia)&amp;_xlfn.XLOOKUP(MID(C579,4,3),e_code,TEXT(e_size,"0000"))&amp;_xlfn.XLOOKUP(16,eii,eia)&amp;_xlfn.XLOOKUP(6,eii,eia)&amp;ROUND(MIN(SQRT($A579*_xlfn.XLOOKUP(LEFT(C579,7),r_1,r_4)),_xlfn.XLOOKUP(LEFT(C579,7),r_1,r_7)),1)&amp;" V"&amp;_xlfn.XLOOKUP(16,eii,eia)&amp;_xlfn.XLOOKUP(8,eii,eia)&amp;_xlfn.XLOOKUP(LEFT(C579,7),r_1,r_8)&amp;_xlfn.XLOOKUP(16,eii,eia)&amp;_xlfn.XLOOKUP(9,eii,eia)&amp;_xlfn.XLOOKUP($A579,E96_raw,E96_code&amp;" / "&amp;E96_3C)&amp;_xlfn.XLOOKUP(16,eii,eia)&amp;_xlfn.XLOOKUP(10,eii,eia)&amp;_xlfn.XLOOKUP(LEFT(C579,7),r_1,r_10)&amp;_xlfn.XLOOKUP(16,eii,eia)&amp;_xlfn.XLOOKUP(11,eii,eia)&amp;_xlfn.XLOOKUP(LEFT(C579,7),r_1,r_11)&amp;_xlfn.XLOOKUP(16,eii,eia)&amp;_xlfn.XLOOKUP(12,eii,eia)&amp;_xlfn.XLOOKUP(LEFT(C579,7),r_1,r_12)&amp;" ppm/°C"&amp;_xlfn.XLOOKUP(16,eii,eia)&amp;_xlfn.XLOOKUP(13,eii,eia)&amp;MID(C579,4,2)&amp;_xlfn.XLOOKUP(16,eii,eia)&amp;_xlfn.XLOOKUP(14,eii,eia)&amp;_xlfn.XLOOKUP(16,eii,eia)&amp;_xlfn.XLOOKUP(15,eii,eia)&amp;_xlfn.XLOOKUP(16,eii,eia)</f>
        <v>technology 1004;attribute MPN 'ERJ1RHD1004' constant;attribute value '1.00 M' constant;attribute Power '0.05 W @ 70°C' constant;attribute package '0201' constant;attribute RCWV '30 V' constant;attribute tolerance '±0.5 %' constant;attribute pkg_codes '1004 / 105' constant;attribute operating_temp '-55°C to +125°C' constant;attribute aec-q200 '—' constant;attribute tcr '±50 ppm/°C' constant;attribute series 'ERJ 1R' constant;attribute mfg 'Panasonic' constant;attribute classification 'General Purpose' constant;</v>
      </c>
      <c r="F579" s="5" t="str" cm="1">
        <f t="array" aca="1" ref="F579" ca="1">IF( OR( AND($A579&gt;=INDIRECT("'Panasonic ERJ Code Table'!$K" &amp; F$1),$A579&lt;=INDIRECT("'Panasonic ERJ Code Table'!$L" &amp; F$1)), AND($A579&gt;=INDIRECT("'Panasonic ERJ Code Table'!$M" &amp; F$1),$A579&lt;=INDIRECT("'Panasonic ERJ Code Table'!$N" &amp; F$1)) ),F$2&amp;_xlfn.XLOOKUP($A579,E96_raw,E96_code),"N/A")</f>
        <v>N/A</v>
      </c>
      <c r="I579" s="5" t="str" cm="1">
        <f t="array" aca="1" ref="I579" ca="1">IF( OR( AND($A579&gt;=INDIRECT("'Panasonic ERJ Code Table'!$K" &amp; I$1),$A579&lt;=INDIRECT("'Panasonic ERJ Code Table'!$L" &amp; I$1)), AND($A579&gt;=INDIRECT("'Panasonic ERJ Code Table'!$M" &amp; I$1),$A579&lt;=INDIRECT("'Panasonic ERJ Code Table'!$N" &amp; I$1)) ),I$2&amp;_xlfn.XLOOKUP($A579,E96_raw,E96_code),"N/A")</f>
        <v>ERJ2RKD1004</v>
      </c>
      <c r="L579" s="5" t="str" cm="1">
        <f t="array" aca="1" ref="L579" ca="1">IF( OR( AND($A579&gt;=INDIRECT("'Panasonic ERJ Code Table'!$K" &amp; L$1),$A579&lt;=INDIRECT("'Panasonic ERJ Code Table'!$L" &amp; L$1)), AND($A579&gt;=INDIRECT("'Panasonic ERJ Code Table'!$M" &amp; L$1),$A579&lt;=INDIRECT("'Panasonic ERJ Code Table'!$N" &amp; L$1)) ),L$2&amp;_xlfn.XLOOKUP($A579,E96_raw,E96_code),"N/A")</f>
        <v>N/A</v>
      </c>
      <c r="O579" s="5" t="str" cm="1">
        <f t="array" aca="1" ref="O579" ca="1">IF( OR( AND($A579&gt;=INDIRECT("'Panasonic ERJ Code Table'!$K" &amp; O$1),$A579&lt;=INDIRECT("'Panasonic ERJ Code Table'!$L" &amp; O$1)), AND($A579&gt;=INDIRECT("'Panasonic ERJ Code Table'!$M" &amp; O$1),$A579&lt;=INDIRECT("'Panasonic ERJ Code Table'!$N" &amp; O$1)) ),O$2&amp;_xlfn.XLOOKUP($A579,E96_raw,E96_code),"N/A")</f>
        <v>ERJ3RED1004</v>
      </c>
      <c r="R579" s="5" t="str" cm="1">
        <f t="array" aca="1" ref="R579" ca="1">IF( OR( AND($A579&gt;=INDIRECT("'Panasonic ERJ Code Table'!$K" &amp; R$1),$A579&lt;=INDIRECT("'Panasonic ERJ Code Table'!$L" &amp; R$1)), AND($A579&gt;=INDIRECT("'Panasonic ERJ Code Table'!$M" &amp; R$1),$A579&lt;=INDIRECT("'Panasonic ERJ Code Table'!$N" &amp; R$1)) ),R$2&amp;_xlfn.XLOOKUP($A579,E96_raw,E96_code),"N/A")</f>
        <v>N/A</v>
      </c>
      <c r="U579" s="5" t="str" cm="1">
        <f t="array" aca="1" ref="U579" ca="1">IF( OR( AND($A579&gt;=INDIRECT("'Panasonic ERJ Code Table'!$J" &amp; U$1),$A579&lt;=INDIRECT("'Panasonic ERJ Code Table'!$K" &amp; U$1)), AND($A579&gt;=INDIRECT("'Panasonic ERJ Code Table'!$L" &amp; U$1),$A579&lt;=INDIRECT("'Panasonic ERJ Code Table'!$M" &amp; U$1)) ),U$2&amp;_xlfn.XLOOKUP($A579,E96_raw,E96_code),"N/A")</f>
        <v>N/A</v>
      </c>
    </row>
    <row r="580" spans="1:21">
      <c r="A580" s="16">
        <v>1020000</v>
      </c>
      <c r="B580" s="19"/>
      <c r="C580" s="5" t="str" cm="1">
        <f t="array" aca="1" ref="C580" ca="1">IF( OR( AND($A580&gt;=INDIRECT("'Panasonic ERJ Code Table'!$K" &amp; C$1),$A580&lt;=INDIRECT("'Panasonic ERJ Code Table'!$L" &amp; C$1)), AND($A580&gt;=INDIRECT("'Panasonic ERJ Code Table'!$M" &amp; C$1),$A580&lt;=INDIRECT("'Panasonic ERJ Code Table'!$N" &amp; C$1)) ),C$2&amp;_xlfn.XLOOKUP($A580,E96_raw,E96_code),"N/A")</f>
        <v>N/A</v>
      </c>
      <c r="F580" s="5" t="str" cm="1">
        <f t="array" aca="1" ref="F580" ca="1">IF( OR( AND($A580&gt;=INDIRECT("'Panasonic ERJ Code Table'!$K" &amp; F$1),$A580&lt;=INDIRECT("'Panasonic ERJ Code Table'!$L" &amp; F$1)), AND($A580&gt;=INDIRECT("'Panasonic ERJ Code Table'!$M" &amp; F$1),$A580&lt;=INDIRECT("'Panasonic ERJ Code Table'!$N" &amp; F$1)) ),F$2&amp;_xlfn.XLOOKUP($A580,E96_raw,E96_code),"N/A")</f>
        <v>N/A</v>
      </c>
      <c r="I580" s="5" t="str" cm="1">
        <f t="array" aca="1" ref="I580" ca="1">IF( OR( AND($A580&gt;=INDIRECT("'Panasonic ERJ Code Table'!$K" &amp; I$1),$A580&lt;=INDIRECT("'Panasonic ERJ Code Table'!$L" &amp; I$1)), AND($A580&gt;=INDIRECT("'Panasonic ERJ Code Table'!$M" &amp; I$1),$A580&lt;=INDIRECT("'Panasonic ERJ Code Table'!$N" &amp; I$1)) ),I$2&amp;_xlfn.XLOOKUP($A580,E96_raw,E96_code),"N/A")</f>
        <v>N/A</v>
      </c>
      <c r="L580" s="5" t="str" cm="1">
        <f t="array" aca="1" ref="L580" ca="1">IF( OR( AND($A580&gt;=INDIRECT("'Panasonic ERJ Code Table'!$K" &amp; L$1),$A580&lt;=INDIRECT("'Panasonic ERJ Code Table'!$L" &amp; L$1)), AND($A580&gt;=INDIRECT("'Panasonic ERJ Code Table'!$M" &amp; L$1),$A580&lt;=INDIRECT("'Panasonic ERJ Code Table'!$N" &amp; L$1)) ),L$2&amp;_xlfn.XLOOKUP($A580,E96_raw,E96_code),"N/A")</f>
        <v>N/A</v>
      </c>
      <c r="O580" s="5" t="str" cm="1">
        <f t="array" aca="1" ref="O580" ca="1">IF( OR( AND($A580&gt;=INDIRECT("'Panasonic ERJ Code Table'!$K" &amp; O$1),$A580&lt;=INDIRECT("'Panasonic ERJ Code Table'!$L" &amp; O$1)), AND($A580&gt;=INDIRECT("'Panasonic ERJ Code Table'!$M" &amp; O$1),$A580&lt;=INDIRECT("'Panasonic ERJ Code Table'!$N" &amp; O$1)) ),O$2&amp;_xlfn.XLOOKUP($A580,E96_raw,E96_code),"N/A")</f>
        <v>N/A</v>
      </c>
      <c r="R580" s="5" t="str" cm="1">
        <f t="array" aca="1" ref="R580" ca="1">IF( OR( AND($A580&gt;=INDIRECT("'Panasonic ERJ Code Table'!$K" &amp; R$1),$A580&lt;=INDIRECT("'Panasonic ERJ Code Table'!$L" &amp; R$1)), AND($A580&gt;=INDIRECT("'Panasonic ERJ Code Table'!$M" &amp; R$1),$A580&lt;=INDIRECT("'Panasonic ERJ Code Table'!$N" &amp; R$1)) ),R$2&amp;_xlfn.XLOOKUP($A580,E96_raw,E96_code),"N/A")</f>
        <v>N/A</v>
      </c>
      <c r="U580" s="5" t="str" cm="1">
        <f t="array" aca="1" ref="U580" ca="1">IF( OR( AND($A580&gt;=INDIRECT("'Panasonic ERJ Code Table'!$J" &amp; U$1),$A580&lt;=INDIRECT("'Panasonic ERJ Code Table'!$K" &amp; U$1)), AND($A580&gt;=INDIRECT("'Panasonic ERJ Code Table'!$L" &amp; U$1),$A580&lt;=INDIRECT("'Panasonic ERJ Code Table'!$M" &amp; U$1)) ),U$2&amp;_xlfn.XLOOKUP($A580,E96_raw,E96_code),"N/A")</f>
        <v>N/A</v>
      </c>
    </row>
    <row r="581" spans="1:21">
      <c r="A581" s="16">
        <v>1050000</v>
      </c>
      <c r="B581" s="19"/>
      <c r="C581" s="5" t="str" cm="1">
        <f t="array" aca="1" ref="C581" ca="1">IF( OR( AND($A581&gt;=INDIRECT("'Panasonic ERJ Code Table'!$K" &amp; C$1),$A581&lt;=INDIRECT("'Panasonic ERJ Code Table'!$L" &amp; C$1)), AND($A581&gt;=INDIRECT("'Panasonic ERJ Code Table'!$M" &amp; C$1),$A581&lt;=INDIRECT("'Panasonic ERJ Code Table'!$N" &amp; C$1)) ),C$2&amp;_xlfn.XLOOKUP($A581,E96_raw,E96_code),"N/A")</f>
        <v>N/A</v>
      </c>
      <c r="F581" s="5" t="str" cm="1">
        <f t="array" aca="1" ref="F581" ca="1">IF( OR( AND($A581&gt;=INDIRECT("'Panasonic ERJ Code Table'!$K" &amp; F$1),$A581&lt;=INDIRECT("'Panasonic ERJ Code Table'!$L" &amp; F$1)), AND($A581&gt;=INDIRECT("'Panasonic ERJ Code Table'!$M" &amp; F$1),$A581&lt;=INDIRECT("'Panasonic ERJ Code Table'!$N" &amp; F$1)) ),F$2&amp;_xlfn.XLOOKUP($A581,E96_raw,E96_code),"N/A")</f>
        <v>N/A</v>
      </c>
      <c r="I581" s="5" t="str" cm="1">
        <f t="array" aca="1" ref="I581" ca="1">IF( OR( AND($A581&gt;=INDIRECT("'Panasonic ERJ Code Table'!$K" &amp; I$1),$A581&lt;=INDIRECT("'Panasonic ERJ Code Table'!$L" &amp; I$1)), AND($A581&gt;=INDIRECT("'Panasonic ERJ Code Table'!$M" &amp; I$1),$A581&lt;=INDIRECT("'Panasonic ERJ Code Table'!$N" &amp; I$1)) ),I$2&amp;_xlfn.XLOOKUP($A581,E96_raw,E96_code),"N/A")</f>
        <v>N/A</v>
      </c>
      <c r="L581" s="5" t="str" cm="1">
        <f t="array" aca="1" ref="L581" ca="1">IF( OR( AND($A581&gt;=INDIRECT("'Panasonic ERJ Code Table'!$K" &amp; L$1),$A581&lt;=INDIRECT("'Panasonic ERJ Code Table'!$L" &amp; L$1)), AND($A581&gt;=INDIRECT("'Panasonic ERJ Code Table'!$M" &amp; L$1),$A581&lt;=INDIRECT("'Panasonic ERJ Code Table'!$N" &amp; L$1)) ),L$2&amp;_xlfn.XLOOKUP($A581,E96_raw,E96_code),"N/A")</f>
        <v>N/A</v>
      </c>
      <c r="O581" s="5" t="str" cm="1">
        <f t="array" aca="1" ref="O581" ca="1">IF( OR( AND($A581&gt;=INDIRECT("'Panasonic ERJ Code Table'!$K" &amp; O$1),$A581&lt;=INDIRECT("'Panasonic ERJ Code Table'!$L" &amp; O$1)), AND($A581&gt;=INDIRECT("'Panasonic ERJ Code Table'!$M" &amp; O$1),$A581&lt;=INDIRECT("'Panasonic ERJ Code Table'!$N" &amp; O$1)) ),O$2&amp;_xlfn.XLOOKUP($A581,E96_raw,E96_code),"N/A")</f>
        <v>N/A</v>
      </c>
      <c r="R581" s="5" t="str" cm="1">
        <f t="array" aca="1" ref="R581" ca="1">IF( OR( AND($A581&gt;=INDIRECT("'Panasonic ERJ Code Table'!$K" &amp; R$1),$A581&lt;=INDIRECT("'Panasonic ERJ Code Table'!$L" &amp; R$1)), AND($A581&gt;=INDIRECT("'Panasonic ERJ Code Table'!$M" &amp; R$1),$A581&lt;=INDIRECT("'Panasonic ERJ Code Table'!$N" &amp; R$1)) ),R$2&amp;_xlfn.XLOOKUP($A581,E96_raw,E96_code),"N/A")</f>
        <v>N/A</v>
      </c>
      <c r="U581" s="5" t="str" cm="1">
        <f t="array" aca="1" ref="U581" ca="1">IF( OR( AND($A581&gt;=INDIRECT("'Panasonic ERJ Code Table'!$J" &amp; U$1),$A581&lt;=INDIRECT("'Panasonic ERJ Code Table'!$K" &amp; U$1)), AND($A581&gt;=INDIRECT("'Panasonic ERJ Code Table'!$L" &amp; U$1),$A581&lt;=INDIRECT("'Panasonic ERJ Code Table'!$M" &amp; U$1)) ),U$2&amp;_xlfn.XLOOKUP($A581,E96_raw,E96_code),"N/A")</f>
        <v>N/A</v>
      </c>
    </row>
    <row r="582" spans="1:21">
      <c r="A582" s="16">
        <v>1070000</v>
      </c>
      <c r="B582" s="19"/>
      <c r="C582" s="5" t="str" cm="1">
        <f t="array" aca="1" ref="C582" ca="1">IF( OR( AND($A582&gt;=INDIRECT("'Panasonic ERJ Code Table'!$K" &amp; C$1),$A582&lt;=INDIRECT("'Panasonic ERJ Code Table'!$L" &amp; C$1)), AND($A582&gt;=INDIRECT("'Panasonic ERJ Code Table'!$M" &amp; C$1),$A582&lt;=INDIRECT("'Panasonic ERJ Code Table'!$N" &amp; C$1)) ),C$2&amp;_xlfn.XLOOKUP($A582,E96_raw,E96_code),"N/A")</f>
        <v>N/A</v>
      </c>
      <c r="F582" s="5" t="str" cm="1">
        <f t="array" aca="1" ref="F582" ca="1">IF( OR( AND($A582&gt;=INDIRECT("'Panasonic ERJ Code Table'!$K" &amp; F$1),$A582&lt;=INDIRECT("'Panasonic ERJ Code Table'!$L" &amp; F$1)), AND($A582&gt;=INDIRECT("'Panasonic ERJ Code Table'!$M" &amp; F$1),$A582&lt;=INDIRECT("'Panasonic ERJ Code Table'!$N" &amp; F$1)) ),F$2&amp;_xlfn.XLOOKUP($A582,E96_raw,E96_code),"N/A")</f>
        <v>N/A</v>
      </c>
      <c r="I582" s="5" t="str" cm="1">
        <f t="array" aca="1" ref="I582" ca="1">IF( OR( AND($A582&gt;=INDIRECT("'Panasonic ERJ Code Table'!$K" &amp; I$1),$A582&lt;=INDIRECT("'Panasonic ERJ Code Table'!$L" &amp; I$1)), AND($A582&gt;=INDIRECT("'Panasonic ERJ Code Table'!$M" &amp; I$1),$A582&lt;=INDIRECT("'Panasonic ERJ Code Table'!$N" &amp; I$1)) ),I$2&amp;_xlfn.XLOOKUP($A582,E96_raw,E96_code),"N/A")</f>
        <v>N/A</v>
      </c>
      <c r="L582" s="5" t="str" cm="1">
        <f t="array" aca="1" ref="L582" ca="1">IF( OR( AND($A582&gt;=INDIRECT("'Panasonic ERJ Code Table'!$K" &amp; L$1),$A582&lt;=INDIRECT("'Panasonic ERJ Code Table'!$L" &amp; L$1)), AND($A582&gt;=INDIRECT("'Panasonic ERJ Code Table'!$M" &amp; L$1),$A582&lt;=INDIRECT("'Panasonic ERJ Code Table'!$N" &amp; L$1)) ),L$2&amp;_xlfn.XLOOKUP($A582,E96_raw,E96_code),"N/A")</f>
        <v>N/A</v>
      </c>
      <c r="O582" s="5" t="str" cm="1">
        <f t="array" aca="1" ref="O582" ca="1">IF( OR( AND($A582&gt;=INDIRECT("'Panasonic ERJ Code Table'!$K" &amp; O$1),$A582&lt;=INDIRECT("'Panasonic ERJ Code Table'!$L" &amp; O$1)), AND($A582&gt;=INDIRECT("'Panasonic ERJ Code Table'!$M" &amp; O$1),$A582&lt;=INDIRECT("'Panasonic ERJ Code Table'!$N" &amp; O$1)) ),O$2&amp;_xlfn.XLOOKUP($A582,E96_raw,E96_code),"N/A")</f>
        <v>N/A</v>
      </c>
      <c r="R582" s="5" t="str" cm="1">
        <f t="array" aca="1" ref="R582" ca="1">IF( OR( AND($A582&gt;=INDIRECT("'Panasonic ERJ Code Table'!$K" &amp; R$1),$A582&lt;=INDIRECT("'Panasonic ERJ Code Table'!$L" &amp; R$1)), AND($A582&gt;=INDIRECT("'Panasonic ERJ Code Table'!$M" &amp; R$1),$A582&lt;=INDIRECT("'Panasonic ERJ Code Table'!$N" &amp; R$1)) ),R$2&amp;_xlfn.XLOOKUP($A582,E96_raw,E96_code),"N/A")</f>
        <v>N/A</v>
      </c>
      <c r="U582" s="5" t="str" cm="1">
        <f t="array" aca="1" ref="U582" ca="1">IF( OR( AND($A582&gt;=INDIRECT("'Panasonic ERJ Code Table'!$J" &amp; U$1),$A582&lt;=INDIRECT("'Panasonic ERJ Code Table'!$K" &amp; U$1)), AND($A582&gt;=INDIRECT("'Panasonic ERJ Code Table'!$L" &amp; U$1),$A582&lt;=INDIRECT("'Panasonic ERJ Code Table'!$M" &amp; U$1)) ),U$2&amp;_xlfn.XLOOKUP($A582,E96_raw,E96_code),"N/A")</f>
        <v>N/A</v>
      </c>
    </row>
    <row r="583" spans="1:21">
      <c r="A583" s="16">
        <v>1100000</v>
      </c>
      <c r="B583" s="19"/>
      <c r="C583" s="5" t="str" cm="1">
        <f t="array" aca="1" ref="C583" ca="1">IF( OR( AND($A583&gt;=INDIRECT("'Panasonic ERJ Code Table'!$K" &amp; C$1),$A583&lt;=INDIRECT("'Panasonic ERJ Code Table'!$L" &amp; C$1)), AND($A583&gt;=INDIRECT("'Panasonic ERJ Code Table'!$M" &amp; C$1),$A583&lt;=INDIRECT("'Panasonic ERJ Code Table'!$N" &amp; C$1)) ),C$2&amp;_xlfn.XLOOKUP($A583,E96_raw,E96_code),"N/A")</f>
        <v>N/A</v>
      </c>
      <c r="F583" s="5" t="str" cm="1">
        <f t="array" aca="1" ref="F583" ca="1">IF( OR( AND($A583&gt;=INDIRECT("'Panasonic ERJ Code Table'!$K" &amp; F$1),$A583&lt;=INDIRECT("'Panasonic ERJ Code Table'!$L" &amp; F$1)), AND($A583&gt;=INDIRECT("'Panasonic ERJ Code Table'!$M" &amp; F$1),$A583&lt;=INDIRECT("'Panasonic ERJ Code Table'!$N" &amp; F$1)) ),F$2&amp;_xlfn.XLOOKUP($A583,E96_raw,E96_code),"N/A")</f>
        <v>N/A</v>
      </c>
      <c r="I583" s="5" t="str" cm="1">
        <f t="array" aca="1" ref="I583" ca="1">IF( OR( AND($A583&gt;=INDIRECT("'Panasonic ERJ Code Table'!$K" &amp; I$1),$A583&lt;=INDIRECT("'Panasonic ERJ Code Table'!$L" &amp; I$1)), AND($A583&gt;=INDIRECT("'Panasonic ERJ Code Table'!$M" &amp; I$1),$A583&lt;=INDIRECT("'Panasonic ERJ Code Table'!$N" &amp; I$1)) ),I$2&amp;_xlfn.XLOOKUP($A583,E96_raw,E96_code),"N/A")</f>
        <v>N/A</v>
      </c>
      <c r="L583" s="5" t="str" cm="1">
        <f t="array" aca="1" ref="L583" ca="1">IF( OR( AND($A583&gt;=INDIRECT("'Panasonic ERJ Code Table'!$K" &amp; L$1),$A583&lt;=INDIRECT("'Panasonic ERJ Code Table'!$L" &amp; L$1)), AND($A583&gt;=INDIRECT("'Panasonic ERJ Code Table'!$M" &amp; L$1),$A583&lt;=INDIRECT("'Panasonic ERJ Code Table'!$N" &amp; L$1)) ),L$2&amp;_xlfn.XLOOKUP($A583,E96_raw,E96_code),"N/A")</f>
        <v>N/A</v>
      </c>
      <c r="O583" s="5" t="str" cm="1">
        <f t="array" aca="1" ref="O583" ca="1">IF( OR( AND($A583&gt;=INDIRECT("'Panasonic ERJ Code Table'!$K" &amp; O$1),$A583&lt;=INDIRECT("'Panasonic ERJ Code Table'!$L" &amp; O$1)), AND($A583&gt;=INDIRECT("'Panasonic ERJ Code Table'!$M" &amp; O$1),$A583&lt;=INDIRECT("'Panasonic ERJ Code Table'!$N" &amp; O$1)) ),O$2&amp;_xlfn.XLOOKUP($A583,E96_raw,E96_code),"N/A")</f>
        <v>N/A</v>
      </c>
      <c r="R583" s="5" t="str" cm="1">
        <f t="array" aca="1" ref="R583" ca="1">IF( OR( AND($A583&gt;=INDIRECT("'Panasonic ERJ Code Table'!$K" &amp; R$1),$A583&lt;=INDIRECT("'Panasonic ERJ Code Table'!$L" &amp; R$1)), AND($A583&gt;=INDIRECT("'Panasonic ERJ Code Table'!$M" &amp; R$1),$A583&lt;=INDIRECT("'Panasonic ERJ Code Table'!$N" &amp; R$1)) ),R$2&amp;_xlfn.XLOOKUP($A583,E96_raw,E96_code),"N/A")</f>
        <v>N/A</v>
      </c>
      <c r="U583" s="5" t="str" cm="1">
        <f t="array" aca="1" ref="U583" ca="1">IF( OR( AND($A583&gt;=INDIRECT("'Panasonic ERJ Code Table'!$J" &amp; U$1),$A583&lt;=INDIRECT("'Panasonic ERJ Code Table'!$K" &amp; U$1)), AND($A583&gt;=INDIRECT("'Panasonic ERJ Code Table'!$L" &amp; U$1),$A583&lt;=INDIRECT("'Panasonic ERJ Code Table'!$M" &amp; U$1)) ),U$2&amp;_xlfn.XLOOKUP($A583,E96_raw,E96_code),"N/A")</f>
        <v>N/A</v>
      </c>
    </row>
    <row r="584" spans="1:21">
      <c r="A584" s="16">
        <v>1129999.9999999998</v>
      </c>
      <c r="B584" s="19"/>
      <c r="C584" s="5" t="str" cm="1">
        <f t="array" aca="1" ref="C584" ca="1">IF( OR( AND($A584&gt;=INDIRECT("'Panasonic ERJ Code Table'!$K" &amp; C$1),$A584&lt;=INDIRECT("'Panasonic ERJ Code Table'!$L" &amp; C$1)), AND($A584&gt;=INDIRECT("'Panasonic ERJ Code Table'!$M" &amp; C$1),$A584&lt;=INDIRECT("'Panasonic ERJ Code Table'!$N" &amp; C$1)) ),C$2&amp;_xlfn.XLOOKUP($A584,E96_raw,E96_code),"N/A")</f>
        <v>N/A</v>
      </c>
      <c r="F584" s="5" t="str" cm="1">
        <f t="array" aca="1" ref="F584" ca="1">IF( OR( AND($A584&gt;=INDIRECT("'Panasonic ERJ Code Table'!$K" &amp; F$1),$A584&lt;=INDIRECT("'Panasonic ERJ Code Table'!$L" &amp; F$1)), AND($A584&gt;=INDIRECT("'Panasonic ERJ Code Table'!$M" &amp; F$1),$A584&lt;=INDIRECT("'Panasonic ERJ Code Table'!$N" &amp; F$1)) ),F$2&amp;_xlfn.XLOOKUP($A584,E96_raw,E96_code),"N/A")</f>
        <v>N/A</v>
      </c>
      <c r="I584" s="5" t="str" cm="1">
        <f t="array" aca="1" ref="I584" ca="1">IF( OR( AND($A584&gt;=INDIRECT("'Panasonic ERJ Code Table'!$K" &amp; I$1),$A584&lt;=INDIRECT("'Panasonic ERJ Code Table'!$L" &amp; I$1)), AND($A584&gt;=INDIRECT("'Panasonic ERJ Code Table'!$M" &amp; I$1),$A584&lt;=INDIRECT("'Panasonic ERJ Code Table'!$N" &amp; I$1)) ),I$2&amp;_xlfn.XLOOKUP($A584,E96_raw,E96_code),"N/A")</f>
        <v>N/A</v>
      </c>
      <c r="L584" s="5" t="str" cm="1">
        <f t="array" aca="1" ref="L584" ca="1">IF( OR( AND($A584&gt;=INDIRECT("'Panasonic ERJ Code Table'!$K" &amp; L$1),$A584&lt;=INDIRECT("'Panasonic ERJ Code Table'!$L" &amp; L$1)), AND($A584&gt;=INDIRECT("'Panasonic ERJ Code Table'!$M" &amp; L$1),$A584&lt;=INDIRECT("'Panasonic ERJ Code Table'!$N" &amp; L$1)) ),L$2&amp;_xlfn.XLOOKUP($A584,E96_raw,E96_code),"N/A")</f>
        <v>N/A</v>
      </c>
      <c r="O584" s="5" t="str" cm="1">
        <f t="array" aca="1" ref="O584" ca="1">IF( OR( AND($A584&gt;=INDIRECT("'Panasonic ERJ Code Table'!$K" &amp; O$1),$A584&lt;=INDIRECT("'Panasonic ERJ Code Table'!$L" &amp; O$1)), AND($A584&gt;=INDIRECT("'Panasonic ERJ Code Table'!$M" &amp; O$1),$A584&lt;=INDIRECT("'Panasonic ERJ Code Table'!$N" &amp; O$1)) ),O$2&amp;_xlfn.XLOOKUP($A584,E96_raw,E96_code),"N/A")</f>
        <v>N/A</v>
      </c>
      <c r="R584" s="5" t="str" cm="1">
        <f t="array" aca="1" ref="R584" ca="1">IF( OR( AND($A584&gt;=INDIRECT("'Panasonic ERJ Code Table'!$K" &amp; R$1),$A584&lt;=INDIRECT("'Panasonic ERJ Code Table'!$L" &amp; R$1)), AND($A584&gt;=INDIRECT("'Panasonic ERJ Code Table'!$M" &amp; R$1),$A584&lt;=INDIRECT("'Panasonic ERJ Code Table'!$N" &amp; R$1)) ),R$2&amp;_xlfn.XLOOKUP($A584,E96_raw,E96_code),"N/A")</f>
        <v>N/A</v>
      </c>
      <c r="U584" s="5" t="str" cm="1">
        <f t="array" aca="1" ref="U584" ca="1">IF( OR( AND($A584&gt;=INDIRECT("'Panasonic ERJ Code Table'!$J" &amp; U$1),$A584&lt;=INDIRECT("'Panasonic ERJ Code Table'!$K" &amp; U$1)), AND($A584&gt;=INDIRECT("'Panasonic ERJ Code Table'!$L" &amp; U$1),$A584&lt;=INDIRECT("'Panasonic ERJ Code Table'!$M" &amp; U$1)) ),U$2&amp;_xlfn.XLOOKUP($A584,E96_raw,E96_code),"N/A")</f>
        <v>N/A</v>
      </c>
    </row>
    <row r="585" spans="1:21">
      <c r="A585" s="16">
        <v>1150000</v>
      </c>
      <c r="B585" s="19"/>
      <c r="C585" s="5" t="str" cm="1">
        <f t="array" aca="1" ref="C585" ca="1">IF( OR( AND($A585&gt;=INDIRECT("'Panasonic ERJ Code Table'!$K" &amp; C$1),$A585&lt;=INDIRECT("'Panasonic ERJ Code Table'!$L" &amp; C$1)), AND($A585&gt;=INDIRECT("'Panasonic ERJ Code Table'!$M" &amp; C$1),$A585&lt;=INDIRECT("'Panasonic ERJ Code Table'!$N" &amp; C$1)) ),C$2&amp;_xlfn.XLOOKUP($A585,E96_raw,E96_code),"N/A")</f>
        <v>N/A</v>
      </c>
      <c r="F585" s="5" t="str" cm="1">
        <f t="array" aca="1" ref="F585" ca="1">IF( OR( AND($A585&gt;=INDIRECT("'Panasonic ERJ Code Table'!$K" &amp; F$1),$A585&lt;=INDIRECT("'Panasonic ERJ Code Table'!$L" &amp; F$1)), AND($A585&gt;=INDIRECT("'Panasonic ERJ Code Table'!$M" &amp; F$1),$A585&lt;=INDIRECT("'Panasonic ERJ Code Table'!$N" &amp; F$1)) ),F$2&amp;_xlfn.XLOOKUP($A585,E96_raw,E96_code),"N/A")</f>
        <v>N/A</v>
      </c>
      <c r="I585" s="5" t="str" cm="1">
        <f t="array" aca="1" ref="I585" ca="1">IF( OR( AND($A585&gt;=INDIRECT("'Panasonic ERJ Code Table'!$K" &amp; I$1),$A585&lt;=INDIRECT("'Panasonic ERJ Code Table'!$L" &amp; I$1)), AND($A585&gt;=INDIRECT("'Panasonic ERJ Code Table'!$M" &amp; I$1),$A585&lt;=INDIRECT("'Panasonic ERJ Code Table'!$N" &amp; I$1)) ),I$2&amp;_xlfn.XLOOKUP($A585,E96_raw,E96_code),"N/A")</f>
        <v>N/A</v>
      </c>
      <c r="L585" s="5" t="str" cm="1">
        <f t="array" aca="1" ref="L585" ca="1">IF( OR( AND($A585&gt;=INDIRECT("'Panasonic ERJ Code Table'!$K" &amp; L$1),$A585&lt;=INDIRECT("'Panasonic ERJ Code Table'!$L" &amp; L$1)), AND($A585&gt;=INDIRECT("'Panasonic ERJ Code Table'!$M" &amp; L$1),$A585&lt;=INDIRECT("'Panasonic ERJ Code Table'!$N" &amp; L$1)) ),L$2&amp;_xlfn.XLOOKUP($A585,E96_raw,E96_code),"N/A")</f>
        <v>N/A</v>
      </c>
      <c r="O585" s="5" t="str" cm="1">
        <f t="array" aca="1" ref="O585" ca="1">IF( OR( AND($A585&gt;=INDIRECT("'Panasonic ERJ Code Table'!$K" &amp; O$1),$A585&lt;=INDIRECT("'Panasonic ERJ Code Table'!$L" &amp; O$1)), AND($A585&gt;=INDIRECT("'Panasonic ERJ Code Table'!$M" &amp; O$1),$A585&lt;=INDIRECT("'Panasonic ERJ Code Table'!$N" &amp; O$1)) ),O$2&amp;_xlfn.XLOOKUP($A585,E96_raw,E96_code),"N/A")</f>
        <v>N/A</v>
      </c>
      <c r="R585" s="5" t="str" cm="1">
        <f t="array" aca="1" ref="R585" ca="1">IF( OR( AND($A585&gt;=INDIRECT("'Panasonic ERJ Code Table'!$K" &amp; R$1),$A585&lt;=INDIRECT("'Panasonic ERJ Code Table'!$L" &amp; R$1)), AND($A585&gt;=INDIRECT("'Panasonic ERJ Code Table'!$M" &amp; R$1),$A585&lt;=INDIRECT("'Panasonic ERJ Code Table'!$N" &amp; R$1)) ),R$2&amp;_xlfn.XLOOKUP($A585,E96_raw,E96_code),"N/A")</f>
        <v>N/A</v>
      </c>
      <c r="U585" s="5" t="str" cm="1">
        <f t="array" aca="1" ref="U585" ca="1">IF( OR( AND($A585&gt;=INDIRECT("'Panasonic ERJ Code Table'!$J" &amp; U$1),$A585&lt;=INDIRECT("'Panasonic ERJ Code Table'!$K" &amp; U$1)), AND($A585&gt;=INDIRECT("'Panasonic ERJ Code Table'!$L" &amp; U$1),$A585&lt;=INDIRECT("'Panasonic ERJ Code Table'!$M" &amp; U$1)) ),U$2&amp;_xlfn.XLOOKUP($A585,E96_raw,E96_code),"N/A")</f>
        <v>N/A</v>
      </c>
    </row>
    <row r="586" spans="1:21">
      <c r="A586" s="16">
        <v>1180000</v>
      </c>
      <c r="B586" s="19"/>
      <c r="C586" s="5" t="str" cm="1">
        <f t="array" aca="1" ref="C586" ca="1">IF( OR( AND($A586&gt;=INDIRECT("'Panasonic ERJ Code Table'!$K" &amp; C$1),$A586&lt;=INDIRECT("'Panasonic ERJ Code Table'!$L" &amp; C$1)), AND($A586&gt;=INDIRECT("'Panasonic ERJ Code Table'!$M" &amp; C$1),$A586&lt;=INDIRECT("'Panasonic ERJ Code Table'!$N" &amp; C$1)) ),C$2&amp;_xlfn.XLOOKUP($A586,E96_raw,E96_code),"N/A")</f>
        <v>N/A</v>
      </c>
      <c r="F586" s="5" t="str" cm="1">
        <f t="array" aca="1" ref="F586" ca="1">IF( OR( AND($A586&gt;=INDIRECT("'Panasonic ERJ Code Table'!$K" &amp; F$1),$A586&lt;=INDIRECT("'Panasonic ERJ Code Table'!$L" &amp; F$1)), AND($A586&gt;=INDIRECT("'Panasonic ERJ Code Table'!$M" &amp; F$1),$A586&lt;=INDIRECT("'Panasonic ERJ Code Table'!$N" &amp; F$1)) ),F$2&amp;_xlfn.XLOOKUP($A586,E96_raw,E96_code),"N/A")</f>
        <v>N/A</v>
      </c>
      <c r="I586" s="5" t="str" cm="1">
        <f t="array" aca="1" ref="I586" ca="1">IF( OR( AND($A586&gt;=INDIRECT("'Panasonic ERJ Code Table'!$K" &amp; I$1),$A586&lt;=INDIRECT("'Panasonic ERJ Code Table'!$L" &amp; I$1)), AND($A586&gt;=INDIRECT("'Panasonic ERJ Code Table'!$M" &amp; I$1),$A586&lt;=INDIRECT("'Panasonic ERJ Code Table'!$N" &amp; I$1)) ),I$2&amp;_xlfn.XLOOKUP($A586,E96_raw,E96_code),"N/A")</f>
        <v>N/A</v>
      </c>
      <c r="L586" s="5" t="str" cm="1">
        <f t="array" aca="1" ref="L586" ca="1">IF( OR( AND($A586&gt;=INDIRECT("'Panasonic ERJ Code Table'!$K" &amp; L$1),$A586&lt;=INDIRECT("'Panasonic ERJ Code Table'!$L" &amp; L$1)), AND($A586&gt;=INDIRECT("'Panasonic ERJ Code Table'!$M" &amp; L$1),$A586&lt;=INDIRECT("'Panasonic ERJ Code Table'!$N" &amp; L$1)) ),L$2&amp;_xlfn.XLOOKUP($A586,E96_raw,E96_code),"N/A")</f>
        <v>N/A</v>
      </c>
      <c r="O586" s="5" t="str" cm="1">
        <f t="array" aca="1" ref="O586" ca="1">IF( OR( AND($A586&gt;=INDIRECT("'Panasonic ERJ Code Table'!$K" &amp; O$1),$A586&lt;=INDIRECT("'Panasonic ERJ Code Table'!$L" &amp; O$1)), AND($A586&gt;=INDIRECT("'Panasonic ERJ Code Table'!$M" &amp; O$1),$A586&lt;=INDIRECT("'Panasonic ERJ Code Table'!$N" &amp; O$1)) ),O$2&amp;_xlfn.XLOOKUP($A586,E96_raw,E96_code),"N/A")</f>
        <v>N/A</v>
      </c>
      <c r="R586" s="5" t="str" cm="1">
        <f t="array" aca="1" ref="R586" ca="1">IF( OR( AND($A586&gt;=INDIRECT("'Panasonic ERJ Code Table'!$K" &amp; R$1),$A586&lt;=INDIRECT("'Panasonic ERJ Code Table'!$L" &amp; R$1)), AND($A586&gt;=INDIRECT("'Panasonic ERJ Code Table'!$M" &amp; R$1),$A586&lt;=INDIRECT("'Panasonic ERJ Code Table'!$N" &amp; R$1)) ),R$2&amp;_xlfn.XLOOKUP($A586,E96_raw,E96_code),"N/A")</f>
        <v>N/A</v>
      </c>
      <c r="U586" s="5" t="str" cm="1">
        <f t="array" aca="1" ref="U586" ca="1">IF( OR( AND($A586&gt;=INDIRECT("'Panasonic ERJ Code Table'!$J" &amp; U$1),$A586&lt;=INDIRECT("'Panasonic ERJ Code Table'!$K" &amp; U$1)), AND($A586&gt;=INDIRECT("'Panasonic ERJ Code Table'!$L" &amp; U$1),$A586&lt;=INDIRECT("'Panasonic ERJ Code Table'!$M" &amp; U$1)) ),U$2&amp;_xlfn.XLOOKUP($A586,E96_raw,E96_code),"N/A")</f>
        <v>N/A</v>
      </c>
    </row>
    <row r="587" spans="1:21">
      <c r="A587" s="16">
        <v>1210000</v>
      </c>
      <c r="B587" s="19"/>
      <c r="C587" s="5" t="str" cm="1">
        <f t="array" aca="1" ref="C587" ca="1">IF( OR( AND($A587&gt;=INDIRECT("'Panasonic ERJ Code Table'!$K" &amp; C$1),$A587&lt;=INDIRECT("'Panasonic ERJ Code Table'!$L" &amp; C$1)), AND($A587&gt;=INDIRECT("'Panasonic ERJ Code Table'!$M" &amp; C$1),$A587&lt;=INDIRECT("'Panasonic ERJ Code Table'!$N" &amp; C$1)) ),C$2&amp;_xlfn.XLOOKUP($A587,E96_raw,E96_code),"N/A")</f>
        <v>N/A</v>
      </c>
      <c r="F587" s="5" t="str" cm="1">
        <f t="array" aca="1" ref="F587" ca="1">IF( OR( AND($A587&gt;=INDIRECT("'Panasonic ERJ Code Table'!$K" &amp; F$1),$A587&lt;=INDIRECT("'Panasonic ERJ Code Table'!$L" &amp; F$1)), AND($A587&gt;=INDIRECT("'Panasonic ERJ Code Table'!$M" &amp; F$1),$A587&lt;=INDIRECT("'Panasonic ERJ Code Table'!$N" &amp; F$1)) ),F$2&amp;_xlfn.XLOOKUP($A587,E96_raw,E96_code),"N/A")</f>
        <v>N/A</v>
      </c>
      <c r="I587" s="5" t="str" cm="1">
        <f t="array" aca="1" ref="I587" ca="1">IF( OR( AND($A587&gt;=INDIRECT("'Panasonic ERJ Code Table'!$K" &amp; I$1),$A587&lt;=INDIRECT("'Panasonic ERJ Code Table'!$L" &amp; I$1)), AND($A587&gt;=INDIRECT("'Panasonic ERJ Code Table'!$M" &amp; I$1),$A587&lt;=INDIRECT("'Panasonic ERJ Code Table'!$N" &amp; I$1)) ),I$2&amp;_xlfn.XLOOKUP($A587,E96_raw,E96_code),"N/A")</f>
        <v>N/A</v>
      </c>
      <c r="L587" s="5" t="str" cm="1">
        <f t="array" aca="1" ref="L587" ca="1">IF( OR( AND($A587&gt;=INDIRECT("'Panasonic ERJ Code Table'!$K" &amp; L$1),$A587&lt;=INDIRECT("'Panasonic ERJ Code Table'!$L" &amp; L$1)), AND($A587&gt;=INDIRECT("'Panasonic ERJ Code Table'!$M" &amp; L$1),$A587&lt;=INDIRECT("'Panasonic ERJ Code Table'!$N" &amp; L$1)) ),L$2&amp;_xlfn.XLOOKUP($A587,E96_raw,E96_code),"N/A")</f>
        <v>N/A</v>
      </c>
      <c r="O587" s="5" t="str" cm="1">
        <f t="array" aca="1" ref="O587" ca="1">IF( OR( AND($A587&gt;=INDIRECT("'Panasonic ERJ Code Table'!$K" &amp; O$1),$A587&lt;=INDIRECT("'Panasonic ERJ Code Table'!$L" &amp; O$1)), AND($A587&gt;=INDIRECT("'Panasonic ERJ Code Table'!$M" &amp; O$1),$A587&lt;=INDIRECT("'Panasonic ERJ Code Table'!$N" &amp; O$1)) ),O$2&amp;_xlfn.XLOOKUP($A587,E96_raw,E96_code),"N/A")</f>
        <v>N/A</v>
      </c>
      <c r="R587" s="5" t="str" cm="1">
        <f t="array" aca="1" ref="R587" ca="1">IF( OR( AND($A587&gt;=INDIRECT("'Panasonic ERJ Code Table'!$K" &amp; R$1),$A587&lt;=INDIRECT("'Panasonic ERJ Code Table'!$L" &amp; R$1)), AND($A587&gt;=INDIRECT("'Panasonic ERJ Code Table'!$M" &amp; R$1),$A587&lt;=INDIRECT("'Panasonic ERJ Code Table'!$N" &amp; R$1)) ),R$2&amp;_xlfn.XLOOKUP($A587,E96_raw,E96_code),"N/A")</f>
        <v>N/A</v>
      </c>
      <c r="U587" s="5" t="str" cm="1">
        <f t="array" aca="1" ref="U587" ca="1">IF( OR( AND($A587&gt;=INDIRECT("'Panasonic ERJ Code Table'!$J" &amp; U$1),$A587&lt;=INDIRECT("'Panasonic ERJ Code Table'!$K" &amp; U$1)), AND($A587&gt;=INDIRECT("'Panasonic ERJ Code Table'!$L" &amp; U$1),$A587&lt;=INDIRECT("'Panasonic ERJ Code Table'!$M" &amp; U$1)) ),U$2&amp;_xlfn.XLOOKUP($A587,E96_raw,E96_code),"N/A")</f>
        <v>N/A</v>
      </c>
    </row>
    <row r="588" spans="1:21">
      <c r="A588" s="16">
        <v>1240000</v>
      </c>
      <c r="B588" s="19"/>
      <c r="C588" s="5" t="str" cm="1">
        <f t="array" aca="1" ref="C588" ca="1">IF( OR( AND($A588&gt;=INDIRECT("'Panasonic ERJ Code Table'!$K" &amp; C$1),$A588&lt;=INDIRECT("'Panasonic ERJ Code Table'!$L" &amp; C$1)), AND($A588&gt;=INDIRECT("'Panasonic ERJ Code Table'!$M" &amp; C$1),$A588&lt;=INDIRECT("'Panasonic ERJ Code Table'!$N" &amp; C$1)) ),C$2&amp;_xlfn.XLOOKUP($A588,E96_raw,E96_code),"N/A")</f>
        <v>N/A</v>
      </c>
      <c r="F588" s="5" t="str" cm="1">
        <f t="array" aca="1" ref="F588" ca="1">IF( OR( AND($A588&gt;=INDIRECT("'Panasonic ERJ Code Table'!$K" &amp; F$1),$A588&lt;=INDIRECT("'Panasonic ERJ Code Table'!$L" &amp; F$1)), AND($A588&gt;=INDIRECT("'Panasonic ERJ Code Table'!$M" &amp; F$1),$A588&lt;=INDIRECT("'Panasonic ERJ Code Table'!$N" &amp; F$1)) ),F$2&amp;_xlfn.XLOOKUP($A588,E96_raw,E96_code),"N/A")</f>
        <v>N/A</v>
      </c>
      <c r="I588" s="5" t="str" cm="1">
        <f t="array" aca="1" ref="I588" ca="1">IF( OR( AND($A588&gt;=INDIRECT("'Panasonic ERJ Code Table'!$K" &amp; I$1),$A588&lt;=INDIRECT("'Panasonic ERJ Code Table'!$L" &amp; I$1)), AND($A588&gt;=INDIRECT("'Panasonic ERJ Code Table'!$M" &amp; I$1),$A588&lt;=INDIRECT("'Panasonic ERJ Code Table'!$N" &amp; I$1)) ),I$2&amp;_xlfn.XLOOKUP($A588,E96_raw,E96_code),"N/A")</f>
        <v>N/A</v>
      </c>
      <c r="L588" s="5" t="str" cm="1">
        <f t="array" aca="1" ref="L588" ca="1">IF( OR( AND($A588&gt;=INDIRECT("'Panasonic ERJ Code Table'!$K" &amp; L$1),$A588&lt;=INDIRECT("'Panasonic ERJ Code Table'!$L" &amp; L$1)), AND($A588&gt;=INDIRECT("'Panasonic ERJ Code Table'!$M" &amp; L$1),$A588&lt;=INDIRECT("'Panasonic ERJ Code Table'!$N" &amp; L$1)) ),L$2&amp;_xlfn.XLOOKUP($A588,E96_raw,E96_code),"N/A")</f>
        <v>N/A</v>
      </c>
      <c r="O588" s="5" t="str" cm="1">
        <f t="array" aca="1" ref="O588" ca="1">IF( OR( AND($A588&gt;=INDIRECT("'Panasonic ERJ Code Table'!$K" &amp; O$1),$A588&lt;=INDIRECT("'Panasonic ERJ Code Table'!$L" &amp; O$1)), AND($A588&gt;=INDIRECT("'Panasonic ERJ Code Table'!$M" &amp; O$1),$A588&lt;=INDIRECT("'Panasonic ERJ Code Table'!$N" &amp; O$1)) ),O$2&amp;_xlfn.XLOOKUP($A588,E96_raw,E96_code),"N/A")</f>
        <v>N/A</v>
      </c>
      <c r="R588" s="5" t="str" cm="1">
        <f t="array" aca="1" ref="R588" ca="1">IF( OR( AND($A588&gt;=INDIRECT("'Panasonic ERJ Code Table'!$K" &amp; R$1),$A588&lt;=INDIRECT("'Panasonic ERJ Code Table'!$L" &amp; R$1)), AND($A588&gt;=INDIRECT("'Panasonic ERJ Code Table'!$M" &amp; R$1),$A588&lt;=INDIRECT("'Panasonic ERJ Code Table'!$N" &amp; R$1)) ),R$2&amp;_xlfn.XLOOKUP($A588,E96_raw,E96_code),"N/A")</f>
        <v>N/A</v>
      </c>
      <c r="U588" s="5" t="str" cm="1">
        <f t="array" aca="1" ref="U588" ca="1">IF( OR( AND($A588&gt;=INDIRECT("'Panasonic ERJ Code Table'!$J" &amp; U$1),$A588&lt;=INDIRECT("'Panasonic ERJ Code Table'!$K" &amp; U$1)), AND($A588&gt;=INDIRECT("'Panasonic ERJ Code Table'!$L" &amp; U$1),$A588&lt;=INDIRECT("'Panasonic ERJ Code Table'!$M" &amp; U$1)) ),U$2&amp;_xlfn.XLOOKUP($A588,E96_raw,E96_code),"N/A")</f>
        <v>N/A</v>
      </c>
    </row>
    <row r="589" spans="1:21">
      <c r="A589" s="16">
        <v>1270000</v>
      </c>
      <c r="B589" s="19"/>
      <c r="C589" s="5" t="str" cm="1">
        <f t="array" aca="1" ref="C589" ca="1">IF( OR( AND($A589&gt;=INDIRECT("'Panasonic ERJ Code Table'!$K" &amp; C$1),$A589&lt;=INDIRECT("'Panasonic ERJ Code Table'!$L" &amp; C$1)), AND($A589&gt;=INDIRECT("'Panasonic ERJ Code Table'!$M" &amp; C$1),$A589&lt;=INDIRECT("'Panasonic ERJ Code Table'!$N" &amp; C$1)) ),C$2&amp;_xlfn.XLOOKUP($A589,E96_raw,E96_code),"N/A")</f>
        <v>N/A</v>
      </c>
      <c r="F589" s="5" t="str" cm="1">
        <f t="array" aca="1" ref="F589" ca="1">IF( OR( AND($A589&gt;=INDIRECT("'Panasonic ERJ Code Table'!$K" &amp; F$1),$A589&lt;=INDIRECT("'Panasonic ERJ Code Table'!$L" &amp; F$1)), AND($A589&gt;=INDIRECT("'Panasonic ERJ Code Table'!$M" &amp; F$1),$A589&lt;=INDIRECT("'Panasonic ERJ Code Table'!$N" &amp; F$1)) ),F$2&amp;_xlfn.XLOOKUP($A589,E96_raw,E96_code),"N/A")</f>
        <v>N/A</v>
      </c>
      <c r="I589" s="5" t="str" cm="1">
        <f t="array" aca="1" ref="I589" ca="1">IF( OR( AND($A589&gt;=INDIRECT("'Panasonic ERJ Code Table'!$K" &amp; I$1),$A589&lt;=INDIRECT("'Panasonic ERJ Code Table'!$L" &amp; I$1)), AND($A589&gt;=INDIRECT("'Panasonic ERJ Code Table'!$M" &amp; I$1),$A589&lt;=INDIRECT("'Panasonic ERJ Code Table'!$N" &amp; I$1)) ),I$2&amp;_xlfn.XLOOKUP($A589,E96_raw,E96_code),"N/A")</f>
        <v>N/A</v>
      </c>
      <c r="L589" s="5" t="str" cm="1">
        <f t="array" aca="1" ref="L589" ca="1">IF( OR( AND($A589&gt;=INDIRECT("'Panasonic ERJ Code Table'!$K" &amp; L$1),$A589&lt;=INDIRECT("'Panasonic ERJ Code Table'!$L" &amp; L$1)), AND($A589&gt;=INDIRECT("'Panasonic ERJ Code Table'!$M" &amp; L$1),$A589&lt;=INDIRECT("'Panasonic ERJ Code Table'!$N" &amp; L$1)) ),L$2&amp;_xlfn.XLOOKUP($A589,E96_raw,E96_code),"N/A")</f>
        <v>N/A</v>
      </c>
      <c r="O589" s="5" t="str" cm="1">
        <f t="array" aca="1" ref="O589" ca="1">IF( OR( AND($A589&gt;=INDIRECT("'Panasonic ERJ Code Table'!$K" &amp; O$1),$A589&lt;=INDIRECT("'Panasonic ERJ Code Table'!$L" &amp; O$1)), AND($A589&gt;=INDIRECT("'Panasonic ERJ Code Table'!$M" &amp; O$1),$A589&lt;=INDIRECT("'Panasonic ERJ Code Table'!$N" &amp; O$1)) ),O$2&amp;_xlfn.XLOOKUP($A589,E96_raw,E96_code),"N/A")</f>
        <v>N/A</v>
      </c>
      <c r="R589" s="5" t="str" cm="1">
        <f t="array" aca="1" ref="R589" ca="1">IF( OR( AND($A589&gt;=INDIRECT("'Panasonic ERJ Code Table'!$K" &amp; R$1),$A589&lt;=INDIRECT("'Panasonic ERJ Code Table'!$L" &amp; R$1)), AND($A589&gt;=INDIRECT("'Panasonic ERJ Code Table'!$M" &amp; R$1),$A589&lt;=INDIRECT("'Panasonic ERJ Code Table'!$N" &amp; R$1)) ),R$2&amp;_xlfn.XLOOKUP($A589,E96_raw,E96_code),"N/A")</f>
        <v>N/A</v>
      </c>
      <c r="U589" s="5" t="str" cm="1">
        <f t="array" aca="1" ref="U589" ca="1">IF( OR( AND($A589&gt;=INDIRECT("'Panasonic ERJ Code Table'!$J" &amp; U$1),$A589&lt;=INDIRECT("'Panasonic ERJ Code Table'!$K" &amp; U$1)), AND($A589&gt;=INDIRECT("'Panasonic ERJ Code Table'!$L" &amp; U$1),$A589&lt;=INDIRECT("'Panasonic ERJ Code Table'!$M" &amp; U$1)) ),U$2&amp;_xlfn.XLOOKUP($A589,E96_raw,E96_code),"N/A")</f>
        <v>N/A</v>
      </c>
    </row>
    <row r="590" spans="1:21">
      <c r="A590" s="16">
        <v>1300000</v>
      </c>
      <c r="B590" s="19"/>
      <c r="C590" s="5" t="str" cm="1">
        <f t="array" aca="1" ref="C590" ca="1">IF( OR( AND($A590&gt;=INDIRECT("'Panasonic ERJ Code Table'!$K" &amp; C$1),$A590&lt;=INDIRECT("'Panasonic ERJ Code Table'!$L" &amp; C$1)), AND($A590&gt;=INDIRECT("'Panasonic ERJ Code Table'!$M" &amp; C$1),$A590&lt;=INDIRECT("'Panasonic ERJ Code Table'!$N" &amp; C$1)) ),C$2&amp;_xlfn.XLOOKUP($A590,E96_raw,E96_code),"N/A")</f>
        <v>N/A</v>
      </c>
      <c r="F590" s="5" t="str" cm="1">
        <f t="array" aca="1" ref="F590" ca="1">IF( OR( AND($A590&gt;=INDIRECT("'Panasonic ERJ Code Table'!$K" &amp; F$1),$A590&lt;=INDIRECT("'Panasonic ERJ Code Table'!$L" &amp; F$1)), AND($A590&gt;=INDIRECT("'Panasonic ERJ Code Table'!$M" &amp; F$1),$A590&lt;=INDIRECT("'Panasonic ERJ Code Table'!$N" &amp; F$1)) ),F$2&amp;_xlfn.XLOOKUP($A590,E96_raw,E96_code),"N/A")</f>
        <v>N/A</v>
      </c>
      <c r="I590" s="5" t="str" cm="1">
        <f t="array" aca="1" ref="I590" ca="1">IF( OR( AND($A590&gt;=INDIRECT("'Panasonic ERJ Code Table'!$K" &amp; I$1),$A590&lt;=INDIRECT("'Panasonic ERJ Code Table'!$L" &amp; I$1)), AND($A590&gt;=INDIRECT("'Panasonic ERJ Code Table'!$M" &amp; I$1),$A590&lt;=INDIRECT("'Panasonic ERJ Code Table'!$N" &amp; I$1)) ),I$2&amp;_xlfn.XLOOKUP($A590,E96_raw,E96_code),"N/A")</f>
        <v>N/A</v>
      </c>
      <c r="L590" s="5" t="str" cm="1">
        <f t="array" aca="1" ref="L590" ca="1">IF( OR( AND($A590&gt;=INDIRECT("'Panasonic ERJ Code Table'!$K" &amp; L$1),$A590&lt;=INDIRECT("'Panasonic ERJ Code Table'!$L" &amp; L$1)), AND($A590&gt;=INDIRECT("'Panasonic ERJ Code Table'!$M" &amp; L$1),$A590&lt;=INDIRECT("'Panasonic ERJ Code Table'!$N" &amp; L$1)) ),L$2&amp;_xlfn.XLOOKUP($A590,E96_raw,E96_code),"N/A")</f>
        <v>N/A</v>
      </c>
      <c r="O590" s="5" t="str" cm="1">
        <f t="array" aca="1" ref="O590" ca="1">IF( OR( AND($A590&gt;=INDIRECT("'Panasonic ERJ Code Table'!$K" &amp; O$1),$A590&lt;=INDIRECT("'Panasonic ERJ Code Table'!$L" &amp; O$1)), AND($A590&gt;=INDIRECT("'Panasonic ERJ Code Table'!$M" &amp; O$1),$A590&lt;=INDIRECT("'Panasonic ERJ Code Table'!$N" &amp; O$1)) ),O$2&amp;_xlfn.XLOOKUP($A590,E96_raw,E96_code),"N/A")</f>
        <v>N/A</v>
      </c>
      <c r="R590" s="5" t="str" cm="1">
        <f t="array" aca="1" ref="R590" ca="1">IF( OR( AND($A590&gt;=INDIRECT("'Panasonic ERJ Code Table'!$K" &amp; R$1),$A590&lt;=INDIRECT("'Panasonic ERJ Code Table'!$L" &amp; R$1)), AND($A590&gt;=INDIRECT("'Panasonic ERJ Code Table'!$M" &amp; R$1),$A590&lt;=INDIRECT("'Panasonic ERJ Code Table'!$N" &amp; R$1)) ),R$2&amp;_xlfn.XLOOKUP($A590,E96_raw,E96_code),"N/A")</f>
        <v>N/A</v>
      </c>
      <c r="U590" s="5" t="str" cm="1">
        <f t="array" aca="1" ref="U590" ca="1">IF( OR( AND($A590&gt;=INDIRECT("'Panasonic ERJ Code Table'!$J" &amp; U$1),$A590&lt;=INDIRECT("'Panasonic ERJ Code Table'!$K" &amp; U$1)), AND($A590&gt;=INDIRECT("'Panasonic ERJ Code Table'!$L" &amp; U$1),$A590&lt;=INDIRECT("'Panasonic ERJ Code Table'!$M" &amp; U$1)) ),U$2&amp;_xlfn.XLOOKUP($A590,E96_raw,E96_code),"N/A")</f>
        <v>N/A</v>
      </c>
    </row>
    <row r="591" spans="1:21">
      <c r="A591" s="16">
        <v>1330000</v>
      </c>
      <c r="B591" s="19"/>
      <c r="C591" s="5" t="str" cm="1">
        <f t="array" aca="1" ref="C591" ca="1">IF( OR( AND($A591&gt;=INDIRECT("'Panasonic ERJ Code Table'!$K" &amp; C$1),$A591&lt;=INDIRECT("'Panasonic ERJ Code Table'!$L" &amp; C$1)), AND($A591&gt;=INDIRECT("'Panasonic ERJ Code Table'!$M" &amp; C$1),$A591&lt;=INDIRECT("'Panasonic ERJ Code Table'!$N" &amp; C$1)) ),C$2&amp;_xlfn.XLOOKUP($A591,E96_raw,E96_code),"N/A")</f>
        <v>N/A</v>
      </c>
      <c r="F591" s="5" t="str" cm="1">
        <f t="array" aca="1" ref="F591" ca="1">IF( OR( AND($A591&gt;=INDIRECT("'Panasonic ERJ Code Table'!$K" &amp; F$1),$A591&lt;=INDIRECT("'Panasonic ERJ Code Table'!$L" &amp; F$1)), AND($A591&gt;=INDIRECT("'Panasonic ERJ Code Table'!$M" &amp; F$1),$A591&lt;=INDIRECT("'Panasonic ERJ Code Table'!$N" &amp; F$1)) ),F$2&amp;_xlfn.XLOOKUP($A591,E96_raw,E96_code),"N/A")</f>
        <v>N/A</v>
      </c>
      <c r="I591" s="5" t="str" cm="1">
        <f t="array" aca="1" ref="I591" ca="1">IF( OR( AND($A591&gt;=INDIRECT("'Panasonic ERJ Code Table'!$K" &amp; I$1),$A591&lt;=INDIRECT("'Panasonic ERJ Code Table'!$L" &amp; I$1)), AND($A591&gt;=INDIRECT("'Panasonic ERJ Code Table'!$M" &amp; I$1),$A591&lt;=INDIRECT("'Panasonic ERJ Code Table'!$N" &amp; I$1)) ),I$2&amp;_xlfn.XLOOKUP($A591,E96_raw,E96_code),"N/A")</f>
        <v>N/A</v>
      </c>
      <c r="L591" s="5" t="str" cm="1">
        <f t="array" aca="1" ref="L591" ca="1">IF( OR( AND($A591&gt;=INDIRECT("'Panasonic ERJ Code Table'!$K" &amp; L$1),$A591&lt;=INDIRECT("'Panasonic ERJ Code Table'!$L" &amp; L$1)), AND($A591&gt;=INDIRECT("'Panasonic ERJ Code Table'!$M" &amp; L$1),$A591&lt;=INDIRECT("'Panasonic ERJ Code Table'!$N" &amp; L$1)) ),L$2&amp;_xlfn.XLOOKUP($A591,E96_raw,E96_code),"N/A")</f>
        <v>N/A</v>
      </c>
      <c r="O591" s="5" t="str" cm="1">
        <f t="array" aca="1" ref="O591" ca="1">IF( OR( AND($A591&gt;=INDIRECT("'Panasonic ERJ Code Table'!$K" &amp; O$1),$A591&lt;=INDIRECT("'Panasonic ERJ Code Table'!$L" &amp; O$1)), AND($A591&gt;=INDIRECT("'Panasonic ERJ Code Table'!$M" &amp; O$1),$A591&lt;=INDIRECT("'Panasonic ERJ Code Table'!$N" &amp; O$1)) ),O$2&amp;_xlfn.XLOOKUP($A591,E96_raw,E96_code),"N/A")</f>
        <v>N/A</v>
      </c>
      <c r="R591" s="5" t="str" cm="1">
        <f t="array" aca="1" ref="R591" ca="1">IF( OR( AND($A591&gt;=INDIRECT("'Panasonic ERJ Code Table'!$K" &amp; R$1),$A591&lt;=INDIRECT("'Panasonic ERJ Code Table'!$L" &amp; R$1)), AND($A591&gt;=INDIRECT("'Panasonic ERJ Code Table'!$M" &amp; R$1),$A591&lt;=INDIRECT("'Panasonic ERJ Code Table'!$N" &amp; R$1)) ),R$2&amp;_xlfn.XLOOKUP($A591,E96_raw,E96_code),"N/A")</f>
        <v>N/A</v>
      </c>
      <c r="U591" s="5" t="str" cm="1">
        <f t="array" aca="1" ref="U591" ca="1">IF( OR( AND($A591&gt;=INDIRECT("'Panasonic ERJ Code Table'!$J" &amp; U$1),$A591&lt;=INDIRECT("'Panasonic ERJ Code Table'!$K" &amp; U$1)), AND($A591&gt;=INDIRECT("'Panasonic ERJ Code Table'!$L" &amp; U$1),$A591&lt;=INDIRECT("'Panasonic ERJ Code Table'!$M" &amp; U$1)) ),U$2&amp;_xlfn.XLOOKUP($A591,E96_raw,E96_code),"N/A")</f>
        <v>N/A</v>
      </c>
    </row>
    <row r="592" spans="1:21">
      <c r="A592" s="16">
        <v>1370000.0000000002</v>
      </c>
      <c r="B592" s="19"/>
      <c r="C592" s="5" t="str" cm="1">
        <f t="array" aca="1" ref="C592" ca="1">IF( OR( AND($A592&gt;=INDIRECT("'Panasonic ERJ Code Table'!$K" &amp; C$1),$A592&lt;=INDIRECT("'Panasonic ERJ Code Table'!$L" &amp; C$1)), AND($A592&gt;=INDIRECT("'Panasonic ERJ Code Table'!$M" &amp; C$1),$A592&lt;=INDIRECT("'Panasonic ERJ Code Table'!$N" &amp; C$1)) ),C$2&amp;_xlfn.XLOOKUP($A592,E96_raw,E96_code),"N/A")</f>
        <v>N/A</v>
      </c>
      <c r="F592" s="5" t="str" cm="1">
        <f t="array" aca="1" ref="F592" ca="1">IF( OR( AND($A592&gt;=INDIRECT("'Panasonic ERJ Code Table'!$K" &amp; F$1),$A592&lt;=INDIRECT("'Panasonic ERJ Code Table'!$L" &amp; F$1)), AND($A592&gt;=INDIRECT("'Panasonic ERJ Code Table'!$M" &amp; F$1),$A592&lt;=INDIRECT("'Panasonic ERJ Code Table'!$N" &amp; F$1)) ),F$2&amp;_xlfn.XLOOKUP($A592,E96_raw,E96_code),"N/A")</f>
        <v>N/A</v>
      </c>
      <c r="I592" s="5" t="str" cm="1">
        <f t="array" aca="1" ref="I592" ca="1">IF( OR( AND($A592&gt;=INDIRECT("'Panasonic ERJ Code Table'!$K" &amp; I$1),$A592&lt;=INDIRECT("'Panasonic ERJ Code Table'!$L" &amp; I$1)), AND($A592&gt;=INDIRECT("'Panasonic ERJ Code Table'!$M" &amp; I$1),$A592&lt;=INDIRECT("'Panasonic ERJ Code Table'!$N" &amp; I$1)) ),I$2&amp;_xlfn.XLOOKUP($A592,E96_raw,E96_code),"N/A")</f>
        <v>N/A</v>
      </c>
      <c r="L592" s="5" t="str" cm="1">
        <f t="array" aca="1" ref="L592" ca="1">IF( OR( AND($A592&gt;=INDIRECT("'Panasonic ERJ Code Table'!$K" &amp; L$1),$A592&lt;=INDIRECT("'Panasonic ERJ Code Table'!$L" &amp; L$1)), AND($A592&gt;=INDIRECT("'Panasonic ERJ Code Table'!$M" &amp; L$1),$A592&lt;=INDIRECT("'Panasonic ERJ Code Table'!$N" &amp; L$1)) ),L$2&amp;_xlfn.XLOOKUP($A592,E96_raw,E96_code),"N/A")</f>
        <v>N/A</v>
      </c>
      <c r="O592" s="5" t="str" cm="1">
        <f t="array" aca="1" ref="O592" ca="1">IF( OR( AND($A592&gt;=INDIRECT("'Panasonic ERJ Code Table'!$K" &amp; O$1),$A592&lt;=INDIRECT("'Panasonic ERJ Code Table'!$L" &amp; O$1)), AND($A592&gt;=INDIRECT("'Panasonic ERJ Code Table'!$M" &amp; O$1),$A592&lt;=INDIRECT("'Panasonic ERJ Code Table'!$N" &amp; O$1)) ),O$2&amp;_xlfn.XLOOKUP($A592,E96_raw,E96_code),"N/A")</f>
        <v>N/A</v>
      </c>
      <c r="R592" s="5" t="str" cm="1">
        <f t="array" aca="1" ref="R592" ca="1">IF( OR( AND($A592&gt;=INDIRECT("'Panasonic ERJ Code Table'!$K" &amp; R$1),$A592&lt;=INDIRECT("'Panasonic ERJ Code Table'!$L" &amp; R$1)), AND($A592&gt;=INDIRECT("'Panasonic ERJ Code Table'!$M" &amp; R$1),$A592&lt;=INDIRECT("'Panasonic ERJ Code Table'!$N" &amp; R$1)) ),R$2&amp;_xlfn.XLOOKUP($A592,E96_raw,E96_code),"N/A")</f>
        <v>N/A</v>
      </c>
      <c r="U592" s="5" t="str" cm="1">
        <f t="array" aca="1" ref="U592" ca="1">IF( OR( AND($A592&gt;=INDIRECT("'Panasonic ERJ Code Table'!$J" &amp; U$1),$A592&lt;=INDIRECT("'Panasonic ERJ Code Table'!$K" &amp; U$1)), AND($A592&gt;=INDIRECT("'Panasonic ERJ Code Table'!$L" &amp; U$1),$A592&lt;=INDIRECT("'Panasonic ERJ Code Table'!$M" &amp; U$1)) ),U$2&amp;_xlfn.XLOOKUP($A592,E96_raw,E96_code),"N/A")</f>
        <v>N/A</v>
      </c>
    </row>
    <row r="593" spans="1:21">
      <c r="A593" s="16">
        <v>1400000</v>
      </c>
      <c r="B593" s="19"/>
      <c r="C593" s="5" t="str" cm="1">
        <f t="array" aca="1" ref="C593" ca="1">IF( OR( AND($A593&gt;=INDIRECT("'Panasonic ERJ Code Table'!$K" &amp; C$1),$A593&lt;=INDIRECT("'Panasonic ERJ Code Table'!$L" &amp; C$1)), AND($A593&gt;=INDIRECT("'Panasonic ERJ Code Table'!$M" &amp; C$1),$A593&lt;=INDIRECT("'Panasonic ERJ Code Table'!$N" &amp; C$1)) ),C$2&amp;_xlfn.XLOOKUP($A593,E96_raw,E96_code),"N/A")</f>
        <v>N/A</v>
      </c>
      <c r="F593" s="5" t="str" cm="1">
        <f t="array" aca="1" ref="F593" ca="1">IF( OR( AND($A593&gt;=INDIRECT("'Panasonic ERJ Code Table'!$K" &amp; F$1),$A593&lt;=INDIRECT("'Panasonic ERJ Code Table'!$L" &amp; F$1)), AND($A593&gt;=INDIRECT("'Panasonic ERJ Code Table'!$M" &amp; F$1),$A593&lt;=INDIRECT("'Panasonic ERJ Code Table'!$N" &amp; F$1)) ),F$2&amp;_xlfn.XLOOKUP($A593,E96_raw,E96_code),"N/A")</f>
        <v>N/A</v>
      </c>
      <c r="I593" s="5" t="str" cm="1">
        <f t="array" aca="1" ref="I593" ca="1">IF( OR( AND($A593&gt;=INDIRECT("'Panasonic ERJ Code Table'!$K" &amp; I$1),$A593&lt;=INDIRECT("'Panasonic ERJ Code Table'!$L" &amp; I$1)), AND($A593&gt;=INDIRECT("'Panasonic ERJ Code Table'!$M" &amp; I$1),$A593&lt;=INDIRECT("'Panasonic ERJ Code Table'!$N" &amp; I$1)) ),I$2&amp;_xlfn.XLOOKUP($A593,E96_raw,E96_code),"N/A")</f>
        <v>N/A</v>
      </c>
      <c r="L593" s="5" t="str" cm="1">
        <f t="array" aca="1" ref="L593" ca="1">IF( OR( AND($A593&gt;=INDIRECT("'Panasonic ERJ Code Table'!$K" &amp; L$1),$A593&lt;=INDIRECT("'Panasonic ERJ Code Table'!$L" &amp; L$1)), AND($A593&gt;=INDIRECT("'Panasonic ERJ Code Table'!$M" &amp; L$1),$A593&lt;=INDIRECT("'Panasonic ERJ Code Table'!$N" &amp; L$1)) ),L$2&amp;_xlfn.XLOOKUP($A593,E96_raw,E96_code),"N/A")</f>
        <v>N/A</v>
      </c>
      <c r="O593" s="5" t="str" cm="1">
        <f t="array" aca="1" ref="O593" ca="1">IF( OR( AND($A593&gt;=INDIRECT("'Panasonic ERJ Code Table'!$K" &amp; O$1),$A593&lt;=INDIRECT("'Panasonic ERJ Code Table'!$L" &amp; O$1)), AND($A593&gt;=INDIRECT("'Panasonic ERJ Code Table'!$M" &amp; O$1),$A593&lt;=INDIRECT("'Panasonic ERJ Code Table'!$N" &amp; O$1)) ),O$2&amp;_xlfn.XLOOKUP($A593,E96_raw,E96_code),"N/A")</f>
        <v>N/A</v>
      </c>
      <c r="R593" s="5" t="str" cm="1">
        <f t="array" aca="1" ref="R593" ca="1">IF( OR( AND($A593&gt;=INDIRECT("'Panasonic ERJ Code Table'!$K" &amp; R$1),$A593&lt;=INDIRECT("'Panasonic ERJ Code Table'!$L" &amp; R$1)), AND($A593&gt;=INDIRECT("'Panasonic ERJ Code Table'!$M" &amp; R$1),$A593&lt;=INDIRECT("'Panasonic ERJ Code Table'!$N" &amp; R$1)) ),R$2&amp;_xlfn.XLOOKUP($A593,E96_raw,E96_code),"N/A")</f>
        <v>N/A</v>
      </c>
      <c r="U593" s="5" t="str" cm="1">
        <f t="array" aca="1" ref="U593" ca="1">IF( OR( AND($A593&gt;=INDIRECT("'Panasonic ERJ Code Table'!$J" &amp; U$1),$A593&lt;=INDIRECT("'Panasonic ERJ Code Table'!$K" &amp; U$1)), AND($A593&gt;=INDIRECT("'Panasonic ERJ Code Table'!$L" &amp; U$1),$A593&lt;=INDIRECT("'Panasonic ERJ Code Table'!$M" &amp; U$1)) ),U$2&amp;_xlfn.XLOOKUP($A593,E96_raw,E96_code),"N/A")</f>
        <v>N/A</v>
      </c>
    </row>
    <row r="594" spans="1:21">
      <c r="A594" s="16">
        <v>1430000</v>
      </c>
      <c r="B594" s="19"/>
      <c r="C594" s="5" t="str" cm="1">
        <f t="array" aca="1" ref="C594" ca="1">IF( OR( AND($A594&gt;=INDIRECT("'Panasonic ERJ Code Table'!$K" &amp; C$1),$A594&lt;=INDIRECT("'Panasonic ERJ Code Table'!$L" &amp; C$1)), AND($A594&gt;=INDIRECT("'Panasonic ERJ Code Table'!$M" &amp; C$1),$A594&lt;=INDIRECT("'Panasonic ERJ Code Table'!$N" &amp; C$1)) ),C$2&amp;_xlfn.XLOOKUP($A594,E96_raw,E96_code),"N/A")</f>
        <v>N/A</v>
      </c>
      <c r="F594" s="5" t="str" cm="1">
        <f t="array" aca="1" ref="F594" ca="1">IF( OR( AND($A594&gt;=INDIRECT("'Panasonic ERJ Code Table'!$K" &amp; F$1),$A594&lt;=INDIRECT("'Panasonic ERJ Code Table'!$L" &amp; F$1)), AND($A594&gt;=INDIRECT("'Panasonic ERJ Code Table'!$M" &amp; F$1),$A594&lt;=INDIRECT("'Panasonic ERJ Code Table'!$N" &amp; F$1)) ),F$2&amp;_xlfn.XLOOKUP($A594,E96_raw,E96_code),"N/A")</f>
        <v>N/A</v>
      </c>
      <c r="I594" s="5" t="str" cm="1">
        <f t="array" aca="1" ref="I594" ca="1">IF( OR( AND($A594&gt;=INDIRECT("'Panasonic ERJ Code Table'!$K" &amp; I$1),$A594&lt;=INDIRECT("'Panasonic ERJ Code Table'!$L" &amp; I$1)), AND($A594&gt;=INDIRECT("'Panasonic ERJ Code Table'!$M" &amp; I$1),$A594&lt;=INDIRECT("'Panasonic ERJ Code Table'!$N" &amp; I$1)) ),I$2&amp;_xlfn.XLOOKUP($A594,E96_raw,E96_code),"N/A")</f>
        <v>N/A</v>
      </c>
      <c r="L594" s="5" t="str" cm="1">
        <f t="array" aca="1" ref="L594" ca="1">IF( OR( AND($A594&gt;=INDIRECT("'Panasonic ERJ Code Table'!$K" &amp; L$1),$A594&lt;=INDIRECT("'Panasonic ERJ Code Table'!$L" &amp; L$1)), AND($A594&gt;=INDIRECT("'Panasonic ERJ Code Table'!$M" &amp; L$1),$A594&lt;=INDIRECT("'Panasonic ERJ Code Table'!$N" &amp; L$1)) ),L$2&amp;_xlfn.XLOOKUP($A594,E96_raw,E96_code),"N/A")</f>
        <v>N/A</v>
      </c>
      <c r="O594" s="5" t="str" cm="1">
        <f t="array" aca="1" ref="O594" ca="1">IF( OR( AND($A594&gt;=INDIRECT("'Panasonic ERJ Code Table'!$K" &amp; O$1),$A594&lt;=INDIRECT("'Panasonic ERJ Code Table'!$L" &amp; O$1)), AND($A594&gt;=INDIRECT("'Panasonic ERJ Code Table'!$M" &amp; O$1),$A594&lt;=INDIRECT("'Panasonic ERJ Code Table'!$N" &amp; O$1)) ),O$2&amp;_xlfn.XLOOKUP($A594,E96_raw,E96_code),"N/A")</f>
        <v>N/A</v>
      </c>
      <c r="R594" s="5" t="str" cm="1">
        <f t="array" aca="1" ref="R594" ca="1">IF( OR( AND($A594&gt;=INDIRECT("'Panasonic ERJ Code Table'!$K" &amp; R$1),$A594&lt;=INDIRECT("'Panasonic ERJ Code Table'!$L" &amp; R$1)), AND($A594&gt;=INDIRECT("'Panasonic ERJ Code Table'!$M" &amp; R$1),$A594&lt;=INDIRECT("'Panasonic ERJ Code Table'!$N" &amp; R$1)) ),R$2&amp;_xlfn.XLOOKUP($A594,E96_raw,E96_code),"N/A")</f>
        <v>N/A</v>
      </c>
      <c r="U594" s="5" t="str" cm="1">
        <f t="array" aca="1" ref="U594" ca="1">IF( OR( AND($A594&gt;=INDIRECT("'Panasonic ERJ Code Table'!$J" &amp; U$1),$A594&lt;=INDIRECT("'Panasonic ERJ Code Table'!$K" &amp; U$1)), AND($A594&gt;=INDIRECT("'Panasonic ERJ Code Table'!$L" &amp; U$1),$A594&lt;=INDIRECT("'Panasonic ERJ Code Table'!$M" &amp; U$1)) ),U$2&amp;_xlfn.XLOOKUP($A594,E96_raw,E96_code),"N/A")</f>
        <v>N/A</v>
      </c>
    </row>
    <row r="595" spans="1:21">
      <c r="A595" s="16">
        <v>1470000</v>
      </c>
      <c r="B595" s="19"/>
      <c r="C595" s="5" t="str" cm="1">
        <f t="array" aca="1" ref="C595" ca="1">IF( OR( AND($A595&gt;=INDIRECT("'Panasonic ERJ Code Table'!$K" &amp; C$1),$A595&lt;=INDIRECT("'Panasonic ERJ Code Table'!$L" &amp; C$1)), AND($A595&gt;=INDIRECT("'Panasonic ERJ Code Table'!$M" &amp; C$1),$A595&lt;=INDIRECT("'Panasonic ERJ Code Table'!$N" &amp; C$1)) ),C$2&amp;_xlfn.XLOOKUP($A595,E96_raw,E96_code),"N/A")</f>
        <v>N/A</v>
      </c>
      <c r="F595" s="5" t="str" cm="1">
        <f t="array" aca="1" ref="F595" ca="1">IF( OR( AND($A595&gt;=INDIRECT("'Panasonic ERJ Code Table'!$K" &amp; F$1),$A595&lt;=INDIRECT("'Panasonic ERJ Code Table'!$L" &amp; F$1)), AND($A595&gt;=INDIRECT("'Panasonic ERJ Code Table'!$M" &amp; F$1),$A595&lt;=INDIRECT("'Panasonic ERJ Code Table'!$N" &amp; F$1)) ),F$2&amp;_xlfn.XLOOKUP($A595,E96_raw,E96_code),"N/A")</f>
        <v>N/A</v>
      </c>
      <c r="I595" s="5" t="str" cm="1">
        <f t="array" aca="1" ref="I595" ca="1">IF( OR( AND($A595&gt;=INDIRECT("'Panasonic ERJ Code Table'!$K" &amp; I$1),$A595&lt;=INDIRECT("'Panasonic ERJ Code Table'!$L" &amp; I$1)), AND($A595&gt;=INDIRECT("'Panasonic ERJ Code Table'!$M" &amp; I$1),$A595&lt;=INDIRECT("'Panasonic ERJ Code Table'!$N" &amp; I$1)) ),I$2&amp;_xlfn.XLOOKUP($A595,E96_raw,E96_code),"N/A")</f>
        <v>N/A</v>
      </c>
      <c r="L595" s="5" t="str" cm="1">
        <f t="array" aca="1" ref="L595" ca="1">IF( OR( AND($A595&gt;=INDIRECT("'Panasonic ERJ Code Table'!$K" &amp; L$1),$A595&lt;=INDIRECT("'Panasonic ERJ Code Table'!$L" &amp; L$1)), AND($A595&gt;=INDIRECT("'Panasonic ERJ Code Table'!$M" &amp; L$1),$A595&lt;=INDIRECT("'Panasonic ERJ Code Table'!$N" &amp; L$1)) ),L$2&amp;_xlfn.XLOOKUP($A595,E96_raw,E96_code),"N/A")</f>
        <v>N/A</v>
      </c>
      <c r="O595" s="5" t="str" cm="1">
        <f t="array" aca="1" ref="O595" ca="1">IF( OR( AND($A595&gt;=INDIRECT("'Panasonic ERJ Code Table'!$K" &amp; O$1),$A595&lt;=INDIRECT("'Panasonic ERJ Code Table'!$L" &amp; O$1)), AND($A595&gt;=INDIRECT("'Panasonic ERJ Code Table'!$M" &amp; O$1),$A595&lt;=INDIRECT("'Panasonic ERJ Code Table'!$N" &amp; O$1)) ),O$2&amp;_xlfn.XLOOKUP($A595,E96_raw,E96_code),"N/A")</f>
        <v>N/A</v>
      </c>
      <c r="R595" s="5" t="str" cm="1">
        <f t="array" aca="1" ref="R595" ca="1">IF( OR( AND($A595&gt;=INDIRECT("'Panasonic ERJ Code Table'!$K" &amp; R$1),$A595&lt;=INDIRECT("'Panasonic ERJ Code Table'!$L" &amp; R$1)), AND($A595&gt;=INDIRECT("'Panasonic ERJ Code Table'!$M" &amp; R$1),$A595&lt;=INDIRECT("'Panasonic ERJ Code Table'!$N" &amp; R$1)) ),R$2&amp;_xlfn.XLOOKUP($A595,E96_raw,E96_code),"N/A")</f>
        <v>N/A</v>
      </c>
      <c r="U595" s="5" t="str" cm="1">
        <f t="array" aca="1" ref="U595" ca="1">IF( OR( AND($A595&gt;=INDIRECT("'Panasonic ERJ Code Table'!$J" &amp; U$1),$A595&lt;=INDIRECT("'Panasonic ERJ Code Table'!$K" &amp; U$1)), AND($A595&gt;=INDIRECT("'Panasonic ERJ Code Table'!$L" &amp; U$1),$A595&lt;=INDIRECT("'Panasonic ERJ Code Table'!$M" &amp; U$1)) ),U$2&amp;_xlfn.XLOOKUP($A595,E96_raw,E96_code),"N/A")</f>
        <v>N/A</v>
      </c>
    </row>
    <row r="596" spans="1:21">
      <c r="A596" s="16">
        <v>1500000</v>
      </c>
      <c r="B596" s="19"/>
      <c r="C596" s="5" t="str" cm="1">
        <f t="array" aca="1" ref="C596" ca="1">IF( OR( AND($A596&gt;=INDIRECT("'Panasonic ERJ Code Table'!$K" &amp; C$1),$A596&lt;=INDIRECT("'Panasonic ERJ Code Table'!$L" &amp; C$1)), AND($A596&gt;=INDIRECT("'Panasonic ERJ Code Table'!$M" &amp; C$1),$A596&lt;=INDIRECT("'Panasonic ERJ Code Table'!$N" &amp; C$1)) ),C$2&amp;_xlfn.XLOOKUP($A596,E96_raw,E96_code),"N/A")</f>
        <v>N/A</v>
      </c>
      <c r="F596" s="5" t="str" cm="1">
        <f t="array" aca="1" ref="F596" ca="1">IF( OR( AND($A596&gt;=INDIRECT("'Panasonic ERJ Code Table'!$K" &amp; F$1),$A596&lt;=INDIRECT("'Panasonic ERJ Code Table'!$L" &amp; F$1)), AND($A596&gt;=INDIRECT("'Panasonic ERJ Code Table'!$M" &amp; F$1),$A596&lt;=INDIRECT("'Panasonic ERJ Code Table'!$N" &amp; F$1)) ),F$2&amp;_xlfn.XLOOKUP($A596,E96_raw,E96_code),"N/A")</f>
        <v>N/A</v>
      </c>
      <c r="I596" s="5" t="str" cm="1">
        <f t="array" aca="1" ref="I596" ca="1">IF( OR( AND($A596&gt;=INDIRECT("'Panasonic ERJ Code Table'!$K" &amp; I$1),$A596&lt;=INDIRECT("'Panasonic ERJ Code Table'!$L" &amp; I$1)), AND($A596&gt;=INDIRECT("'Panasonic ERJ Code Table'!$M" &amp; I$1),$A596&lt;=INDIRECT("'Panasonic ERJ Code Table'!$N" &amp; I$1)) ),I$2&amp;_xlfn.XLOOKUP($A596,E96_raw,E96_code),"N/A")</f>
        <v>N/A</v>
      </c>
      <c r="L596" s="5" t="str" cm="1">
        <f t="array" aca="1" ref="L596" ca="1">IF( OR( AND($A596&gt;=INDIRECT("'Panasonic ERJ Code Table'!$K" &amp; L$1),$A596&lt;=INDIRECT("'Panasonic ERJ Code Table'!$L" &amp; L$1)), AND($A596&gt;=INDIRECT("'Panasonic ERJ Code Table'!$M" &amp; L$1),$A596&lt;=INDIRECT("'Panasonic ERJ Code Table'!$N" &amp; L$1)) ),L$2&amp;_xlfn.XLOOKUP($A596,E96_raw,E96_code),"N/A")</f>
        <v>N/A</v>
      </c>
      <c r="O596" s="5" t="str" cm="1">
        <f t="array" aca="1" ref="O596" ca="1">IF( OR( AND($A596&gt;=INDIRECT("'Panasonic ERJ Code Table'!$K" &amp; O$1),$A596&lt;=INDIRECT("'Panasonic ERJ Code Table'!$L" &amp; O$1)), AND($A596&gt;=INDIRECT("'Panasonic ERJ Code Table'!$M" &amp; O$1),$A596&lt;=INDIRECT("'Panasonic ERJ Code Table'!$N" &amp; O$1)) ),O$2&amp;_xlfn.XLOOKUP($A596,E96_raw,E96_code),"N/A")</f>
        <v>N/A</v>
      </c>
      <c r="R596" s="5" t="str" cm="1">
        <f t="array" aca="1" ref="R596" ca="1">IF( OR( AND($A596&gt;=INDIRECT("'Panasonic ERJ Code Table'!$K" &amp; R$1),$A596&lt;=INDIRECT("'Panasonic ERJ Code Table'!$L" &amp; R$1)), AND($A596&gt;=INDIRECT("'Panasonic ERJ Code Table'!$M" &amp; R$1),$A596&lt;=INDIRECT("'Panasonic ERJ Code Table'!$N" &amp; R$1)) ),R$2&amp;_xlfn.XLOOKUP($A596,E96_raw,E96_code),"N/A")</f>
        <v>N/A</v>
      </c>
      <c r="U596" s="5" t="str" cm="1">
        <f t="array" aca="1" ref="U596" ca="1">IF( OR( AND($A596&gt;=INDIRECT("'Panasonic ERJ Code Table'!$J" &amp; U$1),$A596&lt;=INDIRECT("'Panasonic ERJ Code Table'!$K" &amp; U$1)), AND($A596&gt;=INDIRECT("'Panasonic ERJ Code Table'!$L" &amp; U$1),$A596&lt;=INDIRECT("'Panasonic ERJ Code Table'!$M" &amp; U$1)) ),U$2&amp;_xlfn.XLOOKUP($A596,E96_raw,E96_code),"N/A")</f>
        <v>N/A</v>
      </c>
    </row>
    <row r="597" spans="1:21">
      <c r="A597" s="16">
        <v>1540000</v>
      </c>
      <c r="B597" s="19"/>
      <c r="C597" s="5" t="str" cm="1">
        <f t="array" aca="1" ref="C597" ca="1">IF( OR( AND($A597&gt;=INDIRECT("'Panasonic ERJ Code Table'!$K" &amp; C$1),$A597&lt;=INDIRECT("'Panasonic ERJ Code Table'!$L" &amp; C$1)), AND($A597&gt;=INDIRECT("'Panasonic ERJ Code Table'!$M" &amp; C$1),$A597&lt;=INDIRECT("'Panasonic ERJ Code Table'!$N" &amp; C$1)) ),C$2&amp;_xlfn.XLOOKUP($A597,E96_raw,E96_code),"N/A")</f>
        <v>N/A</v>
      </c>
      <c r="F597" s="5" t="str" cm="1">
        <f t="array" aca="1" ref="F597" ca="1">IF( OR( AND($A597&gt;=INDIRECT("'Panasonic ERJ Code Table'!$K" &amp; F$1),$A597&lt;=INDIRECT("'Panasonic ERJ Code Table'!$L" &amp; F$1)), AND($A597&gt;=INDIRECT("'Panasonic ERJ Code Table'!$M" &amp; F$1),$A597&lt;=INDIRECT("'Panasonic ERJ Code Table'!$N" &amp; F$1)) ),F$2&amp;_xlfn.XLOOKUP($A597,E96_raw,E96_code),"N/A")</f>
        <v>N/A</v>
      </c>
      <c r="I597" s="5" t="str" cm="1">
        <f t="array" aca="1" ref="I597" ca="1">IF( OR( AND($A597&gt;=INDIRECT("'Panasonic ERJ Code Table'!$K" &amp; I$1),$A597&lt;=INDIRECT("'Panasonic ERJ Code Table'!$L" &amp; I$1)), AND($A597&gt;=INDIRECT("'Panasonic ERJ Code Table'!$M" &amp; I$1),$A597&lt;=INDIRECT("'Panasonic ERJ Code Table'!$N" &amp; I$1)) ),I$2&amp;_xlfn.XLOOKUP($A597,E96_raw,E96_code),"N/A")</f>
        <v>N/A</v>
      </c>
      <c r="L597" s="5" t="str" cm="1">
        <f t="array" aca="1" ref="L597" ca="1">IF( OR( AND($A597&gt;=INDIRECT("'Panasonic ERJ Code Table'!$K" &amp; L$1),$A597&lt;=INDIRECT("'Panasonic ERJ Code Table'!$L" &amp; L$1)), AND($A597&gt;=INDIRECT("'Panasonic ERJ Code Table'!$M" &amp; L$1),$A597&lt;=INDIRECT("'Panasonic ERJ Code Table'!$N" &amp; L$1)) ),L$2&amp;_xlfn.XLOOKUP($A597,E96_raw,E96_code),"N/A")</f>
        <v>N/A</v>
      </c>
      <c r="O597" s="5" t="str" cm="1">
        <f t="array" aca="1" ref="O597" ca="1">IF( OR( AND($A597&gt;=INDIRECT("'Panasonic ERJ Code Table'!$K" &amp; O$1),$A597&lt;=INDIRECT("'Panasonic ERJ Code Table'!$L" &amp; O$1)), AND($A597&gt;=INDIRECT("'Panasonic ERJ Code Table'!$M" &amp; O$1),$A597&lt;=INDIRECT("'Panasonic ERJ Code Table'!$N" &amp; O$1)) ),O$2&amp;_xlfn.XLOOKUP($A597,E96_raw,E96_code),"N/A")</f>
        <v>N/A</v>
      </c>
      <c r="R597" s="5" t="str" cm="1">
        <f t="array" aca="1" ref="R597" ca="1">IF( OR( AND($A597&gt;=INDIRECT("'Panasonic ERJ Code Table'!$K" &amp; R$1),$A597&lt;=INDIRECT("'Panasonic ERJ Code Table'!$L" &amp; R$1)), AND($A597&gt;=INDIRECT("'Panasonic ERJ Code Table'!$M" &amp; R$1),$A597&lt;=INDIRECT("'Panasonic ERJ Code Table'!$N" &amp; R$1)) ),R$2&amp;_xlfn.XLOOKUP($A597,E96_raw,E96_code),"N/A")</f>
        <v>N/A</v>
      </c>
      <c r="U597" s="5" t="str" cm="1">
        <f t="array" aca="1" ref="U597" ca="1">IF( OR( AND($A597&gt;=INDIRECT("'Panasonic ERJ Code Table'!$J" &amp; U$1),$A597&lt;=INDIRECT("'Panasonic ERJ Code Table'!$K" &amp; U$1)), AND($A597&gt;=INDIRECT("'Panasonic ERJ Code Table'!$L" &amp; U$1),$A597&lt;=INDIRECT("'Panasonic ERJ Code Table'!$M" &amp; U$1)) ),U$2&amp;_xlfn.XLOOKUP($A597,E96_raw,E96_code),"N/A")</f>
        <v>N/A</v>
      </c>
    </row>
    <row r="598" spans="1:21">
      <c r="A598" s="16">
        <v>1580000</v>
      </c>
      <c r="B598" s="19"/>
      <c r="C598" s="5" t="str" cm="1">
        <f t="array" aca="1" ref="C598" ca="1">IF( OR( AND($A598&gt;=INDIRECT("'Panasonic ERJ Code Table'!$K" &amp; C$1),$A598&lt;=INDIRECT("'Panasonic ERJ Code Table'!$L" &amp; C$1)), AND($A598&gt;=INDIRECT("'Panasonic ERJ Code Table'!$M" &amp; C$1),$A598&lt;=INDIRECT("'Panasonic ERJ Code Table'!$N" &amp; C$1)) ),C$2&amp;_xlfn.XLOOKUP($A598,E96_raw,E96_code),"N/A")</f>
        <v>N/A</v>
      </c>
      <c r="F598" s="5" t="str" cm="1">
        <f t="array" aca="1" ref="F598" ca="1">IF( OR( AND($A598&gt;=INDIRECT("'Panasonic ERJ Code Table'!$K" &amp; F$1),$A598&lt;=INDIRECT("'Panasonic ERJ Code Table'!$L" &amp; F$1)), AND($A598&gt;=INDIRECT("'Panasonic ERJ Code Table'!$M" &amp; F$1),$A598&lt;=INDIRECT("'Panasonic ERJ Code Table'!$N" &amp; F$1)) ),F$2&amp;_xlfn.XLOOKUP($A598,E96_raw,E96_code),"N/A")</f>
        <v>N/A</v>
      </c>
      <c r="I598" s="5" t="str" cm="1">
        <f t="array" aca="1" ref="I598" ca="1">IF( OR( AND($A598&gt;=INDIRECT("'Panasonic ERJ Code Table'!$K" &amp; I$1),$A598&lt;=INDIRECT("'Panasonic ERJ Code Table'!$L" &amp; I$1)), AND($A598&gt;=INDIRECT("'Panasonic ERJ Code Table'!$M" &amp; I$1),$A598&lt;=INDIRECT("'Panasonic ERJ Code Table'!$N" &amp; I$1)) ),I$2&amp;_xlfn.XLOOKUP($A598,E96_raw,E96_code),"N/A")</f>
        <v>N/A</v>
      </c>
      <c r="L598" s="5" t="str" cm="1">
        <f t="array" aca="1" ref="L598" ca="1">IF( OR( AND($A598&gt;=INDIRECT("'Panasonic ERJ Code Table'!$K" &amp; L$1),$A598&lt;=INDIRECT("'Panasonic ERJ Code Table'!$L" &amp; L$1)), AND($A598&gt;=INDIRECT("'Panasonic ERJ Code Table'!$M" &amp; L$1),$A598&lt;=INDIRECT("'Panasonic ERJ Code Table'!$N" &amp; L$1)) ),L$2&amp;_xlfn.XLOOKUP($A598,E96_raw,E96_code),"N/A")</f>
        <v>N/A</v>
      </c>
      <c r="O598" s="5" t="str" cm="1">
        <f t="array" aca="1" ref="O598" ca="1">IF( OR( AND($A598&gt;=INDIRECT("'Panasonic ERJ Code Table'!$K" &amp; O$1),$A598&lt;=INDIRECT("'Panasonic ERJ Code Table'!$L" &amp; O$1)), AND($A598&gt;=INDIRECT("'Panasonic ERJ Code Table'!$M" &amp; O$1),$A598&lt;=INDIRECT("'Panasonic ERJ Code Table'!$N" &amp; O$1)) ),O$2&amp;_xlfn.XLOOKUP($A598,E96_raw,E96_code),"N/A")</f>
        <v>N/A</v>
      </c>
      <c r="R598" s="5" t="str" cm="1">
        <f t="array" aca="1" ref="R598" ca="1">IF( OR( AND($A598&gt;=INDIRECT("'Panasonic ERJ Code Table'!$K" &amp; R$1),$A598&lt;=INDIRECT("'Panasonic ERJ Code Table'!$L" &amp; R$1)), AND($A598&gt;=INDIRECT("'Panasonic ERJ Code Table'!$M" &amp; R$1),$A598&lt;=INDIRECT("'Panasonic ERJ Code Table'!$N" &amp; R$1)) ),R$2&amp;_xlfn.XLOOKUP($A598,E96_raw,E96_code),"N/A")</f>
        <v>N/A</v>
      </c>
      <c r="U598" s="5" t="str" cm="1">
        <f t="array" aca="1" ref="U598" ca="1">IF( OR( AND($A598&gt;=INDIRECT("'Panasonic ERJ Code Table'!$J" &amp; U$1),$A598&lt;=INDIRECT("'Panasonic ERJ Code Table'!$K" &amp; U$1)), AND($A598&gt;=INDIRECT("'Panasonic ERJ Code Table'!$L" &amp; U$1),$A598&lt;=INDIRECT("'Panasonic ERJ Code Table'!$M" &amp; U$1)) ),U$2&amp;_xlfn.XLOOKUP($A598,E96_raw,E96_code),"N/A")</f>
        <v>N/A</v>
      </c>
    </row>
    <row r="599" spans="1:21">
      <c r="A599" s="16">
        <v>1620000.0000000002</v>
      </c>
      <c r="B599" s="19"/>
      <c r="C599" s="5" t="str" cm="1">
        <f t="array" aca="1" ref="C599" ca="1">IF( OR( AND($A599&gt;=INDIRECT("'Panasonic ERJ Code Table'!$K" &amp; C$1),$A599&lt;=INDIRECT("'Panasonic ERJ Code Table'!$L" &amp; C$1)), AND($A599&gt;=INDIRECT("'Panasonic ERJ Code Table'!$M" &amp; C$1),$A599&lt;=INDIRECT("'Panasonic ERJ Code Table'!$N" &amp; C$1)) ),C$2&amp;_xlfn.XLOOKUP($A599,E96_raw,E96_code),"N/A")</f>
        <v>N/A</v>
      </c>
      <c r="F599" s="5" t="str" cm="1">
        <f t="array" aca="1" ref="F599" ca="1">IF( OR( AND($A599&gt;=INDIRECT("'Panasonic ERJ Code Table'!$K" &amp; F$1),$A599&lt;=INDIRECT("'Panasonic ERJ Code Table'!$L" &amp; F$1)), AND($A599&gt;=INDIRECT("'Panasonic ERJ Code Table'!$M" &amp; F$1),$A599&lt;=INDIRECT("'Panasonic ERJ Code Table'!$N" &amp; F$1)) ),F$2&amp;_xlfn.XLOOKUP($A599,E96_raw,E96_code),"N/A")</f>
        <v>N/A</v>
      </c>
      <c r="I599" s="5" t="str" cm="1">
        <f t="array" aca="1" ref="I599" ca="1">IF( OR( AND($A599&gt;=INDIRECT("'Panasonic ERJ Code Table'!$K" &amp; I$1),$A599&lt;=INDIRECT("'Panasonic ERJ Code Table'!$L" &amp; I$1)), AND($A599&gt;=INDIRECT("'Panasonic ERJ Code Table'!$M" &amp; I$1),$A599&lt;=INDIRECT("'Panasonic ERJ Code Table'!$N" &amp; I$1)) ),I$2&amp;_xlfn.XLOOKUP($A599,E96_raw,E96_code),"N/A")</f>
        <v>N/A</v>
      </c>
      <c r="L599" s="5" t="str" cm="1">
        <f t="array" aca="1" ref="L599" ca="1">IF( OR( AND($A599&gt;=INDIRECT("'Panasonic ERJ Code Table'!$K" &amp; L$1),$A599&lt;=INDIRECT("'Panasonic ERJ Code Table'!$L" &amp; L$1)), AND($A599&gt;=INDIRECT("'Panasonic ERJ Code Table'!$M" &amp; L$1),$A599&lt;=INDIRECT("'Panasonic ERJ Code Table'!$N" &amp; L$1)) ),L$2&amp;_xlfn.XLOOKUP($A599,E96_raw,E96_code),"N/A")</f>
        <v>N/A</v>
      </c>
      <c r="O599" s="5" t="str" cm="1">
        <f t="array" aca="1" ref="O599" ca="1">IF( OR( AND($A599&gt;=INDIRECT("'Panasonic ERJ Code Table'!$K" &amp; O$1),$A599&lt;=INDIRECT("'Panasonic ERJ Code Table'!$L" &amp; O$1)), AND($A599&gt;=INDIRECT("'Panasonic ERJ Code Table'!$M" &amp; O$1),$A599&lt;=INDIRECT("'Panasonic ERJ Code Table'!$N" &amp; O$1)) ),O$2&amp;_xlfn.XLOOKUP($A599,E96_raw,E96_code),"N/A")</f>
        <v>N/A</v>
      </c>
      <c r="R599" s="5" t="str" cm="1">
        <f t="array" aca="1" ref="R599" ca="1">IF( OR( AND($A599&gt;=INDIRECT("'Panasonic ERJ Code Table'!$K" &amp; R$1),$A599&lt;=INDIRECT("'Panasonic ERJ Code Table'!$L" &amp; R$1)), AND($A599&gt;=INDIRECT("'Panasonic ERJ Code Table'!$M" &amp; R$1),$A599&lt;=INDIRECT("'Panasonic ERJ Code Table'!$N" &amp; R$1)) ),R$2&amp;_xlfn.XLOOKUP($A599,E96_raw,E96_code),"N/A")</f>
        <v>N/A</v>
      </c>
      <c r="U599" s="5" t="str" cm="1">
        <f t="array" aca="1" ref="U599" ca="1">IF( OR( AND($A599&gt;=INDIRECT("'Panasonic ERJ Code Table'!$J" &amp; U$1),$A599&lt;=INDIRECT("'Panasonic ERJ Code Table'!$K" &amp; U$1)), AND($A599&gt;=INDIRECT("'Panasonic ERJ Code Table'!$L" &amp; U$1),$A599&lt;=INDIRECT("'Panasonic ERJ Code Table'!$M" &amp; U$1)) ),U$2&amp;_xlfn.XLOOKUP($A599,E96_raw,E96_code),"N/A")</f>
        <v>N/A</v>
      </c>
    </row>
    <row r="600" spans="1:21">
      <c r="A600" s="16">
        <v>1650000</v>
      </c>
      <c r="B600" s="19"/>
      <c r="C600" s="5" t="str" cm="1">
        <f t="array" aca="1" ref="C600" ca="1">IF( OR( AND($A600&gt;=INDIRECT("'Panasonic ERJ Code Table'!$K" &amp; C$1),$A600&lt;=INDIRECT("'Panasonic ERJ Code Table'!$L" &amp; C$1)), AND($A600&gt;=INDIRECT("'Panasonic ERJ Code Table'!$M" &amp; C$1),$A600&lt;=INDIRECT("'Panasonic ERJ Code Table'!$N" &amp; C$1)) ),C$2&amp;_xlfn.XLOOKUP($A600,E96_raw,E96_code),"N/A")</f>
        <v>N/A</v>
      </c>
      <c r="F600" s="5" t="str" cm="1">
        <f t="array" aca="1" ref="F600" ca="1">IF( OR( AND($A600&gt;=INDIRECT("'Panasonic ERJ Code Table'!$K" &amp; F$1),$A600&lt;=INDIRECT("'Panasonic ERJ Code Table'!$L" &amp; F$1)), AND($A600&gt;=INDIRECT("'Panasonic ERJ Code Table'!$M" &amp; F$1),$A600&lt;=INDIRECT("'Panasonic ERJ Code Table'!$N" &amp; F$1)) ),F$2&amp;_xlfn.XLOOKUP($A600,E96_raw,E96_code),"N/A")</f>
        <v>N/A</v>
      </c>
      <c r="I600" s="5" t="str" cm="1">
        <f t="array" aca="1" ref="I600" ca="1">IF( OR( AND($A600&gt;=INDIRECT("'Panasonic ERJ Code Table'!$K" &amp; I$1),$A600&lt;=INDIRECT("'Panasonic ERJ Code Table'!$L" &amp; I$1)), AND($A600&gt;=INDIRECT("'Panasonic ERJ Code Table'!$M" &amp; I$1),$A600&lt;=INDIRECT("'Panasonic ERJ Code Table'!$N" &amp; I$1)) ),I$2&amp;_xlfn.XLOOKUP($A600,E96_raw,E96_code),"N/A")</f>
        <v>N/A</v>
      </c>
      <c r="L600" s="5" t="str" cm="1">
        <f t="array" aca="1" ref="L600" ca="1">IF( OR( AND($A600&gt;=INDIRECT("'Panasonic ERJ Code Table'!$K" &amp; L$1),$A600&lt;=INDIRECT("'Panasonic ERJ Code Table'!$L" &amp; L$1)), AND($A600&gt;=INDIRECT("'Panasonic ERJ Code Table'!$M" &amp; L$1),$A600&lt;=INDIRECT("'Panasonic ERJ Code Table'!$N" &amp; L$1)) ),L$2&amp;_xlfn.XLOOKUP($A600,E96_raw,E96_code),"N/A")</f>
        <v>N/A</v>
      </c>
      <c r="O600" s="5" t="str" cm="1">
        <f t="array" aca="1" ref="O600" ca="1">IF( OR( AND($A600&gt;=INDIRECT("'Panasonic ERJ Code Table'!$K" &amp; O$1),$A600&lt;=INDIRECT("'Panasonic ERJ Code Table'!$L" &amp; O$1)), AND($A600&gt;=INDIRECT("'Panasonic ERJ Code Table'!$M" &amp; O$1),$A600&lt;=INDIRECT("'Panasonic ERJ Code Table'!$N" &amp; O$1)) ),O$2&amp;_xlfn.XLOOKUP($A600,E96_raw,E96_code),"N/A")</f>
        <v>N/A</v>
      </c>
      <c r="R600" s="5" t="str" cm="1">
        <f t="array" aca="1" ref="R600" ca="1">IF( OR( AND($A600&gt;=INDIRECT("'Panasonic ERJ Code Table'!$K" &amp; R$1),$A600&lt;=INDIRECT("'Panasonic ERJ Code Table'!$L" &amp; R$1)), AND($A600&gt;=INDIRECT("'Panasonic ERJ Code Table'!$M" &amp; R$1),$A600&lt;=INDIRECT("'Panasonic ERJ Code Table'!$N" &amp; R$1)) ),R$2&amp;_xlfn.XLOOKUP($A600,E96_raw,E96_code),"N/A")</f>
        <v>N/A</v>
      </c>
      <c r="U600" s="5" t="str" cm="1">
        <f t="array" aca="1" ref="U600" ca="1">IF( OR( AND($A600&gt;=INDIRECT("'Panasonic ERJ Code Table'!$J" &amp; U$1),$A600&lt;=INDIRECT("'Panasonic ERJ Code Table'!$K" &amp; U$1)), AND($A600&gt;=INDIRECT("'Panasonic ERJ Code Table'!$L" &amp; U$1),$A600&lt;=INDIRECT("'Panasonic ERJ Code Table'!$M" &amp; U$1)) ),U$2&amp;_xlfn.XLOOKUP($A600,E96_raw,E96_code),"N/A")</f>
        <v>N/A</v>
      </c>
    </row>
    <row r="601" spans="1:21">
      <c r="A601" s="16">
        <v>1690000</v>
      </c>
      <c r="B601" s="19"/>
      <c r="C601" s="5" t="str" cm="1">
        <f t="array" aca="1" ref="C601" ca="1">IF( OR( AND($A601&gt;=INDIRECT("'Panasonic ERJ Code Table'!$K" &amp; C$1),$A601&lt;=INDIRECT("'Panasonic ERJ Code Table'!$L" &amp; C$1)), AND($A601&gt;=INDIRECT("'Panasonic ERJ Code Table'!$M" &amp; C$1),$A601&lt;=INDIRECT("'Panasonic ERJ Code Table'!$N" &amp; C$1)) ),C$2&amp;_xlfn.XLOOKUP($A601,E96_raw,E96_code),"N/A")</f>
        <v>N/A</v>
      </c>
      <c r="F601" s="5" t="str" cm="1">
        <f t="array" aca="1" ref="F601" ca="1">IF( OR( AND($A601&gt;=INDIRECT("'Panasonic ERJ Code Table'!$K" &amp; F$1),$A601&lt;=INDIRECT("'Panasonic ERJ Code Table'!$L" &amp; F$1)), AND($A601&gt;=INDIRECT("'Panasonic ERJ Code Table'!$M" &amp; F$1),$A601&lt;=INDIRECT("'Panasonic ERJ Code Table'!$N" &amp; F$1)) ),F$2&amp;_xlfn.XLOOKUP($A601,E96_raw,E96_code),"N/A")</f>
        <v>N/A</v>
      </c>
      <c r="I601" s="5" t="str" cm="1">
        <f t="array" aca="1" ref="I601" ca="1">IF( OR( AND($A601&gt;=INDIRECT("'Panasonic ERJ Code Table'!$K" &amp; I$1),$A601&lt;=INDIRECT("'Panasonic ERJ Code Table'!$L" &amp; I$1)), AND($A601&gt;=INDIRECT("'Panasonic ERJ Code Table'!$M" &amp; I$1),$A601&lt;=INDIRECT("'Panasonic ERJ Code Table'!$N" &amp; I$1)) ),I$2&amp;_xlfn.XLOOKUP($A601,E96_raw,E96_code),"N/A")</f>
        <v>N/A</v>
      </c>
      <c r="L601" s="5" t="str" cm="1">
        <f t="array" aca="1" ref="L601" ca="1">IF( OR( AND($A601&gt;=INDIRECT("'Panasonic ERJ Code Table'!$K" &amp; L$1),$A601&lt;=INDIRECT("'Panasonic ERJ Code Table'!$L" &amp; L$1)), AND($A601&gt;=INDIRECT("'Panasonic ERJ Code Table'!$M" &amp; L$1),$A601&lt;=INDIRECT("'Panasonic ERJ Code Table'!$N" &amp; L$1)) ),L$2&amp;_xlfn.XLOOKUP($A601,E96_raw,E96_code),"N/A")</f>
        <v>N/A</v>
      </c>
      <c r="O601" s="5" t="str" cm="1">
        <f t="array" aca="1" ref="O601" ca="1">IF( OR( AND($A601&gt;=INDIRECT("'Panasonic ERJ Code Table'!$K" &amp; O$1),$A601&lt;=INDIRECT("'Panasonic ERJ Code Table'!$L" &amp; O$1)), AND($A601&gt;=INDIRECT("'Panasonic ERJ Code Table'!$M" &amp; O$1),$A601&lt;=INDIRECT("'Panasonic ERJ Code Table'!$N" &amp; O$1)) ),O$2&amp;_xlfn.XLOOKUP($A601,E96_raw,E96_code),"N/A")</f>
        <v>N/A</v>
      </c>
      <c r="R601" s="5" t="str" cm="1">
        <f t="array" aca="1" ref="R601" ca="1">IF( OR( AND($A601&gt;=INDIRECT("'Panasonic ERJ Code Table'!$K" &amp; R$1),$A601&lt;=INDIRECT("'Panasonic ERJ Code Table'!$L" &amp; R$1)), AND($A601&gt;=INDIRECT("'Panasonic ERJ Code Table'!$M" &amp; R$1),$A601&lt;=INDIRECT("'Panasonic ERJ Code Table'!$N" &amp; R$1)) ),R$2&amp;_xlfn.XLOOKUP($A601,E96_raw,E96_code),"N/A")</f>
        <v>N/A</v>
      </c>
      <c r="U601" s="5" t="str" cm="1">
        <f t="array" aca="1" ref="U601" ca="1">IF( OR( AND($A601&gt;=INDIRECT("'Panasonic ERJ Code Table'!$J" &amp; U$1),$A601&lt;=INDIRECT("'Panasonic ERJ Code Table'!$K" &amp; U$1)), AND($A601&gt;=INDIRECT("'Panasonic ERJ Code Table'!$L" &amp; U$1),$A601&lt;=INDIRECT("'Panasonic ERJ Code Table'!$M" &amp; U$1)) ),U$2&amp;_xlfn.XLOOKUP($A601,E96_raw,E96_code),"N/A")</f>
        <v>N/A</v>
      </c>
    </row>
    <row r="602" spans="1:21">
      <c r="A602" s="16">
        <v>1740000</v>
      </c>
      <c r="B602" s="19"/>
      <c r="C602" s="5" t="str" cm="1">
        <f t="array" aca="1" ref="C602" ca="1">IF( OR( AND($A602&gt;=INDIRECT("'Panasonic ERJ Code Table'!$K" &amp; C$1),$A602&lt;=INDIRECT("'Panasonic ERJ Code Table'!$L" &amp; C$1)), AND($A602&gt;=INDIRECT("'Panasonic ERJ Code Table'!$M" &amp; C$1),$A602&lt;=INDIRECT("'Panasonic ERJ Code Table'!$N" &amp; C$1)) ),C$2&amp;_xlfn.XLOOKUP($A602,E96_raw,E96_code),"N/A")</f>
        <v>N/A</v>
      </c>
      <c r="F602" s="5" t="str" cm="1">
        <f t="array" aca="1" ref="F602" ca="1">IF( OR( AND($A602&gt;=INDIRECT("'Panasonic ERJ Code Table'!$K" &amp; F$1),$A602&lt;=INDIRECT("'Panasonic ERJ Code Table'!$L" &amp; F$1)), AND($A602&gt;=INDIRECT("'Panasonic ERJ Code Table'!$M" &amp; F$1),$A602&lt;=INDIRECT("'Panasonic ERJ Code Table'!$N" &amp; F$1)) ),F$2&amp;_xlfn.XLOOKUP($A602,E96_raw,E96_code),"N/A")</f>
        <v>N/A</v>
      </c>
      <c r="I602" s="5" t="str" cm="1">
        <f t="array" aca="1" ref="I602" ca="1">IF( OR( AND($A602&gt;=INDIRECT("'Panasonic ERJ Code Table'!$K" &amp; I$1),$A602&lt;=INDIRECT("'Panasonic ERJ Code Table'!$L" &amp; I$1)), AND($A602&gt;=INDIRECT("'Panasonic ERJ Code Table'!$M" &amp; I$1),$A602&lt;=INDIRECT("'Panasonic ERJ Code Table'!$N" &amp; I$1)) ),I$2&amp;_xlfn.XLOOKUP($A602,E96_raw,E96_code),"N/A")</f>
        <v>N/A</v>
      </c>
      <c r="L602" s="5" t="str" cm="1">
        <f t="array" aca="1" ref="L602" ca="1">IF( OR( AND($A602&gt;=INDIRECT("'Panasonic ERJ Code Table'!$K" &amp; L$1),$A602&lt;=INDIRECT("'Panasonic ERJ Code Table'!$L" &amp; L$1)), AND($A602&gt;=INDIRECT("'Panasonic ERJ Code Table'!$M" &amp; L$1),$A602&lt;=INDIRECT("'Panasonic ERJ Code Table'!$N" &amp; L$1)) ),L$2&amp;_xlfn.XLOOKUP($A602,E96_raw,E96_code),"N/A")</f>
        <v>N/A</v>
      </c>
      <c r="O602" s="5" t="str" cm="1">
        <f t="array" aca="1" ref="O602" ca="1">IF( OR( AND($A602&gt;=INDIRECT("'Panasonic ERJ Code Table'!$K" &amp; O$1),$A602&lt;=INDIRECT("'Panasonic ERJ Code Table'!$L" &amp; O$1)), AND($A602&gt;=INDIRECT("'Panasonic ERJ Code Table'!$M" &amp; O$1),$A602&lt;=INDIRECT("'Panasonic ERJ Code Table'!$N" &amp; O$1)) ),O$2&amp;_xlfn.XLOOKUP($A602,E96_raw,E96_code),"N/A")</f>
        <v>N/A</v>
      </c>
      <c r="R602" s="5" t="str" cm="1">
        <f t="array" aca="1" ref="R602" ca="1">IF( OR( AND($A602&gt;=INDIRECT("'Panasonic ERJ Code Table'!$K" &amp; R$1),$A602&lt;=INDIRECT("'Panasonic ERJ Code Table'!$L" &amp; R$1)), AND($A602&gt;=INDIRECT("'Panasonic ERJ Code Table'!$M" &amp; R$1),$A602&lt;=INDIRECT("'Panasonic ERJ Code Table'!$N" &amp; R$1)) ),R$2&amp;_xlfn.XLOOKUP($A602,E96_raw,E96_code),"N/A")</f>
        <v>N/A</v>
      </c>
      <c r="U602" s="5" t="str" cm="1">
        <f t="array" aca="1" ref="U602" ca="1">IF( OR( AND($A602&gt;=INDIRECT("'Panasonic ERJ Code Table'!$J" &amp; U$1),$A602&lt;=INDIRECT("'Panasonic ERJ Code Table'!$K" &amp; U$1)), AND($A602&gt;=INDIRECT("'Panasonic ERJ Code Table'!$L" &amp; U$1),$A602&lt;=INDIRECT("'Panasonic ERJ Code Table'!$M" &amp; U$1)) ),U$2&amp;_xlfn.XLOOKUP($A602,E96_raw,E96_code),"N/A")</f>
        <v>N/A</v>
      </c>
    </row>
    <row r="603" spans="1:21">
      <c r="A603" s="16">
        <v>1780000</v>
      </c>
      <c r="B603" s="19"/>
      <c r="C603" s="5" t="str" cm="1">
        <f t="array" aca="1" ref="C603" ca="1">IF( OR( AND($A603&gt;=INDIRECT("'Panasonic ERJ Code Table'!$K" &amp; C$1),$A603&lt;=INDIRECT("'Panasonic ERJ Code Table'!$L" &amp; C$1)), AND($A603&gt;=INDIRECT("'Panasonic ERJ Code Table'!$M" &amp; C$1),$A603&lt;=INDIRECT("'Panasonic ERJ Code Table'!$N" &amp; C$1)) ),C$2&amp;_xlfn.XLOOKUP($A603,E96_raw,E96_code),"N/A")</f>
        <v>N/A</v>
      </c>
      <c r="F603" s="5" t="str" cm="1">
        <f t="array" aca="1" ref="F603" ca="1">IF( OR( AND($A603&gt;=INDIRECT("'Panasonic ERJ Code Table'!$K" &amp; F$1),$A603&lt;=INDIRECT("'Panasonic ERJ Code Table'!$L" &amp; F$1)), AND($A603&gt;=INDIRECT("'Panasonic ERJ Code Table'!$M" &amp; F$1),$A603&lt;=INDIRECT("'Panasonic ERJ Code Table'!$N" &amp; F$1)) ),F$2&amp;_xlfn.XLOOKUP($A603,E96_raw,E96_code),"N/A")</f>
        <v>N/A</v>
      </c>
      <c r="I603" s="5" t="str" cm="1">
        <f t="array" aca="1" ref="I603" ca="1">IF( OR( AND($A603&gt;=INDIRECT("'Panasonic ERJ Code Table'!$K" &amp; I$1),$A603&lt;=INDIRECT("'Panasonic ERJ Code Table'!$L" &amp; I$1)), AND($A603&gt;=INDIRECT("'Panasonic ERJ Code Table'!$M" &amp; I$1),$A603&lt;=INDIRECT("'Panasonic ERJ Code Table'!$N" &amp; I$1)) ),I$2&amp;_xlfn.XLOOKUP($A603,E96_raw,E96_code),"N/A")</f>
        <v>N/A</v>
      </c>
      <c r="L603" s="5" t="str" cm="1">
        <f t="array" aca="1" ref="L603" ca="1">IF( OR( AND($A603&gt;=INDIRECT("'Panasonic ERJ Code Table'!$K" &amp; L$1),$A603&lt;=INDIRECT("'Panasonic ERJ Code Table'!$L" &amp; L$1)), AND($A603&gt;=INDIRECT("'Panasonic ERJ Code Table'!$M" &amp; L$1),$A603&lt;=INDIRECT("'Panasonic ERJ Code Table'!$N" &amp; L$1)) ),L$2&amp;_xlfn.XLOOKUP($A603,E96_raw,E96_code),"N/A")</f>
        <v>N/A</v>
      </c>
      <c r="O603" s="5" t="str" cm="1">
        <f t="array" aca="1" ref="O603" ca="1">IF( OR( AND($A603&gt;=INDIRECT("'Panasonic ERJ Code Table'!$K" &amp; O$1),$A603&lt;=INDIRECT("'Panasonic ERJ Code Table'!$L" &amp; O$1)), AND($A603&gt;=INDIRECT("'Panasonic ERJ Code Table'!$M" &amp; O$1),$A603&lt;=INDIRECT("'Panasonic ERJ Code Table'!$N" &amp; O$1)) ),O$2&amp;_xlfn.XLOOKUP($A603,E96_raw,E96_code),"N/A")</f>
        <v>N/A</v>
      </c>
      <c r="R603" s="5" t="str" cm="1">
        <f t="array" aca="1" ref="R603" ca="1">IF( OR( AND($A603&gt;=INDIRECT("'Panasonic ERJ Code Table'!$K" &amp; R$1),$A603&lt;=INDIRECT("'Panasonic ERJ Code Table'!$L" &amp; R$1)), AND($A603&gt;=INDIRECT("'Panasonic ERJ Code Table'!$M" &amp; R$1),$A603&lt;=INDIRECT("'Panasonic ERJ Code Table'!$N" &amp; R$1)) ),R$2&amp;_xlfn.XLOOKUP($A603,E96_raw,E96_code),"N/A")</f>
        <v>N/A</v>
      </c>
      <c r="U603" s="5" t="str" cm="1">
        <f t="array" aca="1" ref="U603" ca="1">IF( OR( AND($A603&gt;=INDIRECT("'Panasonic ERJ Code Table'!$J" &amp; U$1),$A603&lt;=INDIRECT("'Panasonic ERJ Code Table'!$K" &amp; U$1)), AND($A603&gt;=INDIRECT("'Panasonic ERJ Code Table'!$L" &amp; U$1),$A603&lt;=INDIRECT("'Panasonic ERJ Code Table'!$M" &amp; U$1)) ),U$2&amp;_xlfn.XLOOKUP($A603,E96_raw,E96_code),"N/A")</f>
        <v>N/A</v>
      </c>
    </row>
    <row r="604" spans="1:21">
      <c r="A604" s="16">
        <v>1820000</v>
      </c>
      <c r="B604" s="19"/>
      <c r="C604" s="5" t="str" cm="1">
        <f t="array" aca="1" ref="C604" ca="1">IF( OR( AND($A604&gt;=INDIRECT("'Panasonic ERJ Code Table'!$K" &amp; C$1),$A604&lt;=INDIRECT("'Panasonic ERJ Code Table'!$L" &amp; C$1)), AND($A604&gt;=INDIRECT("'Panasonic ERJ Code Table'!$M" &amp; C$1),$A604&lt;=INDIRECT("'Panasonic ERJ Code Table'!$N" &amp; C$1)) ),C$2&amp;_xlfn.XLOOKUP($A604,E96_raw,E96_code),"N/A")</f>
        <v>N/A</v>
      </c>
      <c r="F604" s="5" t="str" cm="1">
        <f t="array" aca="1" ref="F604" ca="1">IF( OR( AND($A604&gt;=INDIRECT("'Panasonic ERJ Code Table'!$K" &amp; F$1),$A604&lt;=INDIRECT("'Panasonic ERJ Code Table'!$L" &amp; F$1)), AND($A604&gt;=INDIRECT("'Panasonic ERJ Code Table'!$M" &amp; F$1),$A604&lt;=INDIRECT("'Panasonic ERJ Code Table'!$N" &amp; F$1)) ),F$2&amp;_xlfn.XLOOKUP($A604,E96_raw,E96_code),"N/A")</f>
        <v>N/A</v>
      </c>
      <c r="I604" s="5" t="str" cm="1">
        <f t="array" aca="1" ref="I604" ca="1">IF( OR( AND($A604&gt;=INDIRECT("'Panasonic ERJ Code Table'!$K" &amp; I$1),$A604&lt;=INDIRECT("'Panasonic ERJ Code Table'!$L" &amp; I$1)), AND($A604&gt;=INDIRECT("'Panasonic ERJ Code Table'!$M" &amp; I$1),$A604&lt;=INDIRECT("'Panasonic ERJ Code Table'!$N" &amp; I$1)) ),I$2&amp;_xlfn.XLOOKUP($A604,E96_raw,E96_code),"N/A")</f>
        <v>N/A</v>
      </c>
      <c r="L604" s="5" t="str" cm="1">
        <f t="array" aca="1" ref="L604" ca="1">IF( OR( AND($A604&gt;=INDIRECT("'Panasonic ERJ Code Table'!$K" &amp; L$1),$A604&lt;=INDIRECT("'Panasonic ERJ Code Table'!$L" &amp; L$1)), AND($A604&gt;=INDIRECT("'Panasonic ERJ Code Table'!$M" &amp; L$1),$A604&lt;=INDIRECT("'Panasonic ERJ Code Table'!$N" &amp; L$1)) ),L$2&amp;_xlfn.XLOOKUP($A604,E96_raw,E96_code),"N/A")</f>
        <v>N/A</v>
      </c>
      <c r="O604" s="5" t="str" cm="1">
        <f t="array" aca="1" ref="O604" ca="1">IF( OR( AND($A604&gt;=INDIRECT("'Panasonic ERJ Code Table'!$K" &amp; O$1),$A604&lt;=INDIRECT("'Panasonic ERJ Code Table'!$L" &amp; O$1)), AND($A604&gt;=INDIRECT("'Panasonic ERJ Code Table'!$M" &amp; O$1),$A604&lt;=INDIRECT("'Panasonic ERJ Code Table'!$N" &amp; O$1)) ),O$2&amp;_xlfn.XLOOKUP($A604,E96_raw,E96_code),"N/A")</f>
        <v>N/A</v>
      </c>
      <c r="R604" s="5" t="str" cm="1">
        <f t="array" aca="1" ref="R604" ca="1">IF( OR( AND($A604&gt;=INDIRECT("'Panasonic ERJ Code Table'!$K" &amp; R$1),$A604&lt;=INDIRECT("'Panasonic ERJ Code Table'!$L" &amp; R$1)), AND($A604&gt;=INDIRECT("'Panasonic ERJ Code Table'!$M" &amp; R$1),$A604&lt;=INDIRECT("'Panasonic ERJ Code Table'!$N" &amp; R$1)) ),R$2&amp;_xlfn.XLOOKUP($A604,E96_raw,E96_code),"N/A")</f>
        <v>N/A</v>
      </c>
      <c r="U604" s="5" t="str" cm="1">
        <f t="array" aca="1" ref="U604" ca="1">IF( OR( AND($A604&gt;=INDIRECT("'Panasonic ERJ Code Table'!$J" &amp; U$1),$A604&lt;=INDIRECT("'Panasonic ERJ Code Table'!$K" &amp; U$1)), AND($A604&gt;=INDIRECT("'Panasonic ERJ Code Table'!$L" &amp; U$1),$A604&lt;=INDIRECT("'Panasonic ERJ Code Table'!$M" &amp; U$1)) ),U$2&amp;_xlfn.XLOOKUP($A604,E96_raw,E96_code),"N/A")</f>
        <v>N/A</v>
      </c>
    </row>
    <row r="605" spans="1:21">
      <c r="A605" s="16">
        <v>1870000</v>
      </c>
      <c r="B605" s="19"/>
      <c r="C605" s="5" t="str" cm="1">
        <f t="array" aca="1" ref="C605" ca="1">IF( OR( AND($A605&gt;=INDIRECT("'Panasonic ERJ Code Table'!$K" &amp; C$1),$A605&lt;=INDIRECT("'Panasonic ERJ Code Table'!$L" &amp; C$1)), AND($A605&gt;=INDIRECT("'Panasonic ERJ Code Table'!$M" &amp; C$1),$A605&lt;=INDIRECT("'Panasonic ERJ Code Table'!$N" &amp; C$1)) ),C$2&amp;_xlfn.XLOOKUP($A605,E96_raw,E96_code),"N/A")</f>
        <v>N/A</v>
      </c>
      <c r="F605" s="5" t="str" cm="1">
        <f t="array" aca="1" ref="F605" ca="1">IF( OR( AND($A605&gt;=INDIRECT("'Panasonic ERJ Code Table'!$K" &amp; F$1),$A605&lt;=INDIRECT("'Panasonic ERJ Code Table'!$L" &amp; F$1)), AND($A605&gt;=INDIRECT("'Panasonic ERJ Code Table'!$M" &amp; F$1),$A605&lt;=INDIRECT("'Panasonic ERJ Code Table'!$N" &amp; F$1)) ),F$2&amp;_xlfn.XLOOKUP($A605,E96_raw,E96_code),"N/A")</f>
        <v>N/A</v>
      </c>
      <c r="I605" s="5" t="str" cm="1">
        <f t="array" aca="1" ref="I605" ca="1">IF( OR( AND($A605&gt;=INDIRECT("'Panasonic ERJ Code Table'!$K" &amp; I$1),$A605&lt;=INDIRECT("'Panasonic ERJ Code Table'!$L" &amp; I$1)), AND($A605&gt;=INDIRECT("'Panasonic ERJ Code Table'!$M" &amp; I$1),$A605&lt;=INDIRECT("'Panasonic ERJ Code Table'!$N" &amp; I$1)) ),I$2&amp;_xlfn.XLOOKUP($A605,E96_raw,E96_code),"N/A")</f>
        <v>N/A</v>
      </c>
      <c r="L605" s="5" t="str" cm="1">
        <f t="array" aca="1" ref="L605" ca="1">IF( OR( AND($A605&gt;=INDIRECT("'Panasonic ERJ Code Table'!$K" &amp; L$1),$A605&lt;=INDIRECT("'Panasonic ERJ Code Table'!$L" &amp; L$1)), AND($A605&gt;=INDIRECT("'Panasonic ERJ Code Table'!$M" &amp; L$1),$A605&lt;=INDIRECT("'Panasonic ERJ Code Table'!$N" &amp; L$1)) ),L$2&amp;_xlfn.XLOOKUP($A605,E96_raw,E96_code),"N/A")</f>
        <v>N/A</v>
      </c>
      <c r="O605" s="5" t="str" cm="1">
        <f t="array" aca="1" ref="O605" ca="1">IF( OR( AND($A605&gt;=INDIRECT("'Panasonic ERJ Code Table'!$K" &amp; O$1),$A605&lt;=INDIRECT("'Panasonic ERJ Code Table'!$L" &amp; O$1)), AND($A605&gt;=INDIRECT("'Panasonic ERJ Code Table'!$M" &amp; O$1),$A605&lt;=INDIRECT("'Panasonic ERJ Code Table'!$N" &amp; O$1)) ),O$2&amp;_xlfn.XLOOKUP($A605,E96_raw,E96_code),"N/A")</f>
        <v>N/A</v>
      </c>
      <c r="R605" s="5" t="str" cm="1">
        <f t="array" aca="1" ref="R605" ca="1">IF( OR( AND($A605&gt;=INDIRECT("'Panasonic ERJ Code Table'!$K" &amp; R$1),$A605&lt;=INDIRECT("'Panasonic ERJ Code Table'!$L" &amp; R$1)), AND($A605&gt;=INDIRECT("'Panasonic ERJ Code Table'!$M" &amp; R$1),$A605&lt;=INDIRECT("'Panasonic ERJ Code Table'!$N" &amp; R$1)) ),R$2&amp;_xlfn.XLOOKUP($A605,E96_raw,E96_code),"N/A")</f>
        <v>N/A</v>
      </c>
      <c r="U605" s="5" t="str" cm="1">
        <f t="array" aca="1" ref="U605" ca="1">IF( OR( AND($A605&gt;=INDIRECT("'Panasonic ERJ Code Table'!$J" &amp; U$1),$A605&lt;=INDIRECT("'Panasonic ERJ Code Table'!$K" &amp; U$1)), AND($A605&gt;=INDIRECT("'Panasonic ERJ Code Table'!$L" &amp; U$1),$A605&lt;=INDIRECT("'Panasonic ERJ Code Table'!$M" &amp; U$1)) ),U$2&amp;_xlfn.XLOOKUP($A605,E96_raw,E96_code),"N/A")</f>
        <v>N/A</v>
      </c>
    </row>
    <row r="606" spans="1:21">
      <c r="A606" s="16">
        <v>1910000</v>
      </c>
      <c r="B606" s="19"/>
      <c r="C606" s="5" t="str" cm="1">
        <f t="array" aca="1" ref="C606" ca="1">IF( OR( AND($A606&gt;=INDIRECT("'Panasonic ERJ Code Table'!$K" &amp; C$1),$A606&lt;=INDIRECT("'Panasonic ERJ Code Table'!$L" &amp; C$1)), AND($A606&gt;=INDIRECT("'Panasonic ERJ Code Table'!$M" &amp; C$1),$A606&lt;=INDIRECT("'Panasonic ERJ Code Table'!$N" &amp; C$1)) ),C$2&amp;_xlfn.XLOOKUP($A606,E96_raw,E96_code),"N/A")</f>
        <v>N/A</v>
      </c>
      <c r="F606" s="5" t="str" cm="1">
        <f t="array" aca="1" ref="F606" ca="1">IF( OR( AND($A606&gt;=INDIRECT("'Panasonic ERJ Code Table'!$K" &amp; F$1),$A606&lt;=INDIRECT("'Panasonic ERJ Code Table'!$L" &amp; F$1)), AND($A606&gt;=INDIRECT("'Panasonic ERJ Code Table'!$M" &amp; F$1),$A606&lt;=INDIRECT("'Panasonic ERJ Code Table'!$N" &amp; F$1)) ),F$2&amp;_xlfn.XLOOKUP($A606,E96_raw,E96_code),"N/A")</f>
        <v>N/A</v>
      </c>
      <c r="I606" s="5" t="str" cm="1">
        <f t="array" aca="1" ref="I606" ca="1">IF( OR( AND($A606&gt;=INDIRECT("'Panasonic ERJ Code Table'!$K" &amp; I$1),$A606&lt;=INDIRECT("'Panasonic ERJ Code Table'!$L" &amp; I$1)), AND($A606&gt;=INDIRECT("'Panasonic ERJ Code Table'!$M" &amp; I$1),$A606&lt;=INDIRECT("'Panasonic ERJ Code Table'!$N" &amp; I$1)) ),I$2&amp;_xlfn.XLOOKUP($A606,E96_raw,E96_code),"N/A")</f>
        <v>N/A</v>
      </c>
      <c r="L606" s="5" t="str" cm="1">
        <f t="array" aca="1" ref="L606" ca="1">IF( OR( AND($A606&gt;=INDIRECT("'Panasonic ERJ Code Table'!$K" &amp; L$1),$A606&lt;=INDIRECT("'Panasonic ERJ Code Table'!$L" &amp; L$1)), AND($A606&gt;=INDIRECT("'Panasonic ERJ Code Table'!$M" &amp; L$1),$A606&lt;=INDIRECT("'Panasonic ERJ Code Table'!$N" &amp; L$1)) ),L$2&amp;_xlfn.XLOOKUP($A606,E96_raw,E96_code),"N/A")</f>
        <v>N/A</v>
      </c>
      <c r="O606" s="5" t="str" cm="1">
        <f t="array" aca="1" ref="O606" ca="1">IF( OR( AND($A606&gt;=INDIRECT("'Panasonic ERJ Code Table'!$K" &amp; O$1),$A606&lt;=INDIRECT("'Panasonic ERJ Code Table'!$L" &amp; O$1)), AND($A606&gt;=INDIRECT("'Panasonic ERJ Code Table'!$M" &amp; O$1),$A606&lt;=INDIRECT("'Panasonic ERJ Code Table'!$N" &amp; O$1)) ),O$2&amp;_xlfn.XLOOKUP($A606,E96_raw,E96_code),"N/A")</f>
        <v>N/A</v>
      </c>
      <c r="R606" s="5" t="str" cm="1">
        <f t="array" aca="1" ref="R606" ca="1">IF( OR( AND($A606&gt;=INDIRECT("'Panasonic ERJ Code Table'!$K" &amp; R$1),$A606&lt;=INDIRECT("'Panasonic ERJ Code Table'!$L" &amp; R$1)), AND($A606&gt;=INDIRECT("'Panasonic ERJ Code Table'!$M" &amp; R$1),$A606&lt;=INDIRECT("'Panasonic ERJ Code Table'!$N" &amp; R$1)) ),R$2&amp;_xlfn.XLOOKUP($A606,E96_raw,E96_code),"N/A")</f>
        <v>N/A</v>
      </c>
      <c r="U606" s="5" t="str" cm="1">
        <f t="array" aca="1" ref="U606" ca="1">IF( OR( AND($A606&gt;=INDIRECT("'Panasonic ERJ Code Table'!$J" &amp; U$1),$A606&lt;=INDIRECT("'Panasonic ERJ Code Table'!$K" &amp; U$1)), AND($A606&gt;=INDIRECT("'Panasonic ERJ Code Table'!$L" &amp; U$1),$A606&lt;=INDIRECT("'Panasonic ERJ Code Table'!$M" &amp; U$1)) ),U$2&amp;_xlfn.XLOOKUP($A606,E96_raw,E96_code),"N/A")</f>
        <v>N/A</v>
      </c>
    </row>
    <row r="607" spans="1:21">
      <c r="A607" s="16">
        <v>1960000</v>
      </c>
      <c r="B607" s="19"/>
      <c r="C607" s="5" t="str" cm="1">
        <f t="array" aca="1" ref="C607" ca="1">IF( OR( AND($A607&gt;=INDIRECT("'Panasonic ERJ Code Table'!$K" &amp; C$1),$A607&lt;=INDIRECT("'Panasonic ERJ Code Table'!$L" &amp; C$1)), AND($A607&gt;=INDIRECT("'Panasonic ERJ Code Table'!$M" &amp; C$1),$A607&lt;=INDIRECT("'Panasonic ERJ Code Table'!$N" &amp; C$1)) ),C$2&amp;_xlfn.XLOOKUP($A607,E96_raw,E96_code),"N/A")</f>
        <v>N/A</v>
      </c>
      <c r="F607" s="5" t="str" cm="1">
        <f t="array" aca="1" ref="F607" ca="1">IF( OR( AND($A607&gt;=INDIRECT("'Panasonic ERJ Code Table'!$K" &amp; F$1),$A607&lt;=INDIRECT("'Panasonic ERJ Code Table'!$L" &amp; F$1)), AND($A607&gt;=INDIRECT("'Panasonic ERJ Code Table'!$M" &amp; F$1),$A607&lt;=INDIRECT("'Panasonic ERJ Code Table'!$N" &amp; F$1)) ),F$2&amp;_xlfn.XLOOKUP($A607,E96_raw,E96_code),"N/A")</f>
        <v>N/A</v>
      </c>
      <c r="I607" s="5" t="str" cm="1">
        <f t="array" aca="1" ref="I607" ca="1">IF( OR( AND($A607&gt;=INDIRECT("'Panasonic ERJ Code Table'!$K" &amp; I$1),$A607&lt;=INDIRECT("'Panasonic ERJ Code Table'!$L" &amp; I$1)), AND($A607&gt;=INDIRECT("'Panasonic ERJ Code Table'!$M" &amp; I$1),$A607&lt;=INDIRECT("'Panasonic ERJ Code Table'!$N" &amp; I$1)) ),I$2&amp;_xlfn.XLOOKUP($A607,E96_raw,E96_code),"N/A")</f>
        <v>N/A</v>
      </c>
      <c r="L607" s="5" t="str" cm="1">
        <f t="array" aca="1" ref="L607" ca="1">IF( OR( AND($A607&gt;=INDIRECT("'Panasonic ERJ Code Table'!$K" &amp; L$1),$A607&lt;=INDIRECT("'Panasonic ERJ Code Table'!$L" &amp; L$1)), AND($A607&gt;=INDIRECT("'Panasonic ERJ Code Table'!$M" &amp; L$1),$A607&lt;=INDIRECT("'Panasonic ERJ Code Table'!$N" &amp; L$1)) ),L$2&amp;_xlfn.XLOOKUP($A607,E96_raw,E96_code),"N/A")</f>
        <v>N/A</v>
      </c>
      <c r="O607" s="5" t="str" cm="1">
        <f t="array" aca="1" ref="O607" ca="1">IF( OR( AND($A607&gt;=INDIRECT("'Panasonic ERJ Code Table'!$K" &amp; O$1),$A607&lt;=INDIRECT("'Panasonic ERJ Code Table'!$L" &amp; O$1)), AND($A607&gt;=INDIRECT("'Panasonic ERJ Code Table'!$M" &amp; O$1),$A607&lt;=INDIRECT("'Panasonic ERJ Code Table'!$N" &amp; O$1)) ),O$2&amp;_xlfn.XLOOKUP($A607,E96_raw,E96_code),"N/A")</f>
        <v>N/A</v>
      </c>
      <c r="R607" s="5" t="str" cm="1">
        <f t="array" aca="1" ref="R607" ca="1">IF( OR( AND($A607&gt;=INDIRECT("'Panasonic ERJ Code Table'!$K" &amp; R$1),$A607&lt;=INDIRECT("'Panasonic ERJ Code Table'!$L" &amp; R$1)), AND($A607&gt;=INDIRECT("'Panasonic ERJ Code Table'!$M" &amp; R$1),$A607&lt;=INDIRECT("'Panasonic ERJ Code Table'!$N" &amp; R$1)) ),R$2&amp;_xlfn.XLOOKUP($A607,E96_raw,E96_code),"N/A")</f>
        <v>N/A</v>
      </c>
      <c r="U607" s="5" t="str" cm="1">
        <f t="array" aca="1" ref="U607" ca="1">IF( OR( AND($A607&gt;=INDIRECT("'Panasonic ERJ Code Table'!$J" &amp; U$1),$A607&lt;=INDIRECT("'Panasonic ERJ Code Table'!$K" &amp; U$1)), AND($A607&gt;=INDIRECT("'Panasonic ERJ Code Table'!$L" &amp; U$1),$A607&lt;=INDIRECT("'Panasonic ERJ Code Table'!$M" &amp; U$1)) ),U$2&amp;_xlfn.XLOOKUP($A607,E96_raw,E96_code),"N/A")</f>
        <v>N/A</v>
      </c>
    </row>
    <row r="608" spans="1:21">
      <c r="A608" s="16">
        <v>2000000</v>
      </c>
      <c r="B608" s="19"/>
      <c r="C608" s="5" t="str" cm="1">
        <f t="array" aca="1" ref="C608" ca="1">IF( OR( AND($A608&gt;=INDIRECT("'Panasonic ERJ Code Table'!$K" &amp; C$1),$A608&lt;=INDIRECT("'Panasonic ERJ Code Table'!$L" &amp; C$1)), AND($A608&gt;=INDIRECT("'Panasonic ERJ Code Table'!$M" &amp; C$1),$A608&lt;=INDIRECT("'Panasonic ERJ Code Table'!$N" &amp; C$1)) ),C$2&amp;_xlfn.XLOOKUP($A608,E96_raw,E96_code),"N/A")</f>
        <v>N/A</v>
      </c>
      <c r="F608" s="5" t="str" cm="1">
        <f t="array" aca="1" ref="F608" ca="1">IF( OR( AND($A608&gt;=INDIRECT("'Panasonic ERJ Code Table'!$K" &amp; F$1),$A608&lt;=INDIRECT("'Panasonic ERJ Code Table'!$L" &amp; F$1)), AND($A608&gt;=INDIRECT("'Panasonic ERJ Code Table'!$M" &amp; F$1),$A608&lt;=INDIRECT("'Panasonic ERJ Code Table'!$N" &amp; F$1)) ),F$2&amp;_xlfn.XLOOKUP($A608,E96_raw,E96_code),"N/A")</f>
        <v>N/A</v>
      </c>
      <c r="I608" s="5" t="str" cm="1">
        <f t="array" aca="1" ref="I608" ca="1">IF( OR( AND($A608&gt;=INDIRECT("'Panasonic ERJ Code Table'!$K" &amp; I$1),$A608&lt;=INDIRECT("'Panasonic ERJ Code Table'!$L" &amp; I$1)), AND($A608&gt;=INDIRECT("'Panasonic ERJ Code Table'!$M" &amp; I$1),$A608&lt;=INDIRECT("'Panasonic ERJ Code Table'!$N" &amp; I$1)) ),I$2&amp;_xlfn.XLOOKUP($A608,E96_raw,E96_code),"N/A")</f>
        <v>N/A</v>
      </c>
      <c r="L608" s="5" t="str" cm="1">
        <f t="array" aca="1" ref="L608" ca="1">IF( OR( AND($A608&gt;=INDIRECT("'Panasonic ERJ Code Table'!$K" &amp; L$1),$A608&lt;=INDIRECT("'Panasonic ERJ Code Table'!$L" &amp; L$1)), AND($A608&gt;=INDIRECT("'Panasonic ERJ Code Table'!$M" &amp; L$1),$A608&lt;=INDIRECT("'Panasonic ERJ Code Table'!$N" &amp; L$1)) ),L$2&amp;_xlfn.XLOOKUP($A608,E96_raw,E96_code),"N/A")</f>
        <v>N/A</v>
      </c>
      <c r="O608" s="5" t="str" cm="1">
        <f t="array" aca="1" ref="O608" ca="1">IF( OR( AND($A608&gt;=INDIRECT("'Panasonic ERJ Code Table'!$K" &amp; O$1),$A608&lt;=INDIRECT("'Panasonic ERJ Code Table'!$L" &amp; O$1)), AND($A608&gt;=INDIRECT("'Panasonic ERJ Code Table'!$M" &amp; O$1),$A608&lt;=INDIRECT("'Panasonic ERJ Code Table'!$N" &amp; O$1)) ),O$2&amp;_xlfn.XLOOKUP($A608,E96_raw,E96_code),"N/A")</f>
        <v>N/A</v>
      </c>
      <c r="R608" s="5" t="str" cm="1">
        <f t="array" aca="1" ref="R608" ca="1">IF( OR( AND($A608&gt;=INDIRECT("'Panasonic ERJ Code Table'!$K" &amp; R$1),$A608&lt;=INDIRECT("'Panasonic ERJ Code Table'!$L" &amp; R$1)), AND($A608&gt;=INDIRECT("'Panasonic ERJ Code Table'!$M" &amp; R$1),$A608&lt;=INDIRECT("'Panasonic ERJ Code Table'!$N" &amp; R$1)) ),R$2&amp;_xlfn.XLOOKUP($A608,E96_raw,E96_code),"N/A")</f>
        <v>N/A</v>
      </c>
      <c r="U608" s="5" t="str" cm="1">
        <f t="array" aca="1" ref="U608" ca="1">IF( OR( AND($A608&gt;=INDIRECT("'Panasonic ERJ Code Table'!$J" &amp; U$1),$A608&lt;=INDIRECT("'Panasonic ERJ Code Table'!$K" &amp; U$1)), AND($A608&gt;=INDIRECT("'Panasonic ERJ Code Table'!$L" &amp; U$1),$A608&lt;=INDIRECT("'Panasonic ERJ Code Table'!$M" &amp; U$1)) ),U$2&amp;_xlfn.XLOOKUP($A608,E96_raw,E96_code),"N/A")</f>
        <v>N/A</v>
      </c>
    </row>
    <row r="609" spans="1:21">
      <c r="A609" s="16">
        <v>2050000</v>
      </c>
      <c r="B609" s="19"/>
      <c r="C609" s="5" t="str" cm="1">
        <f t="array" aca="1" ref="C609" ca="1">IF( OR( AND($A609&gt;=INDIRECT("'Panasonic ERJ Code Table'!$K" &amp; C$1),$A609&lt;=INDIRECT("'Panasonic ERJ Code Table'!$L" &amp; C$1)), AND($A609&gt;=INDIRECT("'Panasonic ERJ Code Table'!$M" &amp; C$1),$A609&lt;=INDIRECT("'Panasonic ERJ Code Table'!$N" &amp; C$1)) ),C$2&amp;_xlfn.XLOOKUP($A609,E96_raw,E96_code),"N/A")</f>
        <v>N/A</v>
      </c>
      <c r="F609" s="5" t="str" cm="1">
        <f t="array" aca="1" ref="F609" ca="1">IF( OR( AND($A609&gt;=INDIRECT("'Panasonic ERJ Code Table'!$K" &amp; F$1),$A609&lt;=INDIRECT("'Panasonic ERJ Code Table'!$L" &amp; F$1)), AND($A609&gt;=INDIRECT("'Panasonic ERJ Code Table'!$M" &amp; F$1),$A609&lt;=INDIRECT("'Panasonic ERJ Code Table'!$N" &amp; F$1)) ),F$2&amp;_xlfn.XLOOKUP($A609,E96_raw,E96_code),"N/A")</f>
        <v>N/A</v>
      </c>
      <c r="I609" s="5" t="str" cm="1">
        <f t="array" aca="1" ref="I609" ca="1">IF( OR( AND($A609&gt;=INDIRECT("'Panasonic ERJ Code Table'!$K" &amp; I$1),$A609&lt;=INDIRECT("'Panasonic ERJ Code Table'!$L" &amp; I$1)), AND($A609&gt;=INDIRECT("'Panasonic ERJ Code Table'!$M" &amp; I$1),$A609&lt;=INDIRECT("'Panasonic ERJ Code Table'!$N" &amp; I$1)) ),I$2&amp;_xlfn.XLOOKUP($A609,E96_raw,E96_code),"N/A")</f>
        <v>N/A</v>
      </c>
      <c r="L609" s="5" t="str" cm="1">
        <f t="array" aca="1" ref="L609" ca="1">IF( OR( AND($A609&gt;=INDIRECT("'Panasonic ERJ Code Table'!$K" &amp; L$1),$A609&lt;=INDIRECT("'Panasonic ERJ Code Table'!$L" &amp; L$1)), AND($A609&gt;=INDIRECT("'Panasonic ERJ Code Table'!$M" &amp; L$1),$A609&lt;=INDIRECT("'Panasonic ERJ Code Table'!$N" &amp; L$1)) ),L$2&amp;_xlfn.XLOOKUP($A609,E96_raw,E96_code),"N/A")</f>
        <v>N/A</v>
      </c>
      <c r="O609" s="5" t="str" cm="1">
        <f t="array" aca="1" ref="O609" ca="1">IF( OR( AND($A609&gt;=INDIRECT("'Panasonic ERJ Code Table'!$K" &amp; O$1),$A609&lt;=INDIRECT("'Panasonic ERJ Code Table'!$L" &amp; O$1)), AND($A609&gt;=INDIRECT("'Panasonic ERJ Code Table'!$M" &amp; O$1),$A609&lt;=INDIRECT("'Panasonic ERJ Code Table'!$N" &amp; O$1)) ),O$2&amp;_xlfn.XLOOKUP($A609,E96_raw,E96_code),"N/A")</f>
        <v>N/A</v>
      </c>
      <c r="R609" s="5" t="str" cm="1">
        <f t="array" aca="1" ref="R609" ca="1">IF( OR( AND($A609&gt;=INDIRECT("'Panasonic ERJ Code Table'!$K" &amp; R$1),$A609&lt;=INDIRECT("'Panasonic ERJ Code Table'!$L" &amp; R$1)), AND($A609&gt;=INDIRECT("'Panasonic ERJ Code Table'!$M" &amp; R$1),$A609&lt;=INDIRECT("'Panasonic ERJ Code Table'!$N" &amp; R$1)) ),R$2&amp;_xlfn.XLOOKUP($A609,E96_raw,E96_code),"N/A")</f>
        <v>N/A</v>
      </c>
      <c r="U609" s="5" t="str" cm="1">
        <f t="array" aca="1" ref="U609" ca="1">IF( OR( AND($A609&gt;=INDIRECT("'Panasonic ERJ Code Table'!$J" &amp; U$1),$A609&lt;=INDIRECT("'Panasonic ERJ Code Table'!$K" &amp; U$1)), AND($A609&gt;=INDIRECT("'Panasonic ERJ Code Table'!$L" &amp; U$1),$A609&lt;=INDIRECT("'Panasonic ERJ Code Table'!$M" &amp; U$1)) ),U$2&amp;_xlfn.XLOOKUP($A609,E96_raw,E96_code),"N/A")</f>
        <v>N/A</v>
      </c>
    </row>
    <row r="610" spans="1:21">
      <c r="A610" s="16">
        <v>2100000</v>
      </c>
      <c r="B610" s="19"/>
      <c r="C610" s="5" t="str" cm="1">
        <f t="array" aca="1" ref="C610" ca="1">IF( OR( AND($A610&gt;=INDIRECT("'Panasonic ERJ Code Table'!$K" &amp; C$1),$A610&lt;=INDIRECT("'Panasonic ERJ Code Table'!$L" &amp; C$1)), AND($A610&gt;=INDIRECT("'Panasonic ERJ Code Table'!$M" &amp; C$1),$A610&lt;=INDIRECT("'Panasonic ERJ Code Table'!$N" &amp; C$1)) ),C$2&amp;_xlfn.XLOOKUP($A610,E96_raw,E96_code),"N/A")</f>
        <v>N/A</v>
      </c>
      <c r="F610" s="5" t="str" cm="1">
        <f t="array" aca="1" ref="F610" ca="1">IF( OR( AND($A610&gt;=INDIRECT("'Panasonic ERJ Code Table'!$K" &amp; F$1),$A610&lt;=INDIRECT("'Panasonic ERJ Code Table'!$L" &amp; F$1)), AND($A610&gt;=INDIRECT("'Panasonic ERJ Code Table'!$M" &amp; F$1),$A610&lt;=INDIRECT("'Panasonic ERJ Code Table'!$N" &amp; F$1)) ),F$2&amp;_xlfn.XLOOKUP($A610,E96_raw,E96_code),"N/A")</f>
        <v>N/A</v>
      </c>
      <c r="I610" s="5" t="str" cm="1">
        <f t="array" aca="1" ref="I610" ca="1">IF( OR( AND($A610&gt;=INDIRECT("'Panasonic ERJ Code Table'!$K" &amp; I$1),$A610&lt;=INDIRECT("'Panasonic ERJ Code Table'!$L" &amp; I$1)), AND($A610&gt;=INDIRECT("'Panasonic ERJ Code Table'!$M" &amp; I$1),$A610&lt;=INDIRECT("'Panasonic ERJ Code Table'!$N" &amp; I$1)) ),I$2&amp;_xlfn.XLOOKUP($A610,E96_raw,E96_code),"N/A")</f>
        <v>N/A</v>
      </c>
      <c r="L610" s="5" t="str" cm="1">
        <f t="array" aca="1" ref="L610" ca="1">IF( OR( AND($A610&gt;=INDIRECT("'Panasonic ERJ Code Table'!$K" &amp; L$1),$A610&lt;=INDIRECT("'Panasonic ERJ Code Table'!$L" &amp; L$1)), AND($A610&gt;=INDIRECT("'Panasonic ERJ Code Table'!$M" &amp; L$1),$A610&lt;=INDIRECT("'Panasonic ERJ Code Table'!$N" &amp; L$1)) ),L$2&amp;_xlfn.XLOOKUP($A610,E96_raw,E96_code),"N/A")</f>
        <v>N/A</v>
      </c>
      <c r="O610" s="5" t="str" cm="1">
        <f t="array" aca="1" ref="O610" ca="1">IF( OR( AND($A610&gt;=INDIRECT("'Panasonic ERJ Code Table'!$K" &amp; O$1),$A610&lt;=INDIRECT("'Panasonic ERJ Code Table'!$L" &amp; O$1)), AND($A610&gt;=INDIRECT("'Panasonic ERJ Code Table'!$M" &amp; O$1),$A610&lt;=INDIRECT("'Panasonic ERJ Code Table'!$N" &amp; O$1)) ),O$2&amp;_xlfn.XLOOKUP($A610,E96_raw,E96_code),"N/A")</f>
        <v>N/A</v>
      </c>
      <c r="R610" s="5" t="str" cm="1">
        <f t="array" aca="1" ref="R610" ca="1">IF( OR( AND($A610&gt;=INDIRECT("'Panasonic ERJ Code Table'!$K" &amp; R$1),$A610&lt;=INDIRECT("'Panasonic ERJ Code Table'!$L" &amp; R$1)), AND($A610&gt;=INDIRECT("'Panasonic ERJ Code Table'!$M" &amp; R$1),$A610&lt;=INDIRECT("'Panasonic ERJ Code Table'!$N" &amp; R$1)) ),R$2&amp;_xlfn.XLOOKUP($A610,E96_raw,E96_code),"N/A")</f>
        <v>N/A</v>
      </c>
      <c r="U610" s="5" t="str" cm="1">
        <f t="array" aca="1" ref="U610" ca="1">IF( OR( AND($A610&gt;=INDIRECT("'Panasonic ERJ Code Table'!$J" &amp; U$1),$A610&lt;=INDIRECT("'Panasonic ERJ Code Table'!$K" &amp; U$1)), AND($A610&gt;=INDIRECT("'Panasonic ERJ Code Table'!$L" &amp; U$1),$A610&lt;=INDIRECT("'Panasonic ERJ Code Table'!$M" &amp; U$1)) ),U$2&amp;_xlfn.XLOOKUP($A610,E96_raw,E96_code),"N/A")</f>
        <v>N/A</v>
      </c>
    </row>
    <row r="611" spans="1:21">
      <c r="A611" s="16">
        <v>2150000</v>
      </c>
      <c r="B611" s="19"/>
      <c r="C611" s="5" t="str" cm="1">
        <f t="array" aca="1" ref="C611" ca="1">IF( OR( AND($A611&gt;=INDIRECT("'Panasonic ERJ Code Table'!$K" &amp; C$1),$A611&lt;=INDIRECT("'Panasonic ERJ Code Table'!$L" &amp; C$1)), AND($A611&gt;=INDIRECT("'Panasonic ERJ Code Table'!$M" &amp; C$1),$A611&lt;=INDIRECT("'Panasonic ERJ Code Table'!$N" &amp; C$1)) ),C$2&amp;_xlfn.XLOOKUP($A611,E96_raw,E96_code),"N/A")</f>
        <v>N/A</v>
      </c>
      <c r="F611" s="5" t="str" cm="1">
        <f t="array" aca="1" ref="F611" ca="1">IF( OR( AND($A611&gt;=INDIRECT("'Panasonic ERJ Code Table'!$K" &amp; F$1),$A611&lt;=INDIRECT("'Panasonic ERJ Code Table'!$L" &amp; F$1)), AND($A611&gt;=INDIRECT("'Panasonic ERJ Code Table'!$M" &amp; F$1),$A611&lt;=INDIRECT("'Panasonic ERJ Code Table'!$N" &amp; F$1)) ),F$2&amp;_xlfn.XLOOKUP($A611,E96_raw,E96_code),"N/A")</f>
        <v>N/A</v>
      </c>
      <c r="I611" s="5" t="str" cm="1">
        <f t="array" aca="1" ref="I611" ca="1">IF( OR( AND($A611&gt;=INDIRECT("'Panasonic ERJ Code Table'!$K" &amp; I$1),$A611&lt;=INDIRECT("'Panasonic ERJ Code Table'!$L" &amp; I$1)), AND($A611&gt;=INDIRECT("'Panasonic ERJ Code Table'!$M" &amp; I$1),$A611&lt;=INDIRECT("'Panasonic ERJ Code Table'!$N" &amp; I$1)) ),I$2&amp;_xlfn.XLOOKUP($A611,E96_raw,E96_code),"N/A")</f>
        <v>N/A</v>
      </c>
      <c r="L611" s="5" t="str" cm="1">
        <f t="array" aca="1" ref="L611" ca="1">IF( OR( AND($A611&gt;=INDIRECT("'Panasonic ERJ Code Table'!$K" &amp; L$1),$A611&lt;=INDIRECT("'Panasonic ERJ Code Table'!$L" &amp; L$1)), AND($A611&gt;=INDIRECT("'Panasonic ERJ Code Table'!$M" &amp; L$1),$A611&lt;=INDIRECT("'Panasonic ERJ Code Table'!$N" &amp; L$1)) ),L$2&amp;_xlfn.XLOOKUP($A611,E96_raw,E96_code),"N/A")</f>
        <v>N/A</v>
      </c>
      <c r="O611" s="5" t="str" cm="1">
        <f t="array" aca="1" ref="O611" ca="1">IF( OR( AND($A611&gt;=INDIRECT("'Panasonic ERJ Code Table'!$K" &amp; O$1),$A611&lt;=INDIRECT("'Panasonic ERJ Code Table'!$L" &amp; O$1)), AND($A611&gt;=INDIRECT("'Panasonic ERJ Code Table'!$M" &amp; O$1),$A611&lt;=INDIRECT("'Panasonic ERJ Code Table'!$N" &amp; O$1)) ),O$2&amp;_xlfn.XLOOKUP($A611,E96_raw,E96_code),"N/A")</f>
        <v>N/A</v>
      </c>
      <c r="R611" s="5" t="str" cm="1">
        <f t="array" aca="1" ref="R611" ca="1">IF( OR( AND($A611&gt;=INDIRECT("'Panasonic ERJ Code Table'!$K" &amp; R$1),$A611&lt;=INDIRECT("'Panasonic ERJ Code Table'!$L" &amp; R$1)), AND($A611&gt;=INDIRECT("'Panasonic ERJ Code Table'!$M" &amp; R$1),$A611&lt;=INDIRECT("'Panasonic ERJ Code Table'!$N" &amp; R$1)) ),R$2&amp;_xlfn.XLOOKUP($A611,E96_raw,E96_code),"N/A")</f>
        <v>N/A</v>
      </c>
      <c r="U611" s="5" t="str" cm="1">
        <f t="array" aca="1" ref="U611" ca="1">IF( OR( AND($A611&gt;=INDIRECT("'Panasonic ERJ Code Table'!$J" &amp; U$1),$A611&lt;=INDIRECT("'Panasonic ERJ Code Table'!$K" &amp; U$1)), AND($A611&gt;=INDIRECT("'Panasonic ERJ Code Table'!$L" &amp; U$1),$A611&lt;=INDIRECT("'Panasonic ERJ Code Table'!$M" &amp; U$1)) ),U$2&amp;_xlfn.XLOOKUP($A611,E96_raw,E96_code),"N/A")</f>
        <v>N/A</v>
      </c>
    </row>
    <row r="612" spans="1:21">
      <c r="A612" s="16">
        <v>2210000</v>
      </c>
      <c r="B612" s="19"/>
      <c r="C612" s="5" t="str" cm="1">
        <f t="array" aca="1" ref="C612" ca="1">IF( OR( AND($A612&gt;=INDIRECT("'Panasonic ERJ Code Table'!$K" &amp; C$1),$A612&lt;=INDIRECT("'Panasonic ERJ Code Table'!$L" &amp; C$1)), AND($A612&gt;=INDIRECT("'Panasonic ERJ Code Table'!$M" &amp; C$1),$A612&lt;=INDIRECT("'Panasonic ERJ Code Table'!$N" &amp; C$1)) ),C$2&amp;_xlfn.XLOOKUP($A612,E96_raw,E96_code),"N/A")</f>
        <v>N/A</v>
      </c>
      <c r="F612" s="5" t="str" cm="1">
        <f t="array" aca="1" ref="F612" ca="1">IF( OR( AND($A612&gt;=INDIRECT("'Panasonic ERJ Code Table'!$K" &amp; F$1),$A612&lt;=INDIRECT("'Panasonic ERJ Code Table'!$L" &amp; F$1)), AND($A612&gt;=INDIRECT("'Panasonic ERJ Code Table'!$M" &amp; F$1),$A612&lt;=INDIRECT("'Panasonic ERJ Code Table'!$N" &amp; F$1)) ),F$2&amp;_xlfn.XLOOKUP($A612,E96_raw,E96_code),"N/A")</f>
        <v>N/A</v>
      </c>
      <c r="I612" s="5" t="str" cm="1">
        <f t="array" aca="1" ref="I612" ca="1">IF( OR( AND($A612&gt;=INDIRECT("'Panasonic ERJ Code Table'!$K" &amp; I$1),$A612&lt;=INDIRECT("'Panasonic ERJ Code Table'!$L" &amp; I$1)), AND($A612&gt;=INDIRECT("'Panasonic ERJ Code Table'!$M" &amp; I$1),$A612&lt;=INDIRECT("'Panasonic ERJ Code Table'!$N" &amp; I$1)) ),I$2&amp;_xlfn.XLOOKUP($A612,E96_raw,E96_code),"N/A")</f>
        <v>N/A</v>
      </c>
      <c r="L612" s="5" t="str" cm="1">
        <f t="array" aca="1" ref="L612" ca="1">IF( OR( AND($A612&gt;=INDIRECT("'Panasonic ERJ Code Table'!$K" &amp; L$1),$A612&lt;=INDIRECT("'Panasonic ERJ Code Table'!$L" &amp; L$1)), AND($A612&gt;=INDIRECT("'Panasonic ERJ Code Table'!$M" &amp; L$1),$A612&lt;=INDIRECT("'Panasonic ERJ Code Table'!$N" &amp; L$1)) ),L$2&amp;_xlfn.XLOOKUP($A612,E96_raw,E96_code),"N/A")</f>
        <v>N/A</v>
      </c>
      <c r="O612" s="5" t="str" cm="1">
        <f t="array" aca="1" ref="O612" ca="1">IF( OR( AND($A612&gt;=INDIRECT("'Panasonic ERJ Code Table'!$K" &amp; O$1),$A612&lt;=INDIRECT("'Panasonic ERJ Code Table'!$L" &amp; O$1)), AND($A612&gt;=INDIRECT("'Panasonic ERJ Code Table'!$M" &amp; O$1),$A612&lt;=INDIRECT("'Panasonic ERJ Code Table'!$N" &amp; O$1)) ),O$2&amp;_xlfn.XLOOKUP($A612,E96_raw,E96_code),"N/A")</f>
        <v>N/A</v>
      </c>
      <c r="R612" s="5" t="str" cm="1">
        <f t="array" aca="1" ref="R612" ca="1">IF( OR( AND($A612&gt;=INDIRECT("'Panasonic ERJ Code Table'!$K" &amp; R$1),$A612&lt;=INDIRECT("'Panasonic ERJ Code Table'!$L" &amp; R$1)), AND($A612&gt;=INDIRECT("'Panasonic ERJ Code Table'!$M" &amp; R$1),$A612&lt;=INDIRECT("'Panasonic ERJ Code Table'!$N" &amp; R$1)) ),R$2&amp;_xlfn.XLOOKUP($A612,E96_raw,E96_code),"N/A")</f>
        <v>N/A</v>
      </c>
      <c r="U612" s="5" t="str" cm="1">
        <f t="array" aca="1" ref="U612" ca="1">IF( OR( AND($A612&gt;=INDIRECT("'Panasonic ERJ Code Table'!$J" &amp; U$1),$A612&lt;=INDIRECT("'Panasonic ERJ Code Table'!$K" &amp; U$1)), AND($A612&gt;=INDIRECT("'Panasonic ERJ Code Table'!$L" &amp; U$1),$A612&lt;=INDIRECT("'Panasonic ERJ Code Table'!$M" &amp; U$1)) ),U$2&amp;_xlfn.XLOOKUP($A612,E96_raw,E96_code),"N/A")</f>
        <v>N/A</v>
      </c>
    </row>
    <row r="613" spans="1:21">
      <c r="A613" s="16">
        <v>2259999.9999999995</v>
      </c>
      <c r="B613" s="19"/>
      <c r="C613" s="5" t="str" cm="1">
        <f t="array" aca="1" ref="C613" ca="1">IF( OR( AND($A613&gt;=INDIRECT("'Panasonic ERJ Code Table'!$K" &amp; C$1),$A613&lt;=INDIRECT("'Panasonic ERJ Code Table'!$L" &amp; C$1)), AND($A613&gt;=INDIRECT("'Panasonic ERJ Code Table'!$M" &amp; C$1),$A613&lt;=INDIRECT("'Panasonic ERJ Code Table'!$N" &amp; C$1)) ),C$2&amp;_xlfn.XLOOKUP($A613,E96_raw,E96_code),"N/A")</f>
        <v>N/A</v>
      </c>
      <c r="F613" s="5" t="str" cm="1">
        <f t="array" aca="1" ref="F613" ca="1">IF( OR( AND($A613&gt;=INDIRECT("'Panasonic ERJ Code Table'!$K" &amp; F$1),$A613&lt;=INDIRECT("'Panasonic ERJ Code Table'!$L" &amp; F$1)), AND($A613&gt;=INDIRECT("'Panasonic ERJ Code Table'!$M" &amp; F$1),$A613&lt;=INDIRECT("'Panasonic ERJ Code Table'!$N" &amp; F$1)) ),F$2&amp;_xlfn.XLOOKUP($A613,E96_raw,E96_code),"N/A")</f>
        <v>N/A</v>
      </c>
      <c r="I613" s="5" t="str" cm="1">
        <f t="array" aca="1" ref="I613" ca="1">IF( OR( AND($A613&gt;=INDIRECT("'Panasonic ERJ Code Table'!$K" &amp; I$1),$A613&lt;=INDIRECT("'Panasonic ERJ Code Table'!$L" &amp; I$1)), AND($A613&gt;=INDIRECT("'Panasonic ERJ Code Table'!$M" &amp; I$1),$A613&lt;=INDIRECT("'Panasonic ERJ Code Table'!$N" &amp; I$1)) ),I$2&amp;_xlfn.XLOOKUP($A613,E96_raw,E96_code),"N/A")</f>
        <v>N/A</v>
      </c>
      <c r="L613" s="5" t="str" cm="1">
        <f t="array" aca="1" ref="L613" ca="1">IF( OR( AND($A613&gt;=INDIRECT("'Panasonic ERJ Code Table'!$K" &amp; L$1),$A613&lt;=INDIRECT("'Panasonic ERJ Code Table'!$L" &amp; L$1)), AND($A613&gt;=INDIRECT("'Panasonic ERJ Code Table'!$M" &amp; L$1),$A613&lt;=INDIRECT("'Panasonic ERJ Code Table'!$N" &amp; L$1)) ),L$2&amp;_xlfn.XLOOKUP($A613,E96_raw,E96_code),"N/A")</f>
        <v>N/A</v>
      </c>
      <c r="O613" s="5" t="str" cm="1">
        <f t="array" aca="1" ref="O613" ca="1">IF( OR( AND($A613&gt;=INDIRECT("'Panasonic ERJ Code Table'!$K" &amp; O$1),$A613&lt;=INDIRECT("'Panasonic ERJ Code Table'!$L" &amp; O$1)), AND($A613&gt;=INDIRECT("'Panasonic ERJ Code Table'!$M" &amp; O$1),$A613&lt;=INDIRECT("'Panasonic ERJ Code Table'!$N" &amp; O$1)) ),O$2&amp;_xlfn.XLOOKUP($A613,E96_raw,E96_code),"N/A")</f>
        <v>N/A</v>
      </c>
      <c r="R613" s="5" t="str" cm="1">
        <f t="array" aca="1" ref="R613" ca="1">IF( OR( AND($A613&gt;=INDIRECT("'Panasonic ERJ Code Table'!$K" &amp; R$1),$A613&lt;=INDIRECT("'Panasonic ERJ Code Table'!$L" &amp; R$1)), AND($A613&gt;=INDIRECT("'Panasonic ERJ Code Table'!$M" &amp; R$1),$A613&lt;=INDIRECT("'Panasonic ERJ Code Table'!$N" &amp; R$1)) ),R$2&amp;_xlfn.XLOOKUP($A613,E96_raw,E96_code),"N/A")</f>
        <v>N/A</v>
      </c>
      <c r="U613" s="5" t="str" cm="1">
        <f t="array" aca="1" ref="U613" ca="1">IF( OR( AND($A613&gt;=INDIRECT("'Panasonic ERJ Code Table'!$J" &amp; U$1),$A613&lt;=INDIRECT("'Panasonic ERJ Code Table'!$K" &amp; U$1)), AND($A613&gt;=INDIRECT("'Panasonic ERJ Code Table'!$L" &amp; U$1),$A613&lt;=INDIRECT("'Panasonic ERJ Code Table'!$M" &amp; U$1)) ),U$2&amp;_xlfn.XLOOKUP($A613,E96_raw,E96_code),"N/A")</f>
        <v>N/A</v>
      </c>
    </row>
    <row r="614" spans="1:21">
      <c r="A614" s="16">
        <v>2320000</v>
      </c>
      <c r="B614" s="19"/>
      <c r="C614" s="5" t="str" cm="1">
        <f t="array" aca="1" ref="C614" ca="1">IF( OR( AND($A614&gt;=INDIRECT("'Panasonic ERJ Code Table'!$K" &amp; C$1),$A614&lt;=INDIRECT("'Panasonic ERJ Code Table'!$L" &amp; C$1)), AND($A614&gt;=INDIRECT("'Panasonic ERJ Code Table'!$M" &amp; C$1),$A614&lt;=INDIRECT("'Panasonic ERJ Code Table'!$N" &amp; C$1)) ),C$2&amp;_xlfn.XLOOKUP($A614,E96_raw,E96_code),"N/A")</f>
        <v>N/A</v>
      </c>
      <c r="F614" s="5" t="str" cm="1">
        <f t="array" aca="1" ref="F614" ca="1">IF( OR( AND($A614&gt;=INDIRECT("'Panasonic ERJ Code Table'!$K" &amp; F$1),$A614&lt;=INDIRECT("'Panasonic ERJ Code Table'!$L" &amp; F$1)), AND($A614&gt;=INDIRECT("'Panasonic ERJ Code Table'!$M" &amp; F$1),$A614&lt;=INDIRECT("'Panasonic ERJ Code Table'!$N" &amp; F$1)) ),F$2&amp;_xlfn.XLOOKUP($A614,E96_raw,E96_code),"N/A")</f>
        <v>N/A</v>
      </c>
      <c r="I614" s="5" t="str" cm="1">
        <f t="array" aca="1" ref="I614" ca="1">IF( OR( AND($A614&gt;=INDIRECT("'Panasonic ERJ Code Table'!$K" &amp; I$1),$A614&lt;=INDIRECT("'Panasonic ERJ Code Table'!$L" &amp; I$1)), AND($A614&gt;=INDIRECT("'Panasonic ERJ Code Table'!$M" &amp; I$1),$A614&lt;=INDIRECT("'Panasonic ERJ Code Table'!$N" &amp; I$1)) ),I$2&amp;_xlfn.XLOOKUP($A614,E96_raw,E96_code),"N/A")</f>
        <v>N/A</v>
      </c>
      <c r="L614" s="5" t="str" cm="1">
        <f t="array" aca="1" ref="L614" ca="1">IF( OR( AND($A614&gt;=INDIRECT("'Panasonic ERJ Code Table'!$K" &amp; L$1),$A614&lt;=INDIRECT("'Panasonic ERJ Code Table'!$L" &amp; L$1)), AND($A614&gt;=INDIRECT("'Panasonic ERJ Code Table'!$M" &amp; L$1),$A614&lt;=INDIRECT("'Panasonic ERJ Code Table'!$N" &amp; L$1)) ),L$2&amp;_xlfn.XLOOKUP($A614,E96_raw,E96_code),"N/A")</f>
        <v>N/A</v>
      </c>
      <c r="O614" s="5" t="str" cm="1">
        <f t="array" aca="1" ref="O614" ca="1">IF( OR( AND($A614&gt;=INDIRECT("'Panasonic ERJ Code Table'!$K" &amp; O$1),$A614&lt;=INDIRECT("'Panasonic ERJ Code Table'!$L" &amp; O$1)), AND($A614&gt;=INDIRECT("'Panasonic ERJ Code Table'!$M" &amp; O$1),$A614&lt;=INDIRECT("'Panasonic ERJ Code Table'!$N" &amp; O$1)) ),O$2&amp;_xlfn.XLOOKUP($A614,E96_raw,E96_code),"N/A")</f>
        <v>N/A</v>
      </c>
      <c r="R614" s="5" t="str" cm="1">
        <f t="array" aca="1" ref="R614" ca="1">IF( OR( AND($A614&gt;=INDIRECT("'Panasonic ERJ Code Table'!$K" &amp; R$1),$A614&lt;=INDIRECT("'Panasonic ERJ Code Table'!$L" &amp; R$1)), AND($A614&gt;=INDIRECT("'Panasonic ERJ Code Table'!$M" &amp; R$1),$A614&lt;=INDIRECT("'Panasonic ERJ Code Table'!$N" &amp; R$1)) ),R$2&amp;_xlfn.XLOOKUP($A614,E96_raw,E96_code),"N/A")</f>
        <v>N/A</v>
      </c>
      <c r="U614" s="5" t="str" cm="1">
        <f t="array" aca="1" ref="U614" ca="1">IF( OR( AND($A614&gt;=INDIRECT("'Panasonic ERJ Code Table'!$J" &amp; U$1),$A614&lt;=INDIRECT("'Panasonic ERJ Code Table'!$K" &amp; U$1)), AND($A614&gt;=INDIRECT("'Panasonic ERJ Code Table'!$L" &amp; U$1),$A614&lt;=INDIRECT("'Panasonic ERJ Code Table'!$M" &amp; U$1)) ),U$2&amp;_xlfn.XLOOKUP($A614,E96_raw,E96_code),"N/A")</f>
        <v>N/A</v>
      </c>
    </row>
    <row r="615" spans="1:21">
      <c r="A615" s="16">
        <v>2370000</v>
      </c>
      <c r="B615" s="19"/>
      <c r="C615" s="5" t="str" cm="1">
        <f t="array" aca="1" ref="C615" ca="1">IF( OR( AND($A615&gt;=INDIRECT("'Panasonic ERJ Code Table'!$K" &amp; C$1),$A615&lt;=INDIRECT("'Panasonic ERJ Code Table'!$L" &amp; C$1)), AND($A615&gt;=INDIRECT("'Panasonic ERJ Code Table'!$M" &amp; C$1),$A615&lt;=INDIRECT("'Panasonic ERJ Code Table'!$N" &amp; C$1)) ),C$2&amp;_xlfn.XLOOKUP($A615,E96_raw,E96_code),"N/A")</f>
        <v>N/A</v>
      </c>
      <c r="F615" s="5" t="str" cm="1">
        <f t="array" aca="1" ref="F615" ca="1">IF( OR( AND($A615&gt;=INDIRECT("'Panasonic ERJ Code Table'!$K" &amp; F$1),$A615&lt;=INDIRECT("'Panasonic ERJ Code Table'!$L" &amp; F$1)), AND($A615&gt;=INDIRECT("'Panasonic ERJ Code Table'!$M" &amp; F$1),$A615&lt;=INDIRECT("'Panasonic ERJ Code Table'!$N" &amp; F$1)) ),F$2&amp;_xlfn.XLOOKUP($A615,E96_raw,E96_code),"N/A")</f>
        <v>N/A</v>
      </c>
      <c r="I615" s="5" t="str" cm="1">
        <f t="array" aca="1" ref="I615" ca="1">IF( OR( AND($A615&gt;=INDIRECT("'Panasonic ERJ Code Table'!$K" &amp; I$1),$A615&lt;=INDIRECT("'Panasonic ERJ Code Table'!$L" &amp; I$1)), AND($A615&gt;=INDIRECT("'Panasonic ERJ Code Table'!$M" &amp; I$1),$A615&lt;=INDIRECT("'Panasonic ERJ Code Table'!$N" &amp; I$1)) ),I$2&amp;_xlfn.XLOOKUP($A615,E96_raw,E96_code),"N/A")</f>
        <v>N/A</v>
      </c>
      <c r="L615" s="5" t="str" cm="1">
        <f t="array" aca="1" ref="L615" ca="1">IF( OR( AND($A615&gt;=INDIRECT("'Panasonic ERJ Code Table'!$K" &amp; L$1),$A615&lt;=INDIRECT("'Panasonic ERJ Code Table'!$L" &amp; L$1)), AND($A615&gt;=INDIRECT("'Panasonic ERJ Code Table'!$M" &amp; L$1),$A615&lt;=INDIRECT("'Panasonic ERJ Code Table'!$N" &amp; L$1)) ),L$2&amp;_xlfn.XLOOKUP($A615,E96_raw,E96_code),"N/A")</f>
        <v>N/A</v>
      </c>
      <c r="O615" s="5" t="str" cm="1">
        <f t="array" aca="1" ref="O615" ca="1">IF( OR( AND($A615&gt;=INDIRECT("'Panasonic ERJ Code Table'!$K" &amp; O$1),$A615&lt;=INDIRECT("'Panasonic ERJ Code Table'!$L" &amp; O$1)), AND($A615&gt;=INDIRECT("'Panasonic ERJ Code Table'!$M" &amp; O$1),$A615&lt;=INDIRECT("'Panasonic ERJ Code Table'!$N" &amp; O$1)) ),O$2&amp;_xlfn.XLOOKUP($A615,E96_raw,E96_code),"N/A")</f>
        <v>N/A</v>
      </c>
      <c r="R615" s="5" t="str" cm="1">
        <f t="array" aca="1" ref="R615" ca="1">IF( OR( AND($A615&gt;=INDIRECT("'Panasonic ERJ Code Table'!$K" &amp; R$1),$A615&lt;=INDIRECT("'Panasonic ERJ Code Table'!$L" &amp; R$1)), AND($A615&gt;=INDIRECT("'Panasonic ERJ Code Table'!$M" &amp; R$1),$A615&lt;=INDIRECT("'Panasonic ERJ Code Table'!$N" &amp; R$1)) ),R$2&amp;_xlfn.XLOOKUP($A615,E96_raw,E96_code),"N/A")</f>
        <v>N/A</v>
      </c>
      <c r="U615" s="5" t="str" cm="1">
        <f t="array" aca="1" ref="U615" ca="1">IF( OR( AND($A615&gt;=INDIRECT("'Panasonic ERJ Code Table'!$J" &amp; U$1),$A615&lt;=INDIRECT("'Panasonic ERJ Code Table'!$K" &amp; U$1)), AND($A615&gt;=INDIRECT("'Panasonic ERJ Code Table'!$L" &amp; U$1),$A615&lt;=INDIRECT("'Panasonic ERJ Code Table'!$M" &amp; U$1)) ),U$2&amp;_xlfn.XLOOKUP($A615,E96_raw,E96_code),"N/A")</f>
        <v>N/A</v>
      </c>
    </row>
    <row r="616" spans="1:21">
      <c r="A616" s="16">
        <v>2430000</v>
      </c>
      <c r="B616" s="19"/>
      <c r="C616" s="5" t="str" cm="1">
        <f t="array" aca="1" ref="C616" ca="1">IF( OR( AND($A616&gt;=INDIRECT("'Panasonic ERJ Code Table'!$K" &amp; C$1),$A616&lt;=INDIRECT("'Panasonic ERJ Code Table'!$L" &amp; C$1)), AND($A616&gt;=INDIRECT("'Panasonic ERJ Code Table'!$M" &amp; C$1),$A616&lt;=INDIRECT("'Panasonic ERJ Code Table'!$N" &amp; C$1)) ),C$2&amp;_xlfn.XLOOKUP($A616,E96_raw,E96_code),"N/A")</f>
        <v>N/A</v>
      </c>
      <c r="F616" s="5" t="str" cm="1">
        <f t="array" aca="1" ref="F616" ca="1">IF( OR( AND($A616&gt;=INDIRECT("'Panasonic ERJ Code Table'!$K" &amp; F$1),$A616&lt;=INDIRECT("'Panasonic ERJ Code Table'!$L" &amp; F$1)), AND($A616&gt;=INDIRECT("'Panasonic ERJ Code Table'!$M" &amp; F$1),$A616&lt;=INDIRECT("'Panasonic ERJ Code Table'!$N" &amp; F$1)) ),F$2&amp;_xlfn.XLOOKUP($A616,E96_raw,E96_code),"N/A")</f>
        <v>N/A</v>
      </c>
      <c r="I616" s="5" t="str" cm="1">
        <f t="array" aca="1" ref="I616" ca="1">IF( OR( AND($A616&gt;=INDIRECT("'Panasonic ERJ Code Table'!$K" &amp; I$1),$A616&lt;=INDIRECT("'Panasonic ERJ Code Table'!$L" &amp; I$1)), AND($A616&gt;=INDIRECT("'Panasonic ERJ Code Table'!$M" &amp; I$1),$A616&lt;=INDIRECT("'Panasonic ERJ Code Table'!$N" &amp; I$1)) ),I$2&amp;_xlfn.XLOOKUP($A616,E96_raw,E96_code),"N/A")</f>
        <v>N/A</v>
      </c>
      <c r="L616" s="5" t="str" cm="1">
        <f t="array" aca="1" ref="L616" ca="1">IF( OR( AND($A616&gt;=INDIRECT("'Panasonic ERJ Code Table'!$K" &amp; L$1),$A616&lt;=INDIRECT("'Panasonic ERJ Code Table'!$L" &amp; L$1)), AND($A616&gt;=INDIRECT("'Panasonic ERJ Code Table'!$M" &amp; L$1),$A616&lt;=INDIRECT("'Panasonic ERJ Code Table'!$N" &amp; L$1)) ),L$2&amp;_xlfn.XLOOKUP($A616,E96_raw,E96_code),"N/A")</f>
        <v>N/A</v>
      </c>
      <c r="O616" s="5" t="str" cm="1">
        <f t="array" aca="1" ref="O616" ca="1">IF( OR( AND($A616&gt;=INDIRECT("'Panasonic ERJ Code Table'!$K" &amp; O$1),$A616&lt;=INDIRECT("'Panasonic ERJ Code Table'!$L" &amp; O$1)), AND($A616&gt;=INDIRECT("'Panasonic ERJ Code Table'!$M" &amp; O$1),$A616&lt;=INDIRECT("'Panasonic ERJ Code Table'!$N" &amp; O$1)) ),O$2&amp;_xlfn.XLOOKUP($A616,E96_raw,E96_code),"N/A")</f>
        <v>N/A</v>
      </c>
      <c r="R616" s="5" t="str" cm="1">
        <f t="array" aca="1" ref="R616" ca="1">IF( OR( AND($A616&gt;=INDIRECT("'Panasonic ERJ Code Table'!$K" &amp; R$1),$A616&lt;=INDIRECT("'Panasonic ERJ Code Table'!$L" &amp; R$1)), AND($A616&gt;=INDIRECT("'Panasonic ERJ Code Table'!$M" &amp; R$1),$A616&lt;=INDIRECT("'Panasonic ERJ Code Table'!$N" &amp; R$1)) ),R$2&amp;_xlfn.XLOOKUP($A616,E96_raw,E96_code),"N/A")</f>
        <v>N/A</v>
      </c>
      <c r="U616" s="5" t="str" cm="1">
        <f t="array" aca="1" ref="U616" ca="1">IF( OR( AND($A616&gt;=INDIRECT("'Panasonic ERJ Code Table'!$J" &amp; U$1),$A616&lt;=INDIRECT("'Panasonic ERJ Code Table'!$K" &amp; U$1)), AND($A616&gt;=INDIRECT("'Panasonic ERJ Code Table'!$L" &amp; U$1),$A616&lt;=INDIRECT("'Panasonic ERJ Code Table'!$M" &amp; U$1)) ),U$2&amp;_xlfn.XLOOKUP($A616,E96_raw,E96_code),"N/A")</f>
        <v>N/A</v>
      </c>
    </row>
    <row r="617" spans="1:21">
      <c r="A617" s="16">
        <v>2490000.0000000005</v>
      </c>
      <c r="B617" s="19"/>
      <c r="C617" s="5" t="str" cm="1">
        <f t="array" aca="1" ref="C617" ca="1">IF( OR( AND($A617&gt;=INDIRECT("'Panasonic ERJ Code Table'!$K" &amp; C$1),$A617&lt;=INDIRECT("'Panasonic ERJ Code Table'!$L" &amp; C$1)), AND($A617&gt;=INDIRECT("'Panasonic ERJ Code Table'!$M" &amp; C$1),$A617&lt;=INDIRECT("'Panasonic ERJ Code Table'!$N" &amp; C$1)) ),C$2&amp;_xlfn.XLOOKUP($A617,E96_raw,E96_code),"N/A")</f>
        <v>N/A</v>
      </c>
      <c r="F617" s="5" t="str" cm="1">
        <f t="array" aca="1" ref="F617" ca="1">IF( OR( AND($A617&gt;=INDIRECT("'Panasonic ERJ Code Table'!$K" &amp; F$1),$A617&lt;=INDIRECT("'Panasonic ERJ Code Table'!$L" &amp; F$1)), AND($A617&gt;=INDIRECT("'Panasonic ERJ Code Table'!$M" &amp; F$1),$A617&lt;=INDIRECT("'Panasonic ERJ Code Table'!$N" &amp; F$1)) ),F$2&amp;_xlfn.XLOOKUP($A617,E96_raw,E96_code),"N/A")</f>
        <v>N/A</v>
      </c>
      <c r="I617" s="5" t="str" cm="1">
        <f t="array" aca="1" ref="I617" ca="1">IF( OR( AND($A617&gt;=INDIRECT("'Panasonic ERJ Code Table'!$K" &amp; I$1),$A617&lt;=INDIRECT("'Panasonic ERJ Code Table'!$L" &amp; I$1)), AND($A617&gt;=INDIRECT("'Panasonic ERJ Code Table'!$M" &amp; I$1),$A617&lt;=INDIRECT("'Panasonic ERJ Code Table'!$N" &amp; I$1)) ),I$2&amp;_xlfn.XLOOKUP($A617,E96_raw,E96_code),"N/A")</f>
        <v>N/A</v>
      </c>
      <c r="L617" s="5" t="str" cm="1">
        <f t="array" aca="1" ref="L617" ca="1">IF( OR( AND($A617&gt;=INDIRECT("'Panasonic ERJ Code Table'!$K" &amp; L$1),$A617&lt;=INDIRECT("'Panasonic ERJ Code Table'!$L" &amp; L$1)), AND($A617&gt;=INDIRECT("'Panasonic ERJ Code Table'!$M" &amp; L$1),$A617&lt;=INDIRECT("'Panasonic ERJ Code Table'!$N" &amp; L$1)) ),L$2&amp;_xlfn.XLOOKUP($A617,E96_raw,E96_code),"N/A")</f>
        <v>N/A</v>
      </c>
      <c r="O617" s="5" t="str" cm="1">
        <f t="array" aca="1" ref="O617" ca="1">IF( OR( AND($A617&gt;=INDIRECT("'Panasonic ERJ Code Table'!$K" &amp; O$1),$A617&lt;=INDIRECT("'Panasonic ERJ Code Table'!$L" &amp; O$1)), AND($A617&gt;=INDIRECT("'Panasonic ERJ Code Table'!$M" &amp; O$1),$A617&lt;=INDIRECT("'Panasonic ERJ Code Table'!$N" &amp; O$1)) ),O$2&amp;_xlfn.XLOOKUP($A617,E96_raw,E96_code),"N/A")</f>
        <v>N/A</v>
      </c>
      <c r="R617" s="5" t="str" cm="1">
        <f t="array" aca="1" ref="R617" ca="1">IF( OR( AND($A617&gt;=INDIRECT("'Panasonic ERJ Code Table'!$K" &amp; R$1),$A617&lt;=INDIRECT("'Panasonic ERJ Code Table'!$L" &amp; R$1)), AND($A617&gt;=INDIRECT("'Panasonic ERJ Code Table'!$M" &amp; R$1),$A617&lt;=INDIRECT("'Panasonic ERJ Code Table'!$N" &amp; R$1)) ),R$2&amp;_xlfn.XLOOKUP($A617,E96_raw,E96_code),"N/A")</f>
        <v>N/A</v>
      </c>
      <c r="U617" s="5" t="str" cm="1">
        <f t="array" aca="1" ref="U617" ca="1">IF( OR( AND($A617&gt;=INDIRECT("'Panasonic ERJ Code Table'!$J" &amp; U$1),$A617&lt;=INDIRECT("'Panasonic ERJ Code Table'!$K" &amp; U$1)), AND($A617&gt;=INDIRECT("'Panasonic ERJ Code Table'!$L" &amp; U$1),$A617&lt;=INDIRECT("'Panasonic ERJ Code Table'!$M" &amp; U$1)) ),U$2&amp;_xlfn.XLOOKUP($A617,E96_raw,E96_code),"N/A")</f>
        <v>N/A</v>
      </c>
    </row>
    <row r="618" spans="1:21">
      <c r="A618" s="16">
        <v>2550000</v>
      </c>
      <c r="B618" s="19"/>
      <c r="C618" s="5" t="str" cm="1">
        <f t="array" aca="1" ref="C618" ca="1">IF( OR( AND($A618&gt;=INDIRECT("'Panasonic ERJ Code Table'!$K" &amp; C$1),$A618&lt;=INDIRECT("'Panasonic ERJ Code Table'!$L" &amp; C$1)), AND($A618&gt;=INDIRECT("'Panasonic ERJ Code Table'!$M" &amp; C$1),$A618&lt;=INDIRECT("'Panasonic ERJ Code Table'!$N" &amp; C$1)) ),C$2&amp;_xlfn.XLOOKUP($A618,E96_raw,E96_code),"N/A")</f>
        <v>N/A</v>
      </c>
      <c r="F618" s="5" t="str" cm="1">
        <f t="array" aca="1" ref="F618" ca="1">IF( OR( AND($A618&gt;=INDIRECT("'Panasonic ERJ Code Table'!$K" &amp; F$1),$A618&lt;=INDIRECT("'Panasonic ERJ Code Table'!$L" &amp; F$1)), AND($A618&gt;=INDIRECT("'Panasonic ERJ Code Table'!$M" &amp; F$1),$A618&lt;=INDIRECT("'Panasonic ERJ Code Table'!$N" &amp; F$1)) ),F$2&amp;_xlfn.XLOOKUP($A618,E96_raw,E96_code),"N/A")</f>
        <v>N/A</v>
      </c>
      <c r="I618" s="5" t="str" cm="1">
        <f t="array" aca="1" ref="I618" ca="1">IF( OR( AND($A618&gt;=INDIRECT("'Panasonic ERJ Code Table'!$K" &amp; I$1),$A618&lt;=INDIRECT("'Panasonic ERJ Code Table'!$L" &amp; I$1)), AND($A618&gt;=INDIRECT("'Panasonic ERJ Code Table'!$M" &amp; I$1),$A618&lt;=INDIRECT("'Panasonic ERJ Code Table'!$N" &amp; I$1)) ),I$2&amp;_xlfn.XLOOKUP($A618,E96_raw,E96_code),"N/A")</f>
        <v>N/A</v>
      </c>
      <c r="L618" s="5" t="str" cm="1">
        <f t="array" aca="1" ref="L618" ca="1">IF( OR( AND($A618&gt;=INDIRECT("'Panasonic ERJ Code Table'!$K" &amp; L$1),$A618&lt;=INDIRECT("'Panasonic ERJ Code Table'!$L" &amp; L$1)), AND($A618&gt;=INDIRECT("'Panasonic ERJ Code Table'!$M" &amp; L$1),$A618&lt;=INDIRECT("'Panasonic ERJ Code Table'!$N" &amp; L$1)) ),L$2&amp;_xlfn.XLOOKUP($A618,E96_raw,E96_code),"N/A")</f>
        <v>N/A</v>
      </c>
      <c r="O618" s="5" t="str" cm="1">
        <f t="array" aca="1" ref="O618" ca="1">IF( OR( AND($A618&gt;=INDIRECT("'Panasonic ERJ Code Table'!$K" &amp; O$1),$A618&lt;=INDIRECT("'Panasonic ERJ Code Table'!$L" &amp; O$1)), AND($A618&gt;=INDIRECT("'Panasonic ERJ Code Table'!$M" &amp; O$1),$A618&lt;=INDIRECT("'Panasonic ERJ Code Table'!$N" &amp; O$1)) ),O$2&amp;_xlfn.XLOOKUP($A618,E96_raw,E96_code),"N/A")</f>
        <v>N/A</v>
      </c>
      <c r="R618" s="5" t="str" cm="1">
        <f t="array" aca="1" ref="R618" ca="1">IF( OR( AND($A618&gt;=INDIRECT("'Panasonic ERJ Code Table'!$K" &amp; R$1),$A618&lt;=INDIRECT("'Panasonic ERJ Code Table'!$L" &amp; R$1)), AND($A618&gt;=INDIRECT("'Panasonic ERJ Code Table'!$M" &amp; R$1),$A618&lt;=INDIRECT("'Panasonic ERJ Code Table'!$N" &amp; R$1)) ),R$2&amp;_xlfn.XLOOKUP($A618,E96_raw,E96_code),"N/A")</f>
        <v>N/A</v>
      </c>
      <c r="U618" s="5" t="str" cm="1">
        <f t="array" aca="1" ref="U618" ca="1">IF( OR( AND($A618&gt;=INDIRECT("'Panasonic ERJ Code Table'!$J" &amp; U$1),$A618&lt;=INDIRECT("'Panasonic ERJ Code Table'!$K" &amp; U$1)), AND($A618&gt;=INDIRECT("'Panasonic ERJ Code Table'!$L" &amp; U$1),$A618&lt;=INDIRECT("'Panasonic ERJ Code Table'!$M" &amp; U$1)) ),U$2&amp;_xlfn.XLOOKUP($A618,E96_raw,E96_code),"N/A")</f>
        <v>N/A</v>
      </c>
    </row>
    <row r="619" spans="1:21">
      <c r="A619" s="16">
        <v>2610000</v>
      </c>
      <c r="B619" s="19"/>
      <c r="C619" s="5" t="str" cm="1">
        <f t="array" aca="1" ref="C619" ca="1">IF( OR( AND($A619&gt;=INDIRECT("'Panasonic ERJ Code Table'!$K" &amp; C$1),$A619&lt;=INDIRECT("'Panasonic ERJ Code Table'!$L" &amp; C$1)), AND($A619&gt;=INDIRECT("'Panasonic ERJ Code Table'!$M" &amp; C$1),$A619&lt;=INDIRECT("'Panasonic ERJ Code Table'!$N" &amp; C$1)) ),C$2&amp;_xlfn.XLOOKUP($A619,E96_raw,E96_code),"N/A")</f>
        <v>N/A</v>
      </c>
      <c r="F619" s="5" t="str" cm="1">
        <f t="array" aca="1" ref="F619" ca="1">IF( OR( AND($A619&gt;=INDIRECT("'Panasonic ERJ Code Table'!$K" &amp; F$1),$A619&lt;=INDIRECT("'Panasonic ERJ Code Table'!$L" &amp; F$1)), AND($A619&gt;=INDIRECT("'Panasonic ERJ Code Table'!$M" &amp; F$1),$A619&lt;=INDIRECT("'Panasonic ERJ Code Table'!$N" &amp; F$1)) ),F$2&amp;_xlfn.XLOOKUP($A619,E96_raw,E96_code),"N/A")</f>
        <v>N/A</v>
      </c>
      <c r="I619" s="5" t="str" cm="1">
        <f t="array" aca="1" ref="I619" ca="1">IF( OR( AND($A619&gt;=INDIRECT("'Panasonic ERJ Code Table'!$K" &amp; I$1),$A619&lt;=INDIRECT("'Panasonic ERJ Code Table'!$L" &amp; I$1)), AND($A619&gt;=INDIRECT("'Panasonic ERJ Code Table'!$M" &amp; I$1),$A619&lt;=INDIRECT("'Panasonic ERJ Code Table'!$N" &amp; I$1)) ),I$2&amp;_xlfn.XLOOKUP($A619,E96_raw,E96_code),"N/A")</f>
        <v>N/A</v>
      </c>
      <c r="L619" s="5" t="str" cm="1">
        <f t="array" aca="1" ref="L619" ca="1">IF( OR( AND($A619&gt;=INDIRECT("'Panasonic ERJ Code Table'!$K" &amp; L$1),$A619&lt;=INDIRECT("'Panasonic ERJ Code Table'!$L" &amp; L$1)), AND($A619&gt;=INDIRECT("'Panasonic ERJ Code Table'!$M" &amp; L$1),$A619&lt;=INDIRECT("'Panasonic ERJ Code Table'!$N" &amp; L$1)) ),L$2&amp;_xlfn.XLOOKUP($A619,E96_raw,E96_code),"N/A")</f>
        <v>N/A</v>
      </c>
      <c r="O619" s="5" t="str" cm="1">
        <f t="array" aca="1" ref="O619" ca="1">IF( OR( AND($A619&gt;=INDIRECT("'Panasonic ERJ Code Table'!$K" &amp; O$1),$A619&lt;=INDIRECT("'Panasonic ERJ Code Table'!$L" &amp; O$1)), AND($A619&gt;=INDIRECT("'Panasonic ERJ Code Table'!$M" &amp; O$1),$A619&lt;=INDIRECT("'Panasonic ERJ Code Table'!$N" &amp; O$1)) ),O$2&amp;_xlfn.XLOOKUP($A619,E96_raw,E96_code),"N/A")</f>
        <v>N/A</v>
      </c>
      <c r="R619" s="5" t="str" cm="1">
        <f t="array" aca="1" ref="R619" ca="1">IF( OR( AND($A619&gt;=INDIRECT("'Panasonic ERJ Code Table'!$K" &amp; R$1),$A619&lt;=INDIRECT("'Panasonic ERJ Code Table'!$L" &amp; R$1)), AND($A619&gt;=INDIRECT("'Panasonic ERJ Code Table'!$M" &amp; R$1),$A619&lt;=INDIRECT("'Panasonic ERJ Code Table'!$N" &amp; R$1)) ),R$2&amp;_xlfn.XLOOKUP($A619,E96_raw,E96_code),"N/A")</f>
        <v>N/A</v>
      </c>
      <c r="U619" s="5" t="str" cm="1">
        <f t="array" aca="1" ref="U619" ca="1">IF( OR( AND($A619&gt;=INDIRECT("'Panasonic ERJ Code Table'!$J" &amp; U$1),$A619&lt;=INDIRECT("'Panasonic ERJ Code Table'!$K" &amp; U$1)), AND($A619&gt;=INDIRECT("'Panasonic ERJ Code Table'!$L" &amp; U$1),$A619&lt;=INDIRECT("'Panasonic ERJ Code Table'!$M" &amp; U$1)) ),U$2&amp;_xlfn.XLOOKUP($A619,E96_raw,E96_code),"N/A")</f>
        <v>N/A</v>
      </c>
    </row>
    <row r="620" spans="1:21">
      <c r="A620" s="16">
        <v>2670000</v>
      </c>
      <c r="B620" s="19"/>
      <c r="C620" s="5" t="str" cm="1">
        <f t="array" aca="1" ref="C620" ca="1">IF( OR( AND($A620&gt;=INDIRECT("'Panasonic ERJ Code Table'!$K" &amp; C$1),$A620&lt;=INDIRECT("'Panasonic ERJ Code Table'!$L" &amp; C$1)), AND($A620&gt;=INDIRECT("'Panasonic ERJ Code Table'!$M" &amp; C$1),$A620&lt;=INDIRECT("'Panasonic ERJ Code Table'!$N" &amp; C$1)) ),C$2&amp;_xlfn.XLOOKUP($A620,E96_raw,E96_code),"N/A")</f>
        <v>N/A</v>
      </c>
      <c r="F620" s="5" t="str" cm="1">
        <f t="array" aca="1" ref="F620" ca="1">IF( OR( AND($A620&gt;=INDIRECT("'Panasonic ERJ Code Table'!$K" &amp; F$1),$A620&lt;=INDIRECT("'Panasonic ERJ Code Table'!$L" &amp; F$1)), AND($A620&gt;=INDIRECT("'Panasonic ERJ Code Table'!$M" &amp; F$1),$A620&lt;=INDIRECT("'Panasonic ERJ Code Table'!$N" &amp; F$1)) ),F$2&amp;_xlfn.XLOOKUP($A620,E96_raw,E96_code),"N/A")</f>
        <v>N/A</v>
      </c>
      <c r="I620" s="5" t="str" cm="1">
        <f t="array" aca="1" ref="I620" ca="1">IF( OR( AND($A620&gt;=INDIRECT("'Panasonic ERJ Code Table'!$K" &amp; I$1),$A620&lt;=INDIRECT("'Panasonic ERJ Code Table'!$L" &amp; I$1)), AND($A620&gt;=INDIRECT("'Panasonic ERJ Code Table'!$M" &amp; I$1),$A620&lt;=INDIRECT("'Panasonic ERJ Code Table'!$N" &amp; I$1)) ),I$2&amp;_xlfn.XLOOKUP($A620,E96_raw,E96_code),"N/A")</f>
        <v>N/A</v>
      </c>
      <c r="L620" s="5" t="str" cm="1">
        <f t="array" aca="1" ref="L620" ca="1">IF( OR( AND($A620&gt;=INDIRECT("'Panasonic ERJ Code Table'!$K" &amp; L$1),$A620&lt;=INDIRECT("'Panasonic ERJ Code Table'!$L" &amp; L$1)), AND($A620&gt;=INDIRECT("'Panasonic ERJ Code Table'!$M" &amp; L$1),$A620&lt;=INDIRECT("'Panasonic ERJ Code Table'!$N" &amp; L$1)) ),L$2&amp;_xlfn.XLOOKUP($A620,E96_raw,E96_code),"N/A")</f>
        <v>N/A</v>
      </c>
      <c r="O620" s="5" t="str" cm="1">
        <f t="array" aca="1" ref="O620" ca="1">IF( OR( AND($A620&gt;=INDIRECT("'Panasonic ERJ Code Table'!$K" &amp; O$1),$A620&lt;=INDIRECT("'Panasonic ERJ Code Table'!$L" &amp; O$1)), AND($A620&gt;=INDIRECT("'Panasonic ERJ Code Table'!$M" &amp; O$1),$A620&lt;=INDIRECT("'Panasonic ERJ Code Table'!$N" &amp; O$1)) ),O$2&amp;_xlfn.XLOOKUP($A620,E96_raw,E96_code),"N/A")</f>
        <v>N/A</v>
      </c>
      <c r="R620" s="5" t="str" cm="1">
        <f t="array" aca="1" ref="R620" ca="1">IF( OR( AND($A620&gt;=INDIRECT("'Panasonic ERJ Code Table'!$K" &amp; R$1),$A620&lt;=INDIRECT("'Panasonic ERJ Code Table'!$L" &amp; R$1)), AND($A620&gt;=INDIRECT("'Panasonic ERJ Code Table'!$M" &amp; R$1),$A620&lt;=INDIRECT("'Panasonic ERJ Code Table'!$N" &amp; R$1)) ),R$2&amp;_xlfn.XLOOKUP($A620,E96_raw,E96_code),"N/A")</f>
        <v>N/A</v>
      </c>
      <c r="U620" s="5" t="str" cm="1">
        <f t="array" aca="1" ref="U620" ca="1">IF( OR( AND($A620&gt;=INDIRECT("'Panasonic ERJ Code Table'!$J" &amp; U$1),$A620&lt;=INDIRECT("'Panasonic ERJ Code Table'!$K" &amp; U$1)), AND($A620&gt;=INDIRECT("'Panasonic ERJ Code Table'!$L" &amp; U$1),$A620&lt;=INDIRECT("'Panasonic ERJ Code Table'!$M" &amp; U$1)) ),U$2&amp;_xlfn.XLOOKUP($A620,E96_raw,E96_code),"N/A")</f>
        <v>N/A</v>
      </c>
    </row>
    <row r="621" spans="1:21">
      <c r="A621" s="16">
        <v>2740000.0000000005</v>
      </c>
      <c r="B621" s="19"/>
      <c r="C621" s="5" t="str" cm="1">
        <f t="array" aca="1" ref="C621" ca="1">IF( OR( AND($A621&gt;=INDIRECT("'Panasonic ERJ Code Table'!$K" &amp; C$1),$A621&lt;=INDIRECT("'Panasonic ERJ Code Table'!$L" &amp; C$1)), AND($A621&gt;=INDIRECT("'Panasonic ERJ Code Table'!$M" &amp; C$1),$A621&lt;=INDIRECT("'Panasonic ERJ Code Table'!$N" &amp; C$1)) ),C$2&amp;_xlfn.XLOOKUP($A621,E96_raw,E96_code),"N/A")</f>
        <v>N/A</v>
      </c>
      <c r="F621" s="5" t="str" cm="1">
        <f t="array" aca="1" ref="F621" ca="1">IF( OR( AND($A621&gt;=INDIRECT("'Panasonic ERJ Code Table'!$K" &amp; F$1),$A621&lt;=INDIRECT("'Panasonic ERJ Code Table'!$L" &amp; F$1)), AND($A621&gt;=INDIRECT("'Panasonic ERJ Code Table'!$M" &amp; F$1),$A621&lt;=INDIRECT("'Panasonic ERJ Code Table'!$N" &amp; F$1)) ),F$2&amp;_xlfn.XLOOKUP($A621,E96_raw,E96_code),"N/A")</f>
        <v>N/A</v>
      </c>
      <c r="I621" s="5" t="str" cm="1">
        <f t="array" aca="1" ref="I621" ca="1">IF( OR( AND($A621&gt;=INDIRECT("'Panasonic ERJ Code Table'!$K" &amp; I$1),$A621&lt;=INDIRECT("'Panasonic ERJ Code Table'!$L" &amp; I$1)), AND($A621&gt;=INDIRECT("'Panasonic ERJ Code Table'!$M" &amp; I$1),$A621&lt;=INDIRECT("'Panasonic ERJ Code Table'!$N" &amp; I$1)) ),I$2&amp;_xlfn.XLOOKUP($A621,E96_raw,E96_code),"N/A")</f>
        <v>N/A</v>
      </c>
      <c r="L621" s="5" t="str" cm="1">
        <f t="array" aca="1" ref="L621" ca="1">IF( OR( AND($A621&gt;=INDIRECT("'Panasonic ERJ Code Table'!$K" &amp; L$1),$A621&lt;=INDIRECT("'Panasonic ERJ Code Table'!$L" &amp; L$1)), AND($A621&gt;=INDIRECT("'Panasonic ERJ Code Table'!$M" &amp; L$1),$A621&lt;=INDIRECT("'Panasonic ERJ Code Table'!$N" &amp; L$1)) ),L$2&amp;_xlfn.XLOOKUP($A621,E96_raw,E96_code),"N/A")</f>
        <v>N/A</v>
      </c>
      <c r="O621" s="5" t="str" cm="1">
        <f t="array" aca="1" ref="O621" ca="1">IF( OR( AND($A621&gt;=INDIRECT("'Panasonic ERJ Code Table'!$K" &amp; O$1),$A621&lt;=INDIRECT("'Panasonic ERJ Code Table'!$L" &amp; O$1)), AND($A621&gt;=INDIRECT("'Panasonic ERJ Code Table'!$M" &amp; O$1),$A621&lt;=INDIRECT("'Panasonic ERJ Code Table'!$N" &amp; O$1)) ),O$2&amp;_xlfn.XLOOKUP($A621,E96_raw,E96_code),"N/A")</f>
        <v>N/A</v>
      </c>
      <c r="R621" s="5" t="str" cm="1">
        <f t="array" aca="1" ref="R621" ca="1">IF( OR( AND($A621&gt;=INDIRECT("'Panasonic ERJ Code Table'!$K" &amp; R$1),$A621&lt;=INDIRECT("'Panasonic ERJ Code Table'!$L" &amp; R$1)), AND($A621&gt;=INDIRECT("'Panasonic ERJ Code Table'!$M" &amp; R$1),$A621&lt;=INDIRECT("'Panasonic ERJ Code Table'!$N" &amp; R$1)) ),R$2&amp;_xlfn.XLOOKUP($A621,E96_raw,E96_code),"N/A")</f>
        <v>N/A</v>
      </c>
      <c r="U621" s="5" t="str" cm="1">
        <f t="array" aca="1" ref="U621" ca="1">IF( OR( AND($A621&gt;=INDIRECT("'Panasonic ERJ Code Table'!$J" &amp; U$1),$A621&lt;=INDIRECT("'Panasonic ERJ Code Table'!$K" &amp; U$1)), AND($A621&gt;=INDIRECT("'Panasonic ERJ Code Table'!$L" &amp; U$1),$A621&lt;=INDIRECT("'Panasonic ERJ Code Table'!$M" &amp; U$1)) ),U$2&amp;_xlfn.XLOOKUP($A621,E96_raw,E96_code),"N/A")</f>
        <v>N/A</v>
      </c>
    </row>
    <row r="622" spans="1:21">
      <c r="A622" s="16">
        <v>2800000</v>
      </c>
      <c r="B622" s="19"/>
      <c r="C622" s="5" t="str" cm="1">
        <f t="array" aca="1" ref="C622" ca="1">IF( OR( AND($A622&gt;=INDIRECT("'Panasonic ERJ Code Table'!$K" &amp; C$1),$A622&lt;=INDIRECT("'Panasonic ERJ Code Table'!$L" &amp; C$1)), AND($A622&gt;=INDIRECT("'Panasonic ERJ Code Table'!$M" &amp; C$1),$A622&lt;=INDIRECT("'Panasonic ERJ Code Table'!$N" &amp; C$1)) ),C$2&amp;_xlfn.XLOOKUP($A622,E96_raw,E96_code),"N/A")</f>
        <v>N/A</v>
      </c>
      <c r="F622" s="5" t="str" cm="1">
        <f t="array" aca="1" ref="F622" ca="1">IF( OR( AND($A622&gt;=INDIRECT("'Panasonic ERJ Code Table'!$K" &amp; F$1),$A622&lt;=INDIRECT("'Panasonic ERJ Code Table'!$L" &amp; F$1)), AND($A622&gt;=INDIRECT("'Panasonic ERJ Code Table'!$M" &amp; F$1),$A622&lt;=INDIRECT("'Panasonic ERJ Code Table'!$N" &amp; F$1)) ),F$2&amp;_xlfn.XLOOKUP($A622,E96_raw,E96_code),"N/A")</f>
        <v>N/A</v>
      </c>
      <c r="I622" s="5" t="str" cm="1">
        <f t="array" aca="1" ref="I622" ca="1">IF( OR( AND($A622&gt;=INDIRECT("'Panasonic ERJ Code Table'!$K" &amp; I$1),$A622&lt;=INDIRECT("'Panasonic ERJ Code Table'!$L" &amp; I$1)), AND($A622&gt;=INDIRECT("'Panasonic ERJ Code Table'!$M" &amp; I$1),$A622&lt;=INDIRECT("'Panasonic ERJ Code Table'!$N" &amp; I$1)) ),I$2&amp;_xlfn.XLOOKUP($A622,E96_raw,E96_code),"N/A")</f>
        <v>N/A</v>
      </c>
      <c r="L622" s="5" t="str" cm="1">
        <f t="array" aca="1" ref="L622" ca="1">IF( OR( AND($A622&gt;=INDIRECT("'Panasonic ERJ Code Table'!$K" &amp; L$1),$A622&lt;=INDIRECT("'Panasonic ERJ Code Table'!$L" &amp; L$1)), AND($A622&gt;=INDIRECT("'Panasonic ERJ Code Table'!$M" &amp; L$1),$A622&lt;=INDIRECT("'Panasonic ERJ Code Table'!$N" &amp; L$1)) ),L$2&amp;_xlfn.XLOOKUP($A622,E96_raw,E96_code),"N/A")</f>
        <v>N/A</v>
      </c>
      <c r="O622" s="5" t="str" cm="1">
        <f t="array" aca="1" ref="O622" ca="1">IF( OR( AND($A622&gt;=INDIRECT("'Panasonic ERJ Code Table'!$K" &amp; O$1),$A622&lt;=INDIRECT("'Panasonic ERJ Code Table'!$L" &amp; O$1)), AND($A622&gt;=INDIRECT("'Panasonic ERJ Code Table'!$M" &amp; O$1),$A622&lt;=INDIRECT("'Panasonic ERJ Code Table'!$N" &amp; O$1)) ),O$2&amp;_xlfn.XLOOKUP($A622,E96_raw,E96_code),"N/A")</f>
        <v>N/A</v>
      </c>
      <c r="R622" s="5" t="str" cm="1">
        <f t="array" aca="1" ref="R622" ca="1">IF( OR( AND($A622&gt;=INDIRECT("'Panasonic ERJ Code Table'!$K" &amp; R$1),$A622&lt;=INDIRECT("'Panasonic ERJ Code Table'!$L" &amp; R$1)), AND($A622&gt;=INDIRECT("'Panasonic ERJ Code Table'!$M" &amp; R$1),$A622&lt;=INDIRECT("'Panasonic ERJ Code Table'!$N" &amp; R$1)) ),R$2&amp;_xlfn.XLOOKUP($A622,E96_raw,E96_code),"N/A")</f>
        <v>N/A</v>
      </c>
      <c r="U622" s="5" t="str" cm="1">
        <f t="array" aca="1" ref="U622" ca="1">IF( OR( AND($A622&gt;=INDIRECT("'Panasonic ERJ Code Table'!$J" &amp; U$1),$A622&lt;=INDIRECT("'Panasonic ERJ Code Table'!$K" &amp; U$1)), AND($A622&gt;=INDIRECT("'Panasonic ERJ Code Table'!$L" &amp; U$1),$A622&lt;=INDIRECT("'Panasonic ERJ Code Table'!$M" &amp; U$1)) ),U$2&amp;_xlfn.XLOOKUP($A622,E96_raw,E96_code),"N/A")</f>
        <v>N/A</v>
      </c>
    </row>
    <row r="623" spans="1:21">
      <c r="A623" s="16">
        <v>2870000</v>
      </c>
      <c r="B623" s="19"/>
      <c r="C623" s="5" t="str" cm="1">
        <f t="array" aca="1" ref="C623" ca="1">IF( OR( AND($A623&gt;=INDIRECT("'Panasonic ERJ Code Table'!$K" &amp; C$1),$A623&lt;=INDIRECT("'Panasonic ERJ Code Table'!$L" &amp; C$1)), AND($A623&gt;=INDIRECT("'Panasonic ERJ Code Table'!$M" &amp; C$1),$A623&lt;=INDIRECT("'Panasonic ERJ Code Table'!$N" &amp; C$1)) ),C$2&amp;_xlfn.XLOOKUP($A623,E96_raw,E96_code),"N/A")</f>
        <v>N/A</v>
      </c>
      <c r="F623" s="5" t="str" cm="1">
        <f t="array" aca="1" ref="F623" ca="1">IF( OR( AND($A623&gt;=INDIRECT("'Panasonic ERJ Code Table'!$K" &amp; F$1),$A623&lt;=INDIRECT("'Panasonic ERJ Code Table'!$L" &amp; F$1)), AND($A623&gt;=INDIRECT("'Panasonic ERJ Code Table'!$M" &amp; F$1),$A623&lt;=INDIRECT("'Panasonic ERJ Code Table'!$N" &amp; F$1)) ),F$2&amp;_xlfn.XLOOKUP($A623,E96_raw,E96_code),"N/A")</f>
        <v>N/A</v>
      </c>
      <c r="I623" s="5" t="str" cm="1">
        <f t="array" aca="1" ref="I623" ca="1">IF( OR( AND($A623&gt;=INDIRECT("'Panasonic ERJ Code Table'!$K" &amp; I$1),$A623&lt;=INDIRECT("'Panasonic ERJ Code Table'!$L" &amp; I$1)), AND($A623&gt;=INDIRECT("'Panasonic ERJ Code Table'!$M" &amp; I$1),$A623&lt;=INDIRECT("'Panasonic ERJ Code Table'!$N" &amp; I$1)) ),I$2&amp;_xlfn.XLOOKUP($A623,E96_raw,E96_code),"N/A")</f>
        <v>N/A</v>
      </c>
      <c r="L623" s="5" t="str" cm="1">
        <f t="array" aca="1" ref="L623" ca="1">IF( OR( AND($A623&gt;=INDIRECT("'Panasonic ERJ Code Table'!$K" &amp; L$1),$A623&lt;=INDIRECT("'Panasonic ERJ Code Table'!$L" &amp; L$1)), AND($A623&gt;=INDIRECT("'Panasonic ERJ Code Table'!$M" &amp; L$1),$A623&lt;=INDIRECT("'Panasonic ERJ Code Table'!$N" &amp; L$1)) ),L$2&amp;_xlfn.XLOOKUP($A623,E96_raw,E96_code),"N/A")</f>
        <v>N/A</v>
      </c>
      <c r="O623" s="5" t="str" cm="1">
        <f t="array" aca="1" ref="O623" ca="1">IF( OR( AND($A623&gt;=INDIRECT("'Panasonic ERJ Code Table'!$K" &amp; O$1),$A623&lt;=INDIRECT("'Panasonic ERJ Code Table'!$L" &amp; O$1)), AND($A623&gt;=INDIRECT("'Panasonic ERJ Code Table'!$M" &amp; O$1),$A623&lt;=INDIRECT("'Panasonic ERJ Code Table'!$N" &amp; O$1)) ),O$2&amp;_xlfn.XLOOKUP($A623,E96_raw,E96_code),"N/A")</f>
        <v>N/A</v>
      </c>
      <c r="R623" s="5" t="str" cm="1">
        <f t="array" aca="1" ref="R623" ca="1">IF( OR( AND($A623&gt;=INDIRECT("'Panasonic ERJ Code Table'!$K" &amp; R$1),$A623&lt;=INDIRECT("'Panasonic ERJ Code Table'!$L" &amp; R$1)), AND($A623&gt;=INDIRECT("'Panasonic ERJ Code Table'!$M" &amp; R$1),$A623&lt;=INDIRECT("'Panasonic ERJ Code Table'!$N" &amp; R$1)) ),R$2&amp;_xlfn.XLOOKUP($A623,E96_raw,E96_code),"N/A")</f>
        <v>N/A</v>
      </c>
      <c r="U623" s="5" t="str" cm="1">
        <f t="array" aca="1" ref="U623" ca="1">IF( OR( AND($A623&gt;=INDIRECT("'Panasonic ERJ Code Table'!$J" &amp; U$1),$A623&lt;=INDIRECT("'Panasonic ERJ Code Table'!$K" &amp; U$1)), AND($A623&gt;=INDIRECT("'Panasonic ERJ Code Table'!$L" &amp; U$1),$A623&lt;=INDIRECT("'Panasonic ERJ Code Table'!$M" &amp; U$1)) ),U$2&amp;_xlfn.XLOOKUP($A623,E96_raw,E96_code),"N/A")</f>
        <v>N/A</v>
      </c>
    </row>
    <row r="624" spans="1:21">
      <c r="A624" s="16">
        <v>2940000</v>
      </c>
      <c r="B624" s="19"/>
      <c r="C624" s="5" t="str" cm="1">
        <f t="array" aca="1" ref="C624" ca="1">IF( OR( AND($A624&gt;=INDIRECT("'Panasonic ERJ Code Table'!$K" &amp; C$1),$A624&lt;=INDIRECT("'Panasonic ERJ Code Table'!$L" &amp; C$1)), AND($A624&gt;=INDIRECT("'Panasonic ERJ Code Table'!$M" &amp; C$1),$A624&lt;=INDIRECT("'Panasonic ERJ Code Table'!$N" &amp; C$1)) ),C$2&amp;_xlfn.XLOOKUP($A624,E96_raw,E96_code),"N/A")</f>
        <v>N/A</v>
      </c>
      <c r="F624" s="5" t="str" cm="1">
        <f t="array" aca="1" ref="F624" ca="1">IF( OR( AND($A624&gt;=INDIRECT("'Panasonic ERJ Code Table'!$K" &amp; F$1),$A624&lt;=INDIRECT("'Panasonic ERJ Code Table'!$L" &amp; F$1)), AND($A624&gt;=INDIRECT("'Panasonic ERJ Code Table'!$M" &amp; F$1),$A624&lt;=INDIRECT("'Panasonic ERJ Code Table'!$N" &amp; F$1)) ),F$2&amp;_xlfn.XLOOKUP($A624,E96_raw,E96_code),"N/A")</f>
        <v>N/A</v>
      </c>
      <c r="I624" s="5" t="str" cm="1">
        <f t="array" aca="1" ref="I624" ca="1">IF( OR( AND($A624&gt;=INDIRECT("'Panasonic ERJ Code Table'!$K" &amp; I$1),$A624&lt;=INDIRECT("'Panasonic ERJ Code Table'!$L" &amp; I$1)), AND($A624&gt;=INDIRECT("'Panasonic ERJ Code Table'!$M" &amp; I$1),$A624&lt;=INDIRECT("'Panasonic ERJ Code Table'!$N" &amp; I$1)) ),I$2&amp;_xlfn.XLOOKUP($A624,E96_raw,E96_code),"N/A")</f>
        <v>N/A</v>
      </c>
      <c r="L624" s="5" t="str" cm="1">
        <f t="array" aca="1" ref="L624" ca="1">IF( OR( AND($A624&gt;=INDIRECT("'Panasonic ERJ Code Table'!$K" &amp; L$1),$A624&lt;=INDIRECT("'Panasonic ERJ Code Table'!$L" &amp; L$1)), AND($A624&gt;=INDIRECT("'Panasonic ERJ Code Table'!$M" &amp; L$1),$A624&lt;=INDIRECT("'Panasonic ERJ Code Table'!$N" &amp; L$1)) ),L$2&amp;_xlfn.XLOOKUP($A624,E96_raw,E96_code),"N/A")</f>
        <v>N/A</v>
      </c>
      <c r="O624" s="5" t="str" cm="1">
        <f t="array" aca="1" ref="O624" ca="1">IF( OR( AND($A624&gt;=INDIRECT("'Panasonic ERJ Code Table'!$K" &amp; O$1),$A624&lt;=INDIRECT("'Panasonic ERJ Code Table'!$L" &amp; O$1)), AND($A624&gt;=INDIRECT("'Panasonic ERJ Code Table'!$M" &amp; O$1),$A624&lt;=INDIRECT("'Panasonic ERJ Code Table'!$N" &amp; O$1)) ),O$2&amp;_xlfn.XLOOKUP($A624,E96_raw,E96_code),"N/A")</f>
        <v>N/A</v>
      </c>
      <c r="R624" s="5" t="str" cm="1">
        <f t="array" aca="1" ref="R624" ca="1">IF( OR( AND($A624&gt;=INDIRECT("'Panasonic ERJ Code Table'!$K" &amp; R$1),$A624&lt;=INDIRECT("'Panasonic ERJ Code Table'!$L" &amp; R$1)), AND($A624&gt;=INDIRECT("'Panasonic ERJ Code Table'!$M" &amp; R$1),$A624&lt;=INDIRECT("'Panasonic ERJ Code Table'!$N" &amp; R$1)) ),R$2&amp;_xlfn.XLOOKUP($A624,E96_raw,E96_code),"N/A")</f>
        <v>N/A</v>
      </c>
      <c r="U624" s="5" t="str" cm="1">
        <f t="array" aca="1" ref="U624" ca="1">IF( OR( AND($A624&gt;=INDIRECT("'Panasonic ERJ Code Table'!$J" &amp; U$1),$A624&lt;=INDIRECT("'Panasonic ERJ Code Table'!$K" &amp; U$1)), AND($A624&gt;=INDIRECT("'Panasonic ERJ Code Table'!$L" &amp; U$1),$A624&lt;=INDIRECT("'Panasonic ERJ Code Table'!$M" &amp; U$1)) ),U$2&amp;_xlfn.XLOOKUP($A624,E96_raw,E96_code),"N/A")</f>
        <v>N/A</v>
      </c>
    </row>
    <row r="625" spans="1:21">
      <c r="A625" s="16">
        <v>3009999.9999999995</v>
      </c>
      <c r="B625" s="19"/>
      <c r="C625" s="5" t="str" cm="1">
        <f t="array" aca="1" ref="C625" ca="1">IF( OR( AND($A625&gt;=INDIRECT("'Panasonic ERJ Code Table'!$K" &amp; C$1),$A625&lt;=INDIRECT("'Panasonic ERJ Code Table'!$L" &amp; C$1)), AND($A625&gt;=INDIRECT("'Panasonic ERJ Code Table'!$M" &amp; C$1),$A625&lt;=INDIRECT("'Panasonic ERJ Code Table'!$N" &amp; C$1)) ),C$2&amp;_xlfn.XLOOKUP($A625,E96_raw,E96_code),"N/A")</f>
        <v>N/A</v>
      </c>
      <c r="F625" s="5" t="str" cm="1">
        <f t="array" aca="1" ref="F625" ca="1">IF( OR( AND($A625&gt;=INDIRECT("'Panasonic ERJ Code Table'!$K" &amp; F$1),$A625&lt;=INDIRECT("'Panasonic ERJ Code Table'!$L" &amp; F$1)), AND($A625&gt;=INDIRECT("'Panasonic ERJ Code Table'!$M" &amp; F$1),$A625&lt;=INDIRECT("'Panasonic ERJ Code Table'!$N" &amp; F$1)) ),F$2&amp;_xlfn.XLOOKUP($A625,E96_raw,E96_code),"N/A")</f>
        <v>N/A</v>
      </c>
      <c r="I625" s="5" t="str" cm="1">
        <f t="array" aca="1" ref="I625" ca="1">IF( OR( AND($A625&gt;=INDIRECT("'Panasonic ERJ Code Table'!$K" &amp; I$1),$A625&lt;=INDIRECT("'Panasonic ERJ Code Table'!$L" &amp; I$1)), AND($A625&gt;=INDIRECT("'Panasonic ERJ Code Table'!$M" &amp; I$1),$A625&lt;=INDIRECT("'Panasonic ERJ Code Table'!$N" &amp; I$1)) ),I$2&amp;_xlfn.XLOOKUP($A625,E96_raw,E96_code),"N/A")</f>
        <v>N/A</v>
      </c>
      <c r="L625" s="5" t="str" cm="1">
        <f t="array" aca="1" ref="L625" ca="1">IF( OR( AND($A625&gt;=INDIRECT("'Panasonic ERJ Code Table'!$K" &amp; L$1),$A625&lt;=INDIRECT("'Panasonic ERJ Code Table'!$L" &amp; L$1)), AND($A625&gt;=INDIRECT("'Panasonic ERJ Code Table'!$M" &amp; L$1),$A625&lt;=INDIRECT("'Panasonic ERJ Code Table'!$N" &amp; L$1)) ),L$2&amp;_xlfn.XLOOKUP($A625,E96_raw,E96_code),"N/A")</f>
        <v>N/A</v>
      </c>
      <c r="O625" s="5" t="str" cm="1">
        <f t="array" aca="1" ref="O625" ca="1">IF( OR( AND($A625&gt;=INDIRECT("'Panasonic ERJ Code Table'!$K" &amp; O$1),$A625&lt;=INDIRECT("'Panasonic ERJ Code Table'!$L" &amp; O$1)), AND($A625&gt;=INDIRECT("'Panasonic ERJ Code Table'!$M" &amp; O$1),$A625&lt;=INDIRECT("'Panasonic ERJ Code Table'!$N" &amp; O$1)) ),O$2&amp;_xlfn.XLOOKUP($A625,E96_raw,E96_code),"N/A")</f>
        <v>N/A</v>
      </c>
      <c r="R625" s="5" t="str" cm="1">
        <f t="array" aca="1" ref="R625" ca="1">IF( OR( AND($A625&gt;=INDIRECT("'Panasonic ERJ Code Table'!$K" &amp; R$1),$A625&lt;=INDIRECT("'Panasonic ERJ Code Table'!$L" &amp; R$1)), AND($A625&gt;=INDIRECT("'Panasonic ERJ Code Table'!$M" &amp; R$1),$A625&lt;=INDIRECT("'Panasonic ERJ Code Table'!$N" &amp; R$1)) ),R$2&amp;_xlfn.XLOOKUP($A625,E96_raw,E96_code),"N/A")</f>
        <v>N/A</v>
      </c>
      <c r="U625" s="5" t="str" cm="1">
        <f t="array" aca="1" ref="U625" ca="1">IF( OR( AND($A625&gt;=INDIRECT("'Panasonic ERJ Code Table'!$J" &amp; U$1),$A625&lt;=INDIRECT("'Panasonic ERJ Code Table'!$K" &amp; U$1)), AND($A625&gt;=INDIRECT("'Panasonic ERJ Code Table'!$L" &amp; U$1),$A625&lt;=INDIRECT("'Panasonic ERJ Code Table'!$M" &amp; U$1)) ),U$2&amp;_xlfn.XLOOKUP($A625,E96_raw,E96_code),"N/A")</f>
        <v>N/A</v>
      </c>
    </row>
    <row r="626" spans="1:21">
      <c r="A626" s="16">
        <v>3090000</v>
      </c>
      <c r="B626" s="19"/>
      <c r="C626" s="5" t="str" cm="1">
        <f t="array" aca="1" ref="C626" ca="1">IF( OR( AND($A626&gt;=INDIRECT("'Panasonic ERJ Code Table'!$K" &amp; C$1),$A626&lt;=INDIRECT("'Panasonic ERJ Code Table'!$L" &amp; C$1)), AND($A626&gt;=INDIRECT("'Panasonic ERJ Code Table'!$M" &amp; C$1),$A626&lt;=INDIRECT("'Panasonic ERJ Code Table'!$N" &amp; C$1)) ),C$2&amp;_xlfn.XLOOKUP($A626,E96_raw,E96_code),"N/A")</f>
        <v>N/A</v>
      </c>
      <c r="F626" s="5" t="str" cm="1">
        <f t="array" aca="1" ref="F626" ca="1">IF( OR( AND($A626&gt;=INDIRECT("'Panasonic ERJ Code Table'!$K" &amp; F$1),$A626&lt;=INDIRECT("'Panasonic ERJ Code Table'!$L" &amp; F$1)), AND($A626&gt;=INDIRECT("'Panasonic ERJ Code Table'!$M" &amp; F$1),$A626&lt;=INDIRECT("'Panasonic ERJ Code Table'!$N" &amp; F$1)) ),F$2&amp;_xlfn.XLOOKUP($A626,E96_raw,E96_code),"N/A")</f>
        <v>N/A</v>
      </c>
      <c r="I626" s="5" t="str" cm="1">
        <f t="array" aca="1" ref="I626" ca="1">IF( OR( AND($A626&gt;=INDIRECT("'Panasonic ERJ Code Table'!$K" &amp; I$1),$A626&lt;=INDIRECT("'Panasonic ERJ Code Table'!$L" &amp; I$1)), AND($A626&gt;=INDIRECT("'Panasonic ERJ Code Table'!$M" &amp; I$1),$A626&lt;=INDIRECT("'Panasonic ERJ Code Table'!$N" &amp; I$1)) ),I$2&amp;_xlfn.XLOOKUP($A626,E96_raw,E96_code),"N/A")</f>
        <v>N/A</v>
      </c>
      <c r="L626" s="5" t="str" cm="1">
        <f t="array" aca="1" ref="L626" ca="1">IF( OR( AND($A626&gt;=INDIRECT("'Panasonic ERJ Code Table'!$K" &amp; L$1),$A626&lt;=INDIRECT("'Panasonic ERJ Code Table'!$L" &amp; L$1)), AND($A626&gt;=INDIRECT("'Panasonic ERJ Code Table'!$M" &amp; L$1),$A626&lt;=INDIRECT("'Panasonic ERJ Code Table'!$N" &amp; L$1)) ),L$2&amp;_xlfn.XLOOKUP($A626,E96_raw,E96_code),"N/A")</f>
        <v>N/A</v>
      </c>
      <c r="O626" s="5" t="str" cm="1">
        <f t="array" aca="1" ref="O626" ca="1">IF( OR( AND($A626&gt;=INDIRECT("'Panasonic ERJ Code Table'!$K" &amp; O$1),$A626&lt;=INDIRECT("'Panasonic ERJ Code Table'!$L" &amp; O$1)), AND($A626&gt;=INDIRECT("'Panasonic ERJ Code Table'!$M" &amp; O$1),$A626&lt;=INDIRECT("'Panasonic ERJ Code Table'!$N" &amp; O$1)) ),O$2&amp;_xlfn.XLOOKUP($A626,E96_raw,E96_code),"N/A")</f>
        <v>N/A</v>
      </c>
      <c r="R626" s="5" t="str" cm="1">
        <f t="array" aca="1" ref="R626" ca="1">IF( OR( AND($A626&gt;=INDIRECT("'Panasonic ERJ Code Table'!$K" &amp; R$1),$A626&lt;=INDIRECT("'Panasonic ERJ Code Table'!$L" &amp; R$1)), AND($A626&gt;=INDIRECT("'Panasonic ERJ Code Table'!$M" &amp; R$1),$A626&lt;=INDIRECT("'Panasonic ERJ Code Table'!$N" &amp; R$1)) ),R$2&amp;_xlfn.XLOOKUP($A626,E96_raw,E96_code),"N/A")</f>
        <v>N/A</v>
      </c>
      <c r="U626" s="5" t="str" cm="1">
        <f t="array" aca="1" ref="U626" ca="1">IF( OR( AND($A626&gt;=INDIRECT("'Panasonic ERJ Code Table'!$J" &amp; U$1),$A626&lt;=INDIRECT("'Panasonic ERJ Code Table'!$K" &amp; U$1)), AND($A626&gt;=INDIRECT("'Panasonic ERJ Code Table'!$L" &amp; U$1),$A626&lt;=INDIRECT("'Panasonic ERJ Code Table'!$M" &amp; U$1)) ),U$2&amp;_xlfn.XLOOKUP($A626,E96_raw,E96_code),"N/A")</f>
        <v>N/A</v>
      </c>
    </row>
    <row r="627" spans="1:21">
      <c r="A627" s="16">
        <v>3160000</v>
      </c>
      <c r="B627" s="19"/>
      <c r="C627" s="5" t="str" cm="1">
        <f t="array" aca="1" ref="C627" ca="1">IF( OR( AND($A627&gt;=INDIRECT("'Panasonic ERJ Code Table'!$K" &amp; C$1),$A627&lt;=INDIRECT("'Panasonic ERJ Code Table'!$L" &amp; C$1)), AND($A627&gt;=INDIRECT("'Panasonic ERJ Code Table'!$M" &amp; C$1),$A627&lt;=INDIRECT("'Panasonic ERJ Code Table'!$N" &amp; C$1)) ),C$2&amp;_xlfn.XLOOKUP($A627,E96_raw,E96_code),"N/A")</f>
        <v>N/A</v>
      </c>
      <c r="F627" s="5" t="str" cm="1">
        <f t="array" aca="1" ref="F627" ca="1">IF( OR( AND($A627&gt;=INDIRECT("'Panasonic ERJ Code Table'!$K" &amp; F$1),$A627&lt;=INDIRECT("'Panasonic ERJ Code Table'!$L" &amp; F$1)), AND($A627&gt;=INDIRECT("'Panasonic ERJ Code Table'!$M" &amp; F$1),$A627&lt;=INDIRECT("'Panasonic ERJ Code Table'!$N" &amp; F$1)) ),F$2&amp;_xlfn.XLOOKUP($A627,E96_raw,E96_code),"N/A")</f>
        <v>N/A</v>
      </c>
      <c r="I627" s="5" t="str" cm="1">
        <f t="array" aca="1" ref="I627" ca="1">IF( OR( AND($A627&gt;=INDIRECT("'Panasonic ERJ Code Table'!$K" &amp; I$1),$A627&lt;=INDIRECT("'Panasonic ERJ Code Table'!$L" &amp; I$1)), AND($A627&gt;=INDIRECT("'Panasonic ERJ Code Table'!$M" &amp; I$1),$A627&lt;=INDIRECT("'Panasonic ERJ Code Table'!$N" &amp; I$1)) ),I$2&amp;_xlfn.XLOOKUP($A627,E96_raw,E96_code),"N/A")</f>
        <v>N/A</v>
      </c>
      <c r="L627" s="5" t="str" cm="1">
        <f t="array" aca="1" ref="L627" ca="1">IF( OR( AND($A627&gt;=INDIRECT("'Panasonic ERJ Code Table'!$K" &amp; L$1),$A627&lt;=INDIRECT("'Panasonic ERJ Code Table'!$L" &amp; L$1)), AND($A627&gt;=INDIRECT("'Panasonic ERJ Code Table'!$M" &amp; L$1),$A627&lt;=INDIRECT("'Panasonic ERJ Code Table'!$N" &amp; L$1)) ),L$2&amp;_xlfn.XLOOKUP($A627,E96_raw,E96_code),"N/A")</f>
        <v>N/A</v>
      </c>
      <c r="O627" s="5" t="str" cm="1">
        <f t="array" aca="1" ref="O627" ca="1">IF( OR( AND($A627&gt;=INDIRECT("'Panasonic ERJ Code Table'!$K" &amp; O$1),$A627&lt;=INDIRECT("'Panasonic ERJ Code Table'!$L" &amp; O$1)), AND($A627&gt;=INDIRECT("'Panasonic ERJ Code Table'!$M" &amp; O$1),$A627&lt;=INDIRECT("'Panasonic ERJ Code Table'!$N" &amp; O$1)) ),O$2&amp;_xlfn.XLOOKUP($A627,E96_raw,E96_code),"N/A")</f>
        <v>N/A</v>
      </c>
      <c r="R627" s="5" t="str" cm="1">
        <f t="array" aca="1" ref="R627" ca="1">IF( OR( AND($A627&gt;=INDIRECT("'Panasonic ERJ Code Table'!$K" &amp; R$1),$A627&lt;=INDIRECT("'Panasonic ERJ Code Table'!$L" &amp; R$1)), AND($A627&gt;=INDIRECT("'Panasonic ERJ Code Table'!$M" &amp; R$1),$A627&lt;=INDIRECT("'Panasonic ERJ Code Table'!$N" &amp; R$1)) ),R$2&amp;_xlfn.XLOOKUP($A627,E96_raw,E96_code),"N/A")</f>
        <v>N/A</v>
      </c>
      <c r="U627" s="5" t="str" cm="1">
        <f t="array" aca="1" ref="U627" ca="1">IF( OR( AND($A627&gt;=INDIRECT("'Panasonic ERJ Code Table'!$J" &amp; U$1),$A627&lt;=INDIRECT("'Panasonic ERJ Code Table'!$K" &amp; U$1)), AND($A627&gt;=INDIRECT("'Panasonic ERJ Code Table'!$L" &amp; U$1),$A627&lt;=INDIRECT("'Panasonic ERJ Code Table'!$M" &amp; U$1)) ),U$2&amp;_xlfn.XLOOKUP($A627,E96_raw,E96_code),"N/A")</f>
        <v>N/A</v>
      </c>
    </row>
    <row r="628" spans="1:21">
      <c r="A628" s="16">
        <v>3240000.0000000005</v>
      </c>
      <c r="B628" s="19"/>
      <c r="C628" s="5" t="str" cm="1">
        <f t="array" aca="1" ref="C628" ca="1">IF( OR( AND($A628&gt;=INDIRECT("'Panasonic ERJ Code Table'!$K" &amp; C$1),$A628&lt;=INDIRECT("'Panasonic ERJ Code Table'!$L" &amp; C$1)), AND($A628&gt;=INDIRECT("'Panasonic ERJ Code Table'!$M" &amp; C$1),$A628&lt;=INDIRECT("'Panasonic ERJ Code Table'!$N" &amp; C$1)) ),C$2&amp;_xlfn.XLOOKUP($A628,E96_raw,E96_code),"N/A")</f>
        <v>N/A</v>
      </c>
      <c r="F628" s="5" t="str" cm="1">
        <f t="array" aca="1" ref="F628" ca="1">IF( OR( AND($A628&gt;=INDIRECT("'Panasonic ERJ Code Table'!$K" &amp; F$1),$A628&lt;=INDIRECT("'Panasonic ERJ Code Table'!$L" &amp; F$1)), AND($A628&gt;=INDIRECT("'Panasonic ERJ Code Table'!$M" &amp; F$1),$A628&lt;=INDIRECT("'Panasonic ERJ Code Table'!$N" &amp; F$1)) ),F$2&amp;_xlfn.XLOOKUP($A628,E96_raw,E96_code),"N/A")</f>
        <v>N/A</v>
      </c>
      <c r="I628" s="5" t="str" cm="1">
        <f t="array" aca="1" ref="I628" ca="1">IF( OR( AND($A628&gt;=INDIRECT("'Panasonic ERJ Code Table'!$K" &amp; I$1),$A628&lt;=INDIRECT("'Panasonic ERJ Code Table'!$L" &amp; I$1)), AND($A628&gt;=INDIRECT("'Panasonic ERJ Code Table'!$M" &amp; I$1),$A628&lt;=INDIRECT("'Panasonic ERJ Code Table'!$N" &amp; I$1)) ),I$2&amp;_xlfn.XLOOKUP($A628,E96_raw,E96_code),"N/A")</f>
        <v>N/A</v>
      </c>
      <c r="L628" s="5" t="str" cm="1">
        <f t="array" aca="1" ref="L628" ca="1">IF( OR( AND($A628&gt;=INDIRECT("'Panasonic ERJ Code Table'!$K" &amp; L$1),$A628&lt;=INDIRECT("'Panasonic ERJ Code Table'!$L" &amp; L$1)), AND($A628&gt;=INDIRECT("'Panasonic ERJ Code Table'!$M" &amp; L$1),$A628&lt;=INDIRECT("'Panasonic ERJ Code Table'!$N" &amp; L$1)) ),L$2&amp;_xlfn.XLOOKUP($A628,E96_raw,E96_code),"N/A")</f>
        <v>N/A</v>
      </c>
      <c r="O628" s="5" t="str" cm="1">
        <f t="array" aca="1" ref="O628" ca="1">IF( OR( AND($A628&gt;=INDIRECT("'Panasonic ERJ Code Table'!$K" &amp; O$1),$A628&lt;=INDIRECT("'Panasonic ERJ Code Table'!$L" &amp; O$1)), AND($A628&gt;=INDIRECT("'Panasonic ERJ Code Table'!$M" &amp; O$1),$A628&lt;=INDIRECT("'Panasonic ERJ Code Table'!$N" &amp; O$1)) ),O$2&amp;_xlfn.XLOOKUP($A628,E96_raw,E96_code),"N/A")</f>
        <v>N/A</v>
      </c>
      <c r="R628" s="5" t="str" cm="1">
        <f t="array" aca="1" ref="R628" ca="1">IF( OR( AND($A628&gt;=INDIRECT("'Panasonic ERJ Code Table'!$K" &amp; R$1),$A628&lt;=INDIRECT("'Panasonic ERJ Code Table'!$L" &amp; R$1)), AND($A628&gt;=INDIRECT("'Panasonic ERJ Code Table'!$M" &amp; R$1),$A628&lt;=INDIRECT("'Panasonic ERJ Code Table'!$N" &amp; R$1)) ),R$2&amp;_xlfn.XLOOKUP($A628,E96_raw,E96_code),"N/A")</f>
        <v>N/A</v>
      </c>
      <c r="U628" s="5" t="str" cm="1">
        <f t="array" aca="1" ref="U628" ca="1">IF( OR( AND($A628&gt;=INDIRECT("'Panasonic ERJ Code Table'!$J" &amp; U$1),$A628&lt;=INDIRECT("'Panasonic ERJ Code Table'!$K" &amp; U$1)), AND($A628&gt;=INDIRECT("'Panasonic ERJ Code Table'!$L" &amp; U$1),$A628&lt;=INDIRECT("'Panasonic ERJ Code Table'!$M" &amp; U$1)) ),U$2&amp;_xlfn.XLOOKUP($A628,E96_raw,E96_code),"N/A")</f>
        <v>N/A</v>
      </c>
    </row>
    <row r="629" spans="1:21">
      <c r="A629" s="16">
        <v>3320000</v>
      </c>
      <c r="B629" s="19"/>
      <c r="C629" s="5" t="str" cm="1">
        <f t="array" aca="1" ref="C629" ca="1">IF( OR( AND($A629&gt;=INDIRECT("'Panasonic ERJ Code Table'!$K" &amp; C$1),$A629&lt;=INDIRECT("'Panasonic ERJ Code Table'!$L" &amp; C$1)), AND($A629&gt;=INDIRECT("'Panasonic ERJ Code Table'!$M" &amp; C$1),$A629&lt;=INDIRECT("'Panasonic ERJ Code Table'!$N" &amp; C$1)) ),C$2&amp;_xlfn.XLOOKUP($A629,E96_raw,E96_code),"N/A")</f>
        <v>N/A</v>
      </c>
      <c r="F629" s="5" t="str" cm="1">
        <f t="array" aca="1" ref="F629" ca="1">IF( OR( AND($A629&gt;=INDIRECT("'Panasonic ERJ Code Table'!$K" &amp; F$1),$A629&lt;=INDIRECT("'Panasonic ERJ Code Table'!$L" &amp; F$1)), AND($A629&gt;=INDIRECT("'Panasonic ERJ Code Table'!$M" &amp; F$1),$A629&lt;=INDIRECT("'Panasonic ERJ Code Table'!$N" &amp; F$1)) ),F$2&amp;_xlfn.XLOOKUP($A629,E96_raw,E96_code),"N/A")</f>
        <v>N/A</v>
      </c>
      <c r="I629" s="5" t="str" cm="1">
        <f t="array" aca="1" ref="I629" ca="1">IF( OR( AND($A629&gt;=INDIRECT("'Panasonic ERJ Code Table'!$K" &amp; I$1),$A629&lt;=INDIRECT("'Panasonic ERJ Code Table'!$L" &amp; I$1)), AND($A629&gt;=INDIRECT("'Panasonic ERJ Code Table'!$M" &amp; I$1),$A629&lt;=INDIRECT("'Panasonic ERJ Code Table'!$N" &amp; I$1)) ),I$2&amp;_xlfn.XLOOKUP($A629,E96_raw,E96_code),"N/A")</f>
        <v>N/A</v>
      </c>
      <c r="L629" s="5" t="str" cm="1">
        <f t="array" aca="1" ref="L629" ca="1">IF( OR( AND($A629&gt;=INDIRECT("'Panasonic ERJ Code Table'!$K" &amp; L$1),$A629&lt;=INDIRECT("'Panasonic ERJ Code Table'!$L" &amp; L$1)), AND($A629&gt;=INDIRECT("'Panasonic ERJ Code Table'!$M" &amp; L$1),$A629&lt;=INDIRECT("'Panasonic ERJ Code Table'!$N" &amp; L$1)) ),L$2&amp;_xlfn.XLOOKUP($A629,E96_raw,E96_code),"N/A")</f>
        <v>N/A</v>
      </c>
      <c r="O629" s="5" t="str" cm="1">
        <f t="array" aca="1" ref="O629" ca="1">IF( OR( AND($A629&gt;=INDIRECT("'Panasonic ERJ Code Table'!$K" &amp; O$1),$A629&lt;=INDIRECT("'Panasonic ERJ Code Table'!$L" &amp; O$1)), AND($A629&gt;=INDIRECT("'Panasonic ERJ Code Table'!$M" &amp; O$1),$A629&lt;=INDIRECT("'Panasonic ERJ Code Table'!$N" &amp; O$1)) ),O$2&amp;_xlfn.XLOOKUP($A629,E96_raw,E96_code),"N/A")</f>
        <v>N/A</v>
      </c>
      <c r="R629" s="5" t="str" cm="1">
        <f t="array" aca="1" ref="R629" ca="1">IF( OR( AND($A629&gt;=INDIRECT("'Panasonic ERJ Code Table'!$K" &amp; R$1),$A629&lt;=INDIRECT("'Panasonic ERJ Code Table'!$L" &amp; R$1)), AND($A629&gt;=INDIRECT("'Panasonic ERJ Code Table'!$M" &amp; R$1),$A629&lt;=INDIRECT("'Panasonic ERJ Code Table'!$N" &amp; R$1)) ),R$2&amp;_xlfn.XLOOKUP($A629,E96_raw,E96_code),"N/A")</f>
        <v>N/A</v>
      </c>
      <c r="U629" s="5" t="str" cm="1">
        <f t="array" aca="1" ref="U629" ca="1">IF( OR( AND($A629&gt;=INDIRECT("'Panasonic ERJ Code Table'!$J" &amp; U$1),$A629&lt;=INDIRECT("'Panasonic ERJ Code Table'!$K" &amp; U$1)), AND($A629&gt;=INDIRECT("'Panasonic ERJ Code Table'!$L" &amp; U$1),$A629&lt;=INDIRECT("'Panasonic ERJ Code Table'!$M" &amp; U$1)) ),U$2&amp;_xlfn.XLOOKUP($A629,E96_raw,E96_code),"N/A")</f>
        <v>N/A</v>
      </c>
    </row>
    <row r="630" spans="1:21">
      <c r="A630" s="16">
        <v>3400000</v>
      </c>
      <c r="B630" s="19"/>
      <c r="C630" s="5" t="str" cm="1">
        <f t="array" aca="1" ref="C630" ca="1">IF( OR( AND($A630&gt;=INDIRECT("'Panasonic ERJ Code Table'!$K" &amp; C$1),$A630&lt;=INDIRECT("'Panasonic ERJ Code Table'!$L" &amp; C$1)), AND($A630&gt;=INDIRECT("'Panasonic ERJ Code Table'!$M" &amp; C$1),$A630&lt;=INDIRECT("'Panasonic ERJ Code Table'!$N" &amp; C$1)) ),C$2&amp;_xlfn.XLOOKUP($A630,E96_raw,E96_code),"N/A")</f>
        <v>N/A</v>
      </c>
      <c r="F630" s="5" t="str" cm="1">
        <f t="array" aca="1" ref="F630" ca="1">IF( OR( AND($A630&gt;=INDIRECT("'Panasonic ERJ Code Table'!$K" &amp; F$1),$A630&lt;=INDIRECT("'Panasonic ERJ Code Table'!$L" &amp; F$1)), AND($A630&gt;=INDIRECT("'Panasonic ERJ Code Table'!$M" &amp; F$1),$A630&lt;=INDIRECT("'Panasonic ERJ Code Table'!$N" &amp; F$1)) ),F$2&amp;_xlfn.XLOOKUP($A630,E96_raw,E96_code),"N/A")</f>
        <v>N/A</v>
      </c>
      <c r="I630" s="5" t="str" cm="1">
        <f t="array" aca="1" ref="I630" ca="1">IF( OR( AND($A630&gt;=INDIRECT("'Panasonic ERJ Code Table'!$K" &amp; I$1),$A630&lt;=INDIRECT("'Panasonic ERJ Code Table'!$L" &amp; I$1)), AND($A630&gt;=INDIRECT("'Panasonic ERJ Code Table'!$M" &amp; I$1),$A630&lt;=INDIRECT("'Panasonic ERJ Code Table'!$N" &amp; I$1)) ),I$2&amp;_xlfn.XLOOKUP($A630,E96_raw,E96_code),"N/A")</f>
        <v>N/A</v>
      </c>
      <c r="L630" s="5" t="str" cm="1">
        <f t="array" aca="1" ref="L630" ca="1">IF( OR( AND($A630&gt;=INDIRECT("'Panasonic ERJ Code Table'!$K" &amp; L$1),$A630&lt;=INDIRECT("'Panasonic ERJ Code Table'!$L" &amp; L$1)), AND($A630&gt;=INDIRECT("'Panasonic ERJ Code Table'!$M" &amp; L$1),$A630&lt;=INDIRECT("'Panasonic ERJ Code Table'!$N" &amp; L$1)) ),L$2&amp;_xlfn.XLOOKUP($A630,E96_raw,E96_code),"N/A")</f>
        <v>N/A</v>
      </c>
      <c r="O630" s="5" t="str" cm="1">
        <f t="array" aca="1" ref="O630" ca="1">IF( OR( AND($A630&gt;=INDIRECT("'Panasonic ERJ Code Table'!$K" &amp; O$1),$A630&lt;=INDIRECT("'Panasonic ERJ Code Table'!$L" &amp; O$1)), AND($A630&gt;=INDIRECT("'Panasonic ERJ Code Table'!$M" &amp; O$1),$A630&lt;=INDIRECT("'Panasonic ERJ Code Table'!$N" &amp; O$1)) ),O$2&amp;_xlfn.XLOOKUP($A630,E96_raw,E96_code),"N/A")</f>
        <v>N/A</v>
      </c>
      <c r="R630" s="5" t="str" cm="1">
        <f t="array" aca="1" ref="R630" ca="1">IF( OR( AND($A630&gt;=INDIRECT("'Panasonic ERJ Code Table'!$K" &amp; R$1),$A630&lt;=INDIRECT("'Panasonic ERJ Code Table'!$L" &amp; R$1)), AND($A630&gt;=INDIRECT("'Panasonic ERJ Code Table'!$M" &amp; R$1),$A630&lt;=INDIRECT("'Panasonic ERJ Code Table'!$N" &amp; R$1)) ),R$2&amp;_xlfn.XLOOKUP($A630,E96_raw,E96_code),"N/A")</f>
        <v>N/A</v>
      </c>
      <c r="U630" s="5" t="str" cm="1">
        <f t="array" aca="1" ref="U630" ca="1">IF( OR( AND($A630&gt;=INDIRECT("'Panasonic ERJ Code Table'!$J" &amp; U$1),$A630&lt;=INDIRECT("'Panasonic ERJ Code Table'!$K" &amp; U$1)), AND($A630&gt;=INDIRECT("'Panasonic ERJ Code Table'!$L" &amp; U$1),$A630&lt;=INDIRECT("'Panasonic ERJ Code Table'!$M" &amp; U$1)) ),U$2&amp;_xlfn.XLOOKUP($A630,E96_raw,E96_code),"N/A")</f>
        <v>N/A</v>
      </c>
    </row>
    <row r="631" spans="1:21">
      <c r="A631" s="16">
        <v>3480000</v>
      </c>
      <c r="B631" s="19"/>
      <c r="C631" s="5" t="str" cm="1">
        <f t="array" aca="1" ref="C631" ca="1">IF( OR( AND($A631&gt;=INDIRECT("'Panasonic ERJ Code Table'!$K" &amp; C$1),$A631&lt;=INDIRECT("'Panasonic ERJ Code Table'!$L" &amp; C$1)), AND($A631&gt;=INDIRECT("'Panasonic ERJ Code Table'!$M" &amp; C$1),$A631&lt;=INDIRECT("'Panasonic ERJ Code Table'!$N" &amp; C$1)) ),C$2&amp;_xlfn.XLOOKUP($A631,E96_raw,E96_code),"N/A")</f>
        <v>N/A</v>
      </c>
      <c r="F631" s="5" t="str" cm="1">
        <f t="array" aca="1" ref="F631" ca="1">IF( OR( AND($A631&gt;=INDIRECT("'Panasonic ERJ Code Table'!$K" &amp; F$1),$A631&lt;=INDIRECT("'Panasonic ERJ Code Table'!$L" &amp; F$1)), AND($A631&gt;=INDIRECT("'Panasonic ERJ Code Table'!$M" &amp; F$1),$A631&lt;=INDIRECT("'Panasonic ERJ Code Table'!$N" &amp; F$1)) ),F$2&amp;_xlfn.XLOOKUP($A631,E96_raw,E96_code),"N/A")</f>
        <v>N/A</v>
      </c>
      <c r="I631" s="5" t="str" cm="1">
        <f t="array" aca="1" ref="I631" ca="1">IF( OR( AND($A631&gt;=INDIRECT("'Panasonic ERJ Code Table'!$K" &amp; I$1),$A631&lt;=INDIRECT("'Panasonic ERJ Code Table'!$L" &amp; I$1)), AND($A631&gt;=INDIRECT("'Panasonic ERJ Code Table'!$M" &amp; I$1),$A631&lt;=INDIRECT("'Panasonic ERJ Code Table'!$N" &amp; I$1)) ),I$2&amp;_xlfn.XLOOKUP($A631,E96_raw,E96_code),"N/A")</f>
        <v>N/A</v>
      </c>
      <c r="L631" s="5" t="str" cm="1">
        <f t="array" aca="1" ref="L631" ca="1">IF( OR( AND($A631&gt;=INDIRECT("'Panasonic ERJ Code Table'!$K" &amp; L$1),$A631&lt;=INDIRECT("'Panasonic ERJ Code Table'!$L" &amp; L$1)), AND($A631&gt;=INDIRECT("'Panasonic ERJ Code Table'!$M" &amp; L$1),$A631&lt;=INDIRECT("'Panasonic ERJ Code Table'!$N" &amp; L$1)) ),L$2&amp;_xlfn.XLOOKUP($A631,E96_raw,E96_code),"N/A")</f>
        <v>N/A</v>
      </c>
      <c r="O631" s="5" t="str" cm="1">
        <f t="array" aca="1" ref="O631" ca="1">IF( OR( AND($A631&gt;=INDIRECT("'Panasonic ERJ Code Table'!$K" &amp; O$1),$A631&lt;=INDIRECT("'Panasonic ERJ Code Table'!$L" &amp; O$1)), AND($A631&gt;=INDIRECT("'Panasonic ERJ Code Table'!$M" &amp; O$1),$A631&lt;=INDIRECT("'Panasonic ERJ Code Table'!$N" &amp; O$1)) ),O$2&amp;_xlfn.XLOOKUP($A631,E96_raw,E96_code),"N/A")</f>
        <v>N/A</v>
      </c>
      <c r="R631" s="5" t="str" cm="1">
        <f t="array" aca="1" ref="R631" ca="1">IF( OR( AND($A631&gt;=INDIRECT("'Panasonic ERJ Code Table'!$K" &amp; R$1),$A631&lt;=INDIRECT("'Panasonic ERJ Code Table'!$L" &amp; R$1)), AND($A631&gt;=INDIRECT("'Panasonic ERJ Code Table'!$M" &amp; R$1),$A631&lt;=INDIRECT("'Panasonic ERJ Code Table'!$N" &amp; R$1)) ),R$2&amp;_xlfn.XLOOKUP($A631,E96_raw,E96_code),"N/A")</f>
        <v>N/A</v>
      </c>
      <c r="U631" s="5" t="str" cm="1">
        <f t="array" aca="1" ref="U631" ca="1">IF( OR( AND($A631&gt;=INDIRECT("'Panasonic ERJ Code Table'!$J" &amp; U$1),$A631&lt;=INDIRECT("'Panasonic ERJ Code Table'!$K" &amp; U$1)), AND($A631&gt;=INDIRECT("'Panasonic ERJ Code Table'!$L" &amp; U$1),$A631&lt;=INDIRECT("'Panasonic ERJ Code Table'!$M" &amp; U$1)) ),U$2&amp;_xlfn.XLOOKUP($A631,E96_raw,E96_code),"N/A")</f>
        <v>N/A</v>
      </c>
    </row>
    <row r="632" spans="1:21">
      <c r="A632" s="16">
        <v>3570000</v>
      </c>
      <c r="B632" s="19"/>
      <c r="C632" s="5" t="str" cm="1">
        <f t="array" aca="1" ref="C632" ca="1">IF( OR( AND($A632&gt;=INDIRECT("'Panasonic ERJ Code Table'!$K" &amp; C$1),$A632&lt;=INDIRECT("'Panasonic ERJ Code Table'!$L" &amp; C$1)), AND($A632&gt;=INDIRECT("'Panasonic ERJ Code Table'!$M" &amp; C$1),$A632&lt;=INDIRECT("'Panasonic ERJ Code Table'!$N" &amp; C$1)) ),C$2&amp;_xlfn.XLOOKUP($A632,E96_raw,E96_code),"N/A")</f>
        <v>N/A</v>
      </c>
      <c r="F632" s="5" t="str" cm="1">
        <f t="array" aca="1" ref="F632" ca="1">IF( OR( AND($A632&gt;=INDIRECT("'Panasonic ERJ Code Table'!$K" &amp; F$1),$A632&lt;=INDIRECT("'Panasonic ERJ Code Table'!$L" &amp; F$1)), AND($A632&gt;=INDIRECT("'Panasonic ERJ Code Table'!$M" &amp; F$1),$A632&lt;=INDIRECT("'Panasonic ERJ Code Table'!$N" &amp; F$1)) ),F$2&amp;_xlfn.XLOOKUP($A632,E96_raw,E96_code),"N/A")</f>
        <v>N/A</v>
      </c>
      <c r="I632" s="5" t="str" cm="1">
        <f t="array" aca="1" ref="I632" ca="1">IF( OR( AND($A632&gt;=INDIRECT("'Panasonic ERJ Code Table'!$K" &amp; I$1),$A632&lt;=INDIRECT("'Panasonic ERJ Code Table'!$L" &amp; I$1)), AND($A632&gt;=INDIRECT("'Panasonic ERJ Code Table'!$M" &amp; I$1),$A632&lt;=INDIRECT("'Panasonic ERJ Code Table'!$N" &amp; I$1)) ),I$2&amp;_xlfn.XLOOKUP($A632,E96_raw,E96_code),"N/A")</f>
        <v>N/A</v>
      </c>
      <c r="L632" s="5" t="str" cm="1">
        <f t="array" aca="1" ref="L632" ca="1">IF( OR( AND($A632&gt;=INDIRECT("'Panasonic ERJ Code Table'!$K" &amp; L$1),$A632&lt;=INDIRECT("'Panasonic ERJ Code Table'!$L" &amp; L$1)), AND($A632&gt;=INDIRECT("'Panasonic ERJ Code Table'!$M" &amp; L$1),$A632&lt;=INDIRECT("'Panasonic ERJ Code Table'!$N" &amp; L$1)) ),L$2&amp;_xlfn.XLOOKUP($A632,E96_raw,E96_code),"N/A")</f>
        <v>N/A</v>
      </c>
      <c r="O632" s="5" t="str" cm="1">
        <f t="array" aca="1" ref="O632" ca="1">IF( OR( AND($A632&gt;=INDIRECT("'Panasonic ERJ Code Table'!$K" &amp; O$1),$A632&lt;=INDIRECT("'Panasonic ERJ Code Table'!$L" &amp; O$1)), AND($A632&gt;=INDIRECT("'Panasonic ERJ Code Table'!$M" &amp; O$1),$A632&lt;=INDIRECT("'Panasonic ERJ Code Table'!$N" &amp; O$1)) ),O$2&amp;_xlfn.XLOOKUP($A632,E96_raw,E96_code),"N/A")</f>
        <v>N/A</v>
      </c>
      <c r="R632" s="5" t="str" cm="1">
        <f t="array" aca="1" ref="R632" ca="1">IF( OR( AND($A632&gt;=INDIRECT("'Panasonic ERJ Code Table'!$K" &amp; R$1),$A632&lt;=INDIRECT("'Panasonic ERJ Code Table'!$L" &amp; R$1)), AND($A632&gt;=INDIRECT("'Panasonic ERJ Code Table'!$M" &amp; R$1),$A632&lt;=INDIRECT("'Panasonic ERJ Code Table'!$N" &amp; R$1)) ),R$2&amp;_xlfn.XLOOKUP($A632,E96_raw,E96_code),"N/A")</f>
        <v>N/A</v>
      </c>
      <c r="U632" s="5" t="str" cm="1">
        <f t="array" aca="1" ref="U632" ca="1">IF( OR( AND($A632&gt;=INDIRECT("'Panasonic ERJ Code Table'!$J" &amp; U$1),$A632&lt;=INDIRECT("'Panasonic ERJ Code Table'!$K" &amp; U$1)), AND($A632&gt;=INDIRECT("'Panasonic ERJ Code Table'!$L" &amp; U$1),$A632&lt;=INDIRECT("'Panasonic ERJ Code Table'!$M" &amp; U$1)) ),U$2&amp;_xlfn.XLOOKUP($A632,E96_raw,E96_code),"N/A")</f>
        <v>N/A</v>
      </c>
    </row>
    <row r="633" spans="1:21">
      <c r="A633" s="16">
        <v>3650000</v>
      </c>
      <c r="B633" s="19"/>
      <c r="C633" s="5" t="str" cm="1">
        <f t="array" aca="1" ref="C633" ca="1">IF( OR( AND($A633&gt;=INDIRECT("'Panasonic ERJ Code Table'!$K" &amp; C$1),$A633&lt;=INDIRECT("'Panasonic ERJ Code Table'!$L" &amp; C$1)), AND($A633&gt;=INDIRECT("'Panasonic ERJ Code Table'!$M" &amp; C$1),$A633&lt;=INDIRECT("'Panasonic ERJ Code Table'!$N" &amp; C$1)) ),C$2&amp;_xlfn.XLOOKUP($A633,E96_raw,E96_code),"N/A")</f>
        <v>N/A</v>
      </c>
      <c r="F633" s="5" t="str" cm="1">
        <f t="array" aca="1" ref="F633" ca="1">IF( OR( AND($A633&gt;=INDIRECT("'Panasonic ERJ Code Table'!$K" &amp; F$1),$A633&lt;=INDIRECT("'Panasonic ERJ Code Table'!$L" &amp; F$1)), AND($A633&gt;=INDIRECT("'Panasonic ERJ Code Table'!$M" &amp; F$1),$A633&lt;=INDIRECT("'Panasonic ERJ Code Table'!$N" &amp; F$1)) ),F$2&amp;_xlfn.XLOOKUP($A633,E96_raw,E96_code),"N/A")</f>
        <v>N/A</v>
      </c>
      <c r="I633" s="5" t="str" cm="1">
        <f t="array" aca="1" ref="I633" ca="1">IF( OR( AND($A633&gt;=INDIRECT("'Panasonic ERJ Code Table'!$K" &amp; I$1),$A633&lt;=INDIRECT("'Panasonic ERJ Code Table'!$L" &amp; I$1)), AND($A633&gt;=INDIRECT("'Panasonic ERJ Code Table'!$M" &amp; I$1),$A633&lt;=INDIRECT("'Panasonic ERJ Code Table'!$N" &amp; I$1)) ),I$2&amp;_xlfn.XLOOKUP($A633,E96_raw,E96_code),"N/A")</f>
        <v>N/A</v>
      </c>
      <c r="L633" s="5" t="str" cm="1">
        <f t="array" aca="1" ref="L633" ca="1">IF( OR( AND($A633&gt;=INDIRECT("'Panasonic ERJ Code Table'!$K" &amp; L$1),$A633&lt;=INDIRECT("'Panasonic ERJ Code Table'!$L" &amp; L$1)), AND($A633&gt;=INDIRECT("'Panasonic ERJ Code Table'!$M" &amp; L$1),$A633&lt;=INDIRECT("'Panasonic ERJ Code Table'!$N" &amp; L$1)) ),L$2&amp;_xlfn.XLOOKUP($A633,E96_raw,E96_code),"N/A")</f>
        <v>N/A</v>
      </c>
      <c r="O633" s="5" t="str" cm="1">
        <f t="array" aca="1" ref="O633" ca="1">IF( OR( AND($A633&gt;=INDIRECT("'Panasonic ERJ Code Table'!$K" &amp; O$1),$A633&lt;=INDIRECT("'Panasonic ERJ Code Table'!$L" &amp; O$1)), AND($A633&gt;=INDIRECT("'Panasonic ERJ Code Table'!$M" &amp; O$1),$A633&lt;=INDIRECT("'Panasonic ERJ Code Table'!$N" &amp; O$1)) ),O$2&amp;_xlfn.XLOOKUP($A633,E96_raw,E96_code),"N/A")</f>
        <v>N/A</v>
      </c>
      <c r="R633" s="5" t="str" cm="1">
        <f t="array" aca="1" ref="R633" ca="1">IF( OR( AND($A633&gt;=INDIRECT("'Panasonic ERJ Code Table'!$K" &amp; R$1),$A633&lt;=INDIRECT("'Panasonic ERJ Code Table'!$L" &amp; R$1)), AND($A633&gt;=INDIRECT("'Panasonic ERJ Code Table'!$M" &amp; R$1),$A633&lt;=INDIRECT("'Panasonic ERJ Code Table'!$N" &amp; R$1)) ),R$2&amp;_xlfn.XLOOKUP($A633,E96_raw,E96_code),"N/A")</f>
        <v>N/A</v>
      </c>
      <c r="U633" s="5" t="str" cm="1">
        <f t="array" aca="1" ref="U633" ca="1">IF( OR( AND($A633&gt;=INDIRECT("'Panasonic ERJ Code Table'!$J" &amp; U$1),$A633&lt;=INDIRECT("'Panasonic ERJ Code Table'!$K" &amp; U$1)), AND($A633&gt;=INDIRECT("'Panasonic ERJ Code Table'!$L" &amp; U$1),$A633&lt;=INDIRECT("'Panasonic ERJ Code Table'!$M" &amp; U$1)) ),U$2&amp;_xlfn.XLOOKUP($A633,E96_raw,E96_code),"N/A")</f>
        <v>N/A</v>
      </c>
    </row>
    <row r="634" spans="1:21">
      <c r="A634" s="16">
        <v>3740000</v>
      </c>
      <c r="B634" s="19"/>
      <c r="C634" s="5" t="str" cm="1">
        <f t="array" aca="1" ref="C634" ca="1">IF( OR( AND($A634&gt;=INDIRECT("'Panasonic ERJ Code Table'!$K" &amp; C$1),$A634&lt;=INDIRECT("'Panasonic ERJ Code Table'!$L" &amp; C$1)), AND($A634&gt;=INDIRECT("'Panasonic ERJ Code Table'!$M" &amp; C$1),$A634&lt;=INDIRECT("'Panasonic ERJ Code Table'!$N" &amp; C$1)) ),C$2&amp;_xlfn.XLOOKUP($A634,E96_raw,E96_code),"N/A")</f>
        <v>N/A</v>
      </c>
      <c r="F634" s="5" t="str" cm="1">
        <f t="array" aca="1" ref="F634" ca="1">IF( OR( AND($A634&gt;=INDIRECT("'Panasonic ERJ Code Table'!$K" &amp; F$1),$A634&lt;=INDIRECT("'Panasonic ERJ Code Table'!$L" &amp; F$1)), AND($A634&gt;=INDIRECT("'Panasonic ERJ Code Table'!$M" &amp; F$1),$A634&lt;=INDIRECT("'Panasonic ERJ Code Table'!$N" &amp; F$1)) ),F$2&amp;_xlfn.XLOOKUP($A634,E96_raw,E96_code),"N/A")</f>
        <v>N/A</v>
      </c>
      <c r="I634" s="5" t="str" cm="1">
        <f t="array" aca="1" ref="I634" ca="1">IF( OR( AND($A634&gt;=INDIRECT("'Panasonic ERJ Code Table'!$K" &amp; I$1),$A634&lt;=INDIRECT("'Panasonic ERJ Code Table'!$L" &amp; I$1)), AND($A634&gt;=INDIRECT("'Panasonic ERJ Code Table'!$M" &amp; I$1),$A634&lt;=INDIRECT("'Panasonic ERJ Code Table'!$N" &amp; I$1)) ),I$2&amp;_xlfn.XLOOKUP($A634,E96_raw,E96_code),"N/A")</f>
        <v>N/A</v>
      </c>
      <c r="L634" s="5" t="str" cm="1">
        <f t="array" aca="1" ref="L634" ca="1">IF( OR( AND($A634&gt;=INDIRECT("'Panasonic ERJ Code Table'!$K" &amp; L$1),$A634&lt;=INDIRECT("'Panasonic ERJ Code Table'!$L" &amp; L$1)), AND($A634&gt;=INDIRECT("'Panasonic ERJ Code Table'!$M" &amp; L$1),$A634&lt;=INDIRECT("'Panasonic ERJ Code Table'!$N" &amp; L$1)) ),L$2&amp;_xlfn.XLOOKUP($A634,E96_raw,E96_code),"N/A")</f>
        <v>N/A</v>
      </c>
      <c r="O634" s="5" t="str" cm="1">
        <f t="array" aca="1" ref="O634" ca="1">IF( OR( AND($A634&gt;=INDIRECT("'Panasonic ERJ Code Table'!$K" &amp; O$1),$A634&lt;=INDIRECT("'Panasonic ERJ Code Table'!$L" &amp; O$1)), AND($A634&gt;=INDIRECT("'Panasonic ERJ Code Table'!$M" &amp; O$1),$A634&lt;=INDIRECT("'Panasonic ERJ Code Table'!$N" &amp; O$1)) ),O$2&amp;_xlfn.XLOOKUP($A634,E96_raw,E96_code),"N/A")</f>
        <v>N/A</v>
      </c>
      <c r="R634" s="5" t="str" cm="1">
        <f t="array" aca="1" ref="R634" ca="1">IF( OR( AND($A634&gt;=INDIRECT("'Panasonic ERJ Code Table'!$K" &amp; R$1),$A634&lt;=INDIRECT("'Panasonic ERJ Code Table'!$L" &amp; R$1)), AND($A634&gt;=INDIRECT("'Panasonic ERJ Code Table'!$M" &amp; R$1),$A634&lt;=INDIRECT("'Panasonic ERJ Code Table'!$N" &amp; R$1)) ),R$2&amp;_xlfn.XLOOKUP($A634,E96_raw,E96_code),"N/A")</f>
        <v>N/A</v>
      </c>
      <c r="U634" s="5" t="str" cm="1">
        <f t="array" aca="1" ref="U634" ca="1">IF( OR( AND($A634&gt;=INDIRECT("'Panasonic ERJ Code Table'!$J" &amp; U$1),$A634&lt;=INDIRECT("'Panasonic ERJ Code Table'!$K" &amp; U$1)), AND($A634&gt;=INDIRECT("'Panasonic ERJ Code Table'!$L" &amp; U$1),$A634&lt;=INDIRECT("'Panasonic ERJ Code Table'!$M" &amp; U$1)) ),U$2&amp;_xlfn.XLOOKUP($A634,E96_raw,E96_code),"N/A")</f>
        <v>N/A</v>
      </c>
    </row>
    <row r="635" spans="1:21">
      <c r="A635" s="16">
        <v>3830000</v>
      </c>
      <c r="B635" s="19"/>
      <c r="C635" s="5" t="str" cm="1">
        <f t="array" aca="1" ref="C635" ca="1">IF( OR( AND($A635&gt;=INDIRECT("'Panasonic ERJ Code Table'!$K" &amp; C$1),$A635&lt;=INDIRECT("'Panasonic ERJ Code Table'!$L" &amp; C$1)), AND($A635&gt;=INDIRECT("'Panasonic ERJ Code Table'!$M" &amp; C$1),$A635&lt;=INDIRECT("'Panasonic ERJ Code Table'!$N" &amp; C$1)) ),C$2&amp;_xlfn.XLOOKUP($A635,E96_raw,E96_code),"N/A")</f>
        <v>N/A</v>
      </c>
      <c r="F635" s="5" t="str" cm="1">
        <f t="array" aca="1" ref="F635" ca="1">IF( OR( AND($A635&gt;=INDIRECT("'Panasonic ERJ Code Table'!$K" &amp; F$1),$A635&lt;=INDIRECT("'Panasonic ERJ Code Table'!$L" &amp; F$1)), AND($A635&gt;=INDIRECT("'Panasonic ERJ Code Table'!$M" &amp; F$1),$A635&lt;=INDIRECT("'Panasonic ERJ Code Table'!$N" &amp; F$1)) ),F$2&amp;_xlfn.XLOOKUP($A635,E96_raw,E96_code),"N/A")</f>
        <v>N/A</v>
      </c>
      <c r="I635" s="5" t="str" cm="1">
        <f t="array" aca="1" ref="I635" ca="1">IF( OR( AND($A635&gt;=INDIRECT("'Panasonic ERJ Code Table'!$K" &amp; I$1),$A635&lt;=INDIRECT("'Panasonic ERJ Code Table'!$L" &amp; I$1)), AND($A635&gt;=INDIRECT("'Panasonic ERJ Code Table'!$M" &amp; I$1),$A635&lt;=INDIRECT("'Panasonic ERJ Code Table'!$N" &amp; I$1)) ),I$2&amp;_xlfn.XLOOKUP($A635,E96_raw,E96_code),"N/A")</f>
        <v>N/A</v>
      </c>
      <c r="L635" s="5" t="str" cm="1">
        <f t="array" aca="1" ref="L635" ca="1">IF( OR( AND($A635&gt;=INDIRECT("'Panasonic ERJ Code Table'!$K" &amp; L$1),$A635&lt;=INDIRECT("'Panasonic ERJ Code Table'!$L" &amp; L$1)), AND($A635&gt;=INDIRECT("'Panasonic ERJ Code Table'!$M" &amp; L$1),$A635&lt;=INDIRECT("'Panasonic ERJ Code Table'!$N" &amp; L$1)) ),L$2&amp;_xlfn.XLOOKUP($A635,E96_raw,E96_code),"N/A")</f>
        <v>N/A</v>
      </c>
      <c r="O635" s="5" t="str" cm="1">
        <f t="array" aca="1" ref="O635" ca="1">IF( OR( AND($A635&gt;=INDIRECT("'Panasonic ERJ Code Table'!$K" &amp; O$1),$A635&lt;=INDIRECT("'Panasonic ERJ Code Table'!$L" &amp; O$1)), AND($A635&gt;=INDIRECT("'Panasonic ERJ Code Table'!$M" &amp; O$1),$A635&lt;=INDIRECT("'Panasonic ERJ Code Table'!$N" &amp; O$1)) ),O$2&amp;_xlfn.XLOOKUP($A635,E96_raw,E96_code),"N/A")</f>
        <v>N/A</v>
      </c>
      <c r="R635" s="5" t="str" cm="1">
        <f t="array" aca="1" ref="R635" ca="1">IF( OR( AND($A635&gt;=INDIRECT("'Panasonic ERJ Code Table'!$K" &amp; R$1),$A635&lt;=INDIRECT("'Panasonic ERJ Code Table'!$L" &amp; R$1)), AND($A635&gt;=INDIRECT("'Panasonic ERJ Code Table'!$M" &amp; R$1),$A635&lt;=INDIRECT("'Panasonic ERJ Code Table'!$N" &amp; R$1)) ),R$2&amp;_xlfn.XLOOKUP($A635,E96_raw,E96_code),"N/A")</f>
        <v>N/A</v>
      </c>
      <c r="U635" s="5" t="str" cm="1">
        <f t="array" aca="1" ref="U635" ca="1">IF( OR( AND($A635&gt;=INDIRECT("'Panasonic ERJ Code Table'!$J" &amp; U$1),$A635&lt;=INDIRECT("'Panasonic ERJ Code Table'!$K" &amp; U$1)), AND($A635&gt;=INDIRECT("'Panasonic ERJ Code Table'!$L" &amp; U$1),$A635&lt;=INDIRECT("'Panasonic ERJ Code Table'!$M" &amp; U$1)) ),U$2&amp;_xlfn.XLOOKUP($A635,E96_raw,E96_code),"N/A")</f>
        <v>N/A</v>
      </c>
    </row>
    <row r="636" spans="1:21">
      <c r="A636" s="16">
        <v>3920000</v>
      </c>
      <c r="B636" s="19"/>
      <c r="C636" s="5" t="str" cm="1">
        <f t="array" aca="1" ref="C636" ca="1">IF( OR( AND($A636&gt;=INDIRECT("'Panasonic ERJ Code Table'!$K" &amp; C$1),$A636&lt;=INDIRECT("'Panasonic ERJ Code Table'!$L" &amp; C$1)), AND($A636&gt;=INDIRECT("'Panasonic ERJ Code Table'!$M" &amp; C$1),$A636&lt;=INDIRECT("'Panasonic ERJ Code Table'!$N" &amp; C$1)) ),C$2&amp;_xlfn.XLOOKUP($A636,E96_raw,E96_code),"N/A")</f>
        <v>N/A</v>
      </c>
      <c r="F636" s="5" t="str" cm="1">
        <f t="array" aca="1" ref="F636" ca="1">IF( OR( AND($A636&gt;=INDIRECT("'Panasonic ERJ Code Table'!$K" &amp; F$1),$A636&lt;=INDIRECT("'Panasonic ERJ Code Table'!$L" &amp; F$1)), AND($A636&gt;=INDIRECT("'Panasonic ERJ Code Table'!$M" &amp; F$1),$A636&lt;=INDIRECT("'Panasonic ERJ Code Table'!$N" &amp; F$1)) ),F$2&amp;_xlfn.XLOOKUP($A636,E96_raw,E96_code),"N/A")</f>
        <v>N/A</v>
      </c>
      <c r="I636" s="5" t="str" cm="1">
        <f t="array" aca="1" ref="I636" ca="1">IF( OR( AND($A636&gt;=INDIRECT("'Panasonic ERJ Code Table'!$K" &amp; I$1),$A636&lt;=INDIRECT("'Panasonic ERJ Code Table'!$L" &amp; I$1)), AND($A636&gt;=INDIRECT("'Panasonic ERJ Code Table'!$M" &amp; I$1),$A636&lt;=INDIRECT("'Panasonic ERJ Code Table'!$N" &amp; I$1)) ),I$2&amp;_xlfn.XLOOKUP($A636,E96_raw,E96_code),"N/A")</f>
        <v>N/A</v>
      </c>
      <c r="L636" s="5" t="str" cm="1">
        <f t="array" aca="1" ref="L636" ca="1">IF( OR( AND($A636&gt;=INDIRECT("'Panasonic ERJ Code Table'!$K" &amp; L$1),$A636&lt;=INDIRECT("'Panasonic ERJ Code Table'!$L" &amp; L$1)), AND($A636&gt;=INDIRECT("'Panasonic ERJ Code Table'!$M" &amp; L$1),$A636&lt;=INDIRECT("'Panasonic ERJ Code Table'!$N" &amp; L$1)) ),L$2&amp;_xlfn.XLOOKUP($A636,E96_raw,E96_code),"N/A")</f>
        <v>N/A</v>
      </c>
      <c r="O636" s="5" t="str" cm="1">
        <f t="array" aca="1" ref="O636" ca="1">IF( OR( AND($A636&gt;=INDIRECT("'Panasonic ERJ Code Table'!$K" &amp; O$1),$A636&lt;=INDIRECT("'Panasonic ERJ Code Table'!$L" &amp; O$1)), AND($A636&gt;=INDIRECT("'Panasonic ERJ Code Table'!$M" &amp; O$1),$A636&lt;=INDIRECT("'Panasonic ERJ Code Table'!$N" &amp; O$1)) ),O$2&amp;_xlfn.XLOOKUP($A636,E96_raw,E96_code),"N/A")</f>
        <v>N/A</v>
      </c>
      <c r="R636" s="5" t="str" cm="1">
        <f t="array" aca="1" ref="R636" ca="1">IF( OR( AND($A636&gt;=INDIRECT("'Panasonic ERJ Code Table'!$K" &amp; R$1),$A636&lt;=INDIRECT("'Panasonic ERJ Code Table'!$L" &amp; R$1)), AND($A636&gt;=INDIRECT("'Panasonic ERJ Code Table'!$M" &amp; R$1),$A636&lt;=INDIRECT("'Panasonic ERJ Code Table'!$N" &amp; R$1)) ),R$2&amp;_xlfn.XLOOKUP($A636,E96_raw,E96_code),"N/A")</f>
        <v>N/A</v>
      </c>
      <c r="U636" s="5" t="str" cm="1">
        <f t="array" aca="1" ref="U636" ca="1">IF( OR( AND($A636&gt;=INDIRECT("'Panasonic ERJ Code Table'!$J" &amp; U$1),$A636&lt;=INDIRECT("'Panasonic ERJ Code Table'!$K" &amp; U$1)), AND($A636&gt;=INDIRECT("'Panasonic ERJ Code Table'!$L" &amp; U$1),$A636&lt;=INDIRECT("'Panasonic ERJ Code Table'!$M" &amp; U$1)) ),U$2&amp;_xlfn.XLOOKUP($A636,E96_raw,E96_code),"N/A")</f>
        <v>N/A</v>
      </c>
    </row>
    <row r="637" spans="1:21">
      <c r="A637" s="16">
        <v>4019999.9999999991</v>
      </c>
      <c r="B637" s="19"/>
      <c r="C637" s="5" t="str" cm="1">
        <f t="array" aca="1" ref="C637" ca="1">IF( OR( AND($A637&gt;=INDIRECT("'Panasonic ERJ Code Table'!$K" &amp; C$1),$A637&lt;=INDIRECT("'Panasonic ERJ Code Table'!$L" &amp; C$1)), AND($A637&gt;=INDIRECT("'Panasonic ERJ Code Table'!$M" &amp; C$1),$A637&lt;=INDIRECT("'Panasonic ERJ Code Table'!$N" &amp; C$1)) ),C$2&amp;_xlfn.XLOOKUP($A637,E96_raw,E96_code),"N/A")</f>
        <v>N/A</v>
      </c>
      <c r="F637" s="5" t="str" cm="1">
        <f t="array" aca="1" ref="F637" ca="1">IF( OR( AND($A637&gt;=INDIRECT("'Panasonic ERJ Code Table'!$K" &amp; F$1),$A637&lt;=INDIRECT("'Panasonic ERJ Code Table'!$L" &amp; F$1)), AND($A637&gt;=INDIRECT("'Panasonic ERJ Code Table'!$M" &amp; F$1),$A637&lt;=INDIRECT("'Panasonic ERJ Code Table'!$N" &amp; F$1)) ),F$2&amp;_xlfn.XLOOKUP($A637,E96_raw,E96_code),"N/A")</f>
        <v>N/A</v>
      </c>
      <c r="I637" s="5" t="str" cm="1">
        <f t="array" aca="1" ref="I637" ca="1">IF( OR( AND($A637&gt;=INDIRECT("'Panasonic ERJ Code Table'!$K" &amp; I$1),$A637&lt;=INDIRECT("'Panasonic ERJ Code Table'!$L" &amp; I$1)), AND($A637&gt;=INDIRECT("'Panasonic ERJ Code Table'!$M" &amp; I$1),$A637&lt;=INDIRECT("'Panasonic ERJ Code Table'!$N" &amp; I$1)) ),I$2&amp;_xlfn.XLOOKUP($A637,E96_raw,E96_code),"N/A")</f>
        <v>N/A</v>
      </c>
      <c r="L637" s="5" t="str" cm="1">
        <f t="array" aca="1" ref="L637" ca="1">IF( OR( AND($A637&gt;=INDIRECT("'Panasonic ERJ Code Table'!$K" &amp; L$1),$A637&lt;=INDIRECT("'Panasonic ERJ Code Table'!$L" &amp; L$1)), AND($A637&gt;=INDIRECT("'Panasonic ERJ Code Table'!$M" &amp; L$1),$A637&lt;=INDIRECT("'Panasonic ERJ Code Table'!$N" &amp; L$1)) ),L$2&amp;_xlfn.XLOOKUP($A637,E96_raw,E96_code),"N/A")</f>
        <v>N/A</v>
      </c>
      <c r="O637" s="5" t="str" cm="1">
        <f t="array" aca="1" ref="O637" ca="1">IF( OR( AND($A637&gt;=INDIRECT("'Panasonic ERJ Code Table'!$K" &amp; O$1),$A637&lt;=INDIRECT("'Panasonic ERJ Code Table'!$L" &amp; O$1)), AND($A637&gt;=INDIRECT("'Panasonic ERJ Code Table'!$M" &amp; O$1),$A637&lt;=INDIRECT("'Panasonic ERJ Code Table'!$N" &amp; O$1)) ),O$2&amp;_xlfn.XLOOKUP($A637,E96_raw,E96_code),"N/A")</f>
        <v>N/A</v>
      </c>
      <c r="R637" s="5" t="str" cm="1">
        <f t="array" aca="1" ref="R637" ca="1">IF( OR( AND($A637&gt;=INDIRECT("'Panasonic ERJ Code Table'!$K" &amp; R$1),$A637&lt;=INDIRECT("'Panasonic ERJ Code Table'!$L" &amp; R$1)), AND($A637&gt;=INDIRECT("'Panasonic ERJ Code Table'!$M" &amp; R$1),$A637&lt;=INDIRECT("'Panasonic ERJ Code Table'!$N" &amp; R$1)) ),R$2&amp;_xlfn.XLOOKUP($A637,E96_raw,E96_code),"N/A")</f>
        <v>N/A</v>
      </c>
      <c r="U637" s="5" t="str" cm="1">
        <f t="array" aca="1" ref="U637" ca="1">IF( OR( AND($A637&gt;=INDIRECT("'Panasonic ERJ Code Table'!$J" &amp; U$1),$A637&lt;=INDIRECT("'Panasonic ERJ Code Table'!$K" &amp; U$1)), AND($A637&gt;=INDIRECT("'Panasonic ERJ Code Table'!$L" &amp; U$1),$A637&lt;=INDIRECT("'Panasonic ERJ Code Table'!$M" &amp; U$1)) ),U$2&amp;_xlfn.XLOOKUP($A637,E96_raw,E96_code),"N/A")</f>
        <v>N/A</v>
      </c>
    </row>
    <row r="638" spans="1:21">
      <c r="A638" s="16">
        <v>4120000</v>
      </c>
      <c r="B638" s="19"/>
      <c r="C638" s="5" t="str" cm="1">
        <f t="array" aca="1" ref="C638" ca="1">IF( OR( AND($A638&gt;=INDIRECT("'Panasonic ERJ Code Table'!$K" &amp; C$1),$A638&lt;=INDIRECT("'Panasonic ERJ Code Table'!$L" &amp; C$1)), AND($A638&gt;=INDIRECT("'Panasonic ERJ Code Table'!$M" &amp; C$1),$A638&lt;=INDIRECT("'Panasonic ERJ Code Table'!$N" &amp; C$1)) ),C$2&amp;_xlfn.XLOOKUP($A638,E96_raw,E96_code),"N/A")</f>
        <v>N/A</v>
      </c>
      <c r="F638" s="5" t="str" cm="1">
        <f t="array" aca="1" ref="F638" ca="1">IF( OR( AND($A638&gt;=INDIRECT("'Panasonic ERJ Code Table'!$K" &amp; F$1),$A638&lt;=INDIRECT("'Panasonic ERJ Code Table'!$L" &amp; F$1)), AND($A638&gt;=INDIRECT("'Panasonic ERJ Code Table'!$M" &amp; F$1),$A638&lt;=INDIRECT("'Panasonic ERJ Code Table'!$N" &amp; F$1)) ),F$2&amp;_xlfn.XLOOKUP($A638,E96_raw,E96_code),"N/A")</f>
        <v>N/A</v>
      </c>
      <c r="I638" s="5" t="str" cm="1">
        <f t="array" aca="1" ref="I638" ca="1">IF( OR( AND($A638&gt;=INDIRECT("'Panasonic ERJ Code Table'!$K" &amp; I$1),$A638&lt;=INDIRECT("'Panasonic ERJ Code Table'!$L" &amp; I$1)), AND($A638&gt;=INDIRECT("'Panasonic ERJ Code Table'!$M" &amp; I$1),$A638&lt;=INDIRECT("'Panasonic ERJ Code Table'!$N" &amp; I$1)) ),I$2&amp;_xlfn.XLOOKUP($A638,E96_raw,E96_code),"N/A")</f>
        <v>N/A</v>
      </c>
      <c r="L638" s="5" t="str" cm="1">
        <f t="array" aca="1" ref="L638" ca="1">IF( OR( AND($A638&gt;=INDIRECT("'Panasonic ERJ Code Table'!$K" &amp; L$1),$A638&lt;=INDIRECT("'Panasonic ERJ Code Table'!$L" &amp; L$1)), AND($A638&gt;=INDIRECT("'Panasonic ERJ Code Table'!$M" &amp; L$1),$A638&lt;=INDIRECT("'Panasonic ERJ Code Table'!$N" &amp; L$1)) ),L$2&amp;_xlfn.XLOOKUP($A638,E96_raw,E96_code),"N/A")</f>
        <v>N/A</v>
      </c>
      <c r="O638" s="5" t="str" cm="1">
        <f t="array" aca="1" ref="O638" ca="1">IF( OR( AND($A638&gt;=INDIRECT("'Panasonic ERJ Code Table'!$K" &amp; O$1),$A638&lt;=INDIRECT("'Panasonic ERJ Code Table'!$L" &amp; O$1)), AND($A638&gt;=INDIRECT("'Panasonic ERJ Code Table'!$M" &amp; O$1),$A638&lt;=INDIRECT("'Panasonic ERJ Code Table'!$N" &amp; O$1)) ),O$2&amp;_xlfn.XLOOKUP($A638,E96_raw,E96_code),"N/A")</f>
        <v>N/A</v>
      </c>
      <c r="R638" s="5" t="str" cm="1">
        <f t="array" aca="1" ref="R638" ca="1">IF( OR( AND($A638&gt;=INDIRECT("'Panasonic ERJ Code Table'!$K" &amp; R$1),$A638&lt;=INDIRECT("'Panasonic ERJ Code Table'!$L" &amp; R$1)), AND($A638&gt;=INDIRECT("'Panasonic ERJ Code Table'!$M" &amp; R$1),$A638&lt;=INDIRECT("'Panasonic ERJ Code Table'!$N" &amp; R$1)) ),R$2&amp;_xlfn.XLOOKUP($A638,E96_raw,E96_code),"N/A")</f>
        <v>N/A</v>
      </c>
      <c r="U638" s="5" t="str" cm="1">
        <f t="array" aca="1" ref="U638" ca="1">IF( OR( AND($A638&gt;=INDIRECT("'Panasonic ERJ Code Table'!$J" &amp; U$1),$A638&lt;=INDIRECT("'Panasonic ERJ Code Table'!$K" &amp; U$1)), AND($A638&gt;=INDIRECT("'Panasonic ERJ Code Table'!$L" &amp; U$1),$A638&lt;=INDIRECT("'Panasonic ERJ Code Table'!$M" &amp; U$1)) ),U$2&amp;_xlfn.XLOOKUP($A638,E96_raw,E96_code),"N/A")</f>
        <v>N/A</v>
      </c>
    </row>
    <row r="639" spans="1:21">
      <c r="A639" s="16">
        <v>4220000</v>
      </c>
      <c r="B639" s="19"/>
      <c r="C639" s="5" t="str" cm="1">
        <f t="array" aca="1" ref="C639" ca="1">IF( OR( AND($A639&gt;=INDIRECT("'Panasonic ERJ Code Table'!$K" &amp; C$1),$A639&lt;=INDIRECT("'Panasonic ERJ Code Table'!$L" &amp; C$1)), AND($A639&gt;=INDIRECT("'Panasonic ERJ Code Table'!$M" &amp; C$1),$A639&lt;=INDIRECT("'Panasonic ERJ Code Table'!$N" &amp; C$1)) ),C$2&amp;_xlfn.XLOOKUP($A639,E96_raw,E96_code),"N/A")</f>
        <v>N/A</v>
      </c>
      <c r="F639" s="5" t="str" cm="1">
        <f t="array" aca="1" ref="F639" ca="1">IF( OR( AND($A639&gt;=INDIRECT("'Panasonic ERJ Code Table'!$K" &amp; F$1),$A639&lt;=INDIRECT("'Panasonic ERJ Code Table'!$L" &amp; F$1)), AND($A639&gt;=INDIRECT("'Panasonic ERJ Code Table'!$M" &amp; F$1),$A639&lt;=INDIRECT("'Panasonic ERJ Code Table'!$N" &amp; F$1)) ),F$2&amp;_xlfn.XLOOKUP($A639,E96_raw,E96_code),"N/A")</f>
        <v>N/A</v>
      </c>
      <c r="I639" s="5" t="str" cm="1">
        <f t="array" aca="1" ref="I639" ca="1">IF( OR( AND($A639&gt;=INDIRECT("'Panasonic ERJ Code Table'!$K" &amp; I$1),$A639&lt;=INDIRECT("'Panasonic ERJ Code Table'!$L" &amp; I$1)), AND($A639&gt;=INDIRECT("'Panasonic ERJ Code Table'!$M" &amp; I$1),$A639&lt;=INDIRECT("'Panasonic ERJ Code Table'!$N" &amp; I$1)) ),I$2&amp;_xlfn.XLOOKUP($A639,E96_raw,E96_code),"N/A")</f>
        <v>N/A</v>
      </c>
      <c r="L639" s="5" t="str" cm="1">
        <f t="array" aca="1" ref="L639" ca="1">IF( OR( AND($A639&gt;=INDIRECT("'Panasonic ERJ Code Table'!$K" &amp; L$1),$A639&lt;=INDIRECT("'Panasonic ERJ Code Table'!$L" &amp; L$1)), AND($A639&gt;=INDIRECT("'Panasonic ERJ Code Table'!$M" &amp; L$1),$A639&lt;=INDIRECT("'Panasonic ERJ Code Table'!$N" &amp; L$1)) ),L$2&amp;_xlfn.XLOOKUP($A639,E96_raw,E96_code),"N/A")</f>
        <v>N/A</v>
      </c>
      <c r="O639" s="5" t="str" cm="1">
        <f t="array" aca="1" ref="O639" ca="1">IF( OR( AND($A639&gt;=INDIRECT("'Panasonic ERJ Code Table'!$K" &amp; O$1),$A639&lt;=INDIRECT("'Panasonic ERJ Code Table'!$L" &amp; O$1)), AND($A639&gt;=INDIRECT("'Panasonic ERJ Code Table'!$M" &amp; O$1),$A639&lt;=INDIRECT("'Panasonic ERJ Code Table'!$N" &amp; O$1)) ),O$2&amp;_xlfn.XLOOKUP($A639,E96_raw,E96_code),"N/A")</f>
        <v>N/A</v>
      </c>
      <c r="R639" s="5" t="str" cm="1">
        <f t="array" aca="1" ref="R639" ca="1">IF( OR( AND($A639&gt;=INDIRECT("'Panasonic ERJ Code Table'!$K" &amp; R$1),$A639&lt;=INDIRECT("'Panasonic ERJ Code Table'!$L" &amp; R$1)), AND($A639&gt;=INDIRECT("'Panasonic ERJ Code Table'!$M" &amp; R$1),$A639&lt;=INDIRECT("'Panasonic ERJ Code Table'!$N" &amp; R$1)) ),R$2&amp;_xlfn.XLOOKUP($A639,E96_raw,E96_code),"N/A")</f>
        <v>N/A</v>
      </c>
      <c r="U639" s="5" t="str" cm="1">
        <f t="array" aca="1" ref="U639" ca="1">IF( OR( AND($A639&gt;=INDIRECT("'Panasonic ERJ Code Table'!$J" &amp; U$1),$A639&lt;=INDIRECT("'Panasonic ERJ Code Table'!$K" &amp; U$1)), AND($A639&gt;=INDIRECT("'Panasonic ERJ Code Table'!$L" &amp; U$1),$A639&lt;=INDIRECT("'Panasonic ERJ Code Table'!$M" &amp; U$1)) ),U$2&amp;_xlfn.XLOOKUP($A639,E96_raw,E96_code),"N/A")</f>
        <v>N/A</v>
      </c>
    </row>
    <row r="640" spans="1:21">
      <c r="A640" s="16">
        <v>4320000</v>
      </c>
      <c r="B640" s="19"/>
      <c r="C640" s="5" t="str" cm="1">
        <f t="array" aca="1" ref="C640" ca="1">IF( OR( AND($A640&gt;=INDIRECT("'Panasonic ERJ Code Table'!$K" &amp; C$1),$A640&lt;=INDIRECT("'Panasonic ERJ Code Table'!$L" &amp; C$1)), AND($A640&gt;=INDIRECT("'Panasonic ERJ Code Table'!$M" &amp; C$1),$A640&lt;=INDIRECT("'Panasonic ERJ Code Table'!$N" &amp; C$1)) ),C$2&amp;_xlfn.XLOOKUP($A640,E96_raw,E96_code),"N/A")</f>
        <v>N/A</v>
      </c>
      <c r="F640" s="5" t="str" cm="1">
        <f t="array" aca="1" ref="F640" ca="1">IF( OR( AND($A640&gt;=INDIRECT("'Panasonic ERJ Code Table'!$K" &amp; F$1),$A640&lt;=INDIRECT("'Panasonic ERJ Code Table'!$L" &amp; F$1)), AND($A640&gt;=INDIRECT("'Panasonic ERJ Code Table'!$M" &amp; F$1),$A640&lt;=INDIRECT("'Panasonic ERJ Code Table'!$N" &amp; F$1)) ),F$2&amp;_xlfn.XLOOKUP($A640,E96_raw,E96_code),"N/A")</f>
        <v>N/A</v>
      </c>
      <c r="I640" s="5" t="str" cm="1">
        <f t="array" aca="1" ref="I640" ca="1">IF( OR( AND($A640&gt;=INDIRECT("'Panasonic ERJ Code Table'!$K" &amp; I$1),$A640&lt;=INDIRECT("'Panasonic ERJ Code Table'!$L" &amp; I$1)), AND($A640&gt;=INDIRECT("'Panasonic ERJ Code Table'!$M" &amp; I$1),$A640&lt;=INDIRECT("'Panasonic ERJ Code Table'!$N" &amp; I$1)) ),I$2&amp;_xlfn.XLOOKUP($A640,E96_raw,E96_code),"N/A")</f>
        <v>N/A</v>
      </c>
      <c r="L640" s="5" t="str" cm="1">
        <f t="array" aca="1" ref="L640" ca="1">IF( OR( AND($A640&gt;=INDIRECT("'Panasonic ERJ Code Table'!$K" &amp; L$1),$A640&lt;=INDIRECT("'Panasonic ERJ Code Table'!$L" &amp; L$1)), AND($A640&gt;=INDIRECT("'Panasonic ERJ Code Table'!$M" &amp; L$1),$A640&lt;=INDIRECT("'Panasonic ERJ Code Table'!$N" &amp; L$1)) ),L$2&amp;_xlfn.XLOOKUP($A640,E96_raw,E96_code),"N/A")</f>
        <v>N/A</v>
      </c>
      <c r="O640" s="5" t="str" cm="1">
        <f t="array" aca="1" ref="O640" ca="1">IF( OR( AND($A640&gt;=INDIRECT("'Panasonic ERJ Code Table'!$K" &amp; O$1),$A640&lt;=INDIRECT("'Panasonic ERJ Code Table'!$L" &amp; O$1)), AND($A640&gt;=INDIRECT("'Panasonic ERJ Code Table'!$M" &amp; O$1),$A640&lt;=INDIRECT("'Panasonic ERJ Code Table'!$N" &amp; O$1)) ),O$2&amp;_xlfn.XLOOKUP($A640,E96_raw,E96_code),"N/A")</f>
        <v>N/A</v>
      </c>
      <c r="R640" s="5" t="str" cm="1">
        <f t="array" aca="1" ref="R640" ca="1">IF( OR( AND($A640&gt;=INDIRECT("'Panasonic ERJ Code Table'!$K" &amp; R$1),$A640&lt;=INDIRECT("'Panasonic ERJ Code Table'!$L" &amp; R$1)), AND($A640&gt;=INDIRECT("'Panasonic ERJ Code Table'!$M" &amp; R$1),$A640&lt;=INDIRECT("'Panasonic ERJ Code Table'!$N" &amp; R$1)) ),R$2&amp;_xlfn.XLOOKUP($A640,E96_raw,E96_code),"N/A")</f>
        <v>N/A</v>
      </c>
      <c r="U640" s="5" t="str" cm="1">
        <f t="array" aca="1" ref="U640" ca="1">IF( OR( AND($A640&gt;=INDIRECT("'Panasonic ERJ Code Table'!$J" &amp; U$1),$A640&lt;=INDIRECT("'Panasonic ERJ Code Table'!$K" &amp; U$1)), AND($A640&gt;=INDIRECT("'Panasonic ERJ Code Table'!$L" &amp; U$1),$A640&lt;=INDIRECT("'Panasonic ERJ Code Table'!$M" &amp; U$1)) ),U$2&amp;_xlfn.XLOOKUP($A640,E96_raw,E96_code),"N/A")</f>
        <v>N/A</v>
      </c>
    </row>
    <row r="641" spans="1:21">
      <c r="A641" s="16">
        <v>4420000</v>
      </c>
      <c r="B641" s="19"/>
      <c r="C641" s="5" t="str" cm="1">
        <f t="array" aca="1" ref="C641" ca="1">IF( OR( AND($A641&gt;=INDIRECT("'Panasonic ERJ Code Table'!$K" &amp; C$1),$A641&lt;=INDIRECT("'Panasonic ERJ Code Table'!$L" &amp; C$1)), AND($A641&gt;=INDIRECT("'Panasonic ERJ Code Table'!$M" &amp; C$1),$A641&lt;=INDIRECT("'Panasonic ERJ Code Table'!$N" &amp; C$1)) ),C$2&amp;_xlfn.XLOOKUP($A641,E96_raw,E96_code),"N/A")</f>
        <v>N/A</v>
      </c>
      <c r="F641" s="5" t="str" cm="1">
        <f t="array" aca="1" ref="F641" ca="1">IF( OR( AND($A641&gt;=INDIRECT("'Panasonic ERJ Code Table'!$K" &amp; F$1),$A641&lt;=INDIRECT("'Panasonic ERJ Code Table'!$L" &amp; F$1)), AND($A641&gt;=INDIRECT("'Panasonic ERJ Code Table'!$M" &amp; F$1),$A641&lt;=INDIRECT("'Panasonic ERJ Code Table'!$N" &amp; F$1)) ),F$2&amp;_xlfn.XLOOKUP($A641,E96_raw,E96_code),"N/A")</f>
        <v>N/A</v>
      </c>
      <c r="I641" s="5" t="str" cm="1">
        <f t="array" aca="1" ref="I641" ca="1">IF( OR( AND($A641&gt;=INDIRECT("'Panasonic ERJ Code Table'!$K" &amp; I$1),$A641&lt;=INDIRECT("'Panasonic ERJ Code Table'!$L" &amp; I$1)), AND($A641&gt;=INDIRECT("'Panasonic ERJ Code Table'!$M" &amp; I$1),$A641&lt;=INDIRECT("'Panasonic ERJ Code Table'!$N" &amp; I$1)) ),I$2&amp;_xlfn.XLOOKUP($A641,E96_raw,E96_code),"N/A")</f>
        <v>N/A</v>
      </c>
      <c r="L641" s="5" t="str" cm="1">
        <f t="array" aca="1" ref="L641" ca="1">IF( OR( AND($A641&gt;=INDIRECT("'Panasonic ERJ Code Table'!$K" &amp; L$1),$A641&lt;=INDIRECT("'Panasonic ERJ Code Table'!$L" &amp; L$1)), AND($A641&gt;=INDIRECT("'Panasonic ERJ Code Table'!$M" &amp; L$1),$A641&lt;=INDIRECT("'Panasonic ERJ Code Table'!$N" &amp; L$1)) ),L$2&amp;_xlfn.XLOOKUP($A641,E96_raw,E96_code),"N/A")</f>
        <v>N/A</v>
      </c>
      <c r="O641" s="5" t="str" cm="1">
        <f t="array" aca="1" ref="O641" ca="1">IF( OR( AND($A641&gt;=INDIRECT("'Panasonic ERJ Code Table'!$K" &amp; O$1),$A641&lt;=INDIRECT("'Panasonic ERJ Code Table'!$L" &amp; O$1)), AND($A641&gt;=INDIRECT("'Panasonic ERJ Code Table'!$M" &amp; O$1),$A641&lt;=INDIRECT("'Panasonic ERJ Code Table'!$N" &amp; O$1)) ),O$2&amp;_xlfn.XLOOKUP($A641,E96_raw,E96_code),"N/A")</f>
        <v>N/A</v>
      </c>
      <c r="R641" s="5" t="str" cm="1">
        <f t="array" aca="1" ref="R641" ca="1">IF( OR( AND($A641&gt;=INDIRECT("'Panasonic ERJ Code Table'!$K" &amp; R$1),$A641&lt;=INDIRECT("'Panasonic ERJ Code Table'!$L" &amp; R$1)), AND($A641&gt;=INDIRECT("'Panasonic ERJ Code Table'!$M" &amp; R$1),$A641&lt;=INDIRECT("'Panasonic ERJ Code Table'!$N" &amp; R$1)) ),R$2&amp;_xlfn.XLOOKUP($A641,E96_raw,E96_code),"N/A")</f>
        <v>N/A</v>
      </c>
      <c r="U641" s="5" t="str" cm="1">
        <f t="array" aca="1" ref="U641" ca="1">IF( OR( AND($A641&gt;=INDIRECT("'Panasonic ERJ Code Table'!$J" &amp; U$1),$A641&lt;=INDIRECT("'Panasonic ERJ Code Table'!$K" &amp; U$1)), AND($A641&gt;=INDIRECT("'Panasonic ERJ Code Table'!$L" &amp; U$1),$A641&lt;=INDIRECT("'Panasonic ERJ Code Table'!$M" &amp; U$1)) ),U$2&amp;_xlfn.XLOOKUP($A641,E96_raw,E96_code),"N/A")</f>
        <v>N/A</v>
      </c>
    </row>
    <row r="642" spans="1:21">
      <c r="A642" s="16">
        <v>4530000</v>
      </c>
      <c r="B642" s="19"/>
      <c r="C642" s="5" t="str" cm="1">
        <f t="array" aca="1" ref="C642" ca="1">IF( OR( AND($A642&gt;=INDIRECT("'Panasonic ERJ Code Table'!$K" &amp; C$1),$A642&lt;=INDIRECT("'Panasonic ERJ Code Table'!$L" &amp; C$1)), AND($A642&gt;=INDIRECT("'Panasonic ERJ Code Table'!$M" &amp; C$1),$A642&lt;=INDIRECT("'Panasonic ERJ Code Table'!$N" &amp; C$1)) ),C$2&amp;_xlfn.XLOOKUP($A642,E96_raw,E96_code),"N/A")</f>
        <v>N/A</v>
      </c>
      <c r="F642" s="5" t="str" cm="1">
        <f t="array" aca="1" ref="F642" ca="1">IF( OR( AND($A642&gt;=INDIRECT("'Panasonic ERJ Code Table'!$K" &amp; F$1),$A642&lt;=INDIRECT("'Panasonic ERJ Code Table'!$L" &amp; F$1)), AND($A642&gt;=INDIRECT("'Panasonic ERJ Code Table'!$M" &amp; F$1),$A642&lt;=INDIRECT("'Panasonic ERJ Code Table'!$N" &amp; F$1)) ),F$2&amp;_xlfn.XLOOKUP($A642,E96_raw,E96_code),"N/A")</f>
        <v>N/A</v>
      </c>
      <c r="I642" s="5" t="str" cm="1">
        <f t="array" aca="1" ref="I642" ca="1">IF( OR( AND($A642&gt;=INDIRECT("'Panasonic ERJ Code Table'!$K" &amp; I$1),$A642&lt;=INDIRECT("'Panasonic ERJ Code Table'!$L" &amp; I$1)), AND($A642&gt;=INDIRECT("'Panasonic ERJ Code Table'!$M" &amp; I$1),$A642&lt;=INDIRECT("'Panasonic ERJ Code Table'!$N" &amp; I$1)) ),I$2&amp;_xlfn.XLOOKUP($A642,E96_raw,E96_code),"N/A")</f>
        <v>N/A</v>
      </c>
      <c r="L642" s="5" t="str" cm="1">
        <f t="array" aca="1" ref="L642" ca="1">IF( OR( AND($A642&gt;=INDIRECT("'Panasonic ERJ Code Table'!$K" &amp; L$1),$A642&lt;=INDIRECT("'Panasonic ERJ Code Table'!$L" &amp; L$1)), AND($A642&gt;=INDIRECT("'Panasonic ERJ Code Table'!$M" &amp; L$1),$A642&lt;=INDIRECT("'Panasonic ERJ Code Table'!$N" &amp; L$1)) ),L$2&amp;_xlfn.XLOOKUP($A642,E96_raw,E96_code),"N/A")</f>
        <v>N/A</v>
      </c>
      <c r="O642" s="5" t="str" cm="1">
        <f t="array" aca="1" ref="O642" ca="1">IF( OR( AND($A642&gt;=INDIRECT("'Panasonic ERJ Code Table'!$K" &amp; O$1),$A642&lt;=INDIRECT("'Panasonic ERJ Code Table'!$L" &amp; O$1)), AND($A642&gt;=INDIRECT("'Panasonic ERJ Code Table'!$M" &amp; O$1),$A642&lt;=INDIRECT("'Panasonic ERJ Code Table'!$N" &amp; O$1)) ),O$2&amp;_xlfn.XLOOKUP($A642,E96_raw,E96_code),"N/A")</f>
        <v>N/A</v>
      </c>
      <c r="R642" s="5" t="str" cm="1">
        <f t="array" aca="1" ref="R642" ca="1">IF( OR( AND($A642&gt;=INDIRECT("'Panasonic ERJ Code Table'!$K" &amp; R$1),$A642&lt;=INDIRECT("'Panasonic ERJ Code Table'!$L" &amp; R$1)), AND($A642&gt;=INDIRECT("'Panasonic ERJ Code Table'!$M" &amp; R$1),$A642&lt;=INDIRECT("'Panasonic ERJ Code Table'!$N" &amp; R$1)) ),R$2&amp;_xlfn.XLOOKUP($A642,E96_raw,E96_code),"N/A")</f>
        <v>N/A</v>
      </c>
      <c r="U642" s="5" t="str" cm="1">
        <f t="array" aca="1" ref="U642" ca="1">IF( OR( AND($A642&gt;=INDIRECT("'Panasonic ERJ Code Table'!$J" &amp; U$1),$A642&lt;=INDIRECT("'Panasonic ERJ Code Table'!$K" &amp; U$1)), AND($A642&gt;=INDIRECT("'Panasonic ERJ Code Table'!$L" &amp; U$1),$A642&lt;=INDIRECT("'Panasonic ERJ Code Table'!$M" &amp; U$1)) ),U$2&amp;_xlfn.XLOOKUP($A642,E96_raw,E96_code),"N/A")</f>
        <v>N/A</v>
      </c>
    </row>
    <row r="643" spans="1:21">
      <c r="A643" s="16">
        <v>4640000</v>
      </c>
      <c r="B643" s="19"/>
      <c r="C643" s="5" t="str" cm="1">
        <f t="array" aca="1" ref="C643" ca="1">IF( OR( AND($A643&gt;=INDIRECT("'Panasonic ERJ Code Table'!$K" &amp; C$1),$A643&lt;=INDIRECT("'Panasonic ERJ Code Table'!$L" &amp; C$1)), AND($A643&gt;=INDIRECT("'Panasonic ERJ Code Table'!$M" &amp; C$1),$A643&lt;=INDIRECT("'Panasonic ERJ Code Table'!$N" &amp; C$1)) ),C$2&amp;_xlfn.XLOOKUP($A643,E96_raw,E96_code),"N/A")</f>
        <v>N/A</v>
      </c>
      <c r="F643" s="5" t="str" cm="1">
        <f t="array" aca="1" ref="F643" ca="1">IF( OR( AND($A643&gt;=INDIRECT("'Panasonic ERJ Code Table'!$K" &amp; F$1),$A643&lt;=INDIRECT("'Panasonic ERJ Code Table'!$L" &amp; F$1)), AND($A643&gt;=INDIRECT("'Panasonic ERJ Code Table'!$M" &amp; F$1),$A643&lt;=INDIRECT("'Panasonic ERJ Code Table'!$N" &amp; F$1)) ),F$2&amp;_xlfn.XLOOKUP($A643,E96_raw,E96_code),"N/A")</f>
        <v>N/A</v>
      </c>
      <c r="I643" s="5" t="str" cm="1">
        <f t="array" aca="1" ref="I643" ca="1">IF( OR( AND($A643&gt;=INDIRECT("'Panasonic ERJ Code Table'!$K" &amp; I$1),$A643&lt;=INDIRECT("'Panasonic ERJ Code Table'!$L" &amp; I$1)), AND($A643&gt;=INDIRECT("'Panasonic ERJ Code Table'!$M" &amp; I$1),$A643&lt;=INDIRECT("'Panasonic ERJ Code Table'!$N" &amp; I$1)) ),I$2&amp;_xlfn.XLOOKUP($A643,E96_raw,E96_code),"N/A")</f>
        <v>N/A</v>
      </c>
      <c r="L643" s="5" t="str" cm="1">
        <f t="array" aca="1" ref="L643" ca="1">IF( OR( AND($A643&gt;=INDIRECT("'Panasonic ERJ Code Table'!$K" &amp; L$1),$A643&lt;=INDIRECT("'Panasonic ERJ Code Table'!$L" &amp; L$1)), AND($A643&gt;=INDIRECT("'Panasonic ERJ Code Table'!$M" &amp; L$1),$A643&lt;=INDIRECT("'Panasonic ERJ Code Table'!$N" &amp; L$1)) ),L$2&amp;_xlfn.XLOOKUP($A643,E96_raw,E96_code),"N/A")</f>
        <v>N/A</v>
      </c>
      <c r="O643" s="5" t="str" cm="1">
        <f t="array" aca="1" ref="O643" ca="1">IF( OR( AND($A643&gt;=INDIRECT("'Panasonic ERJ Code Table'!$K" &amp; O$1),$A643&lt;=INDIRECT("'Panasonic ERJ Code Table'!$L" &amp; O$1)), AND($A643&gt;=INDIRECT("'Panasonic ERJ Code Table'!$M" &amp; O$1),$A643&lt;=INDIRECT("'Panasonic ERJ Code Table'!$N" &amp; O$1)) ),O$2&amp;_xlfn.XLOOKUP($A643,E96_raw,E96_code),"N/A")</f>
        <v>N/A</v>
      </c>
      <c r="R643" s="5" t="str" cm="1">
        <f t="array" aca="1" ref="R643" ca="1">IF( OR( AND($A643&gt;=INDIRECT("'Panasonic ERJ Code Table'!$K" &amp; R$1),$A643&lt;=INDIRECT("'Panasonic ERJ Code Table'!$L" &amp; R$1)), AND($A643&gt;=INDIRECT("'Panasonic ERJ Code Table'!$M" &amp; R$1),$A643&lt;=INDIRECT("'Panasonic ERJ Code Table'!$N" &amp; R$1)) ),R$2&amp;_xlfn.XLOOKUP($A643,E96_raw,E96_code),"N/A")</f>
        <v>N/A</v>
      </c>
      <c r="U643" s="5" t="str" cm="1">
        <f t="array" aca="1" ref="U643" ca="1">IF( OR( AND($A643&gt;=INDIRECT("'Panasonic ERJ Code Table'!$J" &amp; U$1),$A643&lt;=INDIRECT("'Panasonic ERJ Code Table'!$K" &amp; U$1)), AND($A643&gt;=INDIRECT("'Panasonic ERJ Code Table'!$L" &amp; U$1),$A643&lt;=INDIRECT("'Panasonic ERJ Code Table'!$M" &amp; U$1)) ),U$2&amp;_xlfn.XLOOKUP($A643,E96_raw,E96_code),"N/A")</f>
        <v>N/A</v>
      </c>
    </row>
    <row r="644" spans="1:21">
      <c r="A644" s="16">
        <v>4750000</v>
      </c>
      <c r="B644" s="19"/>
      <c r="C644" s="5" t="str" cm="1">
        <f t="array" aca="1" ref="C644" ca="1">IF( OR( AND($A644&gt;=INDIRECT("'Panasonic ERJ Code Table'!$K" &amp; C$1),$A644&lt;=INDIRECT("'Panasonic ERJ Code Table'!$L" &amp; C$1)), AND($A644&gt;=INDIRECT("'Panasonic ERJ Code Table'!$M" &amp; C$1),$A644&lt;=INDIRECT("'Panasonic ERJ Code Table'!$N" &amp; C$1)) ),C$2&amp;_xlfn.XLOOKUP($A644,E96_raw,E96_code),"N/A")</f>
        <v>N/A</v>
      </c>
      <c r="F644" s="5" t="str" cm="1">
        <f t="array" aca="1" ref="F644" ca="1">IF( OR( AND($A644&gt;=INDIRECT("'Panasonic ERJ Code Table'!$K" &amp; F$1),$A644&lt;=INDIRECT("'Panasonic ERJ Code Table'!$L" &amp; F$1)), AND($A644&gt;=INDIRECT("'Panasonic ERJ Code Table'!$M" &amp; F$1),$A644&lt;=INDIRECT("'Panasonic ERJ Code Table'!$N" &amp; F$1)) ),F$2&amp;_xlfn.XLOOKUP($A644,E96_raw,E96_code),"N/A")</f>
        <v>N/A</v>
      </c>
      <c r="I644" s="5" t="str" cm="1">
        <f t="array" aca="1" ref="I644" ca="1">IF( OR( AND($A644&gt;=INDIRECT("'Panasonic ERJ Code Table'!$K" &amp; I$1),$A644&lt;=INDIRECT("'Panasonic ERJ Code Table'!$L" &amp; I$1)), AND($A644&gt;=INDIRECT("'Panasonic ERJ Code Table'!$M" &amp; I$1),$A644&lt;=INDIRECT("'Panasonic ERJ Code Table'!$N" &amp; I$1)) ),I$2&amp;_xlfn.XLOOKUP($A644,E96_raw,E96_code),"N/A")</f>
        <v>N/A</v>
      </c>
      <c r="L644" s="5" t="str" cm="1">
        <f t="array" aca="1" ref="L644" ca="1">IF( OR( AND($A644&gt;=INDIRECT("'Panasonic ERJ Code Table'!$K" &amp; L$1),$A644&lt;=INDIRECT("'Panasonic ERJ Code Table'!$L" &amp; L$1)), AND($A644&gt;=INDIRECT("'Panasonic ERJ Code Table'!$M" &amp; L$1),$A644&lt;=INDIRECT("'Panasonic ERJ Code Table'!$N" &amp; L$1)) ),L$2&amp;_xlfn.XLOOKUP($A644,E96_raw,E96_code),"N/A")</f>
        <v>N/A</v>
      </c>
      <c r="O644" s="5" t="str" cm="1">
        <f t="array" aca="1" ref="O644" ca="1">IF( OR( AND($A644&gt;=INDIRECT("'Panasonic ERJ Code Table'!$K" &amp; O$1),$A644&lt;=INDIRECT("'Panasonic ERJ Code Table'!$L" &amp; O$1)), AND($A644&gt;=INDIRECT("'Panasonic ERJ Code Table'!$M" &amp; O$1),$A644&lt;=INDIRECT("'Panasonic ERJ Code Table'!$N" &amp; O$1)) ),O$2&amp;_xlfn.XLOOKUP($A644,E96_raw,E96_code),"N/A")</f>
        <v>N/A</v>
      </c>
      <c r="R644" s="5" t="str" cm="1">
        <f t="array" aca="1" ref="R644" ca="1">IF( OR( AND($A644&gt;=INDIRECT("'Panasonic ERJ Code Table'!$K" &amp; R$1),$A644&lt;=INDIRECT("'Panasonic ERJ Code Table'!$L" &amp; R$1)), AND($A644&gt;=INDIRECT("'Panasonic ERJ Code Table'!$M" &amp; R$1),$A644&lt;=INDIRECT("'Panasonic ERJ Code Table'!$N" &amp; R$1)) ),R$2&amp;_xlfn.XLOOKUP($A644,E96_raw,E96_code),"N/A")</f>
        <v>N/A</v>
      </c>
      <c r="U644" s="5" t="str" cm="1">
        <f t="array" aca="1" ref="U644" ca="1">IF( OR( AND($A644&gt;=INDIRECT("'Panasonic ERJ Code Table'!$J" &amp; U$1),$A644&lt;=INDIRECT("'Panasonic ERJ Code Table'!$K" &amp; U$1)), AND($A644&gt;=INDIRECT("'Panasonic ERJ Code Table'!$L" &amp; U$1),$A644&lt;=INDIRECT("'Panasonic ERJ Code Table'!$M" &amp; U$1)) ),U$2&amp;_xlfn.XLOOKUP($A644,E96_raw,E96_code),"N/A")</f>
        <v>N/A</v>
      </c>
    </row>
    <row r="645" spans="1:21">
      <c r="A645" s="16">
        <v>4870000</v>
      </c>
      <c r="B645" s="19"/>
      <c r="C645" s="5" t="str" cm="1">
        <f t="array" aca="1" ref="C645" ca="1">IF( OR( AND($A645&gt;=INDIRECT("'Panasonic ERJ Code Table'!$K" &amp; C$1),$A645&lt;=INDIRECT("'Panasonic ERJ Code Table'!$L" &amp; C$1)), AND($A645&gt;=INDIRECT("'Panasonic ERJ Code Table'!$M" &amp; C$1),$A645&lt;=INDIRECT("'Panasonic ERJ Code Table'!$N" &amp; C$1)) ),C$2&amp;_xlfn.XLOOKUP($A645,E96_raw,E96_code),"N/A")</f>
        <v>N/A</v>
      </c>
      <c r="F645" s="5" t="str" cm="1">
        <f t="array" aca="1" ref="F645" ca="1">IF( OR( AND($A645&gt;=INDIRECT("'Panasonic ERJ Code Table'!$K" &amp; F$1),$A645&lt;=INDIRECT("'Panasonic ERJ Code Table'!$L" &amp; F$1)), AND($A645&gt;=INDIRECT("'Panasonic ERJ Code Table'!$M" &amp; F$1),$A645&lt;=INDIRECT("'Panasonic ERJ Code Table'!$N" &amp; F$1)) ),F$2&amp;_xlfn.XLOOKUP($A645,E96_raw,E96_code),"N/A")</f>
        <v>N/A</v>
      </c>
      <c r="I645" s="5" t="str" cm="1">
        <f t="array" aca="1" ref="I645" ca="1">IF( OR( AND($A645&gt;=INDIRECT("'Panasonic ERJ Code Table'!$K" &amp; I$1),$A645&lt;=INDIRECT("'Panasonic ERJ Code Table'!$L" &amp; I$1)), AND($A645&gt;=INDIRECT("'Panasonic ERJ Code Table'!$M" &amp; I$1),$A645&lt;=INDIRECT("'Panasonic ERJ Code Table'!$N" &amp; I$1)) ),I$2&amp;_xlfn.XLOOKUP($A645,E96_raw,E96_code),"N/A")</f>
        <v>N/A</v>
      </c>
      <c r="L645" s="5" t="str" cm="1">
        <f t="array" aca="1" ref="L645" ca="1">IF( OR( AND($A645&gt;=INDIRECT("'Panasonic ERJ Code Table'!$K" &amp; L$1),$A645&lt;=INDIRECT("'Panasonic ERJ Code Table'!$L" &amp; L$1)), AND($A645&gt;=INDIRECT("'Panasonic ERJ Code Table'!$M" &amp; L$1),$A645&lt;=INDIRECT("'Panasonic ERJ Code Table'!$N" &amp; L$1)) ),L$2&amp;_xlfn.XLOOKUP($A645,E96_raw,E96_code),"N/A")</f>
        <v>N/A</v>
      </c>
      <c r="O645" s="5" t="str" cm="1">
        <f t="array" aca="1" ref="O645" ca="1">IF( OR( AND($A645&gt;=INDIRECT("'Panasonic ERJ Code Table'!$K" &amp; O$1),$A645&lt;=INDIRECT("'Panasonic ERJ Code Table'!$L" &amp; O$1)), AND($A645&gt;=INDIRECT("'Panasonic ERJ Code Table'!$M" &amp; O$1),$A645&lt;=INDIRECT("'Panasonic ERJ Code Table'!$N" &amp; O$1)) ),O$2&amp;_xlfn.XLOOKUP($A645,E96_raw,E96_code),"N/A")</f>
        <v>N/A</v>
      </c>
      <c r="R645" s="5" t="str" cm="1">
        <f t="array" aca="1" ref="R645" ca="1">IF( OR( AND($A645&gt;=INDIRECT("'Panasonic ERJ Code Table'!$K" &amp; R$1),$A645&lt;=INDIRECT("'Panasonic ERJ Code Table'!$L" &amp; R$1)), AND($A645&gt;=INDIRECT("'Panasonic ERJ Code Table'!$M" &amp; R$1),$A645&lt;=INDIRECT("'Panasonic ERJ Code Table'!$N" &amp; R$1)) ),R$2&amp;_xlfn.XLOOKUP($A645,E96_raw,E96_code),"N/A")</f>
        <v>N/A</v>
      </c>
      <c r="U645" s="5" t="str" cm="1">
        <f t="array" aca="1" ref="U645" ca="1">IF( OR( AND($A645&gt;=INDIRECT("'Panasonic ERJ Code Table'!$J" &amp; U$1),$A645&lt;=INDIRECT("'Panasonic ERJ Code Table'!$K" &amp; U$1)), AND($A645&gt;=INDIRECT("'Panasonic ERJ Code Table'!$L" &amp; U$1),$A645&lt;=INDIRECT("'Panasonic ERJ Code Table'!$M" &amp; U$1)) ),U$2&amp;_xlfn.XLOOKUP($A645,E96_raw,E96_code),"N/A")</f>
        <v>N/A</v>
      </c>
    </row>
    <row r="646" spans="1:21">
      <c r="A646" s="16">
        <v>4990000</v>
      </c>
      <c r="B646" s="19"/>
      <c r="C646" s="5" t="str" cm="1">
        <f t="array" aca="1" ref="C646" ca="1">IF( OR( AND($A646&gt;=INDIRECT("'Panasonic ERJ Code Table'!$K" &amp; C$1),$A646&lt;=INDIRECT("'Panasonic ERJ Code Table'!$L" &amp; C$1)), AND($A646&gt;=INDIRECT("'Panasonic ERJ Code Table'!$M" &amp; C$1),$A646&lt;=INDIRECT("'Panasonic ERJ Code Table'!$N" &amp; C$1)) ),C$2&amp;_xlfn.XLOOKUP($A646,E96_raw,E96_code),"N/A")</f>
        <v>N/A</v>
      </c>
      <c r="F646" s="5" t="str" cm="1">
        <f t="array" aca="1" ref="F646" ca="1">IF( OR( AND($A646&gt;=INDIRECT("'Panasonic ERJ Code Table'!$K" &amp; F$1),$A646&lt;=INDIRECT("'Panasonic ERJ Code Table'!$L" &amp; F$1)), AND($A646&gt;=INDIRECT("'Panasonic ERJ Code Table'!$M" &amp; F$1),$A646&lt;=INDIRECT("'Panasonic ERJ Code Table'!$N" &amp; F$1)) ),F$2&amp;_xlfn.XLOOKUP($A646,E96_raw,E96_code),"N/A")</f>
        <v>N/A</v>
      </c>
      <c r="I646" s="5" t="str" cm="1">
        <f t="array" aca="1" ref="I646" ca="1">IF( OR( AND($A646&gt;=INDIRECT("'Panasonic ERJ Code Table'!$K" &amp; I$1),$A646&lt;=INDIRECT("'Panasonic ERJ Code Table'!$L" &amp; I$1)), AND($A646&gt;=INDIRECT("'Panasonic ERJ Code Table'!$M" &amp; I$1),$A646&lt;=INDIRECT("'Panasonic ERJ Code Table'!$N" &amp; I$1)) ),I$2&amp;_xlfn.XLOOKUP($A646,E96_raw,E96_code),"N/A")</f>
        <v>N/A</v>
      </c>
      <c r="L646" s="5" t="str" cm="1">
        <f t="array" aca="1" ref="L646" ca="1">IF( OR( AND($A646&gt;=INDIRECT("'Panasonic ERJ Code Table'!$K" &amp; L$1),$A646&lt;=INDIRECT("'Panasonic ERJ Code Table'!$L" &amp; L$1)), AND($A646&gt;=INDIRECT("'Panasonic ERJ Code Table'!$M" &amp; L$1),$A646&lt;=INDIRECT("'Panasonic ERJ Code Table'!$N" &amp; L$1)) ),L$2&amp;_xlfn.XLOOKUP($A646,E96_raw,E96_code),"N/A")</f>
        <v>N/A</v>
      </c>
      <c r="O646" s="5" t="str" cm="1">
        <f t="array" aca="1" ref="O646" ca="1">IF( OR( AND($A646&gt;=INDIRECT("'Panasonic ERJ Code Table'!$K" &amp; O$1),$A646&lt;=INDIRECT("'Panasonic ERJ Code Table'!$L" &amp; O$1)), AND($A646&gt;=INDIRECT("'Panasonic ERJ Code Table'!$M" &amp; O$1),$A646&lt;=INDIRECT("'Panasonic ERJ Code Table'!$N" &amp; O$1)) ),O$2&amp;_xlfn.XLOOKUP($A646,E96_raw,E96_code),"N/A")</f>
        <v>N/A</v>
      </c>
      <c r="R646" s="5" t="str" cm="1">
        <f t="array" aca="1" ref="R646" ca="1">IF( OR( AND($A646&gt;=INDIRECT("'Panasonic ERJ Code Table'!$K" &amp; R$1),$A646&lt;=INDIRECT("'Panasonic ERJ Code Table'!$L" &amp; R$1)), AND($A646&gt;=INDIRECT("'Panasonic ERJ Code Table'!$M" &amp; R$1),$A646&lt;=INDIRECT("'Panasonic ERJ Code Table'!$N" &amp; R$1)) ),R$2&amp;_xlfn.XLOOKUP($A646,E96_raw,E96_code),"N/A")</f>
        <v>N/A</v>
      </c>
      <c r="U646" s="5" t="str" cm="1">
        <f t="array" aca="1" ref="U646" ca="1">IF( OR( AND($A646&gt;=INDIRECT("'Panasonic ERJ Code Table'!$J" &amp; U$1),$A646&lt;=INDIRECT("'Panasonic ERJ Code Table'!$K" &amp; U$1)), AND($A646&gt;=INDIRECT("'Panasonic ERJ Code Table'!$L" &amp; U$1),$A646&lt;=INDIRECT("'Panasonic ERJ Code Table'!$M" &amp; U$1)) ),U$2&amp;_xlfn.XLOOKUP($A646,E96_raw,E96_code),"N/A")</f>
        <v>N/A</v>
      </c>
    </row>
    <row r="647" spans="1:21">
      <c r="A647" s="16">
        <v>5110000</v>
      </c>
      <c r="B647" s="19"/>
      <c r="C647" s="5" t="str" cm="1">
        <f t="array" aca="1" ref="C647" ca="1">IF( OR( AND($A647&gt;=INDIRECT("'Panasonic ERJ Code Table'!$K" &amp; C$1),$A647&lt;=INDIRECT("'Panasonic ERJ Code Table'!$L" &amp; C$1)), AND($A647&gt;=INDIRECT("'Panasonic ERJ Code Table'!$M" &amp; C$1),$A647&lt;=INDIRECT("'Panasonic ERJ Code Table'!$N" &amp; C$1)) ),C$2&amp;_xlfn.XLOOKUP($A647,E96_raw,E96_code),"N/A")</f>
        <v>N/A</v>
      </c>
      <c r="F647" s="5" t="str" cm="1">
        <f t="array" aca="1" ref="F647" ca="1">IF( OR( AND($A647&gt;=INDIRECT("'Panasonic ERJ Code Table'!$K" &amp; F$1),$A647&lt;=INDIRECT("'Panasonic ERJ Code Table'!$L" &amp; F$1)), AND($A647&gt;=INDIRECT("'Panasonic ERJ Code Table'!$M" &amp; F$1),$A647&lt;=INDIRECT("'Panasonic ERJ Code Table'!$N" &amp; F$1)) ),F$2&amp;_xlfn.XLOOKUP($A647,E96_raw,E96_code),"N/A")</f>
        <v>N/A</v>
      </c>
      <c r="I647" s="5" t="str" cm="1">
        <f t="array" aca="1" ref="I647" ca="1">IF( OR( AND($A647&gt;=INDIRECT("'Panasonic ERJ Code Table'!$K" &amp; I$1),$A647&lt;=INDIRECT("'Panasonic ERJ Code Table'!$L" &amp; I$1)), AND($A647&gt;=INDIRECT("'Panasonic ERJ Code Table'!$M" &amp; I$1),$A647&lt;=INDIRECT("'Panasonic ERJ Code Table'!$N" &amp; I$1)) ),I$2&amp;_xlfn.XLOOKUP($A647,E96_raw,E96_code),"N/A")</f>
        <v>N/A</v>
      </c>
      <c r="L647" s="5" t="str" cm="1">
        <f t="array" aca="1" ref="L647" ca="1">IF( OR( AND($A647&gt;=INDIRECT("'Panasonic ERJ Code Table'!$K" &amp; L$1),$A647&lt;=INDIRECT("'Panasonic ERJ Code Table'!$L" &amp; L$1)), AND($A647&gt;=INDIRECT("'Panasonic ERJ Code Table'!$M" &amp; L$1),$A647&lt;=INDIRECT("'Panasonic ERJ Code Table'!$N" &amp; L$1)) ),L$2&amp;_xlfn.XLOOKUP($A647,E96_raw,E96_code),"N/A")</f>
        <v>N/A</v>
      </c>
      <c r="O647" s="5" t="str" cm="1">
        <f t="array" aca="1" ref="O647" ca="1">IF( OR( AND($A647&gt;=INDIRECT("'Panasonic ERJ Code Table'!$K" &amp; O$1),$A647&lt;=INDIRECT("'Panasonic ERJ Code Table'!$L" &amp; O$1)), AND($A647&gt;=INDIRECT("'Panasonic ERJ Code Table'!$M" &amp; O$1),$A647&lt;=INDIRECT("'Panasonic ERJ Code Table'!$N" &amp; O$1)) ),O$2&amp;_xlfn.XLOOKUP($A647,E96_raw,E96_code),"N/A")</f>
        <v>N/A</v>
      </c>
      <c r="R647" s="5" t="str" cm="1">
        <f t="array" aca="1" ref="R647" ca="1">IF( OR( AND($A647&gt;=INDIRECT("'Panasonic ERJ Code Table'!$K" &amp; R$1),$A647&lt;=INDIRECT("'Panasonic ERJ Code Table'!$L" &amp; R$1)), AND($A647&gt;=INDIRECT("'Panasonic ERJ Code Table'!$M" &amp; R$1),$A647&lt;=INDIRECT("'Panasonic ERJ Code Table'!$N" &amp; R$1)) ),R$2&amp;_xlfn.XLOOKUP($A647,E96_raw,E96_code),"N/A")</f>
        <v>N/A</v>
      </c>
      <c r="U647" s="5" t="str" cm="1">
        <f t="array" aca="1" ref="U647" ca="1">IF( OR( AND($A647&gt;=INDIRECT("'Panasonic ERJ Code Table'!$J" &amp; U$1),$A647&lt;=INDIRECT("'Panasonic ERJ Code Table'!$K" &amp; U$1)), AND($A647&gt;=INDIRECT("'Panasonic ERJ Code Table'!$L" &amp; U$1),$A647&lt;=INDIRECT("'Panasonic ERJ Code Table'!$M" &amp; U$1)) ),U$2&amp;_xlfn.XLOOKUP($A647,E96_raw,E96_code),"N/A")</f>
        <v>N/A</v>
      </c>
    </row>
    <row r="648" spans="1:21">
      <c r="A648" s="16">
        <v>5230000.0000000009</v>
      </c>
      <c r="B648" s="19"/>
      <c r="C648" s="5" t="str" cm="1">
        <f t="array" aca="1" ref="C648" ca="1">IF( OR( AND($A648&gt;=INDIRECT("'Panasonic ERJ Code Table'!$K" &amp; C$1),$A648&lt;=INDIRECT("'Panasonic ERJ Code Table'!$L" &amp; C$1)), AND($A648&gt;=INDIRECT("'Panasonic ERJ Code Table'!$M" &amp; C$1),$A648&lt;=INDIRECT("'Panasonic ERJ Code Table'!$N" &amp; C$1)) ),C$2&amp;_xlfn.XLOOKUP($A648,E96_raw,E96_code),"N/A")</f>
        <v>N/A</v>
      </c>
      <c r="F648" s="5" t="str" cm="1">
        <f t="array" aca="1" ref="F648" ca="1">IF( OR( AND($A648&gt;=INDIRECT("'Panasonic ERJ Code Table'!$K" &amp; F$1),$A648&lt;=INDIRECT("'Panasonic ERJ Code Table'!$L" &amp; F$1)), AND($A648&gt;=INDIRECT("'Panasonic ERJ Code Table'!$M" &amp; F$1),$A648&lt;=INDIRECT("'Panasonic ERJ Code Table'!$N" &amp; F$1)) ),F$2&amp;_xlfn.XLOOKUP($A648,E96_raw,E96_code),"N/A")</f>
        <v>N/A</v>
      </c>
      <c r="I648" s="5" t="str" cm="1">
        <f t="array" aca="1" ref="I648" ca="1">IF( OR( AND($A648&gt;=INDIRECT("'Panasonic ERJ Code Table'!$K" &amp; I$1),$A648&lt;=INDIRECT("'Panasonic ERJ Code Table'!$L" &amp; I$1)), AND($A648&gt;=INDIRECT("'Panasonic ERJ Code Table'!$M" &amp; I$1),$A648&lt;=INDIRECT("'Panasonic ERJ Code Table'!$N" &amp; I$1)) ),I$2&amp;_xlfn.XLOOKUP($A648,E96_raw,E96_code),"N/A")</f>
        <v>N/A</v>
      </c>
      <c r="L648" s="5" t="str" cm="1">
        <f t="array" aca="1" ref="L648" ca="1">IF( OR( AND($A648&gt;=INDIRECT("'Panasonic ERJ Code Table'!$K" &amp; L$1),$A648&lt;=INDIRECT("'Panasonic ERJ Code Table'!$L" &amp; L$1)), AND($A648&gt;=INDIRECT("'Panasonic ERJ Code Table'!$M" &amp; L$1),$A648&lt;=INDIRECT("'Panasonic ERJ Code Table'!$N" &amp; L$1)) ),L$2&amp;_xlfn.XLOOKUP($A648,E96_raw,E96_code),"N/A")</f>
        <v>N/A</v>
      </c>
      <c r="O648" s="5" t="str" cm="1">
        <f t="array" aca="1" ref="O648" ca="1">IF( OR( AND($A648&gt;=INDIRECT("'Panasonic ERJ Code Table'!$K" &amp; O$1),$A648&lt;=INDIRECT("'Panasonic ERJ Code Table'!$L" &amp; O$1)), AND($A648&gt;=INDIRECT("'Panasonic ERJ Code Table'!$M" &amp; O$1),$A648&lt;=INDIRECT("'Panasonic ERJ Code Table'!$N" &amp; O$1)) ),O$2&amp;_xlfn.XLOOKUP($A648,E96_raw,E96_code),"N/A")</f>
        <v>N/A</v>
      </c>
      <c r="R648" s="5" t="str" cm="1">
        <f t="array" aca="1" ref="R648" ca="1">IF( OR( AND($A648&gt;=INDIRECT("'Panasonic ERJ Code Table'!$K" &amp; R$1),$A648&lt;=INDIRECT("'Panasonic ERJ Code Table'!$L" &amp; R$1)), AND($A648&gt;=INDIRECT("'Panasonic ERJ Code Table'!$M" &amp; R$1),$A648&lt;=INDIRECT("'Panasonic ERJ Code Table'!$N" &amp; R$1)) ),R$2&amp;_xlfn.XLOOKUP($A648,E96_raw,E96_code),"N/A")</f>
        <v>N/A</v>
      </c>
      <c r="U648" s="5" t="str" cm="1">
        <f t="array" aca="1" ref="U648" ca="1">IF( OR( AND($A648&gt;=INDIRECT("'Panasonic ERJ Code Table'!$J" &amp; U$1),$A648&lt;=INDIRECT("'Panasonic ERJ Code Table'!$K" &amp; U$1)), AND($A648&gt;=INDIRECT("'Panasonic ERJ Code Table'!$L" &amp; U$1),$A648&lt;=INDIRECT("'Panasonic ERJ Code Table'!$M" &amp; U$1)) ),U$2&amp;_xlfn.XLOOKUP($A648,E96_raw,E96_code),"N/A")</f>
        <v>N/A</v>
      </c>
    </row>
    <row r="649" spans="1:21">
      <c r="A649" s="16">
        <v>5360000</v>
      </c>
      <c r="B649" s="19"/>
      <c r="C649" s="5" t="str" cm="1">
        <f t="array" aca="1" ref="C649" ca="1">IF( OR( AND($A649&gt;=INDIRECT("'Panasonic ERJ Code Table'!$K" &amp; C$1),$A649&lt;=INDIRECT("'Panasonic ERJ Code Table'!$L" &amp; C$1)), AND($A649&gt;=INDIRECT("'Panasonic ERJ Code Table'!$M" &amp; C$1),$A649&lt;=INDIRECT("'Panasonic ERJ Code Table'!$N" &amp; C$1)) ),C$2&amp;_xlfn.XLOOKUP($A649,E96_raw,E96_code),"N/A")</f>
        <v>N/A</v>
      </c>
      <c r="F649" s="5" t="str" cm="1">
        <f t="array" aca="1" ref="F649" ca="1">IF( OR( AND($A649&gt;=INDIRECT("'Panasonic ERJ Code Table'!$K" &amp; F$1),$A649&lt;=INDIRECT("'Panasonic ERJ Code Table'!$L" &amp; F$1)), AND($A649&gt;=INDIRECT("'Panasonic ERJ Code Table'!$M" &amp; F$1),$A649&lt;=INDIRECT("'Panasonic ERJ Code Table'!$N" &amp; F$1)) ),F$2&amp;_xlfn.XLOOKUP($A649,E96_raw,E96_code),"N/A")</f>
        <v>N/A</v>
      </c>
      <c r="I649" s="5" t="str" cm="1">
        <f t="array" aca="1" ref="I649" ca="1">IF( OR( AND($A649&gt;=INDIRECT("'Panasonic ERJ Code Table'!$K" &amp; I$1),$A649&lt;=INDIRECT("'Panasonic ERJ Code Table'!$L" &amp; I$1)), AND($A649&gt;=INDIRECT("'Panasonic ERJ Code Table'!$M" &amp; I$1),$A649&lt;=INDIRECT("'Panasonic ERJ Code Table'!$N" &amp; I$1)) ),I$2&amp;_xlfn.XLOOKUP($A649,E96_raw,E96_code),"N/A")</f>
        <v>N/A</v>
      </c>
      <c r="L649" s="5" t="str" cm="1">
        <f t="array" aca="1" ref="L649" ca="1">IF( OR( AND($A649&gt;=INDIRECT("'Panasonic ERJ Code Table'!$K" &amp; L$1),$A649&lt;=INDIRECT("'Panasonic ERJ Code Table'!$L" &amp; L$1)), AND($A649&gt;=INDIRECT("'Panasonic ERJ Code Table'!$M" &amp; L$1),$A649&lt;=INDIRECT("'Panasonic ERJ Code Table'!$N" &amp; L$1)) ),L$2&amp;_xlfn.XLOOKUP($A649,E96_raw,E96_code),"N/A")</f>
        <v>N/A</v>
      </c>
      <c r="O649" s="5" t="str" cm="1">
        <f t="array" aca="1" ref="O649" ca="1">IF( OR( AND($A649&gt;=INDIRECT("'Panasonic ERJ Code Table'!$K" &amp; O$1),$A649&lt;=INDIRECT("'Panasonic ERJ Code Table'!$L" &amp; O$1)), AND($A649&gt;=INDIRECT("'Panasonic ERJ Code Table'!$M" &amp; O$1),$A649&lt;=INDIRECT("'Panasonic ERJ Code Table'!$N" &amp; O$1)) ),O$2&amp;_xlfn.XLOOKUP($A649,E96_raw,E96_code),"N/A")</f>
        <v>N/A</v>
      </c>
      <c r="R649" s="5" t="str" cm="1">
        <f t="array" aca="1" ref="R649" ca="1">IF( OR( AND($A649&gt;=INDIRECT("'Panasonic ERJ Code Table'!$K" &amp; R$1),$A649&lt;=INDIRECT("'Panasonic ERJ Code Table'!$L" &amp; R$1)), AND($A649&gt;=INDIRECT("'Panasonic ERJ Code Table'!$M" &amp; R$1),$A649&lt;=INDIRECT("'Panasonic ERJ Code Table'!$N" &amp; R$1)) ),R$2&amp;_xlfn.XLOOKUP($A649,E96_raw,E96_code),"N/A")</f>
        <v>N/A</v>
      </c>
      <c r="U649" s="5" t="str" cm="1">
        <f t="array" aca="1" ref="U649" ca="1">IF( OR( AND($A649&gt;=INDIRECT("'Panasonic ERJ Code Table'!$J" &amp; U$1),$A649&lt;=INDIRECT("'Panasonic ERJ Code Table'!$K" &amp; U$1)), AND($A649&gt;=INDIRECT("'Panasonic ERJ Code Table'!$L" &amp; U$1),$A649&lt;=INDIRECT("'Panasonic ERJ Code Table'!$M" &amp; U$1)) ),U$2&amp;_xlfn.XLOOKUP($A649,E96_raw,E96_code),"N/A")</f>
        <v>N/A</v>
      </c>
    </row>
    <row r="650" spans="1:21">
      <c r="A650" s="16">
        <v>5490000</v>
      </c>
      <c r="B650" s="19"/>
      <c r="C650" s="5" t="str" cm="1">
        <f t="array" aca="1" ref="C650" ca="1">IF( OR( AND($A650&gt;=INDIRECT("'Panasonic ERJ Code Table'!$K" &amp; C$1),$A650&lt;=INDIRECT("'Panasonic ERJ Code Table'!$L" &amp; C$1)), AND($A650&gt;=INDIRECT("'Panasonic ERJ Code Table'!$M" &amp; C$1),$A650&lt;=INDIRECT("'Panasonic ERJ Code Table'!$N" &amp; C$1)) ),C$2&amp;_xlfn.XLOOKUP($A650,E96_raw,E96_code),"N/A")</f>
        <v>N/A</v>
      </c>
      <c r="F650" s="5" t="str" cm="1">
        <f t="array" aca="1" ref="F650" ca="1">IF( OR( AND($A650&gt;=INDIRECT("'Panasonic ERJ Code Table'!$K" &amp; F$1),$A650&lt;=INDIRECT("'Panasonic ERJ Code Table'!$L" &amp; F$1)), AND($A650&gt;=INDIRECT("'Panasonic ERJ Code Table'!$M" &amp; F$1),$A650&lt;=INDIRECT("'Panasonic ERJ Code Table'!$N" &amp; F$1)) ),F$2&amp;_xlfn.XLOOKUP($A650,E96_raw,E96_code),"N/A")</f>
        <v>N/A</v>
      </c>
      <c r="I650" s="5" t="str" cm="1">
        <f t="array" aca="1" ref="I650" ca="1">IF( OR( AND($A650&gt;=INDIRECT("'Panasonic ERJ Code Table'!$K" &amp; I$1),$A650&lt;=INDIRECT("'Panasonic ERJ Code Table'!$L" &amp; I$1)), AND($A650&gt;=INDIRECT("'Panasonic ERJ Code Table'!$M" &amp; I$1),$A650&lt;=INDIRECT("'Panasonic ERJ Code Table'!$N" &amp; I$1)) ),I$2&amp;_xlfn.XLOOKUP($A650,E96_raw,E96_code),"N/A")</f>
        <v>N/A</v>
      </c>
      <c r="L650" s="5" t="str" cm="1">
        <f t="array" aca="1" ref="L650" ca="1">IF( OR( AND($A650&gt;=INDIRECT("'Panasonic ERJ Code Table'!$K" &amp; L$1),$A650&lt;=INDIRECT("'Panasonic ERJ Code Table'!$L" &amp; L$1)), AND($A650&gt;=INDIRECT("'Panasonic ERJ Code Table'!$M" &amp; L$1),$A650&lt;=INDIRECT("'Panasonic ERJ Code Table'!$N" &amp; L$1)) ),L$2&amp;_xlfn.XLOOKUP($A650,E96_raw,E96_code),"N/A")</f>
        <v>N/A</v>
      </c>
      <c r="O650" s="5" t="str" cm="1">
        <f t="array" aca="1" ref="O650" ca="1">IF( OR( AND($A650&gt;=INDIRECT("'Panasonic ERJ Code Table'!$K" &amp; O$1),$A650&lt;=INDIRECT("'Panasonic ERJ Code Table'!$L" &amp; O$1)), AND($A650&gt;=INDIRECT("'Panasonic ERJ Code Table'!$M" &amp; O$1),$A650&lt;=INDIRECT("'Panasonic ERJ Code Table'!$N" &amp; O$1)) ),O$2&amp;_xlfn.XLOOKUP($A650,E96_raw,E96_code),"N/A")</f>
        <v>N/A</v>
      </c>
      <c r="R650" s="5" t="str" cm="1">
        <f t="array" aca="1" ref="R650" ca="1">IF( OR( AND($A650&gt;=INDIRECT("'Panasonic ERJ Code Table'!$K" &amp; R$1),$A650&lt;=INDIRECT("'Panasonic ERJ Code Table'!$L" &amp; R$1)), AND($A650&gt;=INDIRECT("'Panasonic ERJ Code Table'!$M" &amp; R$1),$A650&lt;=INDIRECT("'Panasonic ERJ Code Table'!$N" &amp; R$1)) ),R$2&amp;_xlfn.XLOOKUP($A650,E96_raw,E96_code),"N/A")</f>
        <v>N/A</v>
      </c>
      <c r="U650" s="5" t="str" cm="1">
        <f t="array" aca="1" ref="U650" ca="1">IF( OR( AND($A650&gt;=INDIRECT("'Panasonic ERJ Code Table'!$J" &amp; U$1),$A650&lt;=INDIRECT("'Panasonic ERJ Code Table'!$K" &amp; U$1)), AND($A650&gt;=INDIRECT("'Panasonic ERJ Code Table'!$L" &amp; U$1),$A650&lt;=INDIRECT("'Panasonic ERJ Code Table'!$M" &amp; U$1)) ),U$2&amp;_xlfn.XLOOKUP($A650,E96_raw,E96_code),"N/A")</f>
        <v>N/A</v>
      </c>
    </row>
    <row r="651" spans="1:21">
      <c r="A651" s="16">
        <v>5620000</v>
      </c>
      <c r="B651" s="19"/>
      <c r="C651" s="5" t="str" cm="1">
        <f t="array" aca="1" ref="C651" ca="1">IF( OR( AND($A651&gt;=INDIRECT("'Panasonic ERJ Code Table'!$K" &amp; C$1),$A651&lt;=INDIRECT("'Panasonic ERJ Code Table'!$L" &amp; C$1)), AND($A651&gt;=INDIRECT("'Panasonic ERJ Code Table'!$M" &amp; C$1),$A651&lt;=INDIRECT("'Panasonic ERJ Code Table'!$N" &amp; C$1)) ),C$2&amp;_xlfn.XLOOKUP($A651,E96_raw,E96_code),"N/A")</f>
        <v>N/A</v>
      </c>
      <c r="F651" s="5" t="str" cm="1">
        <f t="array" aca="1" ref="F651" ca="1">IF( OR( AND($A651&gt;=INDIRECT("'Panasonic ERJ Code Table'!$K" &amp; F$1),$A651&lt;=INDIRECT("'Panasonic ERJ Code Table'!$L" &amp; F$1)), AND($A651&gt;=INDIRECT("'Panasonic ERJ Code Table'!$M" &amp; F$1),$A651&lt;=INDIRECT("'Panasonic ERJ Code Table'!$N" &amp; F$1)) ),F$2&amp;_xlfn.XLOOKUP($A651,E96_raw,E96_code),"N/A")</f>
        <v>N/A</v>
      </c>
      <c r="I651" s="5" t="str" cm="1">
        <f t="array" aca="1" ref="I651" ca="1">IF( OR( AND($A651&gt;=INDIRECT("'Panasonic ERJ Code Table'!$K" &amp; I$1),$A651&lt;=INDIRECT("'Panasonic ERJ Code Table'!$L" &amp; I$1)), AND($A651&gt;=INDIRECT("'Panasonic ERJ Code Table'!$M" &amp; I$1),$A651&lt;=INDIRECT("'Panasonic ERJ Code Table'!$N" &amp; I$1)) ),I$2&amp;_xlfn.XLOOKUP($A651,E96_raw,E96_code),"N/A")</f>
        <v>N/A</v>
      </c>
      <c r="L651" s="5" t="str" cm="1">
        <f t="array" aca="1" ref="L651" ca="1">IF( OR( AND($A651&gt;=INDIRECT("'Panasonic ERJ Code Table'!$K" &amp; L$1),$A651&lt;=INDIRECT("'Panasonic ERJ Code Table'!$L" &amp; L$1)), AND($A651&gt;=INDIRECT("'Panasonic ERJ Code Table'!$M" &amp; L$1),$A651&lt;=INDIRECT("'Panasonic ERJ Code Table'!$N" &amp; L$1)) ),L$2&amp;_xlfn.XLOOKUP($A651,E96_raw,E96_code),"N/A")</f>
        <v>N/A</v>
      </c>
      <c r="O651" s="5" t="str" cm="1">
        <f t="array" aca="1" ref="O651" ca="1">IF( OR( AND($A651&gt;=INDIRECT("'Panasonic ERJ Code Table'!$K" &amp; O$1),$A651&lt;=INDIRECT("'Panasonic ERJ Code Table'!$L" &amp; O$1)), AND($A651&gt;=INDIRECT("'Panasonic ERJ Code Table'!$M" &amp; O$1),$A651&lt;=INDIRECT("'Panasonic ERJ Code Table'!$N" &amp; O$1)) ),O$2&amp;_xlfn.XLOOKUP($A651,E96_raw,E96_code),"N/A")</f>
        <v>N/A</v>
      </c>
      <c r="R651" s="5" t="str" cm="1">
        <f t="array" aca="1" ref="R651" ca="1">IF( OR( AND($A651&gt;=INDIRECT("'Panasonic ERJ Code Table'!$K" &amp; R$1),$A651&lt;=INDIRECT("'Panasonic ERJ Code Table'!$L" &amp; R$1)), AND($A651&gt;=INDIRECT("'Panasonic ERJ Code Table'!$M" &amp; R$1),$A651&lt;=INDIRECT("'Panasonic ERJ Code Table'!$N" &amp; R$1)) ),R$2&amp;_xlfn.XLOOKUP($A651,E96_raw,E96_code),"N/A")</f>
        <v>N/A</v>
      </c>
      <c r="U651" s="5" t="str" cm="1">
        <f t="array" aca="1" ref="U651" ca="1">IF( OR( AND($A651&gt;=INDIRECT("'Panasonic ERJ Code Table'!$J" &amp; U$1),$A651&lt;=INDIRECT("'Panasonic ERJ Code Table'!$K" &amp; U$1)), AND($A651&gt;=INDIRECT("'Panasonic ERJ Code Table'!$L" &amp; U$1),$A651&lt;=INDIRECT("'Panasonic ERJ Code Table'!$M" &amp; U$1)) ),U$2&amp;_xlfn.XLOOKUP($A651,E96_raw,E96_code),"N/A")</f>
        <v>N/A</v>
      </c>
    </row>
    <row r="652" spans="1:21">
      <c r="A652" s="16">
        <v>5760000</v>
      </c>
      <c r="B652" s="19"/>
      <c r="C652" s="5" t="str" cm="1">
        <f t="array" aca="1" ref="C652" ca="1">IF( OR( AND($A652&gt;=INDIRECT("'Panasonic ERJ Code Table'!$K" &amp; C$1),$A652&lt;=INDIRECT("'Panasonic ERJ Code Table'!$L" &amp; C$1)), AND($A652&gt;=INDIRECT("'Panasonic ERJ Code Table'!$M" &amp; C$1),$A652&lt;=INDIRECT("'Panasonic ERJ Code Table'!$N" &amp; C$1)) ),C$2&amp;_xlfn.XLOOKUP($A652,E96_raw,E96_code),"N/A")</f>
        <v>N/A</v>
      </c>
      <c r="F652" s="5" t="str" cm="1">
        <f t="array" aca="1" ref="F652" ca="1">IF( OR( AND($A652&gt;=INDIRECT("'Panasonic ERJ Code Table'!$K" &amp; F$1),$A652&lt;=INDIRECT("'Panasonic ERJ Code Table'!$L" &amp; F$1)), AND($A652&gt;=INDIRECT("'Panasonic ERJ Code Table'!$M" &amp; F$1),$A652&lt;=INDIRECT("'Panasonic ERJ Code Table'!$N" &amp; F$1)) ),F$2&amp;_xlfn.XLOOKUP($A652,E96_raw,E96_code),"N/A")</f>
        <v>N/A</v>
      </c>
      <c r="I652" s="5" t="str" cm="1">
        <f t="array" aca="1" ref="I652" ca="1">IF( OR( AND($A652&gt;=INDIRECT("'Panasonic ERJ Code Table'!$K" &amp; I$1),$A652&lt;=INDIRECT("'Panasonic ERJ Code Table'!$L" &amp; I$1)), AND($A652&gt;=INDIRECT("'Panasonic ERJ Code Table'!$M" &amp; I$1),$A652&lt;=INDIRECT("'Panasonic ERJ Code Table'!$N" &amp; I$1)) ),I$2&amp;_xlfn.XLOOKUP($A652,E96_raw,E96_code),"N/A")</f>
        <v>N/A</v>
      </c>
      <c r="L652" s="5" t="str" cm="1">
        <f t="array" aca="1" ref="L652" ca="1">IF( OR( AND($A652&gt;=INDIRECT("'Panasonic ERJ Code Table'!$K" &amp; L$1),$A652&lt;=INDIRECT("'Panasonic ERJ Code Table'!$L" &amp; L$1)), AND($A652&gt;=INDIRECT("'Panasonic ERJ Code Table'!$M" &amp; L$1),$A652&lt;=INDIRECT("'Panasonic ERJ Code Table'!$N" &amp; L$1)) ),L$2&amp;_xlfn.XLOOKUP($A652,E96_raw,E96_code),"N/A")</f>
        <v>N/A</v>
      </c>
      <c r="O652" s="5" t="str" cm="1">
        <f t="array" aca="1" ref="O652" ca="1">IF( OR( AND($A652&gt;=INDIRECT("'Panasonic ERJ Code Table'!$K" &amp; O$1),$A652&lt;=INDIRECT("'Panasonic ERJ Code Table'!$L" &amp; O$1)), AND($A652&gt;=INDIRECT("'Panasonic ERJ Code Table'!$M" &amp; O$1),$A652&lt;=INDIRECT("'Panasonic ERJ Code Table'!$N" &amp; O$1)) ),O$2&amp;_xlfn.XLOOKUP($A652,E96_raw,E96_code),"N/A")</f>
        <v>N/A</v>
      </c>
      <c r="R652" s="5" t="str" cm="1">
        <f t="array" aca="1" ref="R652" ca="1">IF( OR( AND($A652&gt;=INDIRECT("'Panasonic ERJ Code Table'!$K" &amp; R$1),$A652&lt;=INDIRECT("'Panasonic ERJ Code Table'!$L" &amp; R$1)), AND($A652&gt;=INDIRECT("'Panasonic ERJ Code Table'!$M" &amp; R$1),$A652&lt;=INDIRECT("'Panasonic ERJ Code Table'!$N" &amp; R$1)) ),R$2&amp;_xlfn.XLOOKUP($A652,E96_raw,E96_code),"N/A")</f>
        <v>N/A</v>
      </c>
      <c r="U652" s="5" t="str" cm="1">
        <f t="array" aca="1" ref="U652" ca="1">IF( OR( AND($A652&gt;=INDIRECT("'Panasonic ERJ Code Table'!$J" &amp; U$1),$A652&lt;=INDIRECT("'Panasonic ERJ Code Table'!$K" &amp; U$1)), AND($A652&gt;=INDIRECT("'Panasonic ERJ Code Table'!$L" &amp; U$1),$A652&lt;=INDIRECT("'Panasonic ERJ Code Table'!$M" &amp; U$1)) ),U$2&amp;_xlfn.XLOOKUP($A652,E96_raw,E96_code),"N/A")</f>
        <v>N/A</v>
      </c>
    </row>
    <row r="653" spans="1:21">
      <c r="A653" s="16">
        <v>5900000</v>
      </c>
      <c r="B653" s="19"/>
      <c r="C653" s="5" t="str" cm="1">
        <f t="array" aca="1" ref="C653" ca="1">IF( OR( AND($A653&gt;=INDIRECT("'Panasonic ERJ Code Table'!$K" &amp; C$1),$A653&lt;=INDIRECT("'Panasonic ERJ Code Table'!$L" &amp; C$1)), AND($A653&gt;=INDIRECT("'Panasonic ERJ Code Table'!$M" &amp; C$1),$A653&lt;=INDIRECT("'Panasonic ERJ Code Table'!$N" &amp; C$1)) ),C$2&amp;_xlfn.XLOOKUP($A653,E96_raw,E96_code),"N/A")</f>
        <v>N/A</v>
      </c>
      <c r="F653" s="5" t="str" cm="1">
        <f t="array" aca="1" ref="F653" ca="1">IF( OR( AND($A653&gt;=INDIRECT("'Panasonic ERJ Code Table'!$K" &amp; F$1),$A653&lt;=INDIRECT("'Panasonic ERJ Code Table'!$L" &amp; F$1)), AND($A653&gt;=INDIRECT("'Panasonic ERJ Code Table'!$M" &amp; F$1),$A653&lt;=INDIRECT("'Panasonic ERJ Code Table'!$N" &amp; F$1)) ),F$2&amp;_xlfn.XLOOKUP($A653,E96_raw,E96_code),"N/A")</f>
        <v>N/A</v>
      </c>
      <c r="I653" s="5" t="str" cm="1">
        <f t="array" aca="1" ref="I653" ca="1">IF( OR( AND($A653&gt;=INDIRECT("'Panasonic ERJ Code Table'!$K" &amp; I$1),$A653&lt;=INDIRECT("'Panasonic ERJ Code Table'!$L" &amp; I$1)), AND($A653&gt;=INDIRECT("'Panasonic ERJ Code Table'!$M" &amp; I$1),$A653&lt;=INDIRECT("'Panasonic ERJ Code Table'!$N" &amp; I$1)) ),I$2&amp;_xlfn.XLOOKUP($A653,E96_raw,E96_code),"N/A")</f>
        <v>N/A</v>
      </c>
      <c r="L653" s="5" t="str" cm="1">
        <f t="array" aca="1" ref="L653" ca="1">IF( OR( AND($A653&gt;=INDIRECT("'Panasonic ERJ Code Table'!$K" &amp; L$1),$A653&lt;=INDIRECT("'Panasonic ERJ Code Table'!$L" &amp; L$1)), AND($A653&gt;=INDIRECT("'Panasonic ERJ Code Table'!$M" &amp; L$1),$A653&lt;=INDIRECT("'Panasonic ERJ Code Table'!$N" &amp; L$1)) ),L$2&amp;_xlfn.XLOOKUP($A653,E96_raw,E96_code),"N/A")</f>
        <v>N/A</v>
      </c>
      <c r="O653" s="5" t="str" cm="1">
        <f t="array" aca="1" ref="O653" ca="1">IF( OR( AND($A653&gt;=INDIRECT("'Panasonic ERJ Code Table'!$K" &amp; O$1),$A653&lt;=INDIRECT("'Panasonic ERJ Code Table'!$L" &amp; O$1)), AND($A653&gt;=INDIRECT("'Panasonic ERJ Code Table'!$M" &amp; O$1),$A653&lt;=INDIRECT("'Panasonic ERJ Code Table'!$N" &amp; O$1)) ),O$2&amp;_xlfn.XLOOKUP($A653,E96_raw,E96_code),"N/A")</f>
        <v>N/A</v>
      </c>
      <c r="R653" s="5" t="str" cm="1">
        <f t="array" aca="1" ref="R653" ca="1">IF( OR( AND($A653&gt;=INDIRECT("'Panasonic ERJ Code Table'!$K" &amp; R$1),$A653&lt;=INDIRECT("'Panasonic ERJ Code Table'!$L" &amp; R$1)), AND($A653&gt;=INDIRECT("'Panasonic ERJ Code Table'!$M" &amp; R$1),$A653&lt;=INDIRECT("'Panasonic ERJ Code Table'!$N" &amp; R$1)) ),R$2&amp;_xlfn.XLOOKUP($A653,E96_raw,E96_code),"N/A")</f>
        <v>N/A</v>
      </c>
      <c r="U653" s="5" t="str" cm="1">
        <f t="array" aca="1" ref="U653" ca="1">IF( OR( AND($A653&gt;=INDIRECT("'Panasonic ERJ Code Table'!$J" &amp; U$1),$A653&lt;=INDIRECT("'Panasonic ERJ Code Table'!$K" &amp; U$1)), AND($A653&gt;=INDIRECT("'Panasonic ERJ Code Table'!$L" &amp; U$1),$A653&lt;=INDIRECT("'Panasonic ERJ Code Table'!$M" &amp; U$1)) ),U$2&amp;_xlfn.XLOOKUP($A653,E96_raw,E96_code),"N/A")</f>
        <v>N/A</v>
      </c>
    </row>
    <row r="654" spans="1:21">
      <c r="A654" s="16">
        <v>6040000</v>
      </c>
      <c r="B654" s="19"/>
      <c r="C654" s="5" t="str" cm="1">
        <f t="array" aca="1" ref="C654" ca="1">IF( OR( AND($A654&gt;=INDIRECT("'Panasonic ERJ Code Table'!$K" &amp; C$1),$A654&lt;=INDIRECT("'Panasonic ERJ Code Table'!$L" &amp; C$1)), AND($A654&gt;=INDIRECT("'Panasonic ERJ Code Table'!$M" &amp; C$1),$A654&lt;=INDIRECT("'Panasonic ERJ Code Table'!$N" &amp; C$1)) ),C$2&amp;_xlfn.XLOOKUP($A654,E96_raw,E96_code),"N/A")</f>
        <v>N/A</v>
      </c>
      <c r="F654" s="5" t="str" cm="1">
        <f t="array" aca="1" ref="F654" ca="1">IF( OR( AND($A654&gt;=INDIRECT("'Panasonic ERJ Code Table'!$K" &amp; F$1),$A654&lt;=INDIRECT("'Panasonic ERJ Code Table'!$L" &amp; F$1)), AND($A654&gt;=INDIRECT("'Panasonic ERJ Code Table'!$M" &amp; F$1),$A654&lt;=INDIRECT("'Panasonic ERJ Code Table'!$N" &amp; F$1)) ),F$2&amp;_xlfn.XLOOKUP($A654,E96_raw,E96_code),"N/A")</f>
        <v>N/A</v>
      </c>
      <c r="I654" s="5" t="str" cm="1">
        <f t="array" aca="1" ref="I654" ca="1">IF( OR( AND($A654&gt;=INDIRECT("'Panasonic ERJ Code Table'!$K" &amp; I$1),$A654&lt;=INDIRECT("'Panasonic ERJ Code Table'!$L" &amp; I$1)), AND($A654&gt;=INDIRECT("'Panasonic ERJ Code Table'!$M" &amp; I$1),$A654&lt;=INDIRECT("'Panasonic ERJ Code Table'!$N" &amp; I$1)) ),I$2&amp;_xlfn.XLOOKUP($A654,E96_raw,E96_code),"N/A")</f>
        <v>N/A</v>
      </c>
      <c r="L654" s="5" t="str" cm="1">
        <f t="array" aca="1" ref="L654" ca="1">IF( OR( AND($A654&gt;=INDIRECT("'Panasonic ERJ Code Table'!$K" &amp; L$1),$A654&lt;=INDIRECT("'Panasonic ERJ Code Table'!$L" &amp; L$1)), AND($A654&gt;=INDIRECT("'Panasonic ERJ Code Table'!$M" &amp; L$1),$A654&lt;=INDIRECT("'Panasonic ERJ Code Table'!$N" &amp; L$1)) ),L$2&amp;_xlfn.XLOOKUP($A654,E96_raw,E96_code),"N/A")</f>
        <v>N/A</v>
      </c>
      <c r="O654" s="5" t="str" cm="1">
        <f t="array" aca="1" ref="O654" ca="1">IF( OR( AND($A654&gt;=INDIRECT("'Panasonic ERJ Code Table'!$K" &amp; O$1),$A654&lt;=INDIRECT("'Panasonic ERJ Code Table'!$L" &amp; O$1)), AND($A654&gt;=INDIRECT("'Panasonic ERJ Code Table'!$M" &amp; O$1),$A654&lt;=INDIRECT("'Panasonic ERJ Code Table'!$N" &amp; O$1)) ),O$2&amp;_xlfn.XLOOKUP($A654,E96_raw,E96_code),"N/A")</f>
        <v>N/A</v>
      </c>
      <c r="R654" s="5" t="str" cm="1">
        <f t="array" aca="1" ref="R654" ca="1">IF( OR( AND($A654&gt;=INDIRECT("'Panasonic ERJ Code Table'!$K" &amp; R$1),$A654&lt;=INDIRECT("'Panasonic ERJ Code Table'!$L" &amp; R$1)), AND($A654&gt;=INDIRECT("'Panasonic ERJ Code Table'!$M" &amp; R$1),$A654&lt;=INDIRECT("'Panasonic ERJ Code Table'!$N" &amp; R$1)) ),R$2&amp;_xlfn.XLOOKUP($A654,E96_raw,E96_code),"N/A")</f>
        <v>N/A</v>
      </c>
      <c r="U654" s="5" t="str" cm="1">
        <f t="array" aca="1" ref="U654" ca="1">IF( OR( AND($A654&gt;=INDIRECT("'Panasonic ERJ Code Table'!$J" &amp; U$1),$A654&lt;=INDIRECT("'Panasonic ERJ Code Table'!$K" &amp; U$1)), AND($A654&gt;=INDIRECT("'Panasonic ERJ Code Table'!$L" &amp; U$1),$A654&lt;=INDIRECT("'Panasonic ERJ Code Table'!$M" &amp; U$1)) ),U$2&amp;_xlfn.XLOOKUP($A654,E96_raw,E96_code),"N/A")</f>
        <v>N/A</v>
      </c>
    </row>
    <row r="655" spans="1:21">
      <c r="A655" s="16">
        <v>6190000.0000000009</v>
      </c>
      <c r="B655" s="19"/>
      <c r="C655" s="5" t="str" cm="1">
        <f t="array" aca="1" ref="C655" ca="1">IF( OR( AND($A655&gt;=INDIRECT("'Panasonic ERJ Code Table'!$K" &amp; C$1),$A655&lt;=INDIRECT("'Panasonic ERJ Code Table'!$L" &amp; C$1)), AND($A655&gt;=INDIRECT("'Panasonic ERJ Code Table'!$M" &amp; C$1),$A655&lt;=INDIRECT("'Panasonic ERJ Code Table'!$N" &amp; C$1)) ),C$2&amp;_xlfn.XLOOKUP($A655,E96_raw,E96_code),"N/A")</f>
        <v>N/A</v>
      </c>
      <c r="F655" s="5" t="str" cm="1">
        <f t="array" aca="1" ref="F655" ca="1">IF( OR( AND($A655&gt;=INDIRECT("'Panasonic ERJ Code Table'!$K" &amp; F$1),$A655&lt;=INDIRECT("'Panasonic ERJ Code Table'!$L" &amp; F$1)), AND($A655&gt;=INDIRECT("'Panasonic ERJ Code Table'!$M" &amp; F$1),$A655&lt;=INDIRECT("'Panasonic ERJ Code Table'!$N" &amp; F$1)) ),F$2&amp;_xlfn.XLOOKUP($A655,E96_raw,E96_code),"N/A")</f>
        <v>N/A</v>
      </c>
      <c r="I655" s="5" t="str" cm="1">
        <f t="array" aca="1" ref="I655" ca="1">IF( OR( AND($A655&gt;=INDIRECT("'Panasonic ERJ Code Table'!$K" &amp; I$1),$A655&lt;=INDIRECT("'Panasonic ERJ Code Table'!$L" &amp; I$1)), AND($A655&gt;=INDIRECT("'Panasonic ERJ Code Table'!$M" &amp; I$1),$A655&lt;=INDIRECT("'Panasonic ERJ Code Table'!$N" &amp; I$1)) ),I$2&amp;_xlfn.XLOOKUP($A655,E96_raw,E96_code),"N/A")</f>
        <v>N/A</v>
      </c>
      <c r="L655" s="5" t="str" cm="1">
        <f t="array" aca="1" ref="L655" ca="1">IF( OR( AND($A655&gt;=INDIRECT("'Panasonic ERJ Code Table'!$K" &amp; L$1),$A655&lt;=INDIRECT("'Panasonic ERJ Code Table'!$L" &amp; L$1)), AND($A655&gt;=INDIRECT("'Panasonic ERJ Code Table'!$M" &amp; L$1),$A655&lt;=INDIRECT("'Panasonic ERJ Code Table'!$N" &amp; L$1)) ),L$2&amp;_xlfn.XLOOKUP($A655,E96_raw,E96_code),"N/A")</f>
        <v>N/A</v>
      </c>
      <c r="O655" s="5" t="str" cm="1">
        <f t="array" aca="1" ref="O655" ca="1">IF( OR( AND($A655&gt;=INDIRECT("'Panasonic ERJ Code Table'!$K" &amp; O$1),$A655&lt;=INDIRECT("'Panasonic ERJ Code Table'!$L" &amp; O$1)), AND($A655&gt;=INDIRECT("'Panasonic ERJ Code Table'!$M" &amp; O$1),$A655&lt;=INDIRECT("'Panasonic ERJ Code Table'!$N" &amp; O$1)) ),O$2&amp;_xlfn.XLOOKUP($A655,E96_raw,E96_code),"N/A")</f>
        <v>N/A</v>
      </c>
      <c r="R655" s="5" t="str" cm="1">
        <f t="array" aca="1" ref="R655" ca="1">IF( OR( AND($A655&gt;=INDIRECT("'Panasonic ERJ Code Table'!$K" &amp; R$1),$A655&lt;=INDIRECT("'Panasonic ERJ Code Table'!$L" &amp; R$1)), AND($A655&gt;=INDIRECT("'Panasonic ERJ Code Table'!$M" &amp; R$1),$A655&lt;=INDIRECT("'Panasonic ERJ Code Table'!$N" &amp; R$1)) ),R$2&amp;_xlfn.XLOOKUP($A655,E96_raw,E96_code),"N/A")</f>
        <v>N/A</v>
      </c>
      <c r="U655" s="5" t="str" cm="1">
        <f t="array" aca="1" ref="U655" ca="1">IF( OR( AND($A655&gt;=INDIRECT("'Panasonic ERJ Code Table'!$J" &amp; U$1),$A655&lt;=INDIRECT("'Panasonic ERJ Code Table'!$K" &amp; U$1)), AND($A655&gt;=INDIRECT("'Panasonic ERJ Code Table'!$L" &amp; U$1),$A655&lt;=INDIRECT("'Panasonic ERJ Code Table'!$M" &amp; U$1)) ),U$2&amp;_xlfn.XLOOKUP($A655,E96_raw,E96_code),"N/A")</f>
        <v>N/A</v>
      </c>
    </row>
    <row r="656" spans="1:21">
      <c r="A656" s="16">
        <v>6340000</v>
      </c>
      <c r="B656" s="19"/>
      <c r="C656" s="5" t="str" cm="1">
        <f t="array" aca="1" ref="C656" ca="1">IF( OR( AND($A656&gt;=INDIRECT("'Panasonic ERJ Code Table'!$K" &amp; C$1),$A656&lt;=INDIRECT("'Panasonic ERJ Code Table'!$L" &amp; C$1)), AND($A656&gt;=INDIRECT("'Panasonic ERJ Code Table'!$M" &amp; C$1),$A656&lt;=INDIRECT("'Panasonic ERJ Code Table'!$N" &amp; C$1)) ),C$2&amp;_xlfn.XLOOKUP($A656,E96_raw,E96_code),"N/A")</f>
        <v>N/A</v>
      </c>
      <c r="F656" s="5" t="str" cm="1">
        <f t="array" aca="1" ref="F656" ca="1">IF( OR( AND($A656&gt;=INDIRECT("'Panasonic ERJ Code Table'!$K" &amp; F$1),$A656&lt;=INDIRECT("'Panasonic ERJ Code Table'!$L" &amp; F$1)), AND($A656&gt;=INDIRECT("'Panasonic ERJ Code Table'!$M" &amp; F$1),$A656&lt;=INDIRECT("'Panasonic ERJ Code Table'!$N" &amp; F$1)) ),F$2&amp;_xlfn.XLOOKUP($A656,E96_raw,E96_code),"N/A")</f>
        <v>N/A</v>
      </c>
      <c r="I656" s="5" t="str" cm="1">
        <f t="array" aca="1" ref="I656" ca="1">IF( OR( AND($A656&gt;=INDIRECT("'Panasonic ERJ Code Table'!$K" &amp; I$1),$A656&lt;=INDIRECT("'Panasonic ERJ Code Table'!$L" &amp; I$1)), AND($A656&gt;=INDIRECT("'Panasonic ERJ Code Table'!$M" &amp; I$1),$A656&lt;=INDIRECT("'Panasonic ERJ Code Table'!$N" &amp; I$1)) ),I$2&amp;_xlfn.XLOOKUP($A656,E96_raw,E96_code),"N/A")</f>
        <v>N/A</v>
      </c>
      <c r="L656" s="5" t="str" cm="1">
        <f t="array" aca="1" ref="L656" ca="1">IF( OR( AND($A656&gt;=INDIRECT("'Panasonic ERJ Code Table'!$K" &amp; L$1),$A656&lt;=INDIRECT("'Panasonic ERJ Code Table'!$L" &amp; L$1)), AND($A656&gt;=INDIRECT("'Panasonic ERJ Code Table'!$M" &amp; L$1),$A656&lt;=INDIRECT("'Panasonic ERJ Code Table'!$N" &amp; L$1)) ),L$2&amp;_xlfn.XLOOKUP($A656,E96_raw,E96_code),"N/A")</f>
        <v>N/A</v>
      </c>
      <c r="O656" s="5" t="str" cm="1">
        <f t="array" aca="1" ref="O656" ca="1">IF( OR( AND($A656&gt;=INDIRECT("'Panasonic ERJ Code Table'!$K" &amp; O$1),$A656&lt;=INDIRECT("'Panasonic ERJ Code Table'!$L" &amp; O$1)), AND($A656&gt;=INDIRECT("'Panasonic ERJ Code Table'!$M" &amp; O$1),$A656&lt;=INDIRECT("'Panasonic ERJ Code Table'!$N" &amp; O$1)) ),O$2&amp;_xlfn.XLOOKUP($A656,E96_raw,E96_code),"N/A")</f>
        <v>N/A</v>
      </c>
      <c r="R656" s="5" t="str" cm="1">
        <f t="array" aca="1" ref="R656" ca="1">IF( OR( AND($A656&gt;=INDIRECT("'Panasonic ERJ Code Table'!$K" &amp; R$1),$A656&lt;=INDIRECT("'Panasonic ERJ Code Table'!$L" &amp; R$1)), AND($A656&gt;=INDIRECT("'Panasonic ERJ Code Table'!$M" &amp; R$1),$A656&lt;=INDIRECT("'Panasonic ERJ Code Table'!$N" &amp; R$1)) ),R$2&amp;_xlfn.XLOOKUP($A656,E96_raw,E96_code),"N/A")</f>
        <v>N/A</v>
      </c>
      <c r="U656" s="5" t="str" cm="1">
        <f t="array" aca="1" ref="U656" ca="1">IF( OR( AND($A656&gt;=INDIRECT("'Panasonic ERJ Code Table'!$J" &amp; U$1),$A656&lt;=INDIRECT("'Panasonic ERJ Code Table'!$K" &amp; U$1)), AND($A656&gt;=INDIRECT("'Panasonic ERJ Code Table'!$L" &amp; U$1),$A656&lt;=INDIRECT("'Panasonic ERJ Code Table'!$M" &amp; U$1)) ),U$2&amp;_xlfn.XLOOKUP($A656,E96_raw,E96_code),"N/A")</f>
        <v>N/A</v>
      </c>
    </row>
    <row r="657" spans="1:21">
      <c r="A657" s="16">
        <v>6490000</v>
      </c>
      <c r="B657" s="19"/>
      <c r="C657" s="5" t="str" cm="1">
        <f t="array" aca="1" ref="C657" ca="1">IF( OR( AND($A657&gt;=INDIRECT("'Panasonic ERJ Code Table'!$K" &amp; C$1),$A657&lt;=INDIRECT("'Panasonic ERJ Code Table'!$L" &amp; C$1)), AND($A657&gt;=INDIRECT("'Panasonic ERJ Code Table'!$M" &amp; C$1),$A657&lt;=INDIRECT("'Panasonic ERJ Code Table'!$N" &amp; C$1)) ),C$2&amp;_xlfn.XLOOKUP($A657,E96_raw,E96_code),"N/A")</f>
        <v>N/A</v>
      </c>
      <c r="F657" s="5" t="str" cm="1">
        <f t="array" aca="1" ref="F657" ca="1">IF( OR( AND($A657&gt;=INDIRECT("'Panasonic ERJ Code Table'!$K" &amp; F$1),$A657&lt;=INDIRECT("'Panasonic ERJ Code Table'!$L" &amp; F$1)), AND($A657&gt;=INDIRECT("'Panasonic ERJ Code Table'!$M" &amp; F$1),$A657&lt;=INDIRECT("'Panasonic ERJ Code Table'!$N" &amp; F$1)) ),F$2&amp;_xlfn.XLOOKUP($A657,E96_raw,E96_code),"N/A")</f>
        <v>N/A</v>
      </c>
      <c r="I657" s="5" t="str" cm="1">
        <f t="array" aca="1" ref="I657" ca="1">IF( OR( AND($A657&gt;=INDIRECT("'Panasonic ERJ Code Table'!$K" &amp; I$1),$A657&lt;=INDIRECT("'Panasonic ERJ Code Table'!$L" &amp; I$1)), AND($A657&gt;=INDIRECT("'Panasonic ERJ Code Table'!$M" &amp; I$1),$A657&lt;=INDIRECT("'Panasonic ERJ Code Table'!$N" &amp; I$1)) ),I$2&amp;_xlfn.XLOOKUP($A657,E96_raw,E96_code),"N/A")</f>
        <v>N/A</v>
      </c>
      <c r="L657" s="5" t="str" cm="1">
        <f t="array" aca="1" ref="L657" ca="1">IF( OR( AND($A657&gt;=INDIRECT("'Panasonic ERJ Code Table'!$K" &amp; L$1),$A657&lt;=INDIRECT("'Panasonic ERJ Code Table'!$L" &amp; L$1)), AND($A657&gt;=INDIRECT("'Panasonic ERJ Code Table'!$M" &amp; L$1),$A657&lt;=INDIRECT("'Panasonic ERJ Code Table'!$N" &amp; L$1)) ),L$2&amp;_xlfn.XLOOKUP($A657,E96_raw,E96_code),"N/A")</f>
        <v>N/A</v>
      </c>
      <c r="O657" s="5" t="str" cm="1">
        <f t="array" aca="1" ref="O657" ca="1">IF( OR( AND($A657&gt;=INDIRECT("'Panasonic ERJ Code Table'!$K" &amp; O$1),$A657&lt;=INDIRECT("'Panasonic ERJ Code Table'!$L" &amp; O$1)), AND($A657&gt;=INDIRECT("'Panasonic ERJ Code Table'!$M" &amp; O$1),$A657&lt;=INDIRECT("'Panasonic ERJ Code Table'!$N" &amp; O$1)) ),O$2&amp;_xlfn.XLOOKUP($A657,E96_raw,E96_code),"N/A")</f>
        <v>N/A</v>
      </c>
      <c r="R657" s="5" t="str" cm="1">
        <f t="array" aca="1" ref="R657" ca="1">IF( OR( AND($A657&gt;=INDIRECT("'Panasonic ERJ Code Table'!$K" &amp; R$1),$A657&lt;=INDIRECT("'Panasonic ERJ Code Table'!$L" &amp; R$1)), AND($A657&gt;=INDIRECT("'Panasonic ERJ Code Table'!$M" &amp; R$1),$A657&lt;=INDIRECT("'Panasonic ERJ Code Table'!$N" &amp; R$1)) ),R$2&amp;_xlfn.XLOOKUP($A657,E96_raw,E96_code),"N/A")</f>
        <v>N/A</v>
      </c>
      <c r="U657" s="5" t="str" cm="1">
        <f t="array" aca="1" ref="U657" ca="1">IF( OR( AND($A657&gt;=INDIRECT("'Panasonic ERJ Code Table'!$J" &amp; U$1),$A657&lt;=INDIRECT("'Panasonic ERJ Code Table'!$K" &amp; U$1)), AND($A657&gt;=INDIRECT("'Panasonic ERJ Code Table'!$L" &amp; U$1),$A657&lt;=INDIRECT("'Panasonic ERJ Code Table'!$M" &amp; U$1)) ),U$2&amp;_xlfn.XLOOKUP($A657,E96_raw,E96_code),"N/A")</f>
        <v>N/A</v>
      </c>
    </row>
    <row r="658" spans="1:21">
      <c r="A658" s="16">
        <v>6650000</v>
      </c>
      <c r="B658" s="19"/>
      <c r="C658" s="5" t="str" cm="1">
        <f t="array" aca="1" ref="C658" ca="1">IF( OR( AND($A658&gt;=INDIRECT("'Panasonic ERJ Code Table'!$K" &amp; C$1),$A658&lt;=INDIRECT("'Panasonic ERJ Code Table'!$L" &amp; C$1)), AND($A658&gt;=INDIRECT("'Panasonic ERJ Code Table'!$M" &amp; C$1),$A658&lt;=INDIRECT("'Panasonic ERJ Code Table'!$N" &amp; C$1)) ),C$2&amp;_xlfn.XLOOKUP($A658,E96_raw,E96_code),"N/A")</f>
        <v>N/A</v>
      </c>
      <c r="F658" s="5" t="str" cm="1">
        <f t="array" aca="1" ref="F658" ca="1">IF( OR( AND($A658&gt;=INDIRECT("'Panasonic ERJ Code Table'!$K" &amp; F$1),$A658&lt;=INDIRECT("'Panasonic ERJ Code Table'!$L" &amp; F$1)), AND($A658&gt;=INDIRECT("'Panasonic ERJ Code Table'!$M" &amp; F$1),$A658&lt;=INDIRECT("'Panasonic ERJ Code Table'!$N" &amp; F$1)) ),F$2&amp;_xlfn.XLOOKUP($A658,E96_raw,E96_code),"N/A")</f>
        <v>N/A</v>
      </c>
      <c r="I658" s="5" t="str" cm="1">
        <f t="array" aca="1" ref="I658" ca="1">IF( OR( AND($A658&gt;=INDIRECT("'Panasonic ERJ Code Table'!$K" &amp; I$1),$A658&lt;=INDIRECT("'Panasonic ERJ Code Table'!$L" &amp; I$1)), AND($A658&gt;=INDIRECT("'Panasonic ERJ Code Table'!$M" &amp; I$1),$A658&lt;=INDIRECT("'Panasonic ERJ Code Table'!$N" &amp; I$1)) ),I$2&amp;_xlfn.XLOOKUP($A658,E96_raw,E96_code),"N/A")</f>
        <v>N/A</v>
      </c>
      <c r="L658" s="5" t="str" cm="1">
        <f t="array" aca="1" ref="L658" ca="1">IF( OR( AND($A658&gt;=INDIRECT("'Panasonic ERJ Code Table'!$K" &amp; L$1),$A658&lt;=INDIRECT("'Panasonic ERJ Code Table'!$L" &amp; L$1)), AND($A658&gt;=INDIRECT("'Panasonic ERJ Code Table'!$M" &amp; L$1),$A658&lt;=INDIRECT("'Panasonic ERJ Code Table'!$N" &amp; L$1)) ),L$2&amp;_xlfn.XLOOKUP($A658,E96_raw,E96_code),"N/A")</f>
        <v>N/A</v>
      </c>
      <c r="O658" s="5" t="str" cm="1">
        <f t="array" aca="1" ref="O658" ca="1">IF( OR( AND($A658&gt;=INDIRECT("'Panasonic ERJ Code Table'!$K" &amp; O$1),$A658&lt;=INDIRECT("'Panasonic ERJ Code Table'!$L" &amp; O$1)), AND($A658&gt;=INDIRECT("'Panasonic ERJ Code Table'!$M" &amp; O$1),$A658&lt;=INDIRECT("'Panasonic ERJ Code Table'!$N" &amp; O$1)) ),O$2&amp;_xlfn.XLOOKUP($A658,E96_raw,E96_code),"N/A")</f>
        <v>N/A</v>
      </c>
      <c r="R658" s="5" t="str" cm="1">
        <f t="array" aca="1" ref="R658" ca="1">IF( OR( AND($A658&gt;=INDIRECT("'Panasonic ERJ Code Table'!$K" &amp; R$1),$A658&lt;=INDIRECT("'Panasonic ERJ Code Table'!$L" &amp; R$1)), AND($A658&gt;=INDIRECT("'Panasonic ERJ Code Table'!$M" &amp; R$1),$A658&lt;=INDIRECT("'Panasonic ERJ Code Table'!$N" &amp; R$1)) ),R$2&amp;_xlfn.XLOOKUP($A658,E96_raw,E96_code),"N/A")</f>
        <v>N/A</v>
      </c>
      <c r="U658" s="5" t="str" cm="1">
        <f t="array" aca="1" ref="U658" ca="1">IF( OR( AND($A658&gt;=INDIRECT("'Panasonic ERJ Code Table'!$J" &amp; U$1),$A658&lt;=INDIRECT("'Panasonic ERJ Code Table'!$K" &amp; U$1)), AND($A658&gt;=INDIRECT("'Panasonic ERJ Code Table'!$L" &amp; U$1),$A658&lt;=INDIRECT("'Panasonic ERJ Code Table'!$M" &amp; U$1)) ),U$2&amp;_xlfn.XLOOKUP($A658,E96_raw,E96_code),"N/A")</f>
        <v>N/A</v>
      </c>
    </row>
    <row r="659" spans="1:21">
      <c r="A659" s="16">
        <v>6810000</v>
      </c>
      <c r="B659" s="19"/>
      <c r="C659" s="5" t="str" cm="1">
        <f t="array" aca="1" ref="C659" ca="1">IF( OR( AND($A659&gt;=INDIRECT("'Panasonic ERJ Code Table'!$K" &amp; C$1),$A659&lt;=INDIRECT("'Panasonic ERJ Code Table'!$L" &amp; C$1)), AND($A659&gt;=INDIRECT("'Panasonic ERJ Code Table'!$M" &amp; C$1),$A659&lt;=INDIRECT("'Panasonic ERJ Code Table'!$N" &amp; C$1)) ),C$2&amp;_xlfn.XLOOKUP($A659,E96_raw,E96_code),"N/A")</f>
        <v>N/A</v>
      </c>
      <c r="F659" s="5" t="str" cm="1">
        <f t="array" aca="1" ref="F659" ca="1">IF( OR( AND($A659&gt;=INDIRECT("'Panasonic ERJ Code Table'!$K" &amp; F$1),$A659&lt;=INDIRECT("'Panasonic ERJ Code Table'!$L" &amp; F$1)), AND($A659&gt;=INDIRECT("'Panasonic ERJ Code Table'!$M" &amp; F$1),$A659&lt;=INDIRECT("'Panasonic ERJ Code Table'!$N" &amp; F$1)) ),F$2&amp;_xlfn.XLOOKUP($A659,E96_raw,E96_code),"N/A")</f>
        <v>N/A</v>
      </c>
      <c r="I659" s="5" t="str" cm="1">
        <f t="array" aca="1" ref="I659" ca="1">IF( OR( AND($A659&gt;=INDIRECT("'Panasonic ERJ Code Table'!$K" &amp; I$1),$A659&lt;=INDIRECT("'Panasonic ERJ Code Table'!$L" &amp; I$1)), AND($A659&gt;=INDIRECT("'Panasonic ERJ Code Table'!$M" &amp; I$1),$A659&lt;=INDIRECT("'Panasonic ERJ Code Table'!$N" &amp; I$1)) ),I$2&amp;_xlfn.XLOOKUP($A659,E96_raw,E96_code),"N/A")</f>
        <v>N/A</v>
      </c>
      <c r="L659" s="5" t="str" cm="1">
        <f t="array" aca="1" ref="L659" ca="1">IF( OR( AND($A659&gt;=INDIRECT("'Panasonic ERJ Code Table'!$K" &amp; L$1),$A659&lt;=INDIRECT("'Panasonic ERJ Code Table'!$L" &amp; L$1)), AND($A659&gt;=INDIRECT("'Panasonic ERJ Code Table'!$M" &amp; L$1),$A659&lt;=INDIRECT("'Panasonic ERJ Code Table'!$N" &amp; L$1)) ),L$2&amp;_xlfn.XLOOKUP($A659,E96_raw,E96_code),"N/A")</f>
        <v>N/A</v>
      </c>
      <c r="O659" s="5" t="str" cm="1">
        <f t="array" aca="1" ref="O659" ca="1">IF( OR( AND($A659&gt;=INDIRECT("'Panasonic ERJ Code Table'!$K" &amp; O$1),$A659&lt;=INDIRECT("'Panasonic ERJ Code Table'!$L" &amp; O$1)), AND($A659&gt;=INDIRECT("'Panasonic ERJ Code Table'!$M" &amp; O$1),$A659&lt;=INDIRECT("'Panasonic ERJ Code Table'!$N" &amp; O$1)) ),O$2&amp;_xlfn.XLOOKUP($A659,E96_raw,E96_code),"N/A")</f>
        <v>N/A</v>
      </c>
      <c r="R659" s="5" t="str" cm="1">
        <f t="array" aca="1" ref="R659" ca="1">IF( OR( AND($A659&gt;=INDIRECT("'Panasonic ERJ Code Table'!$K" &amp; R$1),$A659&lt;=INDIRECT("'Panasonic ERJ Code Table'!$L" &amp; R$1)), AND($A659&gt;=INDIRECT("'Panasonic ERJ Code Table'!$M" &amp; R$1),$A659&lt;=INDIRECT("'Panasonic ERJ Code Table'!$N" &amp; R$1)) ),R$2&amp;_xlfn.XLOOKUP($A659,E96_raw,E96_code),"N/A")</f>
        <v>N/A</v>
      </c>
      <c r="U659" s="5" t="str" cm="1">
        <f t="array" aca="1" ref="U659" ca="1">IF( OR( AND($A659&gt;=INDIRECT("'Panasonic ERJ Code Table'!$J" &amp; U$1),$A659&lt;=INDIRECT("'Panasonic ERJ Code Table'!$K" &amp; U$1)), AND($A659&gt;=INDIRECT("'Panasonic ERJ Code Table'!$L" &amp; U$1),$A659&lt;=INDIRECT("'Panasonic ERJ Code Table'!$M" &amp; U$1)) ),U$2&amp;_xlfn.XLOOKUP($A659,E96_raw,E96_code),"N/A")</f>
        <v>N/A</v>
      </c>
    </row>
    <row r="660" spans="1:21">
      <c r="A660" s="16">
        <v>6980000</v>
      </c>
      <c r="B660" s="19"/>
      <c r="C660" s="5" t="str" cm="1">
        <f t="array" aca="1" ref="C660" ca="1">IF( OR( AND($A660&gt;=INDIRECT("'Panasonic ERJ Code Table'!$K" &amp; C$1),$A660&lt;=INDIRECT("'Panasonic ERJ Code Table'!$L" &amp; C$1)), AND($A660&gt;=INDIRECT("'Panasonic ERJ Code Table'!$M" &amp; C$1),$A660&lt;=INDIRECT("'Panasonic ERJ Code Table'!$N" &amp; C$1)) ),C$2&amp;_xlfn.XLOOKUP($A660,E96_raw,E96_code),"N/A")</f>
        <v>N/A</v>
      </c>
      <c r="F660" s="5" t="str" cm="1">
        <f t="array" aca="1" ref="F660" ca="1">IF( OR( AND($A660&gt;=INDIRECT("'Panasonic ERJ Code Table'!$K" &amp; F$1),$A660&lt;=INDIRECT("'Panasonic ERJ Code Table'!$L" &amp; F$1)), AND($A660&gt;=INDIRECT("'Panasonic ERJ Code Table'!$M" &amp; F$1),$A660&lt;=INDIRECT("'Panasonic ERJ Code Table'!$N" &amp; F$1)) ),F$2&amp;_xlfn.XLOOKUP($A660,E96_raw,E96_code),"N/A")</f>
        <v>N/A</v>
      </c>
      <c r="I660" s="5" t="str" cm="1">
        <f t="array" aca="1" ref="I660" ca="1">IF( OR( AND($A660&gt;=INDIRECT("'Panasonic ERJ Code Table'!$K" &amp; I$1),$A660&lt;=INDIRECT("'Panasonic ERJ Code Table'!$L" &amp; I$1)), AND($A660&gt;=INDIRECT("'Panasonic ERJ Code Table'!$M" &amp; I$1),$A660&lt;=INDIRECT("'Panasonic ERJ Code Table'!$N" &amp; I$1)) ),I$2&amp;_xlfn.XLOOKUP($A660,E96_raw,E96_code),"N/A")</f>
        <v>N/A</v>
      </c>
      <c r="L660" s="5" t="str" cm="1">
        <f t="array" aca="1" ref="L660" ca="1">IF( OR( AND($A660&gt;=INDIRECT("'Panasonic ERJ Code Table'!$K" &amp; L$1),$A660&lt;=INDIRECT("'Panasonic ERJ Code Table'!$L" &amp; L$1)), AND($A660&gt;=INDIRECT("'Panasonic ERJ Code Table'!$M" &amp; L$1),$A660&lt;=INDIRECT("'Panasonic ERJ Code Table'!$N" &amp; L$1)) ),L$2&amp;_xlfn.XLOOKUP($A660,E96_raw,E96_code),"N/A")</f>
        <v>N/A</v>
      </c>
      <c r="O660" s="5" t="str" cm="1">
        <f t="array" aca="1" ref="O660" ca="1">IF( OR( AND($A660&gt;=INDIRECT("'Panasonic ERJ Code Table'!$K" &amp; O$1),$A660&lt;=INDIRECT("'Panasonic ERJ Code Table'!$L" &amp; O$1)), AND($A660&gt;=INDIRECT("'Panasonic ERJ Code Table'!$M" &amp; O$1),$A660&lt;=INDIRECT("'Panasonic ERJ Code Table'!$N" &amp; O$1)) ),O$2&amp;_xlfn.XLOOKUP($A660,E96_raw,E96_code),"N/A")</f>
        <v>N/A</v>
      </c>
      <c r="R660" s="5" t="str" cm="1">
        <f t="array" aca="1" ref="R660" ca="1">IF( OR( AND($A660&gt;=INDIRECT("'Panasonic ERJ Code Table'!$K" &amp; R$1),$A660&lt;=INDIRECT("'Panasonic ERJ Code Table'!$L" &amp; R$1)), AND($A660&gt;=INDIRECT("'Panasonic ERJ Code Table'!$M" &amp; R$1),$A660&lt;=INDIRECT("'Panasonic ERJ Code Table'!$N" &amp; R$1)) ),R$2&amp;_xlfn.XLOOKUP($A660,E96_raw,E96_code),"N/A")</f>
        <v>N/A</v>
      </c>
      <c r="U660" s="5" t="str" cm="1">
        <f t="array" aca="1" ref="U660" ca="1">IF( OR( AND($A660&gt;=INDIRECT("'Panasonic ERJ Code Table'!$J" &amp; U$1),$A660&lt;=INDIRECT("'Panasonic ERJ Code Table'!$K" &amp; U$1)), AND($A660&gt;=INDIRECT("'Panasonic ERJ Code Table'!$L" &amp; U$1),$A660&lt;=INDIRECT("'Panasonic ERJ Code Table'!$M" &amp; U$1)) ),U$2&amp;_xlfn.XLOOKUP($A660,E96_raw,E96_code),"N/A")</f>
        <v>N/A</v>
      </c>
    </row>
    <row r="661" spans="1:21">
      <c r="A661" s="16">
        <v>7150000</v>
      </c>
      <c r="B661" s="19"/>
      <c r="C661" s="5" t="str" cm="1">
        <f t="array" aca="1" ref="C661" ca="1">IF( OR( AND($A661&gt;=INDIRECT("'Panasonic ERJ Code Table'!$K" &amp; C$1),$A661&lt;=INDIRECT("'Panasonic ERJ Code Table'!$L" &amp; C$1)), AND($A661&gt;=INDIRECT("'Panasonic ERJ Code Table'!$M" &amp; C$1),$A661&lt;=INDIRECT("'Panasonic ERJ Code Table'!$N" &amp; C$1)) ),C$2&amp;_xlfn.XLOOKUP($A661,E96_raw,E96_code),"N/A")</f>
        <v>N/A</v>
      </c>
      <c r="F661" s="5" t="str" cm="1">
        <f t="array" aca="1" ref="F661" ca="1">IF( OR( AND($A661&gt;=INDIRECT("'Panasonic ERJ Code Table'!$K" &amp; F$1),$A661&lt;=INDIRECT("'Panasonic ERJ Code Table'!$L" &amp; F$1)), AND($A661&gt;=INDIRECT("'Panasonic ERJ Code Table'!$M" &amp; F$1),$A661&lt;=INDIRECT("'Panasonic ERJ Code Table'!$N" &amp; F$1)) ),F$2&amp;_xlfn.XLOOKUP($A661,E96_raw,E96_code),"N/A")</f>
        <v>N/A</v>
      </c>
      <c r="I661" s="5" t="str" cm="1">
        <f t="array" aca="1" ref="I661" ca="1">IF( OR( AND($A661&gt;=INDIRECT("'Panasonic ERJ Code Table'!$K" &amp; I$1),$A661&lt;=INDIRECT("'Panasonic ERJ Code Table'!$L" &amp; I$1)), AND($A661&gt;=INDIRECT("'Panasonic ERJ Code Table'!$M" &amp; I$1),$A661&lt;=INDIRECT("'Panasonic ERJ Code Table'!$N" &amp; I$1)) ),I$2&amp;_xlfn.XLOOKUP($A661,E96_raw,E96_code),"N/A")</f>
        <v>N/A</v>
      </c>
      <c r="L661" s="5" t="str" cm="1">
        <f t="array" aca="1" ref="L661" ca="1">IF( OR( AND($A661&gt;=INDIRECT("'Panasonic ERJ Code Table'!$K" &amp; L$1),$A661&lt;=INDIRECT("'Panasonic ERJ Code Table'!$L" &amp; L$1)), AND($A661&gt;=INDIRECT("'Panasonic ERJ Code Table'!$M" &amp; L$1),$A661&lt;=INDIRECT("'Panasonic ERJ Code Table'!$N" &amp; L$1)) ),L$2&amp;_xlfn.XLOOKUP($A661,E96_raw,E96_code),"N/A")</f>
        <v>N/A</v>
      </c>
      <c r="O661" s="5" t="str" cm="1">
        <f t="array" aca="1" ref="O661" ca="1">IF( OR( AND($A661&gt;=INDIRECT("'Panasonic ERJ Code Table'!$K" &amp; O$1),$A661&lt;=INDIRECT("'Panasonic ERJ Code Table'!$L" &amp; O$1)), AND($A661&gt;=INDIRECT("'Panasonic ERJ Code Table'!$M" &amp; O$1),$A661&lt;=INDIRECT("'Panasonic ERJ Code Table'!$N" &amp; O$1)) ),O$2&amp;_xlfn.XLOOKUP($A661,E96_raw,E96_code),"N/A")</f>
        <v>N/A</v>
      </c>
      <c r="R661" s="5" t="str" cm="1">
        <f t="array" aca="1" ref="R661" ca="1">IF( OR( AND($A661&gt;=INDIRECT("'Panasonic ERJ Code Table'!$K" &amp; R$1),$A661&lt;=INDIRECT("'Panasonic ERJ Code Table'!$L" &amp; R$1)), AND($A661&gt;=INDIRECT("'Panasonic ERJ Code Table'!$M" &amp; R$1),$A661&lt;=INDIRECT("'Panasonic ERJ Code Table'!$N" &amp; R$1)) ),R$2&amp;_xlfn.XLOOKUP($A661,E96_raw,E96_code),"N/A")</f>
        <v>N/A</v>
      </c>
      <c r="U661" s="5" t="str" cm="1">
        <f t="array" aca="1" ref="U661" ca="1">IF( OR( AND($A661&gt;=INDIRECT("'Panasonic ERJ Code Table'!$J" &amp; U$1),$A661&lt;=INDIRECT("'Panasonic ERJ Code Table'!$K" &amp; U$1)), AND($A661&gt;=INDIRECT("'Panasonic ERJ Code Table'!$L" &amp; U$1),$A661&lt;=INDIRECT("'Panasonic ERJ Code Table'!$M" &amp; U$1)) ),U$2&amp;_xlfn.XLOOKUP($A661,E96_raw,E96_code),"N/A")</f>
        <v>N/A</v>
      </c>
    </row>
    <row r="662" spans="1:21">
      <c r="A662" s="16">
        <v>7320000</v>
      </c>
      <c r="B662" s="19"/>
      <c r="C662" s="5" t="str" cm="1">
        <f t="array" aca="1" ref="C662" ca="1">IF( OR( AND($A662&gt;=INDIRECT("'Panasonic ERJ Code Table'!$K" &amp; C$1),$A662&lt;=INDIRECT("'Panasonic ERJ Code Table'!$L" &amp; C$1)), AND($A662&gt;=INDIRECT("'Panasonic ERJ Code Table'!$M" &amp; C$1),$A662&lt;=INDIRECT("'Panasonic ERJ Code Table'!$N" &amp; C$1)) ),C$2&amp;_xlfn.XLOOKUP($A662,E96_raw,E96_code),"N/A")</f>
        <v>N/A</v>
      </c>
      <c r="F662" s="5" t="str" cm="1">
        <f t="array" aca="1" ref="F662" ca="1">IF( OR( AND($A662&gt;=INDIRECT("'Panasonic ERJ Code Table'!$K" &amp; F$1),$A662&lt;=INDIRECT("'Panasonic ERJ Code Table'!$L" &amp; F$1)), AND($A662&gt;=INDIRECT("'Panasonic ERJ Code Table'!$M" &amp; F$1),$A662&lt;=INDIRECT("'Panasonic ERJ Code Table'!$N" &amp; F$1)) ),F$2&amp;_xlfn.XLOOKUP($A662,E96_raw,E96_code),"N/A")</f>
        <v>N/A</v>
      </c>
      <c r="I662" s="5" t="str" cm="1">
        <f t="array" aca="1" ref="I662" ca="1">IF( OR( AND($A662&gt;=INDIRECT("'Panasonic ERJ Code Table'!$K" &amp; I$1),$A662&lt;=INDIRECT("'Panasonic ERJ Code Table'!$L" &amp; I$1)), AND($A662&gt;=INDIRECT("'Panasonic ERJ Code Table'!$M" &amp; I$1),$A662&lt;=INDIRECT("'Panasonic ERJ Code Table'!$N" &amp; I$1)) ),I$2&amp;_xlfn.XLOOKUP($A662,E96_raw,E96_code),"N/A")</f>
        <v>N/A</v>
      </c>
      <c r="L662" s="5" t="str" cm="1">
        <f t="array" aca="1" ref="L662" ca="1">IF( OR( AND($A662&gt;=INDIRECT("'Panasonic ERJ Code Table'!$K" &amp; L$1),$A662&lt;=INDIRECT("'Panasonic ERJ Code Table'!$L" &amp; L$1)), AND($A662&gt;=INDIRECT("'Panasonic ERJ Code Table'!$M" &amp; L$1),$A662&lt;=INDIRECT("'Panasonic ERJ Code Table'!$N" &amp; L$1)) ),L$2&amp;_xlfn.XLOOKUP($A662,E96_raw,E96_code),"N/A")</f>
        <v>N/A</v>
      </c>
      <c r="O662" s="5" t="str" cm="1">
        <f t="array" aca="1" ref="O662" ca="1">IF( OR( AND($A662&gt;=INDIRECT("'Panasonic ERJ Code Table'!$K" &amp; O$1),$A662&lt;=INDIRECT("'Panasonic ERJ Code Table'!$L" &amp; O$1)), AND($A662&gt;=INDIRECT("'Panasonic ERJ Code Table'!$M" &amp; O$1),$A662&lt;=INDIRECT("'Panasonic ERJ Code Table'!$N" &amp; O$1)) ),O$2&amp;_xlfn.XLOOKUP($A662,E96_raw,E96_code),"N/A")</f>
        <v>N/A</v>
      </c>
      <c r="R662" s="5" t="str" cm="1">
        <f t="array" aca="1" ref="R662" ca="1">IF( OR( AND($A662&gt;=INDIRECT("'Panasonic ERJ Code Table'!$K" &amp; R$1),$A662&lt;=INDIRECT("'Panasonic ERJ Code Table'!$L" &amp; R$1)), AND($A662&gt;=INDIRECT("'Panasonic ERJ Code Table'!$M" &amp; R$1),$A662&lt;=INDIRECT("'Panasonic ERJ Code Table'!$N" &amp; R$1)) ),R$2&amp;_xlfn.XLOOKUP($A662,E96_raw,E96_code),"N/A")</f>
        <v>N/A</v>
      </c>
      <c r="U662" s="5" t="str" cm="1">
        <f t="array" aca="1" ref="U662" ca="1">IF( OR( AND($A662&gt;=INDIRECT("'Panasonic ERJ Code Table'!$J" &amp; U$1),$A662&lt;=INDIRECT("'Panasonic ERJ Code Table'!$K" &amp; U$1)), AND($A662&gt;=INDIRECT("'Panasonic ERJ Code Table'!$L" &amp; U$1),$A662&lt;=INDIRECT("'Panasonic ERJ Code Table'!$M" &amp; U$1)) ),U$2&amp;_xlfn.XLOOKUP($A662,E96_raw,E96_code),"N/A")</f>
        <v>N/A</v>
      </c>
    </row>
    <row r="663" spans="1:21">
      <c r="A663" s="16">
        <v>7500000</v>
      </c>
      <c r="B663" s="19"/>
      <c r="C663" s="5" t="str" cm="1">
        <f t="array" aca="1" ref="C663" ca="1">IF( OR( AND($A663&gt;=INDIRECT("'Panasonic ERJ Code Table'!$K" &amp; C$1),$A663&lt;=INDIRECT("'Panasonic ERJ Code Table'!$L" &amp; C$1)), AND($A663&gt;=INDIRECT("'Panasonic ERJ Code Table'!$M" &amp; C$1),$A663&lt;=INDIRECT("'Panasonic ERJ Code Table'!$N" &amp; C$1)) ),C$2&amp;_xlfn.XLOOKUP($A663,E96_raw,E96_code),"N/A")</f>
        <v>N/A</v>
      </c>
      <c r="F663" s="5" t="str" cm="1">
        <f t="array" aca="1" ref="F663" ca="1">IF( OR( AND($A663&gt;=INDIRECT("'Panasonic ERJ Code Table'!$K" &amp; F$1),$A663&lt;=INDIRECT("'Panasonic ERJ Code Table'!$L" &amp; F$1)), AND($A663&gt;=INDIRECT("'Panasonic ERJ Code Table'!$M" &amp; F$1),$A663&lt;=INDIRECT("'Panasonic ERJ Code Table'!$N" &amp; F$1)) ),F$2&amp;_xlfn.XLOOKUP($A663,E96_raw,E96_code),"N/A")</f>
        <v>N/A</v>
      </c>
      <c r="I663" s="5" t="str" cm="1">
        <f t="array" aca="1" ref="I663" ca="1">IF( OR( AND($A663&gt;=INDIRECT("'Panasonic ERJ Code Table'!$K" &amp; I$1),$A663&lt;=INDIRECT("'Panasonic ERJ Code Table'!$L" &amp; I$1)), AND($A663&gt;=INDIRECT("'Panasonic ERJ Code Table'!$M" &amp; I$1),$A663&lt;=INDIRECT("'Panasonic ERJ Code Table'!$N" &amp; I$1)) ),I$2&amp;_xlfn.XLOOKUP($A663,E96_raw,E96_code),"N/A")</f>
        <v>N/A</v>
      </c>
      <c r="L663" s="5" t="str" cm="1">
        <f t="array" aca="1" ref="L663" ca="1">IF( OR( AND($A663&gt;=INDIRECT("'Panasonic ERJ Code Table'!$K" &amp; L$1),$A663&lt;=INDIRECT("'Panasonic ERJ Code Table'!$L" &amp; L$1)), AND($A663&gt;=INDIRECT("'Panasonic ERJ Code Table'!$M" &amp; L$1),$A663&lt;=INDIRECT("'Panasonic ERJ Code Table'!$N" &amp; L$1)) ),L$2&amp;_xlfn.XLOOKUP($A663,E96_raw,E96_code),"N/A")</f>
        <v>N/A</v>
      </c>
      <c r="O663" s="5" t="str" cm="1">
        <f t="array" aca="1" ref="O663" ca="1">IF( OR( AND($A663&gt;=INDIRECT("'Panasonic ERJ Code Table'!$K" &amp; O$1),$A663&lt;=INDIRECT("'Panasonic ERJ Code Table'!$L" &amp; O$1)), AND($A663&gt;=INDIRECT("'Panasonic ERJ Code Table'!$M" &amp; O$1),$A663&lt;=INDIRECT("'Panasonic ERJ Code Table'!$N" &amp; O$1)) ),O$2&amp;_xlfn.XLOOKUP($A663,E96_raw,E96_code),"N/A")</f>
        <v>N/A</v>
      </c>
      <c r="R663" s="5" t="str" cm="1">
        <f t="array" aca="1" ref="R663" ca="1">IF( OR( AND($A663&gt;=INDIRECT("'Panasonic ERJ Code Table'!$K" &amp; R$1),$A663&lt;=INDIRECT("'Panasonic ERJ Code Table'!$L" &amp; R$1)), AND($A663&gt;=INDIRECT("'Panasonic ERJ Code Table'!$M" &amp; R$1),$A663&lt;=INDIRECT("'Panasonic ERJ Code Table'!$N" &amp; R$1)) ),R$2&amp;_xlfn.XLOOKUP($A663,E96_raw,E96_code),"N/A")</f>
        <v>N/A</v>
      </c>
      <c r="U663" s="5" t="str" cm="1">
        <f t="array" aca="1" ref="U663" ca="1">IF( OR( AND($A663&gt;=INDIRECT("'Panasonic ERJ Code Table'!$J" &amp; U$1),$A663&lt;=INDIRECT("'Panasonic ERJ Code Table'!$K" &amp; U$1)), AND($A663&gt;=INDIRECT("'Panasonic ERJ Code Table'!$L" &amp; U$1),$A663&lt;=INDIRECT("'Panasonic ERJ Code Table'!$M" &amp; U$1)) ),U$2&amp;_xlfn.XLOOKUP($A663,E96_raw,E96_code),"N/A")</f>
        <v>N/A</v>
      </c>
    </row>
    <row r="664" spans="1:21">
      <c r="A664" s="16">
        <v>7680000</v>
      </c>
      <c r="B664" s="19"/>
      <c r="C664" s="5" t="str" cm="1">
        <f t="array" aca="1" ref="C664" ca="1">IF( OR( AND($A664&gt;=INDIRECT("'Panasonic ERJ Code Table'!$K" &amp; C$1),$A664&lt;=INDIRECT("'Panasonic ERJ Code Table'!$L" &amp; C$1)), AND($A664&gt;=INDIRECT("'Panasonic ERJ Code Table'!$M" &amp; C$1),$A664&lt;=INDIRECT("'Panasonic ERJ Code Table'!$N" &amp; C$1)) ),C$2&amp;_xlfn.XLOOKUP($A664,E96_raw,E96_code),"N/A")</f>
        <v>N/A</v>
      </c>
      <c r="F664" s="5" t="str" cm="1">
        <f t="array" aca="1" ref="F664" ca="1">IF( OR( AND($A664&gt;=INDIRECT("'Panasonic ERJ Code Table'!$K" &amp; F$1),$A664&lt;=INDIRECT("'Panasonic ERJ Code Table'!$L" &amp; F$1)), AND($A664&gt;=INDIRECT("'Panasonic ERJ Code Table'!$M" &amp; F$1),$A664&lt;=INDIRECT("'Panasonic ERJ Code Table'!$N" &amp; F$1)) ),F$2&amp;_xlfn.XLOOKUP($A664,E96_raw,E96_code),"N/A")</f>
        <v>N/A</v>
      </c>
      <c r="I664" s="5" t="str" cm="1">
        <f t="array" aca="1" ref="I664" ca="1">IF( OR( AND($A664&gt;=INDIRECT("'Panasonic ERJ Code Table'!$K" &amp; I$1),$A664&lt;=INDIRECT("'Panasonic ERJ Code Table'!$L" &amp; I$1)), AND($A664&gt;=INDIRECT("'Panasonic ERJ Code Table'!$M" &amp; I$1),$A664&lt;=INDIRECT("'Panasonic ERJ Code Table'!$N" &amp; I$1)) ),I$2&amp;_xlfn.XLOOKUP($A664,E96_raw,E96_code),"N/A")</f>
        <v>N/A</v>
      </c>
      <c r="L664" s="5" t="str" cm="1">
        <f t="array" aca="1" ref="L664" ca="1">IF( OR( AND($A664&gt;=INDIRECT("'Panasonic ERJ Code Table'!$K" &amp; L$1),$A664&lt;=INDIRECT("'Panasonic ERJ Code Table'!$L" &amp; L$1)), AND($A664&gt;=INDIRECT("'Panasonic ERJ Code Table'!$M" &amp; L$1),$A664&lt;=INDIRECT("'Panasonic ERJ Code Table'!$N" &amp; L$1)) ),L$2&amp;_xlfn.XLOOKUP($A664,E96_raw,E96_code),"N/A")</f>
        <v>N/A</v>
      </c>
      <c r="O664" s="5" t="str" cm="1">
        <f t="array" aca="1" ref="O664" ca="1">IF( OR( AND($A664&gt;=INDIRECT("'Panasonic ERJ Code Table'!$K" &amp; O$1),$A664&lt;=INDIRECT("'Panasonic ERJ Code Table'!$L" &amp; O$1)), AND($A664&gt;=INDIRECT("'Panasonic ERJ Code Table'!$M" &amp; O$1),$A664&lt;=INDIRECT("'Panasonic ERJ Code Table'!$N" &amp; O$1)) ),O$2&amp;_xlfn.XLOOKUP($A664,E96_raw,E96_code),"N/A")</f>
        <v>N/A</v>
      </c>
      <c r="R664" s="5" t="str" cm="1">
        <f t="array" aca="1" ref="R664" ca="1">IF( OR( AND($A664&gt;=INDIRECT("'Panasonic ERJ Code Table'!$K" &amp; R$1),$A664&lt;=INDIRECT("'Panasonic ERJ Code Table'!$L" &amp; R$1)), AND($A664&gt;=INDIRECT("'Panasonic ERJ Code Table'!$M" &amp; R$1),$A664&lt;=INDIRECT("'Panasonic ERJ Code Table'!$N" &amp; R$1)) ),R$2&amp;_xlfn.XLOOKUP($A664,E96_raw,E96_code),"N/A")</f>
        <v>N/A</v>
      </c>
      <c r="U664" s="5" t="str" cm="1">
        <f t="array" aca="1" ref="U664" ca="1">IF( OR( AND($A664&gt;=INDIRECT("'Panasonic ERJ Code Table'!$J" &amp; U$1),$A664&lt;=INDIRECT("'Panasonic ERJ Code Table'!$K" &amp; U$1)), AND($A664&gt;=INDIRECT("'Panasonic ERJ Code Table'!$L" &amp; U$1),$A664&lt;=INDIRECT("'Panasonic ERJ Code Table'!$M" &amp; U$1)) ),U$2&amp;_xlfn.XLOOKUP($A664,E96_raw,E96_code),"N/A")</f>
        <v>N/A</v>
      </c>
    </row>
    <row r="665" spans="1:21">
      <c r="A665" s="16">
        <v>7870000</v>
      </c>
      <c r="B665" s="19"/>
      <c r="C665" s="5" t="str" cm="1">
        <f t="array" aca="1" ref="C665" ca="1">IF( OR( AND($A665&gt;=INDIRECT("'Panasonic ERJ Code Table'!$K" &amp; C$1),$A665&lt;=INDIRECT("'Panasonic ERJ Code Table'!$L" &amp; C$1)), AND($A665&gt;=INDIRECT("'Panasonic ERJ Code Table'!$M" &amp; C$1),$A665&lt;=INDIRECT("'Panasonic ERJ Code Table'!$N" &amp; C$1)) ),C$2&amp;_xlfn.XLOOKUP($A665,E96_raw,E96_code),"N/A")</f>
        <v>N/A</v>
      </c>
      <c r="F665" s="5" t="str" cm="1">
        <f t="array" aca="1" ref="F665" ca="1">IF( OR( AND($A665&gt;=INDIRECT("'Panasonic ERJ Code Table'!$K" &amp; F$1),$A665&lt;=INDIRECT("'Panasonic ERJ Code Table'!$L" &amp; F$1)), AND($A665&gt;=INDIRECT("'Panasonic ERJ Code Table'!$M" &amp; F$1),$A665&lt;=INDIRECT("'Panasonic ERJ Code Table'!$N" &amp; F$1)) ),F$2&amp;_xlfn.XLOOKUP($A665,E96_raw,E96_code),"N/A")</f>
        <v>N/A</v>
      </c>
      <c r="I665" s="5" t="str" cm="1">
        <f t="array" aca="1" ref="I665" ca="1">IF( OR( AND($A665&gt;=INDIRECT("'Panasonic ERJ Code Table'!$K" &amp; I$1),$A665&lt;=INDIRECT("'Panasonic ERJ Code Table'!$L" &amp; I$1)), AND($A665&gt;=INDIRECT("'Panasonic ERJ Code Table'!$M" &amp; I$1),$A665&lt;=INDIRECT("'Panasonic ERJ Code Table'!$N" &amp; I$1)) ),I$2&amp;_xlfn.XLOOKUP($A665,E96_raw,E96_code),"N/A")</f>
        <v>N/A</v>
      </c>
      <c r="L665" s="5" t="str" cm="1">
        <f t="array" aca="1" ref="L665" ca="1">IF( OR( AND($A665&gt;=INDIRECT("'Panasonic ERJ Code Table'!$K" &amp; L$1),$A665&lt;=INDIRECT("'Panasonic ERJ Code Table'!$L" &amp; L$1)), AND($A665&gt;=INDIRECT("'Panasonic ERJ Code Table'!$M" &amp; L$1),$A665&lt;=INDIRECT("'Panasonic ERJ Code Table'!$N" &amp; L$1)) ),L$2&amp;_xlfn.XLOOKUP($A665,E96_raw,E96_code),"N/A")</f>
        <v>N/A</v>
      </c>
      <c r="O665" s="5" t="str" cm="1">
        <f t="array" aca="1" ref="O665" ca="1">IF( OR( AND($A665&gt;=INDIRECT("'Panasonic ERJ Code Table'!$K" &amp; O$1),$A665&lt;=INDIRECT("'Panasonic ERJ Code Table'!$L" &amp; O$1)), AND($A665&gt;=INDIRECT("'Panasonic ERJ Code Table'!$M" &amp; O$1),$A665&lt;=INDIRECT("'Panasonic ERJ Code Table'!$N" &amp; O$1)) ),O$2&amp;_xlfn.XLOOKUP($A665,E96_raw,E96_code),"N/A")</f>
        <v>N/A</v>
      </c>
      <c r="R665" s="5" t="str" cm="1">
        <f t="array" aca="1" ref="R665" ca="1">IF( OR( AND($A665&gt;=INDIRECT("'Panasonic ERJ Code Table'!$K" &amp; R$1),$A665&lt;=INDIRECT("'Panasonic ERJ Code Table'!$L" &amp; R$1)), AND($A665&gt;=INDIRECT("'Panasonic ERJ Code Table'!$M" &amp; R$1),$A665&lt;=INDIRECT("'Panasonic ERJ Code Table'!$N" &amp; R$1)) ),R$2&amp;_xlfn.XLOOKUP($A665,E96_raw,E96_code),"N/A")</f>
        <v>N/A</v>
      </c>
      <c r="U665" s="5" t="str" cm="1">
        <f t="array" aca="1" ref="U665" ca="1">IF( OR( AND($A665&gt;=INDIRECT("'Panasonic ERJ Code Table'!$J" &amp; U$1),$A665&lt;=INDIRECT("'Panasonic ERJ Code Table'!$K" &amp; U$1)), AND($A665&gt;=INDIRECT("'Panasonic ERJ Code Table'!$L" &amp; U$1),$A665&lt;=INDIRECT("'Panasonic ERJ Code Table'!$M" &amp; U$1)) ),U$2&amp;_xlfn.XLOOKUP($A665,E96_raw,E96_code),"N/A")</f>
        <v>N/A</v>
      </c>
    </row>
    <row r="666" spans="1:21">
      <c r="A666" s="16">
        <v>8060000</v>
      </c>
      <c r="B666" s="19"/>
      <c r="C666" s="5" t="str" cm="1">
        <f t="array" aca="1" ref="C666" ca="1">IF( OR( AND($A666&gt;=INDIRECT("'Panasonic ERJ Code Table'!$K" &amp; C$1),$A666&lt;=INDIRECT("'Panasonic ERJ Code Table'!$L" &amp; C$1)), AND($A666&gt;=INDIRECT("'Panasonic ERJ Code Table'!$M" &amp; C$1),$A666&lt;=INDIRECT("'Panasonic ERJ Code Table'!$N" &amp; C$1)) ),C$2&amp;_xlfn.XLOOKUP($A666,E96_raw,E96_code),"N/A")</f>
        <v>N/A</v>
      </c>
      <c r="F666" s="5" t="str" cm="1">
        <f t="array" aca="1" ref="F666" ca="1">IF( OR( AND($A666&gt;=INDIRECT("'Panasonic ERJ Code Table'!$K" &amp; F$1),$A666&lt;=INDIRECT("'Panasonic ERJ Code Table'!$L" &amp; F$1)), AND($A666&gt;=INDIRECT("'Panasonic ERJ Code Table'!$M" &amp; F$1),$A666&lt;=INDIRECT("'Panasonic ERJ Code Table'!$N" &amp; F$1)) ),F$2&amp;_xlfn.XLOOKUP($A666,E96_raw,E96_code),"N/A")</f>
        <v>N/A</v>
      </c>
      <c r="I666" s="5" t="str" cm="1">
        <f t="array" aca="1" ref="I666" ca="1">IF( OR( AND($A666&gt;=INDIRECT("'Panasonic ERJ Code Table'!$K" &amp; I$1),$A666&lt;=INDIRECT("'Panasonic ERJ Code Table'!$L" &amp; I$1)), AND($A666&gt;=INDIRECT("'Panasonic ERJ Code Table'!$M" &amp; I$1),$A666&lt;=INDIRECT("'Panasonic ERJ Code Table'!$N" &amp; I$1)) ),I$2&amp;_xlfn.XLOOKUP($A666,E96_raw,E96_code),"N/A")</f>
        <v>N/A</v>
      </c>
      <c r="L666" s="5" t="str" cm="1">
        <f t="array" aca="1" ref="L666" ca="1">IF( OR( AND($A666&gt;=INDIRECT("'Panasonic ERJ Code Table'!$K" &amp; L$1),$A666&lt;=INDIRECT("'Panasonic ERJ Code Table'!$L" &amp; L$1)), AND($A666&gt;=INDIRECT("'Panasonic ERJ Code Table'!$M" &amp; L$1),$A666&lt;=INDIRECT("'Panasonic ERJ Code Table'!$N" &amp; L$1)) ),L$2&amp;_xlfn.XLOOKUP($A666,E96_raw,E96_code),"N/A")</f>
        <v>N/A</v>
      </c>
      <c r="O666" s="5" t="str" cm="1">
        <f t="array" aca="1" ref="O666" ca="1">IF( OR( AND($A666&gt;=INDIRECT("'Panasonic ERJ Code Table'!$K" &amp; O$1),$A666&lt;=INDIRECT("'Panasonic ERJ Code Table'!$L" &amp; O$1)), AND($A666&gt;=INDIRECT("'Panasonic ERJ Code Table'!$M" &amp; O$1),$A666&lt;=INDIRECT("'Panasonic ERJ Code Table'!$N" &amp; O$1)) ),O$2&amp;_xlfn.XLOOKUP($A666,E96_raw,E96_code),"N/A")</f>
        <v>N/A</v>
      </c>
      <c r="R666" s="5" t="str" cm="1">
        <f t="array" aca="1" ref="R666" ca="1">IF( OR( AND($A666&gt;=INDIRECT("'Panasonic ERJ Code Table'!$K" &amp; R$1),$A666&lt;=INDIRECT("'Panasonic ERJ Code Table'!$L" &amp; R$1)), AND($A666&gt;=INDIRECT("'Panasonic ERJ Code Table'!$M" &amp; R$1),$A666&lt;=INDIRECT("'Panasonic ERJ Code Table'!$N" &amp; R$1)) ),R$2&amp;_xlfn.XLOOKUP($A666,E96_raw,E96_code),"N/A")</f>
        <v>N/A</v>
      </c>
      <c r="U666" s="5" t="str" cm="1">
        <f t="array" aca="1" ref="U666" ca="1">IF( OR( AND($A666&gt;=INDIRECT("'Panasonic ERJ Code Table'!$J" &amp; U$1),$A666&lt;=INDIRECT("'Panasonic ERJ Code Table'!$K" &amp; U$1)), AND($A666&gt;=INDIRECT("'Panasonic ERJ Code Table'!$L" &amp; U$1),$A666&lt;=INDIRECT("'Panasonic ERJ Code Table'!$M" &amp; U$1)) ),U$2&amp;_xlfn.XLOOKUP($A666,E96_raw,E96_code),"N/A")</f>
        <v>N/A</v>
      </c>
    </row>
    <row r="667" spans="1:21">
      <c r="A667" s="16">
        <v>8250000</v>
      </c>
      <c r="B667" s="19"/>
      <c r="C667" s="5" t="str" cm="1">
        <f t="array" aca="1" ref="C667" ca="1">IF( OR( AND($A667&gt;=INDIRECT("'Panasonic ERJ Code Table'!$K" &amp; C$1),$A667&lt;=INDIRECT("'Panasonic ERJ Code Table'!$L" &amp; C$1)), AND($A667&gt;=INDIRECT("'Panasonic ERJ Code Table'!$M" &amp; C$1),$A667&lt;=INDIRECT("'Panasonic ERJ Code Table'!$N" &amp; C$1)) ),C$2&amp;_xlfn.XLOOKUP($A667,E96_raw,E96_code),"N/A")</f>
        <v>N/A</v>
      </c>
      <c r="F667" s="5" t="str" cm="1">
        <f t="array" aca="1" ref="F667" ca="1">IF( OR( AND($A667&gt;=INDIRECT("'Panasonic ERJ Code Table'!$K" &amp; F$1),$A667&lt;=INDIRECT("'Panasonic ERJ Code Table'!$L" &amp; F$1)), AND($A667&gt;=INDIRECT("'Panasonic ERJ Code Table'!$M" &amp; F$1),$A667&lt;=INDIRECT("'Panasonic ERJ Code Table'!$N" &amp; F$1)) ),F$2&amp;_xlfn.XLOOKUP($A667,E96_raw,E96_code),"N/A")</f>
        <v>N/A</v>
      </c>
      <c r="I667" s="5" t="str" cm="1">
        <f t="array" aca="1" ref="I667" ca="1">IF( OR( AND($A667&gt;=INDIRECT("'Panasonic ERJ Code Table'!$K" &amp; I$1),$A667&lt;=INDIRECT("'Panasonic ERJ Code Table'!$L" &amp; I$1)), AND($A667&gt;=INDIRECT("'Panasonic ERJ Code Table'!$M" &amp; I$1),$A667&lt;=INDIRECT("'Panasonic ERJ Code Table'!$N" &amp; I$1)) ),I$2&amp;_xlfn.XLOOKUP($A667,E96_raw,E96_code),"N/A")</f>
        <v>N/A</v>
      </c>
      <c r="L667" s="5" t="str" cm="1">
        <f t="array" aca="1" ref="L667" ca="1">IF( OR( AND($A667&gt;=INDIRECT("'Panasonic ERJ Code Table'!$K" &amp; L$1),$A667&lt;=INDIRECT("'Panasonic ERJ Code Table'!$L" &amp; L$1)), AND($A667&gt;=INDIRECT("'Panasonic ERJ Code Table'!$M" &amp; L$1),$A667&lt;=INDIRECT("'Panasonic ERJ Code Table'!$N" &amp; L$1)) ),L$2&amp;_xlfn.XLOOKUP($A667,E96_raw,E96_code),"N/A")</f>
        <v>N/A</v>
      </c>
      <c r="O667" s="5" t="str" cm="1">
        <f t="array" aca="1" ref="O667" ca="1">IF( OR( AND($A667&gt;=INDIRECT("'Panasonic ERJ Code Table'!$K" &amp; O$1),$A667&lt;=INDIRECT("'Panasonic ERJ Code Table'!$L" &amp; O$1)), AND($A667&gt;=INDIRECT("'Panasonic ERJ Code Table'!$M" &amp; O$1),$A667&lt;=INDIRECT("'Panasonic ERJ Code Table'!$N" &amp; O$1)) ),O$2&amp;_xlfn.XLOOKUP($A667,E96_raw,E96_code),"N/A")</f>
        <v>N/A</v>
      </c>
      <c r="R667" s="5" t="str" cm="1">
        <f t="array" aca="1" ref="R667" ca="1">IF( OR( AND($A667&gt;=INDIRECT("'Panasonic ERJ Code Table'!$K" &amp; R$1),$A667&lt;=INDIRECT("'Panasonic ERJ Code Table'!$L" &amp; R$1)), AND($A667&gt;=INDIRECT("'Panasonic ERJ Code Table'!$M" &amp; R$1),$A667&lt;=INDIRECT("'Panasonic ERJ Code Table'!$N" &amp; R$1)) ),R$2&amp;_xlfn.XLOOKUP($A667,E96_raw,E96_code),"N/A")</f>
        <v>N/A</v>
      </c>
      <c r="U667" s="5" t="str" cm="1">
        <f t="array" aca="1" ref="U667" ca="1">IF( OR( AND($A667&gt;=INDIRECT("'Panasonic ERJ Code Table'!$J" &amp; U$1),$A667&lt;=INDIRECT("'Panasonic ERJ Code Table'!$K" &amp; U$1)), AND($A667&gt;=INDIRECT("'Panasonic ERJ Code Table'!$L" &amp; U$1),$A667&lt;=INDIRECT("'Panasonic ERJ Code Table'!$M" &amp; U$1)) ),U$2&amp;_xlfn.XLOOKUP($A667,E96_raw,E96_code),"N/A")</f>
        <v>N/A</v>
      </c>
    </row>
    <row r="668" spans="1:21">
      <c r="A668" s="16">
        <v>8450000</v>
      </c>
      <c r="B668" s="19"/>
      <c r="C668" s="5" t="str" cm="1">
        <f t="array" aca="1" ref="C668" ca="1">IF( OR( AND($A668&gt;=INDIRECT("'Panasonic ERJ Code Table'!$K" &amp; C$1),$A668&lt;=INDIRECT("'Panasonic ERJ Code Table'!$L" &amp; C$1)), AND($A668&gt;=INDIRECT("'Panasonic ERJ Code Table'!$M" &amp; C$1),$A668&lt;=INDIRECT("'Panasonic ERJ Code Table'!$N" &amp; C$1)) ),C$2&amp;_xlfn.XLOOKUP($A668,E96_raw,E96_code),"N/A")</f>
        <v>N/A</v>
      </c>
      <c r="F668" s="5" t="str" cm="1">
        <f t="array" aca="1" ref="F668" ca="1">IF( OR( AND($A668&gt;=INDIRECT("'Panasonic ERJ Code Table'!$K" &amp; F$1),$A668&lt;=INDIRECT("'Panasonic ERJ Code Table'!$L" &amp; F$1)), AND($A668&gt;=INDIRECT("'Panasonic ERJ Code Table'!$M" &amp; F$1),$A668&lt;=INDIRECT("'Panasonic ERJ Code Table'!$N" &amp; F$1)) ),F$2&amp;_xlfn.XLOOKUP($A668,E96_raw,E96_code),"N/A")</f>
        <v>N/A</v>
      </c>
      <c r="I668" s="5" t="str" cm="1">
        <f t="array" aca="1" ref="I668" ca="1">IF( OR( AND($A668&gt;=INDIRECT("'Panasonic ERJ Code Table'!$K" &amp; I$1),$A668&lt;=INDIRECT("'Panasonic ERJ Code Table'!$L" &amp; I$1)), AND($A668&gt;=INDIRECT("'Panasonic ERJ Code Table'!$M" &amp; I$1),$A668&lt;=INDIRECT("'Panasonic ERJ Code Table'!$N" &amp; I$1)) ),I$2&amp;_xlfn.XLOOKUP($A668,E96_raw,E96_code),"N/A")</f>
        <v>N/A</v>
      </c>
      <c r="L668" s="5" t="str" cm="1">
        <f t="array" aca="1" ref="L668" ca="1">IF( OR( AND($A668&gt;=INDIRECT("'Panasonic ERJ Code Table'!$K" &amp; L$1),$A668&lt;=INDIRECT("'Panasonic ERJ Code Table'!$L" &amp; L$1)), AND($A668&gt;=INDIRECT("'Panasonic ERJ Code Table'!$M" &amp; L$1),$A668&lt;=INDIRECT("'Panasonic ERJ Code Table'!$N" &amp; L$1)) ),L$2&amp;_xlfn.XLOOKUP($A668,E96_raw,E96_code),"N/A")</f>
        <v>N/A</v>
      </c>
      <c r="O668" s="5" t="str" cm="1">
        <f t="array" aca="1" ref="O668" ca="1">IF( OR( AND($A668&gt;=INDIRECT("'Panasonic ERJ Code Table'!$K" &amp; O$1),$A668&lt;=INDIRECT("'Panasonic ERJ Code Table'!$L" &amp; O$1)), AND($A668&gt;=INDIRECT("'Panasonic ERJ Code Table'!$M" &amp; O$1),$A668&lt;=INDIRECT("'Panasonic ERJ Code Table'!$N" &amp; O$1)) ),O$2&amp;_xlfn.XLOOKUP($A668,E96_raw,E96_code),"N/A")</f>
        <v>N/A</v>
      </c>
      <c r="R668" s="5" t="str" cm="1">
        <f t="array" aca="1" ref="R668" ca="1">IF( OR( AND($A668&gt;=INDIRECT("'Panasonic ERJ Code Table'!$K" &amp; R$1),$A668&lt;=INDIRECT("'Panasonic ERJ Code Table'!$L" &amp; R$1)), AND($A668&gt;=INDIRECT("'Panasonic ERJ Code Table'!$M" &amp; R$1),$A668&lt;=INDIRECT("'Panasonic ERJ Code Table'!$N" &amp; R$1)) ),R$2&amp;_xlfn.XLOOKUP($A668,E96_raw,E96_code),"N/A")</f>
        <v>N/A</v>
      </c>
      <c r="U668" s="5" t="str" cm="1">
        <f t="array" aca="1" ref="U668" ca="1">IF( OR( AND($A668&gt;=INDIRECT("'Panasonic ERJ Code Table'!$J" &amp; U$1),$A668&lt;=INDIRECT("'Panasonic ERJ Code Table'!$K" &amp; U$1)), AND($A668&gt;=INDIRECT("'Panasonic ERJ Code Table'!$L" &amp; U$1),$A668&lt;=INDIRECT("'Panasonic ERJ Code Table'!$M" &amp; U$1)) ),U$2&amp;_xlfn.XLOOKUP($A668,E96_raw,E96_code),"N/A")</f>
        <v>N/A</v>
      </c>
    </row>
    <row r="669" spans="1:21">
      <c r="A669" s="16">
        <v>8660000</v>
      </c>
      <c r="B669" s="19"/>
      <c r="C669" s="5" t="str" cm="1">
        <f t="array" aca="1" ref="C669" ca="1">IF( OR( AND($A669&gt;=INDIRECT("'Panasonic ERJ Code Table'!$K" &amp; C$1),$A669&lt;=INDIRECT("'Panasonic ERJ Code Table'!$L" &amp; C$1)), AND($A669&gt;=INDIRECT("'Panasonic ERJ Code Table'!$M" &amp; C$1),$A669&lt;=INDIRECT("'Panasonic ERJ Code Table'!$N" &amp; C$1)) ),C$2&amp;_xlfn.XLOOKUP($A669,E96_raw,E96_code),"N/A")</f>
        <v>N/A</v>
      </c>
      <c r="F669" s="5" t="str" cm="1">
        <f t="array" aca="1" ref="F669" ca="1">IF( OR( AND($A669&gt;=INDIRECT("'Panasonic ERJ Code Table'!$K" &amp; F$1),$A669&lt;=INDIRECT("'Panasonic ERJ Code Table'!$L" &amp; F$1)), AND($A669&gt;=INDIRECT("'Panasonic ERJ Code Table'!$M" &amp; F$1),$A669&lt;=INDIRECT("'Panasonic ERJ Code Table'!$N" &amp; F$1)) ),F$2&amp;_xlfn.XLOOKUP($A669,E96_raw,E96_code),"N/A")</f>
        <v>N/A</v>
      </c>
      <c r="I669" s="5" t="str" cm="1">
        <f t="array" aca="1" ref="I669" ca="1">IF( OR( AND($A669&gt;=INDIRECT("'Panasonic ERJ Code Table'!$K" &amp; I$1),$A669&lt;=INDIRECT("'Panasonic ERJ Code Table'!$L" &amp; I$1)), AND($A669&gt;=INDIRECT("'Panasonic ERJ Code Table'!$M" &amp; I$1),$A669&lt;=INDIRECT("'Panasonic ERJ Code Table'!$N" &amp; I$1)) ),I$2&amp;_xlfn.XLOOKUP($A669,E96_raw,E96_code),"N/A")</f>
        <v>N/A</v>
      </c>
      <c r="L669" s="5" t="str" cm="1">
        <f t="array" aca="1" ref="L669" ca="1">IF( OR( AND($A669&gt;=INDIRECT("'Panasonic ERJ Code Table'!$K" &amp; L$1),$A669&lt;=INDIRECT("'Panasonic ERJ Code Table'!$L" &amp; L$1)), AND($A669&gt;=INDIRECT("'Panasonic ERJ Code Table'!$M" &amp; L$1),$A669&lt;=INDIRECT("'Panasonic ERJ Code Table'!$N" &amp; L$1)) ),L$2&amp;_xlfn.XLOOKUP($A669,E96_raw,E96_code),"N/A")</f>
        <v>N/A</v>
      </c>
      <c r="O669" s="5" t="str" cm="1">
        <f t="array" aca="1" ref="O669" ca="1">IF( OR( AND($A669&gt;=INDIRECT("'Panasonic ERJ Code Table'!$K" &amp; O$1),$A669&lt;=INDIRECT("'Panasonic ERJ Code Table'!$L" &amp; O$1)), AND($A669&gt;=INDIRECT("'Panasonic ERJ Code Table'!$M" &amp; O$1),$A669&lt;=INDIRECT("'Panasonic ERJ Code Table'!$N" &amp; O$1)) ),O$2&amp;_xlfn.XLOOKUP($A669,E96_raw,E96_code),"N/A")</f>
        <v>N/A</v>
      </c>
      <c r="R669" s="5" t="str" cm="1">
        <f t="array" aca="1" ref="R669" ca="1">IF( OR( AND($A669&gt;=INDIRECT("'Panasonic ERJ Code Table'!$K" &amp; R$1),$A669&lt;=INDIRECT("'Panasonic ERJ Code Table'!$L" &amp; R$1)), AND($A669&gt;=INDIRECT("'Panasonic ERJ Code Table'!$M" &amp; R$1),$A669&lt;=INDIRECT("'Panasonic ERJ Code Table'!$N" &amp; R$1)) ),R$2&amp;_xlfn.XLOOKUP($A669,E96_raw,E96_code),"N/A")</f>
        <v>N/A</v>
      </c>
      <c r="U669" s="5" t="str" cm="1">
        <f t="array" aca="1" ref="U669" ca="1">IF( OR( AND($A669&gt;=INDIRECT("'Panasonic ERJ Code Table'!$J" &amp; U$1),$A669&lt;=INDIRECT("'Panasonic ERJ Code Table'!$K" &amp; U$1)), AND($A669&gt;=INDIRECT("'Panasonic ERJ Code Table'!$L" &amp; U$1),$A669&lt;=INDIRECT("'Panasonic ERJ Code Table'!$M" &amp; U$1)) ),U$2&amp;_xlfn.XLOOKUP($A669,E96_raw,E96_code),"N/A")</f>
        <v>N/A</v>
      </c>
    </row>
    <row r="670" spans="1:21">
      <c r="A670" s="16">
        <v>8869999.9999999981</v>
      </c>
      <c r="B670" s="19"/>
      <c r="C670" s="5" t="str" cm="1">
        <f t="array" aca="1" ref="C670" ca="1">IF( OR( AND($A670&gt;=INDIRECT("'Panasonic ERJ Code Table'!$K" &amp; C$1),$A670&lt;=INDIRECT("'Panasonic ERJ Code Table'!$L" &amp; C$1)), AND($A670&gt;=INDIRECT("'Panasonic ERJ Code Table'!$M" &amp; C$1),$A670&lt;=INDIRECT("'Panasonic ERJ Code Table'!$N" &amp; C$1)) ),C$2&amp;_xlfn.XLOOKUP($A670,E96_raw,E96_code),"N/A")</f>
        <v>N/A</v>
      </c>
      <c r="F670" s="5" t="str" cm="1">
        <f t="array" aca="1" ref="F670" ca="1">IF( OR( AND($A670&gt;=INDIRECT("'Panasonic ERJ Code Table'!$K" &amp; F$1),$A670&lt;=INDIRECT("'Panasonic ERJ Code Table'!$L" &amp; F$1)), AND($A670&gt;=INDIRECT("'Panasonic ERJ Code Table'!$M" &amp; F$1),$A670&lt;=INDIRECT("'Panasonic ERJ Code Table'!$N" &amp; F$1)) ),F$2&amp;_xlfn.XLOOKUP($A670,E96_raw,E96_code),"N/A")</f>
        <v>N/A</v>
      </c>
      <c r="I670" s="5" t="str" cm="1">
        <f t="array" aca="1" ref="I670" ca="1">IF( OR( AND($A670&gt;=INDIRECT("'Panasonic ERJ Code Table'!$K" &amp; I$1),$A670&lt;=INDIRECT("'Panasonic ERJ Code Table'!$L" &amp; I$1)), AND($A670&gt;=INDIRECT("'Panasonic ERJ Code Table'!$M" &amp; I$1),$A670&lt;=INDIRECT("'Panasonic ERJ Code Table'!$N" &amp; I$1)) ),I$2&amp;_xlfn.XLOOKUP($A670,E96_raw,E96_code),"N/A")</f>
        <v>N/A</v>
      </c>
      <c r="L670" s="5" t="str" cm="1">
        <f t="array" aca="1" ref="L670" ca="1">IF( OR( AND($A670&gt;=INDIRECT("'Panasonic ERJ Code Table'!$K" &amp; L$1),$A670&lt;=INDIRECT("'Panasonic ERJ Code Table'!$L" &amp; L$1)), AND($A670&gt;=INDIRECT("'Panasonic ERJ Code Table'!$M" &amp; L$1),$A670&lt;=INDIRECT("'Panasonic ERJ Code Table'!$N" &amp; L$1)) ),L$2&amp;_xlfn.XLOOKUP($A670,E96_raw,E96_code),"N/A")</f>
        <v>N/A</v>
      </c>
      <c r="O670" s="5" t="str" cm="1">
        <f t="array" aca="1" ref="O670" ca="1">IF( OR( AND($A670&gt;=INDIRECT("'Panasonic ERJ Code Table'!$K" &amp; O$1),$A670&lt;=INDIRECT("'Panasonic ERJ Code Table'!$L" &amp; O$1)), AND($A670&gt;=INDIRECT("'Panasonic ERJ Code Table'!$M" &amp; O$1),$A670&lt;=INDIRECT("'Panasonic ERJ Code Table'!$N" &amp; O$1)) ),O$2&amp;_xlfn.XLOOKUP($A670,E96_raw,E96_code),"N/A")</f>
        <v>N/A</v>
      </c>
      <c r="R670" s="5" t="str" cm="1">
        <f t="array" aca="1" ref="R670" ca="1">IF( OR( AND($A670&gt;=INDIRECT("'Panasonic ERJ Code Table'!$K" &amp; R$1),$A670&lt;=INDIRECT("'Panasonic ERJ Code Table'!$L" &amp; R$1)), AND($A670&gt;=INDIRECT("'Panasonic ERJ Code Table'!$M" &amp; R$1),$A670&lt;=INDIRECT("'Panasonic ERJ Code Table'!$N" &amp; R$1)) ),R$2&amp;_xlfn.XLOOKUP($A670,E96_raw,E96_code),"N/A")</f>
        <v>N/A</v>
      </c>
      <c r="U670" s="5" t="str" cm="1">
        <f t="array" aca="1" ref="U670" ca="1">IF( OR( AND($A670&gt;=INDIRECT("'Panasonic ERJ Code Table'!$J" &amp; U$1),$A670&lt;=INDIRECT("'Panasonic ERJ Code Table'!$K" &amp; U$1)), AND($A670&gt;=INDIRECT("'Panasonic ERJ Code Table'!$L" &amp; U$1),$A670&lt;=INDIRECT("'Panasonic ERJ Code Table'!$M" &amp; U$1)) ),U$2&amp;_xlfn.XLOOKUP($A670,E96_raw,E96_code),"N/A")</f>
        <v>N/A</v>
      </c>
    </row>
    <row r="671" spans="1:21">
      <c r="A671" s="16">
        <v>9090000</v>
      </c>
      <c r="B671" s="19"/>
      <c r="C671" s="5" t="str" cm="1">
        <f t="array" aca="1" ref="C671" ca="1">IF( OR( AND($A671&gt;=INDIRECT("'Panasonic ERJ Code Table'!$K" &amp; C$1),$A671&lt;=INDIRECT("'Panasonic ERJ Code Table'!$L" &amp; C$1)), AND($A671&gt;=INDIRECT("'Panasonic ERJ Code Table'!$M" &amp; C$1),$A671&lt;=INDIRECT("'Panasonic ERJ Code Table'!$N" &amp; C$1)) ),C$2&amp;_xlfn.XLOOKUP($A671,E96_raw,E96_code),"N/A")</f>
        <v>N/A</v>
      </c>
      <c r="F671" s="5" t="str" cm="1">
        <f t="array" aca="1" ref="F671" ca="1">IF( OR( AND($A671&gt;=INDIRECT("'Panasonic ERJ Code Table'!$K" &amp; F$1),$A671&lt;=INDIRECT("'Panasonic ERJ Code Table'!$L" &amp; F$1)), AND($A671&gt;=INDIRECT("'Panasonic ERJ Code Table'!$M" &amp; F$1),$A671&lt;=INDIRECT("'Panasonic ERJ Code Table'!$N" &amp; F$1)) ),F$2&amp;_xlfn.XLOOKUP($A671,E96_raw,E96_code),"N/A")</f>
        <v>N/A</v>
      </c>
      <c r="I671" s="5" t="str" cm="1">
        <f t="array" aca="1" ref="I671" ca="1">IF( OR( AND($A671&gt;=INDIRECT("'Panasonic ERJ Code Table'!$K" &amp; I$1),$A671&lt;=INDIRECT("'Panasonic ERJ Code Table'!$L" &amp; I$1)), AND($A671&gt;=INDIRECT("'Panasonic ERJ Code Table'!$M" &amp; I$1),$A671&lt;=INDIRECT("'Panasonic ERJ Code Table'!$N" &amp; I$1)) ),I$2&amp;_xlfn.XLOOKUP($A671,E96_raw,E96_code),"N/A")</f>
        <v>N/A</v>
      </c>
      <c r="L671" s="5" t="str" cm="1">
        <f t="array" aca="1" ref="L671" ca="1">IF( OR( AND($A671&gt;=INDIRECT("'Panasonic ERJ Code Table'!$K" &amp; L$1),$A671&lt;=INDIRECT("'Panasonic ERJ Code Table'!$L" &amp; L$1)), AND($A671&gt;=INDIRECT("'Panasonic ERJ Code Table'!$M" &amp; L$1),$A671&lt;=INDIRECT("'Panasonic ERJ Code Table'!$N" &amp; L$1)) ),L$2&amp;_xlfn.XLOOKUP($A671,E96_raw,E96_code),"N/A")</f>
        <v>N/A</v>
      </c>
      <c r="O671" s="5" t="str" cm="1">
        <f t="array" aca="1" ref="O671" ca="1">IF( OR( AND($A671&gt;=INDIRECT("'Panasonic ERJ Code Table'!$K" &amp; O$1),$A671&lt;=INDIRECT("'Panasonic ERJ Code Table'!$L" &amp; O$1)), AND($A671&gt;=INDIRECT("'Panasonic ERJ Code Table'!$M" &amp; O$1),$A671&lt;=INDIRECT("'Panasonic ERJ Code Table'!$N" &amp; O$1)) ),O$2&amp;_xlfn.XLOOKUP($A671,E96_raw,E96_code),"N/A")</f>
        <v>N/A</v>
      </c>
      <c r="R671" s="5" t="str" cm="1">
        <f t="array" aca="1" ref="R671" ca="1">IF( OR( AND($A671&gt;=INDIRECT("'Panasonic ERJ Code Table'!$K" &amp; R$1),$A671&lt;=INDIRECT("'Panasonic ERJ Code Table'!$L" &amp; R$1)), AND($A671&gt;=INDIRECT("'Panasonic ERJ Code Table'!$M" &amp; R$1),$A671&lt;=INDIRECT("'Panasonic ERJ Code Table'!$N" &amp; R$1)) ),R$2&amp;_xlfn.XLOOKUP($A671,E96_raw,E96_code),"N/A")</f>
        <v>N/A</v>
      </c>
      <c r="U671" s="5" t="str" cm="1">
        <f t="array" aca="1" ref="U671" ca="1">IF( OR( AND($A671&gt;=INDIRECT("'Panasonic ERJ Code Table'!$J" &amp; U$1),$A671&lt;=INDIRECT("'Panasonic ERJ Code Table'!$K" &amp; U$1)), AND($A671&gt;=INDIRECT("'Panasonic ERJ Code Table'!$L" &amp; U$1),$A671&lt;=INDIRECT("'Panasonic ERJ Code Table'!$M" &amp; U$1)) ),U$2&amp;_xlfn.XLOOKUP($A671,E96_raw,E96_code),"N/A")</f>
        <v>N/A</v>
      </c>
    </row>
    <row r="672" spans="1:21">
      <c r="A672" s="16">
        <v>9310000</v>
      </c>
      <c r="B672" s="19"/>
      <c r="C672" s="5" t="str" cm="1">
        <f t="array" aca="1" ref="C672" ca="1">IF( OR( AND($A672&gt;=INDIRECT("'Panasonic ERJ Code Table'!$K" &amp; C$1),$A672&lt;=INDIRECT("'Panasonic ERJ Code Table'!$L" &amp; C$1)), AND($A672&gt;=INDIRECT("'Panasonic ERJ Code Table'!$M" &amp; C$1),$A672&lt;=INDIRECT("'Panasonic ERJ Code Table'!$N" &amp; C$1)) ),C$2&amp;_xlfn.XLOOKUP($A672,E96_raw,E96_code),"N/A")</f>
        <v>N/A</v>
      </c>
      <c r="F672" s="5" t="str" cm="1">
        <f t="array" aca="1" ref="F672" ca="1">IF( OR( AND($A672&gt;=INDIRECT("'Panasonic ERJ Code Table'!$K" &amp; F$1),$A672&lt;=INDIRECT("'Panasonic ERJ Code Table'!$L" &amp; F$1)), AND($A672&gt;=INDIRECT("'Panasonic ERJ Code Table'!$M" &amp; F$1),$A672&lt;=INDIRECT("'Panasonic ERJ Code Table'!$N" &amp; F$1)) ),F$2&amp;_xlfn.XLOOKUP($A672,E96_raw,E96_code),"N/A")</f>
        <v>N/A</v>
      </c>
      <c r="I672" s="5" t="str" cm="1">
        <f t="array" aca="1" ref="I672" ca="1">IF( OR( AND($A672&gt;=INDIRECT("'Panasonic ERJ Code Table'!$K" &amp; I$1),$A672&lt;=INDIRECT("'Panasonic ERJ Code Table'!$L" &amp; I$1)), AND($A672&gt;=INDIRECT("'Panasonic ERJ Code Table'!$M" &amp; I$1),$A672&lt;=INDIRECT("'Panasonic ERJ Code Table'!$N" &amp; I$1)) ),I$2&amp;_xlfn.XLOOKUP($A672,E96_raw,E96_code),"N/A")</f>
        <v>N/A</v>
      </c>
      <c r="L672" s="5" t="str" cm="1">
        <f t="array" aca="1" ref="L672" ca="1">IF( OR( AND($A672&gt;=INDIRECT("'Panasonic ERJ Code Table'!$K" &amp; L$1),$A672&lt;=INDIRECT("'Panasonic ERJ Code Table'!$L" &amp; L$1)), AND($A672&gt;=INDIRECT("'Panasonic ERJ Code Table'!$M" &amp; L$1),$A672&lt;=INDIRECT("'Panasonic ERJ Code Table'!$N" &amp; L$1)) ),L$2&amp;_xlfn.XLOOKUP($A672,E96_raw,E96_code),"N/A")</f>
        <v>N/A</v>
      </c>
      <c r="O672" s="5" t="str" cm="1">
        <f t="array" aca="1" ref="O672" ca="1">IF( OR( AND($A672&gt;=INDIRECT("'Panasonic ERJ Code Table'!$K" &amp; O$1),$A672&lt;=INDIRECT("'Panasonic ERJ Code Table'!$L" &amp; O$1)), AND($A672&gt;=INDIRECT("'Panasonic ERJ Code Table'!$M" &amp; O$1),$A672&lt;=INDIRECT("'Panasonic ERJ Code Table'!$N" &amp; O$1)) ),O$2&amp;_xlfn.XLOOKUP($A672,E96_raw,E96_code),"N/A")</f>
        <v>N/A</v>
      </c>
      <c r="R672" s="5" t="str" cm="1">
        <f t="array" aca="1" ref="R672" ca="1">IF( OR( AND($A672&gt;=INDIRECT("'Panasonic ERJ Code Table'!$K" &amp; R$1),$A672&lt;=INDIRECT("'Panasonic ERJ Code Table'!$L" &amp; R$1)), AND($A672&gt;=INDIRECT("'Panasonic ERJ Code Table'!$M" &amp; R$1),$A672&lt;=INDIRECT("'Panasonic ERJ Code Table'!$N" &amp; R$1)) ),R$2&amp;_xlfn.XLOOKUP($A672,E96_raw,E96_code),"N/A")</f>
        <v>N/A</v>
      </c>
      <c r="U672" s="5" t="str" cm="1">
        <f t="array" aca="1" ref="U672" ca="1">IF( OR( AND($A672&gt;=INDIRECT("'Panasonic ERJ Code Table'!$J" &amp; U$1),$A672&lt;=INDIRECT("'Panasonic ERJ Code Table'!$K" &amp; U$1)), AND($A672&gt;=INDIRECT("'Panasonic ERJ Code Table'!$L" &amp; U$1),$A672&lt;=INDIRECT("'Panasonic ERJ Code Table'!$M" &amp; U$1)) ),U$2&amp;_xlfn.XLOOKUP($A672,E96_raw,E96_code),"N/A")</f>
        <v>N/A</v>
      </c>
    </row>
    <row r="673" spans="1:21">
      <c r="A673" s="16">
        <v>9530000</v>
      </c>
      <c r="B673" s="19"/>
      <c r="C673" s="5" t="str" cm="1">
        <f t="array" aca="1" ref="C673" ca="1">IF( OR( AND($A673&gt;=INDIRECT("'Panasonic ERJ Code Table'!$K" &amp; C$1),$A673&lt;=INDIRECT("'Panasonic ERJ Code Table'!$L" &amp; C$1)), AND($A673&gt;=INDIRECT("'Panasonic ERJ Code Table'!$M" &amp; C$1),$A673&lt;=INDIRECT("'Panasonic ERJ Code Table'!$N" &amp; C$1)) ),C$2&amp;_xlfn.XLOOKUP($A673,E96_raw,E96_code),"N/A")</f>
        <v>N/A</v>
      </c>
      <c r="F673" s="5" t="str" cm="1">
        <f t="array" aca="1" ref="F673" ca="1">IF( OR( AND($A673&gt;=INDIRECT("'Panasonic ERJ Code Table'!$K" &amp; F$1),$A673&lt;=INDIRECT("'Panasonic ERJ Code Table'!$L" &amp; F$1)), AND($A673&gt;=INDIRECT("'Panasonic ERJ Code Table'!$M" &amp; F$1),$A673&lt;=INDIRECT("'Panasonic ERJ Code Table'!$N" &amp; F$1)) ),F$2&amp;_xlfn.XLOOKUP($A673,E96_raw,E96_code),"N/A")</f>
        <v>N/A</v>
      </c>
      <c r="I673" s="5" t="str" cm="1">
        <f t="array" aca="1" ref="I673" ca="1">IF( OR( AND($A673&gt;=INDIRECT("'Panasonic ERJ Code Table'!$K" &amp; I$1),$A673&lt;=INDIRECT("'Panasonic ERJ Code Table'!$L" &amp; I$1)), AND($A673&gt;=INDIRECT("'Panasonic ERJ Code Table'!$M" &amp; I$1),$A673&lt;=INDIRECT("'Panasonic ERJ Code Table'!$N" &amp; I$1)) ),I$2&amp;_xlfn.XLOOKUP($A673,E96_raw,E96_code),"N/A")</f>
        <v>N/A</v>
      </c>
      <c r="L673" s="5" t="str" cm="1">
        <f t="array" aca="1" ref="L673" ca="1">IF( OR( AND($A673&gt;=INDIRECT("'Panasonic ERJ Code Table'!$K" &amp; L$1),$A673&lt;=INDIRECT("'Panasonic ERJ Code Table'!$L" &amp; L$1)), AND($A673&gt;=INDIRECT("'Panasonic ERJ Code Table'!$M" &amp; L$1),$A673&lt;=INDIRECT("'Panasonic ERJ Code Table'!$N" &amp; L$1)) ),L$2&amp;_xlfn.XLOOKUP($A673,E96_raw,E96_code),"N/A")</f>
        <v>N/A</v>
      </c>
      <c r="O673" s="5" t="str" cm="1">
        <f t="array" aca="1" ref="O673" ca="1">IF( OR( AND($A673&gt;=INDIRECT("'Panasonic ERJ Code Table'!$K" &amp; O$1),$A673&lt;=INDIRECT("'Panasonic ERJ Code Table'!$L" &amp; O$1)), AND($A673&gt;=INDIRECT("'Panasonic ERJ Code Table'!$M" &amp; O$1),$A673&lt;=INDIRECT("'Panasonic ERJ Code Table'!$N" &amp; O$1)) ),O$2&amp;_xlfn.XLOOKUP($A673,E96_raw,E96_code),"N/A")</f>
        <v>N/A</v>
      </c>
      <c r="R673" s="5" t="str" cm="1">
        <f t="array" aca="1" ref="R673" ca="1">IF( OR( AND($A673&gt;=INDIRECT("'Panasonic ERJ Code Table'!$K" &amp; R$1),$A673&lt;=INDIRECT("'Panasonic ERJ Code Table'!$L" &amp; R$1)), AND($A673&gt;=INDIRECT("'Panasonic ERJ Code Table'!$M" &amp; R$1),$A673&lt;=INDIRECT("'Panasonic ERJ Code Table'!$N" &amp; R$1)) ),R$2&amp;_xlfn.XLOOKUP($A673,E96_raw,E96_code),"N/A")</f>
        <v>N/A</v>
      </c>
      <c r="U673" s="5" t="str" cm="1">
        <f t="array" aca="1" ref="U673" ca="1">IF( OR( AND($A673&gt;=INDIRECT("'Panasonic ERJ Code Table'!$J" &amp; U$1),$A673&lt;=INDIRECT("'Panasonic ERJ Code Table'!$K" &amp; U$1)), AND($A673&gt;=INDIRECT("'Panasonic ERJ Code Table'!$L" &amp; U$1),$A673&lt;=INDIRECT("'Panasonic ERJ Code Table'!$M" &amp; U$1)) ),U$2&amp;_xlfn.XLOOKUP($A673,E96_raw,E96_code),"N/A")</f>
        <v>N/A</v>
      </c>
    </row>
    <row r="674" spans="1:21">
      <c r="A674" s="16">
        <v>9760000</v>
      </c>
      <c r="B674" s="19"/>
      <c r="C674" s="5" t="str" cm="1">
        <f t="array" aca="1" ref="C674" ca="1">IF( OR( AND($A674&gt;=INDIRECT("'Panasonic ERJ Code Table'!$K" &amp; C$1),$A674&lt;=INDIRECT("'Panasonic ERJ Code Table'!$L" &amp; C$1)), AND($A674&gt;=INDIRECT("'Panasonic ERJ Code Table'!$M" &amp; C$1),$A674&lt;=INDIRECT("'Panasonic ERJ Code Table'!$N" &amp; C$1)) ),C$2&amp;_xlfn.XLOOKUP($A674,E96_raw,E96_code),"N/A")</f>
        <v>N/A</v>
      </c>
      <c r="F674" s="5" t="str" cm="1">
        <f t="array" aca="1" ref="F674" ca="1">IF( OR( AND($A674&gt;=INDIRECT("'Panasonic ERJ Code Table'!$K" &amp; F$1),$A674&lt;=INDIRECT("'Panasonic ERJ Code Table'!$L" &amp; F$1)), AND($A674&gt;=INDIRECT("'Panasonic ERJ Code Table'!$M" &amp; F$1),$A674&lt;=INDIRECT("'Panasonic ERJ Code Table'!$N" &amp; F$1)) ),F$2&amp;_xlfn.XLOOKUP($A674,E96_raw,E96_code),"N/A")</f>
        <v>N/A</v>
      </c>
      <c r="I674" s="5" t="str" cm="1">
        <f t="array" aca="1" ref="I674" ca="1">IF( OR( AND($A674&gt;=INDIRECT("'Panasonic ERJ Code Table'!$K" &amp; I$1),$A674&lt;=INDIRECT("'Panasonic ERJ Code Table'!$L" &amp; I$1)), AND($A674&gt;=INDIRECT("'Panasonic ERJ Code Table'!$M" &amp; I$1),$A674&lt;=INDIRECT("'Panasonic ERJ Code Table'!$N" &amp; I$1)) ),I$2&amp;_xlfn.XLOOKUP($A674,E96_raw,E96_code),"N/A")</f>
        <v>N/A</v>
      </c>
      <c r="L674" s="5" t="str" cm="1">
        <f t="array" aca="1" ref="L674" ca="1">IF( OR( AND($A674&gt;=INDIRECT("'Panasonic ERJ Code Table'!$K" &amp; L$1),$A674&lt;=INDIRECT("'Panasonic ERJ Code Table'!$L" &amp; L$1)), AND($A674&gt;=INDIRECT("'Panasonic ERJ Code Table'!$M" &amp; L$1),$A674&lt;=INDIRECT("'Panasonic ERJ Code Table'!$N" &amp; L$1)) ),L$2&amp;_xlfn.XLOOKUP($A674,E96_raw,E96_code),"N/A")</f>
        <v>N/A</v>
      </c>
      <c r="O674" s="5" t="str" cm="1">
        <f t="array" aca="1" ref="O674" ca="1">IF( OR( AND($A674&gt;=INDIRECT("'Panasonic ERJ Code Table'!$K" &amp; O$1),$A674&lt;=INDIRECT("'Panasonic ERJ Code Table'!$L" &amp; O$1)), AND($A674&gt;=INDIRECT("'Panasonic ERJ Code Table'!$M" &amp; O$1),$A674&lt;=INDIRECT("'Panasonic ERJ Code Table'!$N" &amp; O$1)) ),O$2&amp;_xlfn.XLOOKUP($A674,E96_raw,E96_code),"N/A")</f>
        <v>N/A</v>
      </c>
      <c r="R674" s="5" t="str" cm="1">
        <f t="array" aca="1" ref="R674" ca="1">IF( OR( AND($A674&gt;=INDIRECT("'Panasonic ERJ Code Table'!$K" &amp; R$1),$A674&lt;=INDIRECT("'Panasonic ERJ Code Table'!$L" &amp; R$1)), AND($A674&gt;=INDIRECT("'Panasonic ERJ Code Table'!$M" &amp; R$1),$A674&lt;=INDIRECT("'Panasonic ERJ Code Table'!$N" &amp; R$1)) ),R$2&amp;_xlfn.XLOOKUP($A674,E96_raw,E96_code),"N/A")</f>
        <v>N/A</v>
      </c>
      <c r="U674" s="5" t="str" cm="1">
        <f t="array" aca="1" ref="U674" ca="1">IF( OR( AND($A674&gt;=INDIRECT("'Panasonic ERJ Code Table'!$J" &amp; U$1),$A674&lt;=INDIRECT("'Panasonic ERJ Code Table'!$K" &amp; U$1)), AND($A674&gt;=INDIRECT("'Panasonic ERJ Code Table'!$L" &amp; U$1),$A674&lt;=INDIRECT("'Panasonic ERJ Code Table'!$M" &amp; U$1)) ),U$2&amp;_xlfn.XLOOKUP($A674,E96_raw,E96_code),"N/A")</f>
        <v>N/A</v>
      </c>
    </row>
    <row r="675" spans="1:21">
      <c r="A675" s="16">
        <v>10000000</v>
      </c>
      <c r="B675" s="19"/>
      <c r="C675" s="5" t="str" cm="1">
        <f t="array" aca="1" ref="C675" ca="1">IF( OR( AND($A675&gt;=INDIRECT("'Panasonic ERJ Code Table'!$K" &amp; C$1),$A675&lt;=INDIRECT("'Panasonic ERJ Code Table'!$L" &amp; C$1)), AND($A675&gt;=INDIRECT("'Panasonic ERJ Code Table'!$M" &amp; C$1),$A675&lt;=INDIRECT("'Panasonic ERJ Code Table'!$N" &amp; C$1)) ),C$2&amp;_xlfn.XLOOKUP($A675,E96_raw,E96_code),"N/A")</f>
        <v>N/A</v>
      </c>
      <c r="F675" s="5" t="str" cm="1">
        <f t="array" aca="1" ref="F675" ca="1">IF( OR( AND($A675&gt;=INDIRECT("'Panasonic ERJ Code Table'!$K" &amp; F$1),$A675&lt;=INDIRECT("'Panasonic ERJ Code Table'!$L" &amp; F$1)), AND($A675&gt;=INDIRECT("'Panasonic ERJ Code Table'!$M" &amp; F$1),$A675&lt;=INDIRECT("'Panasonic ERJ Code Table'!$N" &amp; F$1)) ),F$2&amp;_xlfn.XLOOKUP($A675,E96_raw,E96_code),"N/A")</f>
        <v>N/A</v>
      </c>
      <c r="I675" s="5" t="str" cm="1">
        <f t="array" aca="1" ref="I675" ca="1">IF( OR( AND($A675&gt;=INDIRECT("'Panasonic ERJ Code Table'!$K" &amp; I$1),$A675&lt;=INDIRECT("'Panasonic ERJ Code Table'!$L" &amp; I$1)), AND($A675&gt;=INDIRECT("'Panasonic ERJ Code Table'!$M" &amp; I$1),$A675&lt;=INDIRECT("'Panasonic ERJ Code Table'!$N" &amp; I$1)) ),I$2&amp;_xlfn.XLOOKUP($A675,E96_raw,E96_code),"N/A")</f>
        <v>N/A</v>
      </c>
      <c r="L675" s="5" t="str" cm="1">
        <f t="array" aca="1" ref="L675" ca="1">IF( OR( AND($A675&gt;=INDIRECT("'Panasonic ERJ Code Table'!$K" &amp; L$1),$A675&lt;=INDIRECT("'Panasonic ERJ Code Table'!$L" &amp; L$1)), AND($A675&gt;=INDIRECT("'Panasonic ERJ Code Table'!$M" &amp; L$1),$A675&lt;=INDIRECT("'Panasonic ERJ Code Table'!$N" &amp; L$1)) ),L$2&amp;_xlfn.XLOOKUP($A675,E96_raw,E96_code),"N/A")</f>
        <v>N/A</v>
      </c>
      <c r="O675" s="5" t="str" cm="1">
        <f t="array" aca="1" ref="O675" ca="1">IF( OR( AND($A675&gt;=INDIRECT("'Panasonic ERJ Code Table'!$K" &amp; O$1),$A675&lt;=INDIRECT("'Panasonic ERJ Code Table'!$L" &amp; O$1)), AND($A675&gt;=INDIRECT("'Panasonic ERJ Code Table'!$M" &amp; O$1),$A675&lt;=INDIRECT("'Panasonic ERJ Code Table'!$N" &amp; O$1)) ),O$2&amp;_xlfn.XLOOKUP($A675,E96_raw,E96_code),"N/A")</f>
        <v>N/A</v>
      </c>
      <c r="R675" s="5" t="str" cm="1">
        <f t="array" aca="1" ref="R675" ca="1">IF( OR( AND($A675&gt;=INDIRECT("'Panasonic ERJ Code Table'!$K" &amp; R$1),$A675&lt;=INDIRECT("'Panasonic ERJ Code Table'!$L" &amp; R$1)), AND($A675&gt;=INDIRECT("'Panasonic ERJ Code Table'!$M" &amp; R$1),$A675&lt;=INDIRECT("'Panasonic ERJ Code Table'!$N" &amp; R$1)) ),R$2&amp;_xlfn.XLOOKUP($A675,E96_raw,E96_code),"N/A")</f>
        <v>N/A</v>
      </c>
      <c r="U675" s="5" t="str" cm="1">
        <f t="array" aca="1" ref="U675" ca="1">IF( OR( AND($A675&gt;=INDIRECT("'Panasonic ERJ Code Table'!$J" &amp; U$1),$A675&lt;=INDIRECT("'Panasonic ERJ Code Table'!$K" &amp; U$1)), AND($A675&gt;=INDIRECT("'Panasonic ERJ Code Table'!$L" &amp; U$1),$A675&lt;=INDIRECT("'Panasonic ERJ Code Table'!$M" &amp; U$1)) ),U$2&amp;_xlfn.XLOOKUP($A675,E96_raw,E96_code),"N/A")</f>
        <v>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3B80-58B1-447A-BFA6-6D24490D692B}">
  <dimension ref="B1:X675"/>
  <sheetViews>
    <sheetView zoomScaleNormal="100" workbookViewId="0">
      <selection activeCell="O13" sqref="O13"/>
    </sheetView>
  </sheetViews>
  <sheetFormatPr defaultRowHeight="14.45"/>
  <cols>
    <col min="2" max="2" width="3.7109375" bestFit="1" customWidth="1"/>
    <col min="3" max="3" width="4.28515625" bestFit="1" customWidth="1"/>
    <col min="4" max="4" width="2.28515625" bestFit="1" customWidth="1"/>
    <col min="5" max="5" width="10.140625" customWidth="1"/>
    <col min="7" max="7" width="8.85546875" style="25"/>
    <col min="14" max="14" width="9.42578125" bestFit="1" customWidth="1"/>
    <col min="15" max="15" width="26" bestFit="1" customWidth="1"/>
    <col min="16" max="16" width="17.7109375" bestFit="1" customWidth="1"/>
  </cols>
  <sheetData>
    <row r="1" spans="2:24">
      <c r="G1"/>
    </row>
    <row r="2" spans="2:24">
      <c r="B2" t="s">
        <v>0</v>
      </c>
      <c r="F2" s="36"/>
      <c r="G2"/>
      <c r="K2" s="41" t="s">
        <v>1</v>
      </c>
      <c r="L2" s="41"/>
      <c r="M2" s="41"/>
      <c r="N2" s="41"/>
      <c r="R2" s="5"/>
      <c r="X2" s="36"/>
    </row>
    <row r="3" spans="2:24">
      <c r="F3" s="36" t="s">
        <v>2</v>
      </c>
      <c r="G3" s="36" t="s">
        <v>3</v>
      </c>
      <c r="H3" s="36" t="s">
        <v>4</v>
      </c>
      <c r="I3" s="36" t="s">
        <v>5</v>
      </c>
      <c r="J3" s="36" t="s">
        <v>6</v>
      </c>
      <c r="K3" s="36" t="s">
        <v>7</v>
      </c>
      <c r="L3" s="36" t="s">
        <v>8</v>
      </c>
      <c r="M3" s="36" t="s">
        <v>9</v>
      </c>
      <c r="N3" s="36" t="s">
        <v>10</v>
      </c>
      <c r="O3" s="36" t="s">
        <v>11</v>
      </c>
      <c r="P3" s="36" t="s">
        <v>12</v>
      </c>
      <c r="Q3" s="36" t="s">
        <v>13</v>
      </c>
      <c r="R3" s="36"/>
      <c r="V3" s="36" t="s">
        <v>14</v>
      </c>
      <c r="W3" s="36" t="s">
        <v>15</v>
      </c>
      <c r="X3" s="36" t="s">
        <v>16</v>
      </c>
    </row>
    <row r="4" spans="2:24">
      <c r="B4" t="s">
        <v>17</v>
      </c>
      <c r="C4" t="s">
        <v>18</v>
      </c>
      <c r="D4" t="s">
        <v>19</v>
      </c>
      <c r="E4" t="str">
        <f>B4&amp;C4&amp;D4</f>
        <v>ERJ1RHD</v>
      </c>
      <c r="F4" s="5">
        <v>0.05</v>
      </c>
      <c r="G4" s="5">
        <v>15</v>
      </c>
      <c r="H4" s="7" t="s">
        <v>20</v>
      </c>
      <c r="I4" s="5">
        <v>30</v>
      </c>
      <c r="J4" s="5" t="s">
        <v>21</v>
      </c>
      <c r="K4" s="9">
        <v>1000</v>
      </c>
      <c r="L4" s="9">
        <f>K4</f>
        <v>1000</v>
      </c>
      <c r="M4" s="9">
        <f>L4</f>
        <v>1000</v>
      </c>
      <c r="N4" s="9">
        <v>1000000</v>
      </c>
      <c r="O4" s="15" t="s">
        <v>22</v>
      </c>
      <c r="P4" s="8" t="s">
        <v>23</v>
      </c>
      <c r="Q4" s="7" t="s">
        <v>24</v>
      </c>
      <c r="R4" s="9"/>
      <c r="T4" t="s">
        <v>25</v>
      </c>
      <c r="V4" t="s">
        <v>18</v>
      </c>
      <c r="W4" s="4">
        <v>201</v>
      </c>
      <c r="X4">
        <v>0.05</v>
      </c>
    </row>
    <row r="5" spans="2:24">
      <c r="B5" t="s">
        <v>17</v>
      </c>
      <c r="C5" t="s">
        <v>26</v>
      </c>
      <c r="D5" t="s">
        <v>19</v>
      </c>
      <c r="E5" t="str">
        <f t="shared" ref="E5:E21" si="0">B5&amp;C5&amp;D5</f>
        <v>ERJ2RHD</v>
      </c>
      <c r="F5" s="5">
        <v>6.3E-2</v>
      </c>
      <c r="G5" s="5">
        <v>50</v>
      </c>
      <c r="H5" s="7" t="s">
        <v>20</v>
      </c>
      <c r="I5" s="5">
        <v>100</v>
      </c>
      <c r="J5" s="5" t="s">
        <v>21</v>
      </c>
      <c r="K5" s="9">
        <v>100</v>
      </c>
      <c r="L5" s="9">
        <v>100</v>
      </c>
      <c r="M5" s="9">
        <v>100</v>
      </c>
      <c r="N5" s="9">
        <v>100000</v>
      </c>
      <c r="O5" s="15" t="s">
        <v>22</v>
      </c>
      <c r="P5" s="8" t="s">
        <v>27</v>
      </c>
      <c r="Q5" s="5" t="s">
        <v>28</v>
      </c>
      <c r="R5" s="9"/>
      <c r="V5" t="s">
        <v>26</v>
      </c>
      <c r="W5" s="4">
        <v>402</v>
      </c>
      <c r="X5">
        <v>6.3E-2</v>
      </c>
    </row>
    <row r="6" spans="2:24">
      <c r="B6" t="s">
        <v>17</v>
      </c>
      <c r="C6" t="s">
        <v>29</v>
      </c>
      <c r="D6" t="s">
        <v>19</v>
      </c>
      <c r="E6" t="str">
        <f t="shared" si="0"/>
        <v>ERJ2RKD</v>
      </c>
      <c r="F6" s="5">
        <v>6.3E-2</v>
      </c>
      <c r="G6" s="5">
        <v>50</v>
      </c>
      <c r="H6" s="7" t="s">
        <v>20</v>
      </c>
      <c r="I6" s="5">
        <v>100</v>
      </c>
      <c r="J6" s="5" t="s">
        <v>21</v>
      </c>
      <c r="K6" s="9">
        <v>10</v>
      </c>
      <c r="L6" s="10">
        <v>97.6</v>
      </c>
      <c r="M6" s="9">
        <v>102000</v>
      </c>
      <c r="N6" s="9">
        <v>1000000</v>
      </c>
      <c r="O6" s="15" t="s">
        <v>30</v>
      </c>
      <c r="P6" s="8" t="s">
        <v>27</v>
      </c>
      <c r="Q6" s="5" t="s">
        <v>28</v>
      </c>
      <c r="R6" s="9"/>
      <c r="V6" t="s">
        <v>29</v>
      </c>
      <c r="W6" s="4">
        <v>402</v>
      </c>
      <c r="X6">
        <v>6.3E-2</v>
      </c>
    </row>
    <row r="7" spans="2:24">
      <c r="B7" t="s">
        <v>17</v>
      </c>
      <c r="C7" t="s">
        <v>31</v>
      </c>
      <c r="D7" t="s">
        <v>19</v>
      </c>
      <c r="E7" t="str">
        <f t="shared" si="0"/>
        <v>ERJ3RBD</v>
      </c>
      <c r="F7" s="5">
        <v>0.1</v>
      </c>
      <c r="G7" s="5">
        <v>75</v>
      </c>
      <c r="H7" s="7" t="s">
        <v>20</v>
      </c>
      <c r="I7" s="5">
        <v>150</v>
      </c>
      <c r="J7" s="5" t="s">
        <v>21</v>
      </c>
      <c r="K7" s="9">
        <v>100</v>
      </c>
      <c r="L7" s="9">
        <v>100</v>
      </c>
      <c r="M7" s="9">
        <v>100</v>
      </c>
      <c r="N7" s="9">
        <v>100000</v>
      </c>
      <c r="O7" s="15" t="s">
        <v>22</v>
      </c>
      <c r="P7" s="8" t="s">
        <v>27</v>
      </c>
      <c r="Q7" s="5" t="s">
        <v>28</v>
      </c>
      <c r="R7" s="9"/>
      <c r="V7" t="s">
        <v>31</v>
      </c>
      <c r="W7" s="4">
        <v>603</v>
      </c>
      <c r="X7">
        <v>0.1</v>
      </c>
    </row>
    <row r="8" spans="2:24">
      <c r="B8" t="s">
        <v>17</v>
      </c>
      <c r="C8" t="s">
        <v>32</v>
      </c>
      <c r="D8" t="s">
        <v>19</v>
      </c>
      <c r="E8" t="str">
        <f t="shared" si="0"/>
        <v>ERJ3RED</v>
      </c>
      <c r="F8" s="5">
        <v>0.1</v>
      </c>
      <c r="G8" s="5">
        <v>75</v>
      </c>
      <c r="H8" s="7" t="s">
        <v>20</v>
      </c>
      <c r="I8" s="5">
        <v>150</v>
      </c>
      <c r="J8" s="5" t="s">
        <v>21</v>
      </c>
      <c r="K8" s="9">
        <v>10</v>
      </c>
      <c r="L8" s="10">
        <v>97.6</v>
      </c>
      <c r="M8" s="9">
        <v>102000</v>
      </c>
      <c r="N8" s="9">
        <v>1000000</v>
      </c>
      <c r="O8" s="15" t="s">
        <v>30</v>
      </c>
      <c r="P8" s="8" t="s">
        <v>27</v>
      </c>
      <c r="Q8" s="5" t="s">
        <v>28</v>
      </c>
      <c r="R8" s="9"/>
      <c r="V8" t="s">
        <v>32</v>
      </c>
      <c r="W8" s="4">
        <v>603</v>
      </c>
      <c r="X8">
        <v>0.1</v>
      </c>
    </row>
    <row r="9" spans="2:24">
      <c r="B9" t="s">
        <v>17</v>
      </c>
      <c r="C9" t="s">
        <v>33</v>
      </c>
      <c r="D9" t="s">
        <v>19</v>
      </c>
      <c r="E9" t="str">
        <f t="shared" si="0"/>
        <v>ERJ6RBD</v>
      </c>
      <c r="F9" s="5">
        <v>0.1</v>
      </c>
      <c r="G9" s="24">
        <v>150</v>
      </c>
      <c r="H9" s="7" t="s">
        <v>20</v>
      </c>
      <c r="I9" s="5">
        <v>200</v>
      </c>
      <c r="J9" s="5" t="s">
        <v>21</v>
      </c>
      <c r="K9" s="9">
        <v>100</v>
      </c>
      <c r="L9" s="9">
        <v>100</v>
      </c>
      <c r="M9" s="9">
        <v>100</v>
      </c>
      <c r="N9" s="9">
        <v>100000</v>
      </c>
      <c r="O9" s="15" t="s">
        <v>22</v>
      </c>
      <c r="P9" s="8" t="s">
        <v>27</v>
      </c>
      <c r="Q9" s="5" t="s">
        <v>28</v>
      </c>
      <c r="R9" s="9"/>
      <c r="V9" t="s">
        <v>33</v>
      </c>
      <c r="W9" s="4">
        <v>805</v>
      </c>
      <c r="X9">
        <v>0.1</v>
      </c>
    </row>
    <row r="10" spans="2:24">
      <c r="B10" t="s">
        <v>17</v>
      </c>
      <c r="C10" t="s">
        <v>34</v>
      </c>
      <c r="D10" t="s">
        <v>19</v>
      </c>
      <c r="E10" t="str">
        <f t="shared" si="0"/>
        <v>ERJ6RED</v>
      </c>
      <c r="F10" s="5">
        <v>0.1</v>
      </c>
      <c r="G10" s="24">
        <v>150</v>
      </c>
      <c r="H10" s="7" t="s">
        <v>20</v>
      </c>
      <c r="I10" s="5">
        <v>200</v>
      </c>
      <c r="J10" s="5" t="s">
        <v>21</v>
      </c>
      <c r="K10" s="9">
        <v>10</v>
      </c>
      <c r="L10" s="10">
        <v>97.6</v>
      </c>
      <c r="M10" s="9">
        <v>102000</v>
      </c>
      <c r="N10" s="9">
        <v>1000000</v>
      </c>
      <c r="O10" s="15" t="s">
        <v>30</v>
      </c>
      <c r="P10" s="8" t="s">
        <v>27</v>
      </c>
      <c r="Q10" s="5" t="s">
        <v>28</v>
      </c>
      <c r="R10" s="9"/>
      <c r="V10" t="s">
        <v>34</v>
      </c>
      <c r="W10" s="4">
        <v>805</v>
      </c>
      <c r="X10">
        <v>0.1</v>
      </c>
    </row>
    <row r="11" spans="2:24">
      <c r="B11" t="s">
        <v>17</v>
      </c>
      <c r="C11" t="s">
        <v>35</v>
      </c>
      <c r="D11" t="s">
        <v>36</v>
      </c>
      <c r="E11" t="str">
        <f t="shared" si="0"/>
        <v>ERJXGNF</v>
      </c>
      <c r="F11" s="5">
        <v>3.1E-2</v>
      </c>
      <c r="G11" s="24">
        <v>15</v>
      </c>
      <c r="H11" s="7" t="s">
        <v>20</v>
      </c>
      <c r="I11" s="5">
        <v>30</v>
      </c>
      <c r="J11" s="5" t="s">
        <v>37</v>
      </c>
      <c r="K11" s="9">
        <v>10</v>
      </c>
      <c r="L11" s="9">
        <v>10</v>
      </c>
      <c r="M11" s="9">
        <v>10</v>
      </c>
      <c r="N11" s="9">
        <v>1000000</v>
      </c>
      <c r="O11" s="15" t="s">
        <v>38</v>
      </c>
      <c r="P11" s="8" t="s">
        <v>23</v>
      </c>
      <c r="Q11" s="7" t="s">
        <v>24</v>
      </c>
      <c r="R11" s="9"/>
      <c r="V11" t="s">
        <v>35</v>
      </c>
      <c r="W11" s="3">
        <v>1005</v>
      </c>
      <c r="X11">
        <v>3.1E-2</v>
      </c>
    </row>
    <row r="12" spans="2:24">
      <c r="B12" t="s">
        <v>17</v>
      </c>
      <c r="C12" t="s">
        <v>39</v>
      </c>
      <c r="D12" t="s">
        <v>36</v>
      </c>
      <c r="E12" t="str">
        <f t="shared" si="0"/>
        <v>ERJ1GNF</v>
      </c>
      <c r="F12" s="5">
        <v>0.05</v>
      </c>
      <c r="G12" s="24">
        <v>25</v>
      </c>
      <c r="H12" s="7" t="s">
        <v>20</v>
      </c>
      <c r="I12" s="5">
        <v>50</v>
      </c>
      <c r="J12" s="5" t="s">
        <v>37</v>
      </c>
      <c r="K12" s="9">
        <v>10</v>
      </c>
      <c r="L12" s="9">
        <v>10</v>
      </c>
      <c r="M12" s="9">
        <v>10</v>
      </c>
      <c r="N12" s="9">
        <v>1000000</v>
      </c>
      <c r="O12" s="15" t="s">
        <v>40</v>
      </c>
      <c r="P12" s="8" t="s">
        <v>23</v>
      </c>
      <c r="Q12" s="5" t="s">
        <v>41</v>
      </c>
      <c r="R12" s="9"/>
      <c r="V12" t="s">
        <v>39</v>
      </c>
      <c r="W12" s="4">
        <v>201</v>
      </c>
      <c r="X12">
        <v>0.05</v>
      </c>
    </row>
    <row r="13" spans="2:24">
      <c r="B13" t="s">
        <v>17</v>
      </c>
      <c r="C13" t="s">
        <v>42</v>
      </c>
      <c r="D13" t="s">
        <v>36</v>
      </c>
      <c r="E13" t="str">
        <f t="shared" si="0"/>
        <v>ERJ2RCF</v>
      </c>
      <c r="F13" s="5">
        <v>0.1</v>
      </c>
      <c r="G13" s="24">
        <v>50</v>
      </c>
      <c r="H13" s="7" t="s">
        <v>20</v>
      </c>
      <c r="I13" s="5">
        <v>100</v>
      </c>
      <c r="J13" s="5" t="s">
        <v>37</v>
      </c>
      <c r="K13" s="9">
        <v>1</v>
      </c>
      <c r="L13" s="16">
        <v>9.76</v>
      </c>
      <c r="M13" s="16">
        <v>9.76</v>
      </c>
      <c r="N13" s="16">
        <v>9.76</v>
      </c>
      <c r="O13" s="15" t="s">
        <v>43</v>
      </c>
      <c r="P13" s="8" t="s">
        <v>27</v>
      </c>
      <c r="Q13" s="5" t="s">
        <v>28</v>
      </c>
      <c r="R13" s="9"/>
      <c r="V13" t="s">
        <v>42</v>
      </c>
      <c r="W13" s="4">
        <v>402</v>
      </c>
      <c r="X13">
        <v>0.1</v>
      </c>
    </row>
    <row r="14" spans="2:24">
      <c r="B14" t="s">
        <v>17</v>
      </c>
      <c r="C14" t="s">
        <v>29</v>
      </c>
      <c r="D14" t="s">
        <v>36</v>
      </c>
      <c r="E14" t="str">
        <f t="shared" si="0"/>
        <v>ERJ2RKF</v>
      </c>
      <c r="F14" s="5">
        <v>0.1</v>
      </c>
      <c r="G14" s="24">
        <v>50</v>
      </c>
      <c r="H14" s="7" t="s">
        <v>20</v>
      </c>
      <c r="I14" s="5">
        <v>100</v>
      </c>
      <c r="J14" s="5" t="s">
        <v>37</v>
      </c>
      <c r="K14" s="9">
        <v>10</v>
      </c>
      <c r="L14" s="9">
        <v>10</v>
      </c>
      <c r="M14" s="9">
        <v>10</v>
      </c>
      <c r="N14" s="9">
        <v>1000000</v>
      </c>
      <c r="O14" s="15" t="s">
        <v>30</v>
      </c>
      <c r="P14" s="8" t="s">
        <v>27</v>
      </c>
      <c r="Q14" s="5" t="s">
        <v>28</v>
      </c>
      <c r="R14" s="9"/>
      <c r="V14" t="s">
        <v>29</v>
      </c>
      <c r="W14" s="4">
        <v>402</v>
      </c>
      <c r="X14">
        <v>0.1</v>
      </c>
    </row>
    <row r="15" spans="2:24">
      <c r="B15" t="s">
        <v>17</v>
      </c>
      <c r="C15" t="s">
        <v>44</v>
      </c>
      <c r="D15" t="s">
        <v>36</v>
      </c>
      <c r="E15" t="str">
        <f t="shared" si="0"/>
        <v>ERJ3EKF</v>
      </c>
      <c r="F15" s="5">
        <v>0.1</v>
      </c>
      <c r="G15" s="24">
        <v>75</v>
      </c>
      <c r="H15" s="7" t="s">
        <v>20</v>
      </c>
      <c r="I15" s="5">
        <v>150</v>
      </c>
      <c r="J15" s="5" t="s">
        <v>37</v>
      </c>
      <c r="K15" s="9">
        <v>10</v>
      </c>
      <c r="L15" s="9">
        <v>10</v>
      </c>
      <c r="M15" s="9">
        <v>10</v>
      </c>
      <c r="N15" s="9">
        <v>1000000</v>
      </c>
      <c r="O15" s="15" t="s">
        <v>30</v>
      </c>
      <c r="P15" s="8" t="s">
        <v>27</v>
      </c>
      <c r="Q15" s="5" t="s">
        <v>28</v>
      </c>
      <c r="R15" s="9"/>
      <c r="V15" t="s">
        <v>44</v>
      </c>
      <c r="W15" s="4">
        <v>603</v>
      </c>
      <c r="X15">
        <v>0.1</v>
      </c>
    </row>
    <row r="16" spans="2:24">
      <c r="B16" t="s">
        <v>17</v>
      </c>
      <c r="C16" t="s">
        <v>45</v>
      </c>
      <c r="D16" t="s">
        <v>36</v>
      </c>
      <c r="E16" t="str">
        <f t="shared" si="0"/>
        <v>ERJ6ENF</v>
      </c>
      <c r="F16" s="5">
        <v>0.125</v>
      </c>
      <c r="G16" s="24">
        <v>150</v>
      </c>
      <c r="H16" s="7" t="s">
        <v>20</v>
      </c>
      <c r="I16" s="5">
        <v>200</v>
      </c>
      <c r="J16" s="5" t="s">
        <v>37</v>
      </c>
      <c r="K16" s="9">
        <v>10</v>
      </c>
      <c r="L16" s="9">
        <v>10</v>
      </c>
      <c r="M16" s="9">
        <v>10</v>
      </c>
      <c r="N16" s="9">
        <v>2200000</v>
      </c>
      <c r="O16" s="15" t="s">
        <v>30</v>
      </c>
      <c r="P16" s="8" t="s">
        <v>27</v>
      </c>
      <c r="Q16" s="5" t="s">
        <v>28</v>
      </c>
      <c r="R16" s="9"/>
      <c r="V16" t="s">
        <v>45</v>
      </c>
      <c r="W16" s="4">
        <v>805</v>
      </c>
      <c r="X16">
        <v>0.125</v>
      </c>
    </row>
    <row r="17" spans="2:24">
      <c r="B17" s="2" t="s">
        <v>17</v>
      </c>
      <c r="C17" s="2" t="s">
        <v>46</v>
      </c>
      <c r="D17" s="2" t="s">
        <v>36</v>
      </c>
      <c r="E17" t="str">
        <f t="shared" si="0"/>
        <v>ERJ8ENF</v>
      </c>
      <c r="F17" s="5">
        <v>0.25</v>
      </c>
      <c r="G17" s="24">
        <v>200</v>
      </c>
      <c r="H17" s="7" t="s">
        <v>20</v>
      </c>
      <c r="I17" s="12">
        <v>400</v>
      </c>
      <c r="J17" s="12" t="s">
        <v>37</v>
      </c>
      <c r="K17" s="14">
        <v>10</v>
      </c>
      <c r="L17" s="14">
        <v>10</v>
      </c>
      <c r="M17" s="14">
        <v>10</v>
      </c>
      <c r="N17" s="14">
        <v>2200000</v>
      </c>
      <c r="O17" s="17" t="s">
        <v>30</v>
      </c>
      <c r="P17" s="13" t="s">
        <v>27</v>
      </c>
      <c r="Q17" s="12" t="s">
        <v>28</v>
      </c>
      <c r="R17" s="9"/>
      <c r="V17" s="2" t="s">
        <v>46</v>
      </c>
      <c r="W17" s="4">
        <v>1206</v>
      </c>
      <c r="X17">
        <v>0.25</v>
      </c>
    </row>
    <row r="18" spans="2:24">
      <c r="B18" s="2" t="s">
        <v>17</v>
      </c>
      <c r="C18" s="2" t="s">
        <v>47</v>
      </c>
      <c r="D18" s="2" t="s">
        <v>36</v>
      </c>
      <c r="E18" t="str">
        <f t="shared" si="0"/>
        <v>ERJ14NF</v>
      </c>
      <c r="F18" s="5">
        <v>0.5</v>
      </c>
      <c r="G18" s="24">
        <v>200</v>
      </c>
      <c r="H18" s="7" t="s">
        <v>20</v>
      </c>
      <c r="I18" s="12">
        <v>400</v>
      </c>
      <c r="J18" s="12" t="s">
        <v>37</v>
      </c>
      <c r="K18" s="14">
        <v>10</v>
      </c>
      <c r="L18" s="14">
        <v>10</v>
      </c>
      <c r="M18" s="14">
        <v>10</v>
      </c>
      <c r="N18" s="14">
        <v>1000000</v>
      </c>
      <c r="O18" s="17" t="s">
        <v>30</v>
      </c>
      <c r="P18" s="13" t="s">
        <v>27</v>
      </c>
      <c r="Q18" s="12" t="s">
        <v>28</v>
      </c>
      <c r="R18" s="9"/>
      <c r="V18" s="2" t="s">
        <v>47</v>
      </c>
      <c r="W18" s="4">
        <v>1210</v>
      </c>
      <c r="X18">
        <v>0.5</v>
      </c>
    </row>
    <row r="19" spans="2:24">
      <c r="B19" s="2" t="s">
        <v>17</v>
      </c>
      <c r="C19" s="2" t="s">
        <v>48</v>
      </c>
      <c r="D19" s="2" t="s">
        <v>36</v>
      </c>
      <c r="E19" t="str">
        <f t="shared" si="0"/>
        <v>ERJ12NF</v>
      </c>
      <c r="F19" s="5">
        <v>0.75</v>
      </c>
      <c r="G19" s="24">
        <v>200</v>
      </c>
      <c r="H19" s="7" t="s">
        <v>20</v>
      </c>
      <c r="I19" s="12">
        <v>500</v>
      </c>
      <c r="J19" s="12" t="s">
        <v>37</v>
      </c>
      <c r="K19" s="14">
        <v>10</v>
      </c>
      <c r="L19" s="14">
        <v>10</v>
      </c>
      <c r="M19" s="14">
        <v>10</v>
      </c>
      <c r="N19" s="14">
        <v>1000000</v>
      </c>
      <c r="O19" s="17" t="s">
        <v>30</v>
      </c>
      <c r="P19" s="13" t="s">
        <v>27</v>
      </c>
      <c r="Q19" s="12" t="s">
        <v>28</v>
      </c>
      <c r="R19" s="9"/>
      <c r="V19" s="2" t="s">
        <v>48</v>
      </c>
      <c r="W19" s="4">
        <v>1812</v>
      </c>
      <c r="X19">
        <v>0.75</v>
      </c>
    </row>
    <row r="20" spans="2:24">
      <c r="B20" s="2" t="s">
        <v>17</v>
      </c>
      <c r="C20" s="2" t="s">
        <v>49</v>
      </c>
      <c r="D20" s="2" t="s">
        <v>36</v>
      </c>
      <c r="E20" t="str">
        <f t="shared" si="0"/>
        <v>ERJ12SF</v>
      </c>
      <c r="F20" s="5">
        <v>0.75</v>
      </c>
      <c r="G20" s="24">
        <v>200</v>
      </c>
      <c r="H20" s="7" t="s">
        <v>20</v>
      </c>
      <c r="I20" s="12">
        <v>500</v>
      </c>
      <c r="J20" s="12" t="s">
        <v>37</v>
      </c>
      <c r="K20" s="14">
        <v>10</v>
      </c>
      <c r="L20" s="14">
        <v>10</v>
      </c>
      <c r="M20" s="14">
        <v>10</v>
      </c>
      <c r="N20" s="14">
        <v>1000000</v>
      </c>
      <c r="O20" s="17" t="s">
        <v>30</v>
      </c>
      <c r="P20" s="13" t="s">
        <v>27</v>
      </c>
      <c r="Q20" s="12" t="s">
        <v>28</v>
      </c>
      <c r="R20" s="9"/>
      <c r="V20" s="2" t="s">
        <v>49</v>
      </c>
      <c r="W20" s="4">
        <v>2010</v>
      </c>
      <c r="X20">
        <v>0.75</v>
      </c>
    </row>
    <row r="21" spans="2:24">
      <c r="B21" s="2" t="s">
        <v>17</v>
      </c>
      <c r="C21" s="2" t="s">
        <v>50</v>
      </c>
      <c r="D21" s="2" t="s">
        <v>36</v>
      </c>
      <c r="E21" t="str">
        <f t="shared" si="0"/>
        <v>ERJ1TNF</v>
      </c>
      <c r="F21" s="5">
        <v>1</v>
      </c>
      <c r="G21" s="24">
        <v>200</v>
      </c>
      <c r="H21" s="7" t="s">
        <v>20</v>
      </c>
      <c r="I21" s="12">
        <v>500</v>
      </c>
      <c r="J21" s="12" t="s">
        <v>37</v>
      </c>
      <c r="K21" s="14">
        <v>10</v>
      </c>
      <c r="L21" s="14">
        <v>10</v>
      </c>
      <c r="M21" s="14">
        <v>10</v>
      </c>
      <c r="N21" s="14">
        <v>1000000</v>
      </c>
      <c r="O21" s="17" t="s">
        <v>30</v>
      </c>
      <c r="P21" s="13" t="s">
        <v>27</v>
      </c>
      <c r="Q21" s="12" t="s">
        <v>28</v>
      </c>
      <c r="R21" s="9"/>
      <c r="V21" s="2" t="s">
        <v>50</v>
      </c>
      <c r="W21" s="4">
        <v>2512</v>
      </c>
      <c r="X21">
        <v>1</v>
      </c>
    </row>
    <row r="22" spans="2:24">
      <c r="G22" s="24"/>
    </row>
    <row r="23" spans="2:24">
      <c r="G23" s="24"/>
    </row>
    <row r="24" spans="2:24">
      <c r="G24" s="24"/>
    </row>
    <row r="25" spans="2:24">
      <c r="G25" s="24"/>
    </row>
    <row r="26" spans="2:24">
      <c r="G26" s="24"/>
    </row>
    <row r="27" spans="2:24">
      <c r="G27" s="24"/>
    </row>
    <row r="28" spans="2:24">
      <c r="G28" s="24"/>
    </row>
    <row r="29" spans="2:24">
      <c r="G29" s="24"/>
    </row>
    <row r="30" spans="2:24">
      <c r="G30" s="24"/>
    </row>
    <row r="31" spans="2:24">
      <c r="G31" s="24"/>
    </row>
    <row r="32" spans="2:24">
      <c r="G32" s="24"/>
    </row>
    <row r="33" spans="7:18">
      <c r="G33" s="24"/>
    </row>
    <row r="34" spans="7:18">
      <c r="G34" s="24"/>
    </row>
    <row r="35" spans="7:18">
      <c r="G35" s="24"/>
    </row>
    <row r="36" spans="7:18">
      <c r="G36" s="24"/>
    </row>
    <row r="37" spans="7:18">
      <c r="G37" s="24"/>
    </row>
    <row r="38" spans="7:18">
      <c r="G38" s="24"/>
    </row>
    <row r="39" spans="7:18">
      <c r="G39" s="24"/>
    </row>
    <row r="40" spans="7:18">
      <c r="G40" s="24"/>
    </row>
    <row r="41" spans="7:18">
      <c r="G41" s="24"/>
    </row>
    <row r="42" spans="7:18">
      <c r="G42" s="24"/>
      <c r="K42" s="1"/>
      <c r="L42" s="1"/>
      <c r="M42" s="1"/>
      <c r="N42" s="1"/>
      <c r="P42" s="1"/>
      <c r="Q42" s="1"/>
      <c r="R42" s="1"/>
    </row>
    <row r="43" spans="7:18">
      <c r="G43" s="24"/>
    </row>
    <row r="44" spans="7:18">
      <c r="G44" s="24"/>
    </row>
    <row r="45" spans="7:18">
      <c r="G45" s="24"/>
    </row>
    <row r="46" spans="7:18">
      <c r="G46" s="24"/>
    </row>
    <row r="47" spans="7:18">
      <c r="G47" s="24"/>
    </row>
    <row r="48" spans="7:18">
      <c r="G48" s="24"/>
    </row>
    <row r="49" spans="7:7">
      <c r="G49" s="24"/>
    </row>
    <row r="50" spans="7:7">
      <c r="G50" s="24"/>
    </row>
    <row r="51" spans="7:7">
      <c r="G51" s="24"/>
    </row>
    <row r="52" spans="7:7">
      <c r="G52" s="24"/>
    </row>
    <row r="53" spans="7:7">
      <c r="G53" s="24"/>
    </row>
    <row r="54" spans="7:7">
      <c r="G54" s="24"/>
    </row>
    <row r="55" spans="7:7">
      <c r="G55" s="24"/>
    </row>
    <row r="56" spans="7:7">
      <c r="G56" s="24"/>
    </row>
    <row r="57" spans="7:7">
      <c r="G57" s="24"/>
    </row>
    <row r="58" spans="7:7">
      <c r="G58" s="24"/>
    </row>
    <row r="59" spans="7:7">
      <c r="G59" s="24"/>
    </row>
    <row r="60" spans="7:7">
      <c r="G60" s="24"/>
    </row>
    <row r="61" spans="7:7">
      <c r="G61" s="24"/>
    </row>
    <row r="62" spans="7:7">
      <c r="G62" s="24"/>
    </row>
    <row r="63" spans="7:7">
      <c r="G63" s="24"/>
    </row>
    <row r="64" spans="7:7">
      <c r="G64" s="24"/>
    </row>
    <row r="65" spans="7:7">
      <c r="G65" s="24"/>
    </row>
    <row r="66" spans="7:7">
      <c r="G66" s="24"/>
    </row>
    <row r="67" spans="7:7">
      <c r="G67" s="24"/>
    </row>
    <row r="68" spans="7:7">
      <c r="G68" s="24"/>
    </row>
    <row r="69" spans="7:7">
      <c r="G69" s="24"/>
    </row>
    <row r="70" spans="7:7">
      <c r="G70" s="24"/>
    </row>
    <row r="71" spans="7:7">
      <c r="G71" s="24"/>
    </row>
    <row r="72" spans="7:7">
      <c r="G72" s="24"/>
    </row>
    <row r="73" spans="7:7">
      <c r="G73" s="24"/>
    </row>
    <row r="74" spans="7:7">
      <c r="G74" s="24"/>
    </row>
    <row r="75" spans="7:7">
      <c r="G75" s="24"/>
    </row>
    <row r="76" spans="7:7">
      <c r="G76" s="24"/>
    </row>
    <row r="77" spans="7:7">
      <c r="G77" s="24"/>
    </row>
    <row r="78" spans="7:7">
      <c r="G78" s="24"/>
    </row>
    <row r="79" spans="7:7">
      <c r="G79" s="24"/>
    </row>
    <row r="80" spans="7:7">
      <c r="G80" s="24"/>
    </row>
    <row r="81" spans="7:7">
      <c r="G81" s="24"/>
    </row>
    <row r="82" spans="7:7">
      <c r="G82" s="24"/>
    </row>
    <row r="83" spans="7:7">
      <c r="G83" s="24"/>
    </row>
    <row r="84" spans="7:7">
      <c r="G84" s="24"/>
    </row>
    <row r="85" spans="7:7">
      <c r="G85" s="24"/>
    </row>
    <row r="86" spans="7:7">
      <c r="G86" s="24"/>
    </row>
    <row r="87" spans="7:7">
      <c r="G87" s="24"/>
    </row>
    <row r="88" spans="7:7">
      <c r="G88" s="24"/>
    </row>
    <row r="89" spans="7:7">
      <c r="G89" s="24"/>
    </row>
    <row r="90" spans="7:7">
      <c r="G90" s="24"/>
    </row>
    <row r="91" spans="7:7">
      <c r="G91" s="24"/>
    </row>
    <row r="92" spans="7:7">
      <c r="G92" s="24"/>
    </row>
    <row r="93" spans="7:7">
      <c r="G93" s="24"/>
    </row>
    <row r="94" spans="7:7">
      <c r="G94" s="24"/>
    </row>
    <row r="95" spans="7:7">
      <c r="G95" s="24"/>
    </row>
    <row r="96" spans="7:7">
      <c r="G96" s="24"/>
    </row>
    <row r="97" spans="7:7">
      <c r="G97" s="24"/>
    </row>
    <row r="98" spans="7:7">
      <c r="G98" s="24"/>
    </row>
    <row r="99" spans="7:7">
      <c r="G99" s="24"/>
    </row>
    <row r="100" spans="7:7">
      <c r="G100" s="24"/>
    </row>
    <row r="101" spans="7:7">
      <c r="G101" s="24"/>
    </row>
    <row r="102" spans="7:7">
      <c r="G102" s="24"/>
    </row>
    <row r="103" spans="7:7">
      <c r="G103" s="24"/>
    </row>
    <row r="104" spans="7:7">
      <c r="G104" s="24"/>
    </row>
    <row r="105" spans="7:7">
      <c r="G105" s="24"/>
    </row>
    <row r="106" spans="7:7">
      <c r="G106" s="24"/>
    </row>
    <row r="107" spans="7:7">
      <c r="G107" s="24"/>
    </row>
    <row r="108" spans="7:7">
      <c r="G108" s="24"/>
    </row>
    <row r="109" spans="7:7">
      <c r="G109" s="24"/>
    </row>
    <row r="110" spans="7:7">
      <c r="G110" s="24"/>
    </row>
    <row r="111" spans="7:7">
      <c r="G111" s="24"/>
    </row>
    <row r="112" spans="7:7">
      <c r="G112" s="24"/>
    </row>
    <row r="113" spans="7:7">
      <c r="G113" s="24"/>
    </row>
    <row r="114" spans="7:7">
      <c r="G114" s="24"/>
    </row>
    <row r="115" spans="7:7">
      <c r="G115" s="24"/>
    </row>
    <row r="116" spans="7:7">
      <c r="G116" s="24"/>
    </row>
    <row r="117" spans="7:7">
      <c r="G117" s="24"/>
    </row>
    <row r="118" spans="7:7">
      <c r="G118" s="24"/>
    </row>
    <row r="119" spans="7:7">
      <c r="G119" s="24"/>
    </row>
    <row r="120" spans="7:7">
      <c r="G120" s="24"/>
    </row>
    <row r="121" spans="7:7">
      <c r="G121" s="24"/>
    </row>
    <row r="122" spans="7:7">
      <c r="G122" s="24"/>
    </row>
    <row r="123" spans="7:7">
      <c r="G123" s="24"/>
    </row>
    <row r="124" spans="7:7">
      <c r="G124" s="24"/>
    </row>
    <row r="125" spans="7:7">
      <c r="G125" s="24"/>
    </row>
    <row r="126" spans="7:7">
      <c r="G126" s="24"/>
    </row>
    <row r="127" spans="7:7">
      <c r="G127" s="24"/>
    </row>
    <row r="128" spans="7:7">
      <c r="G128" s="24"/>
    </row>
    <row r="129" spans="7:7">
      <c r="G129" s="24"/>
    </row>
    <row r="130" spans="7:7">
      <c r="G130" s="24"/>
    </row>
    <row r="131" spans="7:7">
      <c r="G131" s="24"/>
    </row>
    <row r="132" spans="7:7">
      <c r="G132" s="24"/>
    </row>
    <row r="133" spans="7:7">
      <c r="G133" s="24"/>
    </row>
    <row r="134" spans="7:7">
      <c r="G134" s="24"/>
    </row>
    <row r="135" spans="7:7">
      <c r="G135" s="24"/>
    </row>
    <row r="136" spans="7:7">
      <c r="G136" s="24"/>
    </row>
    <row r="137" spans="7:7">
      <c r="G137" s="24"/>
    </row>
    <row r="138" spans="7:7">
      <c r="G138" s="24"/>
    </row>
    <row r="139" spans="7:7">
      <c r="G139" s="24"/>
    </row>
    <row r="140" spans="7:7">
      <c r="G140" s="24"/>
    </row>
    <row r="141" spans="7:7">
      <c r="G141" s="24"/>
    </row>
    <row r="142" spans="7:7">
      <c r="G142" s="24"/>
    </row>
    <row r="143" spans="7:7">
      <c r="G143" s="24"/>
    </row>
    <row r="144" spans="7:7">
      <c r="G144" s="24"/>
    </row>
    <row r="145" spans="7:7">
      <c r="G145" s="24"/>
    </row>
    <row r="146" spans="7:7">
      <c r="G146" s="24"/>
    </row>
    <row r="147" spans="7:7">
      <c r="G147" s="24"/>
    </row>
    <row r="148" spans="7:7">
      <c r="G148" s="24"/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  <row r="160" spans="7:7">
      <c r="G160" s="24"/>
    </row>
    <row r="161" spans="7:7">
      <c r="G161" s="24"/>
    </row>
    <row r="162" spans="7:7">
      <c r="G162" s="24"/>
    </row>
    <row r="163" spans="7:7">
      <c r="G163" s="24"/>
    </row>
    <row r="164" spans="7:7">
      <c r="G164" s="24"/>
    </row>
    <row r="165" spans="7:7">
      <c r="G165" s="24"/>
    </row>
    <row r="166" spans="7:7">
      <c r="G166" s="24"/>
    </row>
    <row r="167" spans="7:7">
      <c r="G167" s="24"/>
    </row>
    <row r="168" spans="7:7">
      <c r="G168" s="24"/>
    </row>
    <row r="169" spans="7:7">
      <c r="G169" s="24"/>
    </row>
    <row r="170" spans="7:7">
      <c r="G170" s="24"/>
    </row>
    <row r="171" spans="7:7">
      <c r="G171" s="24"/>
    </row>
    <row r="172" spans="7:7">
      <c r="G172" s="24"/>
    </row>
    <row r="173" spans="7:7">
      <c r="G173" s="24"/>
    </row>
    <row r="174" spans="7:7">
      <c r="G174" s="24"/>
    </row>
    <row r="175" spans="7:7">
      <c r="G175" s="24"/>
    </row>
    <row r="176" spans="7:7">
      <c r="G176" s="24"/>
    </row>
    <row r="177" spans="7:7">
      <c r="G177" s="24"/>
    </row>
    <row r="178" spans="7:7">
      <c r="G178" s="24"/>
    </row>
    <row r="179" spans="7:7">
      <c r="G179" s="24"/>
    </row>
    <row r="180" spans="7:7">
      <c r="G180" s="24"/>
    </row>
    <row r="181" spans="7:7">
      <c r="G181" s="24"/>
    </row>
    <row r="182" spans="7:7">
      <c r="G182" s="24"/>
    </row>
    <row r="183" spans="7:7">
      <c r="G183" s="24"/>
    </row>
    <row r="184" spans="7:7">
      <c r="G184" s="24"/>
    </row>
    <row r="185" spans="7:7">
      <c r="G185" s="24"/>
    </row>
    <row r="186" spans="7:7">
      <c r="G186" s="24"/>
    </row>
    <row r="187" spans="7:7">
      <c r="G187" s="24"/>
    </row>
    <row r="188" spans="7:7">
      <c r="G188" s="24"/>
    </row>
    <row r="189" spans="7:7">
      <c r="G189" s="24"/>
    </row>
    <row r="190" spans="7:7">
      <c r="G190" s="24"/>
    </row>
    <row r="191" spans="7:7">
      <c r="G191" s="24"/>
    </row>
    <row r="192" spans="7:7">
      <c r="G192" s="24"/>
    </row>
    <row r="193" spans="7:7">
      <c r="G193" s="24"/>
    </row>
    <row r="194" spans="7:7">
      <c r="G194" s="24"/>
    </row>
    <row r="195" spans="7:7">
      <c r="G195" s="24"/>
    </row>
    <row r="196" spans="7:7">
      <c r="G196" s="24"/>
    </row>
    <row r="197" spans="7:7">
      <c r="G197" s="24"/>
    </row>
    <row r="198" spans="7:7">
      <c r="G198" s="24"/>
    </row>
    <row r="199" spans="7:7">
      <c r="G199" s="24"/>
    </row>
    <row r="200" spans="7:7">
      <c r="G200" s="24"/>
    </row>
    <row r="201" spans="7:7">
      <c r="G201" s="24"/>
    </row>
    <row r="202" spans="7:7">
      <c r="G202" s="24"/>
    </row>
    <row r="203" spans="7:7">
      <c r="G203" s="24"/>
    </row>
    <row r="204" spans="7:7">
      <c r="G204" s="24"/>
    </row>
    <row r="205" spans="7:7">
      <c r="G205" s="24"/>
    </row>
    <row r="206" spans="7:7">
      <c r="G206" s="24"/>
    </row>
    <row r="207" spans="7:7">
      <c r="G207" s="24"/>
    </row>
    <row r="208" spans="7:7">
      <c r="G208" s="24"/>
    </row>
    <row r="209" spans="7:7">
      <c r="G209" s="24"/>
    </row>
    <row r="210" spans="7:7">
      <c r="G210" s="24"/>
    </row>
    <row r="211" spans="7:7">
      <c r="G211" s="24"/>
    </row>
    <row r="212" spans="7:7">
      <c r="G212" s="24"/>
    </row>
    <row r="213" spans="7:7">
      <c r="G213" s="24"/>
    </row>
    <row r="214" spans="7:7">
      <c r="G214" s="24"/>
    </row>
    <row r="215" spans="7:7">
      <c r="G215" s="24"/>
    </row>
    <row r="216" spans="7:7">
      <c r="G216" s="24"/>
    </row>
    <row r="217" spans="7:7">
      <c r="G217" s="24"/>
    </row>
    <row r="218" spans="7:7">
      <c r="G218" s="24"/>
    </row>
    <row r="219" spans="7:7">
      <c r="G219" s="24"/>
    </row>
    <row r="220" spans="7:7">
      <c r="G220" s="24"/>
    </row>
    <row r="221" spans="7:7">
      <c r="G221" s="24"/>
    </row>
    <row r="222" spans="7:7">
      <c r="G222" s="24"/>
    </row>
    <row r="223" spans="7:7">
      <c r="G223" s="24"/>
    </row>
    <row r="224" spans="7:7">
      <c r="G224" s="24"/>
    </row>
    <row r="225" spans="7:7">
      <c r="G225" s="24"/>
    </row>
    <row r="226" spans="7:7">
      <c r="G226" s="24"/>
    </row>
    <row r="227" spans="7:7">
      <c r="G227" s="24"/>
    </row>
    <row r="228" spans="7:7">
      <c r="G228" s="24"/>
    </row>
    <row r="229" spans="7:7">
      <c r="G229" s="24"/>
    </row>
    <row r="230" spans="7:7">
      <c r="G230" s="24"/>
    </row>
    <row r="231" spans="7:7">
      <c r="G231" s="24"/>
    </row>
    <row r="232" spans="7:7">
      <c r="G232" s="24"/>
    </row>
    <row r="233" spans="7:7">
      <c r="G233" s="24"/>
    </row>
    <row r="234" spans="7:7">
      <c r="G234" s="24"/>
    </row>
    <row r="235" spans="7:7">
      <c r="G235" s="24"/>
    </row>
    <row r="236" spans="7:7">
      <c r="G236" s="24"/>
    </row>
    <row r="237" spans="7:7">
      <c r="G237" s="24"/>
    </row>
    <row r="238" spans="7:7">
      <c r="G238" s="24"/>
    </row>
    <row r="239" spans="7:7">
      <c r="G239" s="24"/>
    </row>
    <row r="240" spans="7:7">
      <c r="G240" s="24"/>
    </row>
    <row r="241" spans="7:7">
      <c r="G241" s="24"/>
    </row>
    <row r="242" spans="7:7">
      <c r="G242" s="24"/>
    </row>
    <row r="243" spans="7:7">
      <c r="G243" s="24"/>
    </row>
    <row r="244" spans="7:7">
      <c r="G244" s="24"/>
    </row>
    <row r="245" spans="7:7">
      <c r="G245" s="24"/>
    </row>
    <row r="246" spans="7:7">
      <c r="G246" s="24"/>
    </row>
    <row r="247" spans="7:7">
      <c r="G247" s="24"/>
    </row>
    <row r="248" spans="7:7">
      <c r="G248" s="24"/>
    </row>
    <row r="249" spans="7:7">
      <c r="G249" s="24"/>
    </row>
    <row r="250" spans="7:7">
      <c r="G250" s="24"/>
    </row>
    <row r="251" spans="7:7">
      <c r="G251" s="24"/>
    </row>
    <row r="252" spans="7:7">
      <c r="G252" s="24"/>
    </row>
    <row r="253" spans="7:7">
      <c r="G253" s="24"/>
    </row>
    <row r="254" spans="7:7">
      <c r="G254" s="24"/>
    </row>
    <row r="255" spans="7:7">
      <c r="G255" s="24"/>
    </row>
    <row r="256" spans="7:7">
      <c r="G256" s="24"/>
    </row>
    <row r="257" spans="7:7">
      <c r="G257" s="24"/>
    </row>
    <row r="258" spans="7:7">
      <c r="G258" s="24"/>
    </row>
    <row r="259" spans="7:7">
      <c r="G259" s="24"/>
    </row>
    <row r="260" spans="7:7">
      <c r="G260" s="24"/>
    </row>
    <row r="261" spans="7:7">
      <c r="G261" s="24"/>
    </row>
    <row r="262" spans="7:7">
      <c r="G262" s="24"/>
    </row>
    <row r="263" spans="7:7">
      <c r="G263" s="24"/>
    </row>
    <row r="264" spans="7:7">
      <c r="G264" s="24"/>
    </row>
    <row r="265" spans="7:7">
      <c r="G265" s="24"/>
    </row>
    <row r="266" spans="7:7">
      <c r="G266" s="24"/>
    </row>
    <row r="267" spans="7:7">
      <c r="G267" s="24"/>
    </row>
    <row r="268" spans="7:7">
      <c r="G268" s="24"/>
    </row>
    <row r="269" spans="7:7">
      <c r="G269" s="24"/>
    </row>
    <row r="270" spans="7:7">
      <c r="G270" s="24"/>
    </row>
    <row r="271" spans="7:7">
      <c r="G271" s="24"/>
    </row>
    <row r="272" spans="7:7">
      <c r="G272" s="24"/>
    </row>
    <row r="273" spans="7:7">
      <c r="G273" s="24"/>
    </row>
    <row r="274" spans="7:7">
      <c r="G274" s="24"/>
    </row>
    <row r="275" spans="7:7">
      <c r="G275" s="24"/>
    </row>
    <row r="276" spans="7:7">
      <c r="G276" s="24"/>
    </row>
    <row r="277" spans="7:7">
      <c r="G277" s="24"/>
    </row>
    <row r="278" spans="7:7">
      <c r="G278" s="24"/>
    </row>
    <row r="279" spans="7:7">
      <c r="G279" s="24"/>
    </row>
    <row r="280" spans="7:7">
      <c r="G280" s="24"/>
    </row>
    <row r="281" spans="7:7">
      <c r="G281" s="24"/>
    </row>
    <row r="282" spans="7:7">
      <c r="G282" s="24"/>
    </row>
    <row r="283" spans="7:7">
      <c r="G283" s="24"/>
    </row>
    <row r="284" spans="7:7">
      <c r="G284" s="24"/>
    </row>
    <row r="285" spans="7:7">
      <c r="G285" s="24"/>
    </row>
    <row r="286" spans="7:7">
      <c r="G286" s="24"/>
    </row>
    <row r="287" spans="7:7">
      <c r="G287" s="24"/>
    </row>
    <row r="288" spans="7:7">
      <c r="G288" s="24"/>
    </row>
    <row r="289" spans="7:7">
      <c r="G289" s="24"/>
    </row>
    <row r="290" spans="7:7">
      <c r="G290" s="24"/>
    </row>
    <row r="291" spans="7:7">
      <c r="G291" s="24"/>
    </row>
    <row r="292" spans="7:7">
      <c r="G292" s="24"/>
    </row>
    <row r="293" spans="7:7">
      <c r="G293" s="24"/>
    </row>
    <row r="294" spans="7:7">
      <c r="G294" s="24"/>
    </row>
    <row r="295" spans="7:7">
      <c r="G295" s="24"/>
    </row>
    <row r="296" spans="7:7">
      <c r="G296" s="24"/>
    </row>
    <row r="297" spans="7:7">
      <c r="G297" s="24"/>
    </row>
    <row r="298" spans="7:7">
      <c r="G298" s="24"/>
    </row>
    <row r="299" spans="7:7">
      <c r="G299" s="24"/>
    </row>
    <row r="300" spans="7:7">
      <c r="G300" s="24"/>
    </row>
    <row r="301" spans="7:7">
      <c r="G301" s="24"/>
    </row>
    <row r="302" spans="7:7">
      <c r="G302" s="24"/>
    </row>
    <row r="303" spans="7:7">
      <c r="G303" s="24"/>
    </row>
    <row r="304" spans="7:7">
      <c r="G304" s="24"/>
    </row>
    <row r="305" spans="7:7">
      <c r="G305" s="24"/>
    </row>
    <row r="306" spans="7:7">
      <c r="G306" s="24"/>
    </row>
    <row r="307" spans="7:7">
      <c r="G307" s="24"/>
    </row>
    <row r="308" spans="7:7">
      <c r="G308" s="24"/>
    </row>
    <row r="309" spans="7:7">
      <c r="G309" s="24"/>
    </row>
    <row r="310" spans="7:7">
      <c r="G310" s="24"/>
    </row>
    <row r="311" spans="7:7">
      <c r="G311" s="24"/>
    </row>
    <row r="312" spans="7:7">
      <c r="G312" s="24"/>
    </row>
    <row r="313" spans="7:7">
      <c r="G313" s="24"/>
    </row>
    <row r="314" spans="7:7">
      <c r="G314" s="24"/>
    </row>
    <row r="315" spans="7:7">
      <c r="G315" s="24"/>
    </row>
    <row r="316" spans="7:7">
      <c r="G316" s="24"/>
    </row>
    <row r="317" spans="7:7">
      <c r="G317" s="24"/>
    </row>
    <row r="318" spans="7:7">
      <c r="G318" s="24"/>
    </row>
    <row r="319" spans="7:7">
      <c r="G319" s="24"/>
    </row>
    <row r="320" spans="7:7">
      <c r="G320" s="24"/>
    </row>
    <row r="321" spans="7:7">
      <c r="G321" s="24"/>
    </row>
    <row r="322" spans="7:7">
      <c r="G322" s="24"/>
    </row>
    <row r="323" spans="7:7">
      <c r="G323" s="24"/>
    </row>
    <row r="324" spans="7:7">
      <c r="G324" s="24"/>
    </row>
    <row r="325" spans="7:7">
      <c r="G325" s="24"/>
    </row>
    <row r="326" spans="7:7">
      <c r="G326" s="24"/>
    </row>
    <row r="327" spans="7:7">
      <c r="G327" s="24"/>
    </row>
    <row r="328" spans="7:7">
      <c r="G328" s="24"/>
    </row>
    <row r="329" spans="7:7">
      <c r="G329" s="24"/>
    </row>
    <row r="330" spans="7:7">
      <c r="G330" s="24"/>
    </row>
    <row r="331" spans="7:7">
      <c r="G331" s="24"/>
    </row>
    <row r="332" spans="7:7">
      <c r="G332" s="24"/>
    </row>
    <row r="333" spans="7:7">
      <c r="G333" s="24"/>
    </row>
    <row r="334" spans="7:7">
      <c r="G334" s="24"/>
    </row>
    <row r="335" spans="7:7">
      <c r="G335" s="24"/>
    </row>
    <row r="336" spans="7:7">
      <c r="G336" s="24"/>
    </row>
    <row r="337" spans="7:7">
      <c r="G337" s="24"/>
    </row>
    <row r="338" spans="7:7">
      <c r="G338" s="24"/>
    </row>
    <row r="339" spans="7:7">
      <c r="G339" s="24"/>
    </row>
    <row r="340" spans="7:7">
      <c r="G340" s="24"/>
    </row>
    <row r="341" spans="7:7">
      <c r="G341" s="24"/>
    </row>
    <row r="342" spans="7:7">
      <c r="G342" s="24"/>
    </row>
    <row r="343" spans="7:7">
      <c r="G343" s="24"/>
    </row>
    <row r="344" spans="7:7">
      <c r="G344" s="24"/>
    </row>
    <row r="345" spans="7:7">
      <c r="G345" s="24"/>
    </row>
    <row r="346" spans="7:7">
      <c r="G346" s="24"/>
    </row>
    <row r="347" spans="7:7">
      <c r="G347" s="24"/>
    </row>
    <row r="348" spans="7:7">
      <c r="G348" s="24"/>
    </row>
    <row r="349" spans="7:7">
      <c r="G349" s="24"/>
    </row>
    <row r="350" spans="7:7">
      <c r="G350" s="24"/>
    </row>
    <row r="351" spans="7:7">
      <c r="G351" s="24"/>
    </row>
    <row r="352" spans="7:7">
      <c r="G352" s="24"/>
    </row>
    <row r="353" spans="7:7">
      <c r="G353" s="24"/>
    </row>
    <row r="354" spans="7:7">
      <c r="G354" s="24"/>
    </row>
    <row r="355" spans="7:7">
      <c r="G355" s="24"/>
    </row>
    <row r="356" spans="7:7">
      <c r="G356" s="24"/>
    </row>
    <row r="357" spans="7:7">
      <c r="G357" s="24"/>
    </row>
    <row r="358" spans="7:7">
      <c r="G358" s="24"/>
    </row>
    <row r="359" spans="7:7">
      <c r="G359" s="24"/>
    </row>
    <row r="360" spans="7:7">
      <c r="G360" s="24"/>
    </row>
    <row r="361" spans="7:7">
      <c r="G361" s="24"/>
    </row>
    <row r="362" spans="7:7">
      <c r="G362" s="24"/>
    </row>
    <row r="363" spans="7:7">
      <c r="G363" s="24"/>
    </row>
    <row r="364" spans="7:7">
      <c r="G364" s="24"/>
    </row>
    <row r="365" spans="7:7">
      <c r="G365" s="24"/>
    </row>
    <row r="366" spans="7:7">
      <c r="G366" s="24"/>
    </row>
    <row r="367" spans="7:7">
      <c r="G367" s="24"/>
    </row>
    <row r="368" spans="7:7">
      <c r="G368" s="24"/>
    </row>
    <row r="369" spans="7:7">
      <c r="G369" s="24"/>
    </row>
    <row r="370" spans="7:7">
      <c r="G370" s="24"/>
    </row>
    <row r="371" spans="7:7">
      <c r="G371" s="24"/>
    </row>
    <row r="372" spans="7:7">
      <c r="G372" s="24"/>
    </row>
    <row r="373" spans="7:7">
      <c r="G373" s="24"/>
    </row>
    <row r="374" spans="7:7">
      <c r="G374" s="24"/>
    </row>
    <row r="375" spans="7:7">
      <c r="G375" s="24"/>
    </row>
    <row r="376" spans="7:7">
      <c r="G376" s="24"/>
    </row>
    <row r="377" spans="7:7">
      <c r="G377" s="24"/>
    </row>
    <row r="378" spans="7:7">
      <c r="G378" s="24"/>
    </row>
    <row r="379" spans="7:7">
      <c r="G379" s="24"/>
    </row>
    <row r="380" spans="7:7">
      <c r="G380" s="24"/>
    </row>
    <row r="381" spans="7:7">
      <c r="G381" s="24"/>
    </row>
    <row r="382" spans="7:7">
      <c r="G382" s="24"/>
    </row>
    <row r="383" spans="7:7">
      <c r="G383" s="24"/>
    </row>
    <row r="384" spans="7:7">
      <c r="G384" s="24"/>
    </row>
    <row r="385" spans="7:7">
      <c r="G385" s="24"/>
    </row>
    <row r="386" spans="7:7">
      <c r="G386" s="24"/>
    </row>
    <row r="387" spans="7:7">
      <c r="G387" s="24"/>
    </row>
    <row r="388" spans="7:7">
      <c r="G388" s="24"/>
    </row>
    <row r="389" spans="7:7">
      <c r="G389" s="24"/>
    </row>
    <row r="390" spans="7:7">
      <c r="G390" s="24"/>
    </row>
    <row r="391" spans="7:7">
      <c r="G391" s="24"/>
    </row>
    <row r="392" spans="7:7">
      <c r="G392" s="24"/>
    </row>
    <row r="393" spans="7:7">
      <c r="G393" s="24"/>
    </row>
    <row r="394" spans="7:7">
      <c r="G394" s="24"/>
    </row>
    <row r="395" spans="7:7">
      <c r="G395" s="24"/>
    </row>
    <row r="396" spans="7:7">
      <c r="G396" s="24"/>
    </row>
    <row r="397" spans="7:7">
      <c r="G397" s="24"/>
    </row>
    <row r="398" spans="7:7">
      <c r="G398" s="24"/>
    </row>
    <row r="399" spans="7:7">
      <c r="G399" s="24"/>
    </row>
    <row r="400" spans="7:7">
      <c r="G400" s="24"/>
    </row>
    <row r="401" spans="7:7">
      <c r="G401" s="24"/>
    </row>
    <row r="402" spans="7:7">
      <c r="G402" s="24"/>
    </row>
    <row r="403" spans="7:7">
      <c r="G403" s="24"/>
    </row>
    <row r="404" spans="7:7">
      <c r="G404" s="24"/>
    </row>
    <row r="405" spans="7:7">
      <c r="G405" s="24"/>
    </row>
    <row r="406" spans="7:7">
      <c r="G406" s="24"/>
    </row>
    <row r="407" spans="7:7">
      <c r="G407" s="24"/>
    </row>
    <row r="408" spans="7:7">
      <c r="G408" s="24"/>
    </row>
    <row r="409" spans="7:7">
      <c r="G409" s="24"/>
    </row>
    <row r="410" spans="7:7">
      <c r="G410" s="24"/>
    </row>
    <row r="411" spans="7:7">
      <c r="G411" s="24"/>
    </row>
    <row r="412" spans="7:7">
      <c r="G412" s="24"/>
    </row>
    <row r="413" spans="7:7">
      <c r="G413" s="24"/>
    </row>
    <row r="414" spans="7:7">
      <c r="G414" s="24"/>
    </row>
    <row r="415" spans="7:7">
      <c r="G415" s="24"/>
    </row>
    <row r="416" spans="7:7">
      <c r="G416" s="24"/>
    </row>
    <row r="417" spans="7:7">
      <c r="G417" s="24"/>
    </row>
    <row r="418" spans="7:7">
      <c r="G418" s="24"/>
    </row>
    <row r="419" spans="7:7">
      <c r="G419" s="24"/>
    </row>
    <row r="420" spans="7:7">
      <c r="G420" s="24"/>
    </row>
    <row r="421" spans="7:7">
      <c r="G421" s="24"/>
    </row>
    <row r="422" spans="7:7">
      <c r="G422" s="24"/>
    </row>
    <row r="423" spans="7:7">
      <c r="G423" s="24"/>
    </row>
    <row r="424" spans="7:7">
      <c r="G424" s="24"/>
    </row>
    <row r="425" spans="7:7">
      <c r="G425" s="24"/>
    </row>
    <row r="426" spans="7:7">
      <c r="G426" s="24"/>
    </row>
    <row r="427" spans="7:7">
      <c r="G427" s="24"/>
    </row>
    <row r="428" spans="7:7">
      <c r="G428" s="24"/>
    </row>
    <row r="429" spans="7:7">
      <c r="G429" s="24"/>
    </row>
    <row r="430" spans="7:7">
      <c r="G430" s="24"/>
    </row>
    <row r="431" spans="7:7">
      <c r="G431" s="24"/>
    </row>
    <row r="432" spans="7:7">
      <c r="G432" s="24"/>
    </row>
    <row r="433" spans="7:7">
      <c r="G433" s="24"/>
    </row>
    <row r="434" spans="7:7">
      <c r="G434" s="24"/>
    </row>
    <row r="435" spans="7:7">
      <c r="G435" s="24"/>
    </row>
    <row r="436" spans="7:7">
      <c r="G436" s="24"/>
    </row>
    <row r="437" spans="7:7">
      <c r="G437" s="24"/>
    </row>
    <row r="438" spans="7:7">
      <c r="G438" s="24"/>
    </row>
    <row r="439" spans="7:7">
      <c r="G439" s="24"/>
    </row>
    <row r="440" spans="7:7">
      <c r="G440" s="24"/>
    </row>
    <row r="441" spans="7:7">
      <c r="G441" s="24"/>
    </row>
    <row r="442" spans="7:7">
      <c r="G442" s="24"/>
    </row>
    <row r="443" spans="7:7">
      <c r="G443" s="24"/>
    </row>
    <row r="444" spans="7:7">
      <c r="G444" s="24"/>
    </row>
    <row r="445" spans="7:7">
      <c r="G445" s="24"/>
    </row>
    <row r="446" spans="7:7">
      <c r="G446" s="24"/>
    </row>
    <row r="447" spans="7:7">
      <c r="G447" s="24"/>
    </row>
    <row r="448" spans="7:7">
      <c r="G448" s="24"/>
    </row>
    <row r="449" spans="7:7">
      <c r="G449" s="24"/>
    </row>
    <row r="450" spans="7:7">
      <c r="G450" s="24"/>
    </row>
    <row r="451" spans="7:7">
      <c r="G451" s="24"/>
    </row>
    <row r="452" spans="7:7">
      <c r="G452" s="24"/>
    </row>
    <row r="453" spans="7:7">
      <c r="G453" s="24"/>
    </row>
    <row r="454" spans="7:7">
      <c r="G454" s="24"/>
    </row>
    <row r="455" spans="7:7">
      <c r="G455" s="24"/>
    </row>
    <row r="456" spans="7:7">
      <c r="G456" s="24"/>
    </row>
    <row r="457" spans="7:7">
      <c r="G457" s="24"/>
    </row>
    <row r="458" spans="7:7">
      <c r="G458" s="24"/>
    </row>
    <row r="459" spans="7:7">
      <c r="G459" s="24"/>
    </row>
    <row r="460" spans="7:7">
      <c r="G460" s="24"/>
    </row>
    <row r="461" spans="7:7">
      <c r="G461" s="24"/>
    </row>
    <row r="462" spans="7:7">
      <c r="G462" s="24"/>
    </row>
    <row r="463" spans="7:7">
      <c r="G463" s="24"/>
    </row>
    <row r="464" spans="7:7">
      <c r="G464" s="24"/>
    </row>
    <row r="465" spans="7:7">
      <c r="G465" s="24"/>
    </row>
    <row r="466" spans="7:7">
      <c r="G466" s="24"/>
    </row>
    <row r="467" spans="7:7">
      <c r="G467" s="24"/>
    </row>
    <row r="468" spans="7:7">
      <c r="G468" s="24"/>
    </row>
    <row r="469" spans="7:7">
      <c r="G469" s="24"/>
    </row>
    <row r="470" spans="7:7">
      <c r="G470" s="24"/>
    </row>
    <row r="471" spans="7:7">
      <c r="G471" s="24"/>
    </row>
    <row r="472" spans="7:7">
      <c r="G472" s="24"/>
    </row>
    <row r="473" spans="7:7">
      <c r="G473" s="24"/>
    </row>
    <row r="474" spans="7:7">
      <c r="G474" s="24"/>
    </row>
    <row r="475" spans="7:7">
      <c r="G475" s="24"/>
    </row>
    <row r="476" spans="7:7">
      <c r="G476" s="24"/>
    </row>
    <row r="477" spans="7:7">
      <c r="G477" s="24"/>
    </row>
    <row r="478" spans="7:7">
      <c r="G478" s="24"/>
    </row>
    <row r="479" spans="7:7">
      <c r="G479" s="24"/>
    </row>
    <row r="480" spans="7:7">
      <c r="G480" s="24"/>
    </row>
    <row r="481" spans="7:7">
      <c r="G481" s="24"/>
    </row>
    <row r="482" spans="7:7">
      <c r="G482" s="24"/>
    </row>
    <row r="483" spans="7:7">
      <c r="G483" s="24"/>
    </row>
    <row r="484" spans="7:7">
      <c r="G484" s="24"/>
    </row>
    <row r="485" spans="7:7">
      <c r="G485" s="24"/>
    </row>
    <row r="486" spans="7:7">
      <c r="G486" s="24"/>
    </row>
    <row r="487" spans="7:7">
      <c r="G487" s="24"/>
    </row>
    <row r="488" spans="7:7">
      <c r="G488" s="24"/>
    </row>
    <row r="489" spans="7:7">
      <c r="G489" s="24"/>
    </row>
    <row r="490" spans="7:7">
      <c r="G490" s="24"/>
    </row>
    <row r="491" spans="7:7">
      <c r="G491" s="24"/>
    </row>
    <row r="492" spans="7:7">
      <c r="G492" s="24"/>
    </row>
    <row r="493" spans="7:7">
      <c r="G493" s="24"/>
    </row>
    <row r="494" spans="7:7">
      <c r="G494" s="24"/>
    </row>
    <row r="495" spans="7:7">
      <c r="G495" s="24"/>
    </row>
    <row r="496" spans="7:7">
      <c r="G496" s="24"/>
    </row>
    <row r="497" spans="7:7">
      <c r="G497" s="24"/>
    </row>
    <row r="498" spans="7:7">
      <c r="G498" s="24"/>
    </row>
    <row r="499" spans="7:7">
      <c r="G499" s="24"/>
    </row>
    <row r="500" spans="7:7">
      <c r="G500" s="24"/>
    </row>
    <row r="501" spans="7:7">
      <c r="G501" s="24"/>
    </row>
    <row r="502" spans="7:7">
      <c r="G502" s="24"/>
    </row>
    <row r="503" spans="7:7">
      <c r="G503" s="24"/>
    </row>
    <row r="504" spans="7:7">
      <c r="G504" s="24"/>
    </row>
    <row r="505" spans="7:7">
      <c r="G505" s="24"/>
    </row>
    <row r="506" spans="7:7">
      <c r="G506" s="24"/>
    </row>
    <row r="507" spans="7:7">
      <c r="G507" s="24"/>
    </row>
    <row r="508" spans="7:7">
      <c r="G508" s="24"/>
    </row>
    <row r="509" spans="7:7">
      <c r="G509" s="24"/>
    </row>
    <row r="510" spans="7:7">
      <c r="G510" s="24"/>
    </row>
    <row r="511" spans="7:7">
      <c r="G511" s="24"/>
    </row>
    <row r="512" spans="7:7">
      <c r="G512" s="24"/>
    </row>
    <row r="513" spans="7:7">
      <c r="G513" s="24"/>
    </row>
    <row r="514" spans="7:7">
      <c r="G514" s="24"/>
    </row>
    <row r="515" spans="7:7">
      <c r="G515" s="24"/>
    </row>
    <row r="516" spans="7:7">
      <c r="G516" s="24"/>
    </row>
    <row r="517" spans="7:7">
      <c r="G517" s="24"/>
    </row>
    <row r="518" spans="7:7">
      <c r="G518" s="24"/>
    </row>
    <row r="519" spans="7:7">
      <c r="G519" s="24"/>
    </row>
    <row r="520" spans="7:7">
      <c r="G520" s="24"/>
    </row>
    <row r="521" spans="7:7">
      <c r="G521" s="24"/>
    </row>
    <row r="522" spans="7:7">
      <c r="G522" s="24"/>
    </row>
    <row r="523" spans="7:7">
      <c r="G523" s="24"/>
    </row>
    <row r="524" spans="7:7">
      <c r="G524" s="24"/>
    </row>
    <row r="525" spans="7:7">
      <c r="G525" s="24"/>
    </row>
    <row r="526" spans="7:7">
      <c r="G526" s="24"/>
    </row>
    <row r="527" spans="7:7">
      <c r="G527" s="24"/>
    </row>
    <row r="528" spans="7:7">
      <c r="G528" s="24"/>
    </row>
    <row r="529" spans="7:7">
      <c r="G529" s="24"/>
    </row>
    <row r="530" spans="7:7">
      <c r="G530" s="24"/>
    </row>
    <row r="531" spans="7:7">
      <c r="G531" s="24"/>
    </row>
    <row r="532" spans="7:7">
      <c r="G532" s="24"/>
    </row>
    <row r="533" spans="7:7">
      <c r="G533" s="24"/>
    </row>
    <row r="534" spans="7:7">
      <c r="G534" s="24"/>
    </row>
    <row r="535" spans="7:7">
      <c r="G535" s="24"/>
    </row>
    <row r="536" spans="7:7">
      <c r="G536" s="24"/>
    </row>
    <row r="537" spans="7:7">
      <c r="G537" s="24"/>
    </row>
    <row r="538" spans="7:7">
      <c r="G538" s="24"/>
    </row>
    <row r="539" spans="7:7">
      <c r="G539" s="24"/>
    </row>
    <row r="540" spans="7:7">
      <c r="G540" s="24"/>
    </row>
    <row r="541" spans="7:7">
      <c r="G541" s="24"/>
    </row>
    <row r="542" spans="7:7">
      <c r="G542" s="24"/>
    </row>
    <row r="543" spans="7:7">
      <c r="G543" s="24"/>
    </row>
    <row r="544" spans="7:7">
      <c r="G544" s="24"/>
    </row>
    <row r="545" spans="7:7">
      <c r="G545" s="24"/>
    </row>
    <row r="546" spans="7:7">
      <c r="G546" s="24"/>
    </row>
    <row r="547" spans="7:7">
      <c r="G547" s="24"/>
    </row>
    <row r="548" spans="7:7">
      <c r="G548" s="24"/>
    </row>
    <row r="549" spans="7:7">
      <c r="G549" s="24"/>
    </row>
    <row r="550" spans="7:7">
      <c r="G550" s="24"/>
    </row>
    <row r="551" spans="7:7">
      <c r="G551" s="24"/>
    </row>
    <row r="552" spans="7:7">
      <c r="G552" s="24"/>
    </row>
    <row r="553" spans="7:7">
      <c r="G553" s="24"/>
    </row>
    <row r="554" spans="7:7">
      <c r="G554" s="24"/>
    </row>
    <row r="555" spans="7:7">
      <c r="G555" s="24"/>
    </row>
    <row r="556" spans="7:7">
      <c r="G556" s="24"/>
    </row>
    <row r="557" spans="7:7">
      <c r="G557" s="24"/>
    </row>
    <row r="558" spans="7:7">
      <c r="G558" s="24"/>
    </row>
    <row r="559" spans="7:7">
      <c r="G559" s="24"/>
    </row>
    <row r="560" spans="7:7">
      <c r="G560" s="24"/>
    </row>
    <row r="561" spans="7:7">
      <c r="G561" s="24"/>
    </row>
    <row r="562" spans="7:7">
      <c r="G562" s="24"/>
    </row>
    <row r="563" spans="7:7">
      <c r="G563" s="24"/>
    </row>
    <row r="564" spans="7:7">
      <c r="G564" s="24"/>
    </row>
    <row r="565" spans="7:7">
      <c r="G565" s="24"/>
    </row>
    <row r="566" spans="7:7">
      <c r="G566" s="24"/>
    </row>
    <row r="567" spans="7:7">
      <c r="G567" s="24"/>
    </row>
    <row r="568" spans="7:7">
      <c r="G568" s="24"/>
    </row>
    <row r="569" spans="7:7">
      <c r="G569" s="24"/>
    </row>
    <row r="570" spans="7:7">
      <c r="G570" s="24"/>
    </row>
    <row r="571" spans="7:7">
      <c r="G571" s="24"/>
    </row>
    <row r="572" spans="7:7">
      <c r="G572" s="24"/>
    </row>
    <row r="573" spans="7:7">
      <c r="G573" s="24"/>
    </row>
    <row r="574" spans="7:7">
      <c r="G574" s="24"/>
    </row>
    <row r="575" spans="7:7">
      <c r="G575" s="24"/>
    </row>
    <row r="576" spans="7:7">
      <c r="G576" s="24"/>
    </row>
    <row r="577" spans="7:7">
      <c r="G577" s="24"/>
    </row>
    <row r="578" spans="7:7">
      <c r="G578" s="24"/>
    </row>
    <row r="579" spans="7:7">
      <c r="G579" s="24"/>
    </row>
    <row r="580" spans="7:7">
      <c r="G580" s="24"/>
    </row>
    <row r="581" spans="7:7">
      <c r="G581" s="24"/>
    </row>
    <row r="582" spans="7:7">
      <c r="G582" s="24"/>
    </row>
    <row r="583" spans="7:7">
      <c r="G583" s="24"/>
    </row>
    <row r="584" spans="7:7">
      <c r="G584" s="24"/>
    </row>
    <row r="585" spans="7:7">
      <c r="G585" s="24"/>
    </row>
    <row r="586" spans="7:7">
      <c r="G586" s="24"/>
    </row>
    <row r="587" spans="7:7">
      <c r="G587" s="24"/>
    </row>
    <row r="588" spans="7:7">
      <c r="G588" s="24"/>
    </row>
    <row r="589" spans="7:7">
      <c r="G589" s="24"/>
    </row>
    <row r="590" spans="7:7">
      <c r="G590" s="24"/>
    </row>
    <row r="591" spans="7:7">
      <c r="G591" s="24"/>
    </row>
    <row r="592" spans="7:7">
      <c r="G592" s="24"/>
    </row>
    <row r="593" spans="7:7">
      <c r="G593" s="24"/>
    </row>
    <row r="594" spans="7:7">
      <c r="G594" s="24"/>
    </row>
    <row r="595" spans="7:7">
      <c r="G595" s="24"/>
    </row>
    <row r="596" spans="7:7">
      <c r="G596" s="24"/>
    </row>
    <row r="597" spans="7:7">
      <c r="G597" s="24"/>
    </row>
    <row r="598" spans="7:7">
      <c r="G598" s="24"/>
    </row>
    <row r="599" spans="7:7">
      <c r="G599" s="24"/>
    </row>
    <row r="600" spans="7:7">
      <c r="G600" s="24"/>
    </row>
    <row r="601" spans="7:7">
      <c r="G601" s="24"/>
    </row>
    <row r="602" spans="7:7">
      <c r="G602" s="24"/>
    </row>
    <row r="603" spans="7:7">
      <c r="G603" s="24"/>
    </row>
    <row r="604" spans="7:7">
      <c r="G604" s="24"/>
    </row>
    <row r="605" spans="7:7">
      <c r="G605" s="24"/>
    </row>
    <row r="606" spans="7:7">
      <c r="G606" s="24"/>
    </row>
    <row r="607" spans="7:7">
      <c r="G607" s="24"/>
    </row>
    <row r="608" spans="7:7">
      <c r="G608" s="24"/>
    </row>
    <row r="609" spans="7:7">
      <c r="G609" s="24"/>
    </row>
    <row r="610" spans="7:7">
      <c r="G610" s="24"/>
    </row>
    <row r="611" spans="7:7">
      <c r="G611" s="24"/>
    </row>
    <row r="612" spans="7:7">
      <c r="G612" s="24"/>
    </row>
    <row r="613" spans="7:7">
      <c r="G613" s="24"/>
    </row>
    <row r="614" spans="7:7">
      <c r="G614" s="24"/>
    </row>
    <row r="615" spans="7:7">
      <c r="G615" s="24"/>
    </row>
    <row r="616" spans="7:7">
      <c r="G616" s="24"/>
    </row>
    <row r="617" spans="7:7">
      <c r="G617" s="24"/>
    </row>
    <row r="618" spans="7:7">
      <c r="G618" s="24"/>
    </row>
    <row r="619" spans="7:7">
      <c r="G619" s="24"/>
    </row>
    <row r="620" spans="7:7">
      <c r="G620" s="24"/>
    </row>
    <row r="621" spans="7:7">
      <c r="G621" s="24"/>
    </row>
    <row r="622" spans="7:7">
      <c r="G622" s="24"/>
    </row>
    <row r="623" spans="7:7">
      <c r="G623" s="24"/>
    </row>
    <row r="624" spans="7:7">
      <c r="G624" s="24"/>
    </row>
    <row r="625" spans="7:7">
      <c r="G625" s="24"/>
    </row>
    <row r="626" spans="7:7">
      <c r="G626" s="24"/>
    </row>
    <row r="627" spans="7:7">
      <c r="G627" s="24"/>
    </row>
    <row r="628" spans="7:7">
      <c r="G628" s="24"/>
    </row>
    <row r="629" spans="7:7">
      <c r="G629" s="24"/>
    </row>
    <row r="630" spans="7:7">
      <c r="G630" s="24"/>
    </row>
    <row r="631" spans="7:7">
      <c r="G631" s="24"/>
    </row>
    <row r="632" spans="7:7">
      <c r="G632" s="24"/>
    </row>
    <row r="633" spans="7:7">
      <c r="G633" s="24"/>
    </row>
    <row r="634" spans="7:7">
      <c r="G634" s="24"/>
    </row>
    <row r="635" spans="7:7">
      <c r="G635" s="24"/>
    </row>
    <row r="636" spans="7:7">
      <c r="G636" s="24"/>
    </row>
    <row r="637" spans="7:7">
      <c r="G637" s="24"/>
    </row>
    <row r="638" spans="7:7">
      <c r="G638" s="24"/>
    </row>
    <row r="639" spans="7:7">
      <c r="G639" s="24"/>
    </row>
    <row r="640" spans="7:7">
      <c r="G640" s="24"/>
    </row>
    <row r="641" spans="7:7">
      <c r="G641" s="24"/>
    </row>
    <row r="642" spans="7:7">
      <c r="G642" s="24"/>
    </row>
    <row r="643" spans="7:7">
      <c r="G643" s="24"/>
    </row>
    <row r="644" spans="7:7">
      <c r="G644" s="24"/>
    </row>
    <row r="645" spans="7:7">
      <c r="G645" s="24"/>
    </row>
    <row r="646" spans="7:7">
      <c r="G646" s="24"/>
    </row>
    <row r="647" spans="7:7">
      <c r="G647" s="24"/>
    </row>
    <row r="648" spans="7:7">
      <c r="G648" s="24"/>
    </row>
    <row r="649" spans="7:7">
      <c r="G649" s="24"/>
    </row>
    <row r="650" spans="7:7">
      <c r="G650" s="24"/>
    </row>
    <row r="651" spans="7:7">
      <c r="G651" s="24"/>
    </row>
    <row r="652" spans="7:7">
      <c r="G652" s="24"/>
    </row>
    <row r="653" spans="7:7">
      <c r="G653" s="24"/>
    </row>
    <row r="654" spans="7:7">
      <c r="G654" s="24"/>
    </row>
    <row r="655" spans="7:7">
      <c r="G655" s="24"/>
    </row>
    <row r="656" spans="7:7">
      <c r="G656" s="24"/>
    </row>
    <row r="657" spans="7:7">
      <c r="G657" s="24"/>
    </row>
    <row r="658" spans="7:7">
      <c r="G658" s="24"/>
    </row>
    <row r="659" spans="7:7">
      <c r="G659" s="24"/>
    </row>
    <row r="660" spans="7:7">
      <c r="G660" s="24"/>
    </row>
    <row r="661" spans="7:7">
      <c r="G661" s="24"/>
    </row>
    <row r="662" spans="7:7">
      <c r="G662" s="24"/>
    </row>
    <row r="663" spans="7:7">
      <c r="G663" s="24"/>
    </row>
    <row r="664" spans="7:7">
      <c r="G664" s="24"/>
    </row>
    <row r="665" spans="7:7">
      <c r="G665" s="24"/>
    </row>
    <row r="666" spans="7:7">
      <c r="G666" s="24"/>
    </row>
    <row r="667" spans="7:7">
      <c r="G667" s="24"/>
    </row>
    <row r="668" spans="7:7">
      <c r="G668" s="24"/>
    </row>
    <row r="669" spans="7:7">
      <c r="G669" s="24"/>
    </row>
    <row r="670" spans="7:7">
      <c r="G670" s="24"/>
    </row>
    <row r="671" spans="7:7">
      <c r="G671" s="24"/>
    </row>
    <row r="672" spans="7:7">
      <c r="G672" s="24"/>
    </row>
    <row r="673" spans="7:7">
      <c r="G673" s="24"/>
    </row>
    <row r="674" spans="7:7">
      <c r="G674" s="24"/>
    </row>
    <row r="675" spans="7:7">
      <c r="G675" s="24"/>
    </row>
  </sheetData>
  <mergeCells count="1">
    <mergeCell ref="K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13CF-20B9-47D3-8820-CCB0643C6C0B}">
  <dimension ref="B1:AI132"/>
  <sheetViews>
    <sheetView tabSelected="1" workbookViewId="0">
      <pane ySplit="2" topLeftCell="A12" activePane="bottomLeft" state="frozen"/>
      <selection pane="bottomLeft" activeCell="F21" sqref="F21"/>
    </sheetView>
  </sheetViews>
  <sheetFormatPr defaultRowHeight="15"/>
  <cols>
    <col min="2" max="2" width="9.140625" style="8"/>
    <col min="3" max="3" width="9.85546875" style="33" bestFit="1" customWidth="1"/>
    <col min="5" max="5" width="9.140625" style="5"/>
    <col min="6" max="6" width="74.42578125" style="5" bestFit="1" customWidth="1"/>
    <col min="8" max="9" width="9.140625" style="8"/>
    <col min="10" max="10" width="10.5703125" style="26" bestFit="1" customWidth="1"/>
    <col min="11" max="11" width="9.42578125" style="28" bestFit="1" customWidth="1"/>
    <col min="12" max="12" width="9.140625" style="28"/>
    <col min="13" max="13" width="9.140625" style="22"/>
    <col min="14" max="14" width="12.28515625" style="28" bestFit="1" customWidth="1"/>
    <col min="15" max="15" width="9.140625" style="9" customWidth="1"/>
    <col min="16" max="16" width="11.42578125" style="9" customWidth="1"/>
    <col min="17" max="17" width="9.140625" style="9" customWidth="1"/>
    <col min="18" max="18" width="11.42578125" style="9" customWidth="1"/>
    <col min="19" max="19" width="9.140625" style="9" customWidth="1"/>
    <col min="20" max="20" width="11.42578125" style="9" customWidth="1"/>
    <col min="21" max="22" width="9.140625" style="8" customWidth="1"/>
    <col min="23" max="23" width="13.140625" style="8" customWidth="1"/>
    <col min="24" max="24" width="25.140625" style="8" bestFit="1" customWidth="1"/>
    <col min="25" max="25" width="10" style="8" bestFit="1" customWidth="1"/>
    <col min="27" max="28" width="9.140625" style="8"/>
    <col min="29" max="31" width="9.140625" style="22"/>
    <col min="32" max="34" width="9.140625" style="26"/>
    <col min="35" max="35" width="9.140625" style="22"/>
  </cols>
  <sheetData>
    <row r="1" spans="2:35">
      <c r="H1" s="43" t="s">
        <v>51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AA1" s="43" t="s">
        <v>52</v>
      </c>
      <c r="AB1" s="43"/>
      <c r="AC1" s="43"/>
      <c r="AD1" s="43"/>
      <c r="AE1" s="43"/>
      <c r="AF1" s="43"/>
      <c r="AG1" s="43"/>
      <c r="AH1" s="43"/>
      <c r="AI1" s="43"/>
    </row>
    <row r="2" spans="2:35">
      <c r="B2" s="38" t="s">
        <v>53</v>
      </c>
      <c r="C2" s="34" t="s">
        <v>54</v>
      </c>
      <c r="E2" s="38" t="s">
        <v>53</v>
      </c>
      <c r="F2" s="38" t="s">
        <v>55</v>
      </c>
      <c r="H2" s="38" t="s">
        <v>53</v>
      </c>
      <c r="I2" s="38" t="s">
        <v>56</v>
      </c>
      <c r="J2" s="31" t="s">
        <v>57</v>
      </c>
      <c r="K2" s="29" t="s">
        <v>58</v>
      </c>
      <c r="L2" s="29" t="s">
        <v>3</v>
      </c>
      <c r="M2" s="30" t="s">
        <v>4</v>
      </c>
      <c r="N2" s="29" t="s">
        <v>59</v>
      </c>
      <c r="O2" s="42" t="s">
        <v>60</v>
      </c>
      <c r="P2" s="42"/>
      <c r="Q2" s="42" t="s">
        <v>61</v>
      </c>
      <c r="R2" s="42"/>
      <c r="S2" s="42" t="s">
        <v>62</v>
      </c>
      <c r="T2" s="42"/>
      <c r="U2" s="38" t="s">
        <v>63</v>
      </c>
      <c r="V2" s="38" t="s">
        <v>64</v>
      </c>
      <c r="W2" s="38" t="s">
        <v>11</v>
      </c>
      <c r="X2" s="38" t="s">
        <v>65</v>
      </c>
      <c r="Y2" s="38" t="s">
        <v>13</v>
      </c>
      <c r="AA2" s="38" t="s">
        <v>53</v>
      </c>
      <c r="AB2" s="38" t="s">
        <v>56</v>
      </c>
      <c r="AC2" s="30" t="s">
        <v>66</v>
      </c>
      <c r="AD2" s="30" t="s">
        <v>67</v>
      </c>
      <c r="AE2" s="30" t="s">
        <v>68</v>
      </c>
      <c r="AF2" s="31" t="s">
        <v>69</v>
      </c>
      <c r="AG2" s="31" t="s">
        <v>70</v>
      </c>
      <c r="AH2" s="31" t="s">
        <v>71</v>
      </c>
      <c r="AI2" s="30" t="s">
        <v>72</v>
      </c>
    </row>
    <row r="3" spans="2:35">
      <c r="B3" s="8" t="s">
        <v>73</v>
      </c>
      <c r="C3" s="33" t="s">
        <v>24</v>
      </c>
      <c r="H3" s="8" t="s">
        <v>74</v>
      </c>
      <c r="I3" s="11" t="str">
        <f>_xlfn.XLOOKUP(H3,AA3:AA132,AB3:AB132,,,)</f>
        <v>01005</v>
      </c>
      <c r="J3" s="26">
        <v>3.1E-2</v>
      </c>
      <c r="K3" s="28">
        <v>70</v>
      </c>
      <c r="L3" s="28">
        <v>15</v>
      </c>
      <c r="M3" s="7" t="s">
        <v>20</v>
      </c>
      <c r="N3" s="28">
        <v>30</v>
      </c>
      <c r="O3" s="9">
        <v>1</v>
      </c>
      <c r="P3" s="9">
        <v>1000000</v>
      </c>
      <c r="U3" s="8" t="s">
        <v>75</v>
      </c>
      <c r="X3" s="8" t="s">
        <v>76</v>
      </c>
      <c r="Y3" s="8" t="s">
        <v>24</v>
      </c>
      <c r="AA3" s="8" t="s">
        <v>74</v>
      </c>
      <c r="AB3" s="8" t="s">
        <v>77</v>
      </c>
      <c r="AC3" s="22">
        <v>0.4</v>
      </c>
      <c r="AD3" s="22">
        <v>0.2</v>
      </c>
      <c r="AE3" s="22">
        <v>0.13</v>
      </c>
      <c r="AF3" s="26">
        <f>CONVERT(AC3,"mm","in")</f>
        <v>1.5748031496062992E-2</v>
      </c>
      <c r="AG3" s="26">
        <f>CONVERT(AD3,"mm","in")</f>
        <v>7.874015748031496E-3</v>
      </c>
      <c r="AH3" s="26">
        <f>CONVERT(AE3,"mm","in")</f>
        <v>5.1181102362204724E-3</v>
      </c>
      <c r="AI3" s="22">
        <v>0.04</v>
      </c>
    </row>
    <row r="4" spans="2:35">
      <c r="B4" s="8" t="s">
        <v>78</v>
      </c>
      <c r="C4" s="35">
        <v>5.0000000000000001E-4</v>
      </c>
      <c r="H4" s="8" t="s">
        <v>79</v>
      </c>
      <c r="I4" s="11" t="str">
        <f>_xlfn.XLOOKUP(H4,AA4:AA133,AB4:AB133,,,)</f>
        <v>0201</v>
      </c>
      <c r="J4" s="26">
        <v>0.05</v>
      </c>
      <c r="K4" s="28">
        <v>70</v>
      </c>
      <c r="L4" s="28">
        <v>25</v>
      </c>
      <c r="M4" s="7" t="s">
        <v>20</v>
      </c>
      <c r="N4" s="28">
        <v>50</v>
      </c>
      <c r="O4" s="9">
        <v>1</v>
      </c>
      <c r="P4" s="9">
        <v>10000000</v>
      </c>
      <c r="U4" s="8" t="s">
        <v>75</v>
      </c>
      <c r="X4" s="8" t="s">
        <v>76</v>
      </c>
      <c r="Y4" s="8" t="s">
        <v>41</v>
      </c>
      <c r="AA4" s="8" t="s">
        <v>79</v>
      </c>
      <c r="AB4" s="8" t="s">
        <v>80</v>
      </c>
      <c r="AC4" s="22">
        <v>0.6</v>
      </c>
      <c r="AD4" s="22">
        <v>0.3</v>
      </c>
      <c r="AE4" s="22">
        <v>0.23</v>
      </c>
      <c r="AF4" s="26">
        <f t="shared" ref="AF4:AF12" si="0">CONVERT(AC4,"mm","in")</f>
        <v>2.3622047244094488E-2</v>
      </c>
      <c r="AG4" s="26">
        <f t="shared" ref="AG4:AG12" si="1">CONVERT(AD4,"mm","in")</f>
        <v>1.1811023622047244E-2</v>
      </c>
      <c r="AH4" s="26">
        <f t="shared" ref="AH4:AH12" si="2">CONVERT(AE4,"mm","in")</f>
        <v>9.0551181102362203E-3</v>
      </c>
      <c r="AI4" s="22">
        <v>0.15</v>
      </c>
    </row>
    <row r="5" spans="2:35">
      <c r="B5" s="8" t="s">
        <v>81</v>
      </c>
      <c r="C5" s="33">
        <v>1E-3</v>
      </c>
      <c r="E5" s="5" t="s">
        <v>82</v>
      </c>
      <c r="F5" s="5" t="s">
        <v>83</v>
      </c>
      <c r="H5" s="8" t="s">
        <v>84</v>
      </c>
      <c r="I5" s="11" t="str">
        <f>_xlfn.XLOOKUP(H5,AA5:AA134,AB5:AB134,,,)</f>
        <v>0402</v>
      </c>
      <c r="J5" s="26">
        <v>0.1</v>
      </c>
      <c r="K5" s="28">
        <v>70</v>
      </c>
      <c r="L5" s="28">
        <v>50</v>
      </c>
      <c r="M5" s="7" t="s">
        <v>20</v>
      </c>
      <c r="N5" s="28">
        <v>100</v>
      </c>
      <c r="O5" s="9">
        <v>1</v>
      </c>
      <c r="P5" s="9">
        <v>10000000</v>
      </c>
      <c r="U5" s="8" t="s">
        <v>75</v>
      </c>
      <c r="X5" s="8" t="s">
        <v>85</v>
      </c>
      <c r="Y5" s="8" t="s">
        <v>28</v>
      </c>
      <c r="AA5" s="8" t="s">
        <v>84</v>
      </c>
      <c r="AB5" s="8" t="s">
        <v>86</v>
      </c>
      <c r="AC5" s="22">
        <v>1</v>
      </c>
      <c r="AD5" s="22">
        <v>0.5</v>
      </c>
      <c r="AE5" s="22">
        <v>0.35</v>
      </c>
      <c r="AF5" s="26">
        <f t="shared" si="0"/>
        <v>3.937007874015748E-2</v>
      </c>
      <c r="AG5" s="26">
        <f t="shared" si="1"/>
        <v>1.968503937007874E-2</v>
      </c>
      <c r="AH5" s="26">
        <f t="shared" si="2"/>
        <v>1.377952755905512E-2</v>
      </c>
      <c r="AI5" s="22">
        <v>0.8</v>
      </c>
    </row>
    <row r="6" spans="2:35">
      <c r="B6" s="8" t="s">
        <v>87</v>
      </c>
      <c r="C6" s="35">
        <v>2.5000000000000001E-3</v>
      </c>
      <c r="E6" s="5" t="s">
        <v>88</v>
      </c>
      <c r="F6" s="5" t="s">
        <v>89</v>
      </c>
      <c r="H6" s="8" t="s">
        <v>90</v>
      </c>
      <c r="I6" s="11" t="str">
        <f>_xlfn.XLOOKUP(H6,AA6:AA135,AB6:AB135,,,)</f>
        <v>0603</v>
      </c>
      <c r="J6" s="26">
        <v>0.1</v>
      </c>
      <c r="K6" s="28">
        <v>70</v>
      </c>
      <c r="L6" s="28">
        <v>75</v>
      </c>
      <c r="M6" s="7" t="s">
        <v>20</v>
      </c>
      <c r="N6" s="28">
        <v>150</v>
      </c>
      <c r="O6" s="9">
        <v>1</v>
      </c>
      <c r="P6" s="9">
        <v>10000000</v>
      </c>
      <c r="U6" s="8" t="s">
        <v>75</v>
      </c>
      <c r="X6" s="8" t="s">
        <v>85</v>
      </c>
      <c r="Y6" s="8" t="s">
        <v>28</v>
      </c>
      <c r="AA6" s="8" t="s">
        <v>90</v>
      </c>
      <c r="AB6" s="8" t="s">
        <v>91</v>
      </c>
      <c r="AC6" s="22">
        <v>1.6</v>
      </c>
      <c r="AD6" s="22">
        <v>0.8</v>
      </c>
      <c r="AE6" s="22">
        <v>0.45</v>
      </c>
      <c r="AF6" s="26">
        <f t="shared" si="0"/>
        <v>6.2992125984251968E-2</v>
      </c>
      <c r="AG6" s="26">
        <f t="shared" si="1"/>
        <v>3.1496062992125984E-2</v>
      </c>
      <c r="AH6" s="26">
        <f t="shared" si="2"/>
        <v>1.7716535433070866E-2</v>
      </c>
      <c r="AI6" s="22">
        <v>2</v>
      </c>
    </row>
    <row r="7" spans="2:35">
      <c r="B7" s="8" t="s">
        <v>19</v>
      </c>
      <c r="C7" s="33">
        <v>5.0000000000000001E-3</v>
      </c>
      <c r="E7" s="5" t="s">
        <v>92</v>
      </c>
      <c r="F7" s="5" t="s">
        <v>93</v>
      </c>
      <c r="H7" s="8" t="s">
        <v>94</v>
      </c>
      <c r="I7" s="11" t="str">
        <f>_xlfn.XLOOKUP(H7,AA7:AA136,AB7:AB136,,,)</f>
        <v>0805</v>
      </c>
      <c r="J7" s="26">
        <v>0.125</v>
      </c>
      <c r="K7" s="28">
        <v>70</v>
      </c>
      <c r="L7" s="28">
        <v>150</v>
      </c>
      <c r="M7" s="7" t="s">
        <v>20</v>
      </c>
      <c r="N7" s="28">
        <v>200</v>
      </c>
      <c r="O7" s="9">
        <v>1</v>
      </c>
      <c r="P7" s="9">
        <v>10000000</v>
      </c>
      <c r="U7" s="8" t="s">
        <v>75</v>
      </c>
      <c r="X7" s="8" t="s">
        <v>85</v>
      </c>
      <c r="Y7" s="8" t="s">
        <v>28</v>
      </c>
      <c r="AA7" s="8" t="s">
        <v>94</v>
      </c>
      <c r="AB7" s="8" t="s">
        <v>95</v>
      </c>
      <c r="AC7" s="22">
        <v>2</v>
      </c>
      <c r="AD7" s="22">
        <v>1.25</v>
      </c>
      <c r="AE7" s="22">
        <v>0.6</v>
      </c>
      <c r="AF7" s="26">
        <f t="shared" si="0"/>
        <v>7.874015748031496E-2</v>
      </c>
      <c r="AG7" s="26">
        <f t="shared" si="1"/>
        <v>4.9212598425196853E-2</v>
      </c>
      <c r="AH7" s="26">
        <f t="shared" si="2"/>
        <v>2.3622047244094488E-2</v>
      </c>
      <c r="AI7" s="22">
        <v>4</v>
      </c>
    </row>
    <row r="8" spans="2:35">
      <c r="B8" s="8" t="s">
        <v>36</v>
      </c>
      <c r="C8" s="27">
        <v>0.01</v>
      </c>
      <c r="E8" s="5" t="s">
        <v>96</v>
      </c>
      <c r="F8" s="5" t="s">
        <v>22</v>
      </c>
      <c r="H8" s="32" t="s">
        <v>97</v>
      </c>
      <c r="I8" s="11" t="str">
        <f>_xlfn.XLOOKUP(H8,AA8:AA137,AB8:AB137,,,)</f>
        <v>1206</v>
      </c>
      <c r="J8" s="26">
        <v>0.25</v>
      </c>
      <c r="K8" s="28">
        <v>70</v>
      </c>
      <c r="L8" s="28">
        <v>200</v>
      </c>
      <c r="M8" s="7" t="s">
        <v>20</v>
      </c>
      <c r="N8" s="28">
        <v>400</v>
      </c>
      <c r="O8" s="9">
        <v>1</v>
      </c>
      <c r="P8" s="9">
        <v>10000000</v>
      </c>
      <c r="U8" s="8" t="s">
        <v>75</v>
      </c>
      <c r="X8" s="8" t="s">
        <v>85</v>
      </c>
      <c r="Y8" s="8" t="s">
        <v>28</v>
      </c>
      <c r="AA8" s="8" t="s">
        <v>97</v>
      </c>
      <c r="AB8" s="8" t="s">
        <v>98</v>
      </c>
      <c r="AC8" s="22">
        <v>3.2</v>
      </c>
      <c r="AD8" s="22">
        <v>1.6</v>
      </c>
      <c r="AE8" s="22">
        <v>0.6</v>
      </c>
      <c r="AF8" s="26">
        <f t="shared" si="0"/>
        <v>0.12598425196850394</v>
      </c>
      <c r="AG8" s="26">
        <f t="shared" si="1"/>
        <v>6.2992125984251968E-2</v>
      </c>
      <c r="AH8" s="26">
        <f t="shared" si="2"/>
        <v>2.3622047244094488E-2</v>
      </c>
      <c r="AI8" s="22">
        <v>10</v>
      </c>
    </row>
    <row r="9" spans="2:35">
      <c r="B9" s="8" t="s">
        <v>99</v>
      </c>
      <c r="C9" s="27">
        <v>0.02</v>
      </c>
      <c r="E9" s="5" t="s">
        <v>81</v>
      </c>
      <c r="F9" s="5" t="s">
        <v>22</v>
      </c>
      <c r="H9" s="32">
        <v>14</v>
      </c>
      <c r="I9" s="11" t="str">
        <f>_xlfn.XLOOKUP(H9,AA9:AA138,AB9:AB138,,,)</f>
        <v>1210</v>
      </c>
      <c r="J9" s="26">
        <v>0.5</v>
      </c>
      <c r="K9" s="28">
        <v>70</v>
      </c>
      <c r="L9" s="28">
        <v>200</v>
      </c>
      <c r="M9" s="7" t="s">
        <v>20</v>
      </c>
      <c r="N9" s="28">
        <v>400</v>
      </c>
      <c r="O9" s="9">
        <v>1</v>
      </c>
      <c r="P9" s="9">
        <v>10000000</v>
      </c>
      <c r="U9" s="8" t="s">
        <v>75</v>
      </c>
      <c r="X9" s="8" t="s">
        <v>85</v>
      </c>
      <c r="Y9" s="8" t="s">
        <v>28</v>
      </c>
      <c r="AA9" s="8">
        <v>14</v>
      </c>
      <c r="AB9" s="8" t="s">
        <v>100</v>
      </c>
      <c r="AC9" s="22">
        <v>3.2</v>
      </c>
      <c r="AD9" s="22">
        <v>2.5</v>
      </c>
      <c r="AE9" s="22">
        <v>0.6</v>
      </c>
      <c r="AF9" s="26">
        <f t="shared" si="0"/>
        <v>0.12598425196850394</v>
      </c>
      <c r="AG9" s="26">
        <f t="shared" si="1"/>
        <v>9.8425196850393706E-2</v>
      </c>
      <c r="AH9" s="26">
        <f t="shared" si="2"/>
        <v>2.3622047244094488E-2</v>
      </c>
      <c r="AI9" s="22">
        <v>16</v>
      </c>
    </row>
    <row r="10" spans="2:35">
      <c r="B10" s="8" t="s">
        <v>101</v>
      </c>
      <c r="C10" s="27">
        <v>0.05</v>
      </c>
      <c r="F10" s="5" t="s">
        <v>102</v>
      </c>
      <c r="H10" s="32">
        <v>12</v>
      </c>
      <c r="I10" s="11" t="str">
        <f>_xlfn.XLOOKUP(H10,AA10:AA139,AB10:AB139,,,)</f>
        <v>1812</v>
      </c>
      <c r="J10" s="26">
        <v>0.75</v>
      </c>
      <c r="K10" s="28">
        <v>70</v>
      </c>
      <c r="L10" s="28">
        <v>200</v>
      </c>
      <c r="M10" s="7" t="s">
        <v>20</v>
      </c>
      <c r="N10" s="28">
        <v>500</v>
      </c>
      <c r="O10" s="9">
        <v>1</v>
      </c>
      <c r="P10" s="9">
        <v>10000000</v>
      </c>
      <c r="U10" s="8" t="s">
        <v>75</v>
      </c>
      <c r="X10" s="8" t="s">
        <v>85</v>
      </c>
      <c r="Y10" s="8" t="s">
        <v>28</v>
      </c>
      <c r="AA10" s="8">
        <v>12</v>
      </c>
      <c r="AB10" s="8" t="s">
        <v>103</v>
      </c>
      <c r="AC10" s="22">
        <v>4.5</v>
      </c>
      <c r="AD10" s="22">
        <v>3.2</v>
      </c>
      <c r="AE10" s="22">
        <v>0.6</v>
      </c>
      <c r="AF10" s="26">
        <f t="shared" si="0"/>
        <v>0.17716535433070865</v>
      </c>
      <c r="AG10" s="26">
        <f t="shared" si="1"/>
        <v>0.12598425196850394</v>
      </c>
      <c r="AH10" s="26">
        <f t="shared" si="2"/>
        <v>2.3622047244094488E-2</v>
      </c>
      <c r="AI10" s="22">
        <v>27</v>
      </c>
    </row>
    <row r="11" spans="2:35">
      <c r="B11" s="8" t="s">
        <v>104</v>
      </c>
      <c r="C11" s="27">
        <v>0.1</v>
      </c>
      <c r="E11" s="5" t="s">
        <v>104</v>
      </c>
      <c r="F11" s="5" t="s">
        <v>30</v>
      </c>
      <c r="H11" s="32" t="s">
        <v>105</v>
      </c>
      <c r="I11" s="11" t="str">
        <f>_xlfn.XLOOKUP(H11,AA11:AA140,AB11:AB140,,,)</f>
        <v>2010</v>
      </c>
      <c r="J11" s="26">
        <v>0.75</v>
      </c>
      <c r="K11" s="28">
        <v>70</v>
      </c>
      <c r="L11" s="28">
        <v>200</v>
      </c>
      <c r="M11" s="7" t="s">
        <v>20</v>
      </c>
      <c r="N11" s="28">
        <v>500</v>
      </c>
      <c r="O11" s="9">
        <v>1</v>
      </c>
      <c r="P11" s="9">
        <v>10000000</v>
      </c>
      <c r="U11" s="8" t="s">
        <v>75</v>
      </c>
      <c r="X11" s="8" t="s">
        <v>85</v>
      </c>
      <c r="Y11" s="8" t="s">
        <v>28</v>
      </c>
      <c r="AA11" s="8" t="s">
        <v>105</v>
      </c>
      <c r="AB11" s="8" t="s">
        <v>106</v>
      </c>
      <c r="AC11" s="22">
        <v>5</v>
      </c>
      <c r="AD11" s="22">
        <v>2.5</v>
      </c>
      <c r="AE11" s="22">
        <v>0.6</v>
      </c>
      <c r="AF11" s="26">
        <f t="shared" si="0"/>
        <v>0.19685039370078741</v>
      </c>
      <c r="AG11" s="26">
        <f t="shared" si="1"/>
        <v>9.8425196850393706E-2</v>
      </c>
      <c r="AH11" s="26">
        <f t="shared" si="2"/>
        <v>2.3622047244094488E-2</v>
      </c>
      <c r="AI11" s="22">
        <v>27</v>
      </c>
    </row>
    <row r="12" spans="2:35">
      <c r="B12" s="8" t="s">
        <v>107</v>
      </c>
      <c r="C12" s="27">
        <v>0.2</v>
      </c>
      <c r="E12" s="5" t="s">
        <v>92</v>
      </c>
      <c r="F12" s="5" t="s">
        <v>30</v>
      </c>
      <c r="H12" s="32" t="s">
        <v>108</v>
      </c>
      <c r="I12" s="11" t="str">
        <f>_xlfn.XLOOKUP(H12,AA12:AA141,AB12:AB141,,,)</f>
        <v>2512</v>
      </c>
      <c r="J12" s="26">
        <v>1</v>
      </c>
      <c r="K12" s="28">
        <v>70</v>
      </c>
      <c r="L12" s="28">
        <v>200</v>
      </c>
      <c r="M12" s="7" t="s">
        <v>20</v>
      </c>
      <c r="N12" s="28">
        <v>500</v>
      </c>
      <c r="O12" s="9">
        <v>1</v>
      </c>
      <c r="P12" s="9">
        <v>1000000</v>
      </c>
      <c r="U12" s="8" t="s">
        <v>75</v>
      </c>
      <c r="X12" s="8" t="s">
        <v>85</v>
      </c>
      <c r="Y12" s="8" t="s">
        <v>28</v>
      </c>
      <c r="AA12" s="8" t="s">
        <v>108</v>
      </c>
      <c r="AB12" s="8" t="s">
        <v>109</v>
      </c>
      <c r="AC12" s="22">
        <v>6.4</v>
      </c>
      <c r="AD12" s="22">
        <v>3.2</v>
      </c>
      <c r="AE12" s="22">
        <v>0.6</v>
      </c>
      <c r="AF12" s="26">
        <f t="shared" si="0"/>
        <v>0.25196850393700787</v>
      </c>
      <c r="AG12" s="26">
        <f t="shared" si="1"/>
        <v>0.12598425196850394</v>
      </c>
      <c r="AH12" s="26">
        <f t="shared" si="2"/>
        <v>2.3622047244094488E-2</v>
      </c>
      <c r="AI12" s="22">
        <v>45</v>
      </c>
    </row>
    <row r="13" spans="2:35">
      <c r="F13" s="5" t="s">
        <v>40</v>
      </c>
      <c r="H13" s="8" t="s">
        <v>24</v>
      </c>
      <c r="I13" s="11" t="str">
        <f>_xlfn.XLOOKUP(H13,AA13:AA142,AB13:AB142,,,)</f>
        <v>—</v>
      </c>
      <c r="AA13" s="8" t="s">
        <v>24</v>
      </c>
      <c r="AB13" s="8" t="s">
        <v>24</v>
      </c>
    </row>
    <row r="14" spans="2:35">
      <c r="F14" s="5" t="s">
        <v>110</v>
      </c>
      <c r="H14" s="8" t="s">
        <v>18</v>
      </c>
      <c r="I14" s="11" t="str">
        <f>_xlfn.XLOOKUP(H14,AA14:AA143,AB14:AB143,,,)</f>
        <v>0201</v>
      </c>
      <c r="J14" s="26">
        <v>0.05</v>
      </c>
      <c r="K14" s="28">
        <v>70</v>
      </c>
      <c r="L14" s="28">
        <v>15</v>
      </c>
      <c r="M14" s="7" t="s">
        <v>20</v>
      </c>
      <c r="N14" s="28">
        <v>30</v>
      </c>
      <c r="O14" s="9">
        <v>1</v>
      </c>
      <c r="P14" s="9">
        <v>1000000</v>
      </c>
      <c r="U14" s="8" t="s">
        <v>75</v>
      </c>
      <c r="V14" s="8" t="s">
        <v>111</v>
      </c>
      <c r="X14" s="8" t="s">
        <v>76</v>
      </c>
      <c r="Y14" s="8" t="s">
        <v>24</v>
      </c>
      <c r="AA14" s="8" t="s">
        <v>18</v>
      </c>
      <c r="AB14" s="8" t="s">
        <v>80</v>
      </c>
      <c r="AC14" s="22">
        <v>0.6</v>
      </c>
      <c r="AD14" s="22">
        <v>0.3</v>
      </c>
      <c r="AE14" s="22">
        <v>0.23</v>
      </c>
      <c r="AF14" s="26">
        <f t="shared" ref="AF14" si="3">CONVERT(AC14,"mm","in")</f>
        <v>2.3622047244094488E-2</v>
      </c>
      <c r="AG14" s="26">
        <f t="shared" ref="AG14" si="4">CONVERT(AD14,"mm","in")</f>
        <v>1.1811023622047244E-2</v>
      </c>
      <c r="AH14" s="26">
        <f t="shared" ref="AH14" si="5">CONVERT(AE14,"mm","in")</f>
        <v>9.0551181102362203E-3</v>
      </c>
      <c r="AI14" s="22">
        <v>0.15</v>
      </c>
    </row>
    <row r="15" spans="2:35">
      <c r="F15" s="5" t="s">
        <v>112</v>
      </c>
      <c r="H15" s="8" t="s">
        <v>26</v>
      </c>
      <c r="I15" s="11" t="str">
        <f>_xlfn.XLOOKUP(H15,AA15:AA144,AB15:AB144,,,)</f>
        <v>0402</v>
      </c>
      <c r="J15" s="26">
        <v>6.3E-2</v>
      </c>
      <c r="K15" s="28">
        <v>70</v>
      </c>
      <c r="L15" s="28">
        <v>50</v>
      </c>
      <c r="M15" s="7" t="s">
        <v>20</v>
      </c>
      <c r="N15" s="28">
        <v>100</v>
      </c>
      <c r="O15" s="9">
        <v>100</v>
      </c>
      <c r="P15" s="9">
        <v>100000</v>
      </c>
      <c r="U15" s="8" t="s">
        <v>75</v>
      </c>
      <c r="V15" s="8" t="s">
        <v>111</v>
      </c>
      <c r="X15" s="8" t="s">
        <v>85</v>
      </c>
      <c r="Y15" s="8" t="s">
        <v>28</v>
      </c>
      <c r="AA15" s="8" t="s">
        <v>26</v>
      </c>
      <c r="AB15" s="8" t="s">
        <v>86</v>
      </c>
      <c r="AC15" s="22">
        <v>1</v>
      </c>
      <c r="AD15" s="22">
        <v>0.5</v>
      </c>
      <c r="AE15" s="22">
        <v>0.35</v>
      </c>
      <c r="AF15" s="26">
        <f t="shared" ref="AF14:AF20" si="6">CONVERT(AC15,"mm","in")</f>
        <v>3.937007874015748E-2</v>
      </c>
      <c r="AG15" s="26">
        <f t="shared" ref="AG14:AG20" si="7">CONVERT(AD15,"mm","in")</f>
        <v>1.968503937007874E-2</v>
      </c>
      <c r="AH15" s="26">
        <f t="shared" ref="AH14:AH20" si="8">CONVERT(AE15,"mm","in")</f>
        <v>1.377952755905512E-2</v>
      </c>
      <c r="AI15" s="22">
        <v>0.8</v>
      </c>
    </row>
    <row r="16" spans="2:35">
      <c r="F16" s="5" t="s">
        <v>113</v>
      </c>
      <c r="H16" s="8" t="s">
        <v>29</v>
      </c>
      <c r="I16" s="11" t="str">
        <f>_xlfn.XLOOKUP(H16,AA16:AA145,AB16:AB145,,,)</f>
        <v>0402</v>
      </c>
      <c r="J16" s="26">
        <v>6.3E-2</v>
      </c>
      <c r="K16" s="28">
        <v>70</v>
      </c>
      <c r="L16" s="28">
        <v>50</v>
      </c>
      <c r="M16" s="7" t="s">
        <v>20</v>
      </c>
      <c r="N16" s="28">
        <v>100</v>
      </c>
      <c r="O16" s="9">
        <v>10</v>
      </c>
      <c r="P16" s="10">
        <v>97.6</v>
      </c>
      <c r="Q16" s="9">
        <v>102000</v>
      </c>
      <c r="R16" s="9">
        <v>1000000</v>
      </c>
      <c r="U16" s="8" t="s">
        <v>75</v>
      </c>
      <c r="V16" s="8" t="s">
        <v>111</v>
      </c>
      <c r="X16" s="8" t="s">
        <v>85</v>
      </c>
      <c r="Y16" s="8" t="s">
        <v>28</v>
      </c>
      <c r="AA16" s="8" t="s">
        <v>29</v>
      </c>
      <c r="AB16" s="8" t="s">
        <v>86</v>
      </c>
      <c r="AC16" s="22">
        <v>1</v>
      </c>
      <c r="AD16" s="22">
        <v>0.5</v>
      </c>
      <c r="AE16" s="22">
        <v>0.35</v>
      </c>
      <c r="AF16" s="26">
        <f t="shared" si="6"/>
        <v>3.937007874015748E-2</v>
      </c>
      <c r="AG16" s="26">
        <f t="shared" si="7"/>
        <v>1.968503937007874E-2</v>
      </c>
      <c r="AH16" s="26">
        <f t="shared" si="8"/>
        <v>1.377952755905512E-2</v>
      </c>
      <c r="AI16" s="22">
        <v>0.8</v>
      </c>
    </row>
    <row r="17" spans="3:35">
      <c r="F17" s="5" t="s">
        <v>114</v>
      </c>
      <c r="H17" s="8" t="s">
        <v>31</v>
      </c>
      <c r="I17" s="11" t="str">
        <f>_xlfn.XLOOKUP(H17,AA17:AA146,AB17:AB146,,,)</f>
        <v>0603</v>
      </c>
      <c r="J17" s="26">
        <v>0.1</v>
      </c>
      <c r="K17" s="28">
        <v>70</v>
      </c>
      <c r="L17" s="28">
        <v>75</v>
      </c>
      <c r="M17" s="7" t="s">
        <v>20</v>
      </c>
      <c r="N17" s="28">
        <v>150</v>
      </c>
      <c r="O17" s="9">
        <v>100</v>
      </c>
      <c r="P17" s="9">
        <v>100000</v>
      </c>
      <c r="U17" s="8" t="s">
        <v>75</v>
      </c>
      <c r="V17" s="8" t="s">
        <v>111</v>
      </c>
      <c r="X17" s="8" t="s">
        <v>85</v>
      </c>
      <c r="Y17" s="8" t="s">
        <v>28</v>
      </c>
      <c r="AA17" s="8" t="s">
        <v>31</v>
      </c>
      <c r="AB17" s="8" t="s">
        <v>91</v>
      </c>
      <c r="AC17" s="22">
        <v>1.6</v>
      </c>
      <c r="AD17" s="22">
        <v>0.8</v>
      </c>
      <c r="AE17" s="22">
        <v>0.45</v>
      </c>
      <c r="AF17" s="26">
        <f t="shared" si="6"/>
        <v>6.2992125984251968E-2</v>
      </c>
      <c r="AG17" s="26">
        <f t="shared" si="7"/>
        <v>3.1496062992125984E-2</v>
      </c>
      <c r="AH17" s="26">
        <f t="shared" si="8"/>
        <v>1.7716535433070866E-2</v>
      </c>
      <c r="AI17" s="22">
        <v>2</v>
      </c>
    </row>
    <row r="18" spans="3:35">
      <c r="F18" s="5" t="s">
        <v>115</v>
      </c>
      <c r="H18" s="8" t="s">
        <v>32</v>
      </c>
      <c r="I18" s="11" t="str">
        <f>_xlfn.XLOOKUP(H18,AA18:AA147,AB18:AB147,,,)</f>
        <v>0603</v>
      </c>
      <c r="J18" s="26">
        <v>0.1</v>
      </c>
      <c r="K18" s="28">
        <v>70</v>
      </c>
      <c r="L18" s="28">
        <v>75</v>
      </c>
      <c r="M18" s="7" t="s">
        <v>20</v>
      </c>
      <c r="N18" s="28">
        <v>150</v>
      </c>
      <c r="O18" s="9">
        <v>10</v>
      </c>
      <c r="P18" s="10">
        <v>97.6</v>
      </c>
      <c r="Q18" s="9">
        <v>102000</v>
      </c>
      <c r="R18" s="9">
        <v>1000000</v>
      </c>
      <c r="U18" s="8" t="s">
        <v>75</v>
      </c>
      <c r="V18" s="8" t="s">
        <v>111</v>
      </c>
      <c r="X18" s="8" t="s">
        <v>85</v>
      </c>
      <c r="Y18" s="8" t="s">
        <v>28</v>
      </c>
      <c r="AA18" s="8" t="s">
        <v>32</v>
      </c>
      <c r="AB18" s="8" t="s">
        <v>91</v>
      </c>
      <c r="AC18" s="22">
        <v>1.6</v>
      </c>
      <c r="AD18" s="22">
        <v>0.8</v>
      </c>
      <c r="AE18" s="22">
        <v>0.45</v>
      </c>
      <c r="AF18" s="26">
        <f t="shared" si="6"/>
        <v>6.2992125984251968E-2</v>
      </c>
      <c r="AG18" s="26">
        <f t="shared" si="7"/>
        <v>3.1496062992125984E-2</v>
      </c>
      <c r="AH18" s="26">
        <f t="shared" si="8"/>
        <v>1.7716535433070866E-2</v>
      </c>
      <c r="AI18" s="22">
        <v>2</v>
      </c>
    </row>
    <row r="19" spans="3:35">
      <c r="F19" s="15" t="s">
        <v>116</v>
      </c>
      <c r="H19" s="8" t="s">
        <v>33</v>
      </c>
      <c r="I19" s="11" t="str">
        <f>_xlfn.XLOOKUP(H19,AA19:AA148,AB19:AB148,,,)</f>
        <v>0805</v>
      </c>
      <c r="J19" s="26">
        <v>0.1</v>
      </c>
      <c r="K19" s="28">
        <v>70</v>
      </c>
      <c r="L19" s="28">
        <v>150</v>
      </c>
      <c r="M19" s="7" t="s">
        <v>20</v>
      </c>
      <c r="N19" s="28">
        <v>200</v>
      </c>
      <c r="O19" s="9">
        <v>100</v>
      </c>
      <c r="P19" s="9">
        <v>100000</v>
      </c>
      <c r="U19" s="8" t="s">
        <v>75</v>
      </c>
      <c r="V19" s="8" t="s">
        <v>111</v>
      </c>
      <c r="X19" s="8" t="s">
        <v>85</v>
      </c>
      <c r="Y19" s="8" t="s">
        <v>28</v>
      </c>
      <c r="AA19" s="8" t="s">
        <v>33</v>
      </c>
      <c r="AB19" s="8" t="s">
        <v>95</v>
      </c>
      <c r="AC19" s="22">
        <v>2</v>
      </c>
      <c r="AD19" s="22">
        <v>1.25</v>
      </c>
      <c r="AE19" s="22">
        <v>0.6</v>
      </c>
      <c r="AF19" s="26">
        <f t="shared" si="6"/>
        <v>7.874015748031496E-2</v>
      </c>
      <c r="AG19" s="26">
        <f t="shared" si="7"/>
        <v>4.9212598425196853E-2</v>
      </c>
      <c r="AH19" s="26">
        <f t="shared" si="8"/>
        <v>2.3622047244094488E-2</v>
      </c>
      <c r="AI19" s="22">
        <v>4</v>
      </c>
    </row>
    <row r="20" spans="3:35">
      <c r="F20" s="8" t="s">
        <v>117</v>
      </c>
      <c r="H20" s="8" t="s">
        <v>34</v>
      </c>
      <c r="I20" s="11" t="str">
        <f>_xlfn.XLOOKUP(H20,AA20:AA149,AB20:AB149,,,)</f>
        <v>0805</v>
      </c>
      <c r="J20" s="26">
        <v>0.1</v>
      </c>
      <c r="K20" s="28">
        <v>70</v>
      </c>
      <c r="L20" s="28">
        <v>150</v>
      </c>
      <c r="M20" s="7" t="s">
        <v>20</v>
      </c>
      <c r="N20" s="28">
        <v>200</v>
      </c>
      <c r="O20" s="9">
        <v>10</v>
      </c>
      <c r="P20" s="10">
        <v>97.6</v>
      </c>
      <c r="Q20" s="9">
        <v>102000</v>
      </c>
      <c r="R20" s="9">
        <v>1000000</v>
      </c>
      <c r="U20" s="8" t="s">
        <v>75</v>
      </c>
      <c r="V20" s="8" t="s">
        <v>111</v>
      </c>
      <c r="X20" s="8" t="s">
        <v>85</v>
      </c>
      <c r="Y20" s="8" t="s">
        <v>28</v>
      </c>
      <c r="AA20" s="8" t="s">
        <v>34</v>
      </c>
      <c r="AB20" s="8" t="s">
        <v>95</v>
      </c>
      <c r="AC20" s="22">
        <v>2</v>
      </c>
      <c r="AD20" s="22">
        <v>1.25</v>
      </c>
      <c r="AE20" s="22">
        <v>0.6</v>
      </c>
      <c r="AF20" s="26">
        <f t="shared" si="6"/>
        <v>7.874015748031496E-2</v>
      </c>
      <c r="AG20" s="26">
        <f t="shared" si="7"/>
        <v>4.9212598425196853E-2</v>
      </c>
      <c r="AH20" s="26">
        <f t="shared" si="8"/>
        <v>2.3622047244094488E-2</v>
      </c>
      <c r="AI20" s="22">
        <v>4</v>
      </c>
    </row>
    <row r="21" spans="3:35">
      <c r="C21" s="35"/>
      <c r="F21" s="8" t="s">
        <v>118</v>
      </c>
      <c r="H21" s="8" t="s">
        <v>24</v>
      </c>
      <c r="I21" s="11" t="str">
        <f>_xlfn.XLOOKUP(H21,AA21:AA150,AB21:AB150,,,)</f>
        <v>—</v>
      </c>
      <c r="AA21" s="8" t="s">
        <v>24</v>
      </c>
      <c r="AB21" s="8" t="s">
        <v>24</v>
      </c>
    </row>
    <row r="22" spans="3:35">
      <c r="F22" s="8" t="s">
        <v>119</v>
      </c>
      <c r="H22" s="8" t="s">
        <v>35</v>
      </c>
      <c r="I22" s="11" t="str">
        <f>_xlfn.XLOOKUP(H22,AA22:AA151,AB22:AB151,,,)</f>
        <v>01005</v>
      </c>
      <c r="J22" s="26">
        <v>3.1E-2</v>
      </c>
      <c r="K22" s="28">
        <v>70</v>
      </c>
      <c r="L22" s="28">
        <v>15</v>
      </c>
      <c r="M22" s="7" t="s">
        <v>20</v>
      </c>
      <c r="N22" s="28">
        <v>30</v>
      </c>
      <c r="O22" s="9">
        <v>10</v>
      </c>
      <c r="P22" s="9">
        <v>1000000</v>
      </c>
      <c r="X22" s="8" t="s">
        <v>76</v>
      </c>
      <c r="Y22" s="8" t="s">
        <v>24</v>
      </c>
      <c r="AA22" s="8" t="s">
        <v>35</v>
      </c>
      <c r="AB22" s="8" t="s">
        <v>77</v>
      </c>
      <c r="AC22" s="22">
        <v>0.4</v>
      </c>
      <c r="AD22" s="22">
        <v>0.2</v>
      </c>
      <c r="AE22" s="22">
        <v>0.13</v>
      </c>
      <c r="AF22" s="26">
        <f t="shared" ref="AF22:AF32" si="9">CONVERT(AC22,"mm","in")</f>
        <v>1.5748031496062992E-2</v>
      </c>
      <c r="AG22" s="26">
        <f t="shared" ref="AG22:AG32" si="10">CONVERT(AD22,"mm","in")</f>
        <v>7.874015748031496E-3</v>
      </c>
      <c r="AH22" s="26">
        <f t="shared" ref="AH22:AH32" si="11">CONVERT(AE22,"mm","in")</f>
        <v>5.1181102362204724E-3</v>
      </c>
      <c r="AI22" s="22">
        <v>0.04</v>
      </c>
    </row>
    <row r="23" spans="3:35">
      <c r="F23" s="8" t="s">
        <v>120</v>
      </c>
      <c r="H23" s="8" t="s">
        <v>39</v>
      </c>
      <c r="I23" s="11" t="str">
        <f>_xlfn.XLOOKUP(H23,AA23:AA152,AB23:AB152,,,)</f>
        <v>0201</v>
      </c>
      <c r="J23" s="26">
        <v>0.05</v>
      </c>
      <c r="K23" s="28">
        <v>70</v>
      </c>
      <c r="L23" s="28">
        <v>25</v>
      </c>
      <c r="M23" s="7" t="s">
        <v>20</v>
      </c>
      <c r="N23" s="28">
        <v>50</v>
      </c>
      <c r="O23" s="9">
        <v>10</v>
      </c>
      <c r="P23" s="9">
        <v>1000000</v>
      </c>
      <c r="X23" s="8" t="s">
        <v>76</v>
      </c>
      <c r="Y23" s="8" t="s">
        <v>41</v>
      </c>
      <c r="AA23" s="8" t="s">
        <v>39</v>
      </c>
      <c r="AB23" s="8" t="s">
        <v>80</v>
      </c>
      <c r="AC23" s="22">
        <v>0.6</v>
      </c>
      <c r="AD23" s="22">
        <v>0.3</v>
      </c>
      <c r="AE23" s="22">
        <v>0.23</v>
      </c>
      <c r="AF23" s="26">
        <f t="shared" si="9"/>
        <v>2.3622047244094488E-2</v>
      </c>
      <c r="AG23" s="26">
        <f t="shared" si="10"/>
        <v>1.1811023622047244E-2</v>
      </c>
      <c r="AH23" s="26">
        <f t="shared" si="11"/>
        <v>9.0551181102362203E-3</v>
      </c>
      <c r="AI23" s="22">
        <v>0.15</v>
      </c>
    </row>
    <row r="24" spans="3:35">
      <c r="F24" s="8" t="s">
        <v>121</v>
      </c>
      <c r="H24" s="8" t="s">
        <v>42</v>
      </c>
      <c r="I24" s="11" t="str">
        <f>_xlfn.XLOOKUP(H24,AA24:AA153,AB24:AB153,,,)</f>
        <v>0402</v>
      </c>
      <c r="J24" s="26">
        <v>0.1</v>
      </c>
      <c r="K24" s="28">
        <v>70</v>
      </c>
      <c r="L24" s="28">
        <v>50</v>
      </c>
      <c r="M24" s="7" t="s">
        <v>20</v>
      </c>
      <c r="N24" s="28">
        <v>100</v>
      </c>
      <c r="O24" s="9">
        <v>1</v>
      </c>
      <c r="P24" s="16">
        <v>9.76</v>
      </c>
      <c r="X24" s="8" t="s">
        <v>85</v>
      </c>
      <c r="Y24" s="8" t="s">
        <v>28</v>
      </c>
      <c r="AA24" s="8" t="s">
        <v>42</v>
      </c>
      <c r="AB24" s="8" t="s">
        <v>86</v>
      </c>
      <c r="AC24" s="22">
        <v>1</v>
      </c>
      <c r="AD24" s="22">
        <v>0.5</v>
      </c>
      <c r="AE24" s="22">
        <v>0.35</v>
      </c>
      <c r="AF24" s="26">
        <f t="shared" si="9"/>
        <v>3.937007874015748E-2</v>
      </c>
      <c r="AG24" s="26">
        <f t="shared" si="10"/>
        <v>1.968503937007874E-2</v>
      </c>
      <c r="AH24" s="26">
        <f t="shared" si="11"/>
        <v>1.377952755905512E-2</v>
      </c>
      <c r="AI24" s="22">
        <v>0.8</v>
      </c>
    </row>
    <row r="25" spans="3:35">
      <c r="F25" s="8" t="s">
        <v>122</v>
      </c>
      <c r="H25" s="8" t="s">
        <v>29</v>
      </c>
      <c r="I25" s="11" t="str">
        <f>_xlfn.XLOOKUP(H25,AA25:AA154,AB25:AB154,,,)</f>
        <v>0402</v>
      </c>
      <c r="J25" s="26">
        <v>0.1</v>
      </c>
      <c r="K25" s="28">
        <v>70</v>
      </c>
      <c r="L25" s="28">
        <v>50</v>
      </c>
      <c r="M25" s="7" t="s">
        <v>20</v>
      </c>
      <c r="N25" s="28">
        <v>100</v>
      </c>
      <c r="O25" s="9">
        <v>10</v>
      </c>
      <c r="P25" s="9">
        <v>1000000</v>
      </c>
      <c r="X25" s="8" t="s">
        <v>85</v>
      </c>
      <c r="Y25" s="8" t="s">
        <v>28</v>
      </c>
      <c r="AA25" s="8" t="s">
        <v>29</v>
      </c>
      <c r="AB25" s="8" t="s">
        <v>86</v>
      </c>
      <c r="AC25" s="22">
        <v>1</v>
      </c>
      <c r="AD25" s="22">
        <v>0.5</v>
      </c>
      <c r="AE25" s="22">
        <v>0.35</v>
      </c>
      <c r="AF25" s="26">
        <f t="shared" si="9"/>
        <v>3.937007874015748E-2</v>
      </c>
      <c r="AG25" s="26">
        <f t="shared" si="10"/>
        <v>1.968503937007874E-2</v>
      </c>
      <c r="AH25" s="26">
        <f t="shared" si="11"/>
        <v>1.377952755905512E-2</v>
      </c>
      <c r="AI25" s="22">
        <v>0.8</v>
      </c>
    </row>
    <row r="26" spans="3:35">
      <c r="F26" s="8" t="s">
        <v>123</v>
      </c>
      <c r="H26" s="8" t="s">
        <v>44</v>
      </c>
      <c r="I26" s="11" t="str">
        <f>_xlfn.XLOOKUP(H26,AA26:AA155,AB26:AB155,,,)</f>
        <v>0603</v>
      </c>
      <c r="J26" s="26">
        <v>0.1</v>
      </c>
      <c r="K26" s="28">
        <v>70</v>
      </c>
      <c r="L26" s="28">
        <v>75</v>
      </c>
      <c r="M26" s="7" t="s">
        <v>20</v>
      </c>
      <c r="N26" s="28">
        <v>150</v>
      </c>
      <c r="O26" s="9">
        <v>10</v>
      </c>
      <c r="P26" s="9">
        <v>1000000</v>
      </c>
      <c r="X26" s="8" t="s">
        <v>85</v>
      </c>
      <c r="Y26" s="8" t="s">
        <v>28</v>
      </c>
      <c r="AA26" s="8" t="s">
        <v>44</v>
      </c>
      <c r="AB26" s="8" t="s">
        <v>91</v>
      </c>
      <c r="AC26" s="22">
        <v>1.6</v>
      </c>
      <c r="AD26" s="22">
        <v>0.8</v>
      </c>
      <c r="AE26" s="22">
        <v>0.45</v>
      </c>
      <c r="AF26" s="26">
        <f t="shared" si="9"/>
        <v>6.2992125984251968E-2</v>
      </c>
      <c r="AG26" s="26">
        <f t="shared" si="10"/>
        <v>3.1496062992125984E-2</v>
      </c>
      <c r="AH26" s="26">
        <f t="shared" si="11"/>
        <v>1.7716535433070866E-2</v>
      </c>
      <c r="AI26" s="22">
        <v>2</v>
      </c>
    </row>
    <row r="27" spans="3:35">
      <c r="F27" s="8" t="s">
        <v>118</v>
      </c>
      <c r="H27" s="8" t="s">
        <v>45</v>
      </c>
      <c r="I27" s="11" t="str">
        <f>_xlfn.XLOOKUP(H27,AA27:AA156,AB27:AB156,,,)</f>
        <v>0805</v>
      </c>
      <c r="J27" s="26">
        <v>0.125</v>
      </c>
      <c r="K27" s="28">
        <v>70</v>
      </c>
      <c r="L27" s="28">
        <v>150</v>
      </c>
      <c r="M27" s="7" t="s">
        <v>20</v>
      </c>
      <c r="N27" s="28">
        <v>200</v>
      </c>
      <c r="O27" s="9">
        <v>10</v>
      </c>
      <c r="P27" s="9">
        <v>2200000</v>
      </c>
      <c r="X27" s="8" t="s">
        <v>85</v>
      </c>
      <c r="Y27" s="8" t="s">
        <v>28</v>
      </c>
      <c r="AA27" s="8" t="s">
        <v>45</v>
      </c>
      <c r="AB27" s="8" t="s">
        <v>95</v>
      </c>
      <c r="AC27" s="22">
        <v>2</v>
      </c>
      <c r="AD27" s="22">
        <v>1.25</v>
      </c>
      <c r="AE27" s="22">
        <v>0.6</v>
      </c>
      <c r="AF27" s="26">
        <f t="shared" si="9"/>
        <v>7.874015748031496E-2</v>
      </c>
      <c r="AG27" s="26">
        <f t="shared" si="10"/>
        <v>4.9212598425196853E-2</v>
      </c>
      <c r="AH27" s="26">
        <f t="shared" si="11"/>
        <v>2.3622047244094488E-2</v>
      </c>
      <c r="AI27" s="22">
        <v>4</v>
      </c>
    </row>
    <row r="28" spans="3:35">
      <c r="F28" s="8" t="s">
        <v>124</v>
      </c>
      <c r="H28" s="32" t="s">
        <v>46</v>
      </c>
      <c r="I28" s="11" t="str">
        <f>_xlfn.XLOOKUP(H28,AA28:AA157,AB28:AB157,,,)</f>
        <v>1206</v>
      </c>
      <c r="J28" s="26">
        <v>0.25</v>
      </c>
      <c r="K28" s="28">
        <v>70</v>
      </c>
      <c r="L28" s="28">
        <v>200</v>
      </c>
      <c r="M28" s="7" t="s">
        <v>20</v>
      </c>
      <c r="N28" s="28">
        <v>400</v>
      </c>
      <c r="O28" s="9">
        <v>10</v>
      </c>
      <c r="P28" s="9">
        <v>2200000</v>
      </c>
      <c r="X28" s="8" t="s">
        <v>85</v>
      </c>
      <c r="Y28" s="8" t="s">
        <v>28</v>
      </c>
      <c r="AA28" s="8" t="s">
        <v>46</v>
      </c>
      <c r="AB28" s="8" t="s">
        <v>98</v>
      </c>
      <c r="AC28" s="22">
        <v>3.2</v>
      </c>
      <c r="AD28" s="22">
        <v>1.6</v>
      </c>
      <c r="AE28" s="22">
        <v>0.6</v>
      </c>
      <c r="AF28" s="26">
        <f t="shared" si="9"/>
        <v>0.12598425196850394</v>
      </c>
      <c r="AG28" s="26">
        <f t="shared" si="10"/>
        <v>6.2992125984251968E-2</v>
      </c>
      <c r="AH28" s="26">
        <f t="shared" si="11"/>
        <v>2.3622047244094488E-2</v>
      </c>
      <c r="AI28" s="22">
        <v>10</v>
      </c>
    </row>
    <row r="29" spans="3:35">
      <c r="F29" s="8" t="s">
        <v>125</v>
      </c>
      <c r="H29" s="32" t="s">
        <v>47</v>
      </c>
      <c r="I29" s="11" t="str">
        <f>_xlfn.XLOOKUP(H29,AA29:AA158,AB29:AB158,,,)</f>
        <v>1210</v>
      </c>
      <c r="J29" s="26">
        <v>0.5</v>
      </c>
      <c r="K29" s="28">
        <v>70</v>
      </c>
      <c r="L29" s="28">
        <v>200</v>
      </c>
      <c r="M29" s="7" t="s">
        <v>20</v>
      </c>
      <c r="N29" s="28">
        <v>400</v>
      </c>
      <c r="O29" s="9">
        <v>10</v>
      </c>
      <c r="P29" s="9">
        <v>1000000</v>
      </c>
      <c r="X29" s="8" t="s">
        <v>85</v>
      </c>
      <c r="Y29" s="8" t="s">
        <v>28</v>
      </c>
      <c r="AA29" s="8" t="s">
        <v>47</v>
      </c>
      <c r="AB29" s="8" t="s">
        <v>100</v>
      </c>
      <c r="AC29" s="22">
        <v>3.2</v>
      </c>
      <c r="AD29" s="22">
        <v>2.5</v>
      </c>
      <c r="AE29" s="22">
        <v>0.6</v>
      </c>
      <c r="AF29" s="26">
        <f t="shared" si="9"/>
        <v>0.12598425196850394</v>
      </c>
      <c r="AG29" s="26">
        <f t="shared" si="10"/>
        <v>9.8425196850393706E-2</v>
      </c>
      <c r="AH29" s="26">
        <f t="shared" si="11"/>
        <v>2.3622047244094488E-2</v>
      </c>
      <c r="AI29" s="22">
        <v>16</v>
      </c>
    </row>
    <row r="30" spans="3:35">
      <c r="F30" s="8" t="s">
        <v>126</v>
      </c>
      <c r="H30" s="32" t="s">
        <v>48</v>
      </c>
      <c r="I30" s="11" t="str">
        <f>_xlfn.XLOOKUP(H30,AA30:AA159,AB30:AB159,,,)</f>
        <v>1812</v>
      </c>
      <c r="J30" s="26">
        <v>0.75</v>
      </c>
      <c r="K30" s="28">
        <v>70</v>
      </c>
      <c r="L30" s="28">
        <v>200</v>
      </c>
      <c r="M30" s="7" t="s">
        <v>20</v>
      </c>
      <c r="N30" s="28">
        <v>500</v>
      </c>
      <c r="O30" s="9">
        <v>10</v>
      </c>
      <c r="P30" s="9">
        <v>1000000</v>
      </c>
      <c r="X30" s="8" t="s">
        <v>85</v>
      </c>
      <c r="Y30" s="8" t="s">
        <v>28</v>
      </c>
      <c r="AA30" s="8" t="s">
        <v>48</v>
      </c>
      <c r="AB30" s="8" t="s">
        <v>103</v>
      </c>
      <c r="AC30" s="22">
        <v>4.5</v>
      </c>
      <c r="AD30" s="22">
        <v>3.2</v>
      </c>
      <c r="AE30" s="22">
        <v>0.6</v>
      </c>
      <c r="AF30" s="26">
        <f t="shared" si="9"/>
        <v>0.17716535433070865</v>
      </c>
      <c r="AG30" s="26">
        <f t="shared" si="10"/>
        <v>0.12598425196850394</v>
      </c>
      <c r="AH30" s="26">
        <f t="shared" si="11"/>
        <v>2.3622047244094488E-2</v>
      </c>
      <c r="AI30" s="22">
        <v>27</v>
      </c>
    </row>
    <row r="31" spans="3:35">
      <c r="F31" s="5" t="s">
        <v>127</v>
      </c>
      <c r="H31" s="32" t="s">
        <v>49</v>
      </c>
      <c r="I31" s="11" t="str">
        <f>_xlfn.XLOOKUP(H31,AA31:AA160,AB31:AB160,,,)</f>
        <v>2010</v>
      </c>
      <c r="J31" s="26">
        <v>0.75</v>
      </c>
      <c r="K31" s="28">
        <v>70</v>
      </c>
      <c r="L31" s="28">
        <v>200</v>
      </c>
      <c r="M31" s="7" t="s">
        <v>20</v>
      </c>
      <c r="N31" s="28">
        <v>500</v>
      </c>
      <c r="O31" s="9">
        <v>10</v>
      </c>
      <c r="P31" s="9">
        <v>1000000</v>
      </c>
      <c r="X31" s="8" t="s">
        <v>85</v>
      </c>
      <c r="Y31" s="8" t="s">
        <v>28</v>
      </c>
      <c r="AA31" s="8" t="s">
        <v>49</v>
      </c>
      <c r="AB31" s="8" t="s">
        <v>106</v>
      </c>
      <c r="AC31" s="22">
        <v>5</v>
      </c>
      <c r="AD31" s="22">
        <v>2.5</v>
      </c>
      <c r="AE31" s="22">
        <v>0.6</v>
      </c>
      <c r="AF31" s="26">
        <f t="shared" si="9"/>
        <v>0.19685039370078741</v>
      </c>
      <c r="AG31" s="26">
        <f t="shared" si="10"/>
        <v>9.8425196850393706E-2</v>
      </c>
      <c r="AH31" s="26">
        <f t="shared" si="11"/>
        <v>2.3622047244094488E-2</v>
      </c>
      <c r="AI31" s="22">
        <v>27</v>
      </c>
    </row>
    <row r="32" spans="3:35">
      <c r="F32" s="5" t="s">
        <v>128</v>
      </c>
      <c r="H32" s="32" t="s">
        <v>50</v>
      </c>
      <c r="I32" s="11" t="str">
        <f>_xlfn.XLOOKUP(H32,AA32:AA161,AB32:AB161,,,)</f>
        <v>2512</v>
      </c>
      <c r="J32" s="26">
        <v>1</v>
      </c>
      <c r="K32" s="28">
        <v>70</v>
      </c>
      <c r="L32" s="28">
        <v>200</v>
      </c>
      <c r="M32" s="7" t="s">
        <v>20</v>
      </c>
      <c r="N32" s="28">
        <v>500</v>
      </c>
      <c r="O32" s="9">
        <v>10</v>
      </c>
      <c r="P32" s="9">
        <v>1000000</v>
      </c>
      <c r="X32" s="8" t="s">
        <v>85</v>
      </c>
      <c r="Y32" s="8" t="s">
        <v>28</v>
      </c>
      <c r="AA32" s="8" t="s">
        <v>50</v>
      </c>
      <c r="AB32" s="8" t="s">
        <v>109</v>
      </c>
      <c r="AC32" s="22">
        <v>6.4</v>
      </c>
      <c r="AD32" s="22">
        <v>3.2</v>
      </c>
      <c r="AE32" s="22">
        <v>0.6</v>
      </c>
      <c r="AF32" s="26">
        <f t="shared" si="9"/>
        <v>0.25196850393700787</v>
      </c>
      <c r="AG32" s="26">
        <f t="shared" si="10"/>
        <v>0.12598425196850394</v>
      </c>
      <c r="AH32" s="26">
        <f t="shared" si="11"/>
        <v>2.3622047244094488E-2</v>
      </c>
      <c r="AI32" s="22">
        <v>45</v>
      </c>
    </row>
    <row r="33" spans="6:35">
      <c r="F33" s="5" t="s">
        <v>129</v>
      </c>
      <c r="H33" s="8" t="s">
        <v>24</v>
      </c>
      <c r="I33" s="11" t="str">
        <f>_xlfn.XLOOKUP(H33,AA33:AA162,AB33:AB162,,,)</f>
        <v>—</v>
      </c>
      <c r="AA33" s="8" t="s">
        <v>24</v>
      </c>
      <c r="AB33" s="8" t="s">
        <v>24</v>
      </c>
    </row>
    <row r="34" spans="6:35">
      <c r="F34" s="5" t="s">
        <v>130</v>
      </c>
      <c r="H34" s="8" t="s">
        <v>131</v>
      </c>
      <c r="I34" s="11" t="str">
        <f>_xlfn.XLOOKUP(H34,AA34:AA163,AB34:AB163,,,)</f>
        <v>0402</v>
      </c>
      <c r="J34" s="26">
        <v>0.1</v>
      </c>
      <c r="K34" s="28">
        <v>85</v>
      </c>
      <c r="L34" s="28">
        <v>75</v>
      </c>
      <c r="M34" s="7" t="s">
        <v>20</v>
      </c>
      <c r="N34" s="28">
        <v>150</v>
      </c>
      <c r="X34" s="8" t="s">
        <v>85</v>
      </c>
      <c r="Y34" s="8" t="s">
        <v>28</v>
      </c>
      <c r="AA34" s="8" t="s">
        <v>131</v>
      </c>
      <c r="AB34" s="8" t="s">
        <v>86</v>
      </c>
      <c r="AC34" s="22">
        <v>1</v>
      </c>
      <c r="AD34" s="22">
        <v>0.5</v>
      </c>
      <c r="AE34" s="22">
        <v>0.35</v>
      </c>
      <c r="AF34" s="26">
        <f t="shared" ref="AF34:AF38" si="12">CONVERT(AC34,"mm","in")</f>
        <v>3.937007874015748E-2</v>
      </c>
      <c r="AG34" s="26">
        <f t="shared" ref="AG34:AG38" si="13">CONVERT(AD34,"mm","in")</f>
        <v>1.968503937007874E-2</v>
      </c>
      <c r="AH34" s="26">
        <f t="shared" ref="AH34:AH38" si="14">CONVERT(AE34,"mm","in")</f>
        <v>1.377952755905512E-2</v>
      </c>
      <c r="AI34" s="22">
        <v>0.6</v>
      </c>
    </row>
    <row r="35" spans="6:35">
      <c r="F35" s="5" t="s">
        <v>132</v>
      </c>
      <c r="H35" s="8" t="s">
        <v>133</v>
      </c>
      <c r="I35" s="11" t="str">
        <f>_xlfn.XLOOKUP(H35,AA35:AA164,AB35:AB164,,,)</f>
        <v>0603</v>
      </c>
      <c r="J35" s="26">
        <v>0.125</v>
      </c>
      <c r="K35" s="28">
        <v>85</v>
      </c>
      <c r="L35" s="28">
        <v>100</v>
      </c>
      <c r="M35" s="7" t="s">
        <v>20</v>
      </c>
      <c r="N35" s="28">
        <v>200</v>
      </c>
      <c r="X35" s="8" t="s">
        <v>85</v>
      </c>
      <c r="Y35" s="8" t="s">
        <v>28</v>
      </c>
      <c r="AA35" s="8" t="s">
        <v>133</v>
      </c>
      <c r="AB35" s="8" t="s">
        <v>91</v>
      </c>
      <c r="AC35" s="22">
        <v>1.6</v>
      </c>
      <c r="AD35" s="22">
        <v>0.8</v>
      </c>
      <c r="AE35" s="22">
        <v>0.45</v>
      </c>
      <c r="AF35" s="26">
        <f t="shared" si="12"/>
        <v>6.2992125984251968E-2</v>
      </c>
      <c r="AG35" s="26">
        <f t="shared" si="13"/>
        <v>3.1496062992125984E-2</v>
      </c>
      <c r="AH35" s="26">
        <f t="shared" si="14"/>
        <v>1.7716535433070866E-2</v>
      </c>
      <c r="AI35" s="22">
        <v>2</v>
      </c>
    </row>
    <row r="36" spans="6:35">
      <c r="F36" s="5" t="s">
        <v>134</v>
      </c>
      <c r="H36" s="8" t="s">
        <v>135</v>
      </c>
      <c r="I36" s="11" t="str">
        <f>_xlfn.XLOOKUP(H36,AA36:AA165,AB36:AB165,,,)</f>
        <v>0603</v>
      </c>
      <c r="J36" s="26">
        <v>0.125</v>
      </c>
      <c r="K36" s="28">
        <v>85</v>
      </c>
      <c r="L36" s="28">
        <v>100</v>
      </c>
      <c r="M36" s="7" t="s">
        <v>20</v>
      </c>
      <c r="N36" s="28">
        <v>200</v>
      </c>
      <c r="X36" s="8" t="s">
        <v>85</v>
      </c>
      <c r="Y36" s="8" t="s">
        <v>28</v>
      </c>
      <c r="AA36" s="8" t="s">
        <v>135</v>
      </c>
      <c r="AB36" s="8" t="s">
        <v>91</v>
      </c>
      <c r="AC36" s="22">
        <v>1.6</v>
      </c>
      <c r="AD36" s="22">
        <v>0.8</v>
      </c>
      <c r="AE36" s="22">
        <v>0.45</v>
      </c>
      <c r="AF36" s="26">
        <f t="shared" si="12"/>
        <v>6.2992125984251968E-2</v>
      </c>
      <c r="AG36" s="26">
        <f t="shared" si="13"/>
        <v>3.1496062992125984E-2</v>
      </c>
      <c r="AH36" s="26">
        <f t="shared" si="14"/>
        <v>1.7716535433070866E-2</v>
      </c>
      <c r="AI36" s="22">
        <v>2</v>
      </c>
    </row>
    <row r="37" spans="6:35">
      <c r="F37" s="5" t="s">
        <v>136</v>
      </c>
      <c r="H37" s="8" t="s">
        <v>137</v>
      </c>
      <c r="I37" s="11" t="str">
        <f>_xlfn.XLOOKUP(H37,AA37:AA166,AB37:AB166,,,)</f>
        <v>0805</v>
      </c>
      <c r="J37" s="26">
        <v>0.25</v>
      </c>
      <c r="K37" s="28">
        <v>85</v>
      </c>
      <c r="L37" s="28">
        <v>150</v>
      </c>
      <c r="M37" s="7" t="s">
        <v>20</v>
      </c>
      <c r="N37" s="28">
        <v>300</v>
      </c>
      <c r="X37" s="8" t="s">
        <v>85</v>
      </c>
      <c r="Y37" s="8" t="s">
        <v>28</v>
      </c>
      <c r="AA37" s="8" t="s">
        <v>137</v>
      </c>
      <c r="AB37" s="8" t="s">
        <v>95</v>
      </c>
      <c r="AC37" s="22">
        <v>2</v>
      </c>
      <c r="AD37" s="22">
        <v>1.25</v>
      </c>
      <c r="AE37" s="22">
        <v>0.55000000000000004</v>
      </c>
      <c r="AF37" s="26">
        <f t="shared" si="12"/>
        <v>7.874015748031496E-2</v>
      </c>
      <c r="AG37" s="26">
        <f t="shared" si="13"/>
        <v>4.9212598425196853E-2</v>
      </c>
      <c r="AH37" s="26">
        <f t="shared" si="14"/>
        <v>2.1653543307086614E-2</v>
      </c>
      <c r="AI37" s="22">
        <v>5</v>
      </c>
    </row>
    <row r="38" spans="6:35">
      <c r="F38" s="5" t="s">
        <v>138</v>
      </c>
      <c r="H38" s="8" t="s">
        <v>139</v>
      </c>
      <c r="I38" s="11" t="str">
        <f>_xlfn.XLOOKUP(H38,AA38:AA167,AB38:AB167,,,)</f>
        <v>0805</v>
      </c>
      <c r="J38" s="26">
        <v>0.25</v>
      </c>
      <c r="K38" s="28">
        <v>85</v>
      </c>
      <c r="L38" s="28">
        <v>150</v>
      </c>
      <c r="M38" s="7" t="s">
        <v>20</v>
      </c>
      <c r="N38" s="28">
        <v>300</v>
      </c>
      <c r="X38" s="8" t="s">
        <v>85</v>
      </c>
      <c r="Y38" s="8" t="s">
        <v>28</v>
      </c>
      <c r="AA38" s="8" t="s">
        <v>139</v>
      </c>
      <c r="AB38" s="8" t="s">
        <v>95</v>
      </c>
      <c r="AC38" s="22">
        <v>2</v>
      </c>
      <c r="AD38" s="22">
        <v>1.25</v>
      </c>
      <c r="AE38" s="22">
        <v>0.55000000000000004</v>
      </c>
      <c r="AF38" s="26">
        <f t="shared" si="12"/>
        <v>7.874015748031496E-2</v>
      </c>
      <c r="AG38" s="26">
        <f t="shared" si="13"/>
        <v>4.9212598425196853E-2</v>
      </c>
      <c r="AH38" s="26">
        <f t="shared" si="14"/>
        <v>2.1653543307086614E-2</v>
      </c>
      <c r="AI38" s="22">
        <v>5</v>
      </c>
    </row>
    <row r="39" spans="6:35">
      <c r="F39" s="5" t="s">
        <v>140</v>
      </c>
      <c r="H39" s="8" t="s">
        <v>24</v>
      </c>
      <c r="I39" s="11" t="str">
        <f>_xlfn.XLOOKUP(H39,AA39:AA168,AB39:AB168,,,)</f>
        <v>—</v>
      </c>
      <c r="AA39" s="8" t="s">
        <v>24</v>
      </c>
      <c r="AB39" s="8" t="s">
        <v>24</v>
      </c>
    </row>
    <row r="40" spans="6:35">
      <c r="F40" s="5" t="s">
        <v>141</v>
      </c>
      <c r="H40" s="8" t="s">
        <v>142</v>
      </c>
      <c r="I40" s="11" t="str">
        <f>_xlfn.XLOOKUP(H40,AA40:AA169,AB40:AB169,,,)</f>
        <v>0201</v>
      </c>
      <c r="J40" s="26">
        <v>0.05</v>
      </c>
      <c r="K40" s="28">
        <v>85</v>
      </c>
      <c r="L40" s="28">
        <v>25</v>
      </c>
      <c r="M40" s="7" t="s">
        <v>20</v>
      </c>
      <c r="N40" s="28">
        <v>50</v>
      </c>
      <c r="X40" s="8" t="s">
        <v>85</v>
      </c>
      <c r="Y40" s="8" t="s">
        <v>24</v>
      </c>
      <c r="AA40" s="8" t="s">
        <v>142</v>
      </c>
      <c r="AB40" s="8" t="s">
        <v>80</v>
      </c>
      <c r="AC40" s="22">
        <v>0.6</v>
      </c>
      <c r="AD40" s="22">
        <v>0.3</v>
      </c>
      <c r="AE40" s="22">
        <v>0.23</v>
      </c>
      <c r="AF40" s="26">
        <f t="shared" ref="AF40:AF44" si="15">CONVERT(AC40,"mm","in")</f>
        <v>2.3622047244094488E-2</v>
      </c>
      <c r="AG40" s="26">
        <f t="shared" ref="AG40:AG44" si="16">CONVERT(AD40,"mm","in")</f>
        <v>1.1811023622047244E-2</v>
      </c>
      <c r="AH40" s="26">
        <f t="shared" ref="AH40:AH44" si="17">CONVERT(AE40,"mm","in")</f>
        <v>9.0551181102362203E-3</v>
      </c>
      <c r="AI40" s="22">
        <v>0.14000000000000001</v>
      </c>
    </row>
    <row r="41" spans="6:35">
      <c r="H41" s="8" t="s">
        <v>143</v>
      </c>
      <c r="I41" s="11" t="str">
        <f>_xlfn.XLOOKUP(H41,AA41:AA170,AB41:AB170,,,)</f>
        <v>0402</v>
      </c>
      <c r="J41" s="26">
        <v>6.3E-2</v>
      </c>
      <c r="K41" s="28">
        <v>85</v>
      </c>
      <c r="L41" s="28">
        <v>50</v>
      </c>
      <c r="M41" s="7" t="s">
        <v>20</v>
      </c>
      <c r="N41" s="28">
        <v>100</v>
      </c>
      <c r="X41" s="8" t="s">
        <v>85</v>
      </c>
      <c r="Y41" s="8" t="s">
        <v>41</v>
      </c>
      <c r="AA41" s="8" t="s">
        <v>143</v>
      </c>
      <c r="AB41" s="8" t="s">
        <v>86</v>
      </c>
      <c r="AC41" s="22">
        <v>1</v>
      </c>
      <c r="AD41" s="22">
        <v>0.5</v>
      </c>
      <c r="AE41" s="22">
        <v>0.35</v>
      </c>
      <c r="AF41" s="26">
        <f t="shared" si="15"/>
        <v>3.937007874015748E-2</v>
      </c>
      <c r="AG41" s="26">
        <f t="shared" si="16"/>
        <v>1.968503937007874E-2</v>
      </c>
      <c r="AH41" s="26">
        <f t="shared" si="17"/>
        <v>1.377952755905512E-2</v>
      </c>
      <c r="AI41" s="22">
        <v>0.6</v>
      </c>
    </row>
    <row r="42" spans="6:35">
      <c r="F42" s="5" t="s">
        <v>144</v>
      </c>
      <c r="H42" s="8" t="s">
        <v>145</v>
      </c>
      <c r="I42" s="11" t="str">
        <f>_xlfn.XLOOKUP(H42,AA42:AA171,AB42:AB171,,,)</f>
        <v>0603</v>
      </c>
      <c r="J42" s="26">
        <v>0.1</v>
      </c>
      <c r="K42" s="28">
        <v>85</v>
      </c>
      <c r="L42" s="28">
        <v>75</v>
      </c>
      <c r="M42" s="7" t="s">
        <v>20</v>
      </c>
      <c r="N42" s="28">
        <v>150</v>
      </c>
      <c r="X42" s="8" t="s">
        <v>85</v>
      </c>
      <c r="Y42" s="8" t="s">
        <v>28</v>
      </c>
      <c r="AA42" s="8" t="s">
        <v>145</v>
      </c>
      <c r="AB42" s="8" t="s">
        <v>91</v>
      </c>
      <c r="AC42" s="22">
        <v>1.6</v>
      </c>
      <c r="AD42" s="22">
        <v>0.8</v>
      </c>
      <c r="AE42" s="22">
        <v>0.45</v>
      </c>
      <c r="AF42" s="26">
        <f t="shared" si="15"/>
        <v>6.2992125984251968E-2</v>
      </c>
      <c r="AG42" s="26">
        <f t="shared" si="16"/>
        <v>3.1496062992125984E-2</v>
      </c>
      <c r="AH42" s="26">
        <f t="shared" si="17"/>
        <v>1.7716535433070866E-2</v>
      </c>
      <c r="AI42" s="22">
        <v>2</v>
      </c>
    </row>
    <row r="43" spans="6:35">
      <c r="F43" s="5" t="s">
        <v>146</v>
      </c>
      <c r="H43" s="8" t="s">
        <v>147</v>
      </c>
      <c r="I43" s="11" t="str">
        <f>_xlfn.XLOOKUP(H43,AA43:AA172,AB43:AB172,,,)</f>
        <v>0805</v>
      </c>
      <c r="J43" s="26">
        <v>0.125</v>
      </c>
      <c r="K43" s="28">
        <v>85</v>
      </c>
      <c r="L43" s="28">
        <v>100</v>
      </c>
      <c r="M43" s="7" t="s">
        <v>20</v>
      </c>
      <c r="N43" s="28">
        <v>200</v>
      </c>
      <c r="X43" s="8" t="s">
        <v>85</v>
      </c>
      <c r="Y43" s="8" t="s">
        <v>28</v>
      </c>
      <c r="AA43" s="8" t="s">
        <v>147</v>
      </c>
      <c r="AB43" s="8" t="s">
        <v>95</v>
      </c>
      <c r="AC43" s="22">
        <v>2</v>
      </c>
      <c r="AD43" s="22">
        <v>1.25</v>
      </c>
      <c r="AE43" s="22">
        <v>0.5</v>
      </c>
      <c r="AF43" s="26">
        <f t="shared" si="15"/>
        <v>7.874015748031496E-2</v>
      </c>
      <c r="AG43" s="26">
        <f t="shared" si="16"/>
        <v>4.9212598425196853E-2</v>
      </c>
      <c r="AH43" s="26">
        <f t="shared" si="17"/>
        <v>1.968503937007874E-2</v>
      </c>
      <c r="AI43" s="22">
        <v>4</v>
      </c>
    </row>
    <row r="44" spans="6:35">
      <c r="H44" s="8" t="s">
        <v>148</v>
      </c>
      <c r="I44" s="11" t="str">
        <f>_xlfn.XLOOKUP(H44,AA44:AA173,AB44:AB173,,,)</f>
        <v>1206</v>
      </c>
      <c r="J44" s="26">
        <v>0.25</v>
      </c>
      <c r="K44" s="28">
        <v>85</v>
      </c>
      <c r="L44" s="28">
        <v>150</v>
      </c>
      <c r="M44" s="7" t="s">
        <v>20</v>
      </c>
      <c r="N44" s="28">
        <v>300</v>
      </c>
      <c r="X44" s="8" t="s">
        <v>85</v>
      </c>
      <c r="Y44" s="8" t="s">
        <v>28</v>
      </c>
      <c r="AA44" s="8" t="s">
        <v>148</v>
      </c>
      <c r="AB44" s="8" t="s">
        <v>98</v>
      </c>
      <c r="AC44" s="22">
        <v>3.2</v>
      </c>
      <c r="AD44" s="22">
        <v>1.6</v>
      </c>
      <c r="AE44" s="22">
        <v>0.6</v>
      </c>
      <c r="AF44" s="26">
        <f t="shared" si="15"/>
        <v>0.12598425196850394</v>
      </c>
      <c r="AG44" s="26">
        <f t="shared" si="16"/>
        <v>6.2992125984251968E-2</v>
      </c>
      <c r="AH44" s="26">
        <f t="shared" si="17"/>
        <v>2.3622047244094488E-2</v>
      </c>
      <c r="AI44" s="22">
        <v>8</v>
      </c>
    </row>
    <row r="45" spans="6:35">
      <c r="F45" s="40" t="s">
        <v>149</v>
      </c>
      <c r="H45" s="8" t="s">
        <v>24</v>
      </c>
      <c r="I45" s="11" t="str">
        <f>_xlfn.XLOOKUP(H45,AA45:AA174,AB45:AB174,,,)</f>
        <v>—</v>
      </c>
      <c r="AA45" s="8" t="s">
        <v>24</v>
      </c>
      <c r="AB45" s="8" t="s">
        <v>24</v>
      </c>
    </row>
    <row r="46" spans="6:35">
      <c r="F46" s="5" t="s">
        <v>150</v>
      </c>
      <c r="H46" s="8" t="s">
        <v>151</v>
      </c>
      <c r="I46" s="11" t="str">
        <f>_xlfn.XLOOKUP(H46,AA46:AA175,AB46:AB175,,,)</f>
        <v>0603</v>
      </c>
      <c r="J46" s="26">
        <v>0.2</v>
      </c>
      <c r="K46" s="28">
        <v>70</v>
      </c>
      <c r="L46" s="28">
        <v>150</v>
      </c>
      <c r="M46" s="7" t="s">
        <v>20</v>
      </c>
      <c r="N46" s="28">
        <v>200</v>
      </c>
      <c r="X46" s="8" t="s">
        <v>85</v>
      </c>
      <c r="Y46" s="8" t="s">
        <v>28</v>
      </c>
      <c r="AA46" s="8" t="s">
        <v>151</v>
      </c>
      <c r="AB46" s="8" t="s">
        <v>91</v>
      </c>
      <c r="AC46" s="22">
        <v>1.6</v>
      </c>
      <c r="AD46" s="22">
        <v>0.8</v>
      </c>
      <c r="AE46" s="22">
        <v>0.45</v>
      </c>
      <c r="AF46" s="26">
        <f t="shared" ref="AF46:AF47" si="18">CONVERT(AC46,"mm","in")</f>
        <v>6.2992125984251968E-2</v>
      </c>
      <c r="AG46" s="26">
        <f t="shared" ref="AG46:AG47" si="19">CONVERT(AD46,"mm","in")</f>
        <v>3.1496062992125984E-2</v>
      </c>
      <c r="AH46" s="26">
        <f t="shared" ref="AH46:AH47" si="20">CONVERT(AE46,"mm","in")</f>
        <v>1.7716535433070866E-2</v>
      </c>
      <c r="AI46" s="22">
        <v>2</v>
      </c>
    </row>
    <row r="47" spans="6:35">
      <c r="H47" s="8" t="s">
        <v>152</v>
      </c>
      <c r="I47" s="11" t="str">
        <f>_xlfn.XLOOKUP(H47,AA47:AA176,AB47:AB176,,,)</f>
        <v>0805</v>
      </c>
      <c r="J47" s="26">
        <v>0.25</v>
      </c>
      <c r="K47" s="28">
        <v>70</v>
      </c>
      <c r="L47" s="28">
        <v>150</v>
      </c>
      <c r="M47" s="7" t="s">
        <v>20</v>
      </c>
      <c r="N47" s="28">
        <v>200</v>
      </c>
      <c r="X47" s="8" t="s">
        <v>85</v>
      </c>
      <c r="Y47" s="8" t="s">
        <v>28</v>
      </c>
      <c r="AA47" s="8" t="s">
        <v>152</v>
      </c>
      <c r="AB47" s="8" t="s">
        <v>95</v>
      </c>
      <c r="AC47" s="22">
        <v>2</v>
      </c>
      <c r="AD47" s="22">
        <v>1.25</v>
      </c>
      <c r="AE47" s="22">
        <v>0.6</v>
      </c>
      <c r="AF47" s="26">
        <f t="shared" si="18"/>
        <v>7.874015748031496E-2</v>
      </c>
      <c r="AG47" s="26">
        <f t="shared" si="19"/>
        <v>4.9212598425196853E-2</v>
      </c>
      <c r="AH47" s="26">
        <f t="shared" si="20"/>
        <v>2.3622047244094488E-2</v>
      </c>
      <c r="AI47" s="22">
        <v>4</v>
      </c>
    </row>
    <row r="48" spans="6:35">
      <c r="H48" s="8" t="s">
        <v>24</v>
      </c>
      <c r="I48" s="11" t="str">
        <f>_xlfn.XLOOKUP(H48,AA48:AA177,AB48:AB177,,,)</f>
        <v>—</v>
      </c>
      <c r="AA48" s="8" t="s">
        <v>24</v>
      </c>
      <c r="AB48" s="8" t="s">
        <v>24</v>
      </c>
    </row>
    <row r="49" spans="8:35">
      <c r="H49" s="8" t="s">
        <v>153</v>
      </c>
      <c r="I49" s="11" t="str">
        <f>_xlfn.XLOOKUP(H49,AA49:AA178,AB49:AB178,,,)</f>
        <v>0402</v>
      </c>
      <c r="J49" s="26">
        <v>0.2</v>
      </c>
      <c r="K49" s="28">
        <v>70</v>
      </c>
      <c r="L49" s="8" t="s">
        <v>24</v>
      </c>
      <c r="M49" s="7" t="s">
        <v>20</v>
      </c>
      <c r="N49" s="28" t="s">
        <v>154</v>
      </c>
      <c r="X49" s="8" t="s">
        <v>85</v>
      </c>
      <c r="Y49" s="8" t="s">
        <v>28</v>
      </c>
      <c r="AA49" s="8" t="s">
        <v>153</v>
      </c>
      <c r="AB49" s="8" t="s">
        <v>86</v>
      </c>
      <c r="AC49" s="22">
        <v>1</v>
      </c>
      <c r="AD49" s="22">
        <v>0.5</v>
      </c>
      <c r="AE49" s="22">
        <v>0.4</v>
      </c>
      <c r="AF49" s="26">
        <f t="shared" ref="AF49:AF57" si="21">CONVERT(AC49,"mm","in")</f>
        <v>3.937007874015748E-2</v>
      </c>
      <c r="AG49" s="26">
        <f t="shared" ref="AG49:AG57" si="22">CONVERT(AD49,"mm","in")</f>
        <v>1.968503937007874E-2</v>
      </c>
      <c r="AH49" s="26">
        <f t="shared" ref="AH49:AH57" si="23">CONVERT(AE49,"mm","in")</f>
        <v>1.5748031496062992E-2</v>
      </c>
      <c r="AI49" s="22">
        <v>0.8</v>
      </c>
    </row>
    <row r="50" spans="8:35">
      <c r="H50" s="8" t="s">
        <v>155</v>
      </c>
      <c r="I50" s="11" t="str">
        <f>_xlfn.XLOOKUP(H50,AA50:AA179,AB50:AB179,,,)</f>
        <v>0603</v>
      </c>
      <c r="J50" s="26">
        <v>0.25</v>
      </c>
      <c r="K50" s="28">
        <v>70</v>
      </c>
      <c r="L50" s="8" t="s">
        <v>24</v>
      </c>
      <c r="M50" s="7" t="s">
        <v>20</v>
      </c>
      <c r="N50" s="28" t="s">
        <v>154</v>
      </c>
      <c r="X50" s="8" t="s">
        <v>85</v>
      </c>
      <c r="Y50" s="8" t="s">
        <v>28</v>
      </c>
      <c r="AA50" s="8" t="s">
        <v>155</v>
      </c>
      <c r="AB50" s="8" t="s">
        <v>91</v>
      </c>
      <c r="AC50" s="22">
        <v>1.6</v>
      </c>
      <c r="AD50" s="22">
        <v>0.8</v>
      </c>
      <c r="AE50" s="22">
        <v>0.55000000000000004</v>
      </c>
      <c r="AF50" s="26">
        <f t="shared" si="21"/>
        <v>6.2992125984251968E-2</v>
      </c>
      <c r="AG50" s="26">
        <f t="shared" si="22"/>
        <v>3.1496062992125984E-2</v>
      </c>
      <c r="AH50" s="26">
        <f t="shared" si="23"/>
        <v>2.1653543307086614E-2</v>
      </c>
      <c r="AI50" s="22">
        <v>3</v>
      </c>
    </row>
    <row r="51" spans="8:35">
      <c r="H51" s="8" t="s">
        <v>156</v>
      </c>
      <c r="I51" s="11" t="str">
        <f>_xlfn.XLOOKUP(H51,AA51:AA180,AB51:AB180,,,)</f>
        <v>0805</v>
      </c>
      <c r="J51" s="26">
        <v>0.5</v>
      </c>
      <c r="K51" s="28">
        <v>70</v>
      </c>
      <c r="L51" s="8" t="s">
        <v>24</v>
      </c>
      <c r="M51" s="7" t="s">
        <v>20</v>
      </c>
      <c r="N51" s="28" t="s">
        <v>157</v>
      </c>
      <c r="X51" s="8" t="s">
        <v>85</v>
      </c>
      <c r="Y51" s="8" t="s">
        <v>28</v>
      </c>
      <c r="AA51" s="8" t="s">
        <v>156</v>
      </c>
      <c r="AB51" s="8" t="s">
        <v>95</v>
      </c>
      <c r="AC51" s="22">
        <v>2</v>
      </c>
      <c r="AD51" s="22">
        <v>1.25</v>
      </c>
      <c r="AE51" s="22">
        <v>0.7</v>
      </c>
      <c r="AF51" s="26">
        <f t="shared" si="21"/>
        <v>7.874015748031496E-2</v>
      </c>
      <c r="AG51" s="26">
        <f t="shared" si="22"/>
        <v>4.9212598425196853E-2</v>
      </c>
      <c r="AH51" s="26">
        <f t="shared" si="23"/>
        <v>2.7559055118110239E-2</v>
      </c>
      <c r="AI51" s="22">
        <v>6</v>
      </c>
    </row>
    <row r="52" spans="8:35">
      <c r="H52" s="8" t="s">
        <v>158</v>
      </c>
      <c r="I52" s="11" t="str">
        <f>_xlfn.XLOOKUP(H52,AA52:AA181,AB52:AB181,,,)</f>
        <v>0402</v>
      </c>
      <c r="J52" s="26">
        <v>0.25</v>
      </c>
      <c r="K52" s="28">
        <v>70</v>
      </c>
      <c r="L52" s="8" t="s">
        <v>24</v>
      </c>
      <c r="M52" s="7" t="s">
        <v>20</v>
      </c>
      <c r="N52" s="28" t="s">
        <v>154</v>
      </c>
      <c r="X52" s="8" t="s">
        <v>85</v>
      </c>
      <c r="Y52" s="8" t="s">
        <v>28</v>
      </c>
      <c r="AA52" s="8" t="s">
        <v>158</v>
      </c>
      <c r="AB52" s="8" t="s">
        <v>86</v>
      </c>
      <c r="AC52" s="22">
        <v>1</v>
      </c>
      <c r="AD52" s="22">
        <v>0.5</v>
      </c>
      <c r="AE52" s="22">
        <v>0.35</v>
      </c>
      <c r="AF52" s="26">
        <f t="shared" si="21"/>
        <v>3.937007874015748E-2</v>
      </c>
      <c r="AG52" s="26">
        <f t="shared" si="22"/>
        <v>1.968503937007874E-2</v>
      </c>
      <c r="AH52" s="26">
        <f t="shared" si="23"/>
        <v>1.377952755905512E-2</v>
      </c>
      <c r="AI52" s="22">
        <v>0.8</v>
      </c>
    </row>
    <row r="53" spans="8:35">
      <c r="H53" s="8" t="s">
        <v>159</v>
      </c>
      <c r="I53" s="11" t="str">
        <f>_xlfn.XLOOKUP(H53,AA53:AA182,AB53:AB182,,,)</f>
        <v>0603</v>
      </c>
      <c r="J53" s="26">
        <v>0.33</v>
      </c>
      <c r="K53" s="28">
        <v>70</v>
      </c>
      <c r="L53" s="8" t="s">
        <v>24</v>
      </c>
      <c r="M53" s="7" t="s">
        <v>20</v>
      </c>
      <c r="N53" s="28" t="s">
        <v>154</v>
      </c>
      <c r="X53" s="8" t="s">
        <v>85</v>
      </c>
      <c r="Y53" s="8" t="s">
        <v>28</v>
      </c>
      <c r="AA53" s="8" t="s">
        <v>159</v>
      </c>
      <c r="AB53" s="8" t="s">
        <v>91</v>
      </c>
      <c r="AC53" s="22">
        <v>1.6</v>
      </c>
      <c r="AD53" s="22">
        <v>0.8</v>
      </c>
      <c r="AE53" s="22">
        <v>0.55000000000000004</v>
      </c>
      <c r="AF53" s="26">
        <f t="shared" si="21"/>
        <v>6.2992125984251968E-2</v>
      </c>
      <c r="AG53" s="26">
        <f t="shared" si="22"/>
        <v>3.1496062992125984E-2</v>
      </c>
      <c r="AH53" s="26">
        <f t="shared" si="23"/>
        <v>2.1653543307086614E-2</v>
      </c>
      <c r="AI53" s="22">
        <v>3</v>
      </c>
    </row>
    <row r="54" spans="8:35">
      <c r="H54" s="8" t="s">
        <v>160</v>
      </c>
      <c r="I54" s="11" t="str">
        <f>_xlfn.XLOOKUP(H54,AA54:AA183,AB54:AB183,,,)</f>
        <v>0805</v>
      </c>
      <c r="J54" s="26">
        <v>0.5</v>
      </c>
      <c r="K54" s="28">
        <v>70</v>
      </c>
      <c r="L54" s="8" t="s">
        <v>24</v>
      </c>
      <c r="M54" s="7" t="s">
        <v>20</v>
      </c>
      <c r="N54" s="28" t="s">
        <v>154</v>
      </c>
      <c r="X54" s="8" t="s">
        <v>85</v>
      </c>
      <c r="Y54" s="8" t="s">
        <v>28</v>
      </c>
      <c r="AA54" s="8" t="s">
        <v>160</v>
      </c>
      <c r="AB54" s="8" t="s">
        <v>95</v>
      </c>
      <c r="AC54" s="22">
        <v>2</v>
      </c>
      <c r="AD54" s="22">
        <v>1.25</v>
      </c>
      <c r="AE54" s="22">
        <v>0.65</v>
      </c>
      <c r="AF54" s="26">
        <f t="shared" ref="AF54" si="24">CONVERT(AC54,"mm","in")</f>
        <v>7.874015748031496E-2</v>
      </c>
      <c r="AG54" s="26">
        <f t="shared" ref="AG54" si="25">CONVERT(AD54,"mm","in")</f>
        <v>4.9212598425196853E-2</v>
      </c>
      <c r="AH54" s="26">
        <f t="shared" ref="AH54" si="26">CONVERT(AE54,"mm","in")</f>
        <v>2.5590551181102362E-2</v>
      </c>
      <c r="AI54" s="22">
        <v>6</v>
      </c>
    </row>
    <row r="55" spans="8:35">
      <c r="H55" s="8" t="s">
        <v>161</v>
      </c>
      <c r="I55" s="11" t="str">
        <f>_xlfn.XLOOKUP(H55,AA55:AA184,AB55:AB184,,,)</f>
        <v>1206</v>
      </c>
      <c r="J55" s="26">
        <v>1</v>
      </c>
      <c r="K55" s="28">
        <v>70</v>
      </c>
      <c r="L55" s="8" t="s">
        <v>24</v>
      </c>
      <c r="M55" s="7" t="s">
        <v>20</v>
      </c>
      <c r="N55" s="28" t="s">
        <v>157</v>
      </c>
      <c r="X55" s="8" t="s">
        <v>85</v>
      </c>
      <c r="Y55" s="8" t="s">
        <v>28</v>
      </c>
      <c r="AA55" s="8" t="s">
        <v>161</v>
      </c>
      <c r="AB55" s="8" t="s">
        <v>98</v>
      </c>
      <c r="AC55" s="22">
        <v>3.2</v>
      </c>
      <c r="AD55" s="22">
        <v>1.6</v>
      </c>
      <c r="AE55" s="22">
        <v>0.65</v>
      </c>
      <c r="AF55" s="26">
        <f t="shared" si="21"/>
        <v>0.12598425196850394</v>
      </c>
      <c r="AG55" s="26">
        <f t="shared" si="22"/>
        <v>6.2992125984251968E-2</v>
      </c>
      <c r="AH55" s="26">
        <f t="shared" si="23"/>
        <v>2.5590551181102362E-2</v>
      </c>
      <c r="AI55" s="22">
        <v>13</v>
      </c>
    </row>
    <row r="56" spans="8:35">
      <c r="H56" s="8" t="s">
        <v>162</v>
      </c>
      <c r="I56" s="11" t="str">
        <f>_xlfn.XLOOKUP(H56,AA56:AA185,AB56:AB185,,,)</f>
        <v>0805</v>
      </c>
      <c r="J56" s="26">
        <v>0.5</v>
      </c>
      <c r="K56" s="28">
        <v>70</v>
      </c>
      <c r="L56" s="8" t="s">
        <v>24</v>
      </c>
      <c r="M56" s="7" t="s">
        <v>20</v>
      </c>
      <c r="N56" s="28" t="s">
        <v>154</v>
      </c>
      <c r="X56" s="8" t="s">
        <v>85</v>
      </c>
      <c r="Y56" s="8" t="s">
        <v>28</v>
      </c>
      <c r="AA56" s="8" t="s">
        <v>162</v>
      </c>
      <c r="AB56" s="8" t="s">
        <v>95</v>
      </c>
      <c r="AC56" s="22">
        <v>2</v>
      </c>
      <c r="AD56" s="22">
        <v>1.25</v>
      </c>
      <c r="AE56" s="22">
        <v>0.65</v>
      </c>
      <c r="AF56" s="26">
        <f t="shared" si="21"/>
        <v>7.874015748031496E-2</v>
      </c>
      <c r="AG56" s="26">
        <f t="shared" si="22"/>
        <v>4.9212598425196853E-2</v>
      </c>
      <c r="AH56" s="26">
        <f t="shared" si="23"/>
        <v>2.5590551181102362E-2</v>
      </c>
      <c r="AI56" s="22">
        <v>6</v>
      </c>
    </row>
    <row r="57" spans="8:35">
      <c r="H57" s="8" t="s">
        <v>163</v>
      </c>
      <c r="I57" s="11" t="str">
        <f>_xlfn.XLOOKUP(H57,AA57:AA186,AB57:AB186,,,)</f>
        <v>1206</v>
      </c>
      <c r="J57" s="26">
        <v>1</v>
      </c>
      <c r="K57" s="28">
        <v>70</v>
      </c>
      <c r="L57" s="8" t="s">
        <v>24</v>
      </c>
      <c r="M57" s="7" t="s">
        <v>20</v>
      </c>
      <c r="N57" s="28" t="s">
        <v>154</v>
      </c>
      <c r="X57" s="8" t="s">
        <v>85</v>
      </c>
      <c r="Y57" s="8" t="s">
        <v>28</v>
      </c>
      <c r="AA57" s="8" t="s">
        <v>163</v>
      </c>
      <c r="AB57" s="8" t="s">
        <v>98</v>
      </c>
      <c r="AC57" s="22">
        <v>3.2</v>
      </c>
      <c r="AD57" s="22">
        <v>1.6</v>
      </c>
      <c r="AE57" s="22">
        <v>0.65</v>
      </c>
      <c r="AF57" s="26">
        <f t="shared" ref="AF57" si="27">CONVERT(AC57,"mm","in")</f>
        <v>0.12598425196850394</v>
      </c>
      <c r="AG57" s="26">
        <f t="shared" ref="AG57" si="28">CONVERT(AD57,"mm","in")</f>
        <v>6.2992125984251968E-2</v>
      </c>
      <c r="AH57" s="26">
        <f t="shared" ref="AH57" si="29">CONVERT(AE57,"mm","in")</f>
        <v>2.5590551181102362E-2</v>
      </c>
      <c r="AI57" s="22">
        <v>13</v>
      </c>
    </row>
    <row r="58" spans="8:35">
      <c r="H58" s="8" t="s">
        <v>24</v>
      </c>
      <c r="I58" s="11" t="str">
        <f>_xlfn.XLOOKUP(H58,AA58:AA187,AB58:AB187,,,)</f>
        <v>—</v>
      </c>
      <c r="AA58" s="8" t="s">
        <v>24</v>
      </c>
      <c r="AB58" s="8" t="s">
        <v>24</v>
      </c>
    </row>
    <row r="59" spans="8:35">
      <c r="H59" s="8" t="s">
        <v>164</v>
      </c>
      <c r="I59" s="11" t="str">
        <f>_xlfn.XLOOKUP(H59,AA59:AA188,AB59:AB188,,,)</f>
        <v>0402</v>
      </c>
      <c r="J59" s="26">
        <v>0.16600000000000001</v>
      </c>
      <c r="K59" s="28">
        <v>70</v>
      </c>
      <c r="L59" s="8" t="s">
        <v>24</v>
      </c>
      <c r="M59" s="7" t="s">
        <v>20</v>
      </c>
      <c r="N59" s="28" t="s">
        <v>165</v>
      </c>
      <c r="X59" s="8" t="s">
        <v>85</v>
      </c>
      <c r="Y59" s="8" t="s">
        <v>28</v>
      </c>
      <c r="AA59" s="8" t="s">
        <v>164</v>
      </c>
      <c r="AB59" s="8" t="s">
        <v>86</v>
      </c>
      <c r="AC59" s="22">
        <v>1</v>
      </c>
      <c r="AD59" s="22">
        <v>0.5</v>
      </c>
      <c r="AE59" s="22">
        <v>0.35</v>
      </c>
      <c r="AF59" s="26">
        <f t="shared" ref="AF59:AF71" si="30">CONVERT(AC59,"mm","in")</f>
        <v>3.937007874015748E-2</v>
      </c>
      <c r="AG59" s="26">
        <f t="shared" ref="AG59:AG71" si="31">CONVERT(AD59,"mm","in")</f>
        <v>1.968503937007874E-2</v>
      </c>
      <c r="AH59" s="26">
        <f t="shared" ref="AH59:AH71" si="32">CONVERT(AE59,"mm","in")</f>
        <v>1.377952755905512E-2</v>
      </c>
      <c r="AI59" s="22">
        <v>0.8</v>
      </c>
    </row>
    <row r="60" spans="8:35">
      <c r="H60" s="8" t="s">
        <v>166</v>
      </c>
      <c r="I60" s="11" t="str">
        <f>_xlfn.XLOOKUP(H60,AA60:AA189,AB60:AB189,,,)</f>
        <v>0603</v>
      </c>
      <c r="J60" s="26">
        <v>0.25</v>
      </c>
      <c r="K60" s="28">
        <v>70</v>
      </c>
      <c r="L60" s="8" t="s">
        <v>24</v>
      </c>
      <c r="M60" s="7" t="s">
        <v>20</v>
      </c>
      <c r="N60" s="28" t="s">
        <v>165</v>
      </c>
      <c r="X60" s="8" t="s">
        <v>85</v>
      </c>
      <c r="Y60" s="8" t="s">
        <v>28</v>
      </c>
      <c r="AA60" s="8" t="s">
        <v>166</v>
      </c>
      <c r="AB60" s="8" t="s">
        <v>91</v>
      </c>
      <c r="AC60" s="22">
        <v>1.6</v>
      </c>
      <c r="AD60" s="22">
        <v>0.8</v>
      </c>
      <c r="AE60" s="22">
        <v>0.45</v>
      </c>
      <c r="AF60" s="26">
        <f t="shared" si="30"/>
        <v>6.2992125984251968E-2</v>
      </c>
      <c r="AG60" s="26">
        <f t="shared" si="31"/>
        <v>3.1496062992125984E-2</v>
      </c>
      <c r="AH60" s="26">
        <f t="shared" si="32"/>
        <v>1.7716535433070866E-2</v>
      </c>
      <c r="AI60" s="22">
        <v>2</v>
      </c>
    </row>
    <row r="61" spans="8:35">
      <c r="H61" s="8" t="s">
        <v>167</v>
      </c>
      <c r="I61" s="11" t="str">
        <f>_xlfn.XLOOKUP(H61,AA61:AA190,AB61:AB190,,,)</f>
        <v>0603</v>
      </c>
      <c r="J61" s="26">
        <v>0.1</v>
      </c>
      <c r="K61" s="28">
        <v>70</v>
      </c>
      <c r="L61" s="8" t="s">
        <v>24</v>
      </c>
      <c r="M61" s="7" t="s">
        <v>20</v>
      </c>
      <c r="N61" s="28" t="s">
        <v>165</v>
      </c>
      <c r="X61" s="8" t="s">
        <v>85</v>
      </c>
      <c r="Y61" s="8" t="s">
        <v>28</v>
      </c>
      <c r="AA61" s="8" t="s">
        <v>167</v>
      </c>
      <c r="AB61" s="8" t="s">
        <v>91</v>
      </c>
      <c r="AC61" s="22">
        <v>1.6</v>
      </c>
      <c r="AD61" s="22">
        <v>0.8</v>
      </c>
      <c r="AE61" s="22">
        <v>0.45</v>
      </c>
      <c r="AF61" s="26">
        <f t="shared" ref="AF61:AF62" si="33">CONVERT(AC61,"mm","in")</f>
        <v>6.2992125984251968E-2</v>
      </c>
      <c r="AG61" s="26">
        <f t="shared" ref="AG61:AG62" si="34">CONVERT(AD61,"mm","in")</f>
        <v>3.1496062992125984E-2</v>
      </c>
      <c r="AH61" s="26">
        <f t="shared" ref="AH61:AH62" si="35">CONVERT(AE61,"mm","in")</f>
        <v>1.7716535433070866E-2</v>
      </c>
      <c r="AI61" s="22">
        <v>2</v>
      </c>
    </row>
    <row r="62" spans="8:35">
      <c r="H62" s="8" t="s">
        <v>168</v>
      </c>
      <c r="I62" s="11" t="str">
        <f>_xlfn.XLOOKUP(H62,AA62:AA191,AB62:AB191,,,)</f>
        <v>0805</v>
      </c>
      <c r="J62" s="26">
        <v>0.5</v>
      </c>
      <c r="K62" s="28">
        <v>70</v>
      </c>
      <c r="L62" s="8" t="s">
        <v>24</v>
      </c>
      <c r="M62" s="7" t="s">
        <v>20</v>
      </c>
      <c r="N62" s="28" t="s">
        <v>157</v>
      </c>
      <c r="X62" s="8" t="s">
        <v>85</v>
      </c>
      <c r="Y62" s="8" t="s">
        <v>28</v>
      </c>
      <c r="AA62" s="8" t="s">
        <v>168</v>
      </c>
      <c r="AB62" s="8" t="s">
        <v>95</v>
      </c>
      <c r="AC62" s="22">
        <v>2</v>
      </c>
      <c r="AD62" s="22">
        <v>1.25</v>
      </c>
      <c r="AE62" s="22">
        <v>0.6</v>
      </c>
      <c r="AF62" s="26">
        <f t="shared" si="33"/>
        <v>7.874015748031496E-2</v>
      </c>
      <c r="AG62" s="26">
        <f t="shared" si="34"/>
        <v>4.9212598425196853E-2</v>
      </c>
      <c r="AH62" s="26">
        <f t="shared" si="35"/>
        <v>2.3622047244094488E-2</v>
      </c>
      <c r="AI62" s="22">
        <v>5</v>
      </c>
    </row>
    <row r="63" spans="8:35">
      <c r="H63" s="8" t="s">
        <v>169</v>
      </c>
      <c r="I63" s="11" t="str">
        <f>_xlfn.XLOOKUP(H63,AA63:AA192,AB63:AB192,,,)</f>
        <v>0805</v>
      </c>
      <c r="J63" s="26">
        <v>0.33</v>
      </c>
      <c r="K63" s="28">
        <v>70</v>
      </c>
      <c r="L63" s="8" t="s">
        <v>24</v>
      </c>
      <c r="M63" s="7" t="s">
        <v>20</v>
      </c>
      <c r="N63" s="28" t="s">
        <v>165</v>
      </c>
      <c r="X63" s="8" t="s">
        <v>85</v>
      </c>
      <c r="Y63" s="8" t="s">
        <v>28</v>
      </c>
      <c r="AA63" s="8" t="s">
        <v>169</v>
      </c>
      <c r="AB63" s="8" t="s">
        <v>95</v>
      </c>
      <c r="AC63" s="22">
        <v>2</v>
      </c>
      <c r="AD63" s="22">
        <v>1.25</v>
      </c>
      <c r="AE63" s="22">
        <v>0.6</v>
      </c>
      <c r="AF63" s="26">
        <f t="shared" ref="AF63:AF65" si="36">CONVERT(AC63,"mm","in")</f>
        <v>7.874015748031496E-2</v>
      </c>
      <c r="AG63" s="26">
        <f t="shared" ref="AG63:AG65" si="37">CONVERT(AD63,"mm","in")</f>
        <v>4.9212598425196853E-2</v>
      </c>
      <c r="AH63" s="26">
        <f t="shared" ref="AH63:AH65" si="38">CONVERT(AE63,"mm","in")</f>
        <v>2.3622047244094488E-2</v>
      </c>
      <c r="AI63" s="22">
        <v>5</v>
      </c>
    </row>
    <row r="64" spans="8:35">
      <c r="H64" s="8" t="s">
        <v>170</v>
      </c>
      <c r="I64" s="11" t="str">
        <f>_xlfn.XLOOKUP(H64,AA64:AA193,AB64:AB193,,,)</f>
        <v>0805</v>
      </c>
      <c r="J64" s="26">
        <v>0.125</v>
      </c>
      <c r="K64" s="28">
        <v>70</v>
      </c>
      <c r="L64" s="8" t="s">
        <v>24</v>
      </c>
      <c r="M64" s="7" t="s">
        <v>20</v>
      </c>
      <c r="N64" s="28" t="s">
        <v>165</v>
      </c>
      <c r="X64" s="8" t="s">
        <v>85</v>
      </c>
      <c r="Y64" s="8" t="s">
        <v>28</v>
      </c>
      <c r="AA64" s="8" t="s">
        <v>170</v>
      </c>
      <c r="AB64" s="8" t="s">
        <v>95</v>
      </c>
      <c r="AC64" s="22">
        <v>2</v>
      </c>
      <c r="AD64" s="22">
        <v>1.25</v>
      </c>
      <c r="AE64" s="22">
        <v>0.6</v>
      </c>
      <c r="AF64" s="26">
        <f t="shared" si="36"/>
        <v>7.874015748031496E-2</v>
      </c>
      <c r="AG64" s="26">
        <f t="shared" si="37"/>
        <v>4.9212598425196853E-2</v>
      </c>
      <c r="AH64" s="26">
        <f t="shared" si="38"/>
        <v>2.3622047244094488E-2</v>
      </c>
      <c r="AI64" s="22">
        <v>5</v>
      </c>
    </row>
    <row r="65" spans="8:35">
      <c r="H65" s="8" t="s">
        <v>171</v>
      </c>
      <c r="I65" s="11" t="str">
        <f>_xlfn.XLOOKUP(H65,AA65:AA194,AB65:AB194,,,)</f>
        <v>1206</v>
      </c>
      <c r="J65" s="26">
        <v>0.5</v>
      </c>
      <c r="K65" s="28">
        <v>70</v>
      </c>
      <c r="L65" s="8" t="s">
        <v>24</v>
      </c>
      <c r="M65" s="7" t="s">
        <v>20</v>
      </c>
      <c r="N65" s="28" t="s">
        <v>165</v>
      </c>
      <c r="X65" s="8" t="s">
        <v>85</v>
      </c>
      <c r="Y65" s="8" t="s">
        <v>28</v>
      </c>
      <c r="AA65" s="8" t="s">
        <v>171</v>
      </c>
      <c r="AB65" s="8" t="s">
        <v>98</v>
      </c>
      <c r="AC65" s="22">
        <v>3.2</v>
      </c>
      <c r="AD65" s="22">
        <v>1.6</v>
      </c>
      <c r="AE65" s="22">
        <v>0.6</v>
      </c>
      <c r="AF65" s="26">
        <f t="shared" si="36"/>
        <v>0.12598425196850394</v>
      </c>
      <c r="AG65" s="26">
        <f t="shared" si="37"/>
        <v>6.2992125984251968E-2</v>
      </c>
      <c r="AH65" s="26">
        <f t="shared" si="38"/>
        <v>2.3622047244094488E-2</v>
      </c>
      <c r="AI65" s="22">
        <v>10</v>
      </c>
    </row>
    <row r="66" spans="8:35">
      <c r="H66" s="8" t="s">
        <v>172</v>
      </c>
      <c r="I66" s="11" t="str">
        <f>_xlfn.XLOOKUP(H66,AA66:AA195,AB66:AB195,,,)</f>
        <v>1206</v>
      </c>
      <c r="J66" s="26">
        <v>0.25</v>
      </c>
      <c r="K66" s="28">
        <v>70</v>
      </c>
      <c r="L66" s="8" t="s">
        <v>24</v>
      </c>
      <c r="M66" s="7" t="s">
        <v>20</v>
      </c>
      <c r="N66" s="28" t="s">
        <v>165</v>
      </c>
      <c r="X66" s="8" t="s">
        <v>85</v>
      </c>
      <c r="Y66" s="8" t="s">
        <v>28</v>
      </c>
      <c r="AA66" s="8" t="s">
        <v>172</v>
      </c>
      <c r="AB66" s="8" t="s">
        <v>98</v>
      </c>
      <c r="AC66" s="22">
        <v>3.2</v>
      </c>
      <c r="AD66" s="22">
        <v>1.6</v>
      </c>
      <c r="AE66" s="22">
        <v>0.6</v>
      </c>
      <c r="AF66" s="26">
        <f t="shared" ref="AF66" si="39">CONVERT(AC66,"mm","in")</f>
        <v>0.12598425196850394</v>
      </c>
      <c r="AG66" s="26">
        <f t="shared" ref="AG66" si="40">CONVERT(AD66,"mm","in")</f>
        <v>6.2992125984251968E-2</v>
      </c>
      <c r="AH66" s="26">
        <f t="shared" ref="AH66" si="41">CONVERT(AE66,"mm","in")</f>
        <v>2.3622047244094488E-2</v>
      </c>
      <c r="AI66" s="22">
        <v>10</v>
      </c>
    </row>
    <row r="67" spans="8:35">
      <c r="H67" s="8" t="s">
        <v>173</v>
      </c>
      <c r="I67" s="11" t="str">
        <f>_xlfn.XLOOKUP(H67,AA67:AA196,AB67:AB196,,,)</f>
        <v>1210</v>
      </c>
      <c r="J67" s="26">
        <v>0.5</v>
      </c>
      <c r="K67" s="28">
        <v>70</v>
      </c>
      <c r="L67" s="8" t="s">
        <v>24</v>
      </c>
      <c r="M67" s="7" t="s">
        <v>20</v>
      </c>
      <c r="N67" s="28" t="s">
        <v>165</v>
      </c>
      <c r="X67" s="8" t="s">
        <v>85</v>
      </c>
      <c r="Y67" s="8" t="s">
        <v>28</v>
      </c>
      <c r="AA67" s="8" t="s">
        <v>173</v>
      </c>
      <c r="AB67" s="8" t="s">
        <v>100</v>
      </c>
      <c r="AC67" s="22">
        <v>3.2</v>
      </c>
      <c r="AD67" s="22">
        <v>2.5</v>
      </c>
      <c r="AE67" s="22">
        <v>0.6</v>
      </c>
      <c r="AF67" s="26">
        <f t="shared" si="30"/>
        <v>0.12598425196850394</v>
      </c>
      <c r="AG67" s="26">
        <f t="shared" si="31"/>
        <v>9.8425196850393706E-2</v>
      </c>
      <c r="AH67" s="26">
        <f t="shared" si="32"/>
        <v>2.3622047244094488E-2</v>
      </c>
      <c r="AI67" s="22">
        <v>16</v>
      </c>
    </row>
    <row r="68" spans="8:35">
      <c r="H68" s="8" t="s">
        <v>174</v>
      </c>
      <c r="I68" s="11" t="str">
        <f>_xlfn.XLOOKUP(H68,AA68:AA197,AB68:AB197,,,)</f>
        <v>1210</v>
      </c>
      <c r="J68" s="26">
        <v>0.25</v>
      </c>
      <c r="K68" s="28">
        <v>70</v>
      </c>
      <c r="L68" s="8" t="s">
        <v>24</v>
      </c>
      <c r="M68" s="7" t="s">
        <v>20</v>
      </c>
      <c r="N68" s="28" t="s">
        <v>165</v>
      </c>
      <c r="X68" s="8" t="s">
        <v>85</v>
      </c>
      <c r="Y68" s="8" t="s">
        <v>28</v>
      </c>
      <c r="AA68" s="8" t="s">
        <v>174</v>
      </c>
      <c r="AB68" s="8" t="s">
        <v>100</v>
      </c>
      <c r="AC68" s="22">
        <v>3.2</v>
      </c>
      <c r="AD68" s="22">
        <v>2.5</v>
      </c>
      <c r="AE68" s="22">
        <v>0.6</v>
      </c>
      <c r="AF68" s="26">
        <f t="shared" ref="AF68" si="42">CONVERT(AC68,"mm","in")</f>
        <v>0.12598425196850394</v>
      </c>
      <c r="AG68" s="26">
        <f t="shared" ref="AG68" si="43">CONVERT(AD68,"mm","in")</f>
        <v>9.8425196850393706E-2</v>
      </c>
      <c r="AH68" s="26">
        <f t="shared" ref="AH68" si="44">CONVERT(AE68,"mm","in")</f>
        <v>2.3622047244094488E-2</v>
      </c>
      <c r="AI68" s="22">
        <v>16</v>
      </c>
    </row>
    <row r="69" spans="8:35">
      <c r="H69" s="8" t="s">
        <v>175</v>
      </c>
      <c r="I69" s="11" t="str">
        <f>_xlfn.XLOOKUP(H69,AA69:AA198,AB69:AB198,,,)</f>
        <v>1812</v>
      </c>
      <c r="J69" s="26">
        <v>0.5</v>
      </c>
      <c r="K69" s="28">
        <v>70</v>
      </c>
      <c r="L69" s="8" t="s">
        <v>24</v>
      </c>
      <c r="M69" s="7" t="s">
        <v>20</v>
      </c>
      <c r="N69" s="28" t="s">
        <v>165</v>
      </c>
      <c r="X69" s="8" t="s">
        <v>85</v>
      </c>
      <c r="Y69" s="8" t="s">
        <v>28</v>
      </c>
      <c r="AA69" s="8" t="s">
        <v>175</v>
      </c>
      <c r="AB69" s="8" t="s">
        <v>103</v>
      </c>
      <c r="AC69" s="22">
        <v>4.5</v>
      </c>
      <c r="AD69" s="22">
        <v>3.2</v>
      </c>
      <c r="AE69" s="22">
        <v>0.6</v>
      </c>
      <c r="AF69" s="26">
        <f t="shared" si="30"/>
        <v>0.17716535433070865</v>
      </c>
      <c r="AG69" s="26">
        <f t="shared" si="31"/>
        <v>0.12598425196850394</v>
      </c>
      <c r="AH69" s="26">
        <f t="shared" si="32"/>
        <v>2.3622047244094488E-2</v>
      </c>
      <c r="AI69" s="22">
        <v>27</v>
      </c>
    </row>
    <row r="70" spans="8:35">
      <c r="H70" s="8" t="s">
        <v>105</v>
      </c>
      <c r="I70" s="11" t="str">
        <f>_xlfn.XLOOKUP(H70,AA70:AA199,AB70:AB199,,,)</f>
        <v>2010</v>
      </c>
      <c r="J70" s="26">
        <v>0.5</v>
      </c>
      <c r="K70" s="28">
        <v>70</v>
      </c>
      <c r="L70" s="8" t="s">
        <v>24</v>
      </c>
      <c r="M70" s="7" t="s">
        <v>20</v>
      </c>
      <c r="N70" s="28" t="s">
        <v>165</v>
      </c>
      <c r="X70" s="8" t="s">
        <v>85</v>
      </c>
      <c r="Y70" s="8" t="s">
        <v>28</v>
      </c>
      <c r="AA70" s="8" t="s">
        <v>105</v>
      </c>
      <c r="AB70" s="8" t="s">
        <v>106</v>
      </c>
      <c r="AC70" s="22">
        <v>5</v>
      </c>
      <c r="AD70" s="22">
        <v>2.5</v>
      </c>
      <c r="AE70" s="22">
        <v>0.6</v>
      </c>
      <c r="AF70" s="26">
        <f t="shared" si="30"/>
        <v>0.19685039370078741</v>
      </c>
      <c r="AG70" s="26">
        <f t="shared" si="31"/>
        <v>9.8425196850393706E-2</v>
      </c>
      <c r="AH70" s="26">
        <f t="shared" si="32"/>
        <v>2.3622047244094488E-2</v>
      </c>
      <c r="AI70" s="22">
        <v>27</v>
      </c>
    </row>
    <row r="71" spans="8:35">
      <c r="H71" s="8" t="s">
        <v>176</v>
      </c>
      <c r="I71" s="11" t="str">
        <f>_xlfn.XLOOKUP(H71,AA71:AA200,AB71:AB200,,,)</f>
        <v>2512</v>
      </c>
      <c r="J71" s="26">
        <v>1</v>
      </c>
      <c r="K71" s="28">
        <v>70</v>
      </c>
      <c r="L71" s="8" t="s">
        <v>24</v>
      </c>
      <c r="M71" s="7" t="s">
        <v>20</v>
      </c>
      <c r="N71" s="28" t="s">
        <v>165</v>
      </c>
      <c r="X71" s="8" t="s">
        <v>85</v>
      </c>
      <c r="Y71" s="8" t="s">
        <v>28</v>
      </c>
      <c r="AA71" s="8" t="s">
        <v>176</v>
      </c>
      <c r="AB71" s="8" t="s">
        <v>109</v>
      </c>
      <c r="AC71" s="22">
        <v>6.4</v>
      </c>
      <c r="AD71" s="22">
        <v>3.2</v>
      </c>
      <c r="AE71" s="22">
        <v>0.6</v>
      </c>
      <c r="AF71" s="26">
        <f t="shared" si="30"/>
        <v>0.25196850393700787</v>
      </c>
      <c r="AG71" s="26">
        <f t="shared" si="31"/>
        <v>0.12598425196850394</v>
      </c>
      <c r="AH71" s="26">
        <f t="shared" si="32"/>
        <v>2.3622047244094488E-2</v>
      </c>
      <c r="AI71" s="22">
        <v>45</v>
      </c>
    </row>
    <row r="72" spans="8:35">
      <c r="H72" s="8" t="s">
        <v>24</v>
      </c>
      <c r="I72" s="11" t="str">
        <f>_xlfn.XLOOKUP(H72,AA72:AA201,AB72:AB201,,,)</f>
        <v>—</v>
      </c>
      <c r="AA72" s="8" t="s">
        <v>24</v>
      </c>
      <c r="AB72" s="8" t="s">
        <v>24</v>
      </c>
    </row>
    <row r="73" spans="8:35">
      <c r="H73" s="8" t="s">
        <v>177</v>
      </c>
      <c r="I73" s="11" t="str">
        <f>_xlfn.XLOOKUP(H73,AA73:AA202,AB73:AB202,,,)</f>
        <v>0603</v>
      </c>
      <c r="J73" s="26">
        <v>0.2</v>
      </c>
      <c r="K73" s="28">
        <v>70</v>
      </c>
      <c r="L73" s="8" t="s">
        <v>24</v>
      </c>
      <c r="M73" s="7" t="s">
        <v>20</v>
      </c>
      <c r="N73" s="28" t="s">
        <v>165</v>
      </c>
      <c r="X73" s="8" t="s">
        <v>76</v>
      </c>
      <c r="Y73" s="8" t="s">
        <v>41</v>
      </c>
      <c r="AA73" s="8" t="s">
        <v>177</v>
      </c>
      <c r="AB73" s="8" t="s">
        <v>91</v>
      </c>
      <c r="AC73" s="22">
        <v>1.6</v>
      </c>
      <c r="AD73" s="22">
        <v>0.8</v>
      </c>
      <c r="AE73" s="22">
        <v>0.45</v>
      </c>
      <c r="AF73" s="26">
        <f t="shared" ref="AF73:AF78" si="45">CONVERT(AC73,"mm","in")</f>
        <v>6.2992125984251968E-2</v>
      </c>
      <c r="AG73" s="26">
        <f t="shared" ref="AG73:AG78" si="46">CONVERT(AD73,"mm","in")</f>
        <v>3.1496062992125984E-2</v>
      </c>
      <c r="AH73" s="26">
        <f t="shared" ref="AH73:AH78" si="47">CONVERT(AE73,"mm","in")</f>
        <v>1.7716535433070866E-2</v>
      </c>
      <c r="AI73" s="22">
        <v>2</v>
      </c>
    </row>
    <row r="74" spans="8:35">
      <c r="H74" s="8" t="s">
        <v>178</v>
      </c>
      <c r="I74" s="11" t="str">
        <f>_xlfn.XLOOKUP(H74,AA74:AA203,AB74:AB203,,,)</f>
        <v>0805</v>
      </c>
      <c r="J74" s="26">
        <v>0.25</v>
      </c>
      <c r="K74" s="28">
        <v>70</v>
      </c>
      <c r="L74" s="8" t="s">
        <v>24</v>
      </c>
      <c r="M74" s="7" t="s">
        <v>20</v>
      </c>
      <c r="N74" s="28" t="s">
        <v>165</v>
      </c>
      <c r="X74" s="8" t="s">
        <v>76</v>
      </c>
      <c r="Y74" s="8" t="s">
        <v>41</v>
      </c>
      <c r="AA74" s="8" t="s">
        <v>178</v>
      </c>
      <c r="AB74" s="8" t="s">
        <v>95</v>
      </c>
      <c r="AC74" s="22">
        <v>2</v>
      </c>
      <c r="AD74" s="22">
        <v>1.25</v>
      </c>
      <c r="AE74" s="22">
        <v>0.6</v>
      </c>
      <c r="AF74" s="26">
        <f t="shared" si="45"/>
        <v>7.874015748031496E-2</v>
      </c>
      <c r="AG74" s="26">
        <f t="shared" si="46"/>
        <v>4.9212598425196853E-2</v>
      </c>
      <c r="AH74" s="26">
        <f t="shared" si="47"/>
        <v>2.3622047244094488E-2</v>
      </c>
      <c r="AI74" s="22">
        <v>5</v>
      </c>
    </row>
    <row r="75" spans="8:35">
      <c r="H75" s="8" t="s">
        <v>179</v>
      </c>
      <c r="I75" s="11" t="str">
        <f>_xlfn.XLOOKUP(H75,AA75:AA204,AB75:AB204,,,)</f>
        <v>1206</v>
      </c>
      <c r="J75" s="26">
        <v>0.33</v>
      </c>
      <c r="K75" s="28">
        <v>70</v>
      </c>
      <c r="L75" s="8" t="s">
        <v>24</v>
      </c>
      <c r="M75" s="7" t="s">
        <v>20</v>
      </c>
      <c r="N75" s="28" t="s">
        <v>165</v>
      </c>
      <c r="X75" s="8" t="s">
        <v>76</v>
      </c>
      <c r="Y75" s="8" t="s">
        <v>41</v>
      </c>
      <c r="AA75" s="8" t="s">
        <v>179</v>
      </c>
      <c r="AB75" s="8" t="s">
        <v>98</v>
      </c>
      <c r="AC75" s="22">
        <v>3.2</v>
      </c>
      <c r="AD75" s="22">
        <v>1.6</v>
      </c>
      <c r="AE75" s="22">
        <v>0.6</v>
      </c>
      <c r="AF75" s="26">
        <f t="shared" si="45"/>
        <v>0.12598425196850394</v>
      </c>
      <c r="AG75" s="26">
        <f t="shared" si="46"/>
        <v>6.2992125984251968E-2</v>
      </c>
      <c r="AH75" s="26">
        <f t="shared" si="47"/>
        <v>2.3622047244094488E-2</v>
      </c>
      <c r="AI75" s="22">
        <v>10</v>
      </c>
    </row>
    <row r="76" spans="8:35">
      <c r="H76" s="8" t="s">
        <v>180</v>
      </c>
      <c r="I76" s="11" t="str">
        <f>_xlfn.XLOOKUP(H76,AA76:AA205,AB76:AB205,,,)</f>
        <v>1210</v>
      </c>
      <c r="J76" s="26">
        <v>0.33</v>
      </c>
      <c r="K76" s="28">
        <v>70</v>
      </c>
      <c r="L76" s="8" t="s">
        <v>24</v>
      </c>
      <c r="M76" s="7" t="s">
        <v>20</v>
      </c>
      <c r="N76" s="28" t="s">
        <v>165</v>
      </c>
      <c r="X76" s="8" t="s">
        <v>76</v>
      </c>
      <c r="Y76" s="8" t="s">
        <v>41</v>
      </c>
      <c r="AA76" s="8" t="s">
        <v>180</v>
      </c>
      <c r="AB76" s="8" t="s">
        <v>100</v>
      </c>
      <c r="AC76" s="22">
        <v>3.2</v>
      </c>
      <c r="AD76" s="22">
        <v>2.5</v>
      </c>
      <c r="AE76" s="22">
        <v>0.6</v>
      </c>
      <c r="AF76" s="26">
        <f t="shared" si="45"/>
        <v>0.12598425196850394</v>
      </c>
      <c r="AG76" s="26">
        <f t="shared" si="46"/>
        <v>9.8425196850393706E-2</v>
      </c>
      <c r="AH76" s="26">
        <f t="shared" si="47"/>
        <v>2.3622047244094488E-2</v>
      </c>
      <c r="AI76" s="22">
        <v>16</v>
      </c>
    </row>
    <row r="77" spans="8:35">
      <c r="H77" s="8" t="s">
        <v>181</v>
      </c>
      <c r="I77" s="11" t="str">
        <f>_xlfn.XLOOKUP(H77,AA77:AA206,AB77:AB206,,,)</f>
        <v>1812</v>
      </c>
      <c r="J77" s="26">
        <v>0.5</v>
      </c>
      <c r="K77" s="28">
        <v>70</v>
      </c>
      <c r="L77" s="8" t="s">
        <v>24</v>
      </c>
      <c r="M77" s="7" t="s">
        <v>20</v>
      </c>
      <c r="N77" s="28" t="s">
        <v>165</v>
      </c>
      <c r="X77" s="8" t="s">
        <v>76</v>
      </c>
      <c r="Y77" s="8" t="s">
        <v>41</v>
      </c>
      <c r="AA77" s="8" t="s">
        <v>181</v>
      </c>
      <c r="AB77" s="8" t="s">
        <v>103</v>
      </c>
      <c r="AC77" s="22">
        <v>4.5</v>
      </c>
      <c r="AD77" s="22">
        <v>3.2</v>
      </c>
      <c r="AE77" s="22">
        <v>0.6</v>
      </c>
      <c r="AF77" s="26">
        <f t="shared" si="45"/>
        <v>0.17716535433070865</v>
      </c>
      <c r="AG77" s="26">
        <f t="shared" si="46"/>
        <v>0.12598425196850394</v>
      </c>
      <c r="AH77" s="26">
        <f t="shared" si="47"/>
        <v>2.3622047244094488E-2</v>
      </c>
      <c r="AI77" s="22">
        <v>27</v>
      </c>
    </row>
    <row r="78" spans="8:35">
      <c r="H78" s="8" t="s">
        <v>182</v>
      </c>
      <c r="I78" s="11" t="str">
        <f>_xlfn.XLOOKUP(H78,AA78:AA207,AB78:AB207,,,)</f>
        <v>2010</v>
      </c>
      <c r="J78" s="26">
        <v>0.5</v>
      </c>
      <c r="K78" s="28">
        <v>70</v>
      </c>
      <c r="L78" s="8" t="s">
        <v>24</v>
      </c>
      <c r="M78" s="7" t="s">
        <v>20</v>
      </c>
      <c r="N78" s="28" t="s">
        <v>165</v>
      </c>
      <c r="X78" s="8" t="s">
        <v>76</v>
      </c>
      <c r="Y78" s="8" t="s">
        <v>41</v>
      </c>
      <c r="AA78" s="8" t="s">
        <v>182</v>
      </c>
      <c r="AB78" s="8" t="s">
        <v>106</v>
      </c>
      <c r="AC78" s="22">
        <v>5</v>
      </c>
      <c r="AD78" s="22">
        <v>2.5</v>
      </c>
      <c r="AE78" s="22">
        <v>0.6</v>
      </c>
      <c r="AF78" s="26">
        <f t="shared" si="45"/>
        <v>0.19685039370078741</v>
      </c>
      <c r="AG78" s="26">
        <f t="shared" si="46"/>
        <v>9.8425196850393706E-2</v>
      </c>
      <c r="AH78" s="26">
        <f t="shared" si="47"/>
        <v>2.3622047244094488E-2</v>
      </c>
      <c r="AI78" s="22">
        <v>27</v>
      </c>
    </row>
    <row r="79" spans="8:35">
      <c r="H79" s="8" t="s">
        <v>183</v>
      </c>
      <c r="I79" s="11" t="str">
        <f>_xlfn.XLOOKUP(H79,AA79:AA208,AB79:AB208,,,)</f>
        <v>2512</v>
      </c>
      <c r="J79" s="26">
        <v>1</v>
      </c>
      <c r="K79" s="28">
        <v>70</v>
      </c>
      <c r="L79" s="8" t="s">
        <v>24</v>
      </c>
      <c r="M79" s="7" t="s">
        <v>20</v>
      </c>
      <c r="N79" s="28" t="s">
        <v>165</v>
      </c>
      <c r="X79" s="8" t="s">
        <v>76</v>
      </c>
      <c r="Y79" s="8" t="s">
        <v>41</v>
      </c>
      <c r="AA79" s="8" t="s">
        <v>183</v>
      </c>
      <c r="AB79" s="8" t="s">
        <v>109</v>
      </c>
      <c r="AC79" s="22">
        <v>6.4</v>
      </c>
      <c r="AD79" s="22">
        <v>3.2</v>
      </c>
      <c r="AE79" s="22">
        <v>1.1000000000000001</v>
      </c>
      <c r="AF79" s="26">
        <f t="shared" ref="AF73:AF79" si="48">CONVERT(AC79,"mm","in")</f>
        <v>0.25196850393700787</v>
      </c>
      <c r="AG79" s="26">
        <f t="shared" ref="AG73:AG79" si="49">CONVERT(AD79,"mm","in")</f>
        <v>0.12598425196850394</v>
      </c>
      <c r="AH79" s="26">
        <f t="shared" ref="AH73:AH79" si="50">CONVERT(AE79,"mm","in")</f>
        <v>4.3307086614173228E-2</v>
      </c>
      <c r="AI79" s="22">
        <v>79</v>
      </c>
    </row>
    <row r="80" spans="8:35">
      <c r="H80" s="8" t="s">
        <v>24</v>
      </c>
      <c r="I80" s="11" t="str">
        <f>_xlfn.XLOOKUP(H80,AA80:AA209,AB80:AB209,,,)</f>
        <v>—</v>
      </c>
      <c r="AA80" s="8" t="s">
        <v>24</v>
      </c>
      <c r="AB80" s="8" t="s">
        <v>24</v>
      </c>
    </row>
    <row r="81" spans="8:35">
      <c r="H81" s="8" t="s">
        <v>184</v>
      </c>
      <c r="I81" s="11" t="str">
        <f>_xlfn.XLOOKUP(H81,AA81:AA210,AB81:AB210,,,)</f>
        <v>0402</v>
      </c>
      <c r="J81" s="26">
        <v>0.2</v>
      </c>
      <c r="K81" s="28">
        <v>70</v>
      </c>
      <c r="L81" s="28">
        <v>50</v>
      </c>
      <c r="M81" s="7" t="s">
        <v>20</v>
      </c>
      <c r="N81" s="28">
        <v>100</v>
      </c>
      <c r="X81" s="8" t="s">
        <v>85</v>
      </c>
      <c r="Y81" s="8" t="s">
        <v>41</v>
      </c>
      <c r="AA81" s="8" t="s">
        <v>184</v>
      </c>
      <c r="AB81" s="8" t="s">
        <v>86</v>
      </c>
      <c r="AC81" s="22">
        <v>1</v>
      </c>
      <c r="AD81" s="22">
        <v>0.5</v>
      </c>
      <c r="AE81" s="22">
        <v>0.35</v>
      </c>
      <c r="AF81" s="26">
        <f t="shared" ref="AF81:AF87" si="51">CONVERT(AC81,"mm","in")</f>
        <v>3.937007874015748E-2</v>
      </c>
      <c r="AG81" s="26">
        <f t="shared" ref="AG81:AG87" si="52">CONVERT(AD81,"mm","in")</f>
        <v>1.968503937007874E-2</v>
      </c>
      <c r="AH81" s="26">
        <f t="shared" ref="AH81:AH87" si="53">CONVERT(AE81,"mm","in")</f>
        <v>1.377952755905512E-2</v>
      </c>
      <c r="AI81" s="22">
        <v>0.8</v>
      </c>
    </row>
    <row r="82" spans="8:35">
      <c r="H82" s="8" t="s">
        <v>185</v>
      </c>
      <c r="I82" s="11" t="str">
        <f>_xlfn.XLOOKUP(H82,AA82:AA211,AB82:AB211,,,)</f>
        <v>0603</v>
      </c>
      <c r="J82" s="26">
        <v>0.2</v>
      </c>
      <c r="K82" s="28">
        <v>70</v>
      </c>
      <c r="L82" s="28">
        <v>150</v>
      </c>
      <c r="M82" s="7" t="s">
        <v>20</v>
      </c>
      <c r="N82" s="28">
        <v>200</v>
      </c>
      <c r="X82" s="8" t="s">
        <v>85</v>
      </c>
      <c r="Y82" s="8" t="s">
        <v>28</v>
      </c>
      <c r="AA82" s="8" t="s">
        <v>185</v>
      </c>
      <c r="AB82" s="8" t="s">
        <v>91</v>
      </c>
      <c r="AC82" s="22">
        <v>1.6</v>
      </c>
      <c r="AD82" s="22">
        <v>0.8</v>
      </c>
      <c r="AE82" s="22">
        <v>0.45</v>
      </c>
      <c r="AF82" s="26">
        <f t="shared" si="51"/>
        <v>6.2992125984251968E-2</v>
      </c>
      <c r="AG82" s="26">
        <f t="shared" si="52"/>
        <v>3.1496062992125984E-2</v>
      </c>
      <c r="AH82" s="26">
        <f t="shared" si="53"/>
        <v>1.7716535433070866E-2</v>
      </c>
      <c r="AI82" s="22">
        <v>2</v>
      </c>
    </row>
    <row r="83" spans="8:35">
      <c r="H83" s="8" t="s">
        <v>186</v>
      </c>
      <c r="I83" s="11" t="str">
        <f>_xlfn.XLOOKUP(H83,AA83:AA212,AB83:AB212,,,)</f>
        <v>0603</v>
      </c>
      <c r="J83" s="26">
        <v>0.25</v>
      </c>
      <c r="K83" s="28">
        <v>105</v>
      </c>
      <c r="L83" s="28">
        <v>150</v>
      </c>
      <c r="M83" s="7" t="s">
        <v>20</v>
      </c>
      <c r="N83" s="28">
        <v>200</v>
      </c>
      <c r="X83" s="8" t="s">
        <v>85</v>
      </c>
      <c r="Y83" s="8" t="s">
        <v>28</v>
      </c>
      <c r="AA83" s="8" t="s">
        <v>186</v>
      </c>
      <c r="AB83" s="8" t="s">
        <v>91</v>
      </c>
      <c r="AC83" s="22">
        <v>1.6</v>
      </c>
      <c r="AD83" s="22">
        <v>0.8</v>
      </c>
      <c r="AE83" s="22">
        <v>0.45</v>
      </c>
      <c r="AF83" s="26">
        <f t="shared" si="51"/>
        <v>6.2992125984251968E-2</v>
      </c>
      <c r="AG83" s="26">
        <f t="shared" si="52"/>
        <v>3.1496062992125984E-2</v>
      </c>
      <c r="AH83" s="26">
        <f t="shared" si="53"/>
        <v>1.7716535433070866E-2</v>
      </c>
      <c r="AI83" s="22">
        <v>2</v>
      </c>
    </row>
    <row r="84" spans="8:35">
      <c r="H84" s="8" t="s">
        <v>187</v>
      </c>
      <c r="I84" s="11" t="str">
        <f>_xlfn.XLOOKUP(H84,AA84:AA213,AB84:AB213,,,)</f>
        <v>0805</v>
      </c>
      <c r="J84" s="26">
        <v>0.5</v>
      </c>
      <c r="K84" s="28">
        <v>70</v>
      </c>
      <c r="L84" s="28">
        <v>400</v>
      </c>
      <c r="M84" s="7" t="s">
        <v>20</v>
      </c>
      <c r="N84" s="28">
        <v>600</v>
      </c>
      <c r="X84" s="8" t="s">
        <v>85</v>
      </c>
      <c r="Y84" s="8" t="s">
        <v>28</v>
      </c>
      <c r="AA84" s="8" t="s">
        <v>187</v>
      </c>
      <c r="AB84" s="8" t="s">
        <v>95</v>
      </c>
      <c r="AC84" s="22">
        <v>2</v>
      </c>
      <c r="AD84" s="22">
        <v>1.25</v>
      </c>
      <c r="AE84" s="22">
        <v>0.6</v>
      </c>
      <c r="AF84" s="26">
        <f t="shared" si="51"/>
        <v>7.874015748031496E-2</v>
      </c>
      <c r="AG84" s="26">
        <f t="shared" si="52"/>
        <v>4.9212598425196853E-2</v>
      </c>
      <c r="AH84" s="26">
        <f t="shared" si="53"/>
        <v>2.3622047244094488E-2</v>
      </c>
      <c r="AI84" s="22">
        <v>4</v>
      </c>
    </row>
    <row r="85" spans="8:35">
      <c r="H85" s="8" t="s">
        <v>188</v>
      </c>
      <c r="I85" s="11" t="str">
        <f>_xlfn.XLOOKUP(H85,AA85:AA214,AB85:AB214,,,)</f>
        <v>1206</v>
      </c>
      <c r="J85" s="26">
        <v>0.66</v>
      </c>
      <c r="K85" s="28">
        <v>70</v>
      </c>
      <c r="L85" s="28">
        <v>500</v>
      </c>
      <c r="M85" s="7" t="s">
        <v>20</v>
      </c>
      <c r="N85" s="28">
        <v>1000</v>
      </c>
      <c r="X85" s="8" t="s">
        <v>85</v>
      </c>
      <c r="Y85" s="8" t="s">
        <v>28</v>
      </c>
      <c r="AA85" s="8" t="s">
        <v>188</v>
      </c>
      <c r="AB85" s="8" t="s">
        <v>98</v>
      </c>
      <c r="AC85" s="22">
        <v>3.2</v>
      </c>
      <c r="AD85" s="22">
        <v>1.6</v>
      </c>
      <c r="AE85" s="22">
        <v>0.6</v>
      </c>
      <c r="AF85" s="26">
        <f t="shared" si="51"/>
        <v>0.12598425196850394</v>
      </c>
      <c r="AG85" s="26">
        <f t="shared" si="52"/>
        <v>6.2992125984251968E-2</v>
      </c>
      <c r="AH85" s="26">
        <f t="shared" si="53"/>
        <v>2.3622047244094488E-2</v>
      </c>
      <c r="AI85" s="22">
        <v>10</v>
      </c>
    </row>
    <row r="86" spans="8:35">
      <c r="H86" s="8" t="s">
        <v>189</v>
      </c>
      <c r="I86" s="11" t="str">
        <f>_xlfn.XLOOKUP(H86,AA86:AA215,AB86:AB215,,,)</f>
        <v>1206</v>
      </c>
      <c r="J86" s="26">
        <v>0.66</v>
      </c>
      <c r="K86" s="28">
        <v>70</v>
      </c>
      <c r="L86" s="28">
        <v>500</v>
      </c>
      <c r="M86" s="7" t="s">
        <v>20</v>
      </c>
      <c r="N86" s="28">
        <v>1000</v>
      </c>
      <c r="X86" s="8" t="s">
        <v>85</v>
      </c>
      <c r="Y86" s="8" t="s">
        <v>28</v>
      </c>
      <c r="AA86" s="8" t="s">
        <v>189</v>
      </c>
      <c r="AB86" s="8" t="s">
        <v>98</v>
      </c>
      <c r="AC86" s="22">
        <v>3.2</v>
      </c>
      <c r="AD86" s="22">
        <v>1.6</v>
      </c>
      <c r="AE86" s="22">
        <v>0.6</v>
      </c>
      <c r="AF86" s="26">
        <f t="shared" si="51"/>
        <v>0.12598425196850394</v>
      </c>
      <c r="AG86" s="26">
        <f t="shared" si="52"/>
        <v>6.2992125984251968E-2</v>
      </c>
      <c r="AH86" s="26">
        <f t="shared" si="53"/>
        <v>2.3622047244094488E-2</v>
      </c>
      <c r="AI86" s="22">
        <v>10</v>
      </c>
    </row>
    <row r="87" spans="8:35">
      <c r="H87" s="8" t="s">
        <v>190</v>
      </c>
      <c r="I87" s="11" t="str">
        <f>_xlfn.XLOOKUP(H87,AA87:AA216,AB87:AB216,,,)</f>
        <v>1210</v>
      </c>
      <c r="J87" s="26">
        <v>0.5</v>
      </c>
      <c r="K87" s="28">
        <v>70</v>
      </c>
      <c r="L87" s="28">
        <v>200</v>
      </c>
      <c r="M87" s="7" t="s">
        <v>20</v>
      </c>
      <c r="N87" s="28">
        <v>400</v>
      </c>
      <c r="X87" s="8" t="s">
        <v>85</v>
      </c>
      <c r="Y87" s="8" t="s">
        <v>28</v>
      </c>
      <c r="AA87" s="8" t="s">
        <v>190</v>
      </c>
      <c r="AB87" s="8" t="s">
        <v>100</v>
      </c>
      <c r="AC87" s="22">
        <v>3.2</v>
      </c>
      <c r="AD87" s="22">
        <v>2.5</v>
      </c>
      <c r="AE87" s="22">
        <v>0.6</v>
      </c>
      <c r="AF87" s="26">
        <f t="shared" si="51"/>
        <v>0.12598425196850394</v>
      </c>
      <c r="AG87" s="26">
        <f t="shared" si="52"/>
        <v>9.8425196850393706E-2</v>
      </c>
      <c r="AH87" s="26">
        <f t="shared" si="53"/>
        <v>2.3622047244094488E-2</v>
      </c>
      <c r="AI87" s="22">
        <v>16</v>
      </c>
    </row>
    <row r="88" spans="8:35">
      <c r="H88" s="8" t="s">
        <v>24</v>
      </c>
      <c r="I88" s="11" t="str">
        <f>_xlfn.XLOOKUP(H88,AA88:AA217,AB88:AB217,,,)</f>
        <v>—</v>
      </c>
      <c r="AA88" s="8" t="s">
        <v>24</v>
      </c>
      <c r="AB88" s="8" t="s">
        <v>24</v>
      </c>
    </row>
    <row r="89" spans="8:35">
      <c r="H89" s="8" t="s">
        <v>191</v>
      </c>
      <c r="I89" s="11" t="str">
        <f>_xlfn.XLOOKUP(H89,AA89:AA218,AB89:AB218,,,)</f>
        <v>0805</v>
      </c>
      <c r="J89" s="26">
        <v>0.25</v>
      </c>
      <c r="K89" s="28">
        <v>70</v>
      </c>
      <c r="L89" s="28">
        <v>150</v>
      </c>
      <c r="M89" s="7" t="s">
        <v>20</v>
      </c>
      <c r="N89" s="28">
        <v>200</v>
      </c>
      <c r="X89" s="8" t="s">
        <v>85</v>
      </c>
      <c r="Y89" s="8" t="s">
        <v>28</v>
      </c>
      <c r="AA89" s="8" t="s">
        <v>191</v>
      </c>
      <c r="AB89" s="8" t="s">
        <v>95</v>
      </c>
      <c r="AC89" s="22">
        <v>2</v>
      </c>
      <c r="AD89" s="22">
        <v>1.25</v>
      </c>
      <c r="AE89" s="22">
        <v>0.6</v>
      </c>
      <c r="AF89" s="26">
        <f t="shared" ref="AF89:AF91" si="54">CONVERT(AC89,"mm","in")</f>
        <v>7.874015748031496E-2</v>
      </c>
      <c r="AG89" s="26">
        <f t="shared" ref="AG89:AG91" si="55">CONVERT(AD89,"mm","in")</f>
        <v>4.9212598425196853E-2</v>
      </c>
      <c r="AH89" s="26">
        <f t="shared" ref="AH89:AH91" si="56">CONVERT(AE89,"mm","in")</f>
        <v>2.3622047244094488E-2</v>
      </c>
      <c r="AI89" s="22">
        <v>4</v>
      </c>
    </row>
    <row r="90" spans="8:35">
      <c r="H90" s="8" t="s">
        <v>192</v>
      </c>
      <c r="I90" s="11" t="str">
        <f>_xlfn.XLOOKUP(H90,AA90:AA219,AB90:AB219,,,)</f>
        <v>1206</v>
      </c>
      <c r="J90" s="26">
        <v>0.33</v>
      </c>
      <c r="K90" s="28">
        <v>70</v>
      </c>
      <c r="L90" s="28">
        <v>200</v>
      </c>
      <c r="M90" s="7" t="s">
        <v>20</v>
      </c>
      <c r="N90" s="28">
        <v>400</v>
      </c>
      <c r="X90" s="8" t="s">
        <v>85</v>
      </c>
      <c r="Y90" s="8" t="s">
        <v>28</v>
      </c>
      <c r="AA90" s="8" t="s">
        <v>192</v>
      </c>
      <c r="AB90" s="8" t="s">
        <v>98</v>
      </c>
      <c r="AC90" s="22">
        <v>3.2</v>
      </c>
      <c r="AD90" s="22">
        <v>1.6</v>
      </c>
      <c r="AE90" s="22">
        <v>0.6</v>
      </c>
      <c r="AF90" s="26">
        <f t="shared" si="54"/>
        <v>0.12598425196850394</v>
      </c>
      <c r="AG90" s="26">
        <f t="shared" si="55"/>
        <v>6.2992125984251968E-2</v>
      </c>
      <c r="AH90" s="26">
        <f t="shared" si="56"/>
        <v>2.3622047244094488E-2</v>
      </c>
      <c r="AI90" s="22">
        <v>10</v>
      </c>
    </row>
    <row r="91" spans="8:35">
      <c r="H91" s="8" t="s">
        <v>193</v>
      </c>
      <c r="I91" s="11" t="str">
        <f>_xlfn.XLOOKUP(H91,AA91:AA220,AB91:AB220,,,)</f>
        <v>1210</v>
      </c>
      <c r="J91" s="26">
        <v>0.5</v>
      </c>
      <c r="K91" s="28">
        <v>70</v>
      </c>
      <c r="L91" s="28">
        <v>200</v>
      </c>
      <c r="M91" s="7" t="s">
        <v>20</v>
      </c>
      <c r="N91" s="28">
        <v>400</v>
      </c>
      <c r="X91" s="8" t="s">
        <v>85</v>
      </c>
      <c r="Y91" s="8" t="s">
        <v>28</v>
      </c>
      <c r="AA91" s="8" t="s">
        <v>193</v>
      </c>
      <c r="AB91" s="8" t="s">
        <v>100</v>
      </c>
      <c r="AC91" s="22">
        <v>3.2</v>
      </c>
      <c r="AD91" s="22">
        <v>2.5</v>
      </c>
      <c r="AE91" s="22">
        <v>0.6</v>
      </c>
      <c r="AF91" s="26">
        <f t="shared" si="54"/>
        <v>0.12598425196850394</v>
      </c>
      <c r="AG91" s="26">
        <f t="shared" si="55"/>
        <v>9.8425196850393706E-2</v>
      </c>
      <c r="AH91" s="26">
        <f t="shared" si="56"/>
        <v>2.3622047244094488E-2</v>
      </c>
      <c r="AI91" s="22">
        <v>16</v>
      </c>
    </row>
    <row r="92" spans="8:35">
      <c r="H92" s="8" t="s">
        <v>24</v>
      </c>
      <c r="I92" s="11" t="str">
        <f t="shared" ref="I92:I131" si="57">_xlfn.XLOOKUP(H92,AA92:AA221,AB92:AB221,,,)</f>
        <v>—</v>
      </c>
      <c r="AA92" s="8" t="s">
        <v>24</v>
      </c>
      <c r="AB92" s="8" t="s">
        <v>24</v>
      </c>
    </row>
    <row r="93" spans="8:35">
      <c r="H93" s="8" t="s">
        <v>194</v>
      </c>
      <c r="I93" s="11" t="str">
        <f t="shared" si="57"/>
        <v>01005</v>
      </c>
      <c r="J93" s="26">
        <v>3.1E-2</v>
      </c>
      <c r="K93" s="28">
        <v>70</v>
      </c>
      <c r="L93" s="28">
        <v>15</v>
      </c>
      <c r="M93" s="7" t="s">
        <v>20</v>
      </c>
      <c r="N93" s="28">
        <v>30</v>
      </c>
      <c r="X93" s="8" t="s">
        <v>76</v>
      </c>
      <c r="Y93" s="8" t="s">
        <v>24</v>
      </c>
      <c r="AA93" s="8" t="s">
        <v>194</v>
      </c>
      <c r="AB93" s="8" t="s">
        <v>77</v>
      </c>
      <c r="AC93" s="22">
        <v>0.4</v>
      </c>
      <c r="AD93" s="22">
        <v>0.2</v>
      </c>
      <c r="AE93" s="22">
        <v>0.13</v>
      </c>
      <c r="AF93" s="26">
        <f t="shared" ref="AF93:AF110" si="58">CONVERT(AC93,"mm","in")</f>
        <v>1.5748031496062992E-2</v>
      </c>
      <c r="AG93" s="26">
        <f t="shared" ref="AG93:AG110" si="59">CONVERT(AD93,"mm","in")</f>
        <v>7.874015748031496E-3</v>
      </c>
      <c r="AH93" s="26">
        <f t="shared" ref="AH93:AH110" si="60">CONVERT(AE93,"mm","in")</f>
        <v>5.1181102362204724E-3</v>
      </c>
      <c r="AI93" s="22">
        <v>0.04</v>
      </c>
    </row>
    <row r="94" spans="8:35">
      <c r="H94" s="8" t="s">
        <v>195</v>
      </c>
      <c r="I94" s="11" t="str">
        <f t="shared" si="57"/>
        <v>0201</v>
      </c>
      <c r="J94" s="26">
        <v>0.05</v>
      </c>
      <c r="K94" s="28">
        <v>70</v>
      </c>
      <c r="L94" s="28">
        <v>25</v>
      </c>
      <c r="M94" s="7" t="s">
        <v>20</v>
      </c>
      <c r="N94" s="28">
        <v>50</v>
      </c>
      <c r="X94" s="8" t="s">
        <v>76</v>
      </c>
      <c r="Y94" s="8" t="s">
        <v>24</v>
      </c>
      <c r="AA94" s="8" t="s">
        <v>195</v>
      </c>
      <c r="AB94" s="8" t="s">
        <v>80</v>
      </c>
      <c r="AC94" s="22">
        <v>0.6</v>
      </c>
      <c r="AD94" s="22">
        <v>0.3</v>
      </c>
      <c r="AE94" s="22">
        <v>0.23</v>
      </c>
      <c r="AF94" s="26">
        <f t="shared" si="58"/>
        <v>2.3622047244094488E-2</v>
      </c>
      <c r="AG94" s="26">
        <f t="shared" si="59"/>
        <v>1.1811023622047244E-2</v>
      </c>
      <c r="AH94" s="26">
        <f t="shared" si="60"/>
        <v>9.0551181102362203E-3</v>
      </c>
      <c r="AI94" s="22">
        <v>0.15</v>
      </c>
    </row>
    <row r="95" spans="8:35">
      <c r="H95" s="8" t="s">
        <v>196</v>
      </c>
      <c r="I95" s="11" t="str">
        <f t="shared" si="57"/>
        <v>0402</v>
      </c>
      <c r="J95" s="26">
        <v>0.1</v>
      </c>
      <c r="K95" s="28">
        <v>70</v>
      </c>
      <c r="L95" s="28">
        <v>50</v>
      </c>
      <c r="M95" s="7" t="s">
        <v>20</v>
      </c>
      <c r="N95" s="28">
        <v>100</v>
      </c>
      <c r="X95" s="8" t="s">
        <v>85</v>
      </c>
      <c r="Y95" s="8" t="s">
        <v>28</v>
      </c>
      <c r="AA95" s="8" t="s">
        <v>196</v>
      </c>
      <c r="AB95" s="8" t="s">
        <v>86</v>
      </c>
      <c r="AC95" s="22">
        <v>1</v>
      </c>
      <c r="AD95" s="22">
        <v>0.5</v>
      </c>
      <c r="AE95" s="22">
        <v>0.35</v>
      </c>
      <c r="AF95" s="26">
        <f t="shared" si="58"/>
        <v>3.937007874015748E-2</v>
      </c>
      <c r="AG95" s="26">
        <f t="shared" si="59"/>
        <v>1.968503937007874E-2</v>
      </c>
      <c r="AH95" s="26">
        <f t="shared" si="60"/>
        <v>1.377952755905512E-2</v>
      </c>
      <c r="AI95" s="22">
        <v>0.8</v>
      </c>
    </row>
    <row r="96" spans="8:35">
      <c r="H96" s="8" t="s">
        <v>197</v>
      </c>
      <c r="I96" s="11" t="str">
        <f t="shared" si="57"/>
        <v>0402</v>
      </c>
      <c r="J96" s="26">
        <v>0.1</v>
      </c>
      <c r="K96" s="28">
        <v>70</v>
      </c>
      <c r="L96" s="28">
        <v>50</v>
      </c>
      <c r="M96" s="7" t="s">
        <v>20</v>
      </c>
      <c r="N96" s="28">
        <v>100</v>
      </c>
      <c r="X96" s="8" t="s">
        <v>85</v>
      </c>
      <c r="Y96" s="8" t="s">
        <v>28</v>
      </c>
      <c r="AA96" s="8" t="s">
        <v>197</v>
      </c>
      <c r="AB96" s="8" t="s">
        <v>86</v>
      </c>
      <c r="AC96" s="22">
        <v>1</v>
      </c>
      <c r="AD96" s="22">
        <v>0.5</v>
      </c>
      <c r="AE96" s="22">
        <v>0.35</v>
      </c>
      <c r="AF96" s="26">
        <f t="shared" si="58"/>
        <v>3.937007874015748E-2</v>
      </c>
      <c r="AG96" s="26">
        <f t="shared" si="59"/>
        <v>1.968503937007874E-2</v>
      </c>
      <c r="AH96" s="26">
        <f t="shared" si="60"/>
        <v>1.377952755905512E-2</v>
      </c>
      <c r="AI96" s="22">
        <v>0.8</v>
      </c>
    </row>
    <row r="97" spans="8:35">
      <c r="H97" s="8" t="s">
        <v>198</v>
      </c>
      <c r="I97" s="11" t="str">
        <f t="shared" si="57"/>
        <v>0603</v>
      </c>
      <c r="J97" s="26">
        <v>0.1</v>
      </c>
      <c r="K97" s="28">
        <v>70</v>
      </c>
      <c r="L97" s="28">
        <v>75</v>
      </c>
      <c r="M97" s="7" t="s">
        <v>20</v>
      </c>
      <c r="N97" s="28">
        <v>150</v>
      </c>
      <c r="X97" s="8" t="s">
        <v>85</v>
      </c>
      <c r="Y97" s="8" t="s">
        <v>28</v>
      </c>
      <c r="AA97" s="8" t="s">
        <v>198</v>
      </c>
      <c r="AB97" s="8" t="s">
        <v>91</v>
      </c>
      <c r="AC97" s="22">
        <v>1.6</v>
      </c>
      <c r="AD97" s="22">
        <v>0.8</v>
      </c>
      <c r="AE97" s="22">
        <v>0.45</v>
      </c>
      <c r="AF97" s="26">
        <f t="shared" si="58"/>
        <v>6.2992125984251968E-2</v>
      </c>
      <c r="AG97" s="26">
        <f t="shared" si="59"/>
        <v>3.1496062992125984E-2</v>
      </c>
      <c r="AH97" s="26">
        <f t="shared" si="60"/>
        <v>1.7716535433070866E-2</v>
      </c>
      <c r="AI97" s="22">
        <v>2</v>
      </c>
    </row>
    <row r="98" spans="8:35">
      <c r="H98" s="8" t="s">
        <v>199</v>
      </c>
      <c r="I98" s="11" t="str">
        <f t="shared" si="57"/>
        <v>0603</v>
      </c>
      <c r="J98" s="26">
        <v>0.1</v>
      </c>
      <c r="K98" s="28">
        <v>70</v>
      </c>
      <c r="L98" s="28">
        <v>75</v>
      </c>
      <c r="M98" s="7" t="s">
        <v>20</v>
      </c>
      <c r="N98" s="28">
        <v>150</v>
      </c>
      <c r="X98" s="8" t="s">
        <v>85</v>
      </c>
      <c r="Y98" s="8" t="s">
        <v>28</v>
      </c>
      <c r="AA98" s="8" t="s">
        <v>199</v>
      </c>
      <c r="AB98" s="8" t="s">
        <v>91</v>
      </c>
      <c r="AC98" s="22">
        <v>1.6</v>
      </c>
      <c r="AD98" s="22">
        <v>0.8</v>
      </c>
      <c r="AE98" s="22">
        <v>0.45</v>
      </c>
      <c r="AF98" s="26">
        <f t="shared" si="58"/>
        <v>6.2992125984251968E-2</v>
      </c>
      <c r="AG98" s="26">
        <f t="shared" si="59"/>
        <v>3.1496062992125984E-2</v>
      </c>
      <c r="AH98" s="26">
        <f t="shared" si="60"/>
        <v>1.7716535433070866E-2</v>
      </c>
      <c r="AI98" s="22">
        <v>2</v>
      </c>
    </row>
    <row r="99" spans="8:35">
      <c r="H99" s="8" t="s">
        <v>200</v>
      </c>
      <c r="I99" s="11" t="str">
        <f t="shared" si="57"/>
        <v>0805</v>
      </c>
      <c r="J99" s="26">
        <v>0.125</v>
      </c>
      <c r="K99" s="28">
        <v>70</v>
      </c>
      <c r="L99" s="28">
        <v>150</v>
      </c>
      <c r="M99" s="7" t="s">
        <v>20</v>
      </c>
      <c r="N99" s="28">
        <v>200</v>
      </c>
      <c r="X99" s="8" t="s">
        <v>85</v>
      </c>
      <c r="Y99" s="8" t="s">
        <v>28</v>
      </c>
      <c r="AA99" s="8" t="s">
        <v>200</v>
      </c>
      <c r="AB99" s="8" t="s">
        <v>95</v>
      </c>
      <c r="AC99" s="22">
        <v>2</v>
      </c>
      <c r="AD99" s="22">
        <v>1.25</v>
      </c>
      <c r="AE99" s="22">
        <v>0.6</v>
      </c>
      <c r="AF99" s="26">
        <f t="shared" si="58"/>
        <v>7.874015748031496E-2</v>
      </c>
      <c r="AG99" s="26">
        <f t="shared" si="59"/>
        <v>4.9212598425196853E-2</v>
      </c>
      <c r="AH99" s="26">
        <f t="shared" si="60"/>
        <v>2.3622047244094488E-2</v>
      </c>
      <c r="AI99" s="22">
        <v>4</v>
      </c>
    </row>
    <row r="100" spans="8:35">
      <c r="H100" s="8" t="s">
        <v>201</v>
      </c>
      <c r="I100" s="11" t="str">
        <f t="shared" si="57"/>
        <v>0805</v>
      </c>
      <c r="J100" s="26">
        <v>0.125</v>
      </c>
      <c r="K100" s="28">
        <v>70</v>
      </c>
      <c r="L100" s="28">
        <v>150</v>
      </c>
      <c r="M100" s="7" t="s">
        <v>20</v>
      </c>
      <c r="N100" s="28">
        <v>200</v>
      </c>
      <c r="X100" s="8" t="s">
        <v>85</v>
      </c>
      <c r="Y100" s="8" t="s">
        <v>28</v>
      </c>
      <c r="AA100" s="8" t="s">
        <v>201</v>
      </c>
      <c r="AB100" s="8" t="s">
        <v>95</v>
      </c>
      <c r="AC100" s="22">
        <v>2</v>
      </c>
      <c r="AD100" s="22">
        <v>1.25</v>
      </c>
      <c r="AE100" s="22">
        <v>0.6</v>
      </c>
      <c r="AF100" s="26">
        <f t="shared" si="58"/>
        <v>7.874015748031496E-2</v>
      </c>
      <c r="AG100" s="26">
        <f t="shared" si="59"/>
        <v>4.9212598425196853E-2</v>
      </c>
      <c r="AH100" s="26">
        <f t="shared" si="60"/>
        <v>2.3622047244094488E-2</v>
      </c>
      <c r="AI100" s="22">
        <v>4</v>
      </c>
    </row>
    <row r="101" spans="8:35">
      <c r="H101" s="8" t="s">
        <v>202</v>
      </c>
      <c r="I101" s="11" t="str">
        <f t="shared" si="57"/>
        <v>1206</v>
      </c>
      <c r="J101" s="26">
        <v>0.25</v>
      </c>
      <c r="K101" s="28">
        <v>70</v>
      </c>
      <c r="L101" s="28">
        <v>200</v>
      </c>
      <c r="M101" s="7" t="s">
        <v>20</v>
      </c>
      <c r="N101" s="28">
        <v>400</v>
      </c>
      <c r="X101" s="8" t="s">
        <v>85</v>
      </c>
      <c r="Y101" s="8" t="s">
        <v>28</v>
      </c>
      <c r="AA101" s="8" t="s">
        <v>202</v>
      </c>
      <c r="AB101" s="8" t="s">
        <v>98</v>
      </c>
      <c r="AC101" s="22">
        <v>3.2</v>
      </c>
      <c r="AD101" s="22">
        <v>1.6</v>
      </c>
      <c r="AE101" s="22">
        <v>0.6</v>
      </c>
      <c r="AF101" s="26">
        <f t="shared" si="58"/>
        <v>0.12598425196850394</v>
      </c>
      <c r="AG101" s="26">
        <f t="shared" si="59"/>
        <v>6.2992125984251968E-2</v>
      </c>
      <c r="AH101" s="26">
        <f t="shared" si="60"/>
        <v>2.3622047244094488E-2</v>
      </c>
      <c r="AI101" s="22">
        <v>10</v>
      </c>
    </row>
    <row r="102" spans="8:35">
      <c r="H102" s="8" t="s">
        <v>203</v>
      </c>
      <c r="I102" s="11" t="str">
        <f t="shared" si="57"/>
        <v>1206</v>
      </c>
      <c r="J102" s="26">
        <v>0.25</v>
      </c>
      <c r="K102" s="28">
        <v>70</v>
      </c>
      <c r="L102" s="28">
        <v>200</v>
      </c>
      <c r="M102" s="7" t="s">
        <v>20</v>
      </c>
      <c r="N102" s="28">
        <v>400</v>
      </c>
      <c r="X102" s="8" t="s">
        <v>85</v>
      </c>
      <c r="Y102" s="8" t="s">
        <v>28</v>
      </c>
      <c r="AA102" s="8" t="s">
        <v>203</v>
      </c>
      <c r="AB102" s="8" t="s">
        <v>98</v>
      </c>
      <c r="AC102" s="22">
        <v>3.2</v>
      </c>
      <c r="AD102" s="22">
        <v>1.6</v>
      </c>
      <c r="AE102" s="22">
        <v>0.6</v>
      </c>
      <c r="AF102" s="26">
        <f t="shared" si="58"/>
        <v>0.12598425196850394</v>
      </c>
      <c r="AG102" s="26">
        <f t="shared" si="59"/>
        <v>6.2992125984251968E-2</v>
      </c>
      <c r="AH102" s="26">
        <f t="shared" si="60"/>
        <v>2.3622047244094488E-2</v>
      </c>
      <c r="AI102" s="22">
        <v>10</v>
      </c>
    </row>
    <row r="103" spans="8:35">
      <c r="H103" s="8" t="s">
        <v>204</v>
      </c>
      <c r="I103" s="11" t="str">
        <f t="shared" si="57"/>
        <v>1210</v>
      </c>
      <c r="J103" s="26">
        <v>0.5</v>
      </c>
      <c r="K103" s="28">
        <v>70</v>
      </c>
      <c r="L103" s="28">
        <v>200</v>
      </c>
      <c r="M103" s="7" t="s">
        <v>20</v>
      </c>
      <c r="N103" s="28">
        <v>400</v>
      </c>
      <c r="X103" s="8" t="s">
        <v>85</v>
      </c>
      <c r="Y103" s="8" t="s">
        <v>28</v>
      </c>
      <c r="AA103" s="8" t="s">
        <v>204</v>
      </c>
      <c r="AB103" s="8" t="s">
        <v>100</v>
      </c>
      <c r="AC103" s="22">
        <v>3.2</v>
      </c>
      <c r="AD103" s="22">
        <v>2.5</v>
      </c>
      <c r="AE103" s="22">
        <v>0.6</v>
      </c>
      <c r="AF103" s="26">
        <f t="shared" si="58"/>
        <v>0.12598425196850394</v>
      </c>
      <c r="AG103" s="26">
        <f t="shared" si="59"/>
        <v>9.8425196850393706E-2</v>
      </c>
      <c r="AH103" s="26">
        <f t="shared" si="60"/>
        <v>2.3622047244094488E-2</v>
      </c>
      <c r="AI103" s="22">
        <v>16</v>
      </c>
    </row>
    <row r="104" spans="8:35">
      <c r="H104" s="8" t="s">
        <v>205</v>
      </c>
      <c r="I104" s="11" t="str">
        <f t="shared" si="57"/>
        <v>1210</v>
      </c>
      <c r="J104" s="26">
        <v>0.5</v>
      </c>
      <c r="K104" s="28">
        <v>70</v>
      </c>
      <c r="L104" s="28">
        <v>200</v>
      </c>
      <c r="M104" s="7" t="s">
        <v>20</v>
      </c>
      <c r="N104" s="28">
        <v>400</v>
      </c>
      <c r="X104" s="8" t="s">
        <v>85</v>
      </c>
      <c r="Y104" s="8" t="s">
        <v>28</v>
      </c>
      <c r="AA104" s="8" t="s">
        <v>205</v>
      </c>
      <c r="AB104" s="8" t="s">
        <v>100</v>
      </c>
      <c r="AC104" s="22">
        <v>3.2</v>
      </c>
      <c r="AD104" s="22">
        <v>2.5</v>
      </c>
      <c r="AE104" s="22">
        <v>0.6</v>
      </c>
      <c r="AF104" s="26">
        <f t="shared" si="58"/>
        <v>0.12598425196850394</v>
      </c>
      <c r="AG104" s="26">
        <f t="shared" si="59"/>
        <v>9.8425196850393706E-2</v>
      </c>
      <c r="AH104" s="26">
        <f t="shared" si="60"/>
        <v>2.3622047244094488E-2</v>
      </c>
      <c r="AI104" s="22">
        <v>16</v>
      </c>
    </row>
    <row r="105" spans="8:35">
      <c r="H105" s="8" t="s">
        <v>206</v>
      </c>
      <c r="I105" s="11" t="str">
        <f t="shared" si="57"/>
        <v>1812</v>
      </c>
      <c r="J105" s="26">
        <v>0.75</v>
      </c>
      <c r="K105" s="28">
        <v>70</v>
      </c>
      <c r="L105" s="28">
        <v>200</v>
      </c>
      <c r="M105" s="7" t="s">
        <v>20</v>
      </c>
      <c r="N105" s="28">
        <v>400</v>
      </c>
      <c r="X105" s="8" t="s">
        <v>85</v>
      </c>
      <c r="Y105" s="8" t="s">
        <v>28</v>
      </c>
      <c r="AA105" s="8" t="s">
        <v>206</v>
      </c>
      <c r="AB105" s="8" t="s">
        <v>103</v>
      </c>
      <c r="AC105" s="22">
        <v>4.5</v>
      </c>
      <c r="AD105" s="22">
        <v>3.2</v>
      </c>
      <c r="AE105" s="22">
        <v>0.6</v>
      </c>
      <c r="AF105" s="26">
        <f t="shared" si="58"/>
        <v>0.17716535433070865</v>
      </c>
      <c r="AG105" s="26">
        <f t="shared" si="59"/>
        <v>0.12598425196850394</v>
      </c>
      <c r="AH105" s="26">
        <f t="shared" si="60"/>
        <v>2.3622047244094488E-2</v>
      </c>
      <c r="AI105" s="22">
        <v>27</v>
      </c>
    </row>
    <row r="106" spans="8:35">
      <c r="H106" s="8" t="s">
        <v>207</v>
      </c>
      <c r="I106" s="11" t="str">
        <f t="shared" si="57"/>
        <v>1812</v>
      </c>
      <c r="J106" s="26">
        <v>0.75</v>
      </c>
      <c r="K106" s="28">
        <v>70</v>
      </c>
      <c r="L106" s="28">
        <v>200</v>
      </c>
      <c r="M106" s="7" t="s">
        <v>20</v>
      </c>
      <c r="N106" s="28">
        <v>400</v>
      </c>
      <c r="X106" s="8" t="s">
        <v>85</v>
      </c>
      <c r="Y106" s="8" t="s">
        <v>28</v>
      </c>
      <c r="AA106" s="8" t="s">
        <v>207</v>
      </c>
      <c r="AB106" s="8" t="s">
        <v>103</v>
      </c>
      <c r="AC106" s="22">
        <v>4.5</v>
      </c>
      <c r="AD106" s="22">
        <v>3.2</v>
      </c>
      <c r="AE106" s="22">
        <v>0.6</v>
      </c>
      <c r="AF106" s="26">
        <f t="shared" si="58"/>
        <v>0.17716535433070865</v>
      </c>
      <c r="AG106" s="26">
        <f t="shared" si="59"/>
        <v>0.12598425196850394</v>
      </c>
      <c r="AH106" s="26">
        <f t="shared" si="60"/>
        <v>2.3622047244094488E-2</v>
      </c>
      <c r="AI106" s="22">
        <v>27</v>
      </c>
    </row>
    <row r="107" spans="8:35">
      <c r="H107" s="8" t="s">
        <v>208</v>
      </c>
      <c r="I107" s="11" t="str">
        <f t="shared" si="57"/>
        <v>2010</v>
      </c>
      <c r="J107" s="26">
        <v>0.75</v>
      </c>
      <c r="K107" s="28">
        <v>70</v>
      </c>
      <c r="L107" s="28">
        <v>200</v>
      </c>
      <c r="M107" s="7" t="s">
        <v>20</v>
      </c>
      <c r="N107" s="28">
        <v>500</v>
      </c>
      <c r="X107" s="8" t="s">
        <v>85</v>
      </c>
      <c r="Y107" s="8" t="s">
        <v>28</v>
      </c>
      <c r="AA107" s="8" t="s">
        <v>208</v>
      </c>
      <c r="AB107" s="8" t="s">
        <v>106</v>
      </c>
      <c r="AC107" s="22">
        <v>5</v>
      </c>
      <c r="AD107" s="22">
        <v>2.5</v>
      </c>
      <c r="AE107" s="22">
        <v>0.6</v>
      </c>
      <c r="AF107" s="26">
        <f t="shared" si="58"/>
        <v>0.19685039370078741</v>
      </c>
      <c r="AG107" s="26">
        <f t="shared" si="59"/>
        <v>9.8425196850393706E-2</v>
      </c>
      <c r="AH107" s="26">
        <f t="shared" si="60"/>
        <v>2.3622047244094488E-2</v>
      </c>
      <c r="AI107" s="22">
        <v>27</v>
      </c>
    </row>
    <row r="108" spans="8:35">
      <c r="H108" s="8" t="s">
        <v>209</v>
      </c>
      <c r="I108" s="11" t="str">
        <f t="shared" si="57"/>
        <v>2010</v>
      </c>
      <c r="J108" s="26">
        <v>0.75</v>
      </c>
      <c r="K108" s="28">
        <v>70</v>
      </c>
      <c r="L108" s="28">
        <v>200</v>
      </c>
      <c r="M108" s="7" t="s">
        <v>20</v>
      </c>
      <c r="N108" s="28">
        <v>500</v>
      </c>
      <c r="X108" s="8" t="s">
        <v>85</v>
      </c>
      <c r="Y108" s="8" t="s">
        <v>28</v>
      </c>
      <c r="AA108" s="8" t="s">
        <v>209</v>
      </c>
      <c r="AB108" s="8" t="s">
        <v>106</v>
      </c>
      <c r="AC108" s="22">
        <v>5</v>
      </c>
      <c r="AD108" s="22">
        <v>2.5</v>
      </c>
      <c r="AE108" s="22">
        <v>0.6</v>
      </c>
      <c r="AF108" s="26">
        <f t="shared" si="58"/>
        <v>0.19685039370078741</v>
      </c>
      <c r="AG108" s="26">
        <f t="shared" si="59"/>
        <v>9.8425196850393706E-2</v>
      </c>
      <c r="AH108" s="26">
        <f t="shared" si="60"/>
        <v>2.3622047244094488E-2</v>
      </c>
      <c r="AI108" s="22">
        <v>27</v>
      </c>
    </row>
    <row r="109" spans="8:35">
      <c r="H109" s="8" t="s">
        <v>210</v>
      </c>
      <c r="I109" s="11" t="str">
        <f t="shared" si="57"/>
        <v>2512</v>
      </c>
      <c r="J109" s="26">
        <v>1</v>
      </c>
      <c r="K109" s="28">
        <v>70</v>
      </c>
      <c r="L109" s="28">
        <v>200</v>
      </c>
      <c r="M109" s="7" t="s">
        <v>20</v>
      </c>
      <c r="N109" s="28">
        <v>500</v>
      </c>
      <c r="X109" s="8" t="s">
        <v>85</v>
      </c>
      <c r="Y109" s="8" t="s">
        <v>28</v>
      </c>
      <c r="AA109" s="8" t="s">
        <v>210</v>
      </c>
      <c r="AB109" s="8" t="s">
        <v>109</v>
      </c>
      <c r="AC109" s="22">
        <v>6.4</v>
      </c>
      <c r="AD109" s="22">
        <v>3.2</v>
      </c>
      <c r="AE109" s="22">
        <v>0.6</v>
      </c>
      <c r="AF109" s="26">
        <f t="shared" si="58"/>
        <v>0.25196850393700787</v>
      </c>
      <c r="AG109" s="26">
        <f t="shared" si="59"/>
        <v>0.12598425196850394</v>
      </c>
      <c r="AH109" s="26">
        <f t="shared" si="60"/>
        <v>2.3622047244094488E-2</v>
      </c>
      <c r="AI109" s="22">
        <v>45</v>
      </c>
    </row>
    <row r="110" spans="8:35">
      <c r="H110" s="8" t="s">
        <v>211</v>
      </c>
      <c r="I110" s="11" t="str">
        <f t="shared" si="57"/>
        <v>2512</v>
      </c>
      <c r="J110" s="26">
        <v>1</v>
      </c>
      <c r="K110" s="28">
        <v>70</v>
      </c>
      <c r="L110" s="28">
        <v>200</v>
      </c>
      <c r="M110" s="7" t="s">
        <v>20</v>
      </c>
      <c r="N110" s="28">
        <v>500</v>
      </c>
      <c r="X110" s="8" t="s">
        <v>85</v>
      </c>
      <c r="Y110" s="8" t="s">
        <v>28</v>
      </c>
      <c r="AA110" s="8" t="s">
        <v>211</v>
      </c>
      <c r="AB110" s="8" t="s">
        <v>109</v>
      </c>
      <c r="AC110" s="22">
        <v>6.4</v>
      </c>
      <c r="AD110" s="22">
        <v>3.2</v>
      </c>
      <c r="AE110" s="22">
        <v>0.6</v>
      </c>
      <c r="AF110" s="26">
        <f t="shared" si="58"/>
        <v>0.25196850393700787</v>
      </c>
      <c r="AG110" s="26">
        <f t="shared" si="59"/>
        <v>0.12598425196850394</v>
      </c>
      <c r="AH110" s="26">
        <f t="shared" si="60"/>
        <v>2.3622047244094488E-2</v>
      </c>
      <c r="AI110" s="22">
        <v>45</v>
      </c>
    </row>
    <row r="111" spans="8:35">
      <c r="H111" s="8" t="s">
        <v>24</v>
      </c>
      <c r="I111" s="11" t="str">
        <f t="shared" si="57"/>
        <v>—</v>
      </c>
      <c r="AA111" s="8" t="s">
        <v>24</v>
      </c>
      <c r="AB111" s="8" t="s">
        <v>24</v>
      </c>
    </row>
    <row r="112" spans="8:35">
      <c r="H112" s="8" t="s">
        <v>212</v>
      </c>
      <c r="I112" s="11" t="str">
        <f t="shared" si="57"/>
        <v>0805</v>
      </c>
      <c r="J112" s="26">
        <v>0.25</v>
      </c>
      <c r="K112" s="28">
        <v>70</v>
      </c>
      <c r="L112" s="8" t="s">
        <v>24</v>
      </c>
      <c r="M112" s="7" t="s">
        <v>20</v>
      </c>
      <c r="N112" s="28" t="s">
        <v>165</v>
      </c>
      <c r="X112" s="8" t="s">
        <v>85</v>
      </c>
      <c r="Y112" s="8" t="s">
        <v>28</v>
      </c>
      <c r="AA112" s="8" t="s">
        <v>212</v>
      </c>
      <c r="AB112" s="8" t="s">
        <v>95</v>
      </c>
      <c r="AC112" s="22">
        <v>2</v>
      </c>
      <c r="AD112" s="22">
        <v>1.25</v>
      </c>
      <c r="AE112" s="22">
        <v>0.55000000000000004</v>
      </c>
      <c r="AF112" s="26">
        <f t="shared" ref="AF112" si="61">CONVERT(AC112,"mm","in")</f>
        <v>7.874015748031496E-2</v>
      </c>
      <c r="AG112" s="26">
        <f t="shared" ref="AG112" si="62">CONVERT(AD112,"mm","in")</f>
        <v>4.9212598425196853E-2</v>
      </c>
      <c r="AH112" s="26">
        <f t="shared" ref="AH112" si="63">CONVERT(AE112,"mm","in")</f>
        <v>2.1653543307086614E-2</v>
      </c>
      <c r="AI112" s="22">
        <v>6</v>
      </c>
    </row>
    <row r="113" spans="8:35">
      <c r="H113" s="8" t="s">
        <v>24</v>
      </c>
      <c r="I113" s="11" t="str">
        <f t="shared" si="57"/>
        <v>—</v>
      </c>
      <c r="AA113" s="8" t="s">
        <v>24</v>
      </c>
      <c r="AB113" s="8" t="s">
        <v>24</v>
      </c>
    </row>
    <row r="114" spans="8:35">
      <c r="H114" s="8" t="s">
        <v>213</v>
      </c>
      <c r="I114" s="11" t="str">
        <f t="shared" si="57"/>
        <v>0402</v>
      </c>
      <c r="J114" s="26">
        <v>0.1</v>
      </c>
      <c r="K114" s="28">
        <v>70</v>
      </c>
      <c r="L114" s="28">
        <v>50</v>
      </c>
      <c r="M114" s="7" t="s">
        <v>20</v>
      </c>
      <c r="N114" s="28">
        <v>100</v>
      </c>
      <c r="X114" s="8" t="s">
        <v>85</v>
      </c>
      <c r="Y114" s="8" t="s">
        <v>28</v>
      </c>
      <c r="AA114" s="8" t="s">
        <v>213</v>
      </c>
      <c r="AB114" s="8" t="s">
        <v>86</v>
      </c>
      <c r="AC114" s="22">
        <v>1</v>
      </c>
      <c r="AD114" s="22">
        <v>0.5</v>
      </c>
      <c r="AE114" s="22">
        <v>0.35</v>
      </c>
      <c r="AF114" s="26">
        <f t="shared" ref="AF114:AF116" si="64">CONVERT(AC114,"mm","in")</f>
        <v>3.937007874015748E-2</v>
      </c>
      <c r="AG114" s="26">
        <f t="shared" ref="AG114:AG116" si="65">CONVERT(AD114,"mm","in")</f>
        <v>1.968503937007874E-2</v>
      </c>
      <c r="AH114" s="26">
        <f t="shared" ref="AH114:AH116" si="66">CONVERT(AE114,"mm","in")</f>
        <v>1.377952755905512E-2</v>
      </c>
      <c r="AI114" s="22">
        <v>0.8</v>
      </c>
    </row>
    <row r="115" spans="8:35">
      <c r="H115" s="8" t="s">
        <v>214</v>
      </c>
      <c r="I115" s="11" t="str">
        <f t="shared" si="57"/>
        <v>0603</v>
      </c>
      <c r="J115" s="26">
        <v>0.1</v>
      </c>
      <c r="K115" s="28">
        <v>70</v>
      </c>
      <c r="L115" s="28">
        <v>75</v>
      </c>
      <c r="M115" s="7" t="s">
        <v>20</v>
      </c>
      <c r="N115" s="28">
        <v>150</v>
      </c>
      <c r="X115" s="8" t="s">
        <v>85</v>
      </c>
      <c r="Y115" s="8" t="s">
        <v>28</v>
      </c>
      <c r="AA115" s="8" t="s">
        <v>214</v>
      </c>
      <c r="AB115" s="8" t="s">
        <v>91</v>
      </c>
      <c r="AC115" s="22">
        <v>1.6</v>
      </c>
      <c r="AD115" s="22">
        <v>0.8</v>
      </c>
      <c r="AE115" s="22">
        <v>0.45</v>
      </c>
      <c r="AF115" s="26">
        <f t="shared" si="64"/>
        <v>6.2992125984251968E-2</v>
      </c>
      <c r="AG115" s="26">
        <f t="shared" si="65"/>
        <v>3.1496062992125984E-2</v>
      </c>
      <c r="AH115" s="26">
        <f t="shared" si="66"/>
        <v>1.7716535433070866E-2</v>
      </c>
      <c r="AI115" s="22">
        <v>2</v>
      </c>
    </row>
    <row r="116" spans="8:35">
      <c r="H116" s="8" t="s">
        <v>215</v>
      </c>
      <c r="I116" s="11" t="str">
        <f t="shared" si="57"/>
        <v>0805</v>
      </c>
      <c r="J116" s="26">
        <v>0.125</v>
      </c>
      <c r="K116" s="28">
        <v>70</v>
      </c>
      <c r="L116" s="28">
        <v>150</v>
      </c>
      <c r="M116" s="7" t="s">
        <v>20</v>
      </c>
      <c r="N116" s="28">
        <v>200</v>
      </c>
      <c r="X116" s="8" t="s">
        <v>85</v>
      </c>
      <c r="Y116" s="8" t="s">
        <v>28</v>
      </c>
      <c r="AA116" s="8" t="s">
        <v>215</v>
      </c>
      <c r="AB116" s="8" t="s">
        <v>95</v>
      </c>
      <c r="AC116" s="22">
        <v>2</v>
      </c>
      <c r="AD116" s="22">
        <v>1.25</v>
      </c>
      <c r="AE116" s="22">
        <v>0.6</v>
      </c>
      <c r="AF116" s="26">
        <f t="shared" si="64"/>
        <v>7.874015748031496E-2</v>
      </c>
      <c r="AG116" s="26">
        <f t="shared" si="65"/>
        <v>4.9212598425196853E-2</v>
      </c>
      <c r="AH116" s="26">
        <f t="shared" si="66"/>
        <v>2.3622047244094488E-2</v>
      </c>
      <c r="AI116" s="22">
        <v>4</v>
      </c>
    </row>
    <row r="117" spans="8:35">
      <c r="H117" s="8" t="s">
        <v>24</v>
      </c>
      <c r="I117" s="11" t="str">
        <f t="shared" si="57"/>
        <v>—</v>
      </c>
      <c r="AA117" s="8" t="s">
        <v>24</v>
      </c>
      <c r="AB117" s="8" t="s">
        <v>24</v>
      </c>
    </row>
    <row r="118" spans="8:35">
      <c r="H118" s="8" t="s">
        <v>216</v>
      </c>
      <c r="I118" s="11" t="str">
        <f t="shared" si="57"/>
        <v>0603</v>
      </c>
      <c r="J118" s="26">
        <v>0.25</v>
      </c>
      <c r="K118" s="28">
        <v>70</v>
      </c>
      <c r="L118" s="28">
        <v>150</v>
      </c>
      <c r="M118" s="7" t="s">
        <v>20</v>
      </c>
      <c r="N118" s="28">
        <v>200</v>
      </c>
      <c r="X118" s="8" t="s">
        <v>85</v>
      </c>
      <c r="Y118" s="8" t="s">
        <v>28</v>
      </c>
      <c r="AA118" s="8" t="s">
        <v>216</v>
      </c>
      <c r="AB118" s="8" t="s">
        <v>91</v>
      </c>
      <c r="AC118" s="22">
        <v>1.6</v>
      </c>
      <c r="AD118" s="22">
        <v>0.8</v>
      </c>
      <c r="AE118" s="22">
        <v>0.45</v>
      </c>
      <c r="AF118" s="26">
        <f t="shared" ref="AF118:AF120" si="67">CONVERT(AC118,"mm","in")</f>
        <v>6.2992125984251968E-2</v>
      </c>
      <c r="AG118" s="26">
        <f t="shared" ref="AG118:AG120" si="68">CONVERT(AD118,"mm","in")</f>
        <v>3.1496062992125984E-2</v>
      </c>
      <c r="AH118" s="26">
        <f t="shared" ref="AH118:AH120" si="69">CONVERT(AE118,"mm","in")</f>
        <v>1.7716535433070866E-2</v>
      </c>
      <c r="AI118" s="22">
        <v>2</v>
      </c>
    </row>
    <row r="119" spans="8:35">
      <c r="H119" s="8" t="s">
        <v>217</v>
      </c>
      <c r="I119" s="11" t="str">
        <f t="shared" si="57"/>
        <v>0805</v>
      </c>
      <c r="J119" s="26">
        <v>0.5</v>
      </c>
      <c r="K119" s="28">
        <v>70</v>
      </c>
      <c r="L119" s="28">
        <v>400</v>
      </c>
      <c r="M119" s="7" t="s">
        <v>20</v>
      </c>
      <c r="N119" s="28">
        <v>600</v>
      </c>
      <c r="X119" s="8" t="s">
        <v>85</v>
      </c>
      <c r="Y119" s="8" t="s">
        <v>28</v>
      </c>
      <c r="AA119" s="8" t="s">
        <v>217</v>
      </c>
      <c r="AB119" s="8" t="s">
        <v>95</v>
      </c>
      <c r="AC119" s="22">
        <v>2</v>
      </c>
      <c r="AD119" s="22">
        <v>1.25</v>
      </c>
      <c r="AE119" s="22">
        <v>0.6</v>
      </c>
      <c r="AF119" s="26">
        <f t="shared" si="67"/>
        <v>7.874015748031496E-2</v>
      </c>
      <c r="AG119" s="26">
        <f t="shared" si="68"/>
        <v>4.9212598425196853E-2</v>
      </c>
      <c r="AH119" s="26">
        <f t="shared" si="69"/>
        <v>2.3622047244094488E-2</v>
      </c>
      <c r="AI119" s="22">
        <v>4</v>
      </c>
    </row>
    <row r="120" spans="8:35">
      <c r="H120" s="8" t="s">
        <v>218</v>
      </c>
      <c r="I120" s="11" t="str">
        <f t="shared" si="57"/>
        <v>1206</v>
      </c>
      <c r="J120" s="26">
        <v>0.66</v>
      </c>
      <c r="K120" s="28">
        <v>70</v>
      </c>
      <c r="L120" s="28">
        <v>500</v>
      </c>
      <c r="M120" s="7" t="s">
        <v>20</v>
      </c>
      <c r="N120" s="28">
        <v>1000</v>
      </c>
      <c r="X120" s="8" t="s">
        <v>85</v>
      </c>
      <c r="Y120" s="8" t="s">
        <v>28</v>
      </c>
      <c r="AA120" s="8" t="s">
        <v>218</v>
      </c>
      <c r="AB120" s="8" t="s">
        <v>98</v>
      </c>
      <c r="AC120" s="22">
        <v>3.2</v>
      </c>
      <c r="AD120" s="22">
        <v>1.6</v>
      </c>
      <c r="AE120" s="22">
        <v>0.6</v>
      </c>
      <c r="AF120" s="26">
        <f t="shared" si="67"/>
        <v>0.12598425196850394</v>
      </c>
      <c r="AG120" s="26">
        <f t="shared" si="68"/>
        <v>6.2992125984251968E-2</v>
      </c>
      <c r="AH120" s="26">
        <f t="shared" si="69"/>
        <v>2.3622047244094488E-2</v>
      </c>
      <c r="AI120" s="22">
        <v>10</v>
      </c>
    </row>
    <row r="121" spans="8:35">
      <c r="H121" s="8" t="s">
        <v>24</v>
      </c>
      <c r="I121" s="11" t="str">
        <f t="shared" si="57"/>
        <v>—</v>
      </c>
      <c r="AA121" s="8" t="s">
        <v>24</v>
      </c>
      <c r="AB121" s="8" t="s">
        <v>24</v>
      </c>
    </row>
    <row r="122" spans="8:35">
      <c r="H122" s="8" t="s">
        <v>219</v>
      </c>
      <c r="I122" s="11" t="str">
        <f t="shared" si="57"/>
        <v>0402</v>
      </c>
      <c r="J122" s="26">
        <v>0.1</v>
      </c>
      <c r="K122" s="28">
        <v>105</v>
      </c>
      <c r="L122" s="28">
        <v>50</v>
      </c>
      <c r="M122" s="7" t="s">
        <v>20</v>
      </c>
      <c r="N122" s="28">
        <v>100</v>
      </c>
      <c r="X122" s="8" t="s">
        <v>220</v>
      </c>
      <c r="Y122" s="8" t="s">
        <v>28</v>
      </c>
      <c r="AA122" s="8" t="s">
        <v>219</v>
      </c>
      <c r="AB122" s="8" t="s">
        <v>86</v>
      </c>
      <c r="AC122" s="22">
        <v>1</v>
      </c>
      <c r="AD122" s="22">
        <v>0.5</v>
      </c>
      <c r="AE122" s="22">
        <v>0.35</v>
      </c>
      <c r="AF122" s="26">
        <f t="shared" ref="AF122" si="70">CONVERT(AC122,"mm","in")</f>
        <v>3.937007874015748E-2</v>
      </c>
      <c r="AG122" s="26">
        <f t="shared" ref="AG122" si="71">CONVERT(AD122,"mm","in")</f>
        <v>1.968503937007874E-2</v>
      </c>
      <c r="AH122" s="26">
        <f t="shared" ref="AH122" si="72">CONVERT(AE122,"mm","in")</f>
        <v>1.377952755905512E-2</v>
      </c>
      <c r="AI122" s="22">
        <v>0.8</v>
      </c>
    </row>
    <row r="123" spans="8:35">
      <c r="H123" s="8" t="s">
        <v>221</v>
      </c>
      <c r="I123" s="11" t="str">
        <f t="shared" si="57"/>
        <v>0402</v>
      </c>
      <c r="J123" s="26">
        <v>0.1</v>
      </c>
      <c r="K123" s="28">
        <v>105</v>
      </c>
      <c r="L123" s="28">
        <v>50</v>
      </c>
      <c r="M123" s="7" t="s">
        <v>20</v>
      </c>
      <c r="N123" s="28">
        <v>100</v>
      </c>
      <c r="X123" s="8" t="s">
        <v>220</v>
      </c>
      <c r="Y123" s="8" t="s">
        <v>28</v>
      </c>
      <c r="AA123" s="8" t="s">
        <v>221</v>
      </c>
      <c r="AB123" s="8" t="s">
        <v>86</v>
      </c>
      <c r="AC123" s="22">
        <v>1</v>
      </c>
      <c r="AD123" s="22">
        <v>0.5</v>
      </c>
      <c r="AE123" s="22">
        <v>0.35</v>
      </c>
      <c r="AF123" s="26">
        <f t="shared" ref="AF123:AF128" si="73">CONVERT(AC123,"mm","in")</f>
        <v>3.937007874015748E-2</v>
      </c>
      <c r="AG123" s="26">
        <f t="shared" ref="AG123:AG128" si="74">CONVERT(AD123,"mm","in")</f>
        <v>1.968503937007874E-2</v>
      </c>
      <c r="AH123" s="26">
        <f t="shared" ref="AH123:AH128" si="75">CONVERT(AE123,"mm","in")</f>
        <v>1.377952755905512E-2</v>
      </c>
      <c r="AI123" s="22">
        <v>0.8</v>
      </c>
    </row>
    <row r="124" spans="8:35">
      <c r="H124" s="8" t="s">
        <v>222</v>
      </c>
      <c r="I124" s="11" t="str">
        <f t="shared" si="57"/>
        <v>0402</v>
      </c>
      <c r="J124" s="26">
        <v>0.1</v>
      </c>
      <c r="K124" s="28">
        <v>105</v>
      </c>
      <c r="L124" s="28">
        <v>50</v>
      </c>
      <c r="M124" s="7" t="s">
        <v>20</v>
      </c>
      <c r="N124" s="28">
        <v>100</v>
      </c>
      <c r="X124" s="8" t="s">
        <v>220</v>
      </c>
      <c r="Y124" s="8" t="s">
        <v>28</v>
      </c>
      <c r="AA124" s="8" t="s">
        <v>222</v>
      </c>
      <c r="AB124" s="8" t="s">
        <v>86</v>
      </c>
      <c r="AC124" s="22">
        <v>1</v>
      </c>
      <c r="AD124" s="22">
        <v>0.5</v>
      </c>
      <c r="AE124" s="22">
        <v>0.35</v>
      </c>
      <c r="AF124" s="26">
        <f t="shared" si="73"/>
        <v>3.937007874015748E-2</v>
      </c>
      <c r="AG124" s="26">
        <f t="shared" si="74"/>
        <v>1.968503937007874E-2</v>
      </c>
      <c r="AH124" s="26">
        <f t="shared" si="75"/>
        <v>1.377952755905512E-2</v>
      </c>
      <c r="AI124" s="22">
        <v>0.8</v>
      </c>
    </row>
    <row r="125" spans="8:35">
      <c r="H125" s="8" t="s">
        <v>223</v>
      </c>
      <c r="I125" s="11" t="str">
        <f t="shared" si="57"/>
        <v>0603</v>
      </c>
      <c r="J125" s="26">
        <v>0.125</v>
      </c>
      <c r="K125" s="28">
        <v>105</v>
      </c>
      <c r="L125" s="28">
        <v>75</v>
      </c>
      <c r="M125" s="7" t="s">
        <v>20</v>
      </c>
      <c r="N125" s="28">
        <v>150</v>
      </c>
      <c r="X125" s="8" t="s">
        <v>220</v>
      </c>
      <c r="Y125" s="8" t="s">
        <v>28</v>
      </c>
      <c r="AA125" s="8" t="s">
        <v>223</v>
      </c>
      <c r="AB125" s="8" t="s">
        <v>91</v>
      </c>
      <c r="AC125" s="22">
        <v>1.6</v>
      </c>
      <c r="AD125" s="22">
        <v>0.8</v>
      </c>
      <c r="AE125" s="22">
        <v>0.45</v>
      </c>
      <c r="AF125" s="26">
        <f t="shared" si="73"/>
        <v>6.2992125984251968E-2</v>
      </c>
      <c r="AG125" s="26">
        <f t="shared" si="74"/>
        <v>3.1496062992125984E-2</v>
      </c>
      <c r="AH125" s="26">
        <f t="shared" si="75"/>
        <v>1.7716535433070866E-2</v>
      </c>
      <c r="AI125" s="22">
        <v>2</v>
      </c>
    </row>
    <row r="126" spans="8:35">
      <c r="H126" s="8" t="s">
        <v>224</v>
      </c>
      <c r="I126" s="11" t="str">
        <f t="shared" si="57"/>
        <v>0603</v>
      </c>
      <c r="J126" s="26">
        <v>0.125</v>
      </c>
      <c r="K126" s="28">
        <v>105</v>
      </c>
      <c r="L126" s="28">
        <v>75</v>
      </c>
      <c r="M126" s="7" t="s">
        <v>20</v>
      </c>
      <c r="N126" s="28">
        <v>150</v>
      </c>
      <c r="X126" s="8" t="s">
        <v>220</v>
      </c>
      <c r="Y126" s="8" t="s">
        <v>28</v>
      </c>
      <c r="AA126" s="8" t="s">
        <v>224</v>
      </c>
      <c r="AB126" s="8" t="s">
        <v>91</v>
      </c>
      <c r="AC126" s="22">
        <v>1.6</v>
      </c>
      <c r="AD126" s="22">
        <v>0.8</v>
      </c>
      <c r="AE126" s="22">
        <v>0.45</v>
      </c>
      <c r="AF126" s="26">
        <f t="shared" si="73"/>
        <v>6.2992125984251968E-2</v>
      </c>
      <c r="AG126" s="26">
        <f t="shared" si="74"/>
        <v>3.1496062992125984E-2</v>
      </c>
      <c r="AH126" s="26">
        <f t="shared" si="75"/>
        <v>1.7716535433070866E-2</v>
      </c>
      <c r="AI126" s="22">
        <v>2</v>
      </c>
    </row>
    <row r="127" spans="8:35">
      <c r="H127" s="8" t="s">
        <v>225</v>
      </c>
      <c r="I127" s="11" t="str">
        <f t="shared" si="57"/>
        <v>0603</v>
      </c>
      <c r="J127" s="26">
        <v>0.25</v>
      </c>
      <c r="K127" s="28">
        <v>105</v>
      </c>
      <c r="L127" s="8" t="s">
        <v>24</v>
      </c>
      <c r="M127" s="7" t="s">
        <v>20</v>
      </c>
      <c r="N127" s="28" t="s">
        <v>165</v>
      </c>
      <c r="X127" s="8" t="s">
        <v>220</v>
      </c>
      <c r="Y127" s="8" t="s">
        <v>28</v>
      </c>
      <c r="AA127" s="8" t="s">
        <v>225</v>
      </c>
      <c r="AB127" s="8" t="s">
        <v>91</v>
      </c>
      <c r="AC127" s="22">
        <v>1.6</v>
      </c>
      <c r="AD127" s="22">
        <v>0.8</v>
      </c>
      <c r="AE127" s="22">
        <v>0.45</v>
      </c>
      <c r="AF127" s="26">
        <f t="shared" si="73"/>
        <v>6.2992125984251968E-2</v>
      </c>
      <c r="AG127" s="26">
        <f t="shared" si="74"/>
        <v>3.1496062992125984E-2</v>
      </c>
      <c r="AH127" s="26">
        <f t="shared" si="75"/>
        <v>1.7716535433070866E-2</v>
      </c>
      <c r="AI127" s="22">
        <v>2</v>
      </c>
    </row>
    <row r="128" spans="8:35">
      <c r="H128" s="8" t="s">
        <v>226</v>
      </c>
      <c r="I128" s="11" t="str">
        <f t="shared" si="57"/>
        <v>0805</v>
      </c>
      <c r="J128" s="26">
        <v>0.5</v>
      </c>
      <c r="K128" s="28">
        <v>105</v>
      </c>
      <c r="L128" s="28">
        <v>400</v>
      </c>
      <c r="M128" s="7" t="s">
        <v>20</v>
      </c>
      <c r="N128" s="28">
        <v>600</v>
      </c>
      <c r="X128" s="8" t="s">
        <v>220</v>
      </c>
      <c r="Y128" s="8" t="s">
        <v>28</v>
      </c>
      <c r="AA128" s="8" t="s">
        <v>226</v>
      </c>
      <c r="AB128" s="8" t="s">
        <v>95</v>
      </c>
      <c r="AC128" s="22">
        <v>2</v>
      </c>
      <c r="AD128" s="22">
        <v>1.25</v>
      </c>
      <c r="AE128" s="22">
        <v>0.6</v>
      </c>
      <c r="AF128" s="26">
        <f t="shared" si="73"/>
        <v>7.874015748031496E-2</v>
      </c>
      <c r="AG128" s="26">
        <f t="shared" si="74"/>
        <v>4.9212598425196853E-2</v>
      </c>
      <c r="AH128" s="26">
        <f t="shared" si="75"/>
        <v>2.3622047244094488E-2</v>
      </c>
      <c r="AI128" s="22">
        <v>4</v>
      </c>
    </row>
    <row r="129" spans="8:35">
      <c r="H129" s="8" t="s">
        <v>24</v>
      </c>
      <c r="I129" s="11" t="str">
        <f t="shared" si="57"/>
        <v>—</v>
      </c>
      <c r="AA129" s="8" t="s">
        <v>24</v>
      </c>
      <c r="AB129" s="8" t="s">
        <v>24</v>
      </c>
    </row>
    <row r="130" spans="8:35">
      <c r="H130" s="8" t="s">
        <v>219</v>
      </c>
      <c r="I130" s="11" t="str">
        <f t="shared" si="57"/>
        <v>0402</v>
      </c>
      <c r="J130" s="26" t="s">
        <v>227</v>
      </c>
      <c r="K130" s="28">
        <v>105</v>
      </c>
      <c r="L130" s="8" t="s">
        <v>24</v>
      </c>
      <c r="M130" s="8" t="s">
        <v>24</v>
      </c>
      <c r="N130" s="28" t="s">
        <v>228</v>
      </c>
      <c r="X130" s="8" t="s">
        <v>220</v>
      </c>
      <c r="Y130" s="8" t="s">
        <v>28</v>
      </c>
      <c r="AA130" s="8" t="s">
        <v>219</v>
      </c>
      <c r="AB130" s="8" t="s">
        <v>86</v>
      </c>
      <c r="AC130" s="22">
        <v>1</v>
      </c>
      <c r="AD130" s="22">
        <v>0.5</v>
      </c>
      <c r="AE130" s="22">
        <v>0.35</v>
      </c>
      <c r="AF130" s="26">
        <f t="shared" ref="AF130:AF132" si="76">CONVERT(AC130,"mm","in")</f>
        <v>3.937007874015748E-2</v>
      </c>
      <c r="AG130" s="26">
        <f t="shared" ref="AG130:AG132" si="77">CONVERT(AD130,"mm","in")</f>
        <v>1.968503937007874E-2</v>
      </c>
      <c r="AH130" s="26">
        <f t="shared" ref="AH130:AH132" si="78">CONVERT(AE130,"mm","in")</f>
        <v>1.377952755905512E-2</v>
      </c>
      <c r="AI130" s="22">
        <v>0.8</v>
      </c>
    </row>
    <row r="131" spans="8:35">
      <c r="H131" s="8" t="s">
        <v>223</v>
      </c>
      <c r="I131" s="11" t="str">
        <f t="shared" si="57"/>
        <v>0603</v>
      </c>
      <c r="J131" s="26" t="s">
        <v>227</v>
      </c>
      <c r="K131" s="28">
        <v>105</v>
      </c>
      <c r="L131" s="8" t="s">
        <v>24</v>
      </c>
      <c r="M131" s="8" t="s">
        <v>24</v>
      </c>
      <c r="N131" s="28" t="s">
        <v>228</v>
      </c>
      <c r="X131" s="8" t="s">
        <v>220</v>
      </c>
      <c r="Y131" s="8" t="s">
        <v>28</v>
      </c>
      <c r="AA131" s="8" t="s">
        <v>223</v>
      </c>
      <c r="AB131" s="8" t="s">
        <v>91</v>
      </c>
      <c r="AC131" s="22">
        <v>1.6</v>
      </c>
      <c r="AD131" s="22">
        <v>0.8</v>
      </c>
      <c r="AE131" s="22">
        <v>0.45</v>
      </c>
      <c r="AF131" s="26">
        <f t="shared" si="76"/>
        <v>6.2992125984251968E-2</v>
      </c>
      <c r="AG131" s="26">
        <f t="shared" si="77"/>
        <v>3.1496062992125984E-2</v>
      </c>
      <c r="AH131" s="26">
        <f t="shared" si="78"/>
        <v>1.7716535433070866E-2</v>
      </c>
      <c r="AI131" s="22">
        <v>2</v>
      </c>
    </row>
    <row r="132" spans="8:35">
      <c r="H132" s="8" t="s">
        <v>229</v>
      </c>
      <c r="I132" s="11" t="str">
        <f t="shared" ref="I132" si="79">_xlfn.XLOOKUP(H132,AA132:AA261,AB132:AB261,,,)</f>
        <v>0805</v>
      </c>
      <c r="J132" s="26" t="s">
        <v>228</v>
      </c>
      <c r="K132" s="28">
        <v>105</v>
      </c>
      <c r="L132" s="8" t="s">
        <v>24</v>
      </c>
      <c r="M132" s="8" t="s">
        <v>24</v>
      </c>
      <c r="N132" s="28" t="s">
        <v>228</v>
      </c>
      <c r="X132" s="8" t="s">
        <v>220</v>
      </c>
      <c r="Y132" s="8" t="s">
        <v>28</v>
      </c>
      <c r="AA132" s="8" t="s">
        <v>229</v>
      </c>
      <c r="AB132" s="8" t="s">
        <v>95</v>
      </c>
      <c r="AC132" s="22">
        <v>2</v>
      </c>
      <c r="AD132" s="22">
        <v>1.25</v>
      </c>
      <c r="AE132" s="22">
        <v>0.6</v>
      </c>
      <c r="AF132" s="26">
        <f t="shared" si="76"/>
        <v>7.874015748031496E-2</v>
      </c>
      <c r="AG132" s="26">
        <f t="shared" si="77"/>
        <v>4.9212598425196853E-2</v>
      </c>
      <c r="AH132" s="26">
        <f t="shared" si="78"/>
        <v>2.3622047244094488E-2</v>
      </c>
      <c r="AI132" s="22">
        <v>4</v>
      </c>
    </row>
  </sheetData>
  <sortState xmlns:xlrd2="http://schemas.microsoft.com/office/spreadsheetml/2017/richdata2" ref="B17:C22">
    <sortCondition descending="1" ref="B17:B22"/>
  </sortState>
  <mergeCells count="5">
    <mergeCell ref="O2:P2"/>
    <mergeCell ref="Q2:R2"/>
    <mergeCell ref="S2:T2"/>
    <mergeCell ref="AA1:AI1"/>
    <mergeCell ref="H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C436-56C1-48BA-9DCE-7BF9A7DA150D}">
  <dimension ref="E1:M115"/>
  <sheetViews>
    <sheetView topLeftCell="A87" workbookViewId="0">
      <selection activeCell="E98" sqref="E98:J104"/>
    </sheetView>
  </sheetViews>
  <sheetFormatPr defaultRowHeight="15"/>
  <cols>
    <col min="5" max="6" width="9.140625" style="8"/>
    <col min="7" max="7" width="9.5703125" style="22" bestFit="1" customWidth="1"/>
    <col min="8" max="8" width="10.7109375" style="22" bestFit="1" customWidth="1"/>
    <col min="9" max="9" width="10.140625" style="22" bestFit="1" customWidth="1"/>
    <col min="10" max="12" width="9.140625" style="26"/>
    <col min="13" max="13" width="9.7109375" style="22" bestFit="1" customWidth="1"/>
  </cols>
  <sheetData>
    <row r="1" spans="5:13">
      <c r="E1" s="38" t="s">
        <v>53</v>
      </c>
      <c r="F1" s="38" t="s">
        <v>56</v>
      </c>
      <c r="G1" s="30" t="s">
        <v>66</v>
      </c>
      <c r="H1" s="30" t="s">
        <v>67</v>
      </c>
      <c r="I1" s="30" t="s">
        <v>68</v>
      </c>
      <c r="J1" s="31" t="s">
        <v>69</v>
      </c>
      <c r="K1" s="31" t="s">
        <v>70</v>
      </c>
      <c r="L1" s="31" t="s">
        <v>71</v>
      </c>
      <c r="M1" s="30" t="s">
        <v>72</v>
      </c>
    </row>
    <row r="2" spans="5:13">
      <c r="E2" s="8" t="s">
        <v>194</v>
      </c>
      <c r="F2" s="8" t="s">
        <v>77</v>
      </c>
      <c r="G2" s="22">
        <v>0.4</v>
      </c>
      <c r="H2" s="22">
        <v>0.2</v>
      </c>
      <c r="I2" s="22">
        <v>0.13</v>
      </c>
      <c r="J2" s="26">
        <v>1.5748031496062992E-2</v>
      </c>
      <c r="K2" s="26">
        <v>7.874015748031496E-3</v>
      </c>
      <c r="L2" s="26">
        <v>5.1181102362204724E-3</v>
      </c>
      <c r="M2" s="22">
        <v>0.04</v>
      </c>
    </row>
    <row r="3" spans="5:13">
      <c r="E3" s="8" t="s">
        <v>74</v>
      </c>
      <c r="F3" s="8" t="s">
        <v>77</v>
      </c>
      <c r="G3" s="22">
        <v>0.4</v>
      </c>
      <c r="H3" s="22">
        <v>0.2</v>
      </c>
      <c r="I3" s="22">
        <v>0.13</v>
      </c>
      <c r="J3" s="26">
        <v>1.5748031496062992E-2</v>
      </c>
      <c r="K3" s="26">
        <v>7.874015748031496E-3</v>
      </c>
      <c r="L3" s="26">
        <v>5.1181102362204724E-3</v>
      </c>
      <c r="M3" s="22">
        <v>0.04</v>
      </c>
    </row>
    <row r="4" spans="5:13">
      <c r="E4" s="8" t="s">
        <v>35</v>
      </c>
      <c r="F4" s="8" t="s">
        <v>77</v>
      </c>
      <c r="G4" s="22">
        <v>0.4</v>
      </c>
      <c r="H4" s="22">
        <v>0.2</v>
      </c>
      <c r="I4" s="22">
        <v>0.13</v>
      </c>
      <c r="J4" s="26">
        <v>1.5748031496062992E-2</v>
      </c>
      <c r="K4" s="26">
        <v>7.874015748031496E-3</v>
      </c>
      <c r="L4" s="26">
        <v>5.1181102362204724E-3</v>
      </c>
      <c r="M4" s="22">
        <v>0.04</v>
      </c>
    </row>
    <row r="5" spans="5:13">
      <c r="E5" s="8" t="s">
        <v>142</v>
      </c>
      <c r="F5" s="8" t="s">
        <v>80</v>
      </c>
      <c r="G5" s="22">
        <v>0.6</v>
      </c>
      <c r="H5" s="22">
        <v>0.3</v>
      </c>
      <c r="I5" s="22">
        <v>0.23</v>
      </c>
      <c r="J5" s="26">
        <v>2.3622047244094488E-2</v>
      </c>
      <c r="K5" s="26">
        <v>1.1811023622047244E-2</v>
      </c>
      <c r="L5" s="26">
        <v>9.0551181102362203E-3</v>
      </c>
      <c r="M5" s="22">
        <v>0.14000000000000001</v>
      </c>
    </row>
    <row r="6" spans="5:13">
      <c r="E6" s="8" t="s">
        <v>79</v>
      </c>
      <c r="F6" s="8" t="s">
        <v>80</v>
      </c>
      <c r="G6" s="22">
        <v>0.6</v>
      </c>
      <c r="H6" s="22">
        <v>0.3</v>
      </c>
      <c r="I6" s="22">
        <v>0.23</v>
      </c>
      <c r="J6" s="26">
        <v>2.3622047244094488E-2</v>
      </c>
      <c r="K6" s="26">
        <v>1.1811023622047244E-2</v>
      </c>
      <c r="L6" s="26">
        <v>9.0551181102362203E-3</v>
      </c>
      <c r="M6" s="22">
        <v>0.15</v>
      </c>
    </row>
    <row r="7" spans="5:13">
      <c r="E7" s="8" t="s">
        <v>39</v>
      </c>
      <c r="F7" s="8" t="s">
        <v>80</v>
      </c>
      <c r="G7" s="22">
        <v>0.6</v>
      </c>
      <c r="H7" s="22">
        <v>0.3</v>
      </c>
      <c r="I7" s="22">
        <v>0.23</v>
      </c>
      <c r="J7" s="26">
        <v>2.3622047244094488E-2</v>
      </c>
      <c r="K7" s="26">
        <v>1.1811023622047244E-2</v>
      </c>
      <c r="L7" s="26">
        <v>9.0551181102362203E-3</v>
      </c>
      <c r="M7" s="22">
        <v>0.15</v>
      </c>
    </row>
    <row r="8" spans="5:13">
      <c r="E8" s="8" t="s">
        <v>18</v>
      </c>
      <c r="F8" s="8" t="s">
        <v>80</v>
      </c>
      <c r="G8" s="22">
        <v>0.6</v>
      </c>
      <c r="H8" s="22">
        <v>0.3</v>
      </c>
      <c r="I8" s="22">
        <v>0.23</v>
      </c>
      <c r="J8" s="26">
        <v>2.3622047244094488E-2</v>
      </c>
      <c r="K8" s="26">
        <v>1.1811023622047244E-2</v>
      </c>
      <c r="L8" s="26">
        <v>9.0551181102362203E-3</v>
      </c>
      <c r="M8" s="22">
        <v>0.15</v>
      </c>
    </row>
    <row r="9" spans="5:13">
      <c r="E9" s="8" t="s">
        <v>195</v>
      </c>
      <c r="F9" s="8" t="s">
        <v>80</v>
      </c>
      <c r="G9" s="22">
        <v>0.6</v>
      </c>
      <c r="H9" s="22">
        <v>0.3</v>
      </c>
      <c r="I9" s="22">
        <v>0.23</v>
      </c>
      <c r="J9" s="26">
        <v>2.3622047244094488E-2</v>
      </c>
      <c r="K9" s="26">
        <v>1.1811023622047244E-2</v>
      </c>
      <c r="L9" s="26">
        <v>9.0551181102362203E-3</v>
      </c>
      <c r="M9" s="22">
        <v>0.15</v>
      </c>
    </row>
    <row r="10" spans="5:13">
      <c r="E10" s="8" t="s">
        <v>143</v>
      </c>
      <c r="F10" s="8" t="s">
        <v>86</v>
      </c>
      <c r="G10" s="22">
        <v>1</v>
      </c>
      <c r="H10" s="22">
        <v>0.5</v>
      </c>
      <c r="I10" s="22">
        <v>0.35</v>
      </c>
      <c r="J10" s="26">
        <v>3.937007874015748E-2</v>
      </c>
      <c r="K10" s="26">
        <v>1.968503937007874E-2</v>
      </c>
      <c r="L10" s="26">
        <v>1.377952755905512E-2</v>
      </c>
      <c r="M10" s="22">
        <v>0.6</v>
      </c>
    </row>
    <row r="11" spans="5:13">
      <c r="E11" s="8" t="s">
        <v>164</v>
      </c>
      <c r="F11" s="8" t="s">
        <v>86</v>
      </c>
      <c r="G11" s="22">
        <v>1</v>
      </c>
      <c r="H11" s="22">
        <v>0.5</v>
      </c>
      <c r="I11" s="22">
        <v>0.35</v>
      </c>
      <c r="J11" s="26">
        <v>3.937007874015748E-2</v>
      </c>
      <c r="K11" s="26">
        <v>1.968503937007874E-2</v>
      </c>
      <c r="L11" s="26">
        <v>1.377952755905512E-2</v>
      </c>
      <c r="M11" s="22">
        <v>0.8</v>
      </c>
    </row>
    <row r="12" spans="5:13">
      <c r="E12" s="8" t="s">
        <v>158</v>
      </c>
      <c r="F12" s="8" t="s">
        <v>86</v>
      </c>
      <c r="G12" s="22">
        <v>1</v>
      </c>
      <c r="H12" s="22">
        <v>0.5</v>
      </c>
      <c r="I12" s="22">
        <v>0.35</v>
      </c>
      <c r="J12" s="26">
        <v>3.937007874015748E-2</v>
      </c>
      <c r="K12" s="26">
        <v>1.968503937007874E-2</v>
      </c>
      <c r="L12" s="26">
        <v>1.377952755905512E-2</v>
      </c>
      <c r="M12" s="22">
        <v>0.8</v>
      </c>
    </row>
    <row r="13" spans="5:13">
      <c r="E13" s="8" t="s">
        <v>84</v>
      </c>
      <c r="F13" s="8" t="s">
        <v>86</v>
      </c>
      <c r="G13" s="22">
        <v>1</v>
      </c>
      <c r="H13" s="22">
        <v>0.5</v>
      </c>
      <c r="I13" s="22">
        <v>0.35</v>
      </c>
      <c r="J13" s="26">
        <v>3.937007874015748E-2</v>
      </c>
      <c r="K13" s="26">
        <v>1.968503937007874E-2</v>
      </c>
      <c r="L13" s="26">
        <v>1.377952755905512E-2</v>
      </c>
      <c r="M13" s="22">
        <v>0.8</v>
      </c>
    </row>
    <row r="14" spans="5:13">
      <c r="E14" s="8" t="s">
        <v>153</v>
      </c>
      <c r="F14" s="8" t="s">
        <v>86</v>
      </c>
      <c r="G14" s="22">
        <v>1</v>
      </c>
      <c r="H14" s="22">
        <v>0.5</v>
      </c>
      <c r="I14" s="22">
        <v>0.4</v>
      </c>
      <c r="J14" s="26">
        <v>3.937007874015748E-2</v>
      </c>
      <c r="K14" s="26">
        <v>1.968503937007874E-2</v>
      </c>
      <c r="L14" s="26">
        <v>1.5748031496062992E-2</v>
      </c>
      <c r="M14" s="22">
        <v>0.8</v>
      </c>
    </row>
    <row r="15" spans="5:13">
      <c r="E15" s="8" t="s">
        <v>42</v>
      </c>
      <c r="F15" s="8" t="s">
        <v>86</v>
      </c>
      <c r="G15" s="22">
        <v>1</v>
      </c>
      <c r="H15" s="22">
        <v>0.5</v>
      </c>
      <c r="I15" s="22">
        <v>0.35</v>
      </c>
      <c r="J15" s="26">
        <v>3.937007874015748E-2</v>
      </c>
      <c r="K15" s="26">
        <v>1.968503937007874E-2</v>
      </c>
      <c r="L15" s="26">
        <v>1.377952755905512E-2</v>
      </c>
      <c r="M15" s="22">
        <v>0.8</v>
      </c>
    </row>
    <row r="16" spans="5:13">
      <c r="E16" s="8" t="s">
        <v>26</v>
      </c>
      <c r="F16" s="8" t="s">
        <v>86</v>
      </c>
      <c r="G16" s="22">
        <v>1</v>
      </c>
      <c r="H16" s="22">
        <v>0.5</v>
      </c>
      <c r="I16" s="22">
        <v>0.35</v>
      </c>
      <c r="J16" s="26">
        <v>3.937007874015748E-2</v>
      </c>
      <c r="K16" s="26">
        <v>1.968503937007874E-2</v>
      </c>
      <c r="L16" s="26">
        <v>1.377952755905512E-2</v>
      </c>
      <c r="M16" s="22">
        <v>0.8</v>
      </c>
    </row>
    <row r="17" spans="5:13">
      <c r="E17" s="8" t="s">
        <v>29</v>
      </c>
      <c r="F17" s="8" t="s">
        <v>86</v>
      </c>
      <c r="G17" s="22">
        <v>1</v>
      </c>
      <c r="H17" s="22">
        <v>0.5</v>
      </c>
      <c r="I17" s="22">
        <v>0.35</v>
      </c>
      <c r="J17" s="26">
        <v>3.937007874015748E-2</v>
      </c>
      <c r="K17" s="26">
        <v>1.968503937007874E-2</v>
      </c>
      <c r="L17" s="26">
        <v>1.377952755905512E-2</v>
      </c>
      <c r="M17" s="22">
        <v>0.8</v>
      </c>
    </row>
    <row r="18" spans="5:13">
      <c r="E18" s="8" t="s">
        <v>29</v>
      </c>
      <c r="F18" s="8" t="s">
        <v>86</v>
      </c>
      <c r="G18" s="22">
        <v>1</v>
      </c>
      <c r="H18" s="22">
        <v>0.5</v>
      </c>
      <c r="I18" s="22">
        <v>0.35</v>
      </c>
      <c r="J18" s="26">
        <v>3.937007874015748E-2</v>
      </c>
      <c r="K18" s="26">
        <v>1.968503937007874E-2</v>
      </c>
      <c r="L18" s="26">
        <v>1.377952755905512E-2</v>
      </c>
      <c r="M18" s="22">
        <v>0.8</v>
      </c>
    </row>
    <row r="19" spans="5:13">
      <c r="E19" s="8" t="s">
        <v>131</v>
      </c>
      <c r="F19" s="8" t="s">
        <v>86</v>
      </c>
      <c r="G19" s="22">
        <v>1</v>
      </c>
      <c r="H19" s="22">
        <v>0.5</v>
      </c>
      <c r="I19" s="22">
        <v>0.35</v>
      </c>
      <c r="J19" s="26">
        <v>3.937007874015748E-2</v>
      </c>
      <c r="K19" s="26">
        <v>1.968503937007874E-2</v>
      </c>
      <c r="L19" s="26">
        <v>1.377952755905512E-2</v>
      </c>
      <c r="M19" s="22">
        <v>0.6</v>
      </c>
    </row>
    <row r="20" spans="5:13">
      <c r="E20" s="8" t="s">
        <v>221</v>
      </c>
      <c r="F20" s="8" t="s">
        <v>86</v>
      </c>
      <c r="G20" s="22">
        <v>1</v>
      </c>
      <c r="H20" s="22">
        <v>0.5</v>
      </c>
      <c r="I20" s="22">
        <v>0.35</v>
      </c>
      <c r="J20" s="26">
        <v>3.937007874015748E-2</v>
      </c>
      <c r="K20" s="26">
        <v>1.968503937007874E-2</v>
      </c>
      <c r="L20" s="26">
        <v>1.377952755905512E-2</v>
      </c>
      <c r="M20" s="22">
        <v>0.8</v>
      </c>
    </row>
    <row r="21" spans="5:13">
      <c r="E21" s="8" t="s">
        <v>219</v>
      </c>
      <c r="F21" s="8" t="s">
        <v>86</v>
      </c>
      <c r="G21" s="22">
        <v>1</v>
      </c>
      <c r="H21" s="22">
        <v>0.5</v>
      </c>
      <c r="I21" s="22">
        <v>0.35</v>
      </c>
      <c r="J21" s="26">
        <v>3.937007874015748E-2</v>
      </c>
      <c r="K21" s="26">
        <v>1.968503937007874E-2</v>
      </c>
      <c r="L21" s="26">
        <v>1.377952755905512E-2</v>
      </c>
      <c r="M21" s="22">
        <v>0.8</v>
      </c>
    </row>
    <row r="22" spans="5:13">
      <c r="E22" s="8" t="s">
        <v>219</v>
      </c>
      <c r="F22" s="8" t="s">
        <v>86</v>
      </c>
      <c r="G22" s="22">
        <v>1</v>
      </c>
      <c r="H22" s="22">
        <v>0.5</v>
      </c>
      <c r="I22" s="22">
        <v>0.35</v>
      </c>
      <c r="J22" s="26">
        <v>3.937007874015748E-2</v>
      </c>
      <c r="K22" s="26">
        <v>1.968503937007874E-2</v>
      </c>
      <c r="L22" s="26">
        <v>1.377952755905512E-2</v>
      </c>
      <c r="M22" s="22">
        <v>0.8</v>
      </c>
    </row>
    <row r="23" spans="5:13">
      <c r="E23" s="8" t="s">
        <v>222</v>
      </c>
      <c r="F23" s="8" t="s">
        <v>86</v>
      </c>
      <c r="G23" s="22">
        <v>1</v>
      </c>
      <c r="H23" s="22">
        <v>0.5</v>
      </c>
      <c r="I23" s="22">
        <v>0.35</v>
      </c>
      <c r="J23" s="26">
        <v>3.937007874015748E-2</v>
      </c>
      <c r="K23" s="26">
        <v>1.968503937007874E-2</v>
      </c>
      <c r="L23" s="26">
        <v>1.377952755905512E-2</v>
      </c>
      <c r="M23" s="22">
        <v>0.8</v>
      </c>
    </row>
    <row r="24" spans="5:13">
      <c r="E24" s="8" t="s">
        <v>184</v>
      </c>
      <c r="F24" s="8" t="s">
        <v>86</v>
      </c>
      <c r="G24" s="22">
        <v>1</v>
      </c>
      <c r="H24" s="22">
        <v>0.5</v>
      </c>
      <c r="I24" s="22">
        <v>0.35</v>
      </c>
      <c r="J24" s="26">
        <v>3.937007874015748E-2</v>
      </c>
      <c r="K24" s="26">
        <v>1.968503937007874E-2</v>
      </c>
      <c r="L24" s="26">
        <v>1.377952755905512E-2</v>
      </c>
      <c r="M24" s="22">
        <v>0.8</v>
      </c>
    </row>
    <row r="25" spans="5:13">
      <c r="E25" s="8" t="s">
        <v>196</v>
      </c>
      <c r="F25" s="8" t="s">
        <v>86</v>
      </c>
      <c r="G25" s="22">
        <v>1</v>
      </c>
      <c r="H25" s="22">
        <v>0.5</v>
      </c>
      <c r="I25" s="22">
        <v>0.35</v>
      </c>
      <c r="J25" s="26">
        <v>3.937007874015748E-2</v>
      </c>
      <c r="K25" s="26">
        <v>1.968503937007874E-2</v>
      </c>
      <c r="L25" s="26">
        <v>1.377952755905512E-2</v>
      </c>
      <c r="M25" s="22">
        <v>0.8</v>
      </c>
    </row>
    <row r="26" spans="5:13">
      <c r="E26" s="8" t="s">
        <v>197</v>
      </c>
      <c r="F26" s="8" t="s">
        <v>86</v>
      </c>
      <c r="G26" s="22">
        <v>1</v>
      </c>
      <c r="H26" s="22">
        <v>0.5</v>
      </c>
      <c r="I26" s="22">
        <v>0.35</v>
      </c>
      <c r="J26" s="26">
        <v>3.937007874015748E-2</v>
      </c>
      <c r="K26" s="26">
        <v>1.968503937007874E-2</v>
      </c>
      <c r="L26" s="26">
        <v>1.377952755905512E-2</v>
      </c>
      <c r="M26" s="22">
        <v>0.8</v>
      </c>
    </row>
    <row r="27" spans="5:13">
      <c r="E27" s="8" t="s">
        <v>213</v>
      </c>
      <c r="F27" s="8" t="s">
        <v>86</v>
      </c>
      <c r="G27" s="22">
        <v>1</v>
      </c>
      <c r="H27" s="22">
        <v>0.5</v>
      </c>
      <c r="I27" s="22">
        <v>0.35</v>
      </c>
      <c r="J27" s="26">
        <v>3.937007874015748E-2</v>
      </c>
      <c r="K27" s="26">
        <v>1.968503937007874E-2</v>
      </c>
      <c r="L27" s="26">
        <v>1.377952755905512E-2</v>
      </c>
      <c r="M27" s="22">
        <v>0.8</v>
      </c>
    </row>
    <row r="28" spans="5:13">
      <c r="E28" s="8" t="s">
        <v>145</v>
      </c>
      <c r="F28" s="8" t="s">
        <v>91</v>
      </c>
      <c r="G28" s="22">
        <v>1.6</v>
      </c>
      <c r="H28" s="22">
        <v>0.8</v>
      </c>
      <c r="I28" s="22">
        <v>0.45</v>
      </c>
      <c r="J28" s="26">
        <v>6.2992125984251968E-2</v>
      </c>
      <c r="K28" s="26">
        <v>3.1496062992125984E-2</v>
      </c>
      <c r="L28" s="26">
        <v>1.7716535433070866E-2</v>
      </c>
      <c r="M28" s="22">
        <v>2</v>
      </c>
    </row>
    <row r="29" spans="5:13">
      <c r="E29" s="8" t="s">
        <v>166</v>
      </c>
      <c r="F29" s="8" t="s">
        <v>91</v>
      </c>
      <c r="G29" s="22">
        <v>1.6</v>
      </c>
      <c r="H29" s="22">
        <v>0.8</v>
      </c>
      <c r="I29" s="22">
        <v>0.45</v>
      </c>
      <c r="J29" s="26">
        <v>6.2992125984251968E-2</v>
      </c>
      <c r="K29" s="26">
        <v>3.1496062992125984E-2</v>
      </c>
      <c r="L29" s="26">
        <v>1.7716535433070866E-2</v>
      </c>
      <c r="M29" s="22">
        <v>2</v>
      </c>
    </row>
    <row r="30" spans="5:13">
      <c r="E30" s="8" t="s">
        <v>159</v>
      </c>
      <c r="F30" s="8" t="s">
        <v>91</v>
      </c>
      <c r="G30" s="22">
        <v>1.6</v>
      </c>
      <c r="H30" s="22">
        <v>0.8</v>
      </c>
      <c r="I30" s="22">
        <v>0.55000000000000004</v>
      </c>
      <c r="J30" s="26">
        <v>6.2992125984251968E-2</v>
      </c>
      <c r="K30" s="26">
        <v>3.1496062992125984E-2</v>
      </c>
      <c r="L30" s="26">
        <v>2.1653543307086614E-2</v>
      </c>
      <c r="M30" s="22">
        <v>3</v>
      </c>
    </row>
    <row r="31" spans="5:13">
      <c r="E31" s="8" t="s">
        <v>44</v>
      </c>
      <c r="F31" s="8" t="s">
        <v>91</v>
      </c>
      <c r="G31" s="22">
        <v>1.6</v>
      </c>
      <c r="H31" s="22">
        <v>0.8</v>
      </c>
      <c r="I31" s="22">
        <v>0.45</v>
      </c>
      <c r="J31" s="26">
        <v>6.2992125984251968E-2</v>
      </c>
      <c r="K31" s="26">
        <v>3.1496062992125984E-2</v>
      </c>
      <c r="L31" s="26">
        <v>1.7716535433070866E-2</v>
      </c>
      <c r="M31" s="22">
        <v>2</v>
      </c>
    </row>
    <row r="32" spans="5:13">
      <c r="E32" s="8" t="s">
        <v>90</v>
      </c>
      <c r="F32" s="8" t="s">
        <v>91</v>
      </c>
      <c r="G32" s="22">
        <v>1.6</v>
      </c>
      <c r="H32" s="22">
        <v>0.8</v>
      </c>
      <c r="I32" s="22">
        <v>0.45</v>
      </c>
      <c r="J32" s="26">
        <v>6.2992125984251968E-2</v>
      </c>
      <c r="K32" s="26">
        <v>3.1496062992125984E-2</v>
      </c>
      <c r="L32" s="26">
        <v>1.7716535433070866E-2</v>
      </c>
      <c r="M32" s="22">
        <v>2</v>
      </c>
    </row>
    <row r="33" spans="5:13">
      <c r="E33" s="8" t="s">
        <v>135</v>
      </c>
      <c r="F33" s="8" t="s">
        <v>91</v>
      </c>
      <c r="G33" s="22">
        <v>1.6</v>
      </c>
      <c r="H33" s="22">
        <v>0.8</v>
      </c>
      <c r="I33" s="22">
        <v>0.45</v>
      </c>
      <c r="J33" s="26">
        <v>6.2992125984251968E-2</v>
      </c>
      <c r="K33" s="26">
        <v>3.1496062992125984E-2</v>
      </c>
      <c r="L33" s="26">
        <v>1.7716535433070866E-2</v>
      </c>
      <c r="M33" s="22">
        <v>2</v>
      </c>
    </row>
    <row r="34" spans="5:13">
      <c r="E34" s="8" t="s">
        <v>155</v>
      </c>
      <c r="F34" s="8" t="s">
        <v>91</v>
      </c>
      <c r="G34" s="22">
        <v>1.6</v>
      </c>
      <c r="H34" s="22">
        <v>0.8</v>
      </c>
      <c r="I34" s="22">
        <v>0.55000000000000004</v>
      </c>
      <c r="J34" s="26">
        <v>6.2992125984251968E-2</v>
      </c>
      <c r="K34" s="26">
        <v>3.1496062992125984E-2</v>
      </c>
      <c r="L34" s="26">
        <v>2.1653543307086614E-2</v>
      </c>
      <c r="M34" s="22">
        <v>3</v>
      </c>
    </row>
    <row r="35" spans="5:13">
      <c r="E35" s="8" t="s">
        <v>167</v>
      </c>
      <c r="F35" s="8" t="s">
        <v>91</v>
      </c>
      <c r="G35" s="22">
        <v>1.6</v>
      </c>
      <c r="H35" s="22">
        <v>0.8</v>
      </c>
      <c r="I35" s="22">
        <v>0.45</v>
      </c>
      <c r="J35" s="26">
        <v>6.2992125984251968E-2</v>
      </c>
      <c r="K35" s="26">
        <v>3.1496062992125984E-2</v>
      </c>
      <c r="L35" s="26">
        <v>1.7716535433070866E-2</v>
      </c>
      <c r="M35" s="22">
        <v>2</v>
      </c>
    </row>
    <row r="36" spans="5:13">
      <c r="E36" s="8" t="s">
        <v>31</v>
      </c>
      <c r="F36" s="8" t="s">
        <v>91</v>
      </c>
      <c r="G36" s="22">
        <v>1.6</v>
      </c>
      <c r="H36" s="22">
        <v>0.8</v>
      </c>
      <c r="I36" s="22">
        <v>0.45</v>
      </c>
      <c r="J36" s="26">
        <v>6.2992125984251968E-2</v>
      </c>
      <c r="K36" s="26">
        <v>3.1496062992125984E-2</v>
      </c>
      <c r="L36" s="26">
        <v>1.7716535433070866E-2</v>
      </c>
      <c r="M36" s="22">
        <v>2</v>
      </c>
    </row>
    <row r="37" spans="5:13">
      <c r="E37" s="8" t="s">
        <v>32</v>
      </c>
      <c r="F37" s="8" t="s">
        <v>91</v>
      </c>
      <c r="G37" s="22">
        <v>1.6</v>
      </c>
      <c r="H37" s="22">
        <v>0.8</v>
      </c>
      <c r="I37" s="22">
        <v>0.45</v>
      </c>
      <c r="J37" s="26">
        <v>6.2992125984251968E-2</v>
      </c>
      <c r="K37" s="26">
        <v>3.1496062992125984E-2</v>
      </c>
      <c r="L37" s="26">
        <v>1.7716535433070866E-2</v>
      </c>
      <c r="M37" s="22">
        <v>2</v>
      </c>
    </row>
    <row r="38" spans="5:13">
      <c r="E38" s="8" t="s">
        <v>133</v>
      </c>
      <c r="F38" s="8" t="s">
        <v>91</v>
      </c>
      <c r="G38" s="22">
        <v>1.6</v>
      </c>
      <c r="H38" s="22">
        <v>0.8</v>
      </c>
      <c r="I38" s="22">
        <v>0.45</v>
      </c>
      <c r="J38" s="26">
        <v>6.2992125984251968E-2</v>
      </c>
      <c r="K38" s="26">
        <v>3.1496062992125984E-2</v>
      </c>
      <c r="L38" s="26">
        <v>1.7716535433070866E-2</v>
      </c>
      <c r="M38" s="22">
        <v>2</v>
      </c>
    </row>
    <row r="39" spans="5:13">
      <c r="E39" s="8" t="s">
        <v>224</v>
      </c>
      <c r="F39" s="8" t="s">
        <v>91</v>
      </c>
      <c r="G39" s="22">
        <v>1.6</v>
      </c>
      <c r="H39" s="22">
        <v>0.8</v>
      </c>
      <c r="I39" s="22">
        <v>0.45</v>
      </c>
      <c r="J39" s="26">
        <v>6.2992125984251968E-2</v>
      </c>
      <c r="K39" s="26">
        <v>3.1496062992125984E-2</v>
      </c>
      <c r="L39" s="26">
        <v>1.7716535433070866E-2</v>
      </c>
      <c r="M39" s="22">
        <v>2</v>
      </c>
    </row>
    <row r="40" spans="5:13">
      <c r="E40" s="8" t="s">
        <v>223</v>
      </c>
      <c r="F40" s="8" t="s">
        <v>91</v>
      </c>
      <c r="G40" s="22">
        <v>1.6</v>
      </c>
      <c r="H40" s="22">
        <v>0.8</v>
      </c>
      <c r="I40" s="22">
        <v>0.45</v>
      </c>
      <c r="J40" s="26">
        <v>6.2992125984251968E-2</v>
      </c>
      <c r="K40" s="26">
        <v>3.1496062992125984E-2</v>
      </c>
      <c r="L40" s="26">
        <v>1.7716535433070866E-2</v>
      </c>
      <c r="M40" s="22">
        <v>2</v>
      </c>
    </row>
    <row r="41" spans="5:13">
      <c r="E41" s="8" t="s">
        <v>223</v>
      </c>
      <c r="F41" s="8" t="s">
        <v>91</v>
      </c>
      <c r="G41" s="22">
        <v>1.6</v>
      </c>
      <c r="H41" s="22">
        <v>0.8</v>
      </c>
      <c r="I41" s="22">
        <v>0.45</v>
      </c>
      <c r="J41" s="26">
        <v>6.2992125984251968E-2</v>
      </c>
      <c r="K41" s="26">
        <v>3.1496062992125984E-2</v>
      </c>
      <c r="L41" s="26">
        <v>1.7716535433070866E-2</v>
      </c>
      <c r="M41" s="22">
        <v>2</v>
      </c>
    </row>
    <row r="42" spans="5:13">
      <c r="E42" s="8" t="s">
        <v>225</v>
      </c>
      <c r="F42" s="8" t="s">
        <v>91</v>
      </c>
      <c r="G42" s="22">
        <v>1.6</v>
      </c>
      <c r="H42" s="22">
        <v>0.8</v>
      </c>
      <c r="I42" s="22">
        <v>0.45</v>
      </c>
      <c r="J42" s="26">
        <v>6.2992125984251968E-2</v>
      </c>
      <c r="K42" s="26">
        <v>3.1496062992125984E-2</v>
      </c>
      <c r="L42" s="26">
        <v>1.7716535433070866E-2</v>
      </c>
      <c r="M42" s="22">
        <v>2</v>
      </c>
    </row>
    <row r="43" spans="5:13">
      <c r="E43" s="8" t="s">
        <v>177</v>
      </c>
      <c r="F43" s="8" t="s">
        <v>91</v>
      </c>
      <c r="G43" s="22">
        <v>1.6</v>
      </c>
      <c r="H43" s="22">
        <v>0.8</v>
      </c>
      <c r="I43" s="22">
        <v>0.45</v>
      </c>
      <c r="J43" s="26">
        <v>6.2992125984251968E-2</v>
      </c>
      <c r="K43" s="26">
        <v>3.1496062992125984E-2</v>
      </c>
      <c r="L43" s="26">
        <v>1.7716535433070866E-2</v>
      </c>
      <c r="M43" s="22">
        <v>2</v>
      </c>
    </row>
    <row r="44" spans="5:13">
      <c r="E44" s="8" t="s">
        <v>185</v>
      </c>
      <c r="F44" s="8" t="s">
        <v>91</v>
      </c>
      <c r="G44" s="22">
        <v>1.6</v>
      </c>
      <c r="H44" s="22">
        <v>0.8</v>
      </c>
      <c r="I44" s="22">
        <v>0.45</v>
      </c>
      <c r="J44" s="26">
        <v>6.2992125984251968E-2</v>
      </c>
      <c r="K44" s="26">
        <v>3.1496062992125984E-2</v>
      </c>
      <c r="L44" s="26">
        <v>1.7716535433070866E-2</v>
      </c>
      <c r="M44" s="22">
        <v>2</v>
      </c>
    </row>
    <row r="45" spans="5:13">
      <c r="E45" s="8" t="s">
        <v>186</v>
      </c>
      <c r="F45" s="8" t="s">
        <v>91</v>
      </c>
      <c r="G45" s="22">
        <v>1.6</v>
      </c>
      <c r="H45" s="22">
        <v>0.8</v>
      </c>
      <c r="I45" s="22">
        <v>0.45</v>
      </c>
      <c r="J45" s="26">
        <v>6.2992125984251968E-2</v>
      </c>
      <c r="K45" s="26">
        <v>3.1496062992125984E-2</v>
      </c>
      <c r="L45" s="26">
        <v>1.7716535433070866E-2</v>
      </c>
      <c r="M45" s="22">
        <v>2</v>
      </c>
    </row>
    <row r="46" spans="5:13">
      <c r="E46" s="8" t="s">
        <v>151</v>
      </c>
      <c r="F46" s="8" t="s">
        <v>91</v>
      </c>
      <c r="G46" s="22">
        <v>1.6</v>
      </c>
      <c r="H46" s="22">
        <v>0.8</v>
      </c>
      <c r="I46" s="22">
        <v>0.45</v>
      </c>
      <c r="J46" s="26">
        <v>6.2992125984251968E-2</v>
      </c>
      <c r="K46" s="26">
        <v>3.1496062992125984E-2</v>
      </c>
      <c r="L46" s="26">
        <v>1.7716535433070866E-2</v>
      </c>
      <c r="M46" s="22">
        <v>2</v>
      </c>
    </row>
    <row r="47" spans="5:13">
      <c r="E47" s="8" t="s">
        <v>198</v>
      </c>
      <c r="F47" s="8" t="s">
        <v>91</v>
      </c>
      <c r="G47" s="22">
        <v>1.6</v>
      </c>
      <c r="H47" s="22">
        <v>0.8</v>
      </c>
      <c r="I47" s="22">
        <v>0.45</v>
      </c>
      <c r="J47" s="26">
        <v>6.2992125984251968E-2</v>
      </c>
      <c r="K47" s="26">
        <v>3.1496062992125984E-2</v>
      </c>
      <c r="L47" s="26">
        <v>1.7716535433070866E-2</v>
      </c>
      <c r="M47" s="22">
        <v>2</v>
      </c>
    </row>
    <row r="48" spans="5:13">
      <c r="E48" s="8" t="s">
        <v>199</v>
      </c>
      <c r="F48" s="8" t="s">
        <v>91</v>
      </c>
      <c r="G48" s="22">
        <v>1.6</v>
      </c>
      <c r="H48" s="22">
        <v>0.8</v>
      </c>
      <c r="I48" s="22">
        <v>0.45</v>
      </c>
      <c r="J48" s="26">
        <v>6.2992125984251968E-2</v>
      </c>
      <c r="K48" s="26">
        <v>3.1496062992125984E-2</v>
      </c>
      <c r="L48" s="26">
        <v>1.7716535433070866E-2</v>
      </c>
      <c r="M48" s="22">
        <v>2</v>
      </c>
    </row>
    <row r="49" spans="5:13">
      <c r="E49" s="8" t="s">
        <v>214</v>
      </c>
      <c r="F49" s="8" t="s">
        <v>91</v>
      </c>
      <c r="G49" s="22">
        <v>1.6</v>
      </c>
      <c r="H49" s="22">
        <v>0.8</v>
      </c>
      <c r="I49" s="22">
        <v>0.45</v>
      </c>
      <c r="J49" s="26">
        <v>6.2992125984251968E-2</v>
      </c>
      <c r="K49" s="26">
        <v>3.1496062992125984E-2</v>
      </c>
      <c r="L49" s="26">
        <v>1.7716535433070866E-2</v>
      </c>
      <c r="M49" s="22">
        <v>2</v>
      </c>
    </row>
    <row r="50" spans="5:13">
      <c r="E50" s="8" t="s">
        <v>216</v>
      </c>
      <c r="F50" s="8" t="s">
        <v>91</v>
      </c>
      <c r="G50" s="22">
        <v>1.6</v>
      </c>
      <c r="H50" s="22">
        <v>0.8</v>
      </c>
      <c r="I50" s="22">
        <v>0.45</v>
      </c>
      <c r="J50" s="26">
        <v>6.2992125984251968E-2</v>
      </c>
      <c r="K50" s="26">
        <v>3.1496062992125984E-2</v>
      </c>
      <c r="L50" s="26">
        <v>1.7716535433070866E-2</v>
      </c>
      <c r="M50" s="22">
        <v>2</v>
      </c>
    </row>
    <row r="51" spans="5:13">
      <c r="E51" s="8" t="s">
        <v>147</v>
      </c>
      <c r="F51" s="8" t="s">
        <v>95</v>
      </c>
      <c r="G51" s="22">
        <v>2</v>
      </c>
      <c r="H51" s="22">
        <v>1.25</v>
      </c>
      <c r="I51" s="22">
        <v>0.5</v>
      </c>
      <c r="J51" s="26">
        <v>7.874015748031496E-2</v>
      </c>
      <c r="K51" s="26">
        <v>4.9212598425196853E-2</v>
      </c>
      <c r="L51" s="26">
        <v>1.968503937007874E-2</v>
      </c>
      <c r="M51" s="22">
        <v>4</v>
      </c>
    </row>
    <row r="52" spans="5:13">
      <c r="E52" s="8" t="s">
        <v>169</v>
      </c>
      <c r="F52" s="8" t="s">
        <v>95</v>
      </c>
      <c r="G52" s="22">
        <v>2</v>
      </c>
      <c r="H52" s="22">
        <v>1.25</v>
      </c>
      <c r="I52" s="22">
        <v>0.6</v>
      </c>
      <c r="J52" s="26">
        <v>7.874015748031496E-2</v>
      </c>
      <c r="K52" s="26">
        <v>4.9212598425196853E-2</v>
      </c>
      <c r="L52" s="26">
        <v>2.3622047244094488E-2</v>
      </c>
      <c r="M52" s="22">
        <v>5</v>
      </c>
    </row>
    <row r="53" spans="5:13">
      <c r="E53" s="8" t="s">
        <v>160</v>
      </c>
      <c r="F53" s="8" t="s">
        <v>95</v>
      </c>
      <c r="G53" s="22">
        <v>2</v>
      </c>
      <c r="H53" s="22">
        <v>1.25</v>
      </c>
      <c r="I53" s="22">
        <v>0.65</v>
      </c>
      <c r="J53" s="26">
        <v>7.874015748031496E-2</v>
      </c>
      <c r="K53" s="26">
        <v>4.9212598425196853E-2</v>
      </c>
      <c r="L53" s="26">
        <v>2.5590551181102362E-2</v>
      </c>
      <c r="M53" s="22">
        <v>6</v>
      </c>
    </row>
    <row r="54" spans="5:13">
      <c r="E54" s="8" t="s">
        <v>162</v>
      </c>
      <c r="F54" s="8" t="s">
        <v>95</v>
      </c>
      <c r="G54" s="22">
        <v>2</v>
      </c>
      <c r="H54" s="22">
        <v>1.25</v>
      </c>
      <c r="I54" s="22">
        <v>0.65</v>
      </c>
      <c r="J54" s="26">
        <v>7.874015748031496E-2</v>
      </c>
      <c r="K54" s="26">
        <v>4.9212598425196853E-2</v>
      </c>
      <c r="L54" s="26">
        <v>2.5590551181102362E-2</v>
      </c>
      <c r="M54" s="22">
        <v>6</v>
      </c>
    </row>
    <row r="55" spans="5:13">
      <c r="E55" s="8" t="s">
        <v>168</v>
      </c>
      <c r="F55" s="8" t="s">
        <v>95</v>
      </c>
      <c r="G55" s="22">
        <v>2</v>
      </c>
      <c r="H55" s="22">
        <v>1.25</v>
      </c>
      <c r="I55" s="22">
        <v>0.6</v>
      </c>
      <c r="J55" s="26">
        <v>7.874015748031496E-2</v>
      </c>
      <c r="K55" s="26">
        <v>4.9212598425196853E-2</v>
      </c>
      <c r="L55" s="26">
        <v>2.3622047244094488E-2</v>
      </c>
      <c r="M55" s="22">
        <v>5</v>
      </c>
    </row>
    <row r="56" spans="5:13">
      <c r="E56" s="8" t="s">
        <v>45</v>
      </c>
      <c r="F56" s="8" t="s">
        <v>95</v>
      </c>
      <c r="G56" s="22">
        <v>2</v>
      </c>
      <c r="H56" s="22">
        <v>1.25</v>
      </c>
      <c r="I56" s="22">
        <v>0.6</v>
      </c>
      <c r="J56" s="26">
        <v>7.874015748031496E-2</v>
      </c>
      <c r="K56" s="26">
        <v>4.9212598425196853E-2</v>
      </c>
      <c r="L56" s="26">
        <v>2.3622047244094488E-2</v>
      </c>
      <c r="M56" s="22">
        <v>4</v>
      </c>
    </row>
    <row r="57" spans="5:13">
      <c r="E57" s="8" t="s">
        <v>94</v>
      </c>
      <c r="F57" s="8" t="s">
        <v>95</v>
      </c>
      <c r="G57" s="22">
        <v>2</v>
      </c>
      <c r="H57" s="22">
        <v>1.25</v>
      </c>
      <c r="I57" s="22">
        <v>0.6</v>
      </c>
      <c r="J57" s="26">
        <v>7.874015748031496E-2</v>
      </c>
      <c r="K57" s="26">
        <v>4.9212598425196853E-2</v>
      </c>
      <c r="L57" s="26">
        <v>2.3622047244094488E-2</v>
      </c>
      <c r="M57" s="22">
        <v>4</v>
      </c>
    </row>
    <row r="58" spans="5:13">
      <c r="E58" s="8" t="s">
        <v>139</v>
      </c>
      <c r="F58" s="8" t="s">
        <v>95</v>
      </c>
      <c r="G58" s="22">
        <v>2</v>
      </c>
      <c r="H58" s="22">
        <v>1.25</v>
      </c>
      <c r="I58" s="22">
        <v>0.55000000000000004</v>
      </c>
      <c r="J58" s="26">
        <v>7.874015748031496E-2</v>
      </c>
      <c r="K58" s="26">
        <v>4.9212598425196853E-2</v>
      </c>
      <c r="L58" s="26">
        <v>2.1653543307086614E-2</v>
      </c>
      <c r="M58" s="22">
        <v>5</v>
      </c>
    </row>
    <row r="59" spans="5:13">
      <c r="E59" s="8" t="s">
        <v>156</v>
      </c>
      <c r="F59" s="8" t="s">
        <v>95</v>
      </c>
      <c r="G59" s="22">
        <v>2</v>
      </c>
      <c r="H59" s="22">
        <v>1.25</v>
      </c>
      <c r="I59" s="22">
        <v>0.7</v>
      </c>
      <c r="J59" s="26">
        <v>7.874015748031496E-2</v>
      </c>
      <c r="K59" s="26">
        <v>4.9212598425196853E-2</v>
      </c>
      <c r="L59" s="26">
        <v>2.7559055118110239E-2</v>
      </c>
      <c r="M59" s="22">
        <v>6</v>
      </c>
    </row>
    <row r="60" spans="5:13">
      <c r="E60" s="8" t="s">
        <v>170</v>
      </c>
      <c r="F60" s="8" t="s">
        <v>95</v>
      </c>
      <c r="G60" s="22">
        <v>2</v>
      </c>
      <c r="H60" s="22">
        <v>1.25</v>
      </c>
      <c r="I60" s="22">
        <v>0.6</v>
      </c>
      <c r="J60" s="26">
        <v>7.874015748031496E-2</v>
      </c>
      <c r="K60" s="26">
        <v>4.9212598425196853E-2</v>
      </c>
      <c r="L60" s="26">
        <v>2.3622047244094488E-2</v>
      </c>
      <c r="M60" s="22">
        <v>5</v>
      </c>
    </row>
    <row r="61" spans="5:13">
      <c r="E61" s="8" t="s">
        <v>33</v>
      </c>
      <c r="F61" s="8" t="s">
        <v>95</v>
      </c>
      <c r="G61" s="22">
        <v>2</v>
      </c>
      <c r="H61" s="22">
        <v>1.25</v>
      </c>
      <c r="I61" s="22">
        <v>0.6</v>
      </c>
      <c r="J61" s="26">
        <v>7.874015748031496E-2</v>
      </c>
      <c r="K61" s="26">
        <v>4.9212598425196853E-2</v>
      </c>
      <c r="L61" s="26">
        <v>2.3622047244094488E-2</v>
      </c>
      <c r="M61" s="22">
        <v>4</v>
      </c>
    </row>
    <row r="62" spans="5:13">
      <c r="E62" s="8" t="s">
        <v>34</v>
      </c>
      <c r="F62" s="8" t="s">
        <v>95</v>
      </c>
      <c r="G62" s="22">
        <v>2</v>
      </c>
      <c r="H62" s="22">
        <v>1.25</v>
      </c>
      <c r="I62" s="22">
        <v>0.6</v>
      </c>
      <c r="J62" s="26">
        <v>7.874015748031496E-2</v>
      </c>
      <c r="K62" s="26">
        <v>4.9212598425196853E-2</v>
      </c>
      <c r="L62" s="26">
        <v>2.3622047244094488E-2</v>
      </c>
      <c r="M62" s="22">
        <v>4</v>
      </c>
    </row>
    <row r="63" spans="5:13">
      <c r="E63" s="8" t="s">
        <v>137</v>
      </c>
      <c r="F63" s="8" t="s">
        <v>95</v>
      </c>
      <c r="G63" s="22">
        <v>2</v>
      </c>
      <c r="H63" s="22">
        <v>1.25</v>
      </c>
      <c r="I63" s="22">
        <v>0.55000000000000004</v>
      </c>
      <c r="J63" s="26">
        <v>7.874015748031496E-2</v>
      </c>
      <c r="K63" s="26">
        <v>4.9212598425196853E-2</v>
      </c>
      <c r="L63" s="26">
        <v>2.1653543307086614E-2</v>
      </c>
      <c r="M63" s="22">
        <v>5</v>
      </c>
    </row>
    <row r="64" spans="5:13">
      <c r="E64" s="8" t="s">
        <v>229</v>
      </c>
      <c r="F64" s="8" t="s">
        <v>95</v>
      </c>
      <c r="G64" s="22">
        <v>2</v>
      </c>
      <c r="H64" s="22">
        <v>1.25</v>
      </c>
      <c r="I64" s="22">
        <v>0.6</v>
      </c>
      <c r="J64" s="26">
        <v>7.874015748031496E-2</v>
      </c>
      <c r="K64" s="26">
        <v>4.9212598425196853E-2</v>
      </c>
      <c r="L64" s="26">
        <v>2.3622047244094488E-2</v>
      </c>
      <c r="M64" s="22">
        <v>4</v>
      </c>
    </row>
    <row r="65" spans="5:13">
      <c r="E65" s="8" t="s">
        <v>226</v>
      </c>
      <c r="F65" s="8" t="s">
        <v>95</v>
      </c>
      <c r="G65" s="22">
        <v>2</v>
      </c>
      <c r="H65" s="22">
        <v>1.25</v>
      </c>
      <c r="I65" s="22">
        <v>0.6</v>
      </c>
      <c r="J65" s="26">
        <v>7.874015748031496E-2</v>
      </c>
      <c r="K65" s="26">
        <v>4.9212598425196853E-2</v>
      </c>
      <c r="L65" s="26">
        <v>2.3622047244094488E-2</v>
      </c>
      <c r="M65" s="22">
        <v>4</v>
      </c>
    </row>
    <row r="66" spans="5:13">
      <c r="E66" s="8" t="s">
        <v>178</v>
      </c>
      <c r="F66" s="8" t="s">
        <v>95</v>
      </c>
      <c r="G66" s="22">
        <v>2</v>
      </c>
      <c r="H66" s="22">
        <v>1.25</v>
      </c>
      <c r="I66" s="22">
        <v>0.6</v>
      </c>
      <c r="J66" s="26">
        <v>7.874015748031496E-2</v>
      </c>
      <c r="K66" s="26">
        <v>4.9212598425196853E-2</v>
      </c>
      <c r="L66" s="26">
        <v>2.3622047244094488E-2</v>
      </c>
      <c r="M66" s="22">
        <v>5</v>
      </c>
    </row>
    <row r="67" spans="5:13">
      <c r="E67" s="8" t="s">
        <v>187</v>
      </c>
      <c r="F67" s="8" t="s">
        <v>95</v>
      </c>
      <c r="G67" s="22">
        <v>2</v>
      </c>
      <c r="H67" s="22">
        <v>1.25</v>
      </c>
      <c r="I67" s="22">
        <v>0.6</v>
      </c>
      <c r="J67" s="26">
        <v>7.874015748031496E-2</v>
      </c>
      <c r="K67" s="26">
        <v>4.9212598425196853E-2</v>
      </c>
      <c r="L67" s="26">
        <v>2.3622047244094488E-2</v>
      </c>
      <c r="M67" s="22">
        <v>4</v>
      </c>
    </row>
    <row r="68" spans="5:13">
      <c r="E68" s="8" t="s">
        <v>152</v>
      </c>
      <c r="F68" s="8" t="s">
        <v>95</v>
      </c>
      <c r="G68" s="22">
        <v>2</v>
      </c>
      <c r="H68" s="22">
        <v>1.25</v>
      </c>
      <c r="I68" s="22">
        <v>0.6</v>
      </c>
      <c r="J68" s="26">
        <v>7.874015748031496E-2</v>
      </c>
      <c r="K68" s="26">
        <v>4.9212598425196853E-2</v>
      </c>
      <c r="L68" s="26">
        <v>2.3622047244094488E-2</v>
      </c>
      <c r="M68" s="22">
        <v>4</v>
      </c>
    </row>
    <row r="69" spans="5:13">
      <c r="E69" s="8" t="s">
        <v>200</v>
      </c>
      <c r="F69" s="8" t="s">
        <v>95</v>
      </c>
      <c r="G69" s="22">
        <v>2</v>
      </c>
      <c r="H69" s="22">
        <v>1.25</v>
      </c>
      <c r="I69" s="22">
        <v>0.6</v>
      </c>
      <c r="J69" s="26">
        <v>7.874015748031496E-2</v>
      </c>
      <c r="K69" s="26">
        <v>4.9212598425196853E-2</v>
      </c>
      <c r="L69" s="26">
        <v>2.3622047244094488E-2</v>
      </c>
      <c r="M69" s="22">
        <v>4</v>
      </c>
    </row>
    <row r="70" spans="5:13">
      <c r="E70" s="8" t="s">
        <v>191</v>
      </c>
      <c r="F70" s="8" t="s">
        <v>95</v>
      </c>
      <c r="G70" s="22">
        <v>2</v>
      </c>
      <c r="H70" s="22">
        <v>1.25</v>
      </c>
      <c r="I70" s="22">
        <v>0.6</v>
      </c>
      <c r="J70" s="26">
        <v>7.874015748031496E-2</v>
      </c>
      <c r="K70" s="26">
        <v>4.9212598425196853E-2</v>
      </c>
      <c r="L70" s="26">
        <v>2.3622047244094488E-2</v>
      </c>
      <c r="M70" s="22">
        <v>4</v>
      </c>
    </row>
    <row r="71" spans="5:13">
      <c r="E71" s="8" t="s">
        <v>201</v>
      </c>
      <c r="F71" s="8" t="s">
        <v>95</v>
      </c>
      <c r="G71" s="22">
        <v>2</v>
      </c>
      <c r="H71" s="22">
        <v>1.25</v>
      </c>
      <c r="I71" s="22">
        <v>0.6</v>
      </c>
      <c r="J71" s="26">
        <v>7.874015748031496E-2</v>
      </c>
      <c r="K71" s="26">
        <v>4.9212598425196853E-2</v>
      </c>
      <c r="L71" s="26">
        <v>2.3622047244094488E-2</v>
      </c>
      <c r="M71" s="22">
        <v>4</v>
      </c>
    </row>
    <row r="72" spans="5:13">
      <c r="E72" s="8" t="s">
        <v>212</v>
      </c>
      <c r="F72" s="8" t="s">
        <v>95</v>
      </c>
      <c r="G72" s="22">
        <v>2</v>
      </c>
      <c r="H72" s="22">
        <v>1.25</v>
      </c>
      <c r="I72" s="22">
        <v>0.55000000000000004</v>
      </c>
      <c r="J72" s="26">
        <v>7.874015748031496E-2</v>
      </c>
      <c r="K72" s="26">
        <v>4.9212598425196853E-2</v>
      </c>
      <c r="L72" s="26">
        <v>2.1653543307086614E-2</v>
      </c>
      <c r="M72" s="22">
        <v>6</v>
      </c>
    </row>
    <row r="73" spans="5:13">
      <c r="E73" s="8" t="s">
        <v>215</v>
      </c>
      <c r="F73" s="8" t="s">
        <v>95</v>
      </c>
      <c r="G73" s="22">
        <v>2</v>
      </c>
      <c r="H73" s="22">
        <v>1.25</v>
      </c>
      <c r="I73" s="22">
        <v>0.6</v>
      </c>
      <c r="J73" s="26">
        <v>7.874015748031496E-2</v>
      </c>
      <c r="K73" s="26">
        <v>4.9212598425196853E-2</v>
      </c>
      <c r="L73" s="26">
        <v>2.3622047244094488E-2</v>
      </c>
      <c r="M73" s="22">
        <v>4</v>
      </c>
    </row>
    <row r="74" spans="5:13">
      <c r="E74" s="8" t="s">
        <v>217</v>
      </c>
      <c r="F74" s="8" t="s">
        <v>95</v>
      </c>
      <c r="G74" s="22">
        <v>2</v>
      </c>
      <c r="H74" s="22">
        <v>1.25</v>
      </c>
      <c r="I74" s="22">
        <v>0.6</v>
      </c>
      <c r="J74" s="26">
        <v>7.874015748031496E-2</v>
      </c>
      <c r="K74" s="26">
        <v>4.9212598425196853E-2</v>
      </c>
      <c r="L74" s="26">
        <v>2.3622047244094488E-2</v>
      </c>
      <c r="M74" s="22">
        <v>4</v>
      </c>
    </row>
    <row r="75" spans="5:13">
      <c r="E75" s="8" t="s">
        <v>148</v>
      </c>
      <c r="F75" s="8" t="s">
        <v>98</v>
      </c>
      <c r="G75" s="22">
        <v>3.2</v>
      </c>
      <c r="H75" s="22">
        <v>1.6</v>
      </c>
      <c r="I75" s="22">
        <v>0.6</v>
      </c>
      <c r="J75" s="26">
        <v>0.12598425196850394</v>
      </c>
      <c r="K75" s="26">
        <v>6.2992125984251968E-2</v>
      </c>
      <c r="L75" s="26">
        <v>2.3622047244094488E-2</v>
      </c>
      <c r="M75" s="22">
        <v>8</v>
      </c>
    </row>
    <row r="76" spans="5:13">
      <c r="E76" s="8" t="s">
        <v>171</v>
      </c>
      <c r="F76" s="8" t="s">
        <v>98</v>
      </c>
      <c r="G76" s="22">
        <v>3.2</v>
      </c>
      <c r="H76" s="22">
        <v>1.6</v>
      </c>
      <c r="I76" s="22">
        <v>0.6</v>
      </c>
      <c r="J76" s="26">
        <v>0.12598425196850394</v>
      </c>
      <c r="K76" s="26">
        <v>6.2992125984251968E-2</v>
      </c>
      <c r="L76" s="26">
        <v>2.3622047244094488E-2</v>
      </c>
      <c r="M76" s="22">
        <v>10</v>
      </c>
    </row>
    <row r="77" spans="5:13">
      <c r="E77" s="8" t="s">
        <v>161</v>
      </c>
      <c r="F77" s="8" t="s">
        <v>98</v>
      </c>
      <c r="G77" s="22">
        <v>3.2</v>
      </c>
      <c r="H77" s="22">
        <v>1.6</v>
      </c>
      <c r="I77" s="22">
        <v>0.65</v>
      </c>
      <c r="J77" s="26">
        <v>0.12598425196850394</v>
      </c>
      <c r="K77" s="26">
        <v>6.2992125984251968E-2</v>
      </c>
      <c r="L77" s="26">
        <v>2.5590551181102362E-2</v>
      </c>
      <c r="M77" s="22">
        <v>13</v>
      </c>
    </row>
    <row r="78" spans="5:13">
      <c r="E78" s="8" t="s">
        <v>163</v>
      </c>
      <c r="F78" s="8" t="s">
        <v>98</v>
      </c>
      <c r="G78" s="22">
        <v>3.2</v>
      </c>
      <c r="H78" s="22">
        <v>1.6</v>
      </c>
      <c r="I78" s="22">
        <v>0.65</v>
      </c>
      <c r="J78" s="26">
        <v>0.12598425196850394</v>
      </c>
      <c r="K78" s="26">
        <v>6.2992125984251968E-2</v>
      </c>
      <c r="L78" s="26">
        <v>2.5590551181102362E-2</v>
      </c>
      <c r="M78" s="22">
        <v>13</v>
      </c>
    </row>
    <row r="79" spans="5:13">
      <c r="E79" s="8" t="s">
        <v>46</v>
      </c>
      <c r="F79" s="8" t="s">
        <v>98</v>
      </c>
      <c r="G79" s="22">
        <v>3.2</v>
      </c>
      <c r="H79" s="22">
        <v>1.6</v>
      </c>
      <c r="I79" s="22">
        <v>0.6</v>
      </c>
      <c r="J79" s="26">
        <v>0.12598425196850394</v>
      </c>
      <c r="K79" s="26">
        <v>6.2992125984251968E-2</v>
      </c>
      <c r="L79" s="26">
        <v>2.3622047244094488E-2</v>
      </c>
      <c r="M79" s="22">
        <v>10</v>
      </c>
    </row>
    <row r="80" spans="5:13">
      <c r="E80" s="8" t="s">
        <v>97</v>
      </c>
      <c r="F80" s="8" t="s">
        <v>98</v>
      </c>
      <c r="G80" s="22">
        <v>3.2</v>
      </c>
      <c r="H80" s="22">
        <v>1.6</v>
      </c>
      <c r="I80" s="22">
        <v>0.6</v>
      </c>
      <c r="J80" s="26">
        <v>0.12598425196850394</v>
      </c>
      <c r="K80" s="26">
        <v>6.2992125984251968E-2</v>
      </c>
      <c r="L80" s="26">
        <v>2.3622047244094488E-2</v>
      </c>
      <c r="M80" s="22">
        <v>10</v>
      </c>
    </row>
    <row r="81" spans="5:13">
      <c r="E81" s="8" t="s">
        <v>172</v>
      </c>
      <c r="F81" s="8" t="s">
        <v>98</v>
      </c>
      <c r="G81" s="22">
        <v>3.2</v>
      </c>
      <c r="H81" s="22">
        <v>1.6</v>
      </c>
      <c r="I81" s="22">
        <v>0.6</v>
      </c>
      <c r="J81" s="26">
        <v>0.12598425196850394</v>
      </c>
      <c r="K81" s="26">
        <v>6.2992125984251968E-2</v>
      </c>
      <c r="L81" s="26">
        <v>2.3622047244094488E-2</v>
      </c>
      <c r="M81" s="22">
        <v>10</v>
      </c>
    </row>
    <row r="82" spans="5:13">
      <c r="E82" s="8" t="s">
        <v>179</v>
      </c>
      <c r="F82" s="8" t="s">
        <v>98</v>
      </c>
      <c r="G82" s="22">
        <v>3.2</v>
      </c>
      <c r="H82" s="22">
        <v>1.6</v>
      </c>
      <c r="I82" s="22">
        <v>0.6</v>
      </c>
      <c r="J82" s="26">
        <v>0.12598425196850394</v>
      </c>
      <c r="K82" s="26">
        <v>6.2992125984251968E-2</v>
      </c>
      <c r="L82" s="26">
        <v>2.3622047244094488E-2</v>
      </c>
      <c r="M82" s="22">
        <v>10</v>
      </c>
    </row>
    <row r="83" spans="5:13">
      <c r="E83" s="8" t="s">
        <v>188</v>
      </c>
      <c r="F83" s="8" t="s">
        <v>98</v>
      </c>
      <c r="G83" s="22">
        <v>3.2</v>
      </c>
      <c r="H83" s="22">
        <v>1.6</v>
      </c>
      <c r="I83" s="22">
        <v>0.6</v>
      </c>
      <c r="J83" s="26">
        <v>0.12598425196850394</v>
      </c>
      <c r="K83" s="26">
        <v>6.2992125984251968E-2</v>
      </c>
      <c r="L83" s="26">
        <v>2.3622047244094488E-2</v>
      </c>
      <c r="M83" s="22">
        <v>10</v>
      </c>
    </row>
    <row r="84" spans="5:13">
      <c r="E84" s="8" t="s">
        <v>189</v>
      </c>
      <c r="F84" s="8" t="s">
        <v>98</v>
      </c>
      <c r="G84" s="22">
        <v>3.2</v>
      </c>
      <c r="H84" s="22">
        <v>1.6</v>
      </c>
      <c r="I84" s="22">
        <v>0.6</v>
      </c>
      <c r="J84" s="26">
        <v>0.12598425196850394</v>
      </c>
      <c r="K84" s="26">
        <v>6.2992125984251968E-2</v>
      </c>
      <c r="L84" s="26">
        <v>2.3622047244094488E-2</v>
      </c>
      <c r="M84" s="22">
        <v>10</v>
      </c>
    </row>
    <row r="85" spans="5:13">
      <c r="E85" s="8" t="s">
        <v>202</v>
      </c>
      <c r="F85" s="8" t="s">
        <v>98</v>
      </c>
      <c r="G85" s="22">
        <v>3.2</v>
      </c>
      <c r="H85" s="22">
        <v>1.6</v>
      </c>
      <c r="I85" s="22">
        <v>0.6</v>
      </c>
      <c r="J85" s="26">
        <v>0.12598425196850394</v>
      </c>
      <c r="K85" s="26">
        <v>6.2992125984251968E-2</v>
      </c>
      <c r="L85" s="26">
        <v>2.3622047244094488E-2</v>
      </c>
      <c r="M85" s="22">
        <v>10</v>
      </c>
    </row>
    <row r="86" spans="5:13">
      <c r="E86" s="8" t="s">
        <v>192</v>
      </c>
      <c r="F86" s="8" t="s">
        <v>98</v>
      </c>
      <c r="G86" s="22">
        <v>3.2</v>
      </c>
      <c r="H86" s="22">
        <v>1.6</v>
      </c>
      <c r="I86" s="22">
        <v>0.6</v>
      </c>
      <c r="J86" s="26">
        <v>0.12598425196850394</v>
      </c>
      <c r="K86" s="26">
        <v>6.2992125984251968E-2</v>
      </c>
      <c r="L86" s="26">
        <v>2.3622047244094488E-2</v>
      </c>
      <c r="M86" s="22">
        <v>10</v>
      </c>
    </row>
    <row r="87" spans="5:13">
      <c r="E87" s="8" t="s">
        <v>203</v>
      </c>
      <c r="F87" s="8" t="s">
        <v>98</v>
      </c>
      <c r="G87" s="22">
        <v>3.2</v>
      </c>
      <c r="H87" s="22">
        <v>1.6</v>
      </c>
      <c r="I87" s="22">
        <v>0.6</v>
      </c>
      <c r="J87" s="26">
        <v>0.12598425196850394</v>
      </c>
      <c r="K87" s="26">
        <v>6.2992125984251968E-2</v>
      </c>
      <c r="L87" s="26">
        <v>2.3622047244094488E-2</v>
      </c>
      <c r="M87" s="22">
        <v>10</v>
      </c>
    </row>
    <row r="88" spans="5:13">
      <c r="E88" s="8" t="s">
        <v>218</v>
      </c>
      <c r="F88" s="8" t="s">
        <v>98</v>
      </c>
      <c r="G88" s="22">
        <v>3.2</v>
      </c>
      <c r="H88" s="22">
        <v>1.6</v>
      </c>
      <c r="I88" s="22">
        <v>0.6</v>
      </c>
      <c r="J88" s="26">
        <v>0.12598425196850394</v>
      </c>
      <c r="K88" s="26">
        <v>6.2992125984251968E-2</v>
      </c>
      <c r="L88" s="26">
        <v>2.3622047244094488E-2</v>
      </c>
      <c r="M88" s="22">
        <v>10</v>
      </c>
    </row>
    <row r="89" spans="5:13">
      <c r="E89" s="8">
        <v>14</v>
      </c>
      <c r="F89" s="8" t="s">
        <v>100</v>
      </c>
      <c r="G89" s="22">
        <v>3.2</v>
      </c>
      <c r="H89" s="22">
        <v>2.5</v>
      </c>
      <c r="I89" s="22">
        <v>0.6</v>
      </c>
      <c r="J89" s="26">
        <v>0.12598425196850394</v>
      </c>
      <c r="K89" s="26">
        <v>9.8425196850393706E-2</v>
      </c>
      <c r="L89" s="26">
        <v>2.3622047244094488E-2</v>
      </c>
      <c r="M89" s="22">
        <v>16</v>
      </c>
    </row>
    <row r="90" spans="5:13">
      <c r="E90" s="8" t="s">
        <v>173</v>
      </c>
      <c r="F90" s="8" t="s">
        <v>100</v>
      </c>
      <c r="G90" s="22">
        <v>3.2</v>
      </c>
      <c r="H90" s="22">
        <v>2.5</v>
      </c>
      <c r="I90" s="22">
        <v>0.6</v>
      </c>
      <c r="J90" s="26">
        <v>0.12598425196850394</v>
      </c>
      <c r="K90" s="26">
        <v>9.8425196850393706E-2</v>
      </c>
      <c r="L90" s="26">
        <v>2.3622047244094488E-2</v>
      </c>
      <c r="M90" s="22">
        <v>16</v>
      </c>
    </row>
    <row r="91" spans="5:13">
      <c r="E91" s="8" t="s">
        <v>47</v>
      </c>
      <c r="F91" s="8" t="s">
        <v>100</v>
      </c>
      <c r="G91" s="22">
        <v>3.2</v>
      </c>
      <c r="H91" s="22">
        <v>2.5</v>
      </c>
      <c r="I91" s="22">
        <v>0.6</v>
      </c>
      <c r="J91" s="26">
        <v>0.12598425196850394</v>
      </c>
      <c r="K91" s="26">
        <v>9.8425196850393706E-2</v>
      </c>
      <c r="L91" s="26">
        <v>2.3622047244094488E-2</v>
      </c>
      <c r="M91" s="22">
        <v>16</v>
      </c>
    </row>
    <row r="92" spans="5:13">
      <c r="E92" s="8" t="s">
        <v>174</v>
      </c>
      <c r="F92" s="8" t="s">
        <v>100</v>
      </c>
      <c r="G92" s="22">
        <v>3.2</v>
      </c>
      <c r="H92" s="22">
        <v>2.5</v>
      </c>
      <c r="I92" s="22">
        <v>0.6</v>
      </c>
      <c r="J92" s="26">
        <v>0.12598425196850394</v>
      </c>
      <c r="K92" s="26">
        <v>9.8425196850393706E-2</v>
      </c>
      <c r="L92" s="26">
        <v>2.3622047244094488E-2</v>
      </c>
      <c r="M92" s="22">
        <v>16</v>
      </c>
    </row>
    <row r="93" spans="5:13">
      <c r="E93" s="8" t="s">
        <v>180</v>
      </c>
      <c r="F93" s="8" t="s">
        <v>100</v>
      </c>
      <c r="G93" s="22">
        <v>3.2</v>
      </c>
      <c r="H93" s="22">
        <v>2.5</v>
      </c>
      <c r="I93" s="22">
        <v>0.6</v>
      </c>
      <c r="J93" s="26">
        <v>0.12598425196850394</v>
      </c>
      <c r="K93" s="26">
        <v>9.8425196850393706E-2</v>
      </c>
      <c r="L93" s="26">
        <v>2.3622047244094488E-2</v>
      </c>
      <c r="M93" s="22">
        <v>16</v>
      </c>
    </row>
    <row r="94" spans="5:13">
      <c r="E94" s="8" t="s">
        <v>190</v>
      </c>
      <c r="F94" s="8" t="s">
        <v>100</v>
      </c>
      <c r="G94" s="22">
        <v>3.2</v>
      </c>
      <c r="H94" s="22">
        <v>2.5</v>
      </c>
      <c r="I94" s="22">
        <v>0.6</v>
      </c>
      <c r="J94" s="26">
        <v>0.12598425196850394</v>
      </c>
      <c r="K94" s="26">
        <v>9.8425196850393706E-2</v>
      </c>
      <c r="L94" s="26">
        <v>2.3622047244094488E-2</v>
      </c>
      <c r="M94" s="22">
        <v>16</v>
      </c>
    </row>
    <row r="95" spans="5:13">
      <c r="E95" s="8" t="s">
        <v>204</v>
      </c>
      <c r="F95" s="8" t="s">
        <v>100</v>
      </c>
      <c r="G95" s="22">
        <v>3.2</v>
      </c>
      <c r="H95" s="22">
        <v>2.5</v>
      </c>
      <c r="I95" s="22">
        <v>0.6</v>
      </c>
      <c r="J95" s="26">
        <v>0.12598425196850394</v>
      </c>
      <c r="K95" s="26">
        <v>9.8425196850393706E-2</v>
      </c>
      <c r="L95" s="26">
        <v>2.3622047244094488E-2</v>
      </c>
      <c r="M95" s="22">
        <v>16</v>
      </c>
    </row>
    <row r="96" spans="5:13">
      <c r="E96" s="8" t="s">
        <v>193</v>
      </c>
      <c r="F96" s="8" t="s">
        <v>100</v>
      </c>
      <c r="G96" s="22">
        <v>3.2</v>
      </c>
      <c r="H96" s="22">
        <v>2.5</v>
      </c>
      <c r="I96" s="22">
        <v>0.6</v>
      </c>
      <c r="J96" s="26">
        <v>0.12598425196850394</v>
      </c>
      <c r="K96" s="26">
        <v>9.8425196850393706E-2</v>
      </c>
      <c r="L96" s="26">
        <v>2.3622047244094488E-2</v>
      </c>
      <c r="M96" s="22">
        <v>16</v>
      </c>
    </row>
    <row r="97" spans="5:13">
      <c r="E97" s="8" t="s">
        <v>205</v>
      </c>
      <c r="F97" s="8" t="s">
        <v>100</v>
      </c>
      <c r="G97" s="22">
        <v>3.2</v>
      </c>
      <c r="H97" s="22">
        <v>2.5</v>
      </c>
      <c r="I97" s="22">
        <v>0.6</v>
      </c>
      <c r="J97" s="26">
        <v>0.12598425196850394</v>
      </c>
      <c r="K97" s="26">
        <v>9.8425196850393706E-2</v>
      </c>
      <c r="L97" s="26">
        <v>2.3622047244094488E-2</v>
      </c>
      <c r="M97" s="22">
        <v>16</v>
      </c>
    </row>
    <row r="98" spans="5:13">
      <c r="E98" s="8">
        <v>12</v>
      </c>
      <c r="F98" s="8" t="s">
        <v>103</v>
      </c>
      <c r="G98" s="22">
        <v>4.5</v>
      </c>
      <c r="H98" s="22">
        <v>3.2</v>
      </c>
      <c r="I98" s="22">
        <v>0.6</v>
      </c>
      <c r="J98" s="26">
        <v>0.17716535433070865</v>
      </c>
      <c r="K98" s="26">
        <v>0.12598425196850394</v>
      </c>
      <c r="L98" s="26">
        <v>2.3622047244094488E-2</v>
      </c>
      <c r="M98" s="22">
        <v>27</v>
      </c>
    </row>
    <row r="99" spans="5:13">
      <c r="E99" s="8" t="s">
        <v>48</v>
      </c>
      <c r="F99" s="8" t="s">
        <v>103</v>
      </c>
      <c r="G99" s="22">
        <v>4.5</v>
      </c>
      <c r="H99" s="22">
        <v>3.2</v>
      </c>
      <c r="I99" s="22">
        <v>0.6</v>
      </c>
      <c r="J99" s="26">
        <v>0.17716535433070865</v>
      </c>
      <c r="K99" s="26">
        <v>0.12598425196850394</v>
      </c>
      <c r="L99" s="26">
        <v>2.3622047244094488E-2</v>
      </c>
      <c r="M99" s="22">
        <v>27</v>
      </c>
    </row>
    <row r="100" spans="5:13">
      <c r="E100" s="8" t="s">
        <v>175</v>
      </c>
      <c r="F100" s="8" t="s">
        <v>103</v>
      </c>
      <c r="G100" s="22">
        <v>4.5</v>
      </c>
      <c r="H100" s="22">
        <v>3.2</v>
      </c>
      <c r="I100" s="22">
        <v>0.6</v>
      </c>
      <c r="J100" s="26">
        <v>0.17716535433070865</v>
      </c>
      <c r="K100" s="26">
        <v>0.12598425196850394</v>
      </c>
      <c r="L100" s="26">
        <v>2.3622047244094488E-2</v>
      </c>
      <c r="M100" s="22">
        <v>27</v>
      </c>
    </row>
    <row r="101" spans="5:13">
      <c r="E101" s="8" t="s">
        <v>181</v>
      </c>
      <c r="F101" s="8" t="s">
        <v>103</v>
      </c>
      <c r="G101" s="22">
        <v>4.5</v>
      </c>
      <c r="H101" s="22">
        <v>3.2</v>
      </c>
      <c r="I101" s="22">
        <v>0.6</v>
      </c>
      <c r="J101" s="26">
        <v>0.17716535433070865</v>
      </c>
      <c r="K101" s="26">
        <v>0.12598425196850394</v>
      </c>
      <c r="L101" s="26">
        <v>2.3622047244094488E-2</v>
      </c>
      <c r="M101" s="22">
        <v>27</v>
      </c>
    </row>
    <row r="102" spans="5:13">
      <c r="E102" s="8" t="s">
        <v>206</v>
      </c>
      <c r="F102" s="8" t="s">
        <v>103</v>
      </c>
      <c r="G102" s="22">
        <v>4.5</v>
      </c>
      <c r="H102" s="22">
        <v>3.2</v>
      </c>
      <c r="I102" s="22">
        <v>0.6</v>
      </c>
      <c r="J102" s="26">
        <v>0.17716535433070865</v>
      </c>
      <c r="K102" s="26">
        <v>0.12598425196850394</v>
      </c>
      <c r="L102" s="26">
        <v>2.3622047244094488E-2</v>
      </c>
      <c r="M102" s="22">
        <v>27</v>
      </c>
    </row>
    <row r="103" spans="5:13">
      <c r="E103" s="8" t="s">
        <v>207</v>
      </c>
      <c r="F103" s="8" t="s">
        <v>103</v>
      </c>
      <c r="G103" s="22">
        <v>4.5</v>
      </c>
      <c r="H103" s="22">
        <v>3.2</v>
      </c>
      <c r="I103" s="22">
        <v>0.6</v>
      </c>
      <c r="J103" s="26">
        <v>0.17716535433070865</v>
      </c>
      <c r="K103" s="26">
        <v>0.12598425196850394</v>
      </c>
      <c r="L103" s="26">
        <v>2.3622047244094488E-2</v>
      </c>
      <c r="M103" s="22">
        <v>27</v>
      </c>
    </row>
    <row r="104" spans="5:13">
      <c r="E104" s="8" t="s">
        <v>49</v>
      </c>
      <c r="F104" s="8" t="s">
        <v>106</v>
      </c>
      <c r="G104" s="22">
        <v>5</v>
      </c>
      <c r="H104" s="22">
        <v>2.5</v>
      </c>
      <c r="I104" s="22">
        <v>0.6</v>
      </c>
      <c r="J104" s="26">
        <v>0.19685039370078741</v>
      </c>
      <c r="K104" s="26">
        <v>9.8425196850393706E-2</v>
      </c>
      <c r="L104" s="26">
        <v>2.3622047244094488E-2</v>
      </c>
      <c r="M104" s="22">
        <v>27</v>
      </c>
    </row>
    <row r="105" spans="5:13">
      <c r="E105" s="8" t="s">
        <v>105</v>
      </c>
      <c r="F105" s="8" t="s">
        <v>106</v>
      </c>
      <c r="G105" s="22">
        <v>5</v>
      </c>
      <c r="H105" s="22">
        <v>2.5</v>
      </c>
      <c r="I105" s="22">
        <v>0.6</v>
      </c>
      <c r="J105" s="26">
        <v>0.19685039370078741</v>
      </c>
      <c r="K105" s="26">
        <v>9.8425196850393706E-2</v>
      </c>
      <c r="L105" s="26">
        <v>2.3622047244094488E-2</v>
      </c>
      <c r="M105" s="22">
        <v>27</v>
      </c>
    </row>
    <row r="106" spans="5:13">
      <c r="E106" s="8" t="s">
        <v>105</v>
      </c>
      <c r="F106" s="8" t="s">
        <v>106</v>
      </c>
      <c r="G106" s="22">
        <v>5</v>
      </c>
      <c r="H106" s="22">
        <v>2.5</v>
      </c>
      <c r="I106" s="22">
        <v>0.6</v>
      </c>
      <c r="J106" s="26">
        <v>0.19685039370078741</v>
      </c>
      <c r="K106" s="26">
        <v>9.8425196850393706E-2</v>
      </c>
      <c r="L106" s="26">
        <v>2.3622047244094488E-2</v>
      </c>
      <c r="M106" s="22">
        <v>27</v>
      </c>
    </row>
    <row r="107" spans="5:13">
      <c r="E107" s="8" t="s">
        <v>182</v>
      </c>
      <c r="F107" s="8" t="s">
        <v>106</v>
      </c>
      <c r="G107" s="22">
        <v>5</v>
      </c>
      <c r="H107" s="22">
        <v>2.5</v>
      </c>
      <c r="I107" s="22">
        <v>0.6</v>
      </c>
      <c r="J107" s="26">
        <v>0.19685039370078741</v>
      </c>
      <c r="K107" s="26">
        <v>9.8425196850393706E-2</v>
      </c>
      <c r="L107" s="26">
        <v>2.3622047244094488E-2</v>
      </c>
      <c r="M107" s="22">
        <v>27</v>
      </c>
    </row>
    <row r="108" spans="5:13">
      <c r="E108" s="8" t="s">
        <v>208</v>
      </c>
      <c r="F108" s="8" t="s">
        <v>106</v>
      </c>
      <c r="G108" s="22">
        <v>5</v>
      </c>
      <c r="H108" s="22">
        <v>2.5</v>
      </c>
      <c r="I108" s="22">
        <v>0.6</v>
      </c>
      <c r="J108" s="26">
        <v>0.19685039370078741</v>
      </c>
      <c r="K108" s="26">
        <v>9.8425196850393706E-2</v>
      </c>
      <c r="L108" s="26">
        <v>2.3622047244094488E-2</v>
      </c>
      <c r="M108" s="22">
        <v>27</v>
      </c>
    </row>
    <row r="109" spans="5:13">
      <c r="E109" s="8" t="s">
        <v>209</v>
      </c>
      <c r="F109" s="8" t="s">
        <v>106</v>
      </c>
      <c r="G109" s="22">
        <v>5</v>
      </c>
      <c r="H109" s="22">
        <v>2.5</v>
      </c>
      <c r="I109" s="22">
        <v>0.6</v>
      </c>
      <c r="J109" s="26">
        <v>0.19685039370078741</v>
      </c>
      <c r="K109" s="26">
        <v>9.8425196850393706E-2</v>
      </c>
      <c r="L109" s="26">
        <v>2.3622047244094488E-2</v>
      </c>
      <c r="M109" s="22">
        <v>27</v>
      </c>
    </row>
    <row r="110" spans="5:13">
      <c r="E110" s="8" t="s">
        <v>108</v>
      </c>
      <c r="F110" s="8" t="s">
        <v>109</v>
      </c>
      <c r="G110" s="22">
        <v>6.4</v>
      </c>
      <c r="H110" s="22">
        <v>3.2</v>
      </c>
      <c r="I110" s="22">
        <v>0.6</v>
      </c>
      <c r="J110" s="26">
        <v>0.25196850393700787</v>
      </c>
      <c r="K110" s="26">
        <v>0.12598425196850394</v>
      </c>
      <c r="L110" s="26">
        <v>2.3622047244094488E-2</v>
      </c>
      <c r="M110" s="22">
        <v>45</v>
      </c>
    </row>
    <row r="111" spans="5:13">
      <c r="E111" s="8" t="s">
        <v>50</v>
      </c>
      <c r="F111" s="8" t="s">
        <v>109</v>
      </c>
      <c r="G111" s="22">
        <v>6.4</v>
      </c>
      <c r="H111" s="22">
        <v>3.2</v>
      </c>
      <c r="I111" s="22">
        <v>0.6</v>
      </c>
      <c r="J111" s="26">
        <v>0.25196850393700787</v>
      </c>
      <c r="K111" s="26">
        <v>0.12598425196850394</v>
      </c>
      <c r="L111" s="26">
        <v>2.3622047244094488E-2</v>
      </c>
      <c r="M111" s="22">
        <v>45</v>
      </c>
    </row>
    <row r="112" spans="5:13">
      <c r="E112" s="8" t="s">
        <v>176</v>
      </c>
      <c r="F112" s="8" t="s">
        <v>109</v>
      </c>
      <c r="G112" s="22">
        <v>6.4</v>
      </c>
      <c r="H112" s="22">
        <v>3.2</v>
      </c>
      <c r="I112" s="22">
        <v>0.6</v>
      </c>
      <c r="J112" s="26">
        <v>0.25196850393700787</v>
      </c>
      <c r="K112" s="26">
        <v>0.12598425196850394</v>
      </c>
      <c r="L112" s="26">
        <v>2.3622047244094488E-2</v>
      </c>
      <c r="M112" s="22">
        <v>45</v>
      </c>
    </row>
    <row r="113" spans="5:13">
      <c r="E113" s="8" t="s">
        <v>183</v>
      </c>
      <c r="F113" s="8" t="s">
        <v>109</v>
      </c>
      <c r="G113" s="22">
        <v>6.4</v>
      </c>
      <c r="H113" s="22">
        <v>3.2</v>
      </c>
      <c r="I113" s="22">
        <v>1.1000000000000001</v>
      </c>
      <c r="J113" s="26">
        <v>0.25196850393700787</v>
      </c>
      <c r="K113" s="26">
        <v>0.12598425196850394</v>
      </c>
      <c r="L113" s="26">
        <v>4.3307086614173228E-2</v>
      </c>
      <c r="M113" s="22">
        <v>79</v>
      </c>
    </row>
    <row r="114" spans="5:13">
      <c r="E114" s="8" t="s">
        <v>210</v>
      </c>
      <c r="F114" s="8" t="s">
        <v>109</v>
      </c>
      <c r="G114" s="22">
        <v>6.4</v>
      </c>
      <c r="H114" s="22">
        <v>3.2</v>
      </c>
      <c r="I114" s="22">
        <v>0.6</v>
      </c>
      <c r="J114" s="26">
        <v>0.25196850393700787</v>
      </c>
      <c r="K114" s="26">
        <v>0.12598425196850394</v>
      </c>
      <c r="L114" s="26">
        <v>2.3622047244094488E-2</v>
      </c>
      <c r="M114" s="22">
        <v>45</v>
      </c>
    </row>
    <row r="115" spans="5:13">
      <c r="E115" s="8" t="s">
        <v>211</v>
      </c>
      <c r="F115" s="8" t="s">
        <v>109</v>
      </c>
      <c r="G115" s="22">
        <v>6.4</v>
      </c>
      <c r="H115" s="22">
        <v>3.2</v>
      </c>
      <c r="I115" s="22">
        <v>0.6</v>
      </c>
      <c r="J115" s="26">
        <v>0.25196850393700787</v>
      </c>
      <c r="K115" s="26">
        <v>0.12598425196850394</v>
      </c>
      <c r="L115" s="26">
        <v>2.3622047244094488E-2</v>
      </c>
      <c r="M115" s="22">
        <v>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4821-59E5-4ACA-9D92-55EA1CCF7EA6}">
  <dimension ref="A3:AK1925"/>
  <sheetViews>
    <sheetView topLeftCell="O5" workbookViewId="0">
      <selection activeCell="AK14" sqref="AK14"/>
    </sheetView>
  </sheetViews>
  <sheetFormatPr defaultRowHeight="14.45"/>
  <cols>
    <col min="1" max="1" width="9.7109375" style="16" bestFit="1" customWidth="1"/>
    <col min="2" max="4" width="9.7109375" style="16" customWidth="1"/>
    <col min="5" max="8" width="8.85546875" style="16"/>
    <col min="9" max="10" width="8.85546875" style="9"/>
    <col min="11" max="11" width="9.7109375" style="16" customWidth="1"/>
    <col min="12" max="16" width="8.85546875" style="16"/>
    <col min="17" max="17" width="9.85546875" style="16" bestFit="1" customWidth="1"/>
    <col min="18" max="18" width="9.7109375" style="16" customWidth="1"/>
    <col min="19" max="22" width="8.85546875" style="16"/>
    <col min="23" max="23" width="8.85546875" style="9"/>
    <col min="24" max="24" width="9.85546875" style="9" customWidth="1"/>
    <col min="25" max="25" width="9.7109375" style="16" customWidth="1"/>
    <col min="26" max="29" width="8.85546875" style="16"/>
  </cols>
  <sheetData>
    <row r="3" spans="1:37">
      <c r="A3" s="44" t="s">
        <v>75</v>
      </c>
      <c r="B3" s="44"/>
      <c r="C3" s="44"/>
      <c r="D3" s="44"/>
      <c r="E3" s="44"/>
      <c r="F3" s="44"/>
      <c r="G3" s="44"/>
      <c r="H3" s="44" t="s">
        <v>230</v>
      </c>
      <c r="I3" s="44"/>
      <c r="J3" s="44"/>
      <c r="K3" s="44"/>
      <c r="L3" s="44"/>
      <c r="M3" s="44"/>
      <c r="N3" s="44"/>
      <c r="O3" s="44" t="s">
        <v>111</v>
      </c>
      <c r="P3" s="44"/>
      <c r="Q3" s="44"/>
      <c r="R3" s="44"/>
      <c r="S3" s="44"/>
      <c r="T3" s="44"/>
      <c r="U3" s="44"/>
      <c r="V3" s="44" t="s">
        <v>231</v>
      </c>
      <c r="W3" s="44"/>
      <c r="X3" s="44"/>
      <c r="Y3" s="44"/>
      <c r="Z3" s="44"/>
      <c r="AA3" s="44"/>
      <c r="AB3" s="44"/>
      <c r="AC3" s="44"/>
    </row>
    <row r="4" spans="1:37" ht="15">
      <c r="A4" s="39" t="s">
        <v>232</v>
      </c>
      <c r="B4" s="39" t="s">
        <v>233</v>
      </c>
      <c r="C4" s="39" t="s">
        <v>234</v>
      </c>
      <c r="D4" s="39" t="s">
        <v>235</v>
      </c>
      <c r="E4" s="39" t="s">
        <v>236</v>
      </c>
      <c r="F4" s="39" t="s">
        <v>237</v>
      </c>
      <c r="G4" s="39" t="s">
        <v>238</v>
      </c>
      <c r="H4" s="39" t="s">
        <v>232</v>
      </c>
      <c r="I4" s="37" t="s">
        <v>233</v>
      </c>
      <c r="J4" s="37"/>
      <c r="K4" s="39" t="s">
        <v>235</v>
      </c>
      <c r="L4" s="39" t="s">
        <v>236</v>
      </c>
      <c r="M4" s="39" t="s">
        <v>237</v>
      </c>
      <c r="N4" s="39" t="s">
        <v>238</v>
      </c>
      <c r="O4" s="39" t="s">
        <v>232</v>
      </c>
      <c r="P4" s="39" t="s">
        <v>233</v>
      </c>
      <c r="Q4" s="39" t="s">
        <v>234</v>
      </c>
      <c r="R4" s="39" t="s">
        <v>235</v>
      </c>
      <c r="S4" s="39" t="s">
        <v>236</v>
      </c>
      <c r="T4" s="39" t="s">
        <v>237</v>
      </c>
      <c r="U4" s="39" t="s">
        <v>238</v>
      </c>
      <c r="V4" s="39" t="s">
        <v>232</v>
      </c>
      <c r="W4" s="37" t="s">
        <v>233</v>
      </c>
      <c r="X4" s="37" t="s">
        <v>234</v>
      </c>
      <c r="Y4" s="39" t="s">
        <v>235</v>
      </c>
      <c r="Z4" s="39" t="s">
        <v>236</v>
      </c>
      <c r="AA4" s="39" t="s">
        <v>239</v>
      </c>
      <c r="AB4" s="39" t="s">
        <v>237</v>
      </c>
      <c r="AC4" s="39" t="s">
        <v>238</v>
      </c>
      <c r="AE4" s="39" t="s">
        <v>233</v>
      </c>
      <c r="AF4" s="39" t="s">
        <v>240</v>
      </c>
      <c r="AG4" s="39" t="s">
        <v>241</v>
      </c>
      <c r="AH4" s="39" t="s">
        <v>242</v>
      </c>
      <c r="AI4" s="39" t="s">
        <v>243</v>
      </c>
      <c r="AJ4" s="39" t="s">
        <v>236</v>
      </c>
      <c r="AK4" s="39" t="s">
        <v>244</v>
      </c>
    </row>
    <row r="5" spans="1:37" ht="15">
      <c r="A5" s="20">
        <v>1</v>
      </c>
      <c r="B5" s="9">
        <v>-2</v>
      </c>
      <c r="C5" s="18">
        <f t="shared" ref="C5:C28" si="0">A5*10^B5/10</f>
        <v>1E-3</v>
      </c>
      <c r="D5" s="11" t="str">
        <f t="shared" ref="D5:D68" si="1">TEXT(C5*_xlfn.XLOOKUP(B5,Index_Table,D_List),SUBSTITUTE(_xlfn.XLOOKUP(B5,Index_Table,T_List),"""",""))</f>
        <v>1.00</v>
      </c>
      <c r="E5" s="11" t="str">
        <f t="shared" ref="E5:E68" si="2">_xlfn.XLOOKUP(B5,Index_Table,Sym_List)</f>
        <v>m</v>
      </c>
      <c r="F5" s="39"/>
      <c r="G5" s="39"/>
      <c r="H5" s="22">
        <v>1</v>
      </c>
      <c r="I5" s="9">
        <v>-2</v>
      </c>
      <c r="J5" s="21">
        <f>H5*10^I5/10</f>
        <v>1E-3</v>
      </c>
      <c r="K5" s="11" t="str">
        <f t="shared" ref="K5:K36" si="3">TEXT(J5*_xlfn.XLOOKUP(I5,Index_Table,D_List),SUBSTITUTE(_xlfn.XLOOKUP(I5,Index_Table,T_List),"""",""))</f>
        <v>1.00</v>
      </c>
      <c r="L5" s="11" t="str">
        <f t="shared" ref="L5:L36" si="4">_xlfn.XLOOKUP(I5,Index_Table,Sym_List)</f>
        <v>m</v>
      </c>
      <c r="O5" s="16">
        <v>1</v>
      </c>
      <c r="P5" s="9">
        <v>-2</v>
      </c>
      <c r="Q5" s="21">
        <f>O5*10^P5/10</f>
        <v>1E-3</v>
      </c>
      <c r="R5" s="11" t="str">
        <f t="shared" ref="R5:R68" si="5">TEXT(Q5*_xlfn.XLOOKUP(P5,Index_Table,D_List),SUBSTITUTE(_xlfn.XLOOKUP(P5,Index_Table,T_List),"""",""))</f>
        <v>1.00</v>
      </c>
      <c r="S5" s="11" t="str">
        <f t="shared" ref="S5:S68" si="6">_xlfn.XLOOKUP(P5,Index_Table,Sym_List)</f>
        <v>m</v>
      </c>
      <c r="V5" s="22">
        <v>1</v>
      </c>
      <c r="W5" s="9">
        <v>-2</v>
      </c>
      <c r="X5" s="21">
        <f>V5*10^W5/10</f>
        <v>1E-3</v>
      </c>
      <c r="Y5" s="11" t="str">
        <f t="shared" ref="Y5:Y68" si="7">TEXT(X5*_xlfn.XLOOKUP(W5,Index_Table,D_List),SUBSTITUTE(_xlfn.XLOOKUP(W5,Index_Table,T_List),"""",""))</f>
        <v>1.00</v>
      </c>
      <c r="Z5" s="11" t="str">
        <f t="shared" ref="Z5:Z68" si="8">_xlfn.XLOOKUP(W5,Index_Table,Sym_List)</f>
        <v>m</v>
      </c>
      <c r="AE5" s="5">
        <v>-5</v>
      </c>
      <c r="AF5">
        <v>9.9999999999999995E-7</v>
      </c>
      <c r="AG5">
        <f t="shared" ref="AG5:AG15" si="9">1/AF5</f>
        <v>1000000</v>
      </c>
      <c r="AH5" s="5"/>
      <c r="AI5" s="5" t="s">
        <v>245</v>
      </c>
      <c r="AJ5" s="6" t="s">
        <v>246</v>
      </c>
      <c r="AK5" s="6" t="s">
        <v>247</v>
      </c>
    </row>
    <row r="6" spans="1:37" ht="15">
      <c r="A6" s="20">
        <v>1.1000000000000001</v>
      </c>
      <c r="B6" s="9">
        <f>IF(A6=1,B5+1,B5)</f>
        <v>-2</v>
      </c>
      <c r="C6" s="18">
        <f t="shared" si="0"/>
        <v>1.1000000000000001E-3</v>
      </c>
      <c r="D6" s="11" t="str">
        <f t="shared" si="1"/>
        <v>1.10</v>
      </c>
      <c r="E6" s="11" t="str">
        <f t="shared" si="2"/>
        <v>m</v>
      </c>
      <c r="F6" s="39"/>
      <c r="G6" s="39"/>
      <c r="H6" s="22">
        <v>1.05</v>
      </c>
      <c r="I6" s="9">
        <f t="shared" ref="I6:I53" si="10">IF(H6=1,I5+1,I5)</f>
        <v>-2</v>
      </c>
      <c r="J6" s="21">
        <f t="shared" ref="J6:J52" si="11">H6*10^I6/10</f>
        <v>1.0500000000000002E-3</v>
      </c>
      <c r="K6" s="11" t="str">
        <f t="shared" si="3"/>
        <v>1.05</v>
      </c>
      <c r="L6" s="11" t="str">
        <f t="shared" si="4"/>
        <v>m</v>
      </c>
      <c r="O6" s="16">
        <v>1.02</v>
      </c>
      <c r="P6" s="9">
        <f t="shared" ref="P6:P69" si="12">IF(O6=1,P5+1,P5)</f>
        <v>-2</v>
      </c>
      <c r="Q6" s="21">
        <f t="shared" ref="Q6:Q69" si="13">O6*10^P6/10</f>
        <v>1.0200000000000001E-3</v>
      </c>
      <c r="R6" s="11" t="str">
        <f t="shared" si="5"/>
        <v>1.02</v>
      </c>
      <c r="S6" s="11" t="str">
        <f t="shared" si="6"/>
        <v>m</v>
      </c>
      <c r="V6" s="22">
        <v>1.01</v>
      </c>
      <c r="W6" s="9">
        <f t="shared" ref="W6:W69" si="14">IF(V6=1,W5+1,W5)</f>
        <v>-2</v>
      </c>
      <c r="X6" s="21">
        <f>V6*10^W6/10</f>
        <v>1.01E-3</v>
      </c>
      <c r="Y6" s="11" t="str">
        <f t="shared" si="7"/>
        <v>1.01</v>
      </c>
      <c r="Z6" s="11" t="str">
        <f t="shared" si="8"/>
        <v>m</v>
      </c>
      <c r="AE6" s="5">
        <f>AE5+1</f>
        <v>-4</v>
      </c>
      <c r="AF6">
        <v>9.9999999999999995E-7</v>
      </c>
      <c r="AG6">
        <f t="shared" si="9"/>
        <v>1000000</v>
      </c>
      <c r="AH6" s="5"/>
      <c r="AI6" s="5" t="s">
        <v>248</v>
      </c>
      <c r="AJ6" s="6" t="s">
        <v>246</v>
      </c>
      <c r="AK6" s="6" t="s">
        <v>247</v>
      </c>
    </row>
    <row r="7" spans="1:37" ht="15">
      <c r="A7" s="20">
        <v>1.2</v>
      </c>
      <c r="B7" s="9">
        <f t="shared" ref="B7:B70" si="15">IF(A7=1,B6+1,B6)</f>
        <v>-2</v>
      </c>
      <c r="C7" s="18">
        <f t="shared" si="0"/>
        <v>1.2000000000000001E-3</v>
      </c>
      <c r="D7" s="11" t="str">
        <f t="shared" si="1"/>
        <v>1.20</v>
      </c>
      <c r="E7" s="11" t="str">
        <f t="shared" si="2"/>
        <v>m</v>
      </c>
      <c r="F7" s="39"/>
      <c r="G7" s="39"/>
      <c r="H7" s="22">
        <v>1.1000000000000001</v>
      </c>
      <c r="I7" s="9">
        <f t="shared" si="10"/>
        <v>-2</v>
      </c>
      <c r="J7" s="21">
        <f t="shared" si="11"/>
        <v>1.1000000000000001E-3</v>
      </c>
      <c r="K7" s="11" t="str">
        <f t="shared" si="3"/>
        <v>1.10</v>
      </c>
      <c r="L7" s="11" t="str">
        <f t="shared" si="4"/>
        <v>m</v>
      </c>
      <c r="O7" s="16">
        <v>1.05</v>
      </c>
      <c r="P7" s="9">
        <f t="shared" si="12"/>
        <v>-2</v>
      </c>
      <c r="Q7" s="21">
        <f t="shared" si="13"/>
        <v>1.0500000000000002E-3</v>
      </c>
      <c r="R7" s="11" t="str">
        <f t="shared" si="5"/>
        <v>1.05</v>
      </c>
      <c r="S7" s="11" t="str">
        <f t="shared" si="6"/>
        <v>m</v>
      </c>
      <c r="V7" s="22">
        <v>1.02</v>
      </c>
      <c r="W7" s="9">
        <f t="shared" si="14"/>
        <v>-2</v>
      </c>
      <c r="X7" s="21">
        <f t="shared" ref="X7:X70" si="16">V7*10^W7/10</f>
        <v>1.0200000000000001E-3</v>
      </c>
      <c r="Y7" s="11" t="str">
        <f t="shared" si="7"/>
        <v>1.02</v>
      </c>
      <c r="Z7" s="11" t="str">
        <f t="shared" si="8"/>
        <v>m</v>
      </c>
      <c r="AE7" s="5">
        <f t="shared" ref="AE7:AE19" si="17">AE6+1</f>
        <v>-3</v>
      </c>
      <c r="AF7">
        <v>9.9999999999999995E-7</v>
      </c>
      <c r="AG7">
        <f t="shared" si="9"/>
        <v>1000000</v>
      </c>
      <c r="AH7" s="5"/>
      <c r="AI7" s="5" t="s">
        <v>249</v>
      </c>
      <c r="AJ7" s="6" t="s">
        <v>246</v>
      </c>
      <c r="AK7" s="6" t="s">
        <v>247</v>
      </c>
    </row>
    <row r="8" spans="1:37" ht="15">
      <c r="A8" s="20">
        <v>1.3</v>
      </c>
      <c r="B8" s="9">
        <f t="shared" si="15"/>
        <v>-2</v>
      </c>
      <c r="C8" s="18">
        <f t="shared" si="0"/>
        <v>1.3000000000000002E-3</v>
      </c>
      <c r="D8" s="11" t="str">
        <f t="shared" si="1"/>
        <v>1.30</v>
      </c>
      <c r="E8" s="11" t="str">
        <f t="shared" si="2"/>
        <v>m</v>
      </c>
      <c r="F8" s="39"/>
      <c r="G8" s="39"/>
      <c r="H8" s="22">
        <v>1.1499999999999999</v>
      </c>
      <c r="I8" s="9">
        <f t="shared" si="10"/>
        <v>-2</v>
      </c>
      <c r="J8" s="21">
        <f t="shared" si="11"/>
        <v>1.15E-3</v>
      </c>
      <c r="K8" s="11" t="str">
        <f t="shared" si="3"/>
        <v>1.15</v>
      </c>
      <c r="L8" s="11" t="str">
        <f t="shared" si="4"/>
        <v>m</v>
      </c>
      <c r="O8" s="16">
        <v>1.07</v>
      </c>
      <c r="P8" s="9">
        <f t="shared" si="12"/>
        <v>-2</v>
      </c>
      <c r="Q8" s="21">
        <f t="shared" si="13"/>
        <v>1.0700000000000002E-3</v>
      </c>
      <c r="R8" s="11" t="str">
        <f t="shared" si="5"/>
        <v>1.07</v>
      </c>
      <c r="S8" s="11" t="str">
        <f t="shared" si="6"/>
        <v>m</v>
      </c>
      <c r="V8" s="22">
        <v>1.04</v>
      </c>
      <c r="W8" s="9">
        <f t="shared" si="14"/>
        <v>-2</v>
      </c>
      <c r="X8" s="21">
        <f t="shared" si="16"/>
        <v>1.0400000000000001E-3</v>
      </c>
      <c r="Y8" s="11" t="str">
        <f t="shared" si="7"/>
        <v>1.04</v>
      </c>
      <c r="Z8" s="11" t="str">
        <f t="shared" si="8"/>
        <v>m</v>
      </c>
      <c r="AE8" s="5">
        <f t="shared" si="17"/>
        <v>-2</v>
      </c>
      <c r="AF8">
        <v>1E-3</v>
      </c>
      <c r="AG8">
        <f t="shared" si="9"/>
        <v>1000</v>
      </c>
      <c r="AH8" s="5" t="s">
        <v>250</v>
      </c>
      <c r="AI8" s="5" t="s">
        <v>245</v>
      </c>
      <c r="AJ8" s="6" t="s">
        <v>251</v>
      </c>
      <c r="AK8" s="6" t="s">
        <v>252</v>
      </c>
    </row>
    <row r="9" spans="1:37" ht="15">
      <c r="A9" s="20">
        <v>1.5</v>
      </c>
      <c r="B9" s="9">
        <f t="shared" si="15"/>
        <v>-2</v>
      </c>
      <c r="C9" s="18">
        <f t="shared" si="0"/>
        <v>1.5E-3</v>
      </c>
      <c r="D9" s="11" t="str">
        <f t="shared" si="1"/>
        <v>1.50</v>
      </c>
      <c r="E9" s="11" t="str">
        <f t="shared" si="2"/>
        <v>m</v>
      </c>
      <c r="F9" s="39"/>
      <c r="G9" s="39"/>
      <c r="H9" s="22">
        <v>1.21</v>
      </c>
      <c r="I9" s="9">
        <f t="shared" si="10"/>
        <v>-2</v>
      </c>
      <c r="J9" s="21">
        <f t="shared" si="11"/>
        <v>1.2099999999999999E-3</v>
      </c>
      <c r="K9" s="11" t="str">
        <f t="shared" si="3"/>
        <v>1.21</v>
      </c>
      <c r="L9" s="11" t="str">
        <f t="shared" si="4"/>
        <v>m</v>
      </c>
      <c r="O9" s="16">
        <v>1.1000000000000001</v>
      </c>
      <c r="P9" s="9">
        <f t="shared" si="12"/>
        <v>-2</v>
      </c>
      <c r="Q9" s="21">
        <f t="shared" si="13"/>
        <v>1.1000000000000001E-3</v>
      </c>
      <c r="R9" s="11" t="str">
        <f t="shared" si="5"/>
        <v>1.10</v>
      </c>
      <c r="S9" s="11" t="str">
        <f t="shared" si="6"/>
        <v>m</v>
      </c>
      <c r="V9" s="22">
        <v>1.05</v>
      </c>
      <c r="W9" s="9">
        <f t="shared" si="14"/>
        <v>-2</v>
      </c>
      <c r="X9" s="21">
        <f t="shared" si="16"/>
        <v>1.0500000000000002E-3</v>
      </c>
      <c r="Y9" s="11" t="str">
        <f t="shared" si="7"/>
        <v>1.05</v>
      </c>
      <c r="Z9" s="11" t="str">
        <f t="shared" si="8"/>
        <v>m</v>
      </c>
      <c r="AE9" s="5">
        <f t="shared" si="17"/>
        <v>-1</v>
      </c>
      <c r="AF9">
        <v>1E-3</v>
      </c>
      <c r="AG9">
        <f t="shared" si="9"/>
        <v>1000</v>
      </c>
      <c r="AH9" s="5" t="s">
        <v>253</v>
      </c>
      <c r="AI9" s="5" t="s">
        <v>248</v>
      </c>
      <c r="AJ9" s="6" t="s">
        <v>251</v>
      </c>
      <c r="AK9" s="6" t="s">
        <v>252</v>
      </c>
    </row>
    <row r="10" spans="1:37" ht="15">
      <c r="A10" s="20">
        <v>1.6</v>
      </c>
      <c r="B10" s="9">
        <f t="shared" si="15"/>
        <v>-2</v>
      </c>
      <c r="C10" s="18">
        <f t="shared" si="0"/>
        <v>1.6000000000000001E-3</v>
      </c>
      <c r="D10" s="11" t="str">
        <f t="shared" si="1"/>
        <v>1.60</v>
      </c>
      <c r="E10" s="11" t="str">
        <f t="shared" si="2"/>
        <v>m</v>
      </c>
      <c r="F10" s="39"/>
      <c r="G10" s="39"/>
      <c r="H10" s="22">
        <v>1.27</v>
      </c>
      <c r="I10" s="9">
        <f t="shared" si="10"/>
        <v>-2</v>
      </c>
      <c r="J10" s="21">
        <f t="shared" si="11"/>
        <v>1.2700000000000001E-3</v>
      </c>
      <c r="K10" s="11" t="str">
        <f t="shared" si="3"/>
        <v>1.27</v>
      </c>
      <c r="L10" s="11" t="str">
        <f t="shared" si="4"/>
        <v>m</v>
      </c>
      <c r="O10" s="16">
        <v>1.1299999999999999</v>
      </c>
      <c r="P10" s="9">
        <f t="shared" si="12"/>
        <v>-2</v>
      </c>
      <c r="Q10" s="21">
        <f t="shared" si="13"/>
        <v>1.1299999999999999E-3</v>
      </c>
      <c r="R10" s="11" t="str">
        <f t="shared" si="5"/>
        <v>1.13</v>
      </c>
      <c r="S10" s="11" t="str">
        <f t="shared" si="6"/>
        <v>m</v>
      </c>
      <c r="V10" s="22">
        <v>1.06</v>
      </c>
      <c r="W10" s="9">
        <f t="shared" si="14"/>
        <v>-2</v>
      </c>
      <c r="X10" s="21">
        <f t="shared" si="16"/>
        <v>1.06E-3</v>
      </c>
      <c r="Y10" s="11" t="str">
        <f t="shared" si="7"/>
        <v>1.06</v>
      </c>
      <c r="Z10" s="11" t="str">
        <f t="shared" si="8"/>
        <v>m</v>
      </c>
      <c r="AE10" s="5">
        <f t="shared" si="17"/>
        <v>0</v>
      </c>
      <c r="AF10">
        <v>1E-3</v>
      </c>
      <c r="AG10">
        <f t="shared" si="9"/>
        <v>1000</v>
      </c>
      <c r="AH10" s="5" t="s">
        <v>254</v>
      </c>
      <c r="AI10" s="5" t="s">
        <v>249</v>
      </c>
      <c r="AJ10" s="6" t="s">
        <v>251</v>
      </c>
      <c r="AK10" s="6" t="s">
        <v>252</v>
      </c>
    </row>
    <row r="11" spans="1:37" ht="15">
      <c r="A11" s="20">
        <v>1.8</v>
      </c>
      <c r="B11" s="9">
        <f t="shared" si="15"/>
        <v>-2</v>
      </c>
      <c r="C11" s="18">
        <f t="shared" si="0"/>
        <v>1.8000000000000002E-3</v>
      </c>
      <c r="D11" s="11" t="str">
        <f t="shared" si="1"/>
        <v>1.80</v>
      </c>
      <c r="E11" s="11" t="str">
        <f t="shared" si="2"/>
        <v>m</v>
      </c>
      <c r="F11" s="39"/>
      <c r="G11" s="39"/>
      <c r="H11" s="22">
        <v>1.33</v>
      </c>
      <c r="I11" s="9">
        <f t="shared" si="10"/>
        <v>-2</v>
      </c>
      <c r="J11" s="21">
        <f t="shared" si="11"/>
        <v>1.33E-3</v>
      </c>
      <c r="K11" s="11" t="str">
        <f t="shared" si="3"/>
        <v>1.33</v>
      </c>
      <c r="L11" s="11" t="str">
        <f t="shared" si="4"/>
        <v>m</v>
      </c>
      <c r="O11" s="16">
        <v>1.1499999999999999</v>
      </c>
      <c r="P11" s="9">
        <f t="shared" si="12"/>
        <v>-2</v>
      </c>
      <c r="Q11" s="21">
        <f t="shared" si="13"/>
        <v>1.15E-3</v>
      </c>
      <c r="R11" s="11" t="str">
        <f t="shared" si="5"/>
        <v>1.15</v>
      </c>
      <c r="S11" s="11" t="str">
        <f t="shared" si="6"/>
        <v>m</v>
      </c>
      <c r="V11" s="22">
        <v>1.07</v>
      </c>
      <c r="W11" s="9">
        <f t="shared" si="14"/>
        <v>-2</v>
      </c>
      <c r="X11" s="21">
        <f t="shared" si="16"/>
        <v>1.0700000000000002E-3</v>
      </c>
      <c r="Y11" s="11" t="str">
        <f t="shared" si="7"/>
        <v>1.07</v>
      </c>
      <c r="Z11" s="11" t="str">
        <f t="shared" si="8"/>
        <v>m</v>
      </c>
      <c r="AE11" s="5">
        <f t="shared" si="17"/>
        <v>1</v>
      </c>
      <c r="AF11">
        <v>1</v>
      </c>
      <c r="AG11">
        <f t="shared" si="9"/>
        <v>1</v>
      </c>
      <c r="AH11" s="5" t="s">
        <v>245</v>
      </c>
      <c r="AI11" s="5" t="s">
        <v>245</v>
      </c>
      <c r="AJ11" s="6"/>
      <c r="AK11" s="6" t="s">
        <v>255</v>
      </c>
    </row>
    <row r="12" spans="1:37" ht="15">
      <c r="A12" s="20">
        <v>2</v>
      </c>
      <c r="B12" s="9">
        <f t="shared" si="15"/>
        <v>-2</v>
      </c>
      <c r="C12" s="18">
        <f t="shared" si="0"/>
        <v>2E-3</v>
      </c>
      <c r="D12" s="11" t="str">
        <f t="shared" si="1"/>
        <v>2.00</v>
      </c>
      <c r="E12" s="11" t="str">
        <f t="shared" si="2"/>
        <v>m</v>
      </c>
      <c r="F12" s="39"/>
      <c r="G12" s="39"/>
      <c r="H12" s="22">
        <v>1.4</v>
      </c>
      <c r="I12" s="9">
        <f t="shared" si="10"/>
        <v>-2</v>
      </c>
      <c r="J12" s="21">
        <f t="shared" si="11"/>
        <v>1.3999999999999998E-3</v>
      </c>
      <c r="K12" s="11" t="str">
        <f t="shared" si="3"/>
        <v>1.40</v>
      </c>
      <c r="L12" s="11" t="str">
        <f t="shared" si="4"/>
        <v>m</v>
      </c>
      <c r="O12" s="16">
        <v>1.18</v>
      </c>
      <c r="P12" s="9">
        <f t="shared" si="12"/>
        <v>-2</v>
      </c>
      <c r="Q12" s="21">
        <f t="shared" si="13"/>
        <v>1.1800000000000001E-3</v>
      </c>
      <c r="R12" s="11" t="str">
        <f t="shared" si="5"/>
        <v>1.18</v>
      </c>
      <c r="S12" s="11" t="str">
        <f t="shared" si="6"/>
        <v>m</v>
      </c>
      <c r="V12" s="22">
        <v>1.0900000000000001</v>
      </c>
      <c r="W12" s="9">
        <f t="shared" si="14"/>
        <v>-2</v>
      </c>
      <c r="X12" s="21">
        <f t="shared" si="16"/>
        <v>1.0900000000000003E-3</v>
      </c>
      <c r="Y12" s="11" t="str">
        <f t="shared" si="7"/>
        <v>1.09</v>
      </c>
      <c r="Z12" s="11" t="str">
        <f t="shared" si="8"/>
        <v>m</v>
      </c>
      <c r="AE12" s="5">
        <f t="shared" si="17"/>
        <v>2</v>
      </c>
      <c r="AF12">
        <v>1</v>
      </c>
      <c r="AG12">
        <f t="shared" si="9"/>
        <v>1</v>
      </c>
      <c r="AH12" s="5" t="s">
        <v>248</v>
      </c>
      <c r="AI12" s="5" t="s">
        <v>248</v>
      </c>
      <c r="AJ12" s="6"/>
      <c r="AK12" s="6" t="s">
        <v>255</v>
      </c>
    </row>
    <row r="13" spans="1:37" ht="15">
      <c r="A13" s="20">
        <v>2.2000000000000002</v>
      </c>
      <c r="B13" s="9">
        <f t="shared" si="15"/>
        <v>-2</v>
      </c>
      <c r="C13" s="18">
        <f t="shared" si="0"/>
        <v>2.2000000000000001E-3</v>
      </c>
      <c r="D13" s="11" t="str">
        <f t="shared" si="1"/>
        <v>2.20</v>
      </c>
      <c r="E13" s="11" t="str">
        <f t="shared" si="2"/>
        <v>m</v>
      </c>
      <c r="F13" s="39"/>
      <c r="G13" s="39"/>
      <c r="H13" s="22">
        <v>1.47</v>
      </c>
      <c r="I13" s="9">
        <f t="shared" si="10"/>
        <v>-2</v>
      </c>
      <c r="J13" s="21">
        <f t="shared" si="11"/>
        <v>1.47E-3</v>
      </c>
      <c r="K13" s="11" t="str">
        <f t="shared" si="3"/>
        <v>1.47</v>
      </c>
      <c r="L13" s="11" t="str">
        <f t="shared" si="4"/>
        <v>m</v>
      </c>
      <c r="O13" s="16">
        <v>1.21</v>
      </c>
      <c r="P13" s="9">
        <f t="shared" si="12"/>
        <v>-2</v>
      </c>
      <c r="Q13" s="21">
        <f t="shared" si="13"/>
        <v>1.2099999999999999E-3</v>
      </c>
      <c r="R13" s="11" t="str">
        <f t="shared" si="5"/>
        <v>1.21</v>
      </c>
      <c r="S13" s="11" t="str">
        <f t="shared" si="6"/>
        <v>m</v>
      </c>
      <c r="V13" s="22">
        <v>1.1000000000000001</v>
      </c>
      <c r="W13" s="9">
        <f t="shared" si="14"/>
        <v>-2</v>
      </c>
      <c r="X13" s="21">
        <f t="shared" si="16"/>
        <v>1.1000000000000001E-3</v>
      </c>
      <c r="Y13" s="11" t="str">
        <f t="shared" si="7"/>
        <v>1.10</v>
      </c>
      <c r="Z13" s="11" t="str">
        <f t="shared" si="8"/>
        <v>m</v>
      </c>
      <c r="AE13" s="5">
        <f t="shared" si="17"/>
        <v>3</v>
      </c>
      <c r="AF13">
        <v>1</v>
      </c>
      <c r="AG13">
        <f t="shared" si="9"/>
        <v>1</v>
      </c>
      <c r="AH13" s="5" t="s">
        <v>249</v>
      </c>
      <c r="AI13" s="5" t="s">
        <v>249</v>
      </c>
      <c r="AJ13" s="6"/>
      <c r="AK13" s="6" t="s">
        <v>255</v>
      </c>
    </row>
    <row r="14" spans="1:37" ht="15">
      <c r="A14" s="20">
        <v>2.4</v>
      </c>
      <c r="B14" s="9">
        <f t="shared" si="15"/>
        <v>-2</v>
      </c>
      <c r="C14" s="18">
        <f t="shared" si="0"/>
        <v>2.4000000000000002E-3</v>
      </c>
      <c r="D14" s="11" t="str">
        <f t="shared" si="1"/>
        <v>2.40</v>
      </c>
      <c r="E14" s="11" t="str">
        <f t="shared" si="2"/>
        <v>m</v>
      </c>
      <c r="F14" s="39"/>
      <c r="G14" s="39"/>
      <c r="H14" s="22">
        <v>1.54</v>
      </c>
      <c r="I14" s="9">
        <f t="shared" si="10"/>
        <v>-2</v>
      </c>
      <c r="J14" s="21">
        <f t="shared" si="11"/>
        <v>1.5400000000000001E-3</v>
      </c>
      <c r="K14" s="11" t="str">
        <f t="shared" si="3"/>
        <v>1.54</v>
      </c>
      <c r="L14" s="11" t="str">
        <f t="shared" si="4"/>
        <v>m</v>
      </c>
      <c r="O14" s="16">
        <v>1.24</v>
      </c>
      <c r="P14" s="9">
        <f t="shared" si="12"/>
        <v>-2</v>
      </c>
      <c r="Q14" s="21">
        <f t="shared" si="13"/>
        <v>1.24E-3</v>
      </c>
      <c r="R14" s="11" t="str">
        <f t="shared" si="5"/>
        <v>1.24</v>
      </c>
      <c r="S14" s="11" t="str">
        <f t="shared" si="6"/>
        <v>m</v>
      </c>
      <c r="V14" s="22">
        <v>1.1100000000000001</v>
      </c>
      <c r="W14" s="9">
        <f t="shared" si="14"/>
        <v>-2</v>
      </c>
      <c r="X14" s="21">
        <f t="shared" si="16"/>
        <v>1.1100000000000001E-3</v>
      </c>
      <c r="Y14" s="11" t="str">
        <f t="shared" si="7"/>
        <v>1.11</v>
      </c>
      <c r="Z14" s="11" t="str">
        <f t="shared" si="8"/>
        <v>m</v>
      </c>
      <c r="AE14" s="5">
        <f t="shared" si="17"/>
        <v>4</v>
      </c>
      <c r="AF14">
        <v>1000</v>
      </c>
      <c r="AG14">
        <f t="shared" si="9"/>
        <v>1E-3</v>
      </c>
      <c r="AH14" s="5" t="s">
        <v>256</v>
      </c>
      <c r="AI14" s="5" t="s">
        <v>245</v>
      </c>
      <c r="AJ14" s="6" t="s">
        <v>257</v>
      </c>
      <c r="AK14" s="6" t="s">
        <v>258</v>
      </c>
    </row>
    <row r="15" spans="1:37" ht="15">
      <c r="A15" s="20">
        <v>2.7</v>
      </c>
      <c r="B15" s="9">
        <f t="shared" si="15"/>
        <v>-2</v>
      </c>
      <c r="C15" s="18">
        <f t="shared" si="0"/>
        <v>2.7000000000000001E-3</v>
      </c>
      <c r="D15" s="11" t="str">
        <f t="shared" si="1"/>
        <v>2.70</v>
      </c>
      <c r="E15" s="11" t="str">
        <f t="shared" si="2"/>
        <v>m</v>
      </c>
      <c r="F15" s="39"/>
      <c r="G15" s="39"/>
      <c r="H15" s="22">
        <v>1.62</v>
      </c>
      <c r="I15" s="9">
        <f t="shared" si="10"/>
        <v>-2</v>
      </c>
      <c r="J15" s="21">
        <f t="shared" si="11"/>
        <v>1.6200000000000003E-3</v>
      </c>
      <c r="K15" s="11" t="str">
        <f t="shared" si="3"/>
        <v>1.62</v>
      </c>
      <c r="L15" s="11" t="str">
        <f t="shared" si="4"/>
        <v>m</v>
      </c>
      <c r="O15" s="16">
        <v>1.27</v>
      </c>
      <c r="P15" s="9">
        <f t="shared" si="12"/>
        <v>-2</v>
      </c>
      <c r="Q15" s="21">
        <f t="shared" si="13"/>
        <v>1.2700000000000001E-3</v>
      </c>
      <c r="R15" s="11" t="str">
        <f t="shared" si="5"/>
        <v>1.27</v>
      </c>
      <c r="S15" s="11" t="str">
        <f t="shared" si="6"/>
        <v>m</v>
      </c>
      <c r="V15" s="22">
        <v>1.1299999999999999</v>
      </c>
      <c r="W15" s="9">
        <f t="shared" si="14"/>
        <v>-2</v>
      </c>
      <c r="X15" s="21">
        <f t="shared" si="16"/>
        <v>1.1299999999999999E-3</v>
      </c>
      <c r="Y15" s="11" t="str">
        <f t="shared" si="7"/>
        <v>1.13</v>
      </c>
      <c r="Z15" s="11" t="str">
        <f t="shared" si="8"/>
        <v>m</v>
      </c>
      <c r="AE15" s="5">
        <f t="shared" si="17"/>
        <v>5</v>
      </c>
      <c r="AF15">
        <v>1000</v>
      </c>
      <c r="AG15">
        <f t="shared" si="9"/>
        <v>1E-3</v>
      </c>
      <c r="AH15" s="5" t="s">
        <v>259</v>
      </c>
      <c r="AI15" s="5" t="s">
        <v>248</v>
      </c>
      <c r="AJ15" s="6" t="s">
        <v>257</v>
      </c>
      <c r="AK15" s="6" t="s">
        <v>258</v>
      </c>
    </row>
    <row r="16" spans="1:37" ht="15">
      <c r="A16" s="20">
        <v>3</v>
      </c>
      <c r="B16" s="9">
        <f t="shared" si="15"/>
        <v>-2</v>
      </c>
      <c r="C16" s="18">
        <f t="shared" si="0"/>
        <v>3.0000000000000001E-3</v>
      </c>
      <c r="D16" s="11" t="str">
        <f t="shared" si="1"/>
        <v>3.00</v>
      </c>
      <c r="E16" s="11" t="str">
        <f t="shared" si="2"/>
        <v>m</v>
      </c>
      <c r="F16" s="39"/>
      <c r="G16" s="39"/>
      <c r="H16" s="22">
        <v>1.69</v>
      </c>
      <c r="I16" s="9">
        <f t="shared" si="10"/>
        <v>-2</v>
      </c>
      <c r="J16" s="21">
        <f t="shared" si="11"/>
        <v>1.6899999999999999E-3</v>
      </c>
      <c r="K16" s="11" t="str">
        <f t="shared" si="3"/>
        <v>1.69</v>
      </c>
      <c r="L16" s="11" t="str">
        <f t="shared" si="4"/>
        <v>m</v>
      </c>
      <c r="O16" s="16">
        <v>1.3</v>
      </c>
      <c r="P16" s="9">
        <f t="shared" si="12"/>
        <v>-2</v>
      </c>
      <c r="Q16" s="21">
        <f t="shared" si="13"/>
        <v>1.3000000000000002E-3</v>
      </c>
      <c r="R16" s="11" t="str">
        <f t="shared" si="5"/>
        <v>1.30</v>
      </c>
      <c r="S16" s="11" t="str">
        <f t="shared" si="6"/>
        <v>m</v>
      </c>
      <c r="V16" s="22">
        <v>1.1399999999999999</v>
      </c>
      <c r="W16" s="9">
        <f t="shared" si="14"/>
        <v>-2</v>
      </c>
      <c r="X16" s="21">
        <f t="shared" si="16"/>
        <v>1.14E-3</v>
      </c>
      <c r="Y16" s="11" t="str">
        <f t="shared" si="7"/>
        <v>1.14</v>
      </c>
      <c r="Z16" s="11" t="str">
        <f t="shared" si="8"/>
        <v>m</v>
      </c>
      <c r="AE16" s="5">
        <f t="shared" si="17"/>
        <v>6</v>
      </c>
      <c r="AF16">
        <v>1000</v>
      </c>
      <c r="AG16">
        <f>1/AF16</f>
        <v>1E-3</v>
      </c>
      <c r="AH16" s="5" t="s">
        <v>260</v>
      </c>
      <c r="AI16" s="5" t="s">
        <v>249</v>
      </c>
      <c r="AJ16" s="6" t="s">
        <v>257</v>
      </c>
      <c r="AK16" s="6" t="s">
        <v>258</v>
      </c>
    </row>
    <row r="17" spans="1:37" ht="15">
      <c r="A17" s="20">
        <v>3.3</v>
      </c>
      <c r="B17" s="9">
        <f t="shared" si="15"/>
        <v>-2</v>
      </c>
      <c r="C17" s="18">
        <f t="shared" si="0"/>
        <v>3.3E-3</v>
      </c>
      <c r="D17" s="11" t="str">
        <f t="shared" si="1"/>
        <v>3.30</v>
      </c>
      <c r="E17" s="11" t="str">
        <f t="shared" si="2"/>
        <v>m</v>
      </c>
      <c r="F17" s="39"/>
      <c r="G17" s="39"/>
      <c r="H17" s="22">
        <v>1.78</v>
      </c>
      <c r="I17" s="9">
        <f t="shared" si="10"/>
        <v>-2</v>
      </c>
      <c r="J17" s="21">
        <f t="shared" si="11"/>
        <v>1.7799999999999999E-3</v>
      </c>
      <c r="K17" s="11" t="str">
        <f t="shared" si="3"/>
        <v>1.78</v>
      </c>
      <c r="L17" s="11" t="str">
        <f t="shared" si="4"/>
        <v>m</v>
      </c>
      <c r="O17" s="16">
        <v>1.33</v>
      </c>
      <c r="P17" s="9">
        <f t="shared" si="12"/>
        <v>-2</v>
      </c>
      <c r="Q17" s="21">
        <f t="shared" si="13"/>
        <v>1.33E-3</v>
      </c>
      <c r="R17" s="11" t="str">
        <f t="shared" si="5"/>
        <v>1.33</v>
      </c>
      <c r="S17" s="11" t="str">
        <f t="shared" si="6"/>
        <v>m</v>
      </c>
      <c r="V17" s="22">
        <v>1.1499999999999999</v>
      </c>
      <c r="W17" s="9">
        <f t="shared" si="14"/>
        <v>-2</v>
      </c>
      <c r="X17" s="21">
        <f t="shared" si="16"/>
        <v>1.15E-3</v>
      </c>
      <c r="Y17" s="11" t="str">
        <f t="shared" si="7"/>
        <v>1.15</v>
      </c>
      <c r="Z17" s="11" t="str">
        <f t="shared" si="8"/>
        <v>m</v>
      </c>
      <c r="AE17" s="5">
        <f t="shared" si="17"/>
        <v>7</v>
      </c>
      <c r="AF17">
        <v>1000000</v>
      </c>
      <c r="AG17">
        <f>1/AF17</f>
        <v>9.9999999999999995E-7</v>
      </c>
      <c r="AH17" s="5"/>
      <c r="AI17" s="5" t="s">
        <v>245</v>
      </c>
      <c r="AJ17" s="6" t="s">
        <v>107</v>
      </c>
      <c r="AK17" s="6" t="s">
        <v>261</v>
      </c>
    </row>
    <row r="18" spans="1:37" ht="15">
      <c r="A18" s="20">
        <v>3.6</v>
      </c>
      <c r="B18" s="9">
        <f t="shared" si="15"/>
        <v>-2</v>
      </c>
      <c r="C18" s="18">
        <f t="shared" si="0"/>
        <v>3.6000000000000003E-3</v>
      </c>
      <c r="D18" s="11" t="str">
        <f t="shared" si="1"/>
        <v>3.60</v>
      </c>
      <c r="E18" s="11" t="str">
        <f t="shared" si="2"/>
        <v>m</v>
      </c>
      <c r="F18" s="39"/>
      <c r="G18" s="39"/>
      <c r="H18" s="22">
        <v>1.87</v>
      </c>
      <c r="I18" s="9">
        <f t="shared" si="10"/>
        <v>-2</v>
      </c>
      <c r="J18" s="21">
        <f t="shared" si="11"/>
        <v>1.8700000000000001E-3</v>
      </c>
      <c r="K18" s="11" t="str">
        <f t="shared" si="3"/>
        <v>1.87</v>
      </c>
      <c r="L18" s="11" t="str">
        <f t="shared" si="4"/>
        <v>m</v>
      </c>
      <c r="O18" s="16">
        <v>1.37</v>
      </c>
      <c r="P18" s="9">
        <f t="shared" si="12"/>
        <v>-2</v>
      </c>
      <c r="Q18" s="21">
        <f t="shared" si="13"/>
        <v>1.3700000000000001E-3</v>
      </c>
      <c r="R18" s="11" t="str">
        <f t="shared" si="5"/>
        <v>1.37</v>
      </c>
      <c r="S18" s="11" t="str">
        <f t="shared" si="6"/>
        <v>m</v>
      </c>
      <c r="V18" s="22">
        <v>1.17</v>
      </c>
      <c r="W18" s="9">
        <f t="shared" si="14"/>
        <v>-2</v>
      </c>
      <c r="X18" s="21">
        <f t="shared" si="16"/>
        <v>1.17E-3</v>
      </c>
      <c r="Y18" s="11" t="str">
        <f t="shared" si="7"/>
        <v>1.17</v>
      </c>
      <c r="Z18" s="11" t="str">
        <f t="shared" si="8"/>
        <v>m</v>
      </c>
      <c r="AE18" s="5">
        <f t="shared" si="17"/>
        <v>8</v>
      </c>
      <c r="AF18">
        <v>1000000</v>
      </c>
      <c r="AG18">
        <f>1/AF18</f>
        <v>9.9999999999999995E-7</v>
      </c>
      <c r="AH18" s="5"/>
      <c r="AI18" s="5" t="s">
        <v>248</v>
      </c>
      <c r="AJ18" s="6" t="s">
        <v>107</v>
      </c>
      <c r="AK18" s="6" t="s">
        <v>261</v>
      </c>
    </row>
    <row r="19" spans="1:37" ht="15">
      <c r="A19" s="20">
        <v>3.9</v>
      </c>
      <c r="B19" s="9">
        <f t="shared" si="15"/>
        <v>-2</v>
      </c>
      <c r="C19" s="18">
        <f t="shared" si="0"/>
        <v>3.8999999999999998E-3</v>
      </c>
      <c r="D19" s="11" t="str">
        <f t="shared" si="1"/>
        <v>3.90</v>
      </c>
      <c r="E19" s="11" t="str">
        <f t="shared" si="2"/>
        <v>m</v>
      </c>
      <c r="F19" s="39"/>
      <c r="G19" s="39"/>
      <c r="H19" s="22">
        <v>1.96</v>
      </c>
      <c r="I19" s="9">
        <f t="shared" si="10"/>
        <v>-2</v>
      </c>
      <c r="J19" s="21">
        <f t="shared" si="11"/>
        <v>1.9599999999999999E-3</v>
      </c>
      <c r="K19" s="11" t="str">
        <f t="shared" si="3"/>
        <v>1.96</v>
      </c>
      <c r="L19" s="11" t="str">
        <f t="shared" si="4"/>
        <v>m</v>
      </c>
      <c r="O19" s="16">
        <v>1.4</v>
      </c>
      <c r="P19" s="9">
        <f t="shared" si="12"/>
        <v>-2</v>
      </c>
      <c r="Q19" s="21">
        <f t="shared" si="13"/>
        <v>1.3999999999999998E-3</v>
      </c>
      <c r="R19" s="11" t="str">
        <f t="shared" si="5"/>
        <v>1.40</v>
      </c>
      <c r="S19" s="11" t="str">
        <f t="shared" si="6"/>
        <v>m</v>
      </c>
      <c r="V19" s="22">
        <v>1.18</v>
      </c>
      <c r="W19" s="9">
        <f t="shared" si="14"/>
        <v>-2</v>
      </c>
      <c r="X19" s="21">
        <f t="shared" si="16"/>
        <v>1.1800000000000001E-3</v>
      </c>
      <c r="Y19" s="11" t="str">
        <f t="shared" si="7"/>
        <v>1.18</v>
      </c>
      <c r="Z19" s="11" t="str">
        <f t="shared" si="8"/>
        <v>m</v>
      </c>
      <c r="AE19" s="5">
        <f t="shared" si="17"/>
        <v>9</v>
      </c>
      <c r="AF19">
        <v>1000000</v>
      </c>
      <c r="AG19">
        <f>1/AF19</f>
        <v>9.9999999999999995E-7</v>
      </c>
      <c r="AH19" s="5"/>
      <c r="AI19" s="5" t="s">
        <v>249</v>
      </c>
      <c r="AJ19" s="6" t="s">
        <v>107</v>
      </c>
      <c r="AK19" s="6" t="s">
        <v>261</v>
      </c>
    </row>
    <row r="20" spans="1:37">
      <c r="A20" s="20">
        <v>4.3</v>
      </c>
      <c r="B20" s="9">
        <f t="shared" si="15"/>
        <v>-2</v>
      </c>
      <c r="C20" s="18">
        <f t="shared" si="0"/>
        <v>4.3E-3</v>
      </c>
      <c r="D20" s="11" t="str">
        <f t="shared" si="1"/>
        <v>4.30</v>
      </c>
      <c r="E20" s="11" t="str">
        <f t="shared" si="2"/>
        <v>m</v>
      </c>
      <c r="F20" s="39"/>
      <c r="G20" s="39"/>
      <c r="H20" s="22">
        <v>2.0499999999999998</v>
      </c>
      <c r="I20" s="9">
        <f t="shared" si="10"/>
        <v>-2</v>
      </c>
      <c r="J20" s="21">
        <f t="shared" si="11"/>
        <v>2.0499999999999997E-3</v>
      </c>
      <c r="K20" s="11" t="str">
        <f t="shared" si="3"/>
        <v>2.05</v>
      </c>
      <c r="L20" s="11" t="str">
        <f t="shared" si="4"/>
        <v>m</v>
      </c>
      <c r="O20" s="16">
        <v>1.43</v>
      </c>
      <c r="P20" s="9">
        <f t="shared" si="12"/>
        <v>-2</v>
      </c>
      <c r="Q20" s="21">
        <f t="shared" si="13"/>
        <v>1.4300000000000001E-3</v>
      </c>
      <c r="R20" s="11" t="str">
        <f t="shared" si="5"/>
        <v>1.43</v>
      </c>
      <c r="S20" s="11" t="str">
        <f t="shared" si="6"/>
        <v>m</v>
      </c>
      <c r="V20" s="22">
        <v>1.2</v>
      </c>
      <c r="W20" s="9">
        <f t="shared" si="14"/>
        <v>-2</v>
      </c>
      <c r="X20" s="21">
        <f t="shared" si="16"/>
        <v>1.2000000000000001E-3</v>
      </c>
      <c r="Y20" s="11" t="str">
        <f t="shared" si="7"/>
        <v>1.20</v>
      </c>
      <c r="Z20" s="11" t="str">
        <f t="shared" si="8"/>
        <v>m</v>
      </c>
    </row>
    <row r="21" spans="1:37">
      <c r="A21" s="20">
        <v>4.7</v>
      </c>
      <c r="B21" s="9">
        <f t="shared" si="15"/>
        <v>-2</v>
      </c>
      <c r="C21" s="18">
        <f t="shared" si="0"/>
        <v>4.7000000000000002E-3</v>
      </c>
      <c r="D21" s="11" t="str">
        <f t="shared" si="1"/>
        <v>4.70</v>
      </c>
      <c r="E21" s="11" t="str">
        <f t="shared" si="2"/>
        <v>m</v>
      </c>
      <c r="F21" s="39"/>
      <c r="G21" s="39"/>
      <c r="H21" s="22">
        <v>2.15</v>
      </c>
      <c r="I21" s="9">
        <f t="shared" si="10"/>
        <v>-2</v>
      </c>
      <c r="J21" s="21">
        <f t="shared" si="11"/>
        <v>2.15E-3</v>
      </c>
      <c r="K21" s="11" t="str">
        <f t="shared" si="3"/>
        <v>2.15</v>
      </c>
      <c r="L21" s="11" t="str">
        <f t="shared" si="4"/>
        <v>m</v>
      </c>
      <c r="O21" s="16">
        <v>1.47</v>
      </c>
      <c r="P21" s="9">
        <f t="shared" si="12"/>
        <v>-2</v>
      </c>
      <c r="Q21" s="21">
        <f t="shared" si="13"/>
        <v>1.47E-3</v>
      </c>
      <c r="R21" s="11" t="str">
        <f t="shared" si="5"/>
        <v>1.47</v>
      </c>
      <c r="S21" s="11" t="str">
        <f t="shared" si="6"/>
        <v>m</v>
      </c>
      <c r="V21" s="22">
        <v>1.21</v>
      </c>
      <c r="W21" s="9">
        <f t="shared" si="14"/>
        <v>-2</v>
      </c>
      <c r="X21" s="21">
        <f t="shared" si="16"/>
        <v>1.2099999999999999E-3</v>
      </c>
      <c r="Y21" s="11" t="str">
        <f t="shared" si="7"/>
        <v>1.21</v>
      </c>
      <c r="Z21" s="11" t="str">
        <f t="shared" si="8"/>
        <v>m</v>
      </c>
    </row>
    <row r="22" spans="1:37">
      <c r="A22" s="20">
        <v>5.0999999999999996</v>
      </c>
      <c r="B22" s="9">
        <f t="shared" si="15"/>
        <v>-2</v>
      </c>
      <c r="C22" s="18">
        <f t="shared" si="0"/>
        <v>5.0999999999999995E-3</v>
      </c>
      <c r="D22" s="11" t="str">
        <f t="shared" si="1"/>
        <v>5.10</v>
      </c>
      <c r="E22" s="11" t="str">
        <f t="shared" si="2"/>
        <v>m</v>
      </c>
      <c r="F22" s="39"/>
      <c r="G22" s="39"/>
      <c r="H22" s="22">
        <v>2.2599999999999998</v>
      </c>
      <c r="I22" s="9">
        <f t="shared" si="10"/>
        <v>-2</v>
      </c>
      <c r="J22" s="21">
        <f t="shared" si="11"/>
        <v>2.2599999999999999E-3</v>
      </c>
      <c r="K22" s="11" t="str">
        <f t="shared" si="3"/>
        <v>2.26</v>
      </c>
      <c r="L22" s="11" t="str">
        <f t="shared" si="4"/>
        <v>m</v>
      </c>
      <c r="O22" s="16">
        <v>1.5</v>
      </c>
      <c r="P22" s="9">
        <f t="shared" si="12"/>
        <v>-2</v>
      </c>
      <c r="Q22" s="21">
        <f t="shared" si="13"/>
        <v>1.5E-3</v>
      </c>
      <c r="R22" s="11" t="str">
        <f t="shared" si="5"/>
        <v>1.50</v>
      </c>
      <c r="S22" s="11" t="str">
        <f t="shared" si="6"/>
        <v>m</v>
      </c>
      <c r="V22" s="22">
        <v>1.23</v>
      </c>
      <c r="W22" s="9">
        <f t="shared" si="14"/>
        <v>-2</v>
      </c>
      <c r="X22" s="21">
        <f t="shared" si="16"/>
        <v>1.23E-3</v>
      </c>
      <c r="Y22" s="11" t="str">
        <f t="shared" si="7"/>
        <v>1.23</v>
      </c>
      <c r="Z22" s="11" t="str">
        <f t="shared" si="8"/>
        <v>m</v>
      </c>
    </row>
    <row r="23" spans="1:37">
      <c r="A23" s="20">
        <v>5.6</v>
      </c>
      <c r="B23" s="9">
        <f t="shared" si="15"/>
        <v>-2</v>
      </c>
      <c r="C23" s="18">
        <f t="shared" si="0"/>
        <v>5.5999999999999991E-3</v>
      </c>
      <c r="D23" s="11" t="str">
        <f t="shared" si="1"/>
        <v>5.60</v>
      </c>
      <c r="E23" s="11" t="str">
        <f t="shared" si="2"/>
        <v>m</v>
      </c>
      <c r="F23" s="39"/>
      <c r="G23" s="39"/>
      <c r="H23" s="22">
        <v>2.37</v>
      </c>
      <c r="I23" s="9">
        <f t="shared" si="10"/>
        <v>-2</v>
      </c>
      <c r="J23" s="21">
        <f t="shared" si="11"/>
        <v>2.3700000000000001E-3</v>
      </c>
      <c r="K23" s="11" t="str">
        <f t="shared" si="3"/>
        <v>2.37</v>
      </c>
      <c r="L23" s="11" t="str">
        <f t="shared" si="4"/>
        <v>m</v>
      </c>
      <c r="O23" s="16">
        <v>1.54</v>
      </c>
      <c r="P23" s="9">
        <f t="shared" si="12"/>
        <v>-2</v>
      </c>
      <c r="Q23" s="21">
        <f t="shared" si="13"/>
        <v>1.5400000000000001E-3</v>
      </c>
      <c r="R23" s="11" t="str">
        <f t="shared" si="5"/>
        <v>1.54</v>
      </c>
      <c r="S23" s="11" t="str">
        <f t="shared" si="6"/>
        <v>m</v>
      </c>
      <c r="V23" s="22">
        <v>1.24</v>
      </c>
      <c r="W23" s="9">
        <f t="shared" si="14"/>
        <v>-2</v>
      </c>
      <c r="X23" s="21">
        <f t="shared" si="16"/>
        <v>1.24E-3</v>
      </c>
      <c r="Y23" s="11" t="str">
        <f t="shared" si="7"/>
        <v>1.24</v>
      </c>
      <c r="Z23" s="11" t="str">
        <f t="shared" si="8"/>
        <v>m</v>
      </c>
    </row>
    <row r="24" spans="1:37">
      <c r="A24" s="20">
        <v>6.2</v>
      </c>
      <c r="B24" s="9">
        <f t="shared" si="15"/>
        <v>-2</v>
      </c>
      <c r="C24" s="18">
        <f t="shared" si="0"/>
        <v>6.2000000000000006E-3</v>
      </c>
      <c r="D24" s="11" t="str">
        <f t="shared" si="1"/>
        <v>6.20</v>
      </c>
      <c r="E24" s="11" t="str">
        <f t="shared" si="2"/>
        <v>m</v>
      </c>
      <c r="F24" s="39"/>
      <c r="G24" s="39"/>
      <c r="H24" s="22">
        <v>2.4900000000000002</v>
      </c>
      <c r="I24" s="9">
        <f t="shared" si="10"/>
        <v>-2</v>
      </c>
      <c r="J24" s="21">
        <f t="shared" si="11"/>
        <v>2.49E-3</v>
      </c>
      <c r="K24" s="11" t="str">
        <f t="shared" si="3"/>
        <v>2.49</v>
      </c>
      <c r="L24" s="11" t="str">
        <f t="shared" si="4"/>
        <v>m</v>
      </c>
      <c r="O24" s="16">
        <v>1.58</v>
      </c>
      <c r="P24" s="9">
        <f t="shared" si="12"/>
        <v>-2</v>
      </c>
      <c r="Q24" s="21">
        <f t="shared" si="13"/>
        <v>1.5800000000000002E-3</v>
      </c>
      <c r="R24" s="11" t="str">
        <f t="shared" si="5"/>
        <v>1.58</v>
      </c>
      <c r="S24" s="11" t="str">
        <f t="shared" si="6"/>
        <v>m</v>
      </c>
      <c r="V24" s="22">
        <v>1.26</v>
      </c>
      <c r="W24" s="9">
        <f t="shared" si="14"/>
        <v>-2</v>
      </c>
      <c r="X24" s="21">
        <f t="shared" si="16"/>
        <v>1.2600000000000001E-3</v>
      </c>
      <c r="Y24" s="11" t="str">
        <f t="shared" si="7"/>
        <v>1.26</v>
      </c>
      <c r="Z24" s="11" t="str">
        <f t="shared" si="8"/>
        <v>m</v>
      </c>
    </row>
    <row r="25" spans="1:37">
      <c r="A25" s="20">
        <v>6.8</v>
      </c>
      <c r="B25" s="9">
        <f t="shared" si="15"/>
        <v>-2</v>
      </c>
      <c r="C25" s="18">
        <f t="shared" si="0"/>
        <v>6.8000000000000005E-3</v>
      </c>
      <c r="D25" s="11" t="str">
        <f t="shared" si="1"/>
        <v>6.80</v>
      </c>
      <c r="E25" s="11" t="str">
        <f t="shared" si="2"/>
        <v>m</v>
      </c>
      <c r="F25" s="39"/>
      <c r="G25" s="39"/>
      <c r="H25" s="22">
        <v>2.61</v>
      </c>
      <c r="I25" s="9">
        <f t="shared" si="10"/>
        <v>-2</v>
      </c>
      <c r="J25" s="21">
        <f t="shared" si="11"/>
        <v>2.6099999999999999E-3</v>
      </c>
      <c r="K25" s="11" t="str">
        <f t="shared" si="3"/>
        <v>2.61</v>
      </c>
      <c r="L25" s="11" t="str">
        <f t="shared" si="4"/>
        <v>m</v>
      </c>
      <c r="O25" s="16">
        <v>1.62</v>
      </c>
      <c r="P25" s="9">
        <f t="shared" si="12"/>
        <v>-2</v>
      </c>
      <c r="Q25" s="21">
        <f t="shared" si="13"/>
        <v>1.6200000000000003E-3</v>
      </c>
      <c r="R25" s="11" t="str">
        <f t="shared" si="5"/>
        <v>1.62</v>
      </c>
      <c r="S25" s="11" t="str">
        <f t="shared" si="6"/>
        <v>m</v>
      </c>
      <c r="V25" s="22">
        <v>1.27</v>
      </c>
      <c r="W25" s="9">
        <f t="shared" si="14"/>
        <v>-2</v>
      </c>
      <c r="X25" s="21">
        <f t="shared" si="16"/>
        <v>1.2700000000000001E-3</v>
      </c>
      <c r="Y25" s="11" t="str">
        <f t="shared" si="7"/>
        <v>1.27</v>
      </c>
      <c r="Z25" s="11" t="str">
        <f t="shared" si="8"/>
        <v>m</v>
      </c>
    </row>
    <row r="26" spans="1:37">
      <c r="A26" s="20">
        <v>7.5</v>
      </c>
      <c r="B26" s="9">
        <f t="shared" si="15"/>
        <v>-2</v>
      </c>
      <c r="C26" s="18">
        <f t="shared" si="0"/>
        <v>7.4999999999999997E-3</v>
      </c>
      <c r="D26" s="11" t="str">
        <f t="shared" si="1"/>
        <v>7.50</v>
      </c>
      <c r="E26" s="11" t="str">
        <f t="shared" si="2"/>
        <v>m</v>
      </c>
      <c r="F26" s="39"/>
      <c r="G26" s="39"/>
      <c r="H26" s="22">
        <v>2.74</v>
      </c>
      <c r="I26" s="9">
        <f t="shared" si="10"/>
        <v>-2</v>
      </c>
      <c r="J26" s="21">
        <f t="shared" si="11"/>
        <v>2.7400000000000002E-3</v>
      </c>
      <c r="K26" s="11" t="str">
        <f t="shared" si="3"/>
        <v>2.74</v>
      </c>
      <c r="L26" s="11" t="str">
        <f t="shared" si="4"/>
        <v>m</v>
      </c>
      <c r="O26" s="16">
        <v>1.65</v>
      </c>
      <c r="P26" s="9">
        <f t="shared" si="12"/>
        <v>-2</v>
      </c>
      <c r="Q26" s="21">
        <f t="shared" si="13"/>
        <v>1.65E-3</v>
      </c>
      <c r="R26" s="11" t="str">
        <f t="shared" si="5"/>
        <v>1.65</v>
      </c>
      <c r="S26" s="11" t="str">
        <f t="shared" si="6"/>
        <v>m</v>
      </c>
      <c r="V26" s="22">
        <v>1.29</v>
      </c>
      <c r="W26" s="9">
        <f t="shared" si="14"/>
        <v>-2</v>
      </c>
      <c r="X26" s="21">
        <f t="shared" si="16"/>
        <v>1.2899999999999999E-3</v>
      </c>
      <c r="Y26" s="11" t="str">
        <f t="shared" si="7"/>
        <v>1.29</v>
      </c>
      <c r="Z26" s="11" t="str">
        <f t="shared" si="8"/>
        <v>m</v>
      </c>
    </row>
    <row r="27" spans="1:37">
      <c r="A27" s="20">
        <v>8.1999999999999993</v>
      </c>
      <c r="B27" s="9">
        <f t="shared" si="15"/>
        <v>-2</v>
      </c>
      <c r="C27" s="18">
        <f t="shared" si="0"/>
        <v>8.199999999999999E-3</v>
      </c>
      <c r="D27" s="11" t="str">
        <f t="shared" si="1"/>
        <v>8.20</v>
      </c>
      <c r="E27" s="11" t="str">
        <f t="shared" si="2"/>
        <v>m</v>
      </c>
      <c r="F27" s="39"/>
      <c r="G27" s="39"/>
      <c r="H27" s="22">
        <v>2.87</v>
      </c>
      <c r="I27" s="9">
        <f t="shared" si="10"/>
        <v>-2</v>
      </c>
      <c r="J27" s="21">
        <f t="shared" si="11"/>
        <v>2.8700000000000002E-3</v>
      </c>
      <c r="K27" s="11" t="str">
        <f t="shared" si="3"/>
        <v>2.87</v>
      </c>
      <c r="L27" s="11" t="str">
        <f t="shared" si="4"/>
        <v>m</v>
      </c>
      <c r="O27" s="16">
        <v>1.69</v>
      </c>
      <c r="P27" s="9">
        <f t="shared" si="12"/>
        <v>-2</v>
      </c>
      <c r="Q27" s="21">
        <f t="shared" si="13"/>
        <v>1.6899999999999999E-3</v>
      </c>
      <c r="R27" s="11" t="str">
        <f t="shared" si="5"/>
        <v>1.69</v>
      </c>
      <c r="S27" s="11" t="str">
        <f t="shared" si="6"/>
        <v>m</v>
      </c>
      <c r="V27" s="22">
        <v>1.3</v>
      </c>
      <c r="W27" s="9">
        <f t="shared" si="14"/>
        <v>-2</v>
      </c>
      <c r="X27" s="21">
        <f t="shared" si="16"/>
        <v>1.3000000000000002E-3</v>
      </c>
      <c r="Y27" s="11" t="str">
        <f t="shared" si="7"/>
        <v>1.30</v>
      </c>
      <c r="Z27" s="11" t="str">
        <f t="shared" si="8"/>
        <v>m</v>
      </c>
    </row>
    <row r="28" spans="1:37">
      <c r="A28" s="20">
        <v>9.1</v>
      </c>
      <c r="B28" s="9">
        <f t="shared" si="15"/>
        <v>-2</v>
      </c>
      <c r="C28" s="18">
        <f t="shared" si="0"/>
        <v>9.1000000000000004E-3</v>
      </c>
      <c r="D28" s="11" t="str">
        <f t="shared" si="1"/>
        <v>9.10</v>
      </c>
      <c r="E28" s="11" t="str">
        <f t="shared" si="2"/>
        <v>m</v>
      </c>
      <c r="F28" s="39"/>
      <c r="G28" s="39"/>
      <c r="H28" s="22">
        <v>3.01</v>
      </c>
      <c r="I28" s="9">
        <f t="shared" si="10"/>
        <v>-2</v>
      </c>
      <c r="J28" s="21">
        <f t="shared" si="11"/>
        <v>3.0099999999999997E-3</v>
      </c>
      <c r="K28" s="11" t="str">
        <f t="shared" si="3"/>
        <v>3.01</v>
      </c>
      <c r="L28" s="11" t="str">
        <f t="shared" si="4"/>
        <v>m</v>
      </c>
      <c r="O28" s="16">
        <v>1.74</v>
      </c>
      <c r="P28" s="9">
        <f t="shared" si="12"/>
        <v>-2</v>
      </c>
      <c r="Q28" s="21">
        <f t="shared" si="13"/>
        <v>1.7399999999999998E-3</v>
      </c>
      <c r="R28" s="11" t="str">
        <f t="shared" si="5"/>
        <v>1.74</v>
      </c>
      <c r="S28" s="11" t="str">
        <f t="shared" si="6"/>
        <v>m</v>
      </c>
      <c r="V28" s="22">
        <v>1.32</v>
      </c>
      <c r="W28" s="9">
        <f t="shared" si="14"/>
        <v>-2</v>
      </c>
      <c r="X28" s="21">
        <f t="shared" si="16"/>
        <v>1.3200000000000002E-3</v>
      </c>
      <c r="Y28" s="11" t="str">
        <f t="shared" si="7"/>
        <v>1.32</v>
      </c>
      <c r="Z28" s="11" t="str">
        <f t="shared" si="8"/>
        <v>m</v>
      </c>
    </row>
    <row r="29" spans="1:37">
      <c r="A29" s="20">
        <v>1</v>
      </c>
      <c r="B29" s="9">
        <f t="shared" si="15"/>
        <v>-1</v>
      </c>
      <c r="C29" s="18">
        <f>A29*10^B29/10</f>
        <v>0.01</v>
      </c>
      <c r="D29" s="11" t="str">
        <f t="shared" si="1"/>
        <v>10.0</v>
      </c>
      <c r="E29" s="11" t="str">
        <f t="shared" si="2"/>
        <v>m</v>
      </c>
      <c r="F29" s="11"/>
      <c r="H29" s="22">
        <v>3.16</v>
      </c>
      <c r="I29" s="9">
        <f t="shared" si="10"/>
        <v>-2</v>
      </c>
      <c r="J29" s="21">
        <f t="shared" si="11"/>
        <v>3.1600000000000005E-3</v>
      </c>
      <c r="K29" s="11" t="str">
        <f t="shared" si="3"/>
        <v>3.16</v>
      </c>
      <c r="L29" s="11" t="str">
        <f t="shared" si="4"/>
        <v>m</v>
      </c>
      <c r="O29" s="16">
        <v>1.78</v>
      </c>
      <c r="P29" s="9">
        <f t="shared" si="12"/>
        <v>-2</v>
      </c>
      <c r="Q29" s="21">
        <f t="shared" si="13"/>
        <v>1.7799999999999999E-3</v>
      </c>
      <c r="R29" s="11" t="str">
        <f t="shared" si="5"/>
        <v>1.78</v>
      </c>
      <c r="S29" s="11" t="str">
        <f t="shared" si="6"/>
        <v>m</v>
      </c>
      <c r="V29" s="22">
        <v>1.33</v>
      </c>
      <c r="W29" s="9">
        <f t="shared" si="14"/>
        <v>-2</v>
      </c>
      <c r="X29" s="21">
        <f t="shared" si="16"/>
        <v>1.33E-3</v>
      </c>
      <c r="Y29" s="11" t="str">
        <f t="shared" si="7"/>
        <v>1.33</v>
      </c>
      <c r="Z29" s="11" t="str">
        <f t="shared" si="8"/>
        <v>m</v>
      </c>
    </row>
    <row r="30" spans="1:37">
      <c r="A30" s="20">
        <v>1.1000000000000001</v>
      </c>
      <c r="B30" s="9">
        <f t="shared" si="15"/>
        <v>-1</v>
      </c>
      <c r="C30" s="18">
        <f t="shared" ref="C30:C31" si="18">A30*10^B30/10</f>
        <v>1.1000000000000001E-2</v>
      </c>
      <c r="D30" s="11" t="str">
        <f t="shared" si="1"/>
        <v>11.0</v>
      </c>
      <c r="E30" s="11" t="str">
        <f t="shared" si="2"/>
        <v>m</v>
      </c>
      <c r="F30" s="11"/>
      <c r="H30" s="22">
        <v>3.32</v>
      </c>
      <c r="I30" s="9">
        <f t="shared" si="10"/>
        <v>-2</v>
      </c>
      <c r="J30" s="21">
        <f t="shared" si="11"/>
        <v>3.32E-3</v>
      </c>
      <c r="K30" s="11" t="str">
        <f t="shared" si="3"/>
        <v>3.32</v>
      </c>
      <c r="L30" s="11" t="str">
        <f t="shared" si="4"/>
        <v>m</v>
      </c>
      <c r="O30" s="16">
        <v>1.82</v>
      </c>
      <c r="P30" s="9">
        <f t="shared" si="12"/>
        <v>-2</v>
      </c>
      <c r="Q30" s="21">
        <f t="shared" si="13"/>
        <v>1.82E-3</v>
      </c>
      <c r="R30" s="11" t="str">
        <f t="shared" si="5"/>
        <v>1.82</v>
      </c>
      <c r="S30" s="11" t="str">
        <f t="shared" si="6"/>
        <v>m</v>
      </c>
      <c r="V30" s="22">
        <v>1.35</v>
      </c>
      <c r="W30" s="9">
        <f t="shared" si="14"/>
        <v>-2</v>
      </c>
      <c r="X30" s="21">
        <f t="shared" si="16"/>
        <v>1.3500000000000001E-3</v>
      </c>
      <c r="Y30" s="11" t="str">
        <f t="shared" si="7"/>
        <v>1.35</v>
      </c>
      <c r="Z30" s="11" t="str">
        <f t="shared" si="8"/>
        <v>m</v>
      </c>
    </row>
    <row r="31" spans="1:37">
      <c r="A31" s="20">
        <v>1.2</v>
      </c>
      <c r="B31" s="9">
        <f t="shared" si="15"/>
        <v>-1</v>
      </c>
      <c r="C31" s="18">
        <f t="shared" si="18"/>
        <v>1.2E-2</v>
      </c>
      <c r="D31" s="11" t="str">
        <f t="shared" si="1"/>
        <v>12.0</v>
      </c>
      <c r="E31" s="11" t="str">
        <f t="shared" si="2"/>
        <v>m</v>
      </c>
      <c r="F31" s="11"/>
      <c r="H31" s="22">
        <v>3.48</v>
      </c>
      <c r="I31" s="9">
        <f t="shared" si="10"/>
        <v>-2</v>
      </c>
      <c r="J31" s="21">
        <f t="shared" si="11"/>
        <v>3.4799999999999996E-3</v>
      </c>
      <c r="K31" s="11" t="str">
        <f t="shared" si="3"/>
        <v>3.48</v>
      </c>
      <c r="L31" s="11" t="str">
        <f t="shared" si="4"/>
        <v>m</v>
      </c>
      <c r="O31" s="16">
        <v>1.87</v>
      </c>
      <c r="P31" s="9">
        <f t="shared" si="12"/>
        <v>-2</v>
      </c>
      <c r="Q31" s="21">
        <f t="shared" si="13"/>
        <v>1.8700000000000001E-3</v>
      </c>
      <c r="R31" s="11" t="str">
        <f t="shared" si="5"/>
        <v>1.87</v>
      </c>
      <c r="S31" s="11" t="str">
        <f t="shared" si="6"/>
        <v>m</v>
      </c>
      <c r="V31" s="22">
        <v>1.37</v>
      </c>
      <c r="W31" s="9">
        <f t="shared" si="14"/>
        <v>-2</v>
      </c>
      <c r="X31" s="21">
        <f t="shared" si="16"/>
        <v>1.3700000000000001E-3</v>
      </c>
      <c r="Y31" s="11" t="str">
        <f t="shared" si="7"/>
        <v>1.37</v>
      </c>
      <c r="Z31" s="11" t="str">
        <f t="shared" si="8"/>
        <v>m</v>
      </c>
    </row>
    <row r="32" spans="1:37">
      <c r="A32" s="20">
        <v>1.3</v>
      </c>
      <c r="B32" s="9">
        <f t="shared" si="15"/>
        <v>-1</v>
      </c>
      <c r="C32" s="18">
        <f t="shared" ref="C32:C95" si="19">A32*10^B32/10</f>
        <v>1.3000000000000001E-2</v>
      </c>
      <c r="D32" s="11" t="str">
        <f t="shared" si="1"/>
        <v>13.0</v>
      </c>
      <c r="E32" s="11" t="str">
        <f t="shared" si="2"/>
        <v>m</v>
      </c>
      <c r="F32" s="11"/>
      <c r="H32" s="22">
        <v>3.65</v>
      </c>
      <c r="I32" s="9">
        <f t="shared" si="10"/>
        <v>-2</v>
      </c>
      <c r="J32" s="21">
        <f t="shared" si="11"/>
        <v>3.6499999999999996E-3</v>
      </c>
      <c r="K32" s="11" t="str">
        <f t="shared" si="3"/>
        <v>3.65</v>
      </c>
      <c r="L32" s="11" t="str">
        <f t="shared" si="4"/>
        <v>m</v>
      </c>
      <c r="O32" s="16">
        <v>1.91</v>
      </c>
      <c r="P32" s="9">
        <f t="shared" si="12"/>
        <v>-2</v>
      </c>
      <c r="Q32" s="21">
        <f t="shared" si="13"/>
        <v>1.9099999999999998E-3</v>
      </c>
      <c r="R32" s="11" t="str">
        <f t="shared" si="5"/>
        <v>1.91</v>
      </c>
      <c r="S32" s="11" t="str">
        <f t="shared" si="6"/>
        <v>m</v>
      </c>
      <c r="V32" s="22">
        <v>1.38</v>
      </c>
      <c r="W32" s="9">
        <f t="shared" si="14"/>
        <v>-2</v>
      </c>
      <c r="X32" s="21">
        <f t="shared" si="16"/>
        <v>1.3799999999999999E-3</v>
      </c>
      <c r="Y32" s="11" t="str">
        <f t="shared" si="7"/>
        <v>1.38</v>
      </c>
      <c r="Z32" s="11" t="str">
        <f t="shared" si="8"/>
        <v>m</v>
      </c>
    </row>
    <row r="33" spans="1:26">
      <c r="A33" s="20">
        <v>1.5</v>
      </c>
      <c r="B33" s="9">
        <f t="shared" si="15"/>
        <v>-1</v>
      </c>
      <c r="C33" s="18">
        <f t="shared" si="19"/>
        <v>1.5000000000000003E-2</v>
      </c>
      <c r="D33" s="11" t="str">
        <f t="shared" si="1"/>
        <v>15.0</v>
      </c>
      <c r="E33" s="11" t="str">
        <f t="shared" si="2"/>
        <v>m</v>
      </c>
      <c r="F33" s="11"/>
      <c r="H33" s="22">
        <v>3.83</v>
      </c>
      <c r="I33" s="9">
        <f t="shared" si="10"/>
        <v>-2</v>
      </c>
      <c r="J33" s="21">
        <f t="shared" si="11"/>
        <v>3.8300000000000001E-3</v>
      </c>
      <c r="K33" s="11" t="str">
        <f t="shared" si="3"/>
        <v>3.83</v>
      </c>
      <c r="L33" s="11" t="str">
        <f t="shared" si="4"/>
        <v>m</v>
      </c>
      <c r="O33" s="16">
        <v>1.96</v>
      </c>
      <c r="P33" s="9">
        <f t="shared" si="12"/>
        <v>-2</v>
      </c>
      <c r="Q33" s="21">
        <f t="shared" si="13"/>
        <v>1.9599999999999999E-3</v>
      </c>
      <c r="R33" s="11" t="str">
        <f t="shared" si="5"/>
        <v>1.96</v>
      </c>
      <c r="S33" s="11" t="str">
        <f t="shared" si="6"/>
        <v>m</v>
      </c>
      <c r="V33" s="22">
        <v>1.4</v>
      </c>
      <c r="W33" s="9">
        <f t="shared" si="14"/>
        <v>-2</v>
      </c>
      <c r="X33" s="21">
        <f t="shared" si="16"/>
        <v>1.3999999999999998E-3</v>
      </c>
      <c r="Y33" s="11" t="str">
        <f t="shared" si="7"/>
        <v>1.40</v>
      </c>
      <c r="Z33" s="11" t="str">
        <f t="shared" si="8"/>
        <v>m</v>
      </c>
    </row>
    <row r="34" spans="1:26">
      <c r="A34" s="20">
        <v>1.6</v>
      </c>
      <c r="B34" s="9">
        <f t="shared" si="15"/>
        <v>-1</v>
      </c>
      <c r="C34" s="18">
        <f t="shared" si="19"/>
        <v>1.6000000000000004E-2</v>
      </c>
      <c r="D34" s="11" t="str">
        <f t="shared" si="1"/>
        <v>16.0</v>
      </c>
      <c r="E34" s="11" t="str">
        <f t="shared" si="2"/>
        <v>m</v>
      </c>
      <c r="F34" s="11"/>
      <c r="H34" s="22">
        <v>4.0199999999999996</v>
      </c>
      <c r="I34" s="9">
        <f t="shared" si="10"/>
        <v>-2</v>
      </c>
      <c r="J34" s="21">
        <f t="shared" si="11"/>
        <v>4.0200000000000001E-3</v>
      </c>
      <c r="K34" s="11" t="str">
        <f t="shared" si="3"/>
        <v>4.02</v>
      </c>
      <c r="L34" s="11" t="str">
        <f t="shared" si="4"/>
        <v>m</v>
      </c>
      <c r="O34" s="16">
        <v>2</v>
      </c>
      <c r="P34" s="9">
        <f t="shared" si="12"/>
        <v>-2</v>
      </c>
      <c r="Q34" s="21">
        <f t="shared" si="13"/>
        <v>2E-3</v>
      </c>
      <c r="R34" s="11" t="str">
        <f t="shared" si="5"/>
        <v>2.00</v>
      </c>
      <c r="S34" s="11" t="str">
        <f t="shared" si="6"/>
        <v>m</v>
      </c>
      <c r="V34" s="22">
        <v>1.42</v>
      </c>
      <c r="W34" s="9">
        <f t="shared" si="14"/>
        <v>-2</v>
      </c>
      <c r="X34" s="21">
        <f t="shared" si="16"/>
        <v>1.4199999999999998E-3</v>
      </c>
      <c r="Y34" s="11" t="str">
        <f t="shared" si="7"/>
        <v>1.42</v>
      </c>
      <c r="Z34" s="11" t="str">
        <f t="shared" si="8"/>
        <v>m</v>
      </c>
    </row>
    <row r="35" spans="1:26">
      <c r="A35" s="20">
        <v>1.8</v>
      </c>
      <c r="B35" s="9">
        <f t="shared" si="15"/>
        <v>-1</v>
      </c>
      <c r="C35" s="18">
        <f t="shared" si="19"/>
        <v>1.8000000000000002E-2</v>
      </c>
      <c r="D35" s="11" t="str">
        <f t="shared" si="1"/>
        <v>18.0</v>
      </c>
      <c r="E35" s="11" t="str">
        <f t="shared" si="2"/>
        <v>m</v>
      </c>
      <c r="F35" s="11"/>
      <c r="H35" s="22">
        <v>4.22</v>
      </c>
      <c r="I35" s="9">
        <f t="shared" si="10"/>
        <v>-2</v>
      </c>
      <c r="J35" s="21">
        <f t="shared" si="11"/>
        <v>4.2199999999999998E-3</v>
      </c>
      <c r="K35" s="11" t="str">
        <f t="shared" si="3"/>
        <v>4.22</v>
      </c>
      <c r="L35" s="11" t="str">
        <f t="shared" si="4"/>
        <v>m</v>
      </c>
      <c r="O35" s="16">
        <v>2.0499999999999998</v>
      </c>
      <c r="P35" s="9">
        <f t="shared" si="12"/>
        <v>-2</v>
      </c>
      <c r="Q35" s="21">
        <f t="shared" si="13"/>
        <v>2.0499999999999997E-3</v>
      </c>
      <c r="R35" s="11" t="str">
        <f t="shared" si="5"/>
        <v>2.05</v>
      </c>
      <c r="S35" s="11" t="str">
        <f t="shared" si="6"/>
        <v>m</v>
      </c>
      <c r="V35" s="22">
        <v>1.43</v>
      </c>
      <c r="W35" s="9">
        <f t="shared" si="14"/>
        <v>-2</v>
      </c>
      <c r="X35" s="21">
        <f t="shared" si="16"/>
        <v>1.4300000000000001E-3</v>
      </c>
      <c r="Y35" s="11" t="str">
        <f t="shared" si="7"/>
        <v>1.43</v>
      </c>
      <c r="Z35" s="11" t="str">
        <f t="shared" si="8"/>
        <v>m</v>
      </c>
    </row>
    <row r="36" spans="1:26">
      <c r="A36" s="20">
        <v>2</v>
      </c>
      <c r="B36" s="9">
        <f t="shared" si="15"/>
        <v>-1</v>
      </c>
      <c r="C36" s="18">
        <f t="shared" si="19"/>
        <v>0.02</v>
      </c>
      <c r="D36" s="11" t="str">
        <f t="shared" si="1"/>
        <v>20.0</v>
      </c>
      <c r="E36" s="11" t="str">
        <f t="shared" si="2"/>
        <v>m</v>
      </c>
      <c r="F36" s="11"/>
      <c r="H36" s="22">
        <v>4.42</v>
      </c>
      <c r="I36" s="9">
        <f t="shared" si="10"/>
        <v>-2</v>
      </c>
      <c r="J36" s="21">
        <f t="shared" si="11"/>
        <v>4.4200000000000003E-3</v>
      </c>
      <c r="K36" s="11" t="str">
        <f t="shared" si="3"/>
        <v>4.42</v>
      </c>
      <c r="L36" s="11" t="str">
        <f t="shared" si="4"/>
        <v>m</v>
      </c>
      <c r="O36" s="16">
        <v>2.1</v>
      </c>
      <c r="P36" s="9">
        <f t="shared" si="12"/>
        <v>-2</v>
      </c>
      <c r="Q36" s="21">
        <f t="shared" si="13"/>
        <v>2.1000000000000003E-3</v>
      </c>
      <c r="R36" s="11" t="str">
        <f t="shared" si="5"/>
        <v>2.10</v>
      </c>
      <c r="S36" s="11" t="str">
        <f t="shared" si="6"/>
        <v>m</v>
      </c>
      <c r="V36" s="22">
        <v>1.45</v>
      </c>
      <c r="W36" s="9">
        <f t="shared" si="14"/>
        <v>-2</v>
      </c>
      <c r="X36" s="21">
        <f t="shared" si="16"/>
        <v>1.4499999999999999E-3</v>
      </c>
      <c r="Y36" s="11" t="str">
        <f t="shared" si="7"/>
        <v>1.45</v>
      </c>
      <c r="Z36" s="11" t="str">
        <f t="shared" si="8"/>
        <v>m</v>
      </c>
    </row>
    <row r="37" spans="1:26">
      <c r="A37" s="20">
        <v>2.2000000000000002</v>
      </c>
      <c r="B37" s="9">
        <f t="shared" si="15"/>
        <v>-1</v>
      </c>
      <c r="C37" s="18">
        <f t="shared" si="19"/>
        <v>2.2000000000000002E-2</v>
      </c>
      <c r="D37" s="11" t="str">
        <f t="shared" si="1"/>
        <v>22.0</v>
      </c>
      <c r="E37" s="11" t="str">
        <f t="shared" si="2"/>
        <v>m</v>
      </c>
      <c r="H37" s="22">
        <v>4.6399999999999997</v>
      </c>
      <c r="I37" s="9">
        <f t="shared" si="10"/>
        <v>-2</v>
      </c>
      <c r="J37" s="21">
        <f t="shared" si="11"/>
        <v>4.64E-3</v>
      </c>
      <c r="K37" s="11" t="str">
        <f t="shared" ref="K37:K53" si="20">TEXT(J37*_xlfn.XLOOKUP(I37,Index_Table,D_List),SUBSTITUTE(_xlfn.XLOOKUP(I37,Index_Table,T_List),"""",""))</f>
        <v>4.64</v>
      </c>
      <c r="L37" s="11" t="str">
        <f t="shared" ref="L37:L53" si="21">_xlfn.XLOOKUP(I37,Index_Table,Sym_List)</f>
        <v>m</v>
      </c>
      <c r="O37" s="16">
        <v>2.15</v>
      </c>
      <c r="P37" s="9">
        <f t="shared" si="12"/>
        <v>-2</v>
      </c>
      <c r="Q37" s="21">
        <f t="shared" si="13"/>
        <v>2.15E-3</v>
      </c>
      <c r="R37" s="11" t="str">
        <f t="shared" si="5"/>
        <v>2.15</v>
      </c>
      <c r="S37" s="11" t="str">
        <f t="shared" si="6"/>
        <v>m</v>
      </c>
      <c r="V37" s="22">
        <v>1.47</v>
      </c>
      <c r="W37" s="9">
        <f t="shared" si="14"/>
        <v>-2</v>
      </c>
      <c r="X37" s="21">
        <f t="shared" si="16"/>
        <v>1.47E-3</v>
      </c>
      <c r="Y37" s="11" t="str">
        <f t="shared" si="7"/>
        <v>1.47</v>
      </c>
      <c r="Z37" s="11" t="str">
        <f t="shared" si="8"/>
        <v>m</v>
      </c>
    </row>
    <row r="38" spans="1:26">
      <c r="A38" s="20">
        <v>2.4</v>
      </c>
      <c r="B38" s="9">
        <f t="shared" si="15"/>
        <v>-1</v>
      </c>
      <c r="C38" s="18">
        <f t="shared" si="19"/>
        <v>2.4E-2</v>
      </c>
      <c r="D38" s="11" t="str">
        <f t="shared" si="1"/>
        <v>24.0</v>
      </c>
      <c r="E38" s="11" t="str">
        <f t="shared" si="2"/>
        <v>m</v>
      </c>
      <c r="H38" s="22">
        <v>4.87</v>
      </c>
      <c r="I38" s="9">
        <f t="shared" si="10"/>
        <v>-2</v>
      </c>
      <c r="J38" s="21">
        <f t="shared" si="11"/>
        <v>4.8700000000000002E-3</v>
      </c>
      <c r="K38" s="11" t="str">
        <f t="shared" si="20"/>
        <v>4.87</v>
      </c>
      <c r="L38" s="11" t="str">
        <f t="shared" si="21"/>
        <v>m</v>
      </c>
      <c r="O38" s="16">
        <v>2.21</v>
      </c>
      <c r="P38" s="9">
        <f t="shared" si="12"/>
        <v>-2</v>
      </c>
      <c r="Q38" s="21">
        <f t="shared" si="13"/>
        <v>2.2100000000000002E-3</v>
      </c>
      <c r="R38" s="11" t="str">
        <f t="shared" si="5"/>
        <v>2.21</v>
      </c>
      <c r="S38" s="11" t="str">
        <f t="shared" si="6"/>
        <v>m</v>
      </c>
      <c r="V38" s="22">
        <v>1.49</v>
      </c>
      <c r="W38" s="9">
        <f t="shared" si="14"/>
        <v>-2</v>
      </c>
      <c r="X38" s="21">
        <f t="shared" si="16"/>
        <v>1.49E-3</v>
      </c>
      <c r="Y38" s="11" t="str">
        <f t="shared" si="7"/>
        <v>1.49</v>
      </c>
      <c r="Z38" s="11" t="str">
        <f t="shared" si="8"/>
        <v>m</v>
      </c>
    </row>
    <row r="39" spans="1:26">
      <c r="A39" s="20">
        <v>2.7</v>
      </c>
      <c r="B39" s="9">
        <f t="shared" si="15"/>
        <v>-1</v>
      </c>
      <c r="C39" s="18">
        <f t="shared" si="19"/>
        <v>2.7000000000000003E-2</v>
      </c>
      <c r="D39" s="11" t="str">
        <f t="shared" si="1"/>
        <v>27.0</v>
      </c>
      <c r="E39" s="11" t="str">
        <f t="shared" si="2"/>
        <v>m</v>
      </c>
      <c r="H39" s="22">
        <v>5.1100000000000003</v>
      </c>
      <c r="I39" s="9">
        <f t="shared" si="10"/>
        <v>-2</v>
      </c>
      <c r="J39" s="21">
        <f t="shared" si="11"/>
        <v>5.1100000000000008E-3</v>
      </c>
      <c r="K39" s="11" t="str">
        <f t="shared" si="20"/>
        <v>5.11</v>
      </c>
      <c r="L39" s="11" t="str">
        <f t="shared" si="21"/>
        <v>m</v>
      </c>
      <c r="O39" s="16">
        <v>2.2599999999999998</v>
      </c>
      <c r="P39" s="9">
        <f t="shared" si="12"/>
        <v>-2</v>
      </c>
      <c r="Q39" s="21">
        <f t="shared" si="13"/>
        <v>2.2599999999999999E-3</v>
      </c>
      <c r="R39" s="11" t="str">
        <f t="shared" si="5"/>
        <v>2.26</v>
      </c>
      <c r="S39" s="11" t="str">
        <f t="shared" si="6"/>
        <v>m</v>
      </c>
      <c r="V39" s="22">
        <v>1.5</v>
      </c>
      <c r="W39" s="9">
        <f t="shared" si="14"/>
        <v>-2</v>
      </c>
      <c r="X39" s="21">
        <f t="shared" si="16"/>
        <v>1.5E-3</v>
      </c>
      <c r="Y39" s="11" t="str">
        <f t="shared" si="7"/>
        <v>1.50</v>
      </c>
      <c r="Z39" s="11" t="str">
        <f t="shared" si="8"/>
        <v>m</v>
      </c>
    </row>
    <row r="40" spans="1:26">
      <c r="A40" s="20">
        <v>3</v>
      </c>
      <c r="B40" s="9">
        <f t="shared" si="15"/>
        <v>-1</v>
      </c>
      <c r="C40" s="18">
        <f t="shared" si="19"/>
        <v>3.0000000000000006E-2</v>
      </c>
      <c r="D40" s="11" t="str">
        <f t="shared" si="1"/>
        <v>30.0</v>
      </c>
      <c r="E40" s="11" t="str">
        <f t="shared" si="2"/>
        <v>m</v>
      </c>
      <c r="H40" s="22">
        <v>5.36</v>
      </c>
      <c r="I40" s="9">
        <f t="shared" si="10"/>
        <v>-2</v>
      </c>
      <c r="J40" s="21">
        <f t="shared" si="11"/>
        <v>5.3600000000000002E-3</v>
      </c>
      <c r="K40" s="11" t="str">
        <f t="shared" si="20"/>
        <v>5.36</v>
      </c>
      <c r="L40" s="11" t="str">
        <f t="shared" si="21"/>
        <v>m</v>
      </c>
      <c r="O40" s="16">
        <v>2.3199999999999998</v>
      </c>
      <c r="P40" s="9">
        <f t="shared" si="12"/>
        <v>-2</v>
      </c>
      <c r="Q40" s="21">
        <f t="shared" si="13"/>
        <v>2.32E-3</v>
      </c>
      <c r="R40" s="11" t="str">
        <f t="shared" si="5"/>
        <v>2.32</v>
      </c>
      <c r="S40" s="11" t="str">
        <f t="shared" si="6"/>
        <v>m</v>
      </c>
      <c r="V40" s="22">
        <v>1.52</v>
      </c>
      <c r="W40" s="9">
        <f t="shared" si="14"/>
        <v>-2</v>
      </c>
      <c r="X40" s="21">
        <f t="shared" si="16"/>
        <v>1.5200000000000001E-3</v>
      </c>
      <c r="Y40" s="11" t="str">
        <f t="shared" si="7"/>
        <v>1.52</v>
      </c>
      <c r="Z40" s="11" t="str">
        <f t="shared" si="8"/>
        <v>m</v>
      </c>
    </row>
    <row r="41" spans="1:26">
      <c r="A41" s="20">
        <v>3.3</v>
      </c>
      <c r="B41" s="9">
        <f t="shared" si="15"/>
        <v>-1</v>
      </c>
      <c r="C41" s="18">
        <f t="shared" si="19"/>
        <v>3.3000000000000002E-2</v>
      </c>
      <c r="D41" s="11" t="str">
        <f t="shared" si="1"/>
        <v>33.0</v>
      </c>
      <c r="E41" s="11" t="str">
        <f t="shared" si="2"/>
        <v>m</v>
      </c>
      <c r="H41" s="22">
        <v>5.62</v>
      </c>
      <c r="I41" s="9">
        <f t="shared" si="10"/>
        <v>-2</v>
      </c>
      <c r="J41" s="21">
        <f t="shared" si="11"/>
        <v>5.62E-3</v>
      </c>
      <c r="K41" s="11" t="str">
        <f t="shared" si="20"/>
        <v>5.62</v>
      </c>
      <c r="L41" s="11" t="str">
        <f t="shared" si="21"/>
        <v>m</v>
      </c>
      <c r="O41" s="16">
        <v>2.37</v>
      </c>
      <c r="P41" s="9">
        <f t="shared" si="12"/>
        <v>-2</v>
      </c>
      <c r="Q41" s="21">
        <f t="shared" si="13"/>
        <v>2.3700000000000001E-3</v>
      </c>
      <c r="R41" s="11" t="str">
        <f t="shared" si="5"/>
        <v>2.37</v>
      </c>
      <c r="S41" s="11" t="str">
        <f t="shared" si="6"/>
        <v>m</v>
      </c>
      <c r="V41" s="22">
        <v>1.54</v>
      </c>
      <c r="W41" s="9">
        <f t="shared" si="14"/>
        <v>-2</v>
      </c>
      <c r="X41" s="21">
        <f t="shared" si="16"/>
        <v>1.5400000000000001E-3</v>
      </c>
      <c r="Y41" s="11" t="str">
        <f t="shared" si="7"/>
        <v>1.54</v>
      </c>
      <c r="Z41" s="11" t="str">
        <f t="shared" si="8"/>
        <v>m</v>
      </c>
    </row>
    <row r="42" spans="1:26">
      <c r="A42" s="20">
        <v>3.6</v>
      </c>
      <c r="B42" s="9">
        <f t="shared" si="15"/>
        <v>-1</v>
      </c>
      <c r="C42" s="18">
        <f t="shared" si="19"/>
        <v>3.6000000000000004E-2</v>
      </c>
      <c r="D42" s="11" t="str">
        <f t="shared" si="1"/>
        <v>36.0</v>
      </c>
      <c r="E42" s="11" t="str">
        <f t="shared" si="2"/>
        <v>m</v>
      </c>
      <c r="H42" s="22">
        <v>5.9</v>
      </c>
      <c r="I42" s="9">
        <f t="shared" si="10"/>
        <v>-2</v>
      </c>
      <c r="J42" s="21">
        <f t="shared" si="11"/>
        <v>5.9000000000000007E-3</v>
      </c>
      <c r="K42" s="11" t="str">
        <f t="shared" si="20"/>
        <v>5.90</v>
      </c>
      <c r="L42" s="11" t="str">
        <f t="shared" si="21"/>
        <v>m</v>
      </c>
      <c r="O42" s="16">
        <v>2.4300000000000002</v>
      </c>
      <c r="P42" s="9">
        <f t="shared" si="12"/>
        <v>-2</v>
      </c>
      <c r="Q42" s="21">
        <f t="shared" si="13"/>
        <v>2.4300000000000003E-3</v>
      </c>
      <c r="R42" s="11" t="str">
        <f t="shared" si="5"/>
        <v>2.43</v>
      </c>
      <c r="S42" s="11" t="str">
        <f t="shared" si="6"/>
        <v>m</v>
      </c>
      <c r="V42" s="22">
        <v>1.56</v>
      </c>
      <c r="W42" s="9">
        <f t="shared" si="14"/>
        <v>-2</v>
      </c>
      <c r="X42" s="21">
        <f t="shared" si="16"/>
        <v>1.5600000000000002E-3</v>
      </c>
      <c r="Y42" s="11" t="str">
        <f t="shared" si="7"/>
        <v>1.56</v>
      </c>
      <c r="Z42" s="11" t="str">
        <f t="shared" si="8"/>
        <v>m</v>
      </c>
    </row>
    <row r="43" spans="1:26">
      <c r="A43" s="20">
        <v>3.9</v>
      </c>
      <c r="B43" s="9">
        <f t="shared" si="15"/>
        <v>-1</v>
      </c>
      <c r="C43" s="18">
        <f t="shared" si="19"/>
        <v>3.9E-2</v>
      </c>
      <c r="D43" s="11" t="str">
        <f t="shared" si="1"/>
        <v>39.0</v>
      </c>
      <c r="E43" s="11" t="str">
        <f t="shared" si="2"/>
        <v>m</v>
      </c>
      <c r="H43" s="22">
        <v>6.19</v>
      </c>
      <c r="I43" s="9">
        <f t="shared" si="10"/>
        <v>-2</v>
      </c>
      <c r="J43" s="21">
        <f t="shared" si="11"/>
        <v>6.1900000000000002E-3</v>
      </c>
      <c r="K43" s="11" t="str">
        <f t="shared" si="20"/>
        <v>6.19</v>
      </c>
      <c r="L43" s="11" t="str">
        <f t="shared" si="21"/>
        <v>m</v>
      </c>
      <c r="O43" s="16">
        <v>2.4900000000000002</v>
      </c>
      <c r="P43" s="9">
        <f t="shared" si="12"/>
        <v>-2</v>
      </c>
      <c r="Q43" s="21">
        <f t="shared" si="13"/>
        <v>2.49E-3</v>
      </c>
      <c r="R43" s="11" t="str">
        <f t="shared" si="5"/>
        <v>2.49</v>
      </c>
      <c r="S43" s="11" t="str">
        <f t="shared" si="6"/>
        <v>m</v>
      </c>
      <c r="V43" s="22">
        <v>1.58</v>
      </c>
      <c r="W43" s="9">
        <f t="shared" si="14"/>
        <v>-2</v>
      </c>
      <c r="X43" s="21">
        <f t="shared" si="16"/>
        <v>1.5800000000000002E-3</v>
      </c>
      <c r="Y43" s="11" t="str">
        <f t="shared" si="7"/>
        <v>1.58</v>
      </c>
      <c r="Z43" s="11" t="str">
        <f t="shared" si="8"/>
        <v>m</v>
      </c>
    </row>
    <row r="44" spans="1:26">
      <c r="A44" s="20">
        <v>4.3</v>
      </c>
      <c r="B44" s="9">
        <f t="shared" si="15"/>
        <v>-1</v>
      </c>
      <c r="C44" s="18">
        <f t="shared" si="19"/>
        <v>4.2999999999999997E-2</v>
      </c>
      <c r="D44" s="11" t="str">
        <f t="shared" si="1"/>
        <v>43.0</v>
      </c>
      <c r="E44" s="11" t="str">
        <f t="shared" si="2"/>
        <v>m</v>
      </c>
      <c r="H44" s="22">
        <v>6.49</v>
      </c>
      <c r="I44" s="9">
        <f t="shared" si="10"/>
        <v>-2</v>
      </c>
      <c r="J44" s="21">
        <f t="shared" si="11"/>
        <v>6.4900000000000001E-3</v>
      </c>
      <c r="K44" s="11" t="str">
        <f t="shared" si="20"/>
        <v>6.49</v>
      </c>
      <c r="L44" s="11" t="str">
        <f t="shared" si="21"/>
        <v>m</v>
      </c>
      <c r="O44" s="16">
        <v>2.5499999999999998</v>
      </c>
      <c r="P44" s="9">
        <f t="shared" si="12"/>
        <v>-2</v>
      </c>
      <c r="Q44" s="21">
        <f t="shared" si="13"/>
        <v>2.5499999999999997E-3</v>
      </c>
      <c r="R44" s="11" t="str">
        <f t="shared" si="5"/>
        <v>2.55</v>
      </c>
      <c r="S44" s="11" t="str">
        <f t="shared" si="6"/>
        <v>m</v>
      </c>
      <c r="V44" s="22">
        <v>1.6</v>
      </c>
      <c r="W44" s="9">
        <f t="shared" si="14"/>
        <v>-2</v>
      </c>
      <c r="X44" s="21">
        <f t="shared" si="16"/>
        <v>1.6000000000000001E-3</v>
      </c>
      <c r="Y44" s="11" t="str">
        <f t="shared" si="7"/>
        <v>1.60</v>
      </c>
      <c r="Z44" s="11" t="str">
        <f t="shared" si="8"/>
        <v>m</v>
      </c>
    </row>
    <row r="45" spans="1:26">
      <c r="A45" s="20">
        <v>4.7</v>
      </c>
      <c r="B45" s="9">
        <f t="shared" si="15"/>
        <v>-1</v>
      </c>
      <c r="C45" s="18">
        <f t="shared" si="19"/>
        <v>4.7E-2</v>
      </c>
      <c r="D45" s="11" t="str">
        <f t="shared" si="1"/>
        <v>47.0</v>
      </c>
      <c r="E45" s="11" t="str">
        <f t="shared" si="2"/>
        <v>m</v>
      </c>
      <c r="H45" s="22">
        <v>6.81</v>
      </c>
      <c r="I45" s="9">
        <f t="shared" si="10"/>
        <v>-2</v>
      </c>
      <c r="J45" s="21">
        <f t="shared" si="11"/>
        <v>6.8099999999999992E-3</v>
      </c>
      <c r="K45" s="11" t="str">
        <f t="shared" si="20"/>
        <v>6.81</v>
      </c>
      <c r="L45" s="11" t="str">
        <f t="shared" si="21"/>
        <v>m</v>
      </c>
      <c r="O45" s="16">
        <v>2.61</v>
      </c>
      <c r="P45" s="9">
        <f t="shared" si="12"/>
        <v>-2</v>
      </c>
      <c r="Q45" s="21">
        <f t="shared" si="13"/>
        <v>2.6099999999999999E-3</v>
      </c>
      <c r="R45" s="11" t="str">
        <f t="shared" si="5"/>
        <v>2.61</v>
      </c>
      <c r="S45" s="11" t="str">
        <f t="shared" si="6"/>
        <v>m</v>
      </c>
      <c r="V45" s="22">
        <v>1.62</v>
      </c>
      <c r="W45" s="9">
        <f t="shared" si="14"/>
        <v>-2</v>
      </c>
      <c r="X45" s="21">
        <f t="shared" si="16"/>
        <v>1.6200000000000003E-3</v>
      </c>
      <c r="Y45" s="11" t="str">
        <f t="shared" si="7"/>
        <v>1.62</v>
      </c>
      <c r="Z45" s="11" t="str">
        <f t="shared" si="8"/>
        <v>m</v>
      </c>
    </row>
    <row r="46" spans="1:26">
      <c r="A46" s="20">
        <v>5.0999999999999996</v>
      </c>
      <c r="B46" s="9">
        <f t="shared" si="15"/>
        <v>-1</v>
      </c>
      <c r="C46" s="18">
        <f t="shared" si="19"/>
        <v>5.1000000000000004E-2</v>
      </c>
      <c r="D46" s="11" t="str">
        <f t="shared" si="1"/>
        <v>51.0</v>
      </c>
      <c r="E46" s="11" t="str">
        <f t="shared" si="2"/>
        <v>m</v>
      </c>
      <c r="H46" s="22">
        <v>7.15</v>
      </c>
      <c r="I46" s="9">
        <f t="shared" si="10"/>
        <v>-2</v>
      </c>
      <c r="J46" s="21">
        <f t="shared" si="11"/>
        <v>7.150000000000001E-3</v>
      </c>
      <c r="K46" s="11" t="str">
        <f t="shared" si="20"/>
        <v>7.15</v>
      </c>
      <c r="L46" s="11" t="str">
        <f t="shared" si="21"/>
        <v>m</v>
      </c>
      <c r="O46" s="16">
        <v>2.67</v>
      </c>
      <c r="P46" s="9">
        <f t="shared" si="12"/>
        <v>-2</v>
      </c>
      <c r="Q46" s="21">
        <f t="shared" si="13"/>
        <v>2.6700000000000001E-3</v>
      </c>
      <c r="R46" s="11" t="str">
        <f t="shared" si="5"/>
        <v>2.67</v>
      </c>
      <c r="S46" s="11" t="str">
        <f t="shared" si="6"/>
        <v>m</v>
      </c>
      <c r="V46" s="22">
        <v>1.64</v>
      </c>
      <c r="W46" s="9">
        <f t="shared" si="14"/>
        <v>-2</v>
      </c>
      <c r="X46" s="21">
        <f t="shared" si="16"/>
        <v>1.6399999999999997E-3</v>
      </c>
      <c r="Y46" s="11" t="str">
        <f t="shared" si="7"/>
        <v>1.64</v>
      </c>
      <c r="Z46" s="11" t="str">
        <f t="shared" si="8"/>
        <v>m</v>
      </c>
    </row>
    <row r="47" spans="1:26">
      <c r="A47" s="20">
        <v>5.6</v>
      </c>
      <c r="B47" s="9">
        <f t="shared" si="15"/>
        <v>-1</v>
      </c>
      <c r="C47" s="18">
        <f t="shared" si="19"/>
        <v>5.5999999999999994E-2</v>
      </c>
      <c r="D47" s="11" t="str">
        <f t="shared" si="1"/>
        <v>56.0</v>
      </c>
      <c r="E47" s="11" t="str">
        <f t="shared" si="2"/>
        <v>m</v>
      </c>
      <c r="H47" s="22">
        <v>7.5</v>
      </c>
      <c r="I47" s="9">
        <f t="shared" si="10"/>
        <v>-2</v>
      </c>
      <c r="J47" s="21">
        <f t="shared" si="11"/>
        <v>7.4999999999999997E-3</v>
      </c>
      <c r="K47" s="11" t="str">
        <f t="shared" si="20"/>
        <v>7.50</v>
      </c>
      <c r="L47" s="11" t="str">
        <f t="shared" si="21"/>
        <v>m</v>
      </c>
      <c r="O47" s="16">
        <v>2.74</v>
      </c>
      <c r="P47" s="9">
        <f t="shared" si="12"/>
        <v>-2</v>
      </c>
      <c r="Q47" s="21">
        <f t="shared" si="13"/>
        <v>2.7400000000000002E-3</v>
      </c>
      <c r="R47" s="11" t="str">
        <f t="shared" si="5"/>
        <v>2.74</v>
      </c>
      <c r="S47" s="11" t="str">
        <f t="shared" si="6"/>
        <v>m</v>
      </c>
      <c r="V47" s="22">
        <v>1.65</v>
      </c>
      <c r="W47" s="9">
        <f t="shared" si="14"/>
        <v>-2</v>
      </c>
      <c r="X47" s="21">
        <f t="shared" si="16"/>
        <v>1.65E-3</v>
      </c>
      <c r="Y47" s="11" t="str">
        <f t="shared" si="7"/>
        <v>1.65</v>
      </c>
      <c r="Z47" s="11" t="str">
        <f t="shared" si="8"/>
        <v>m</v>
      </c>
    </row>
    <row r="48" spans="1:26">
      <c r="A48" s="20">
        <v>6.2</v>
      </c>
      <c r="B48" s="9">
        <f t="shared" si="15"/>
        <v>-1</v>
      </c>
      <c r="C48" s="18">
        <f t="shared" si="19"/>
        <v>6.2000000000000013E-2</v>
      </c>
      <c r="D48" s="11" t="str">
        <f t="shared" si="1"/>
        <v>62.0</v>
      </c>
      <c r="E48" s="11" t="str">
        <f t="shared" si="2"/>
        <v>m</v>
      </c>
      <c r="H48" s="22">
        <v>7.87</v>
      </c>
      <c r="I48" s="9">
        <f t="shared" si="10"/>
        <v>-2</v>
      </c>
      <c r="J48" s="21">
        <f t="shared" si="11"/>
        <v>7.8700000000000003E-3</v>
      </c>
      <c r="K48" s="11" t="str">
        <f t="shared" si="20"/>
        <v>7.87</v>
      </c>
      <c r="L48" s="11" t="str">
        <f t="shared" si="21"/>
        <v>m</v>
      </c>
      <c r="O48" s="16">
        <v>2.8</v>
      </c>
      <c r="P48" s="9">
        <f t="shared" si="12"/>
        <v>-2</v>
      </c>
      <c r="Q48" s="21">
        <f t="shared" si="13"/>
        <v>2.7999999999999995E-3</v>
      </c>
      <c r="R48" s="11" t="str">
        <f t="shared" si="5"/>
        <v>2.80</v>
      </c>
      <c r="S48" s="11" t="str">
        <f t="shared" si="6"/>
        <v>m</v>
      </c>
      <c r="V48" s="22">
        <v>1.67</v>
      </c>
      <c r="W48" s="9">
        <f t="shared" si="14"/>
        <v>-2</v>
      </c>
      <c r="X48" s="21">
        <f t="shared" si="16"/>
        <v>1.67E-3</v>
      </c>
      <c r="Y48" s="11" t="str">
        <f t="shared" si="7"/>
        <v>1.67</v>
      </c>
      <c r="Z48" s="11" t="str">
        <f t="shared" si="8"/>
        <v>m</v>
      </c>
    </row>
    <row r="49" spans="1:26">
      <c r="A49" s="20">
        <v>6.8</v>
      </c>
      <c r="B49" s="9">
        <f t="shared" si="15"/>
        <v>-1</v>
      </c>
      <c r="C49" s="18">
        <f t="shared" si="19"/>
        <v>6.8000000000000005E-2</v>
      </c>
      <c r="D49" s="11" t="str">
        <f t="shared" si="1"/>
        <v>68.0</v>
      </c>
      <c r="E49" s="11" t="str">
        <f t="shared" si="2"/>
        <v>m</v>
      </c>
      <c r="H49" s="22">
        <v>8.25</v>
      </c>
      <c r="I49" s="9">
        <f t="shared" si="10"/>
        <v>-2</v>
      </c>
      <c r="J49" s="21">
        <f t="shared" si="11"/>
        <v>8.2500000000000004E-3</v>
      </c>
      <c r="K49" s="11" t="str">
        <f t="shared" si="20"/>
        <v>8.25</v>
      </c>
      <c r="L49" s="11" t="str">
        <f t="shared" si="21"/>
        <v>m</v>
      </c>
      <c r="O49" s="16">
        <v>2.87</v>
      </c>
      <c r="P49" s="9">
        <f t="shared" si="12"/>
        <v>-2</v>
      </c>
      <c r="Q49" s="21">
        <f t="shared" si="13"/>
        <v>2.8700000000000002E-3</v>
      </c>
      <c r="R49" s="11" t="str">
        <f t="shared" si="5"/>
        <v>2.87</v>
      </c>
      <c r="S49" s="11" t="str">
        <f t="shared" si="6"/>
        <v>m</v>
      </c>
      <c r="V49" s="22">
        <v>1.69</v>
      </c>
      <c r="W49" s="9">
        <f t="shared" si="14"/>
        <v>-2</v>
      </c>
      <c r="X49" s="21">
        <f t="shared" si="16"/>
        <v>1.6899999999999999E-3</v>
      </c>
      <c r="Y49" s="11" t="str">
        <f t="shared" si="7"/>
        <v>1.69</v>
      </c>
      <c r="Z49" s="11" t="str">
        <f t="shared" si="8"/>
        <v>m</v>
      </c>
    </row>
    <row r="50" spans="1:26">
      <c r="A50" s="20">
        <v>7.5</v>
      </c>
      <c r="B50" s="9">
        <f t="shared" si="15"/>
        <v>-1</v>
      </c>
      <c r="C50" s="18">
        <f t="shared" si="19"/>
        <v>7.4999999999999997E-2</v>
      </c>
      <c r="D50" s="11" t="str">
        <f t="shared" si="1"/>
        <v>75.0</v>
      </c>
      <c r="E50" s="11" t="str">
        <f t="shared" si="2"/>
        <v>m</v>
      </c>
      <c r="H50" s="22">
        <v>8.66</v>
      </c>
      <c r="I50" s="9">
        <f t="shared" si="10"/>
        <v>-2</v>
      </c>
      <c r="J50" s="21">
        <f t="shared" si="11"/>
        <v>8.6599999999999993E-3</v>
      </c>
      <c r="K50" s="11" t="str">
        <f t="shared" si="20"/>
        <v>8.66</v>
      </c>
      <c r="L50" s="11" t="str">
        <f t="shared" si="21"/>
        <v>m</v>
      </c>
      <c r="O50" s="16">
        <v>2.94</v>
      </c>
      <c r="P50" s="9">
        <f t="shared" si="12"/>
        <v>-2</v>
      </c>
      <c r="Q50" s="21">
        <f t="shared" si="13"/>
        <v>2.9399999999999999E-3</v>
      </c>
      <c r="R50" s="11" t="str">
        <f t="shared" si="5"/>
        <v>2.94</v>
      </c>
      <c r="S50" s="11" t="str">
        <f t="shared" si="6"/>
        <v>m</v>
      </c>
      <c r="V50" s="22">
        <v>1.72</v>
      </c>
      <c r="W50" s="9">
        <f t="shared" si="14"/>
        <v>-2</v>
      </c>
      <c r="X50" s="21">
        <f t="shared" si="16"/>
        <v>1.72E-3</v>
      </c>
      <c r="Y50" s="11" t="str">
        <f t="shared" si="7"/>
        <v>1.72</v>
      </c>
      <c r="Z50" s="11" t="str">
        <f t="shared" si="8"/>
        <v>m</v>
      </c>
    </row>
    <row r="51" spans="1:26">
      <c r="A51" s="20">
        <v>8.1999999999999993</v>
      </c>
      <c r="B51" s="9">
        <f t="shared" si="15"/>
        <v>-1</v>
      </c>
      <c r="C51" s="18">
        <f t="shared" si="19"/>
        <v>8.199999999999999E-2</v>
      </c>
      <c r="D51" s="11" t="str">
        <f t="shared" si="1"/>
        <v>82.0</v>
      </c>
      <c r="E51" s="11" t="str">
        <f t="shared" si="2"/>
        <v>m</v>
      </c>
      <c r="H51" s="22">
        <v>9.09</v>
      </c>
      <c r="I51" s="9">
        <f t="shared" si="10"/>
        <v>-2</v>
      </c>
      <c r="J51" s="21">
        <f t="shared" si="11"/>
        <v>9.0899999999999991E-3</v>
      </c>
      <c r="K51" s="11" t="str">
        <f t="shared" si="20"/>
        <v>9.09</v>
      </c>
      <c r="L51" s="11" t="str">
        <f t="shared" si="21"/>
        <v>m</v>
      </c>
      <c r="O51" s="16">
        <v>3.01</v>
      </c>
      <c r="P51" s="9">
        <f t="shared" si="12"/>
        <v>-2</v>
      </c>
      <c r="Q51" s="21">
        <f t="shared" si="13"/>
        <v>3.0099999999999997E-3</v>
      </c>
      <c r="R51" s="11" t="str">
        <f t="shared" si="5"/>
        <v>3.01</v>
      </c>
      <c r="S51" s="11" t="str">
        <f t="shared" si="6"/>
        <v>m</v>
      </c>
      <c r="V51" s="22">
        <v>1.74</v>
      </c>
      <c r="W51" s="9">
        <f t="shared" si="14"/>
        <v>-2</v>
      </c>
      <c r="X51" s="21">
        <f t="shared" si="16"/>
        <v>1.7399999999999998E-3</v>
      </c>
      <c r="Y51" s="11" t="str">
        <f t="shared" si="7"/>
        <v>1.74</v>
      </c>
      <c r="Z51" s="11" t="str">
        <f t="shared" si="8"/>
        <v>m</v>
      </c>
    </row>
    <row r="52" spans="1:26">
      <c r="A52" s="20">
        <v>9.1</v>
      </c>
      <c r="B52" s="9">
        <f t="shared" si="15"/>
        <v>-1</v>
      </c>
      <c r="C52" s="18">
        <f t="shared" si="19"/>
        <v>9.0999999999999998E-2</v>
      </c>
      <c r="D52" s="11" t="str">
        <f t="shared" si="1"/>
        <v>91.0</v>
      </c>
      <c r="E52" s="11" t="str">
        <f t="shared" si="2"/>
        <v>m</v>
      </c>
      <c r="H52" s="22">
        <v>9.5299999999999994</v>
      </c>
      <c r="I52" s="9">
        <f t="shared" si="10"/>
        <v>-2</v>
      </c>
      <c r="J52" s="21">
        <f t="shared" si="11"/>
        <v>9.5300000000000003E-3</v>
      </c>
      <c r="K52" s="11" t="str">
        <f t="shared" si="20"/>
        <v>9.53</v>
      </c>
      <c r="L52" s="11" t="str">
        <f t="shared" si="21"/>
        <v>m</v>
      </c>
      <c r="O52" s="16">
        <v>3.09</v>
      </c>
      <c r="P52" s="9">
        <f t="shared" si="12"/>
        <v>-2</v>
      </c>
      <c r="Q52" s="21">
        <f t="shared" si="13"/>
        <v>3.0899999999999999E-3</v>
      </c>
      <c r="R52" s="11" t="str">
        <f t="shared" si="5"/>
        <v>3.09</v>
      </c>
      <c r="S52" s="11" t="str">
        <f t="shared" si="6"/>
        <v>m</v>
      </c>
      <c r="V52" s="22">
        <v>1.76</v>
      </c>
      <c r="W52" s="9">
        <f t="shared" si="14"/>
        <v>-2</v>
      </c>
      <c r="X52" s="21">
        <f t="shared" si="16"/>
        <v>1.7600000000000001E-3</v>
      </c>
      <c r="Y52" s="11" t="str">
        <f t="shared" si="7"/>
        <v>1.76</v>
      </c>
      <c r="Z52" s="11" t="str">
        <f t="shared" si="8"/>
        <v>m</v>
      </c>
    </row>
    <row r="53" spans="1:26">
      <c r="A53" s="20">
        <v>1</v>
      </c>
      <c r="B53" s="9">
        <f t="shared" si="15"/>
        <v>0</v>
      </c>
      <c r="C53" s="18">
        <f t="shared" si="19"/>
        <v>0.1</v>
      </c>
      <c r="D53" s="11" t="str">
        <f t="shared" si="1"/>
        <v>100</v>
      </c>
      <c r="E53" s="11" t="str">
        <f t="shared" si="2"/>
        <v>m</v>
      </c>
      <c r="H53" s="22">
        <v>1</v>
      </c>
      <c r="I53" s="9">
        <f t="shared" si="10"/>
        <v>-1</v>
      </c>
      <c r="J53" s="21">
        <f>H53*10^I53/10</f>
        <v>0.01</v>
      </c>
      <c r="K53" s="11" t="str">
        <f t="shared" si="20"/>
        <v>10.0</v>
      </c>
      <c r="L53" s="11" t="str">
        <f t="shared" si="21"/>
        <v>m</v>
      </c>
      <c r="O53" s="16">
        <v>3.16</v>
      </c>
      <c r="P53" s="9">
        <f t="shared" si="12"/>
        <v>-2</v>
      </c>
      <c r="Q53" s="21">
        <f t="shared" si="13"/>
        <v>3.1600000000000005E-3</v>
      </c>
      <c r="R53" s="11" t="str">
        <f t="shared" si="5"/>
        <v>3.16</v>
      </c>
      <c r="S53" s="11" t="str">
        <f t="shared" si="6"/>
        <v>m</v>
      </c>
      <c r="V53" s="22">
        <v>1.78</v>
      </c>
      <c r="W53" s="9">
        <f t="shared" si="14"/>
        <v>-2</v>
      </c>
      <c r="X53" s="21">
        <f t="shared" si="16"/>
        <v>1.7799999999999999E-3</v>
      </c>
      <c r="Y53" s="11" t="str">
        <f t="shared" si="7"/>
        <v>1.78</v>
      </c>
      <c r="Z53" s="11" t="str">
        <f t="shared" si="8"/>
        <v>m</v>
      </c>
    </row>
    <row r="54" spans="1:26">
      <c r="A54" s="20">
        <v>1.1000000000000001</v>
      </c>
      <c r="B54" s="9">
        <f t="shared" si="15"/>
        <v>0</v>
      </c>
      <c r="C54" s="18">
        <f t="shared" si="19"/>
        <v>0.11000000000000001</v>
      </c>
      <c r="D54" s="11" t="str">
        <f t="shared" si="1"/>
        <v>110</v>
      </c>
      <c r="E54" s="11" t="str">
        <f t="shared" si="2"/>
        <v>m</v>
      </c>
      <c r="K54" s="11"/>
      <c r="L54" s="11"/>
      <c r="O54" s="16">
        <v>3.24</v>
      </c>
      <c r="P54" s="9">
        <f t="shared" si="12"/>
        <v>-2</v>
      </c>
      <c r="Q54" s="21">
        <f t="shared" si="13"/>
        <v>3.2400000000000007E-3</v>
      </c>
      <c r="R54" s="11" t="str">
        <f t="shared" si="5"/>
        <v>3.24</v>
      </c>
      <c r="S54" s="11" t="str">
        <f t="shared" si="6"/>
        <v>m</v>
      </c>
      <c r="V54" s="22">
        <v>1.8</v>
      </c>
      <c r="W54" s="9">
        <f t="shared" si="14"/>
        <v>-2</v>
      </c>
      <c r="X54" s="21">
        <f t="shared" si="16"/>
        <v>1.8000000000000002E-3</v>
      </c>
      <c r="Y54" s="11" t="str">
        <f t="shared" si="7"/>
        <v>1.80</v>
      </c>
      <c r="Z54" s="11" t="str">
        <f t="shared" si="8"/>
        <v>m</v>
      </c>
    </row>
    <row r="55" spans="1:26">
      <c r="A55" s="20">
        <v>1.2</v>
      </c>
      <c r="B55" s="9">
        <f t="shared" si="15"/>
        <v>0</v>
      </c>
      <c r="C55" s="18">
        <f t="shared" si="19"/>
        <v>0.12</v>
      </c>
      <c r="D55" s="11" t="str">
        <f t="shared" si="1"/>
        <v>120</v>
      </c>
      <c r="E55" s="11" t="str">
        <f t="shared" si="2"/>
        <v>m</v>
      </c>
      <c r="K55" s="11"/>
      <c r="L55" s="11"/>
      <c r="O55" s="16">
        <v>3.32</v>
      </c>
      <c r="P55" s="9">
        <f t="shared" si="12"/>
        <v>-2</v>
      </c>
      <c r="Q55" s="21">
        <f t="shared" si="13"/>
        <v>3.32E-3</v>
      </c>
      <c r="R55" s="11" t="str">
        <f t="shared" si="5"/>
        <v>3.32</v>
      </c>
      <c r="S55" s="11" t="str">
        <f t="shared" si="6"/>
        <v>m</v>
      </c>
      <c r="V55" s="22">
        <v>1.82</v>
      </c>
      <c r="W55" s="9">
        <f t="shared" si="14"/>
        <v>-2</v>
      </c>
      <c r="X55" s="21">
        <f t="shared" si="16"/>
        <v>1.82E-3</v>
      </c>
      <c r="Y55" s="11" t="str">
        <f t="shared" si="7"/>
        <v>1.82</v>
      </c>
      <c r="Z55" s="11" t="str">
        <f t="shared" si="8"/>
        <v>m</v>
      </c>
    </row>
    <row r="56" spans="1:26">
      <c r="A56" s="20">
        <v>1.3</v>
      </c>
      <c r="B56" s="9">
        <f t="shared" si="15"/>
        <v>0</v>
      </c>
      <c r="C56" s="18">
        <f t="shared" si="19"/>
        <v>0.13</v>
      </c>
      <c r="D56" s="11" t="str">
        <f t="shared" si="1"/>
        <v>130</v>
      </c>
      <c r="E56" s="11" t="str">
        <f t="shared" si="2"/>
        <v>m</v>
      </c>
      <c r="K56" s="11"/>
      <c r="L56" s="11"/>
      <c r="O56" s="16">
        <v>3.4</v>
      </c>
      <c r="P56" s="9">
        <f t="shared" si="12"/>
        <v>-2</v>
      </c>
      <c r="Q56" s="21">
        <f t="shared" si="13"/>
        <v>3.4000000000000002E-3</v>
      </c>
      <c r="R56" s="11" t="str">
        <f t="shared" si="5"/>
        <v>3.40</v>
      </c>
      <c r="S56" s="11" t="str">
        <f t="shared" si="6"/>
        <v>m</v>
      </c>
      <c r="V56" s="22">
        <v>1.84</v>
      </c>
      <c r="W56" s="9">
        <f t="shared" si="14"/>
        <v>-2</v>
      </c>
      <c r="X56" s="21">
        <f t="shared" si="16"/>
        <v>1.8400000000000001E-3</v>
      </c>
      <c r="Y56" s="11" t="str">
        <f t="shared" si="7"/>
        <v>1.84</v>
      </c>
      <c r="Z56" s="11" t="str">
        <f t="shared" si="8"/>
        <v>m</v>
      </c>
    </row>
    <row r="57" spans="1:26">
      <c r="A57" s="20">
        <v>1.5</v>
      </c>
      <c r="B57" s="9">
        <f t="shared" si="15"/>
        <v>0</v>
      </c>
      <c r="C57" s="18">
        <f t="shared" si="19"/>
        <v>0.15</v>
      </c>
      <c r="D57" s="11" t="str">
        <f t="shared" si="1"/>
        <v>150</v>
      </c>
      <c r="E57" s="11" t="str">
        <f t="shared" si="2"/>
        <v>m</v>
      </c>
      <c r="K57" s="11"/>
      <c r="L57" s="11"/>
      <c r="O57" s="16">
        <v>3.48</v>
      </c>
      <c r="P57" s="9">
        <f t="shared" si="12"/>
        <v>-2</v>
      </c>
      <c r="Q57" s="21">
        <f t="shared" si="13"/>
        <v>3.4799999999999996E-3</v>
      </c>
      <c r="R57" s="11" t="str">
        <f t="shared" si="5"/>
        <v>3.48</v>
      </c>
      <c r="S57" s="11" t="str">
        <f t="shared" si="6"/>
        <v>m</v>
      </c>
      <c r="V57" s="22">
        <v>1.87</v>
      </c>
      <c r="W57" s="9">
        <f t="shared" si="14"/>
        <v>-2</v>
      </c>
      <c r="X57" s="21">
        <f t="shared" si="16"/>
        <v>1.8700000000000001E-3</v>
      </c>
      <c r="Y57" s="11" t="str">
        <f t="shared" si="7"/>
        <v>1.87</v>
      </c>
      <c r="Z57" s="11" t="str">
        <f t="shared" si="8"/>
        <v>m</v>
      </c>
    </row>
    <row r="58" spans="1:26">
      <c r="A58" s="20">
        <v>1.6</v>
      </c>
      <c r="B58" s="9">
        <f t="shared" si="15"/>
        <v>0</v>
      </c>
      <c r="C58" s="18">
        <f t="shared" si="19"/>
        <v>0.16</v>
      </c>
      <c r="D58" s="11" t="str">
        <f t="shared" si="1"/>
        <v>160</v>
      </c>
      <c r="E58" s="11" t="str">
        <f t="shared" si="2"/>
        <v>m</v>
      </c>
      <c r="K58" s="11"/>
      <c r="L58" s="11"/>
      <c r="O58" s="16">
        <v>3.57</v>
      </c>
      <c r="P58" s="9">
        <f t="shared" si="12"/>
        <v>-2</v>
      </c>
      <c r="Q58" s="21">
        <f t="shared" si="13"/>
        <v>3.5700000000000003E-3</v>
      </c>
      <c r="R58" s="11" t="str">
        <f t="shared" si="5"/>
        <v>3.57</v>
      </c>
      <c r="S58" s="11" t="str">
        <f t="shared" si="6"/>
        <v>m</v>
      </c>
      <c r="V58" s="22">
        <v>1.89</v>
      </c>
      <c r="W58" s="9">
        <f t="shared" si="14"/>
        <v>-2</v>
      </c>
      <c r="X58" s="21">
        <f t="shared" si="16"/>
        <v>1.89E-3</v>
      </c>
      <c r="Y58" s="11" t="str">
        <f t="shared" si="7"/>
        <v>1.89</v>
      </c>
      <c r="Z58" s="11" t="str">
        <f t="shared" si="8"/>
        <v>m</v>
      </c>
    </row>
    <row r="59" spans="1:26">
      <c r="A59" s="20">
        <v>1.8</v>
      </c>
      <c r="B59" s="9">
        <f t="shared" si="15"/>
        <v>0</v>
      </c>
      <c r="C59" s="18">
        <f t="shared" si="19"/>
        <v>0.18</v>
      </c>
      <c r="D59" s="11" t="str">
        <f t="shared" si="1"/>
        <v>180</v>
      </c>
      <c r="E59" s="11" t="str">
        <f t="shared" si="2"/>
        <v>m</v>
      </c>
      <c r="K59" s="11"/>
      <c r="L59" s="11"/>
      <c r="O59" s="16">
        <v>3.65</v>
      </c>
      <c r="P59" s="9">
        <f t="shared" si="12"/>
        <v>-2</v>
      </c>
      <c r="Q59" s="21">
        <f t="shared" si="13"/>
        <v>3.6499999999999996E-3</v>
      </c>
      <c r="R59" s="11" t="str">
        <f t="shared" si="5"/>
        <v>3.65</v>
      </c>
      <c r="S59" s="11" t="str">
        <f t="shared" si="6"/>
        <v>m</v>
      </c>
      <c r="V59" s="22">
        <v>1.91</v>
      </c>
      <c r="W59" s="9">
        <f t="shared" si="14"/>
        <v>-2</v>
      </c>
      <c r="X59" s="21">
        <f t="shared" si="16"/>
        <v>1.9099999999999998E-3</v>
      </c>
      <c r="Y59" s="11" t="str">
        <f t="shared" si="7"/>
        <v>1.91</v>
      </c>
      <c r="Z59" s="11" t="str">
        <f t="shared" si="8"/>
        <v>m</v>
      </c>
    </row>
    <row r="60" spans="1:26">
      <c r="A60" s="20">
        <v>2</v>
      </c>
      <c r="B60" s="9">
        <f t="shared" si="15"/>
        <v>0</v>
      </c>
      <c r="C60" s="18">
        <f t="shared" si="19"/>
        <v>0.2</v>
      </c>
      <c r="D60" s="11" t="str">
        <f t="shared" si="1"/>
        <v>200</v>
      </c>
      <c r="E60" s="11" t="str">
        <f t="shared" si="2"/>
        <v>m</v>
      </c>
      <c r="K60" s="11"/>
      <c r="L60" s="11"/>
      <c r="O60" s="16">
        <v>3.74</v>
      </c>
      <c r="P60" s="9">
        <f t="shared" si="12"/>
        <v>-2</v>
      </c>
      <c r="Q60" s="21">
        <f t="shared" si="13"/>
        <v>3.7400000000000003E-3</v>
      </c>
      <c r="R60" s="11" t="str">
        <f t="shared" si="5"/>
        <v>3.74</v>
      </c>
      <c r="S60" s="11" t="str">
        <f t="shared" si="6"/>
        <v>m</v>
      </c>
      <c r="V60" s="22">
        <v>1.93</v>
      </c>
      <c r="W60" s="9">
        <f t="shared" si="14"/>
        <v>-2</v>
      </c>
      <c r="X60" s="21">
        <f t="shared" si="16"/>
        <v>1.9300000000000001E-3</v>
      </c>
      <c r="Y60" s="11" t="str">
        <f t="shared" si="7"/>
        <v>1.93</v>
      </c>
      <c r="Z60" s="11" t="str">
        <f t="shared" si="8"/>
        <v>m</v>
      </c>
    </row>
    <row r="61" spans="1:26">
      <c r="A61" s="20">
        <v>2.2000000000000002</v>
      </c>
      <c r="B61" s="9">
        <f t="shared" si="15"/>
        <v>0</v>
      </c>
      <c r="C61" s="18">
        <f t="shared" si="19"/>
        <v>0.22000000000000003</v>
      </c>
      <c r="D61" s="11" t="str">
        <f t="shared" si="1"/>
        <v>220</v>
      </c>
      <c r="E61" s="11" t="str">
        <f t="shared" si="2"/>
        <v>m</v>
      </c>
      <c r="K61" s="11"/>
      <c r="L61" s="11"/>
      <c r="O61" s="16">
        <v>3.83</v>
      </c>
      <c r="P61" s="9">
        <f t="shared" si="12"/>
        <v>-2</v>
      </c>
      <c r="Q61" s="21">
        <f t="shared" si="13"/>
        <v>3.8300000000000001E-3</v>
      </c>
      <c r="R61" s="11" t="str">
        <f t="shared" si="5"/>
        <v>3.83</v>
      </c>
      <c r="S61" s="11" t="str">
        <f t="shared" si="6"/>
        <v>m</v>
      </c>
      <c r="V61" s="22">
        <v>1.96</v>
      </c>
      <c r="W61" s="9">
        <f t="shared" si="14"/>
        <v>-2</v>
      </c>
      <c r="X61" s="21">
        <f t="shared" si="16"/>
        <v>1.9599999999999999E-3</v>
      </c>
      <c r="Y61" s="11" t="str">
        <f t="shared" si="7"/>
        <v>1.96</v>
      </c>
      <c r="Z61" s="11" t="str">
        <f t="shared" si="8"/>
        <v>m</v>
      </c>
    </row>
    <row r="62" spans="1:26">
      <c r="A62" s="20">
        <v>2.4</v>
      </c>
      <c r="B62" s="9">
        <f t="shared" si="15"/>
        <v>0</v>
      </c>
      <c r="C62" s="18">
        <f t="shared" si="19"/>
        <v>0.24</v>
      </c>
      <c r="D62" s="11" t="str">
        <f t="shared" si="1"/>
        <v>240</v>
      </c>
      <c r="E62" s="11" t="str">
        <f t="shared" si="2"/>
        <v>m</v>
      </c>
      <c r="K62" s="11"/>
      <c r="L62" s="11"/>
      <c r="O62" s="16">
        <v>3.92</v>
      </c>
      <c r="P62" s="9">
        <f t="shared" si="12"/>
        <v>-2</v>
      </c>
      <c r="Q62" s="21">
        <f t="shared" si="13"/>
        <v>3.9199999999999999E-3</v>
      </c>
      <c r="R62" s="11" t="str">
        <f t="shared" si="5"/>
        <v>3.92</v>
      </c>
      <c r="S62" s="11" t="str">
        <f t="shared" si="6"/>
        <v>m</v>
      </c>
      <c r="V62" s="22">
        <v>1.98</v>
      </c>
      <c r="W62" s="9">
        <f t="shared" si="14"/>
        <v>-2</v>
      </c>
      <c r="X62" s="21">
        <f t="shared" si="16"/>
        <v>1.98E-3</v>
      </c>
      <c r="Y62" s="11" t="str">
        <f t="shared" si="7"/>
        <v>1.98</v>
      </c>
      <c r="Z62" s="11" t="str">
        <f t="shared" si="8"/>
        <v>m</v>
      </c>
    </row>
    <row r="63" spans="1:26">
      <c r="A63" s="20">
        <v>2.7</v>
      </c>
      <c r="B63" s="9">
        <f t="shared" si="15"/>
        <v>0</v>
      </c>
      <c r="C63" s="18">
        <f t="shared" si="19"/>
        <v>0.27</v>
      </c>
      <c r="D63" s="11" t="str">
        <f t="shared" si="1"/>
        <v>270</v>
      </c>
      <c r="E63" s="11" t="str">
        <f t="shared" si="2"/>
        <v>m</v>
      </c>
      <c r="K63" s="11"/>
      <c r="L63" s="11"/>
      <c r="O63" s="16">
        <v>4.0199999999999996</v>
      </c>
      <c r="P63" s="9">
        <f t="shared" si="12"/>
        <v>-2</v>
      </c>
      <c r="Q63" s="21">
        <f t="shared" si="13"/>
        <v>4.0200000000000001E-3</v>
      </c>
      <c r="R63" s="11" t="str">
        <f t="shared" si="5"/>
        <v>4.02</v>
      </c>
      <c r="S63" s="11" t="str">
        <f t="shared" si="6"/>
        <v>m</v>
      </c>
      <c r="V63" s="22">
        <v>2</v>
      </c>
      <c r="W63" s="9">
        <f t="shared" si="14"/>
        <v>-2</v>
      </c>
      <c r="X63" s="21">
        <f t="shared" si="16"/>
        <v>2E-3</v>
      </c>
      <c r="Y63" s="11" t="str">
        <f t="shared" si="7"/>
        <v>2.00</v>
      </c>
      <c r="Z63" s="11" t="str">
        <f t="shared" si="8"/>
        <v>m</v>
      </c>
    </row>
    <row r="64" spans="1:26">
      <c r="A64" s="20">
        <v>3</v>
      </c>
      <c r="B64" s="9">
        <f t="shared" si="15"/>
        <v>0</v>
      </c>
      <c r="C64" s="18">
        <f t="shared" si="19"/>
        <v>0.3</v>
      </c>
      <c r="D64" s="11" t="str">
        <f t="shared" si="1"/>
        <v>300</v>
      </c>
      <c r="E64" s="11" t="str">
        <f t="shared" si="2"/>
        <v>m</v>
      </c>
      <c r="K64" s="11"/>
      <c r="L64" s="11"/>
      <c r="O64" s="16">
        <v>4.12</v>
      </c>
      <c r="P64" s="9">
        <f t="shared" si="12"/>
        <v>-2</v>
      </c>
      <c r="Q64" s="21">
        <f t="shared" si="13"/>
        <v>4.1200000000000004E-3</v>
      </c>
      <c r="R64" s="11" t="str">
        <f t="shared" si="5"/>
        <v>4.12</v>
      </c>
      <c r="S64" s="11" t="str">
        <f t="shared" si="6"/>
        <v>m</v>
      </c>
      <c r="V64" s="22">
        <v>2.0299999999999998</v>
      </c>
      <c r="W64" s="9">
        <f t="shared" si="14"/>
        <v>-2</v>
      </c>
      <c r="X64" s="21">
        <f t="shared" si="16"/>
        <v>2.0299999999999997E-3</v>
      </c>
      <c r="Y64" s="11" t="str">
        <f t="shared" si="7"/>
        <v>2.03</v>
      </c>
      <c r="Z64" s="11" t="str">
        <f t="shared" si="8"/>
        <v>m</v>
      </c>
    </row>
    <row r="65" spans="1:26">
      <c r="A65" s="20">
        <v>3.3</v>
      </c>
      <c r="B65" s="9">
        <f t="shared" si="15"/>
        <v>0</v>
      </c>
      <c r="C65" s="18">
        <f t="shared" si="19"/>
        <v>0.32999999999999996</v>
      </c>
      <c r="D65" s="11" t="str">
        <f t="shared" si="1"/>
        <v>330</v>
      </c>
      <c r="E65" s="11" t="str">
        <f t="shared" si="2"/>
        <v>m</v>
      </c>
      <c r="K65" s="11"/>
      <c r="L65" s="11"/>
      <c r="O65" s="16">
        <v>4.22</v>
      </c>
      <c r="P65" s="9">
        <f t="shared" si="12"/>
        <v>-2</v>
      </c>
      <c r="Q65" s="21">
        <f t="shared" si="13"/>
        <v>4.2199999999999998E-3</v>
      </c>
      <c r="R65" s="11" t="str">
        <f t="shared" si="5"/>
        <v>4.22</v>
      </c>
      <c r="S65" s="11" t="str">
        <f t="shared" si="6"/>
        <v>m</v>
      </c>
      <c r="V65" s="22">
        <v>2.0499999999999998</v>
      </c>
      <c r="W65" s="9">
        <f t="shared" si="14"/>
        <v>-2</v>
      </c>
      <c r="X65" s="21">
        <f t="shared" si="16"/>
        <v>2.0499999999999997E-3</v>
      </c>
      <c r="Y65" s="11" t="str">
        <f t="shared" si="7"/>
        <v>2.05</v>
      </c>
      <c r="Z65" s="11" t="str">
        <f t="shared" si="8"/>
        <v>m</v>
      </c>
    </row>
    <row r="66" spans="1:26">
      <c r="A66" s="20">
        <v>3.6</v>
      </c>
      <c r="B66" s="9">
        <f t="shared" si="15"/>
        <v>0</v>
      </c>
      <c r="C66" s="18">
        <f t="shared" si="19"/>
        <v>0.36</v>
      </c>
      <c r="D66" s="11" t="str">
        <f t="shared" si="1"/>
        <v>360</v>
      </c>
      <c r="E66" s="11" t="str">
        <f t="shared" si="2"/>
        <v>m</v>
      </c>
      <c r="K66" s="11"/>
      <c r="L66" s="11"/>
      <c r="O66" s="16">
        <v>4.32</v>
      </c>
      <c r="P66" s="9">
        <f t="shared" si="12"/>
        <v>-2</v>
      </c>
      <c r="Q66" s="21">
        <f t="shared" si="13"/>
        <v>4.3200000000000001E-3</v>
      </c>
      <c r="R66" s="11" t="str">
        <f t="shared" si="5"/>
        <v>4.32</v>
      </c>
      <c r="S66" s="11" t="str">
        <f t="shared" si="6"/>
        <v>m</v>
      </c>
      <c r="V66" s="22">
        <v>2.08</v>
      </c>
      <c r="W66" s="9">
        <f t="shared" si="14"/>
        <v>-2</v>
      </c>
      <c r="X66" s="21">
        <f t="shared" si="16"/>
        <v>2.0800000000000003E-3</v>
      </c>
      <c r="Y66" s="11" t="str">
        <f t="shared" si="7"/>
        <v>2.08</v>
      </c>
      <c r="Z66" s="11" t="str">
        <f t="shared" si="8"/>
        <v>m</v>
      </c>
    </row>
    <row r="67" spans="1:26">
      <c r="A67" s="20">
        <v>3.9</v>
      </c>
      <c r="B67" s="9">
        <f t="shared" si="15"/>
        <v>0</v>
      </c>
      <c r="C67" s="18">
        <f t="shared" si="19"/>
        <v>0.39</v>
      </c>
      <c r="D67" s="11" t="str">
        <f t="shared" si="1"/>
        <v>390</v>
      </c>
      <c r="E67" s="11" t="str">
        <f t="shared" si="2"/>
        <v>m</v>
      </c>
      <c r="K67" s="11"/>
      <c r="L67" s="11"/>
      <c r="O67" s="16">
        <v>4.42</v>
      </c>
      <c r="P67" s="9">
        <f t="shared" si="12"/>
        <v>-2</v>
      </c>
      <c r="Q67" s="21">
        <f t="shared" si="13"/>
        <v>4.4200000000000003E-3</v>
      </c>
      <c r="R67" s="11" t="str">
        <f t="shared" si="5"/>
        <v>4.42</v>
      </c>
      <c r="S67" s="11" t="str">
        <f t="shared" si="6"/>
        <v>m</v>
      </c>
      <c r="V67" s="22">
        <v>2.1</v>
      </c>
      <c r="W67" s="9">
        <f t="shared" si="14"/>
        <v>-2</v>
      </c>
      <c r="X67" s="21">
        <f t="shared" si="16"/>
        <v>2.1000000000000003E-3</v>
      </c>
      <c r="Y67" s="11" t="str">
        <f t="shared" si="7"/>
        <v>2.10</v>
      </c>
      <c r="Z67" s="11" t="str">
        <f t="shared" si="8"/>
        <v>m</v>
      </c>
    </row>
    <row r="68" spans="1:26">
      <c r="A68" s="20">
        <v>4.3</v>
      </c>
      <c r="B68" s="9">
        <f t="shared" si="15"/>
        <v>0</v>
      </c>
      <c r="C68" s="18">
        <f t="shared" si="19"/>
        <v>0.43</v>
      </c>
      <c r="D68" s="11" t="str">
        <f t="shared" si="1"/>
        <v>430</v>
      </c>
      <c r="E68" s="11" t="str">
        <f t="shared" si="2"/>
        <v>m</v>
      </c>
      <c r="K68" s="11"/>
      <c r="L68" s="11"/>
      <c r="O68" s="16">
        <v>4.53</v>
      </c>
      <c r="P68" s="9">
        <f t="shared" si="12"/>
        <v>-2</v>
      </c>
      <c r="Q68" s="21">
        <f t="shared" si="13"/>
        <v>4.5300000000000002E-3</v>
      </c>
      <c r="R68" s="11" t="str">
        <f t="shared" si="5"/>
        <v>4.53</v>
      </c>
      <c r="S68" s="11" t="str">
        <f t="shared" si="6"/>
        <v>m</v>
      </c>
      <c r="V68" s="22">
        <v>2.13</v>
      </c>
      <c r="W68" s="9">
        <f t="shared" si="14"/>
        <v>-2</v>
      </c>
      <c r="X68" s="21">
        <f t="shared" si="16"/>
        <v>2.1299999999999999E-3</v>
      </c>
      <c r="Y68" s="11" t="str">
        <f t="shared" si="7"/>
        <v>2.13</v>
      </c>
      <c r="Z68" s="11" t="str">
        <f t="shared" si="8"/>
        <v>m</v>
      </c>
    </row>
    <row r="69" spans="1:26">
      <c r="A69" s="20">
        <v>4.7</v>
      </c>
      <c r="B69" s="9">
        <f t="shared" si="15"/>
        <v>0</v>
      </c>
      <c r="C69" s="18">
        <f t="shared" si="19"/>
        <v>0.47000000000000003</v>
      </c>
      <c r="D69" s="11" t="str">
        <f t="shared" ref="D69:D132" si="22">TEXT(C69*_xlfn.XLOOKUP(B69,Index_Table,D_List),SUBSTITUTE(_xlfn.XLOOKUP(B69,Index_Table,T_List),"""",""))</f>
        <v>470</v>
      </c>
      <c r="E69" s="11" t="str">
        <f t="shared" ref="E69:E132" si="23">_xlfn.XLOOKUP(B69,Index_Table,Sym_List)</f>
        <v>m</v>
      </c>
      <c r="K69" s="11"/>
      <c r="L69" s="11"/>
      <c r="O69" s="16">
        <v>4.6399999999999997</v>
      </c>
      <c r="P69" s="9">
        <f t="shared" si="12"/>
        <v>-2</v>
      </c>
      <c r="Q69" s="21">
        <f t="shared" si="13"/>
        <v>4.64E-3</v>
      </c>
      <c r="R69" s="11" t="str">
        <f t="shared" ref="R69:R132" si="24">TEXT(Q69*_xlfn.XLOOKUP(P69,Index_Table,D_List),SUBSTITUTE(_xlfn.XLOOKUP(P69,Index_Table,T_List),"""",""))</f>
        <v>4.64</v>
      </c>
      <c r="S69" s="11" t="str">
        <f t="shared" ref="S69:S132" si="25">_xlfn.XLOOKUP(P69,Index_Table,Sym_List)</f>
        <v>m</v>
      </c>
      <c r="V69" s="22">
        <v>2.15</v>
      </c>
      <c r="W69" s="9">
        <f t="shared" si="14"/>
        <v>-2</v>
      </c>
      <c r="X69" s="21">
        <f t="shared" si="16"/>
        <v>2.15E-3</v>
      </c>
      <c r="Y69" s="11" t="str">
        <f t="shared" ref="Y69:Y132" si="26">TEXT(X69*_xlfn.XLOOKUP(W69,Index_Table,D_List),SUBSTITUTE(_xlfn.XLOOKUP(W69,Index_Table,T_List),"""",""))</f>
        <v>2.15</v>
      </c>
      <c r="Z69" s="11" t="str">
        <f t="shared" ref="Z69:Z132" si="27">_xlfn.XLOOKUP(W69,Index_Table,Sym_List)</f>
        <v>m</v>
      </c>
    </row>
    <row r="70" spans="1:26">
      <c r="A70" s="20">
        <v>5.0999999999999996</v>
      </c>
      <c r="B70" s="9">
        <f t="shared" si="15"/>
        <v>0</v>
      </c>
      <c r="C70" s="18">
        <f t="shared" si="19"/>
        <v>0.51</v>
      </c>
      <c r="D70" s="11" t="str">
        <f t="shared" si="22"/>
        <v>510</v>
      </c>
      <c r="E70" s="11" t="str">
        <f t="shared" si="23"/>
        <v>m</v>
      </c>
      <c r="K70" s="11"/>
      <c r="L70" s="11"/>
      <c r="O70" s="16">
        <v>4.75</v>
      </c>
      <c r="P70" s="9">
        <f t="shared" ref="P70:P101" si="28">IF(O70=1,P69+1,P69)</f>
        <v>-2</v>
      </c>
      <c r="Q70" s="21">
        <f t="shared" ref="Q70:Q100" si="29">O70*10^P70/10</f>
        <v>4.7499999999999999E-3</v>
      </c>
      <c r="R70" s="11" t="str">
        <f t="shared" si="24"/>
        <v>4.75</v>
      </c>
      <c r="S70" s="11" t="str">
        <f t="shared" si="25"/>
        <v>m</v>
      </c>
      <c r="V70" s="22">
        <v>2.1800000000000002</v>
      </c>
      <c r="W70" s="9">
        <f t="shared" ref="W70:W133" si="30">IF(V70=1,W69+1,W69)</f>
        <v>-2</v>
      </c>
      <c r="X70" s="21">
        <f t="shared" si="16"/>
        <v>2.1800000000000005E-3</v>
      </c>
      <c r="Y70" s="11" t="str">
        <f t="shared" si="26"/>
        <v>2.18</v>
      </c>
      <c r="Z70" s="11" t="str">
        <f t="shared" si="27"/>
        <v>m</v>
      </c>
    </row>
    <row r="71" spans="1:26">
      <c r="A71" s="20">
        <v>5.6</v>
      </c>
      <c r="B71" s="9">
        <f t="shared" ref="B71:B134" si="31">IF(A71=1,B70+1,B70)</f>
        <v>0</v>
      </c>
      <c r="C71" s="18">
        <f t="shared" si="19"/>
        <v>0.55999999999999994</v>
      </c>
      <c r="D71" s="11" t="str">
        <f t="shared" si="22"/>
        <v>560</v>
      </c>
      <c r="E71" s="11" t="str">
        <f t="shared" si="23"/>
        <v>m</v>
      </c>
      <c r="K71" s="11"/>
      <c r="L71" s="11"/>
      <c r="O71" s="16">
        <v>4.87</v>
      </c>
      <c r="P71" s="9">
        <f t="shared" si="28"/>
        <v>-2</v>
      </c>
      <c r="Q71" s="21">
        <f t="shared" si="29"/>
        <v>4.8700000000000002E-3</v>
      </c>
      <c r="R71" s="11" t="str">
        <f t="shared" si="24"/>
        <v>4.87</v>
      </c>
      <c r="S71" s="11" t="str">
        <f t="shared" si="25"/>
        <v>m</v>
      </c>
      <c r="V71" s="22">
        <v>2.21</v>
      </c>
      <c r="W71" s="9">
        <f t="shared" si="30"/>
        <v>-2</v>
      </c>
      <c r="X71" s="21">
        <f t="shared" ref="X71:X134" si="32">V71*10^W71/10</f>
        <v>2.2100000000000002E-3</v>
      </c>
      <c r="Y71" s="11" t="str">
        <f t="shared" si="26"/>
        <v>2.21</v>
      </c>
      <c r="Z71" s="11" t="str">
        <f t="shared" si="27"/>
        <v>m</v>
      </c>
    </row>
    <row r="72" spans="1:26">
      <c r="A72" s="20">
        <v>6.2</v>
      </c>
      <c r="B72" s="9">
        <f t="shared" si="31"/>
        <v>0</v>
      </c>
      <c r="C72" s="18">
        <f t="shared" si="19"/>
        <v>0.62</v>
      </c>
      <c r="D72" s="11" t="str">
        <f t="shared" si="22"/>
        <v>620</v>
      </c>
      <c r="E72" s="11" t="str">
        <f t="shared" si="23"/>
        <v>m</v>
      </c>
      <c r="K72" s="11"/>
      <c r="L72" s="11"/>
      <c r="O72" s="16">
        <v>4.99</v>
      </c>
      <c r="P72" s="9">
        <f t="shared" si="28"/>
        <v>-2</v>
      </c>
      <c r="Q72" s="21">
        <f t="shared" si="29"/>
        <v>4.9899999999999996E-3</v>
      </c>
      <c r="R72" s="11" t="str">
        <f t="shared" si="24"/>
        <v>4.99</v>
      </c>
      <c r="S72" s="11" t="str">
        <f t="shared" si="25"/>
        <v>m</v>
      </c>
      <c r="V72" s="22">
        <v>2.23</v>
      </c>
      <c r="W72" s="9">
        <f t="shared" si="30"/>
        <v>-2</v>
      </c>
      <c r="X72" s="21">
        <f t="shared" si="32"/>
        <v>2.2300000000000002E-3</v>
      </c>
      <c r="Y72" s="11" t="str">
        <f t="shared" si="26"/>
        <v>2.23</v>
      </c>
      <c r="Z72" s="11" t="str">
        <f t="shared" si="27"/>
        <v>m</v>
      </c>
    </row>
    <row r="73" spans="1:26">
      <c r="A73" s="20">
        <v>6.8</v>
      </c>
      <c r="B73" s="9">
        <f t="shared" si="31"/>
        <v>0</v>
      </c>
      <c r="C73" s="18">
        <f t="shared" si="19"/>
        <v>0.67999999999999994</v>
      </c>
      <c r="D73" s="11" t="str">
        <f t="shared" si="22"/>
        <v>680</v>
      </c>
      <c r="E73" s="11" t="str">
        <f t="shared" si="23"/>
        <v>m</v>
      </c>
      <c r="K73" s="11"/>
      <c r="L73" s="11"/>
      <c r="O73" s="16">
        <v>5.1100000000000003</v>
      </c>
      <c r="P73" s="9">
        <f t="shared" si="28"/>
        <v>-2</v>
      </c>
      <c r="Q73" s="21">
        <f t="shared" si="29"/>
        <v>5.1100000000000008E-3</v>
      </c>
      <c r="R73" s="11" t="str">
        <f t="shared" si="24"/>
        <v>5.11</v>
      </c>
      <c r="S73" s="11" t="str">
        <f t="shared" si="25"/>
        <v>m</v>
      </c>
      <c r="V73" s="22">
        <v>2.2599999999999998</v>
      </c>
      <c r="W73" s="9">
        <f t="shared" si="30"/>
        <v>-2</v>
      </c>
      <c r="X73" s="21">
        <f t="shared" si="32"/>
        <v>2.2599999999999999E-3</v>
      </c>
      <c r="Y73" s="11" t="str">
        <f t="shared" si="26"/>
        <v>2.26</v>
      </c>
      <c r="Z73" s="11" t="str">
        <f t="shared" si="27"/>
        <v>m</v>
      </c>
    </row>
    <row r="74" spans="1:26">
      <c r="A74" s="20">
        <v>7.5</v>
      </c>
      <c r="B74" s="9">
        <f t="shared" si="31"/>
        <v>0</v>
      </c>
      <c r="C74" s="18">
        <f t="shared" si="19"/>
        <v>0.75</v>
      </c>
      <c r="D74" s="11" t="str">
        <f t="shared" si="22"/>
        <v>750</v>
      </c>
      <c r="E74" s="11" t="str">
        <f t="shared" si="23"/>
        <v>m</v>
      </c>
      <c r="K74" s="11"/>
      <c r="L74" s="11"/>
      <c r="O74" s="16">
        <v>5.23</v>
      </c>
      <c r="P74" s="9">
        <f t="shared" si="28"/>
        <v>-2</v>
      </c>
      <c r="Q74" s="21">
        <f t="shared" si="29"/>
        <v>5.2300000000000003E-3</v>
      </c>
      <c r="R74" s="11" t="str">
        <f t="shared" si="24"/>
        <v>5.23</v>
      </c>
      <c r="S74" s="11" t="str">
        <f t="shared" si="25"/>
        <v>m</v>
      </c>
      <c r="V74" s="22">
        <v>2.29</v>
      </c>
      <c r="W74" s="9">
        <f t="shared" si="30"/>
        <v>-2</v>
      </c>
      <c r="X74" s="21">
        <f t="shared" si="32"/>
        <v>2.2899999999999999E-3</v>
      </c>
      <c r="Y74" s="11" t="str">
        <f t="shared" si="26"/>
        <v>2.29</v>
      </c>
      <c r="Z74" s="11" t="str">
        <f t="shared" si="27"/>
        <v>m</v>
      </c>
    </row>
    <row r="75" spans="1:26">
      <c r="A75" s="20">
        <v>8.1999999999999993</v>
      </c>
      <c r="B75" s="9">
        <f t="shared" si="31"/>
        <v>0</v>
      </c>
      <c r="C75" s="18">
        <f t="shared" si="19"/>
        <v>0.82</v>
      </c>
      <c r="D75" s="11" t="str">
        <f t="shared" si="22"/>
        <v>820</v>
      </c>
      <c r="E75" s="11" t="str">
        <f t="shared" si="23"/>
        <v>m</v>
      </c>
      <c r="K75" s="11"/>
      <c r="L75" s="11"/>
      <c r="O75" s="16">
        <v>5.36</v>
      </c>
      <c r="P75" s="9">
        <f t="shared" si="28"/>
        <v>-2</v>
      </c>
      <c r="Q75" s="21">
        <f t="shared" si="29"/>
        <v>5.3600000000000002E-3</v>
      </c>
      <c r="R75" s="11" t="str">
        <f t="shared" si="24"/>
        <v>5.36</v>
      </c>
      <c r="S75" s="11" t="str">
        <f t="shared" si="25"/>
        <v>m</v>
      </c>
      <c r="V75" s="22">
        <v>2.3199999999999998</v>
      </c>
      <c r="W75" s="9">
        <f t="shared" si="30"/>
        <v>-2</v>
      </c>
      <c r="X75" s="21">
        <f t="shared" si="32"/>
        <v>2.32E-3</v>
      </c>
      <c r="Y75" s="11" t="str">
        <f t="shared" si="26"/>
        <v>2.32</v>
      </c>
      <c r="Z75" s="11" t="str">
        <f t="shared" si="27"/>
        <v>m</v>
      </c>
    </row>
    <row r="76" spans="1:26">
      <c r="A76" s="20">
        <v>9.1</v>
      </c>
      <c r="B76" s="9">
        <f t="shared" si="31"/>
        <v>0</v>
      </c>
      <c r="C76" s="18">
        <f t="shared" si="19"/>
        <v>0.90999999999999992</v>
      </c>
      <c r="D76" s="11" t="str">
        <f t="shared" si="22"/>
        <v>910</v>
      </c>
      <c r="E76" s="11" t="str">
        <f t="shared" si="23"/>
        <v>m</v>
      </c>
      <c r="K76" s="11"/>
      <c r="L76" s="11"/>
      <c r="O76" s="16">
        <v>5.49</v>
      </c>
      <c r="P76" s="9">
        <f t="shared" si="28"/>
        <v>-2</v>
      </c>
      <c r="Q76" s="21">
        <f t="shared" si="29"/>
        <v>5.4900000000000001E-3</v>
      </c>
      <c r="R76" s="11" t="str">
        <f t="shared" si="24"/>
        <v>5.49</v>
      </c>
      <c r="S76" s="11" t="str">
        <f t="shared" si="25"/>
        <v>m</v>
      </c>
      <c r="V76" s="22">
        <v>2.34</v>
      </c>
      <c r="W76" s="9">
        <f t="shared" si="30"/>
        <v>-2</v>
      </c>
      <c r="X76" s="21">
        <f t="shared" si="32"/>
        <v>2.3400000000000001E-3</v>
      </c>
      <c r="Y76" s="11" t="str">
        <f t="shared" si="26"/>
        <v>2.34</v>
      </c>
      <c r="Z76" s="11" t="str">
        <f t="shared" si="27"/>
        <v>m</v>
      </c>
    </row>
    <row r="77" spans="1:26">
      <c r="A77" s="20">
        <v>1</v>
      </c>
      <c r="B77" s="9">
        <f t="shared" si="31"/>
        <v>1</v>
      </c>
      <c r="C77" s="16">
        <f t="shared" si="19"/>
        <v>1</v>
      </c>
      <c r="D77" s="11" t="str">
        <f t="shared" si="22"/>
        <v>1.00</v>
      </c>
      <c r="E77" s="11">
        <f t="shared" si="23"/>
        <v>0</v>
      </c>
      <c r="G77" s="16" t="str">
        <f t="shared" ref="G77:G123" si="33">IF(B77&gt;2,LEFT(_xlfn.VALUETOTEXT(C77),3)&amp;B77-3,SUBSTITUTE(D77,".","R"))</f>
        <v>1R00</v>
      </c>
      <c r="K77" s="11"/>
      <c r="L77" s="11"/>
      <c r="O77" s="16">
        <v>5.62</v>
      </c>
      <c r="P77" s="9">
        <f t="shared" si="28"/>
        <v>-2</v>
      </c>
      <c r="Q77" s="21">
        <f t="shared" si="29"/>
        <v>5.62E-3</v>
      </c>
      <c r="R77" s="11" t="str">
        <f t="shared" si="24"/>
        <v>5.62</v>
      </c>
      <c r="S77" s="11" t="str">
        <f t="shared" si="25"/>
        <v>m</v>
      </c>
      <c r="V77" s="22">
        <v>2.37</v>
      </c>
      <c r="W77" s="9">
        <f t="shared" si="30"/>
        <v>-2</v>
      </c>
      <c r="X77" s="21">
        <f t="shared" si="32"/>
        <v>2.3700000000000001E-3</v>
      </c>
      <c r="Y77" s="11" t="str">
        <f t="shared" si="26"/>
        <v>2.37</v>
      </c>
      <c r="Z77" s="11" t="str">
        <f t="shared" si="27"/>
        <v>m</v>
      </c>
    </row>
    <row r="78" spans="1:26">
      <c r="A78" s="20">
        <v>1.1000000000000001</v>
      </c>
      <c r="B78" s="9">
        <f t="shared" si="31"/>
        <v>1</v>
      </c>
      <c r="C78" s="16">
        <f t="shared" si="19"/>
        <v>1.1000000000000001</v>
      </c>
      <c r="D78" s="11" t="str">
        <f t="shared" si="22"/>
        <v>1.10</v>
      </c>
      <c r="E78" s="11">
        <f t="shared" si="23"/>
        <v>0</v>
      </c>
      <c r="G78" s="16" t="str">
        <f t="shared" si="33"/>
        <v>1R10</v>
      </c>
      <c r="K78" s="11"/>
      <c r="L78" s="11"/>
      <c r="O78" s="16">
        <v>5.76</v>
      </c>
      <c r="P78" s="9">
        <f t="shared" si="28"/>
        <v>-2</v>
      </c>
      <c r="Q78" s="21">
        <f t="shared" si="29"/>
        <v>5.7599999999999995E-3</v>
      </c>
      <c r="R78" s="11" t="str">
        <f t="shared" si="24"/>
        <v>5.76</v>
      </c>
      <c r="S78" s="11" t="str">
        <f t="shared" si="25"/>
        <v>m</v>
      </c>
      <c r="V78" s="22">
        <v>2.4</v>
      </c>
      <c r="W78" s="9">
        <f t="shared" si="30"/>
        <v>-2</v>
      </c>
      <c r="X78" s="21">
        <f t="shared" si="32"/>
        <v>2.4000000000000002E-3</v>
      </c>
      <c r="Y78" s="11" t="str">
        <f t="shared" si="26"/>
        <v>2.40</v>
      </c>
      <c r="Z78" s="11" t="str">
        <f t="shared" si="27"/>
        <v>m</v>
      </c>
    </row>
    <row r="79" spans="1:26">
      <c r="A79" s="20">
        <v>1.2</v>
      </c>
      <c r="B79" s="9">
        <f t="shared" si="31"/>
        <v>1</v>
      </c>
      <c r="C79" s="16">
        <f t="shared" si="19"/>
        <v>1.2</v>
      </c>
      <c r="D79" s="11" t="str">
        <f t="shared" si="22"/>
        <v>1.20</v>
      </c>
      <c r="E79" s="11">
        <f t="shared" si="23"/>
        <v>0</v>
      </c>
      <c r="G79" s="16" t="str">
        <f t="shared" si="33"/>
        <v>1R20</v>
      </c>
      <c r="K79" s="11"/>
      <c r="L79" s="11"/>
      <c r="O79" s="16">
        <v>5.9</v>
      </c>
      <c r="P79" s="9">
        <f t="shared" si="28"/>
        <v>-2</v>
      </c>
      <c r="Q79" s="21">
        <f t="shared" si="29"/>
        <v>5.9000000000000007E-3</v>
      </c>
      <c r="R79" s="11" t="str">
        <f t="shared" si="24"/>
        <v>5.90</v>
      </c>
      <c r="S79" s="11" t="str">
        <f t="shared" si="25"/>
        <v>m</v>
      </c>
      <c r="V79" s="22">
        <v>2.4300000000000002</v>
      </c>
      <c r="W79" s="9">
        <f t="shared" si="30"/>
        <v>-2</v>
      </c>
      <c r="X79" s="21">
        <f t="shared" si="32"/>
        <v>2.4300000000000003E-3</v>
      </c>
      <c r="Y79" s="11" t="str">
        <f t="shared" si="26"/>
        <v>2.43</v>
      </c>
      <c r="Z79" s="11" t="str">
        <f t="shared" si="27"/>
        <v>m</v>
      </c>
    </row>
    <row r="80" spans="1:26">
      <c r="A80" s="20">
        <v>1.3</v>
      </c>
      <c r="B80" s="9">
        <f t="shared" si="31"/>
        <v>1</v>
      </c>
      <c r="C80" s="16">
        <f t="shared" si="19"/>
        <v>1.3</v>
      </c>
      <c r="D80" s="11" t="str">
        <f t="shared" si="22"/>
        <v>1.30</v>
      </c>
      <c r="E80" s="11">
        <f t="shared" si="23"/>
        <v>0</v>
      </c>
      <c r="G80" s="16" t="str">
        <f t="shared" si="33"/>
        <v>1R30</v>
      </c>
      <c r="K80" s="11"/>
      <c r="L80" s="11"/>
      <c r="O80" s="16">
        <v>6.04</v>
      </c>
      <c r="P80" s="9">
        <f t="shared" si="28"/>
        <v>-2</v>
      </c>
      <c r="Q80" s="21">
        <f t="shared" si="29"/>
        <v>6.0400000000000002E-3</v>
      </c>
      <c r="R80" s="11" t="str">
        <f t="shared" si="24"/>
        <v>6.04</v>
      </c>
      <c r="S80" s="11" t="str">
        <f t="shared" si="25"/>
        <v>m</v>
      </c>
      <c r="V80" s="22">
        <v>2.46</v>
      </c>
      <c r="W80" s="9">
        <f t="shared" si="30"/>
        <v>-2</v>
      </c>
      <c r="X80" s="21">
        <f t="shared" si="32"/>
        <v>2.4599999999999999E-3</v>
      </c>
      <c r="Y80" s="11" t="str">
        <f t="shared" si="26"/>
        <v>2.46</v>
      </c>
      <c r="Z80" s="11" t="str">
        <f t="shared" si="27"/>
        <v>m</v>
      </c>
    </row>
    <row r="81" spans="1:26">
      <c r="A81" s="20">
        <v>1.5</v>
      </c>
      <c r="B81" s="9">
        <f t="shared" si="31"/>
        <v>1</v>
      </c>
      <c r="C81" s="16">
        <f t="shared" si="19"/>
        <v>1.5</v>
      </c>
      <c r="D81" s="11" t="str">
        <f t="shared" si="22"/>
        <v>1.50</v>
      </c>
      <c r="E81" s="11">
        <f t="shared" si="23"/>
        <v>0</v>
      </c>
      <c r="G81" s="16" t="str">
        <f t="shared" si="33"/>
        <v>1R50</v>
      </c>
      <c r="K81" s="11"/>
      <c r="L81" s="11"/>
      <c r="O81" s="16">
        <v>6.19</v>
      </c>
      <c r="P81" s="9">
        <f t="shared" si="28"/>
        <v>-2</v>
      </c>
      <c r="Q81" s="21">
        <f t="shared" si="29"/>
        <v>6.1900000000000002E-3</v>
      </c>
      <c r="R81" s="11" t="str">
        <f t="shared" si="24"/>
        <v>6.19</v>
      </c>
      <c r="S81" s="11" t="str">
        <f t="shared" si="25"/>
        <v>m</v>
      </c>
      <c r="V81" s="22">
        <v>2.4900000000000002</v>
      </c>
      <c r="W81" s="9">
        <f t="shared" si="30"/>
        <v>-2</v>
      </c>
      <c r="X81" s="21">
        <f t="shared" si="32"/>
        <v>2.49E-3</v>
      </c>
      <c r="Y81" s="11" t="str">
        <f t="shared" si="26"/>
        <v>2.49</v>
      </c>
      <c r="Z81" s="11" t="str">
        <f t="shared" si="27"/>
        <v>m</v>
      </c>
    </row>
    <row r="82" spans="1:26">
      <c r="A82" s="20">
        <v>1.6</v>
      </c>
      <c r="B82" s="9">
        <f t="shared" si="31"/>
        <v>1</v>
      </c>
      <c r="C82" s="16">
        <f t="shared" si="19"/>
        <v>1.6</v>
      </c>
      <c r="D82" s="11" t="str">
        <f t="shared" si="22"/>
        <v>1.60</v>
      </c>
      <c r="E82" s="11">
        <f t="shared" si="23"/>
        <v>0</v>
      </c>
      <c r="G82" s="16" t="str">
        <f t="shared" si="33"/>
        <v>1R60</v>
      </c>
      <c r="K82" s="11"/>
      <c r="L82" s="11"/>
      <c r="O82" s="16">
        <v>6.34</v>
      </c>
      <c r="P82" s="9">
        <f t="shared" si="28"/>
        <v>-2</v>
      </c>
      <c r="Q82" s="21">
        <f t="shared" si="29"/>
        <v>6.3400000000000001E-3</v>
      </c>
      <c r="R82" s="11" t="str">
        <f t="shared" si="24"/>
        <v>6.34</v>
      </c>
      <c r="S82" s="11" t="str">
        <f t="shared" si="25"/>
        <v>m</v>
      </c>
      <c r="V82" s="22">
        <v>2.52</v>
      </c>
      <c r="W82" s="9">
        <f t="shared" si="30"/>
        <v>-2</v>
      </c>
      <c r="X82" s="21">
        <f t="shared" si="32"/>
        <v>2.5200000000000001E-3</v>
      </c>
      <c r="Y82" s="11" t="str">
        <f t="shared" si="26"/>
        <v>2.52</v>
      </c>
      <c r="Z82" s="11" t="str">
        <f t="shared" si="27"/>
        <v>m</v>
      </c>
    </row>
    <row r="83" spans="1:26">
      <c r="A83" s="20">
        <v>1.8</v>
      </c>
      <c r="B83" s="9">
        <f t="shared" si="31"/>
        <v>1</v>
      </c>
      <c r="C83" s="16">
        <f t="shared" si="19"/>
        <v>1.8</v>
      </c>
      <c r="D83" s="11" t="str">
        <f t="shared" si="22"/>
        <v>1.80</v>
      </c>
      <c r="E83" s="11">
        <f t="shared" si="23"/>
        <v>0</v>
      </c>
      <c r="G83" s="16" t="str">
        <f t="shared" si="33"/>
        <v>1R80</v>
      </c>
      <c r="K83" s="11"/>
      <c r="L83" s="11"/>
      <c r="O83" s="16">
        <v>6.49</v>
      </c>
      <c r="P83" s="9">
        <f t="shared" si="28"/>
        <v>-2</v>
      </c>
      <c r="Q83" s="21">
        <f t="shared" si="29"/>
        <v>6.4900000000000001E-3</v>
      </c>
      <c r="R83" s="11" t="str">
        <f t="shared" si="24"/>
        <v>6.49</v>
      </c>
      <c r="S83" s="11" t="str">
        <f t="shared" si="25"/>
        <v>m</v>
      </c>
      <c r="V83" s="22">
        <v>2.5499999999999998</v>
      </c>
      <c r="W83" s="9">
        <f t="shared" si="30"/>
        <v>-2</v>
      </c>
      <c r="X83" s="21">
        <f t="shared" si="32"/>
        <v>2.5499999999999997E-3</v>
      </c>
      <c r="Y83" s="11" t="str">
        <f t="shared" si="26"/>
        <v>2.55</v>
      </c>
      <c r="Z83" s="11" t="str">
        <f t="shared" si="27"/>
        <v>m</v>
      </c>
    </row>
    <row r="84" spans="1:26">
      <c r="A84" s="20">
        <v>2</v>
      </c>
      <c r="B84" s="9">
        <f t="shared" si="31"/>
        <v>1</v>
      </c>
      <c r="C84" s="16">
        <f t="shared" si="19"/>
        <v>2</v>
      </c>
      <c r="D84" s="11" t="str">
        <f t="shared" si="22"/>
        <v>2.00</v>
      </c>
      <c r="E84" s="11">
        <f t="shared" si="23"/>
        <v>0</v>
      </c>
      <c r="G84" s="16" t="str">
        <f t="shared" si="33"/>
        <v>2R00</v>
      </c>
      <c r="K84" s="11"/>
      <c r="L84" s="11"/>
      <c r="O84" s="16">
        <v>6.65</v>
      </c>
      <c r="P84" s="9">
        <f t="shared" si="28"/>
        <v>-2</v>
      </c>
      <c r="Q84" s="21">
        <f t="shared" si="29"/>
        <v>6.6500000000000005E-3</v>
      </c>
      <c r="R84" s="11" t="str">
        <f t="shared" si="24"/>
        <v>6.65</v>
      </c>
      <c r="S84" s="11" t="str">
        <f t="shared" si="25"/>
        <v>m</v>
      </c>
      <c r="V84" s="22">
        <v>2.58</v>
      </c>
      <c r="W84" s="9">
        <f t="shared" si="30"/>
        <v>-2</v>
      </c>
      <c r="X84" s="21">
        <f t="shared" si="32"/>
        <v>2.5799999999999998E-3</v>
      </c>
      <c r="Y84" s="11" t="str">
        <f t="shared" si="26"/>
        <v>2.58</v>
      </c>
      <c r="Z84" s="11" t="str">
        <f t="shared" si="27"/>
        <v>m</v>
      </c>
    </row>
    <row r="85" spans="1:26">
      <c r="A85" s="20">
        <v>2.2000000000000002</v>
      </c>
      <c r="B85" s="9">
        <f t="shared" si="31"/>
        <v>1</v>
      </c>
      <c r="C85" s="16">
        <f t="shared" si="19"/>
        <v>2.2000000000000002</v>
      </c>
      <c r="D85" s="11" t="str">
        <f t="shared" si="22"/>
        <v>2.20</v>
      </c>
      <c r="E85" s="11">
        <f t="shared" si="23"/>
        <v>0</v>
      </c>
      <c r="G85" s="16" t="str">
        <f t="shared" si="33"/>
        <v>2R20</v>
      </c>
      <c r="K85" s="11"/>
      <c r="L85" s="11"/>
      <c r="O85" s="16">
        <v>6.81</v>
      </c>
      <c r="P85" s="9">
        <f t="shared" si="28"/>
        <v>-2</v>
      </c>
      <c r="Q85" s="21">
        <f t="shared" si="29"/>
        <v>6.8099999999999992E-3</v>
      </c>
      <c r="R85" s="11" t="str">
        <f t="shared" si="24"/>
        <v>6.81</v>
      </c>
      <c r="S85" s="11" t="str">
        <f t="shared" si="25"/>
        <v>m</v>
      </c>
      <c r="V85" s="22">
        <v>2.61</v>
      </c>
      <c r="W85" s="9">
        <f t="shared" si="30"/>
        <v>-2</v>
      </c>
      <c r="X85" s="21">
        <f t="shared" si="32"/>
        <v>2.6099999999999999E-3</v>
      </c>
      <c r="Y85" s="11" t="str">
        <f t="shared" si="26"/>
        <v>2.61</v>
      </c>
      <c r="Z85" s="11" t="str">
        <f t="shared" si="27"/>
        <v>m</v>
      </c>
    </row>
    <row r="86" spans="1:26">
      <c r="A86" s="20">
        <v>2.4</v>
      </c>
      <c r="B86" s="9">
        <f t="shared" si="31"/>
        <v>1</v>
      </c>
      <c r="C86" s="16">
        <f t="shared" si="19"/>
        <v>2.4</v>
      </c>
      <c r="D86" s="11" t="str">
        <f t="shared" si="22"/>
        <v>2.40</v>
      </c>
      <c r="E86" s="11">
        <f t="shared" si="23"/>
        <v>0</v>
      </c>
      <c r="G86" s="16" t="str">
        <f t="shared" si="33"/>
        <v>2R40</v>
      </c>
      <c r="K86" s="11"/>
      <c r="L86" s="11"/>
      <c r="O86" s="16">
        <v>6.98</v>
      </c>
      <c r="P86" s="9">
        <f t="shared" si="28"/>
        <v>-2</v>
      </c>
      <c r="Q86" s="21">
        <f t="shared" si="29"/>
        <v>6.9800000000000001E-3</v>
      </c>
      <c r="R86" s="11" t="str">
        <f t="shared" si="24"/>
        <v>6.98</v>
      </c>
      <c r="S86" s="11" t="str">
        <f t="shared" si="25"/>
        <v>m</v>
      </c>
      <c r="V86" s="22">
        <v>2.64</v>
      </c>
      <c r="W86" s="9">
        <f t="shared" si="30"/>
        <v>-2</v>
      </c>
      <c r="X86" s="21">
        <f t="shared" si="32"/>
        <v>2.6400000000000004E-3</v>
      </c>
      <c r="Y86" s="11" t="str">
        <f t="shared" si="26"/>
        <v>2.64</v>
      </c>
      <c r="Z86" s="11" t="str">
        <f t="shared" si="27"/>
        <v>m</v>
      </c>
    </row>
    <row r="87" spans="1:26">
      <c r="A87" s="20">
        <v>2.7</v>
      </c>
      <c r="B87" s="9">
        <f t="shared" si="31"/>
        <v>1</v>
      </c>
      <c r="C87" s="16">
        <f t="shared" si="19"/>
        <v>2.7</v>
      </c>
      <c r="D87" s="11" t="str">
        <f t="shared" si="22"/>
        <v>2.70</v>
      </c>
      <c r="E87" s="11">
        <f t="shared" si="23"/>
        <v>0</v>
      </c>
      <c r="G87" s="16" t="str">
        <f t="shared" si="33"/>
        <v>2R70</v>
      </c>
      <c r="K87" s="11"/>
      <c r="L87" s="11"/>
      <c r="O87" s="16">
        <v>7.15</v>
      </c>
      <c r="P87" s="9">
        <f t="shared" si="28"/>
        <v>-2</v>
      </c>
      <c r="Q87" s="21">
        <f t="shared" si="29"/>
        <v>7.150000000000001E-3</v>
      </c>
      <c r="R87" s="11" t="str">
        <f t="shared" si="24"/>
        <v>7.15</v>
      </c>
      <c r="S87" s="11" t="str">
        <f t="shared" si="25"/>
        <v>m</v>
      </c>
      <c r="V87" s="22">
        <v>2.67</v>
      </c>
      <c r="W87" s="9">
        <f t="shared" si="30"/>
        <v>-2</v>
      </c>
      <c r="X87" s="21">
        <f t="shared" si="32"/>
        <v>2.6700000000000001E-3</v>
      </c>
      <c r="Y87" s="11" t="str">
        <f t="shared" si="26"/>
        <v>2.67</v>
      </c>
      <c r="Z87" s="11" t="str">
        <f t="shared" si="27"/>
        <v>m</v>
      </c>
    </row>
    <row r="88" spans="1:26">
      <c r="A88" s="20">
        <v>3</v>
      </c>
      <c r="B88" s="9">
        <f t="shared" si="31"/>
        <v>1</v>
      </c>
      <c r="C88" s="16">
        <f t="shared" si="19"/>
        <v>3</v>
      </c>
      <c r="D88" s="11" t="str">
        <f t="shared" si="22"/>
        <v>3.00</v>
      </c>
      <c r="E88" s="11">
        <f t="shared" si="23"/>
        <v>0</v>
      </c>
      <c r="G88" s="16" t="str">
        <f t="shared" si="33"/>
        <v>3R00</v>
      </c>
      <c r="K88" s="11"/>
      <c r="L88" s="11"/>
      <c r="O88" s="16">
        <v>7.32</v>
      </c>
      <c r="P88" s="9">
        <f t="shared" si="28"/>
        <v>-2</v>
      </c>
      <c r="Q88" s="21">
        <f t="shared" si="29"/>
        <v>7.3200000000000001E-3</v>
      </c>
      <c r="R88" s="11" t="str">
        <f t="shared" si="24"/>
        <v>7.32</v>
      </c>
      <c r="S88" s="11" t="str">
        <f t="shared" si="25"/>
        <v>m</v>
      </c>
      <c r="V88" s="22">
        <v>2.71</v>
      </c>
      <c r="W88" s="9">
        <f t="shared" si="30"/>
        <v>-2</v>
      </c>
      <c r="X88" s="21">
        <f t="shared" si="32"/>
        <v>2.7099999999999997E-3</v>
      </c>
      <c r="Y88" s="11" t="str">
        <f t="shared" si="26"/>
        <v>2.71</v>
      </c>
      <c r="Z88" s="11" t="str">
        <f t="shared" si="27"/>
        <v>m</v>
      </c>
    </row>
    <row r="89" spans="1:26">
      <c r="A89" s="20">
        <v>3.3</v>
      </c>
      <c r="B89" s="9">
        <f t="shared" si="31"/>
        <v>1</v>
      </c>
      <c r="C89" s="16">
        <f t="shared" si="19"/>
        <v>3.3</v>
      </c>
      <c r="D89" s="11" t="str">
        <f t="shared" si="22"/>
        <v>3.30</v>
      </c>
      <c r="E89" s="11">
        <f t="shared" si="23"/>
        <v>0</v>
      </c>
      <c r="G89" s="16" t="str">
        <f t="shared" si="33"/>
        <v>3R30</v>
      </c>
      <c r="K89" s="11"/>
      <c r="L89" s="11"/>
      <c r="O89" s="16">
        <v>7.5</v>
      </c>
      <c r="P89" s="9">
        <f t="shared" si="28"/>
        <v>-2</v>
      </c>
      <c r="Q89" s="21">
        <f t="shared" si="29"/>
        <v>7.4999999999999997E-3</v>
      </c>
      <c r="R89" s="11" t="str">
        <f t="shared" si="24"/>
        <v>7.50</v>
      </c>
      <c r="S89" s="11" t="str">
        <f t="shared" si="25"/>
        <v>m</v>
      </c>
      <c r="V89" s="22">
        <v>2.74</v>
      </c>
      <c r="W89" s="9">
        <f t="shared" si="30"/>
        <v>-2</v>
      </c>
      <c r="X89" s="21">
        <f t="shared" si="32"/>
        <v>2.7400000000000002E-3</v>
      </c>
      <c r="Y89" s="11" t="str">
        <f t="shared" si="26"/>
        <v>2.74</v>
      </c>
      <c r="Z89" s="11" t="str">
        <f t="shared" si="27"/>
        <v>m</v>
      </c>
    </row>
    <row r="90" spans="1:26">
      <c r="A90" s="20">
        <v>3.6</v>
      </c>
      <c r="B90" s="9">
        <f t="shared" si="31"/>
        <v>1</v>
      </c>
      <c r="C90" s="16">
        <f t="shared" si="19"/>
        <v>3.6</v>
      </c>
      <c r="D90" s="11" t="str">
        <f t="shared" si="22"/>
        <v>3.60</v>
      </c>
      <c r="E90" s="11">
        <f t="shared" si="23"/>
        <v>0</v>
      </c>
      <c r="G90" s="16" t="str">
        <f t="shared" si="33"/>
        <v>3R60</v>
      </c>
      <c r="K90" s="11"/>
      <c r="L90" s="11"/>
      <c r="O90" s="16">
        <v>7.68</v>
      </c>
      <c r="P90" s="9">
        <f t="shared" si="28"/>
        <v>-2</v>
      </c>
      <c r="Q90" s="21">
        <f t="shared" si="29"/>
        <v>7.6799999999999993E-3</v>
      </c>
      <c r="R90" s="11" t="str">
        <f t="shared" si="24"/>
        <v>7.68</v>
      </c>
      <c r="S90" s="11" t="str">
        <f t="shared" si="25"/>
        <v>m</v>
      </c>
      <c r="V90" s="22">
        <v>2.77</v>
      </c>
      <c r="W90" s="9">
        <f t="shared" si="30"/>
        <v>-2</v>
      </c>
      <c r="X90" s="21">
        <f t="shared" si="32"/>
        <v>2.7700000000000003E-3</v>
      </c>
      <c r="Y90" s="11" t="str">
        <f t="shared" si="26"/>
        <v>2.77</v>
      </c>
      <c r="Z90" s="11" t="str">
        <f t="shared" si="27"/>
        <v>m</v>
      </c>
    </row>
    <row r="91" spans="1:26">
      <c r="A91" s="20">
        <v>3.9</v>
      </c>
      <c r="B91" s="9">
        <f t="shared" si="31"/>
        <v>1</v>
      </c>
      <c r="C91" s="16">
        <f t="shared" si="19"/>
        <v>3.9</v>
      </c>
      <c r="D91" s="11" t="str">
        <f t="shared" si="22"/>
        <v>3.90</v>
      </c>
      <c r="E91" s="11">
        <f t="shared" si="23"/>
        <v>0</v>
      </c>
      <c r="G91" s="16" t="str">
        <f t="shared" si="33"/>
        <v>3R90</v>
      </c>
      <c r="K91" s="11"/>
      <c r="L91" s="11"/>
      <c r="O91" s="16">
        <v>7.87</v>
      </c>
      <c r="P91" s="9">
        <f t="shared" si="28"/>
        <v>-2</v>
      </c>
      <c r="Q91" s="21">
        <f t="shared" si="29"/>
        <v>7.8700000000000003E-3</v>
      </c>
      <c r="R91" s="11" t="str">
        <f t="shared" si="24"/>
        <v>7.87</v>
      </c>
      <c r="S91" s="11" t="str">
        <f t="shared" si="25"/>
        <v>m</v>
      </c>
      <c r="V91" s="22">
        <v>2.8</v>
      </c>
      <c r="W91" s="9">
        <f t="shared" si="30"/>
        <v>-2</v>
      </c>
      <c r="X91" s="21">
        <f t="shared" si="32"/>
        <v>2.7999999999999995E-3</v>
      </c>
      <c r="Y91" s="11" t="str">
        <f t="shared" si="26"/>
        <v>2.80</v>
      </c>
      <c r="Z91" s="11" t="str">
        <f t="shared" si="27"/>
        <v>m</v>
      </c>
    </row>
    <row r="92" spans="1:26">
      <c r="A92" s="20">
        <v>4.3</v>
      </c>
      <c r="B92" s="9">
        <f t="shared" si="31"/>
        <v>1</v>
      </c>
      <c r="C92" s="16">
        <f t="shared" si="19"/>
        <v>4.3</v>
      </c>
      <c r="D92" s="11" t="str">
        <f t="shared" si="22"/>
        <v>4.30</v>
      </c>
      <c r="E92" s="11">
        <f t="shared" si="23"/>
        <v>0</v>
      </c>
      <c r="G92" s="16" t="str">
        <f t="shared" si="33"/>
        <v>4R30</v>
      </c>
      <c r="K92" s="11"/>
      <c r="L92" s="11"/>
      <c r="O92" s="16">
        <v>8.06</v>
      </c>
      <c r="P92" s="9">
        <f t="shared" si="28"/>
        <v>-2</v>
      </c>
      <c r="Q92" s="21">
        <f t="shared" si="29"/>
        <v>8.0600000000000012E-3</v>
      </c>
      <c r="R92" s="11" t="str">
        <f t="shared" si="24"/>
        <v>8.06</v>
      </c>
      <c r="S92" s="11" t="str">
        <f t="shared" si="25"/>
        <v>m</v>
      </c>
      <c r="V92" s="22">
        <v>2.84</v>
      </c>
      <c r="W92" s="9">
        <f t="shared" si="30"/>
        <v>-2</v>
      </c>
      <c r="X92" s="21">
        <f t="shared" si="32"/>
        <v>2.8399999999999996E-3</v>
      </c>
      <c r="Y92" s="11" t="str">
        <f t="shared" si="26"/>
        <v>2.84</v>
      </c>
      <c r="Z92" s="11" t="str">
        <f t="shared" si="27"/>
        <v>m</v>
      </c>
    </row>
    <row r="93" spans="1:26">
      <c r="A93" s="20">
        <v>4.7</v>
      </c>
      <c r="B93" s="9">
        <f t="shared" si="31"/>
        <v>1</v>
      </c>
      <c r="C93" s="16">
        <f t="shared" si="19"/>
        <v>4.7</v>
      </c>
      <c r="D93" s="11" t="str">
        <f t="shared" si="22"/>
        <v>4.70</v>
      </c>
      <c r="E93" s="11">
        <f t="shared" si="23"/>
        <v>0</v>
      </c>
      <c r="G93" s="16" t="str">
        <f t="shared" si="33"/>
        <v>4R70</v>
      </c>
      <c r="K93" s="11"/>
      <c r="L93" s="11"/>
      <c r="O93" s="16">
        <v>8.25</v>
      </c>
      <c r="P93" s="9">
        <f t="shared" si="28"/>
        <v>-2</v>
      </c>
      <c r="Q93" s="21">
        <f t="shared" si="29"/>
        <v>8.2500000000000004E-3</v>
      </c>
      <c r="R93" s="11" t="str">
        <f t="shared" si="24"/>
        <v>8.25</v>
      </c>
      <c r="S93" s="11" t="str">
        <f t="shared" si="25"/>
        <v>m</v>
      </c>
      <c r="V93" s="22">
        <v>2.87</v>
      </c>
      <c r="W93" s="9">
        <f t="shared" si="30"/>
        <v>-2</v>
      </c>
      <c r="X93" s="21">
        <f t="shared" si="32"/>
        <v>2.8700000000000002E-3</v>
      </c>
      <c r="Y93" s="11" t="str">
        <f t="shared" si="26"/>
        <v>2.87</v>
      </c>
      <c r="Z93" s="11" t="str">
        <f t="shared" si="27"/>
        <v>m</v>
      </c>
    </row>
    <row r="94" spans="1:26">
      <c r="A94" s="20">
        <v>5.0999999999999996</v>
      </c>
      <c r="B94" s="9">
        <f t="shared" si="31"/>
        <v>1</v>
      </c>
      <c r="C94" s="16">
        <f t="shared" si="19"/>
        <v>5.0999999999999996</v>
      </c>
      <c r="D94" s="11" t="str">
        <f t="shared" si="22"/>
        <v>5.10</v>
      </c>
      <c r="E94" s="11">
        <f t="shared" si="23"/>
        <v>0</v>
      </c>
      <c r="G94" s="16" t="str">
        <f t="shared" si="33"/>
        <v>5R10</v>
      </c>
      <c r="K94" s="11"/>
      <c r="L94" s="11"/>
      <c r="O94" s="16">
        <v>8.4499999999999993</v>
      </c>
      <c r="P94" s="9">
        <f t="shared" si="28"/>
        <v>-2</v>
      </c>
      <c r="Q94" s="21">
        <f t="shared" si="29"/>
        <v>8.4499999999999992E-3</v>
      </c>
      <c r="R94" s="11" t="str">
        <f t="shared" si="24"/>
        <v>8.45</v>
      </c>
      <c r="S94" s="11" t="str">
        <f t="shared" si="25"/>
        <v>m</v>
      </c>
      <c r="V94" s="22">
        <v>2.91</v>
      </c>
      <c r="W94" s="9">
        <f t="shared" si="30"/>
        <v>-2</v>
      </c>
      <c r="X94" s="21">
        <f t="shared" si="32"/>
        <v>2.9100000000000003E-3</v>
      </c>
      <c r="Y94" s="11" t="str">
        <f t="shared" si="26"/>
        <v>2.91</v>
      </c>
      <c r="Z94" s="11" t="str">
        <f t="shared" si="27"/>
        <v>m</v>
      </c>
    </row>
    <row r="95" spans="1:26">
      <c r="A95" s="20">
        <v>5.6</v>
      </c>
      <c r="B95" s="9">
        <f t="shared" si="31"/>
        <v>1</v>
      </c>
      <c r="C95" s="16">
        <f t="shared" si="19"/>
        <v>5.6</v>
      </c>
      <c r="D95" s="11" t="str">
        <f t="shared" si="22"/>
        <v>5.60</v>
      </c>
      <c r="E95" s="11">
        <f t="shared" si="23"/>
        <v>0</v>
      </c>
      <c r="G95" s="16" t="str">
        <f t="shared" si="33"/>
        <v>5R60</v>
      </c>
      <c r="K95" s="11"/>
      <c r="L95" s="11"/>
      <c r="O95" s="16">
        <v>8.66</v>
      </c>
      <c r="P95" s="9">
        <f t="shared" si="28"/>
        <v>-2</v>
      </c>
      <c r="Q95" s="21">
        <f t="shared" si="29"/>
        <v>8.6599999999999993E-3</v>
      </c>
      <c r="R95" s="11" t="str">
        <f t="shared" si="24"/>
        <v>8.66</v>
      </c>
      <c r="S95" s="11" t="str">
        <f t="shared" si="25"/>
        <v>m</v>
      </c>
      <c r="V95" s="22">
        <v>2.94</v>
      </c>
      <c r="W95" s="9">
        <f t="shared" si="30"/>
        <v>-2</v>
      </c>
      <c r="X95" s="21">
        <f t="shared" si="32"/>
        <v>2.9399999999999999E-3</v>
      </c>
      <c r="Y95" s="11" t="str">
        <f t="shared" si="26"/>
        <v>2.94</v>
      </c>
      <c r="Z95" s="11" t="str">
        <f t="shared" si="27"/>
        <v>m</v>
      </c>
    </row>
    <row r="96" spans="1:26">
      <c r="A96" s="20">
        <v>6.2</v>
      </c>
      <c r="B96" s="9">
        <f t="shared" si="31"/>
        <v>1</v>
      </c>
      <c r="C96" s="16">
        <f t="shared" ref="C96:C159" si="34">A96*10^B96/10</f>
        <v>6.2</v>
      </c>
      <c r="D96" s="11" t="str">
        <f t="shared" si="22"/>
        <v>6.20</v>
      </c>
      <c r="E96" s="11">
        <f t="shared" si="23"/>
        <v>0</v>
      </c>
      <c r="G96" s="16" t="str">
        <f t="shared" si="33"/>
        <v>6R20</v>
      </c>
      <c r="K96" s="11"/>
      <c r="L96" s="11"/>
      <c r="O96" s="16">
        <v>8.8699999999999992</v>
      </c>
      <c r="P96" s="9">
        <f t="shared" si="28"/>
        <v>-2</v>
      </c>
      <c r="Q96" s="21">
        <f t="shared" si="29"/>
        <v>8.8699999999999994E-3</v>
      </c>
      <c r="R96" s="11" t="str">
        <f t="shared" si="24"/>
        <v>8.87</v>
      </c>
      <c r="S96" s="11" t="str">
        <f t="shared" si="25"/>
        <v>m</v>
      </c>
      <c r="V96" s="22">
        <v>2.98</v>
      </c>
      <c r="W96" s="9">
        <f t="shared" si="30"/>
        <v>-2</v>
      </c>
      <c r="X96" s="21">
        <f t="shared" si="32"/>
        <v>2.98E-3</v>
      </c>
      <c r="Y96" s="11" t="str">
        <f t="shared" si="26"/>
        <v>2.98</v>
      </c>
      <c r="Z96" s="11" t="str">
        <f t="shared" si="27"/>
        <v>m</v>
      </c>
    </row>
    <row r="97" spans="1:26">
      <c r="A97" s="20">
        <v>6.8</v>
      </c>
      <c r="B97" s="9">
        <f t="shared" si="31"/>
        <v>1</v>
      </c>
      <c r="C97" s="16">
        <f t="shared" si="34"/>
        <v>6.8</v>
      </c>
      <c r="D97" s="11" t="str">
        <f t="shared" si="22"/>
        <v>6.80</v>
      </c>
      <c r="E97" s="11">
        <f t="shared" si="23"/>
        <v>0</v>
      </c>
      <c r="G97" s="16" t="str">
        <f t="shared" si="33"/>
        <v>6R80</v>
      </c>
      <c r="K97" s="11"/>
      <c r="L97" s="11"/>
      <c r="O97" s="16">
        <v>9.09</v>
      </c>
      <c r="P97" s="9">
        <f t="shared" si="28"/>
        <v>-2</v>
      </c>
      <c r="Q97" s="21">
        <f t="shared" si="29"/>
        <v>9.0899999999999991E-3</v>
      </c>
      <c r="R97" s="11" t="str">
        <f t="shared" si="24"/>
        <v>9.09</v>
      </c>
      <c r="S97" s="11" t="str">
        <f t="shared" si="25"/>
        <v>m</v>
      </c>
      <c r="V97" s="22">
        <v>3.01</v>
      </c>
      <c r="W97" s="9">
        <f t="shared" si="30"/>
        <v>-2</v>
      </c>
      <c r="X97" s="21">
        <f t="shared" si="32"/>
        <v>3.0099999999999997E-3</v>
      </c>
      <c r="Y97" s="11" t="str">
        <f t="shared" si="26"/>
        <v>3.01</v>
      </c>
      <c r="Z97" s="11" t="str">
        <f t="shared" si="27"/>
        <v>m</v>
      </c>
    </row>
    <row r="98" spans="1:26">
      <c r="A98" s="20">
        <v>7.5</v>
      </c>
      <c r="B98" s="9">
        <f t="shared" si="31"/>
        <v>1</v>
      </c>
      <c r="C98" s="16">
        <f t="shared" si="34"/>
        <v>7.5</v>
      </c>
      <c r="D98" s="11" t="str">
        <f t="shared" si="22"/>
        <v>7.50</v>
      </c>
      <c r="E98" s="11">
        <f t="shared" si="23"/>
        <v>0</v>
      </c>
      <c r="G98" s="16" t="str">
        <f t="shared" si="33"/>
        <v>7R50</v>
      </c>
      <c r="K98" s="11"/>
      <c r="L98" s="11"/>
      <c r="O98" s="16">
        <v>9.31</v>
      </c>
      <c r="P98" s="9">
        <f t="shared" si="28"/>
        <v>-2</v>
      </c>
      <c r="Q98" s="21">
        <f t="shared" si="29"/>
        <v>9.3100000000000006E-3</v>
      </c>
      <c r="R98" s="11" t="str">
        <f t="shared" si="24"/>
        <v>9.31</v>
      </c>
      <c r="S98" s="11" t="str">
        <f t="shared" si="25"/>
        <v>m</v>
      </c>
      <c r="V98" s="22">
        <v>3.05</v>
      </c>
      <c r="W98" s="9">
        <f t="shared" si="30"/>
        <v>-2</v>
      </c>
      <c r="X98" s="21">
        <f t="shared" si="32"/>
        <v>3.0499999999999998E-3</v>
      </c>
      <c r="Y98" s="11" t="str">
        <f t="shared" si="26"/>
        <v>3.05</v>
      </c>
      <c r="Z98" s="11" t="str">
        <f t="shared" si="27"/>
        <v>m</v>
      </c>
    </row>
    <row r="99" spans="1:26">
      <c r="A99" s="20">
        <v>8.1999999999999993</v>
      </c>
      <c r="B99" s="9">
        <f t="shared" si="31"/>
        <v>1</v>
      </c>
      <c r="C99" s="16">
        <f t="shared" si="34"/>
        <v>8.1999999999999993</v>
      </c>
      <c r="D99" s="11" t="str">
        <f t="shared" si="22"/>
        <v>8.20</v>
      </c>
      <c r="E99" s="11">
        <f t="shared" si="23"/>
        <v>0</v>
      </c>
      <c r="G99" s="16" t="str">
        <f t="shared" si="33"/>
        <v>8R20</v>
      </c>
      <c r="K99" s="11"/>
      <c r="L99" s="11"/>
      <c r="O99" s="16">
        <v>9.5299999999999994</v>
      </c>
      <c r="P99" s="9">
        <f t="shared" si="28"/>
        <v>-2</v>
      </c>
      <c r="Q99" s="21">
        <f t="shared" si="29"/>
        <v>9.5300000000000003E-3</v>
      </c>
      <c r="R99" s="11" t="str">
        <f t="shared" si="24"/>
        <v>9.53</v>
      </c>
      <c r="S99" s="11" t="str">
        <f t="shared" si="25"/>
        <v>m</v>
      </c>
      <c r="V99" s="22">
        <v>3.09</v>
      </c>
      <c r="W99" s="9">
        <f t="shared" si="30"/>
        <v>-2</v>
      </c>
      <c r="X99" s="21">
        <f t="shared" si="32"/>
        <v>3.0899999999999999E-3</v>
      </c>
      <c r="Y99" s="11" t="str">
        <f t="shared" si="26"/>
        <v>3.09</v>
      </c>
      <c r="Z99" s="11" t="str">
        <f t="shared" si="27"/>
        <v>m</v>
      </c>
    </row>
    <row r="100" spans="1:26">
      <c r="A100" s="20">
        <v>9.1</v>
      </c>
      <c r="B100" s="9">
        <f t="shared" si="31"/>
        <v>1</v>
      </c>
      <c r="C100" s="16">
        <f t="shared" si="34"/>
        <v>9.1</v>
      </c>
      <c r="D100" s="11" t="str">
        <f t="shared" si="22"/>
        <v>9.10</v>
      </c>
      <c r="E100" s="11">
        <f t="shared" si="23"/>
        <v>0</v>
      </c>
      <c r="G100" s="16" t="str">
        <f t="shared" si="33"/>
        <v>9R10</v>
      </c>
      <c r="K100" s="11"/>
      <c r="L100" s="11"/>
      <c r="O100" s="16">
        <v>9.76</v>
      </c>
      <c r="P100" s="9">
        <f t="shared" si="28"/>
        <v>-2</v>
      </c>
      <c r="Q100" s="21">
        <f t="shared" si="29"/>
        <v>9.7600000000000013E-3</v>
      </c>
      <c r="R100" s="11" t="str">
        <f t="shared" si="24"/>
        <v>9.76</v>
      </c>
      <c r="S100" s="11" t="str">
        <f t="shared" si="25"/>
        <v>m</v>
      </c>
      <c r="V100" s="22">
        <v>3.12</v>
      </c>
      <c r="W100" s="9">
        <f t="shared" si="30"/>
        <v>-2</v>
      </c>
      <c r="X100" s="21">
        <f t="shared" si="32"/>
        <v>3.1200000000000004E-3</v>
      </c>
      <c r="Y100" s="11" t="str">
        <f t="shared" si="26"/>
        <v>3.12</v>
      </c>
      <c r="Z100" s="11" t="str">
        <f t="shared" si="27"/>
        <v>m</v>
      </c>
    </row>
    <row r="101" spans="1:26">
      <c r="A101" s="20">
        <v>1</v>
      </c>
      <c r="B101" s="9">
        <f t="shared" si="31"/>
        <v>2</v>
      </c>
      <c r="C101" s="16">
        <f t="shared" si="34"/>
        <v>10</v>
      </c>
      <c r="D101" s="11" t="str">
        <f t="shared" si="22"/>
        <v>10.0</v>
      </c>
      <c r="E101" s="11">
        <f t="shared" si="23"/>
        <v>0</v>
      </c>
      <c r="G101" s="16" t="str">
        <f t="shared" si="33"/>
        <v>10R0</v>
      </c>
      <c r="K101" s="11"/>
      <c r="L101" s="11"/>
      <c r="O101" s="16">
        <v>1</v>
      </c>
      <c r="P101" s="9">
        <f t="shared" si="28"/>
        <v>-1</v>
      </c>
      <c r="Q101" s="18">
        <f>O101*10^P101/10</f>
        <v>0.01</v>
      </c>
      <c r="R101" s="11" t="str">
        <f t="shared" si="24"/>
        <v>10.0</v>
      </c>
      <c r="S101" s="11" t="str">
        <f t="shared" si="25"/>
        <v>m</v>
      </c>
      <c r="T101" s="16" t="str">
        <f t="shared" ref="T101:T164" si="35">IF(P101&lt;2,LEFT(U101,3),LEFT(U101,2)&amp;P101-2)</f>
        <v>R01</v>
      </c>
      <c r="U101" s="16" t="str">
        <f t="shared" ref="U101:U164" si="36">IF(P101&lt;0,"R0"&amp;LEFT(R101,2),IF(P101&lt;1,"R"&amp;R101,IF(P101&lt;3,SUBSTITUTE(R101,".","R"),LEFT(_xlfn.VALUETOTEXT(Q101),3)&amp;P101-3)))</f>
        <v>R010</v>
      </c>
      <c r="V101" s="22">
        <v>3.16</v>
      </c>
      <c r="W101" s="9">
        <f t="shared" si="30"/>
        <v>-2</v>
      </c>
      <c r="X101" s="21">
        <f t="shared" si="32"/>
        <v>3.1600000000000005E-3</v>
      </c>
      <c r="Y101" s="11" t="str">
        <f t="shared" si="26"/>
        <v>3.16</v>
      </c>
      <c r="Z101" s="11" t="str">
        <f t="shared" si="27"/>
        <v>m</v>
      </c>
    </row>
    <row r="102" spans="1:26">
      <c r="A102" s="20">
        <v>1.1000000000000001</v>
      </c>
      <c r="B102" s="9">
        <f t="shared" si="31"/>
        <v>2</v>
      </c>
      <c r="C102" s="16">
        <f t="shared" si="34"/>
        <v>11.000000000000002</v>
      </c>
      <c r="D102" s="11" t="str">
        <f t="shared" si="22"/>
        <v>11.0</v>
      </c>
      <c r="E102" s="11">
        <f t="shared" si="23"/>
        <v>0</v>
      </c>
      <c r="G102" s="16" t="str">
        <f t="shared" si="33"/>
        <v>11R0</v>
      </c>
      <c r="K102" s="11"/>
      <c r="L102" s="11"/>
      <c r="O102" s="16">
        <v>1.02</v>
      </c>
      <c r="P102" s="9">
        <f t="shared" ref="P102:P165" si="37">IF(O102=1,P101+1,P101)</f>
        <v>-1</v>
      </c>
      <c r="Q102" s="18">
        <f t="shared" ref="Q102:Q165" si="38">O102*10^P102/10</f>
        <v>1.0200000000000001E-2</v>
      </c>
      <c r="R102" s="11" t="str">
        <f t="shared" si="24"/>
        <v>10.2</v>
      </c>
      <c r="S102" s="11" t="str">
        <f t="shared" si="25"/>
        <v>m</v>
      </c>
      <c r="T102" s="16" t="str">
        <f t="shared" si="35"/>
        <v>R01</v>
      </c>
      <c r="U102" s="16" t="str">
        <f t="shared" si="36"/>
        <v>R010</v>
      </c>
      <c r="V102" s="22">
        <v>3.2</v>
      </c>
      <c r="W102" s="9">
        <f t="shared" si="30"/>
        <v>-2</v>
      </c>
      <c r="X102" s="21">
        <f t="shared" si="32"/>
        <v>3.2000000000000002E-3</v>
      </c>
      <c r="Y102" s="11" t="str">
        <f t="shared" si="26"/>
        <v>3.20</v>
      </c>
      <c r="Z102" s="11" t="str">
        <f t="shared" si="27"/>
        <v>m</v>
      </c>
    </row>
    <row r="103" spans="1:26">
      <c r="A103" s="20">
        <v>1.2</v>
      </c>
      <c r="B103" s="9">
        <f t="shared" si="31"/>
        <v>2</v>
      </c>
      <c r="C103" s="16">
        <f t="shared" si="34"/>
        <v>12</v>
      </c>
      <c r="D103" s="11" t="str">
        <f t="shared" si="22"/>
        <v>12.0</v>
      </c>
      <c r="E103" s="11">
        <f t="shared" si="23"/>
        <v>0</v>
      </c>
      <c r="G103" s="16" t="str">
        <f t="shared" si="33"/>
        <v>12R0</v>
      </c>
      <c r="K103" s="11"/>
      <c r="L103" s="11"/>
      <c r="O103" s="16">
        <v>1.05</v>
      </c>
      <c r="P103" s="9">
        <f t="shared" si="37"/>
        <v>-1</v>
      </c>
      <c r="Q103" s="18">
        <f t="shared" si="38"/>
        <v>1.0500000000000001E-2</v>
      </c>
      <c r="R103" s="11" t="str">
        <f t="shared" si="24"/>
        <v>10.5</v>
      </c>
      <c r="S103" s="11" t="str">
        <f t="shared" si="25"/>
        <v>m</v>
      </c>
      <c r="T103" s="16" t="str">
        <f t="shared" si="35"/>
        <v>R01</v>
      </c>
      <c r="U103" s="16" t="str">
        <f t="shared" si="36"/>
        <v>R010</v>
      </c>
      <c r="V103" s="22">
        <v>3.24</v>
      </c>
      <c r="W103" s="9">
        <f t="shared" si="30"/>
        <v>-2</v>
      </c>
      <c r="X103" s="21">
        <f t="shared" si="32"/>
        <v>3.2400000000000007E-3</v>
      </c>
      <c r="Y103" s="11" t="str">
        <f t="shared" si="26"/>
        <v>3.24</v>
      </c>
      <c r="Z103" s="11" t="str">
        <f t="shared" si="27"/>
        <v>m</v>
      </c>
    </row>
    <row r="104" spans="1:26">
      <c r="A104" s="20">
        <v>1.3</v>
      </c>
      <c r="B104" s="9">
        <f t="shared" si="31"/>
        <v>2</v>
      </c>
      <c r="C104" s="16">
        <f t="shared" si="34"/>
        <v>13</v>
      </c>
      <c r="D104" s="11" t="str">
        <f t="shared" si="22"/>
        <v>13.0</v>
      </c>
      <c r="E104" s="11">
        <f t="shared" si="23"/>
        <v>0</v>
      </c>
      <c r="G104" s="16" t="str">
        <f t="shared" si="33"/>
        <v>13R0</v>
      </c>
      <c r="K104" s="11"/>
      <c r="L104" s="11"/>
      <c r="O104" s="16">
        <v>1.07</v>
      </c>
      <c r="P104" s="9">
        <f t="shared" si="37"/>
        <v>-1</v>
      </c>
      <c r="Q104" s="18">
        <f t="shared" si="38"/>
        <v>1.0700000000000001E-2</v>
      </c>
      <c r="R104" s="11" t="str">
        <f t="shared" si="24"/>
        <v>10.7</v>
      </c>
      <c r="S104" s="11" t="str">
        <f t="shared" si="25"/>
        <v>m</v>
      </c>
      <c r="T104" s="16" t="str">
        <f t="shared" si="35"/>
        <v>R01</v>
      </c>
      <c r="U104" s="16" t="str">
        <f t="shared" si="36"/>
        <v>R010</v>
      </c>
      <c r="V104" s="22">
        <v>3.28</v>
      </c>
      <c r="W104" s="9">
        <f t="shared" si="30"/>
        <v>-2</v>
      </c>
      <c r="X104" s="21">
        <f t="shared" si="32"/>
        <v>3.2799999999999995E-3</v>
      </c>
      <c r="Y104" s="11" t="str">
        <f t="shared" si="26"/>
        <v>3.28</v>
      </c>
      <c r="Z104" s="11" t="str">
        <f t="shared" si="27"/>
        <v>m</v>
      </c>
    </row>
    <row r="105" spans="1:26">
      <c r="A105" s="20">
        <v>1.5</v>
      </c>
      <c r="B105" s="9">
        <f t="shared" si="31"/>
        <v>2</v>
      </c>
      <c r="C105" s="16">
        <f t="shared" si="34"/>
        <v>15</v>
      </c>
      <c r="D105" s="11" t="str">
        <f t="shared" si="22"/>
        <v>15.0</v>
      </c>
      <c r="E105" s="11">
        <f t="shared" si="23"/>
        <v>0</v>
      </c>
      <c r="G105" s="16" t="str">
        <f t="shared" si="33"/>
        <v>15R0</v>
      </c>
      <c r="K105" s="11"/>
      <c r="L105" s="11"/>
      <c r="O105" s="16">
        <v>1.1000000000000001</v>
      </c>
      <c r="P105" s="9">
        <f t="shared" si="37"/>
        <v>-1</v>
      </c>
      <c r="Q105" s="18">
        <f t="shared" si="38"/>
        <v>1.1000000000000001E-2</v>
      </c>
      <c r="R105" s="11" t="str">
        <f t="shared" si="24"/>
        <v>11.0</v>
      </c>
      <c r="S105" s="11" t="str">
        <f t="shared" si="25"/>
        <v>m</v>
      </c>
      <c r="T105" s="16" t="str">
        <f t="shared" si="35"/>
        <v>R01</v>
      </c>
      <c r="U105" s="16" t="str">
        <f t="shared" si="36"/>
        <v>R011</v>
      </c>
      <c r="V105" s="22">
        <v>3.32</v>
      </c>
      <c r="W105" s="9">
        <f t="shared" si="30"/>
        <v>-2</v>
      </c>
      <c r="X105" s="21">
        <f t="shared" si="32"/>
        <v>3.32E-3</v>
      </c>
      <c r="Y105" s="11" t="str">
        <f t="shared" si="26"/>
        <v>3.32</v>
      </c>
      <c r="Z105" s="11" t="str">
        <f t="shared" si="27"/>
        <v>m</v>
      </c>
    </row>
    <row r="106" spans="1:26">
      <c r="A106" s="20">
        <v>1.6</v>
      </c>
      <c r="B106" s="9">
        <f t="shared" si="31"/>
        <v>2</v>
      </c>
      <c r="C106" s="16">
        <f t="shared" si="34"/>
        <v>16</v>
      </c>
      <c r="D106" s="11" t="str">
        <f t="shared" si="22"/>
        <v>16.0</v>
      </c>
      <c r="E106" s="11">
        <f t="shared" si="23"/>
        <v>0</v>
      </c>
      <c r="G106" s="16" t="str">
        <f t="shared" si="33"/>
        <v>16R0</v>
      </c>
      <c r="K106" s="11"/>
      <c r="L106" s="11"/>
      <c r="O106" s="16">
        <v>1.1299999999999999</v>
      </c>
      <c r="P106" s="9">
        <f t="shared" si="37"/>
        <v>-1</v>
      </c>
      <c r="Q106" s="18">
        <f t="shared" si="38"/>
        <v>1.1299999999999999E-2</v>
      </c>
      <c r="R106" s="11" t="str">
        <f t="shared" si="24"/>
        <v>11.3</v>
      </c>
      <c r="S106" s="11" t="str">
        <f t="shared" si="25"/>
        <v>m</v>
      </c>
      <c r="T106" s="16" t="str">
        <f t="shared" si="35"/>
        <v>R01</v>
      </c>
      <c r="U106" s="16" t="str">
        <f t="shared" si="36"/>
        <v>R011</v>
      </c>
      <c r="V106" s="22">
        <v>3.36</v>
      </c>
      <c r="W106" s="9">
        <f t="shared" si="30"/>
        <v>-2</v>
      </c>
      <c r="X106" s="21">
        <f t="shared" si="32"/>
        <v>3.3599999999999997E-3</v>
      </c>
      <c r="Y106" s="11" t="str">
        <f t="shared" si="26"/>
        <v>3.36</v>
      </c>
      <c r="Z106" s="11" t="str">
        <f t="shared" si="27"/>
        <v>m</v>
      </c>
    </row>
    <row r="107" spans="1:26">
      <c r="A107" s="20">
        <v>1.8</v>
      </c>
      <c r="B107" s="9">
        <f t="shared" si="31"/>
        <v>2</v>
      </c>
      <c r="C107" s="16">
        <f t="shared" si="34"/>
        <v>18</v>
      </c>
      <c r="D107" s="11" t="str">
        <f t="shared" si="22"/>
        <v>18.0</v>
      </c>
      <c r="E107" s="11">
        <f t="shared" si="23"/>
        <v>0</v>
      </c>
      <c r="G107" s="16" t="str">
        <f t="shared" si="33"/>
        <v>18R0</v>
      </c>
      <c r="K107" s="11"/>
      <c r="L107" s="11"/>
      <c r="O107" s="16">
        <v>1.1499999999999999</v>
      </c>
      <c r="P107" s="9">
        <f t="shared" si="37"/>
        <v>-1</v>
      </c>
      <c r="Q107" s="18">
        <f t="shared" si="38"/>
        <v>1.15E-2</v>
      </c>
      <c r="R107" s="11" t="str">
        <f t="shared" si="24"/>
        <v>11.5</v>
      </c>
      <c r="S107" s="11" t="str">
        <f t="shared" si="25"/>
        <v>m</v>
      </c>
      <c r="T107" s="16" t="str">
        <f t="shared" si="35"/>
        <v>R01</v>
      </c>
      <c r="U107" s="16" t="str">
        <f t="shared" si="36"/>
        <v>R011</v>
      </c>
      <c r="V107" s="22">
        <v>3.4</v>
      </c>
      <c r="W107" s="9">
        <f t="shared" si="30"/>
        <v>-2</v>
      </c>
      <c r="X107" s="21">
        <f t="shared" si="32"/>
        <v>3.4000000000000002E-3</v>
      </c>
      <c r="Y107" s="11" t="str">
        <f t="shared" si="26"/>
        <v>3.40</v>
      </c>
      <c r="Z107" s="11" t="str">
        <f t="shared" si="27"/>
        <v>m</v>
      </c>
    </row>
    <row r="108" spans="1:26">
      <c r="A108" s="20">
        <v>2</v>
      </c>
      <c r="B108" s="9">
        <f t="shared" si="31"/>
        <v>2</v>
      </c>
      <c r="C108" s="16">
        <f t="shared" si="34"/>
        <v>20</v>
      </c>
      <c r="D108" s="11" t="str">
        <f t="shared" si="22"/>
        <v>20.0</v>
      </c>
      <c r="E108" s="11">
        <f t="shared" si="23"/>
        <v>0</v>
      </c>
      <c r="G108" s="16" t="str">
        <f t="shared" si="33"/>
        <v>20R0</v>
      </c>
      <c r="K108" s="11"/>
      <c r="L108" s="11"/>
      <c r="O108" s="16">
        <v>1.18</v>
      </c>
      <c r="P108" s="9">
        <f t="shared" si="37"/>
        <v>-1</v>
      </c>
      <c r="Q108" s="18">
        <f t="shared" si="38"/>
        <v>1.18E-2</v>
      </c>
      <c r="R108" s="11" t="str">
        <f t="shared" si="24"/>
        <v>11.8</v>
      </c>
      <c r="S108" s="11" t="str">
        <f t="shared" si="25"/>
        <v>m</v>
      </c>
      <c r="T108" s="16" t="str">
        <f t="shared" si="35"/>
        <v>R01</v>
      </c>
      <c r="U108" s="16" t="str">
        <f t="shared" si="36"/>
        <v>R011</v>
      </c>
      <c r="V108" s="22">
        <v>3.44</v>
      </c>
      <c r="W108" s="9">
        <f t="shared" si="30"/>
        <v>-2</v>
      </c>
      <c r="X108" s="21">
        <f t="shared" si="32"/>
        <v>3.4399999999999999E-3</v>
      </c>
      <c r="Y108" s="11" t="str">
        <f t="shared" si="26"/>
        <v>3.44</v>
      </c>
      <c r="Z108" s="11" t="str">
        <f t="shared" si="27"/>
        <v>m</v>
      </c>
    </row>
    <row r="109" spans="1:26">
      <c r="A109" s="20">
        <v>2.2000000000000002</v>
      </c>
      <c r="B109" s="9">
        <f t="shared" si="31"/>
        <v>2</v>
      </c>
      <c r="C109" s="16">
        <f t="shared" si="34"/>
        <v>22.000000000000004</v>
      </c>
      <c r="D109" s="11" t="str">
        <f t="shared" si="22"/>
        <v>22.0</v>
      </c>
      <c r="E109" s="11">
        <f t="shared" si="23"/>
        <v>0</v>
      </c>
      <c r="G109" s="16" t="str">
        <f t="shared" si="33"/>
        <v>22R0</v>
      </c>
      <c r="K109" s="11"/>
      <c r="L109" s="11"/>
      <c r="O109" s="16">
        <v>1.21</v>
      </c>
      <c r="P109" s="9">
        <f t="shared" si="37"/>
        <v>-1</v>
      </c>
      <c r="Q109" s="18">
        <f t="shared" si="38"/>
        <v>1.21E-2</v>
      </c>
      <c r="R109" s="11" t="str">
        <f t="shared" si="24"/>
        <v>12.1</v>
      </c>
      <c r="S109" s="11" t="str">
        <f t="shared" si="25"/>
        <v>m</v>
      </c>
      <c r="T109" s="16" t="str">
        <f t="shared" si="35"/>
        <v>R01</v>
      </c>
      <c r="U109" s="16" t="str">
        <f t="shared" si="36"/>
        <v>R012</v>
      </c>
      <c r="V109" s="22">
        <v>3.48</v>
      </c>
      <c r="W109" s="9">
        <f t="shared" si="30"/>
        <v>-2</v>
      </c>
      <c r="X109" s="21">
        <f t="shared" si="32"/>
        <v>3.4799999999999996E-3</v>
      </c>
      <c r="Y109" s="11" t="str">
        <f t="shared" si="26"/>
        <v>3.48</v>
      </c>
      <c r="Z109" s="11" t="str">
        <f t="shared" si="27"/>
        <v>m</v>
      </c>
    </row>
    <row r="110" spans="1:26">
      <c r="A110" s="20">
        <v>2.4</v>
      </c>
      <c r="B110" s="9">
        <f t="shared" si="31"/>
        <v>2</v>
      </c>
      <c r="C110" s="16">
        <f t="shared" si="34"/>
        <v>24</v>
      </c>
      <c r="D110" s="11" t="str">
        <f t="shared" si="22"/>
        <v>24.0</v>
      </c>
      <c r="E110" s="11">
        <f t="shared" si="23"/>
        <v>0</v>
      </c>
      <c r="G110" s="16" t="str">
        <f t="shared" si="33"/>
        <v>24R0</v>
      </c>
      <c r="K110" s="11"/>
      <c r="L110" s="11"/>
      <c r="O110" s="16">
        <v>1.24</v>
      </c>
      <c r="P110" s="9">
        <f t="shared" si="37"/>
        <v>-1</v>
      </c>
      <c r="Q110" s="18">
        <f t="shared" si="38"/>
        <v>1.24E-2</v>
      </c>
      <c r="R110" s="11" t="str">
        <f t="shared" si="24"/>
        <v>12.4</v>
      </c>
      <c r="S110" s="11" t="str">
        <f t="shared" si="25"/>
        <v>m</v>
      </c>
      <c r="T110" s="16" t="str">
        <f t="shared" si="35"/>
        <v>R01</v>
      </c>
      <c r="U110" s="16" t="str">
        <f t="shared" si="36"/>
        <v>R012</v>
      </c>
      <c r="V110" s="22">
        <v>3.52</v>
      </c>
      <c r="W110" s="9">
        <f t="shared" si="30"/>
        <v>-2</v>
      </c>
      <c r="X110" s="21">
        <f t="shared" si="32"/>
        <v>3.5200000000000001E-3</v>
      </c>
      <c r="Y110" s="11" t="str">
        <f t="shared" si="26"/>
        <v>3.52</v>
      </c>
      <c r="Z110" s="11" t="str">
        <f t="shared" si="27"/>
        <v>m</v>
      </c>
    </row>
    <row r="111" spans="1:26">
      <c r="A111" s="20">
        <v>2.7</v>
      </c>
      <c r="B111" s="9">
        <f t="shared" si="31"/>
        <v>2</v>
      </c>
      <c r="C111" s="16">
        <f t="shared" si="34"/>
        <v>27</v>
      </c>
      <c r="D111" s="11" t="str">
        <f t="shared" si="22"/>
        <v>27.0</v>
      </c>
      <c r="E111" s="11">
        <f t="shared" si="23"/>
        <v>0</v>
      </c>
      <c r="G111" s="16" t="str">
        <f t="shared" si="33"/>
        <v>27R0</v>
      </c>
      <c r="K111" s="11"/>
      <c r="L111" s="11"/>
      <c r="O111" s="16">
        <v>1.27</v>
      </c>
      <c r="P111" s="9">
        <f t="shared" si="37"/>
        <v>-1</v>
      </c>
      <c r="Q111" s="18">
        <f t="shared" si="38"/>
        <v>1.2699999999999999E-2</v>
      </c>
      <c r="R111" s="11" t="str">
        <f t="shared" si="24"/>
        <v>12.7</v>
      </c>
      <c r="S111" s="11" t="str">
        <f t="shared" si="25"/>
        <v>m</v>
      </c>
      <c r="T111" s="16" t="str">
        <f t="shared" si="35"/>
        <v>R01</v>
      </c>
      <c r="U111" s="16" t="str">
        <f t="shared" si="36"/>
        <v>R012</v>
      </c>
      <c r="V111" s="22">
        <v>3.57</v>
      </c>
      <c r="W111" s="9">
        <f t="shared" si="30"/>
        <v>-2</v>
      </c>
      <c r="X111" s="21">
        <f t="shared" si="32"/>
        <v>3.5700000000000003E-3</v>
      </c>
      <c r="Y111" s="11" t="str">
        <f t="shared" si="26"/>
        <v>3.57</v>
      </c>
      <c r="Z111" s="11" t="str">
        <f t="shared" si="27"/>
        <v>m</v>
      </c>
    </row>
    <row r="112" spans="1:26">
      <c r="A112" s="20">
        <v>3</v>
      </c>
      <c r="B112" s="9">
        <f t="shared" si="31"/>
        <v>2</v>
      </c>
      <c r="C112" s="16">
        <f t="shared" si="34"/>
        <v>30</v>
      </c>
      <c r="D112" s="11" t="str">
        <f t="shared" si="22"/>
        <v>30.0</v>
      </c>
      <c r="E112" s="11">
        <f t="shared" si="23"/>
        <v>0</v>
      </c>
      <c r="G112" s="16" t="str">
        <f t="shared" si="33"/>
        <v>30R0</v>
      </c>
      <c r="K112" s="11"/>
      <c r="L112" s="11"/>
      <c r="O112" s="16">
        <v>1.3</v>
      </c>
      <c r="P112" s="9">
        <f t="shared" si="37"/>
        <v>-1</v>
      </c>
      <c r="Q112" s="18">
        <f t="shared" si="38"/>
        <v>1.3000000000000001E-2</v>
      </c>
      <c r="R112" s="11" t="str">
        <f t="shared" si="24"/>
        <v>13.0</v>
      </c>
      <c r="S112" s="11" t="str">
        <f t="shared" si="25"/>
        <v>m</v>
      </c>
      <c r="T112" s="16" t="str">
        <f t="shared" si="35"/>
        <v>R01</v>
      </c>
      <c r="U112" s="16" t="str">
        <f t="shared" si="36"/>
        <v>R013</v>
      </c>
      <c r="V112" s="22">
        <v>3.61</v>
      </c>
      <c r="W112" s="9">
        <f t="shared" si="30"/>
        <v>-2</v>
      </c>
      <c r="X112" s="21">
        <f t="shared" si="32"/>
        <v>3.6099999999999999E-3</v>
      </c>
      <c r="Y112" s="11" t="str">
        <f t="shared" si="26"/>
        <v>3.61</v>
      </c>
      <c r="Z112" s="11" t="str">
        <f t="shared" si="27"/>
        <v>m</v>
      </c>
    </row>
    <row r="113" spans="1:26">
      <c r="A113" s="20">
        <v>3.3</v>
      </c>
      <c r="B113" s="9">
        <f t="shared" si="31"/>
        <v>2</v>
      </c>
      <c r="C113" s="16">
        <f t="shared" si="34"/>
        <v>33</v>
      </c>
      <c r="D113" s="11" t="str">
        <f t="shared" si="22"/>
        <v>33.0</v>
      </c>
      <c r="E113" s="11">
        <f t="shared" si="23"/>
        <v>0</v>
      </c>
      <c r="G113" s="16" t="str">
        <f t="shared" si="33"/>
        <v>33R0</v>
      </c>
      <c r="K113" s="11"/>
      <c r="L113" s="11"/>
      <c r="O113" s="16">
        <v>1.33</v>
      </c>
      <c r="P113" s="9">
        <f t="shared" si="37"/>
        <v>-1</v>
      </c>
      <c r="Q113" s="18">
        <f t="shared" si="38"/>
        <v>1.3300000000000001E-2</v>
      </c>
      <c r="R113" s="11" t="str">
        <f t="shared" si="24"/>
        <v>13.3</v>
      </c>
      <c r="S113" s="11" t="str">
        <f t="shared" si="25"/>
        <v>m</v>
      </c>
      <c r="T113" s="16" t="str">
        <f t="shared" si="35"/>
        <v>R01</v>
      </c>
      <c r="U113" s="16" t="str">
        <f t="shared" si="36"/>
        <v>R013</v>
      </c>
      <c r="V113" s="22">
        <v>3.65</v>
      </c>
      <c r="W113" s="9">
        <f t="shared" si="30"/>
        <v>-2</v>
      </c>
      <c r="X113" s="21">
        <f t="shared" si="32"/>
        <v>3.6499999999999996E-3</v>
      </c>
      <c r="Y113" s="11" t="str">
        <f t="shared" si="26"/>
        <v>3.65</v>
      </c>
      <c r="Z113" s="11" t="str">
        <f t="shared" si="27"/>
        <v>m</v>
      </c>
    </row>
    <row r="114" spans="1:26">
      <c r="A114" s="20">
        <v>3.6</v>
      </c>
      <c r="B114" s="9">
        <f t="shared" si="31"/>
        <v>2</v>
      </c>
      <c r="C114" s="16">
        <f t="shared" si="34"/>
        <v>36</v>
      </c>
      <c r="D114" s="11" t="str">
        <f t="shared" si="22"/>
        <v>36.0</v>
      </c>
      <c r="E114" s="11">
        <f t="shared" si="23"/>
        <v>0</v>
      </c>
      <c r="G114" s="16" t="str">
        <f t="shared" si="33"/>
        <v>36R0</v>
      </c>
      <c r="K114" s="11"/>
      <c r="L114" s="11"/>
      <c r="O114" s="16">
        <v>1.37</v>
      </c>
      <c r="P114" s="9">
        <f t="shared" si="37"/>
        <v>-1</v>
      </c>
      <c r="Q114" s="18">
        <f t="shared" si="38"/>
        <v>1.37E-2</v>
      </c>
      <c r="R114" s="11" t="str">
        <f t="shared" si="24"/>
        <v>13.7</v>
      </c>
      <c r="S114" s="11" t="str">
        <f t="shared" si="25"/>
        <v>m</v>
      </c>
      <c r="T114" s="16" t="str">
        <f t="shared" si="35"/>
        <v>R01</v>
      </c>
      <c r="U114" s="16" t="str">
        <f t="shared" si="36"/>
        <v>R013</v>
      </c>
      <c r="V114" s="22">
        <v>3.7</v>
      </c>
      <c r="W114" s="9">
        <f t="shared" si="30"/>
        <v>-2</v>
      </c>
      <c r="X114" s="21">
        <f t="shared" si="32"/>
        <v>3.7000000000000006E-3</v>
      </c>
      <c r="Y114" s="11" t="str">
        <f t="shared" si="26"/>
        <v>3.70</v>
      </c>
      <c r="Z114" s="11" t="str">
        <f t="shared" si="27"/>
        <v>m</v>
      </c>
    </row>
    <row r="115" spans="1:26">
      <c r="A115" s="20">
        <v>3.9</v>
      </c>
      <c r="B115" s="9">
        <f t="shared" si="31"/>
        <v>2</v>
      </c>
      <c r="C115" s="16">
        <f t="shared" si="34"/>
        <v>39</v>
      </c>
      <c r="D115" s="11" t="str">
        <f t="shared" si="22"/>
        <v>39.0</v>
      </c>
      <c r="E115" s="11">
        <f t="shared" si="23"/>
        <v>0</v>
      </c>
      <c r="G115" s="16" t="str">
        <f t="shared" si="33"/>
        <v>39R0</v>
      </c>
      <c r="K115" s="11"/>
      <c r="L115" s="11"/>
      <c r="O115" s="16">
        <v>1.4</v>
      </c>
      <c r="P115" s="9">
        <f t="shared" si="37"/>
        <v>-1</v>
      </c>
      <c r="Q115" s="18">
        <f t="shared" si="38"/>
        <v>1.3999999999999999E-2</v>
      </c>
      <c r="R115" s="11" t="str">
        <f t="shared" si="24"/>
        <v>14.0</v>
      </c>
      <c r="S115" s="11" t="str">
        <f t="shared" si="25"/>
        <v>m</v>
      </c>
      <c r="T115" s="16" t="str">
        <f t="shared" si="35"/>
        <v>R01</v>
      </c>
      <c r="U115" s="16" t="str">
        <f t="shared" si="36"/>
        <v>R014</v>
      </c>
      <c r="V115" s="22">
        <v>3.74</v>
      </c>
      <c r="W115" s="9">
        <f t="shared" si="30"/>
        <v>-2</v>
      </c>
      <c r="X115" s="21">
        <f t="shared" si="32"/>
        <v>3.7400000000000003E-3</v>
      </c>
      <c r="Y115" s="11" t="str">
        <f t="shared" si="26"/>
        <v>3.74</v>
      </c>
      <c r="Z115" s="11" t="str">
        <f t="shared" si="27"/>
        <v>m</v>
      </c>
    </row>
    <row r="116" spans="1:26">
      <c r="A116" s="20">
        <v>4.3</v>
      </c>
      <c r="B116" s="9">
        <f t="shared" si="31"/>
        <v>2</v>
      </c>
      <c r="C116" s="16">
        <f t="shared" si="34"/>
        <v>43</v>
      </c>
      <c r="D116" s="11" t="str">
        <f t="shared" si="22"/>
        <v>43.0</v>
      </c>
      <c r="E116" s="11">
        <f t="shared" si="23"/>
        <v>0</v>
      </c>
      <c r="G116" s="16" t="str">
        <f t="shared" si="33"/>
        <v>43R0</v>
      </c>
      <c r="K116" s="11"/>
      <c r="L116" s="11"/>
      <c r="O116" s="16">
        <v>1.43</v>
      </c>
      <c r="P116" s="9">
        <f t="shared" si="37"/>
        <v>-1</v>
      </c>
      <c r="Q116" s="18">
        <f t="shared" si="38"/>
        <v>1.4299999999999998E-2</v>
      </c>
      <c r="R116" s="11" t="str">
        <f t="shared" si="24"/>
        <v>14.3</v>
      </c>
      <c r="S116" s="11" t="str">
        <f t="shared" si="25"/>
        <v>m</v>
      </c>
      <c r="T116" s="16" t="str">
        <f t="shared" si="35"/>
        <v>R01</v>
      </c>
      <c r="U116" s="16" t="str">
        <f t="shared" si="36"/>
        <v>R014</v>
      </c>
      <c r="V116" s="22">
        <v>3.79</v>
      </c>
      <c r="W116" s="9">
        <f t="shared" si="30"/>
        <v>-2</v>
      </c>
      <c r="X116" s="21">
        <f t="shared" si="32"/>
        <v>3.7900000000000004E-3</v>
      </c>
      <c r="Y116" s="11" t="str">
        <f t="shared" si="26"/>
        <v>3.79</v>
      </c>
      <c r="Z116" s="11" t="str">
        <f t="shared" si="27"/>
        <v>m</v>
      </c>
    </row>
    <row r="117" spans="1:26">
      <c r="A117" s="20">
        <v>4.7</v>
      </c>
      <c r="B117" s="9">
        <f t="shared" si="31"/>
        <v>2</v>
      </c>
      <c r="C117" s="16">
        <f t="shared" si="34"/>
        <v>47</v>
      </c>
      <c r="D117" s="11" t="str">
        <f t="shared" si="22"/>
        <v>47.0</v>
      </c>
      <c r="E117" s="11">
        <f t="shared" si="23"/>
        <v>0</v>
      </c>
      <c r="G117" s="16" t="str">
        <f t="shared" si="33"/>
        <v>47R0</v>
      </c>
      <c r="K117" s="11"/>
      <c r="L117" s="11"/>
      <c r="O117" s="16">
        <v>1.47</v>
      </c>
      <c r="P117" s="9">
        <f t="shared" si="37"/>
        <v>-1</v>
      </c>
      <c r="Q117" s="18">
        <f t="shared" si="38"/>
        <v>1.47E-2</v>
      </c>
      <c r="R117" s="11" t="str">
        <f t="shared" si="24"/>
        <v>14.7</v>
      </c>
      <c r="S117" s="11" t="str">
        <f t="shared" si="25"/>
        <v>m</v>
      </c>
      <c r="T117" s="16" t="str">
        <f t="shared" si="35"/>
        <v>R01</v>
      </c>
      <c r="U117" s="16" t="str">
        <f t="shared" si="36"/>
        <v>R014</v>
      </c>
      <c r="V117" s="22">
        <v>3.83</v>
      </c>
      <c r="W117" s="9">
        <f t="shared" si="30"/>
        <v>-2</v>
      </c>
      <c r="X117" s="21">
        <f t="shared" si="32"/>
        <v>3.8300000000000001E-3</v>
      </c>
      <c r="Y117" s="11" t="str">
        <f t="shared" si="26"/>
        <v>3.83</v>
      </c>
      <c r="Z117" s="11" t="str">
        <f t="shared" si="27"/>
        <v>m</v>
      </c>
    </row>
    <row r="118" spans="1:26">
      <c r="A118" s="20">
        <v>5.0999999999999996</v>
      </c>
      <c r="B118" s="9">
        <f t="shared" si="31"/>
        <v>2</v>
      </c>
      <c r="C118" s="16">
        <f t="shared" si="34"/>
        <v>50.999999999999993</v>
      </c>
      <c r="D118" s="11" t="str">
        <f t="shared" si="22"/>
        <v>51.0</v>
      </c>
      <c r="E118" s="11">
        <f t="shared" si="23"/>
        <v>0</v>
      </c>
      <c r="G118" s="16" t="str">
        <f t="shared" si="33"/>
        <v>51R0</v>
      </c>
      <c r="K118" s="11"/>
      <c r="L118" s="11"/>
      <c r="O118" s="16">
        <v>1.5</v>
      </c>
      <c r="P118" s="9">
        <f t="shared" si="37"/>
        <v>-1</v>
      </c>
      <c r="Q118" s="18">
        <f t="shared" si="38"/>
        <v>1.5000000000000003E-2</v>
      </c>
      <c r="R118" s="11" t="str">
        <f t="shared" si="24"/>
        <v>15.0</v>
      </c>
      <c r="S118" s="11" t="str">
        <f t="shared" si="25"/>
        <v>m</v>
      </c>
      <c r="T118" s="16" t="str">
        <f t="shared" si="35"/>
        <v>R01</v>
      </c>
      <c r="U118" s="16" t="str">
        <f t="shared" si="36"/>
        <v>R015</v>
      </c>
      <c r="V118" s="22">
        <v>3.88</v>
      </c>
      <c r="W118" s="9">
        <f t="shared" si="30"/>
        <v>-2</v>
      </c>
      <c r="X118" s="21">
        <f t="shared" si="32"/>
        <v>3.8800000000000002E-3</v>
      </c>
      <c r="Y118" s="11" t="str">
        <f t="shared" si="26"/>
        <v>3.88</v>
      </c>
      <c r="Z118" s="11" t="str">
        <f t="shared" si="27"/>
        <v>m</v>
      </c>
    </row>
    <row r="119" spans="1:26">
      <c r="A119" s="20">
        <v>5.6</v>
      </c>
      <c r="B119" s="9">
        <f t="shared" si="31"/>
        <v>2</v>
      </c>
      <c r="C119" s="16">
        <f t="shared" si="34"/>
        <v>56</v>
      </c>
      <c r="D119" s="11" t="str">
        <f t="shared" si="22"/>
        <v>56.0</v>
      </c>
      <c r="E119" s="11">
        <f t="shared" si="23"/>
        <v>0</v>
      </c>
      <c r="G119" s="16" t="str">
        <f t="shared" si="33"/>
        <v>56R0</v>
      </c>
      <c r="K119" s="11"/>
      <c r="L119" s="11"/>
      <c r="O119" s="16">
        <v>1.54</v>
      </c>
      <c r="P119" s="9">
        <f t="shared" si="37"/>
        <v>-1</v>
      </c>
      <c r="Q119" s="18">
        <f t="shared" si="38"/>
        <v>1.5400000000000002E-2</v>
      </c>
      <c r="R119" s="11" t="str">
        <f t="shared" si="24"/>
        <v>15.4</v>
      </c>
      <c r="S119" s="11" t="str">
        <f t="shared" si="25"/>
        <v>m</v>
      </c>
      <c r="T119" s="16" t="str">
        <f t="shared" si="35"/>
        <v>R01</v>
      </c>
      <c r="U119" s="16" t="str">
        <f t="shared" si="36"/>
        <v>R015</v>
      </c>
      <c r="V119" s="22">
        <v>3.92</v>
      </c>
      <c r="W119" s="9">
        <f t="shared" si="30"/>
        <v>-2</v>
      </c>
      <c r="X119" s="21">
        <f t="shared" si="32"/>
        <v>3.9199999999999999E-3</v>
      </c>
      <c r="Y119" s="11" t="str">
        <f t="shared" si="26"/>
        <v>3.92</v>
      </c>
      <c r="Z119" s="11" t="str">
        <f t="shared" si="27"/>
        <v>m</v>
      </c>
    </row>
    <row r="120" spans="1:26">
      <c r="A120" s="20">
        <v>6.2</v>
      </c>
      <c r="B120" s="9">
        <f t="shared" si="31"/>
        <v>2</v>
      </c>
      <c r="C120" s="16">
        <f t="shared" si="34"/>
        <v>62</v>
      </c>
      <c r="D120" s="11" t="str">
        <f t="shared" si="22"/>
        <v>62.0</v>
      </c>
      <c r="E120" s="11">
        <f t="shared" si="23"/>
        <v>0</v>
      </c>
      <c r="G120" s="16" t="str">
        <f t="shared" si="33"/>
        <v>62R0</v>
      </c>
      <c r="K120" s="11"/>
      <c r="L120" s="11"/>
      <c r="O120" s="16">
        <v>1.58</v>
      </c>
      <c r="P120" s="9">
        <f t="shared" si="37"/>
        <v>-1</v>
      </c>
      <c r="Q120" s="18">
        <f t="shared" si="38"/>
        <v>1.5800000000000002E-2</v>
      </c>
      <c r="R120" s="11" t="str">
        <f t="shared" si="24"/>
        <v>15.8</v>
      </c>
      <c r="S120" s="11" t="str">
        <f t="shared" si="25"/>
        <v>m</v>
      </c>
      <c r="T120" s="16" t="str">
        <f t="shared" si="35"/>
        <v>R01</v>
      </c>
      <c r="U120" s="16" t="str">
        <f t="shared" si="36"/>
        <v>R015</v>
      </c>
      <c r="V120" s="22">
        <v>3.97</v>
      </c>
      <c r="W120" s="9">
        <f t="shared" si="30"/>
        <v>-2</v>
      </c>
      <c r="X120" s="21">
        <f t="shared" si="32"/>
        <v>3.9700000000000004E-3</v>
      </c>
      <c r="Y120" s="11" t="str">
        <f t="shared" si="26"/>
        <v>3.97</v>
      </c>
      <c r="Z120" s="11" t="str">
        <f t="shared" si="27"/>
        <v>m</v>
      </c>
    </row>
    <row r="121" spans="1:26">
      <c r="A121" s="20">
        <v>6.8</v>
      </c>
      <c r="B121" s="9">
        <f t="shared" si="31"/>
        <v>2</v>
      </c>
      <c r="C121" s="16">
        <f t="shared" si="34"/>
        <v>68</v>
      </c>
      <c r="D121" s="11" t="str">
        <f t="shared" si="22"/>
        <v>68.0</v>
      </c>
      <c r="E121" s="11">
        <f t="shared" si="23"/>
        <v>0</v>
      </c>
      <c r="G121" s="16" t="str">
        <f t="shared" si="33"/>
        <v>68R0</v>
      </c>
      <c r="K121" s="11"/>
      <c r="L121" s="11"/>
      <c r="O121" s="16">
        <v>1.62</v>
      </c>
      <c r="P121" s="9">
        <f t="shared" si="37"/>
        <v>-1</v>
      </c>
      <c r="Q121" s="18">
        <f t="shared" si="38"/>
        <v>1.6200000000000003E-2</v>
      </c>
      <c r="R121" s="11" t="str">
        <f t="shared" si="24"/>
        <v>16.2</v>
      </c>
      <c r="S121" s="11" t="str">
        <f t="shared" si="25"/>
        <v>m</v>
      </c>
      <c r="T121" s="16" t="str">
        <f t="shared" si="35"/>
        <v>R01</v>
      </c>
      <c r="U121" s="16" t="str">
        <f t="shared" si="36"/>
        <v>R016</v>
      </c>
      <c r="V121" s="22">
        <v>4.0199999999999996</v>
      </c>
      <c r="W121" s="9">
        <f t="shared" si="30"/>
        <v>-2</v>
      </c>
      <c r="X121" s="21">
        <f t="shared" si="32"/>
        <v>4.0200000000000001E-3</v>
      </c>
      <c r="Y121" s="11" t="str">
        <f t="shared" si="26"/>
        <v>4.02</v>
      </c>
      <c r="Z121" s="11" t="str">
        <f t="shared" si="27"/>
        <v>m</v>
      </c>
    </row>
    <row r="122" spans="1:26">
      <c r="A122" s="20">
        <v>7.5</v>
      </c>
      <c r="B122" s="9">
        <f t="shared" si="31"/>
        <v>2</v>
      </c>
      <c r="C122" s="16">
        <f t="shared" si="34"/>
        <v>75</v>
      </c>
      <c r="D122" s="11" t="str">
        <f t="shared" si="22"/>
        <v>75.0</v>
      </c>
      <c r="E122" s="11">
        <f t="shared" si="23"/>
        <v>0</v>
      </c>
      <c r="G122" s="16" t="str">
        <f t="shared" si="33"/>
        <v>75R0</v>
      </c>
      <c r="K122" s="11"/>
      <c r="L122" s="11"/>
      <c r="O122" s="16">
        <v>1.65</v>
      </c>
      <c r="P122" s="9">
        <f t="shared" si="37"/>
        <v>-1</v>
      </c>
      <c r="Q122" s="18">
        <f t="shared" si="38"/>
        <v>1.6500000000000001E-2</v>
      </c>
      <c r="R122" s="11" t="str">
        <f t="shared" si="24"/>
        <v>16.5</v>
      </c>
      <c r="S122" s="11" t="str">
        <f t="shared" si="25"/>
        <v>m</v>
      </c>
      <c r="T122" s="16" t="str">
        <f t="shared" si="35"/>
        <v>R01</v>
      </c>
      <c r="U122" s="16" t="str">
        <f t="shared" si="36"/>
        <v>R016</v>
      </c>
      <c r="V122" s="22">
        <v>4.07</v>
      </c>
      <c r="W122" s="9">
        <f t="shared" si="30"/>
        <v>-2</v>
      </c>
      <c r="X122" s="21">
        <f t="shared" si="32"/>
        <v>4.0700000000000007E-3</v>
      </c>
      <c r="Y122" s="11" t="str">
        <f t="shared" si="26"/>
        <v>4.07</v>
      </c>
      <c r="Z122" s="11" t="str">
        <f t="shared" si="27"/>
        <v>m</v>
      </c>
    </row>
    <row r="123" spans="1:26">
      <c r="A123" s="20">
        <v>8.1999999999999993</v>
      </c>
      <c r="B123" s="9">
        <f t="shared" si="31"/>
        <v>2</v>
      </c>
      <c r="C123" s="16">
        <f t="shared" si="34"/>
        <v>81.999999999999986</v>
      </c>
      <c r="D123" s="11" t="str">
        <f t="shared" si="22"/>
        <v>82.0</v>
      </c>
      <c r="E123" s="11">
        <f t="shared" si="23"/>
        <v>0</v>
      </c>
      <c r="G123" s="16" t="str">
        <f t="shared" si="33"/>
        <v>82R0</v>
      </c>
      <c r="K123" s="11"/>
      <c r="L123" s="11"/>
      <c r="O123" s="16">
        <v>1.69</v>
      </c>
      <c r="P123" s="9">
        <f t="shared" si="37"/>
        <v>-1</v>
      </c>
      <c r="Q123" s="18">
        <f t="shared" si="38"/>
        <v>1.6900000000000002E-2</v>
      </c>
      <c r="R123" s="11" t="str">
        <f t="shared" si="24"/>
        <v>16.9</v>
      </c>
      <c r="S123" s="11" t="str">
        <f t="shared" si="25"/>
        <v>m</v>
      </c>
      <c r="T123" s="16" t="str">
        <f t="shared" si="35"/>
        <v>R01</v>
      </c>
      <c r="U123" s="16" t="str">
        <f t="shared" si="36"/>
        <v>R016</v>
      </c>
      <c r="V123" s="22">
        <v>4.12</v>
      </c>
      <c r="W123" s="9">
        <f t="shared" si="30"/>
        <v>-2</v>
      </c>
      <c r="X123" s="21">
        <f t="shared" si="32"/>
        <v>4.1200000000000004E-3</v>
      </c>
      <c r="Y123" s="11" t="str">
        <f t="shared" si="26"/>
        <v>4.12</v>
      </c>
      <c r="Z123" s="11" t="str">
        <f t="shared" si="27"/>
        <v>m</v>
      </c>
    </row>
    <row r="124" spans="1:26">
      <c r="A124" s="20">
        <v>9.1</v>
      </c>
      <c r="B124" s="9">
        <f t="shared" si="31"/>
        <v>2</v>
      </c>
      <c r="C124" s="16">
        <f t="shared" si="34"/>
        <v>91</v>
      </c>
      <c r="D124" s="11" t="str">
        <f t="shared" si="22"/>
        <v>91.0</v>
      </c>
      <c r="E124" s="11">
        <f t="shared" si="23"/>
        <v>0</v>
      </c>
      <c r="G124" s="16" t="str">
        <f>IF(B124&gt;2,LEFT(_xlfn.VALUETOTEXT(C124),3)&amp;B124-3,SUBSTITUTE(D124,".","R"))</f>
        <v>91R0</v>
      </c>
      <c r="K124" s="11"/>
      <c r="L124" s="11"/>
      <c r="O124" s="16">
        <v>1.74</v>
      </c>
      <c r="P124" s="9">
        <f t="shared" si="37"/>
        <v>-1</v>
      </c>
      <c r="Q124" s="18">
        <f t="shared" si="38"/>
        <v>1.7400000000000002E-2</v>
      </c>
      <c r="R124" s="11" t="str">
        <f t="shared" si="24"/>
        <v>17.4</v>
      </c>
      <c r="S124" s="11" t="str">
        <f t="shared" si="25"/>
        <v>m</v>
      </c>
      <c r="T124" s="16" t="str">
        <f t="shared" si="35"/>
        <v>R01</v>
      </c>
      <c r="U124" s="16" t="str">
        <f t="shared" si="36"/>
        <v>R017</v>
      </c>
      <c r="V124" s="22">
        <v>4.17</v>
      </c>
      <c r="W124" s="9">
        <f t="shared" si="30"/>
        <v>-2</v>
      </c>
      <c r="X124" s="21">
        <f t="shared" si="32"/>
        <v>4.1700000000000001E-3</v>
      </c>
      <c r="Y124" s="11" t="str">
        <f t="shared" si="26"/>
        <v>4.17</v>
      </c>
      <c r="Z124" s="11" t="str">
        <f t="shared" si="27"/>
        <v>m</v>
      </c>
    </row>
    <row r="125" spans="1:26">
      <c r="A125" s="20">
        <v>1</v>
      </c>
      <c r="B125" s="9">
        <f t="shared" si="31"/>
        <v>3</v>
      </c>
      <c r="C125" s="9">
        <f t="shared" si="34"/>
        <v>100</v>
      </c>
      <c r="D125" s="11" t="str">
        <f t="shared" si="22"/>
        <v>100</v>
      </c>
      <c r="E125" s="11">
        <f t="shared" si="23"/>
        <v>0</v>
      </c>
      <c r="G125" s="16" t="str">
        <f t="shared" ref="G125:G188" si="39">IF(B125&gt;2,LEFT(_xlfn.VALUETOTEXT(C125),3)&amp;B125-3,SUBSTITUTE(D125,".","R"))</f>
        <v>1000</v>
      </c>
      <c r="K125" s="11"/>
      <c r="L125" s="11"/>
      <c r="O125" s="16">
        <v>1.78</v>
      </c>
      <c r="P125" s="9">
        <f t="shared" si="37"/>
        <v>-1</v>
      </c>
      <c r="Q125" s="18">
        <f t="shared" si="38"/>
        <v>1.7800000000000003E-2</v>
      </c>
      <c r="R125" s="11" t="str">
        <f t="shared" si="24"/>
        <v>17.8</v>
      </c>
      <c r="S125" s="11" t="str">
        <f t="shared" si="25"/>
        <v>m</v>
      </c>
      <c r="T125" s="16" t="str">
        <f t="shared" si="35"/>
        <v>R01</v>
      </c>
      <c r="U125" s="16" t="str">
        <f t="shared" si="36"/>
        <v>R017</v>
      </c>
      <c r="V125" s="22">
        <v>4.22</v>
      </c>
      <c r="W125" s="9">
        <f t="shared" si="30"/>
        <v>-2</v>
      </c>
      <c r="X125" s="21">
        <f t="shared" si="32"/>
        <v>4.2199999999999998E-3</v>
      </c>
      <c r="Y125" s="11" t="str">
        <f t="shared" si="26"/>
        <v>4.22</v>
      </c>
      <c r="Z125" s="11" t="str">
        <f t="shared" si="27"/>
        <v>m</v>
      </c>
    </row>
    <row r="126" spans="1:26">
      <c r="A126" s="20">
        <v>1.1000000000000001</v>
      </c>
      <c r="B126" s="9">
        <f t="shared" si="31"/>
        <v>3</v>
      </c>
      <c r="C126" s="9">
        <f t="shared" si="34"/>
        <v>110</v>
      </c>
      <c r="D126" s="11" t="str">
        <f t="shared" si="22"/>
        <v>110</v>
      </c>
      <c r="E126" s="11">
        <f t="shared" si="23"/>
        <v>0</v>
      </c>
      <c r="G126" s="16" t="str">
        <f t="shared" si="39"/>
        <v>1100</v>
      </c>
      <c r="K126" s="11"/>
      <c r="L126" s="11"/>
      <c r="O126" s="16">
        <v>1.82</v>
      </c>
      <c r="P126" s="9">
        <f t="shared" si="37"/>
        <v>-1</v>
      </c>
      <c r="Q126" s="18">
        <f t="shared" si="38"/>
        <v>1.8200000000000001E-2</v>
      </c>
      <c r="R126" s="11" t="str">
        <f t="shared" si="24"/>
        <v>18.2</v>
      </c>
      <c r="S126" s="11" t="str">
        <f t="shared" si="25"/>
        <v>m</v>
      </c>
      <c r="T126" s="16" t="str">
        <f t="shared" si="35"/>
        <v>R01</v>
      </c>
      <c r="U126" s="16" t="str">
        <f t="shared" si="36"/>
        <v>R018</v>
      </c>
      <c r="V126" s="22">
        <v>4.2699999999999996</v>
      </c>
      <c r="W126" s="9">
        <f t="shared" si="30"/>
        <v>-2</v>
      </c>
      <c r="X126" s="21">
        <f t="shared" si="32"/>
        <v>4.2699999999999995E-3</v>
      </c>
      <c r="Y126" s="11" t="str">
        <f t="shared" si="26"/>
        <v>4.27</v>
      </c>
      <c r="Z126" s="11" t="str">
        <f t="shared" si="27"/>
        <v>m</v>
      </c>
    </row>
    <row r="127" spans="1:26">
      <c r="A127" s="20">
        <v>1.2</v>
      </c>
      <c r="B127" s="9">
        <f t="shared" si="31"/>
        <v>3</v>
      </c>
      <c r="C127" s="9">
        <f t="shared" si="34"/>
        <v>120</v>
      </c>
      <c r="D127" s="11" t="str">
        <f t="shared" si="22"/>
        <v>120</v>
      </c>
      <c r="E127" s="11">
        <f t="shared" si="23"/>
        <v>0</v>
      </c>
      <c r="G127" s="16" t="str">
        <f t="shared" si="39"/>
        <v>1200</v>
      </c>
      <c r="K127" s="11"/>
      <c r="L127" s="11"/>
      <c r="O127" s="16">
        <v>1.87</v>
      </c>
      <c r="P127" s="9">
        <f t="shared" si="37"/>
        <v>-1</v>
      </c>
      <c r="Q127" s="18">
        <f t="shared" si="38"/>
        <v>1.8700000000000001E-2</v>
      </c>
      <c r="R127" s="11" t="str">
        <f t="shared" si="24"/>
        <v>18.7</v>
      </c>
      <c r="S127" s="11" t="str">
        <f t="shared" si="25"/>
        <v>m</v>
      </c>
      <c r="T127" s="16" t="str">
        <f t="shared" si="35"/>
        <v>R01</v>
      </c>
      <c r="U127" s="16" t="str">
        <f t="shared" si="36"/>
        <v>R018</v>
      </c>
      <c r="V127" s="22">
        <v>4.32</v>
      </c>
      <c r="W127" s="9">
        <f t="shared" si="30"/>
        <v>-2</v>
      </c>
      <c r="X127" s="21">
        <f t="shared" si="32"/>
        <v>4.3200000000000001E-3</v>
      </c>
      <c r="Y127" s="11" t="str">
        <f t="shared" si="26"/>
        <v>4.32</v>
      </c>
      <c r="Z127" s="11" t="str">
        <f t="shared" si="27"/>
        <v>m</v>
      </c>
    </row>
    <row r="128" spans="1:26">
      <c r="A128" s="20">
        <v>1.3</v>
      </c>
      <c r="B128" s="9">
        <f t="shared" si="31"/>
        <v>3</v>
      </c>
      <c r="C128" s="9">
        <f t="shared" si="34"/>
        <v>130</v>
      </c>
      <c r="D128" s="11" t="str">
        <f t="shared" si="22"/>
        <v>130</v>
      </c>
      <c r="E128" s="11">
        <f t="shared" si="23"/>
        <v>0</v>
      </c>
      <c r="G128" s="16" t="str">
        <f t="shared" si="39"/>
        <v>1300</v>
      </c>
      <c r="K128" s="11"/>
      <c r="L128" s="11"/>
      <c r="O128" s="16">
        <v>1.91</v>
      </c>
      <c r="P128" s="9">
        <f t="shared" si="37"/>
        <v>-1</v>
      </c>
      <c r="Q128" s="18">
        <f t="shared" si="38"/>
        <v>1.9099999999999999E-2</v>
      </c>
      <c r="R128" s="11" t="str">
        <f t="shared" si="24"/>
        <v>19.1</v>
      </c>
      <c r="S128" s="11" t="str">
        <f t="shared" si="25"/>
        <v>m</v>
      </c>
      <c r="T128" s="16" t="str">
        <f t="shared" si="35"/>
        <v>R01</v>
      </c>
      <c r="U128" s="16" t="str">
        <f t="shared" si="36"/>
        <v>R019</v>
      </c>
      <c r="V128" s="22">
        <v>4.37</v>
      </c>
      <c r="W128" s="9">
        <f t="shared" si="30"/>
        <v>-2</v>
      </c>
      <c r="X128" s="21">
        <f t="shared" si="32"/>
        <v>4.3700000000000006E-3</v>
      </c>
      <c r="Y128" s="11" t="str">
        <f t="shared" si="26"/>
        <v>4.37</v>
      </c>
      <c r="Z128" s="11" t="str">
        <f t="shared" si="27"/>
        <v>m</v>
      </c>
    </row>
    <row r="129" spans="1:26">
      <c r="A129" s="20">
        <v>1.5</v>
      </c>
      <c r="B129" s="9">
        <f t="shared" si="31"/>
        <v>3</v>
      </c>
      <c r="C129" s="9">
        <f t="shared" si="34"/>
        <v>150</v>
      </c>
      <c r="D129" s="11" t="str">
        <f t="shared" si="22"/>
        <v>150</v>
      </c>
      <c r="E129" s="11">
        <f t="shared" si="23"/>
        <v>0</v>
      </c>
      <c r="G129" s="16" t="str">
        <f t="shared" si="39"/>
        <v>1500</v>
      </c>
      <c r="K129" s="11"/>
      <c r="L129" s="11"/>
      <c r="O129" s="16">
        <v>1.96</v>
      </c>
      <c r="P129" s="9">
        <f t="shared" si="37"/>
        <v>-1</v>
      </c>
      <c r="Q129" s="18">
        <f t="shared" si="38"/>
        <v>1.9599999999999999E-2</v>
      </c>
      <c r="R129" s="11" t="str">
        <f t="shared" si="24"/>
        <v>19.6</v>
      </c>
      <c r="S129" s="11" t="str">
        <f t="shared" si="25"/>
        <v>m</v>
      </c>
      <c r="T129" s="16" t="str">
        <f t="shared" si="35"/>
        <v>R01</v>
      </c>
      <c r="U129" s="16" t="str">
        <f t="shared" si="36"/>
        <v>R019</v>
      </c>
      <c r="V129" s="22">
        <v>4.42</v>
      </c>
      <c r="W129" s="9">
        <f t="shared" si="30"/>
        <v>-2</v>
      </c>
      <c r="X129" s="21">
        <f t="shared" si="32"/>
        <v>4.4200000000000003E-3</v>
      </c>
      <c r="Y129" s="11" t="str">
        <f t="shared" si="26"/>
        <v>4.42</v>
      </c>
      <c r="Z129" s="11" t="str">
        <f t="shared" si="27"/>
        <v>m</v>
      </c>
    </row>
    <row r="130" spans="1:26">
      <c r="A130" s="20">
        <v>1.6</v>
      </c>
      <c r="B130" s="9">
        <f t="shared" si="31"/>
        <v>3</v>
      </c>
      <c r="C130" s="9">
        <f t="shared" si="34"/>
        <v>160</v>
      </c>
      <c r="D130" s="11" t="str">
        <f t="shared" si="22"/>
        <v>160</v>
      </c>
      <c r="E130" s="11">
        <f t="shared" si="23"/>
        <v>0</v>
      </c>
      <c r="G130" s="16" t="str">
        <f t="shared" si="39"/>
        <v>1600</v>
      </c>
      <c r="K130" s="11"/>
      <c r="L130" s="11"/>
      <c r="O130" s="16">
        <v>2</v>
      </c>
      <c r="P130" s="9">
        <f t="shared" si="37"/>
        <v>-1</v>
      </c>
      <c r="Q130" s="18">
        <f t="shared" si="38"/>
        <v>0.02</v>
      </c>
      <c r="R130" s="11" t="str">
        <f t="shared" si="24"/>
        <v>20.0</v>
      </c>
      <c r="S130" s="11" t="str">
        <f t="shared" si="25"/>
        <v>m</v>
      </c>
      <c r="T130" s="16" t="str">
        <f t="shared" si="35"/>
        <v>R02</v>
      </c>
      <c r="U130" s="16" t="str">
        <f t="shared" si="36"/>
        <v>R020</v>
      </c>
      <c r="V130" s="22">
        <v>4.4800000000000004</v>
      </c>
      <c r="W130" s="9">
        <f t="shared" si="30"/>
        <v>-2</v>
      </c>
      <c r="X130" s="21">
        <f t="shared" si="32"/>
        <v>4.4800000000000005E-3</v>
      </c>
      <c r="Y130" s="11" t="str">
        <f t="shared" si="26"/>
        <v>4.48</v>
      </c>
      <c r="Z130" s="11" t="str">
        <f t="shared" si="27"/>
        <v>m</v>
      </c>
    </row>
    <row r="131" spans="1:26">
      <c r="A131" s="20">
        <v>1.8</v>
      </c>
      <c r="B131" s="9">
        <f t="shared" si="31"/>
        <v>3</v>
      </c>
      <c r="C131" s="9">
        <f t="shared" si="34"/>
        <v>180</v>
      </c>
      <c r="D131" s="11" t="str">
        <f t="shared" si="22"/>
        <v>180</v>
      </c>
      <c r="E131" s="11">
        <f t="shared" si="23"/>
        <v>0</v>
      </c>
      <c r="G131" s="16" t="str">
        <f t="shared" si="39"/>
        <v>1800</v>
      </c>
      <c r="K131" s="11"/>
      <c r="L131" s="11"/>
      <c r="O131" s="16">
        <v>2.0499999999999998</v>
      </c>
      <c r="P131" s="9">
        <f t="shared" si="37"/>
        <v>-1</v>
      </c>
      <c r="Q131" s="18">
        <f t="shared" si="38"/>
        <v>2.0499999999999997E-2</v>
      </c>
      <c r="R131" s="11" t="str">
        <f t="shared" si="24"/>
        <v>20.5</v>
      </c>
      <c r="S131" s="11" t="str">
        <f t="shared" si="25"/>
        <v>m</v>
      </c>
      <c r="T131" s="16" t="str">
        <f t="shared" si="35"/>
        <v>R02</v>
      </c>
      <c r="U131" s="16" t="str">
        <f t="shared" si="36"/>
        <v>R020</v>
      </c>
      <c r="V131" s="22">
        <v>4.53</v>
      </c>
      <c r="W131" s="9">
        <f t="shared" si="30"/>
        <v>-2</v>
      </c>
      <c r="X131" s="21">
        <f t="shared" si="32"/>
        <v>4.5300000000000002E-3</v>
      </c>
      <c r="Y131" s="11" t="str">
        <f t="shared" si="26"/>
        <v>4.53</v>
      </c>
      <c r="Z131" s="11" t="str">
        <f t="shared" si="27"/>
        <v>m</v>
      </c>
    </row>
    <row r="132" spans="1:26">
      <c r="A132" s="20">
        <v>2</v>
      </c>
      <c r="B132" s="9">
        <f t="shared" si="31"/>
        <v>3</v>
      </c>
      <c r="C132" s="9">
        <f t="shared" si="34"/>
        <v>200</v>
      </c>
      <c r="D132" s="11" t="str">
        <f t="shared" si="22"/>
        <v>200</v>
      </c>
      <c r="E132" s="11">
        <f t="shared" si="23"/>
        <v>0</v>
      </c>
      <c r="G132" s="16" t="str">
        <f t="shared" si="39"/>
        <v>2000</v>
      </c>
      <c r="K132" s="11"/>
      <c r="L132" s="11"/>
      <c r="O132" s="16">
        <v>2.1</v>
      </c>
      <c r="P132" s="9">
        <f t="shared" si="37"/>
        <v>-1</v>
      </c>
      <c r="Q132" s="18">
        <f t="shared" si="38"/>
        <v>2.1000000000000001E-2</v>
      </c>
      <c r="R132" s="11" t="str">
        <f t="shared" si="24"/>
        <v>21.0</v>
      </c>
      <c r="S132" s="11" t="str">
        <f t="shared" si="25"/>
        <v>m</v>
      </c>
      <c r="T132" s="16" t="str">
        <f t="shared" si="35"/>
        <v>R02</v>
      </c>
      <c r="U132" s="16" t="str">
        <f t="shared" si="36"/>
        <v>R021</v>
      </c>
      <c r="V132" s="22">
        <v>4.59</v>
      </c>
      <c r="W132" s="9">
        <f t="shared" si="30"/>
        <v>-2</v>
      </c>
      <c r="X132" s="21">
        <f t="shared" si="32"/>
        <v>4.5899999999999995E-3</v>
      </c>
      <c r="Y132" s="11" t="str">
        <f t="shared" si="26"/>
        <v>4.59</v>
      </c>
      <c r="Z132" s="11" t="str">
        <f t="shared" si="27"/>
        <v>m</v>
      </c>
    </row>
    <row r="133" spans="1:26">
      <c r="A133" s="20">
        <v>2.2000000000000002</v>
      </c>
      <c r="B133" s="9">
        <f t="shared" si="31"/>
        <v>3</v>
      </c>
      <c r="C133" s="9">
        <f t="shared" si="34"/>
        <v>220</v>
      </c>
      <c r="D133" s="11" t="str">
        <f t="shared" ref="D133:D196" si="40">TEXT(C133*_xlfn.XLOOKUP(B133,Index_Table,D_List),SUBSTITUTE(_xlfn.XLOOKUP(B133,Index_Table,T_List),"""",""))</f>
        <v>220</v>
      </c>
      <c r="E133" s="11">
        <f t="shared" ref="E133:E196" si="41">_xlfn.XLOOKUP(B133,Index_Table,Sym_List)</f>
        <v>0</v>
      </c>
      <c r="G133" s="16" t="str">
        <f t="shared" si="39"/>
        <v>2200</v>
      </c>
      <c r="K133" s="11"/>
      <c r="L133" s="11"/>
      <c r="O133" s="16">
        <v>2.15</v>
      </c>
      <c r="P133" s="9">
        <f t="shared" si="37"/>
        <v>-1</v>
      </c>
      <c r="Q133" s="18">
        <f t="shared" si="38"/>
        <v>2.1499999999999998E-2</v>
      </c>
      <c r="R133" s="11" t="str">
        <f t="shared" ref="R133:R196" si="42">TEXT(Q133*_xlfn.XLOOKUP(P133,Index_Table,D_List),SUBSTITUTE(_xlfn.XLOOKUP(P133,Index_Table,T_List),"""",""))</f>
        <v>21.5</v>
      </c>
      <c r="S133" s="11" t="str">
        <f t="shared" ref="S133:S196" si="43">_xlfn.XLOOKUP(P133,Index_Table,Sym_List)</f>
        <v>m</v>
      </c>
      <c r="T133" s="16" t="str">
        <f t="shared" si="35"/>
        <v>R02</v>
      </c>
      <c r="U133" s="16" t="str">
        <f t="shared" si="36"/>
        <v>R021</v>
      </c>
      <c r="V133" s="22">
        <v>4.6399999999999997</v>
      </c>
      <c r="W133" s="9">
        <f t="shared" si="30"/>
        <v>-2</v>
      </c>
      <c r="X133" s="21">
        <f t="shared" si="32"/>
        <v>4.64E-3</v>
      </c>
      <c r="Y133" s="11" t="str">
        <f t="shared" ref="Y133:Y196" si="44">TEXT(X133*_xlfn.XLOOKUP(W133,Index_Table,D_List),SUBSTITUTE(_xlfn.XLOOKUP(W133,Index_Table,T_List),"""",""))</f>
        <v>4.64</v>
      </c>
      <c r="Z133" s="11" t="str">
        <f t="shared" ref="Z133:Z196" si="45">_xlfn.XLOOKUP(W133,Index_Table,Sym_List)</f>
        <v>m</v>
      </c>
    </row>
    <row r="134" spans="1:26">
      <c r="A134" s="20">
        <v>2.4</v>
      </c>
      <c r="B134" s="9">
        <f t="shared" si="31"/>
        <v>3</v>
      </c>
      <c r="C134" s="9">
        <f t="shared" si="34"/>
        <v>240</v>
      </c>
      <c r="D134" s="11" t="str">
        <f t="shared" si="40"/>
        <v>240</v>
      </c>
      <c r="E134" s="11">
        <f t="shared" si="41"/>
        <v>0</v>
      </c>
      <c r="G134" s="16" t="str">
        <f t="shared" si="39"/>
        <v>2400</v>
      </c>
      <c r="K134" s="11"/>
      <c r="L134" s="11"/>
      <c r="O134" s="16">
        <v>2.21</v>
      </c>
      <c r="P134" s="9">
        <f t="shared" si="37"/>
        <v>-1</v>
      </c>
      <c r="Q134" s="18">
        <f t="shared" si="38"/>
        <v>2.2100000000000002E-2</v>
      </c>
      <c r="R134" s="11" t="str">
        <f t="shared" si="42"/>
        <v>22.1</v>
      </c>
      <c r="S134" s="11" t="str">
        <f t="shared" si="43"/>
        <v>m</v>
      </c>
      <c r="T134" s="16" t="str">
        <f t="shared" si="35"/>
        <v>R02</v>
      </c>
      <c r="U134" s="16" t="str">
        <f t="shared" si="36"/>
        <v>R022</v>
      </c>
      <c r="V134" s="22">
        <v>4.7</v>
      </c>
      <c r="W134" s="9">
        <f t="shared" ref="W134:W196" si="46">IF(V134=1,W133+1,W133)</f>
        <v>-2</v>
      </c>
      <c r="X134" s="21">
        <f t="shared" si="32"/>
        <v>4.7000000000000002E-3</v>
      </c>
      <c r="Y134" s="11" t="str">
        <f t="shared" si="44"/>
        <v>4.70</v>
      </c>
      <c r="Z134" s="11" t="str">
        <f t="shared" si="45"/>
        <v>m</v>
      </c>
    </row>
    <row r="135" spans="1:26">
      <c r="A135" s="20">
        <v>2.7</v>
      </c>
      <c r="B135" s="9">
        <f t="shared" ref="B135:B198" si="47">IF(A135=1,B134+1,B134)</f>
        <v>3</v>
      </c>
      <c r="C135" s="9">
        <f t="shared" si="34"/>
        <v>270</v>
      </c>
      <c r="D135" s="11" t="str">
        <f t="shared" si="40"/>
        <v>270</v>
      </c>
      <c r="E135" s="11">
        <f t="shared" si="41"/>
        <v>0</v>
      </c>
      <c r="G135" s="16" t="str">
        <f t="shared" si="39"/>
        <v>2700</v>
      </c>
      <c r="K135" s="11"/>
      <c r="L135" s="11"/>
      <c r="O135" s="16">
        <v>2.2599999999999998</v>
      </c>
      <c r="P135" s="9">
        <f t="shared" si="37"/>
        <v>-1</v>
      </c>
      <c r="Q135" s="18">
        <f t="shared" si="38"/>
        <v>2.2599999999999999E-2</v>
      </c>
      <c r="R135" s="11" t="str">
        <f t="shared" si="42"/>
        <v>22.6</v>
      </c>
      <c r="S135" s="11" t="str">
        <f t="shared" si="43"/>
        <v>m</v>
      </c>
      <c r="T135" s="16" t="str">
        <f t="shared" si="35"/>
        <v>R02</v>
      </c>
      <c r="U135" s="16" t="str">
        <f t="shared" si="36"/>
        <v>R022</v>
      </c>
      <c r="V135" s="22">
        <v>4.75</v>
      </c>
      <c r="W135" s="9">
        <f t="shared" si="46"/>
        <v>-2</v>
      </c>
      <c r="X135" s="21">
        <f t="shared" ref="X135:X196" si="48">V135*10^W135/10</f>
        <v>4.7499999999999999E-3</v>
      </c>
      <c r="Y135" s="11" t="str">
        <f t="shared" si="44"/>
        <v>4.75</v>
      </c>
      <c r="Z135" s="11" t="str">
        <f t="shared" si="45"/>
        <v>m</v>
      </c>
    </row>
    <row r="136" spans="1:26">
      <c r="A136" s="20">
        <v>3</v>
      </c>
      <c r="B136" s="9">
        <f t="shared" si="47"/>
        <v>3</v>
      </c>
      <c r="C136" s="9">
        <f t="shared" si="34"/>
        <v>300</v>
      </c>
      <c r="D136" s="11" t="str">
        <f t="shared" si="40"/>
        <v>300</v>
      </c>
      <c r="E136" s="11">
        <f t="shared" si="41"/>
        <v>0</v>
      </c>
      <c r="G136" s="16" t="str">
        <f t="shared" si="39"/>
        <v>3000</v>
      </c>
      <c r="K136" s="11"/>
      <c r="L136" s="11"/>
      <c r="O136" s="16">
        <v>2.3199999999999998</v>
      </c>
      <c r="P136" s="9">
        <f t="shared" si="37"/>
        <v>-1</v>
      </c>
      <c r="Q136" s="18">
        <f t="shared" si="38"/>
        <v>2.3199999999999998E-2</v>
      </c>
      <c r="R136" s="11" t="str">
        <f t="shared" si="42"/>
        <v>23.2</v>
      </c>
      <c r="S136" s="11" t="str">
        <f t="shared" si="43"/>
        <v>m</v>
      </c>
      <c r="T136" s="16" t="str">
        <f t="shared" si="35"/>
        <v>R02</v>
      </c>
      <c r="U136" s="16" t="str">
        <f t="shared" si="36"/>
        <v>R023</v>
      </c>
      <c r="V136" s="22">
        <v>4.8099999999999996</v>
      </c>
      <c r="W136" s="9">
        <f t="shared" si="46"/>
        <v>-2</v>
      </c>
      <c r="X136" s="21">
        <f t="shared" si="48"/>
        <v>4.81E-3</v>
      </c>
      <c r="Y136" s="11" t="str">
        <f t="shared" si="44"/>
        <v>4.81</v>
      </c>
      <c r="Z136" s="11" t="str">
        <f t="shared" si="45"/>
        <v>m</v>
      </c>
    </row>
    <row r="137" spans="1:26">
      <c r="A137" s="20">
        <v>3.3</v>
      </c>
      <c r="B137" s="9">
        <f t="shared" si="47"/>
        <v>3</v>
      </c>
      <c r="C137" s="9">
        <f t="shared" si="34"/>
        <v>330</v>
      </c>
      <c r="D137" s="11" t="str">
        <f t="shared" si="40"/>
        <v>330</v>
      </c>
      <c r="E137" s="11">
        <f t="shared" si="41"/>
        <v>0</v>
      </c>
      <c r="G137" s="16" t="str">
        <f t="shared" si="39"/>
        <v>3300</v>
      </c>
      <c r="K137" s="11"/>
      <c r="L137" s="11"/>
      <c r="O137" s="16">
        <v>2.37</v>
      </c>
      <c r="P137" s="9">
        <f t="shared" si="37"/>
        <v>-1</v>
      </c>
      <c r="Q137" s="18">
        <f t="shared" si="38"/>
        <v>2.3700000000000002E-2</v>
      </c>
      <c r="R137" s="11" t="str">
        <f t="shared" si="42"/>
        <v>23.7</v>
      </c>
      <c r="S137" s="11" t="str">
        <f t="shared" si="43"/>
        <v>m</v>
      </c>
      <c r="T137" s="16" t="str">
        <f t="shared" si="35"/>
        <v>R02</v>
      </c>
      <c r="U137" s="16" t="str">
        <f t="shared" si="36"/>
        <v>R023</v>
      </c>
      <c r="V137" s="22">
        <v>4.87</v>
      </c>
      <c r="W137" s="9">
        <f t="shared" si="46"/>
        <v>-2</v>
      </c>
      <c r="X137" s="21">
        <f t="shared" si="48"/>
        <v>4.8700000000000002E-3</v>
      </c>
      <c r="Y137" s="11" t="str">
        <f t="shared" si="44"/>
        <v>4.87</v>
      </c>
      <c r="Z137" s="11" t="str">
        <f t="shared" si="45"/>
        <v>m</v>
      </c>
    </row>
    <row r="138" spans="1:26">
      <c r="A138" s="20">
        <v>3.6</v>
      </c>
      <c r="B138" s="9">
        <f t="shared" si="47"/>
        <v>3</v>
      </c>
      <c r="C138" s="9">
        <f t="shared" si="34"/>
        <v>360</v>
      </c>
      <c r="D138" s="11" t="str">
        <f t="shared" si="40"/>
        <v>360</v>
      </c>
      <c r="E138" s="11">
        <f t="shared" si="41"/>
        <v>0</v>
      </c>
      <c r="G138" s="16" t="str">
        <f t="shared" si="39"/>
        <v>3600</v>
      </c>
      <c r="K138" s="11"/>
      <c r="L138" s="11"/>
      <c r="O138" s="16">
        <v>2.4300000000000002</v>
      </c>
      <c r="P138" s="9">
        <f t="shared" si="37"/>
        <v>-1</v>
      </c>
      <c r="Q138" s="18">
        <f t="shared" si="38"/>
        <v>2.4300000000000002E-2</v>
      </c>
      <c r="R138" s="11" t="str">
        <f t="shared" si="42"/>
        <v>24.3</v>
      </c>
      <c r="S138" s="11" t="str">
        <f t="shared" si="43"/>
        <v>m</v>
      </c>
      <c r="T138" s="16" t="str">
        <f t="shared" si="35"/>
        <v>R02</v>
      </c>
      <c r="U138" s="16" t="str">
        <f t="shared" si="36"/>
        <v>R024</v>
      </c>
      <c r="V138" s="22">
        <v>4.93</v>
      </c>
      <c r="W138" s="9">
        <f t="shared" si="46"/>
        <v>-2</v>
      </c>
      <c r="X138" s="21">
        <f t="shared" si="48"/>
        <v>4.9299999999999995E-3</v>
      </c>
      <c r="Y138" s="11" t="str">
        <f t="shared" si="44"/>
        <v>4.93</v>
      </c>
      <c r="Z138" s="11" t="str">
        <f t="shared" si="45"/>
        <v>m</v>
      </c>
    </row>
    <row r="139" spans="1:26">
      <c r="A139" s="20">
        <v>3.9</v>
      </c>
      <c r="B139" s="9">
        <f t="shared" si="47"/>
        <v>3</v>
      </c>
      <c r="C139" s="9">
        <f t="shared" si="34"/>
        <v>390</v>
      </c>
      <c r="D139" s="11" t="str">
        <f t="shared" si="40"/>
        <v>390</v>
      </c>
      <c r="E139" s="11">
        <f t="shared" si="41"/>
        <v>0</v>
      </c>
      <c r="G139" s="16" t="str">
        <f t="shared" si="39"/>
        <v>3900</v>
      </c>
      <c r="K139" s="11"/>
      <c r="L139" s="11"/>
      <c r="O139" s="16">
        <v>2.4900000000000002</v>
      </c>
      <c r="P139" s="9">
        <f t="shared" si="37"/>
        <v>-1</v>
      </c>
      <c r="Q139" s="18">
        <f t="shared" si="38"/>
        <v>2.4900000000000002E-2</v>
      </c>
      <c r="R139" s="11" t="str">
        <f t="shared" si="42"/>
        <v>24.9</v>
      </c>
      <c r="S139" s="11" t="str">
        <f t="shared" si="43"/>
        <v>m</v>
      </c>
      <c r="T139" s="16" t="str">
        <f t="shared" si="35"/>
        <v>R02</v>
      </c>
      <c r="U139" s="16" t="str">
        <f t="shared" si="36"/>
        <v>R024</v>
      </c>
      <c r="V139" s="22">
        <v>4.99</v>
      </c>
      <c r="W139" s="9">
        <f t="shared" si="46"/>
        <v>-2</v>
      </c>
      <c r="X139" s="21">
        <f t="shared" si="48"/>
        <v>4.9899999999999996E-3</v>
      </c>
      <c r="Y139" s="11" t="str">
        <f t="shared" si="44"/>
        <v>4.99</v>
      </c>
      <c r="Z139" s="11" t="str">
        <f t="shared" si="45"/>
        <v>m</v>
      </c>
    </row>
    <row r="140" spans="1:26">
      <c r="A140" s="20">
        <v>4.3</v>
      </c>
      <c r="B140" s="9">
        <f t="shared" si="47"/>
        <v>3</v>
      </c>
      <c r="C140" s="9">
        <f t="shared" si="34"/>
        <v>430</v>
      </c>
      <c r="D140" s="11" t="str">
        <f t="shared" si="40"/>
        <v>430</v>
      </c>
      <c r="E140" s="11">
        <f t="shared" si="41"/>
        <v>0</v>
      </c>
      <c r="G140" s="16" t="str">
        <f t="shared" si="39"/>
        <v>4300</v>
      </c>
      <c r="K140" s="11"/>
      <c r="L140" s="11"/>
      <c r="O140" s="16">
        <v>2.5499999999999998</v>
      </c>
      <c r="P140" s="9">
        <f t="shared" si="37"/>
        <v>-1</v>
      </c>
      <c r="Q140" s="18">
        <f t="shared" si="38"/>
        <v>2.5500000000000002E-2</v>
      </c>
      <c r="R140" s="11" t="str">
        <f t="shared" si="42"/>
        <v>25.5</v>
      </c>
      <c r="S140" s="11" t="str">
        <f t="shared" si="43"/>
        <v>m</v>
      </c>
      <c r="T140" s="16" t="str">
        <f t="shared" si="35"/>
        <v>R02</v>
      </c>
      <c r="U140" s="16" t="str">
        <f t="shared" si="36"/>
        <v>R025</v>
      </c>
      <c r="V140" s="22">
        <v>5.05</v>
      </c>
      <c r="W140" s="9">
        <f t="shared" si="46"/>
        <v>-2</v>
      </c>
      <c r="X140" s="21">
        <f t="shared" si="48"/>
        <v>5.0499999999999998E-3</v>
      </c>
      <c r="Y140" s="11" t="str">
        <f t="shared" si="44"/>
        <v>5.05</v>
      </c>
      <c r="Z140" s="11" t="str">
        <f t="shared" si="45"/>
        <v>m</v>
      </c>
    </row>
    <row r="141" spans="1:26">
      <c r="A141" s="20">
        <v>4.7</v>
      </c>
      <c r="B141" s="9">
        <f t="shared" si="47"/>
        <v>3</v>
      </c>
      <c r="C141" s="9">
        <f t="shared" si="34"/>
        <v>470</v>
      </c>
      <c r="D141" s="11" t="str">
        <f t="shared" si="40"/>
        <v>470</v>
      </c>
      <c r="E141" s="11">
        <f t="shared" si="41"/>
        <v>0</v>
      </c>
      <c r="G141" s="16" t="str">
        <f t="shared" si="39"/>
        <v>4700</v>
      </c>
      <c r="K141" s="11"/>
      <c r="L141" s="11"/>
      <c r="O141" s="16">
        <v>2.61</v>
      </c>
      <c r="P141" s="9">
        <f t="shared" si="37"/>
        <v>-1</v>
      </c>
      <c r="Q141" s="18">
        <f t="shared" si="38"/>
        <v>2.6100000000000002E-2</v>
      </c>
      <c r="R141" s="11" t="str">
        <f t="shared" si="42"/>
        <v>26.1</v>
      </c>
      <c r="S141" s="11" t="str">
        <f t="shared" si="43"/>
        <v>m</v>
      </c>
      <c r="T141" s="16" t="str">
        <f t="shared" si="35"/>
        <v>R02</v>
      </c>
      <c r="U141" s="16" t="str">
        <f t="shared" si="36"/>
        <v>R026</v>
      </c>
      <c r="V141" s="22">
        <v>5.1100000000000003</v>
      </c>
      <c r="W141" s="9">
        <f t="shared" si="46"/>
        <v>-2</v>
      </c>
      <c r="X141" s="21">
        <f t="shared" si="48"/>
        <v>5.1100000000000008E-3</v>
      </c>
      <c r="Y141" s="11" t="str">
        <f t="shared" si="44"/>
        <v>5.11</v>
      </c>
      <c r="Z141" s="11" t="str">
        <f t="shared" si="45"/>
        <v>m</v>
      </c>
    </row>
    <row r="142" spans="1:26">
      <c r="A142" s="20">
        <v>5.0999999999999996</v>
      </c>
      <c r="B142" s="9">
        <f t="shared" si="47"/>
        <v>3</v>
      </c>
      <c r="C142" s="9">
        <f t="shared" si="34"/>
        <v>510</v>
      </c>
      <c r="D142" s="11" t="str">
        <f t="shared" si="40"/>
        <v>510</v>
      </c>
      <c r="E142" s="11">
        <f t="shared" si="41"/>
        <v>0</v>
      </c>
      <c r="G142" s="16" t="str">
        <f t="shared" si="39"/>
        <v>5100</v>
      </c>
      <c r="K142" s="11"/>
      <c r="L142" s="11"/>
      <c r="O142" s="16">
        <v>2.67</v>
      </c>
      <c r="P142" s="9">
        <f t="shared" si="37"/>
        <v>-1</v>
      </c>
      <c r="Q142" s="18">
        <f t="shared" si="38"/>
        <v>2.6700000000000002E-2</v>
      </c>
      <c r="R142" s="11" t="str">
        <f t="shared" si="42"/>
        <v>26.7</v>
      </c>
      <c r="S142" s="11" t="str">
        <f t="shared" si="43"/>
        <v>m</v>
      </c>
      <c r="T142" s="16" t="str">
        <f t="shared" si="35"/>
        <v>R02</v>
      </c>
      <c r="U142" s="16" t="str">
        <f t="shared" si="36"/>
        <v>R026</v>
      </c>
      <c r="V142" s="22">
        <v>5.17</v>
      </c>
      <c r="W142" s="9">
        <f t="shared" si="46"/>
        <v>-2</v>
      </c>
      <c r="X142" s="21">
        <f t="shared" si="48"/>
        <v>5.1700000000000001E-3</v>
      </c>
      <c r="Y142" s="11" t="str">
        <f t="shared" si="44"/>
        <v>5.17</v>
      </c>
      <c r="Z142" s="11" t="str">
        <f t="shared" si="45"/>
        <v>m</v>
      </c>
    </row>
    <row r="143" spans="1:26">
      <c r="A143" s="20">
        <v>5.6</v>
      </c>
      <c r="B143" s="9">
        <f t="shared" si="47"/>
        <v>3</v>
      </c>
      <c r="C143" s="9">
        <f t="shared" si="34"/>
        <v>560</v>
      </c>
      <c r="D143" s="11" t="str">
        <f t="shared" si="40"/>
        <v>560</v>
      </c>
      <c r="E143" s="11">
        <f t="shared" si="41"/>
        <v>0</v>
      </c>
      <c r="G143" s="16" t="str">
        <f t="shared" si="39"/>
        <v>5600</v>
      </c>
      <c r="K143" s="11"/>
      <c r="L143" s="11"/>
      <c r="O143" s="16">
        <v>2.74</v>
      </c>
      <c r="P143" s="9">
        <f t="shared" si="37"/>
        <v>-1</v>
      </c>
      <c r="Q143" s="18">
        <f t="shared" si="38"/>
        <v>2.7400000000000001E-2</v>
      </c>
      <c r="R143" s="11" t="str">
        <f t="shared" si="42"/>
        <v>27.4</v>
      </c>
      <c r="S143" s="11" t="str">
        <f t="shared" si="43"/>
        <v>m</v>
      </c>
      <c r="T143" s="16" t="str">
        <f t="shared" si="35"/>
        <v>R02</v>
      </c>
      <c r="U143" s="16" t="str">
        <f t="shared" si="36"/>
        <v>R027</v>
      </c>
      <c r="V143" s="22">
        <v>5.23</v>
      </c>
      <c r="W143" s="9">
        <f t="shared" si="46"/>
        <v>-2</v>
      </c>
      <c r="X143" s="21">
        <f t="shared" si="48"/>
        <v>5.2300000000000003E-3</v>
      </c>
      <c r="Y143" s="11" t="str">
        <f t="shared" si="44"/>
        <v>5.23</v>
      </c>
      <c r="Z143" s="11" t="str">
        <f t="shared" si="45"/>
        <v>m</v>
      </c>
    </row>
    <row r="144" spans="1:26">
      <c r="A144" s="20">
        <v>6.2</v>
      </c>
      <c r="B144" s="9">
        <f t="shared" si="47"/>
        <v>3</v>
      </c>
      <c r="C144" s="9">
        <f t="shared" si="34"/>
        <v>620</v>
      </c>
      <c r="D144" s="11" t="str">
        <f t="shared" si="40"/>
        <v>620</v>
      </c>
      <c r="E144" s="11">
        <f t="shared" si="41"/>
        <v>0</v>
      </c>
      <c r="G144" s="16" t="str">
        <f t="shared" si="39"/>
        <v>6200</v>
      </c>
      <c r="K144" s="11"/>
      <c r="L144" s="11"/>
      <c r="O144" s="16">
        <v>2.8</v>
      </c>
      <c r="P144" s="9">
        <f t="shared" si="37"/>
        <v>-1</v>
      </c>
      <c r="Q144" s="18">
        <f t="shared" si="38"/>
        <v>2.7999999999999997E-2</v>
      </c>
      <c r="R144" s="11" t="str">
        <f t="shared" si="42"/>
        <v>28.0</v>
      </c>
      <c r="S144" s="11" t="str">
        <f t="shared" si="43"/>
        <v>m</v>
      </c>
      <c r="T144" s="16" t="str">
        <f t="shared" si="35"/>
        <v>R02</v>
      </c>
      <c r="U144" s="16" t="str">
        <f t="shared" si="36"/>
        <v>R028</v>
      </c>
      <c r="V144" s="22">
        <v>5.3</v>
      </c>
      <c r="W144" s="9">
        <f t="shared" si="46"/>
        <v>-2</v>
      </c>
      <c r="X144" s="21">
        <f t="shared" si="48"/>
        <v>5.3E-3</v>
      </c>
      <c r="Y144" s="11" t="str">
        <f t="shared" si="44"/>
        <v>5.30</v>
      </c>
      <c r="Z144" s="11" t="str">
        <f t="shared" si="45"/>
        <v>m</v>
      </c>
    </row>
    <row r="145" spans="1:26">
      <c r="A145" s="20">
        <v>6.8</v>
      </c>
      <c r="B145" s="9">
        <f t="shared" si="47"/>
        <v>3</v>
      </c>
      <c r="C145" s="9">
        <f t="shared" si="34"/>
        <v>680</v>
      </c>
      <c r="D145" s="11" t="str">
        <f t="shared" si="40"/>
        <v>680</v>
      </c>
      <c r="E145" s="11">
        <f t="shared" si="41"/>
        <v>0</v>
      </c>
      <c r="G145" s="16" t="str">
        <f t="shared" si="39"/>
        <v>6800</v>
      </c>
      <c r="K145" s="11"/>
      <c r="L145" s="11"/>
      <c r="O145" s="16">
        <v>2.87</v>
      </c>
      <c r="P145" s="9">
        <f t="shared" si="37"/>
        <v>-1</v>
      </c>
      <c r="Q145" s="18">
        <f t="shared" si="38"/>
        <v>2.8700000000000003E-2</v>
      </c>
      <c r="R145" s="11" t="str">
        <f t="shared" si="42"/>
        <v>28.7</v>
      </c>
      <c r="S145" s="11" t="str">
        <f t="shared" si="43"/>
        <v>m</v>
      </c>
      <c r="T145" s="16" t="str">
        <f t="shared" si="35"/>
        <v>R02</v>
      </c>
      <c r="U145" s="16" t="str">
        <f t="shared" si="36"/>
        <v>R028</v>
      </c>
      <c r="V145" s="22">
        <v>5.36</v>
      </c>
      <c r="W145" s="9">
        <f t="shared" si="46"/>
        <v>-2</v>
      </c>
      <c r="X145" s="21">
        <f t="shared" si="48"/>
        <v>5.3600000000000002E-3</v>
      </c>
      <c r="Y145" s="11" t="str">
        <f t="shared" si="44"/>
        <v>5.36</v>
      </c>
      <c r="Z145" s="11" t="str">
        <f t="shared" si="45"/>
        <v>m</v>
      </c>
    </row>
    <row r="146" spans="1:26">
      <c r="A146" s="20">
        <v>7.5</v>
      </c>
      <c r="B146" s="9">
        <f t="shared" si="47"/>
        <v>3</v>
      </c>
      <c r="C146" s="9">
        <f t="shared" si="34"/>
        <v>750</v>
      </c>
      <c r="D146" s="11" t="str">
        <f t="shared" si="40"/>
        <v>750</v>
      </c>
      <c r="E146" s="11">
        <f t="shared" si="41"/>
        <v>0</v>
      </c>
      <c r="G146" s="16" t="str">
        <f t="shared" si="39"/>
        <v>7500</v>
      </c>
      <c r="K146" s="11"/>
      <c r="L146" s="11"/>
      <c r="O146" s="16">
        <v>2.94</v>
      </c>
      <c r="P146" s="9">
        <f t="shared" si="37"/>
        <v>-1</v>
      </c>
      <c r="Q146" s="18">
        <f t="shared" si="38"/>
        <v>2.9399999999999999E-2</v>
      </c>
      <c r="R146" s="11" t="str">
        <f t="shared" si="42"/>
        <v>29.4</v>
      </c>
      <c r="S146" s="11" t="str">
        <f t="shared" si="43"/>
        <v>m</v>
      </c>
      <c r="T146" s="16" t="str">
        <f t="shared" si="35"/>
        <v>R02</v>
      </c>
      <c r="U146" s="16" t="str">
        <f t="shared" si="36"/>
        <v>R029</v>
      </c>
      <c r="V146" s="22">
        <v>5.42</v>
      </c>
      <c r="W146" s="9">
        <f t="shared" si="46"/>
        <v>-2</v>
      </c>
      <c r="X146" s="21">
        <f t="shared" si="48"/>
        <v>5.4199999999999995E-3</v>
      </c>
      <c r="Y146" s="11" t="str">
        <f t="shared" si="44"/>
        <v>5.42</v>
      </c>
      <c r="Z146" s="11" t="str">
        <f t="shared" si="45"/>
        <v>m</v>
      </c>
    </row>
    <row r="147" spans="1:26">
      <c r="A147" s="20">
        <v>8.1999999999999993</v>
      </c>
      <c r="B147" s="9">
        <f t="shared" si="47"/>
        <v>3</v>
      </c>
      <c r="C147" s="9">
        <f t="shared" si="34"/>
        <v>820</v>
      </c>
      <c r="D147" s="11" t="str">
        <f t="shared" si="40"/>
        <v>820</v>
      </c>
      <c r="E147" s="11">
        <f t="shared" si="41"/>
        <v>0</v>
      </c>
      <c r="G147" s="16" t="str">
        <f t="shared" si="39"/>
        <v>8200</v>
      </c>
      <c r="K147" s="11"/>
      <c r="L147" s="11"/>
      <c r="O147" s="16">
        <v>3.01</v>
      </c>
      <c r="P147" s="9">
        <f t="shared" si="37"/>
        <v>-1</v>
      </c>
      <c r="Q147" s="18">
        <f t="shared" si="38"/>
        <v>3.0099999999999998E-2</v>
      </c>
      <c r="R147" s="11" t="str">
        <f t="shared" si="42"/>
        <v>30.1</v>
      </c>
      <c r="S147" s="11" t="str">
        <f t="shared" si="43"/>
        <v>m</v>
      </c>
      <c r="T147" s="16" t="str">
        <f t="shared" si="35"/>
        <v>R03</v>
      </c>
      <c r="U147" s="16" t="str">
        <f t="shared" si="36"/>
        <v>R030</v>
      </c>
      <c r="V147" s="22">
        <v>5.49</v>
      </c>
      <c r="W147" s="9">
        <f t="shared" si="46"/>
        <v>-2</v>
      </c>
      <c r="X147" s="21">
        <f t="shared" si="48"/>
        <v>5.4900000000000001E-3</v>
      </c>
      <c r="Y147" s="11" t="str">
        <f t="shared" si="44"/>
        <v>5.49</v>
      </c>
      <c r="Z147" s="11" t="str">
        <f t="shared" si="45"/>
        <v>m</v>
      </c>
    </row>
    <row r="148" spans="1:26">
      <c r="A148" s="20">
        <v>9.1</v>
      </c>
      <c r="B148" s="9">
        <f t="shared" si="47"/>
        <v>3</v>
      </c>
      <c r="C148" s="9">
        <f t="shared" si="34"/>
        <v>910</v>
      </c>
      <c r="D148" s="11" t="str">
        <f t="shared" si="40"/>
        <v>910</v>
      </c>
      <c r="E148" s="11">
        <f t="shared" si="41"/>
        <v>0</v>
      </c>
      <c r="G148" s="16" t="str">
        <f t="shared" si="39"/>
        <v>9100</v>
      </c>
      <c r="K148" s="11"/>
      <c r="L148" s="11"/>
      <c r="O148" s="16">
        <v>3.09</v>
      </c>
      <c r="P148" s="9">
        <f t="shared" si="37"/>
        <v>-1</v>
      </c>
      <c r="Q148" s="18">
        <f t="shared" si="38"/>
        <v>3.09E-2</v>
      </c>
      <c r="R148" s="11" t="str">
        <f t="shared" si="42"/>
        <v>30.9</v>
      </c>
      <c r="S148" s="11" t="str">
        <f t="shared" si="43"/>
        <v>m</v>
      </c>
      <c r="T148" s="16" t="str">
        <f t="shared" si="35"/>
        <v>R03</v>
      </c>
      <c r="U148" s="16" t="str">
        <f t="shared" si="36"/>
        <v>R030</v>
      </c>
      <c r="V148" s="22">
        <v>5.56</v>
      </c>
      <c r="W148" s="9">
        <f t="shared" si="46"/>
        <v>-2</v>
      </c>
      <c r="X148" s="21">
        <f t="shared" si="48"/>
        <v>5.5599999999999998E-3</v>
      </c>
      <c r="Y148" s="11" t="str">
        <f t="shared" si="44"/>
        <v>5.56</v>
      </c>
      <c r="Z148" s="11" t="str">
        <f t="shared" si="45"/>
        <v>m</v>
      </c>
    </row>
    <row r="149" spans="1:26">
      <c r="A149" s="20">
        <v>1</v>
      </c>
      <c r="B149" s="9">
        <f t="shared" si="47"/>
        <v>4</v>
      </c>
      <c r="C149" s="9">
        <f t="shared" si="34"/>
        <v>1000</v>
      </c>
      <c r="D149" s="11" t="str">
        <f t="shared" si="40"/>
        <v>1.00</v>
      </c>
      <c r="E149" s="11" t="str">
        <f t="shared" si="41"/>
        <v>k</v>
      </c>
      <c r="G149" s="16" t="str">
        <f t="shared" si="39"/>
        <v>1001</v>
      </c>
      <c r="K149" s="11"/>
      <c r="L149" s="11"/>
      <c r="O149" s="16">
        <v>3.16</v>
      </c>
      <c r="P149" s="9">
        <f t="shared" si="37"/>
        <v>-1</v>
      </c>
      <c r="Q149" s="18">
        <f t="shared" si="38"/>
        <v>3.1600000000000003E-2</v>
      </c>
      <c r="R149" s="11" t="str">
        <f t="shared" si="42"/>
        <v>31.6</v>
      </c>
      <c r="S149" s="11" t="str">
        <f t="shared" si="43"/>
        <v>m</v>
      </c>
      <c r="T149" s="16" t="str">
        <f t="shared" si="35"/>
        <v>R03</v>
      </c>
      <c r="U149" s="16" t="str">
        <f t="shared" si="36"/>
        <v>R031</v>
      </c>
      <c r="V149" s="22">
        <v>5.62</v>
      </c>
      <c r="W149" s="9">
        <f t="shared" si="46"/>
        <v>-2</v>
      </c>
      <c r="X149" s="21">
        <f t="shared" si="48"/>
        <v>5.62E-3</v>
      </c>
      <c r="Y149" s="11" t="str">
        <f t="shared" si="44"/>
        <v>5.62</v>
      </c>
      <c r="Z149" s="11" t="str">
        <f t="shared" si="45"/>
        <v>m</v>
      </c>
    </row>
    <row r="150" spans="1:26">
      <c r="A150" s="20">
        <v>1.1000000000000001</v>
      </c>
      <c r="B150" s="9">
        <f t="shared" si="47"/>
        <v>4</v>
      </c>
      <c r="C150" s="9">
        <f t="shared" si="34"/>
        <v>1100</v>
      </c>
      <c r="D150" s="11" t="str">
        <f t="shared" si="40"/>
        <v>1.10</v>
      </c>
      <c r="E150" s="11" t="str">
        <f t="shared" si="41"/>
        <v>k</v>
      </c>
      <c r="G150" s="16" t="str">
        <f t="shared" si="39"/>
        <v>1101</v>
      </c>
      <c r="K150" s="11"/>
      <c r="L150" s="11"/>
      <c r="O150" s="16">
        <v>3.24</v>
      </c>
      <c r="P150" s="9">
        <f t="shared" si="37"/>
        <v>-1</v>
      </c>
      <c r="Q150" s="18">
        <f t="shared" si="38"/>
        <v>3.2400000000000005E-2</v>
      </c>
      <c r="R150" s="11" t="str">
        <f t="shared" si="42"/>
        <v>32.4</v>
      </c>
      <c r="S150" s="11" t="str">
        <f t="shared" si="43"/>
        <v>m</v>
      </c>
      <c r="T150" s="16" t="str">
        <f t="shared" si="35"/>
        <v>R03</v>
      </c>
      <c r="U150" s="16" t="str">
        <f t="shared" si="36"/>
        <v>R032</v>
      </c>
      <c r="V150" s="22">
        <v>5.69</v>
      </c>
      <c r="W150" s="9">
        <f t="shared" si="46"/>
        <v>-2</v>
      </c>
      <c r="X150" s="21">
        <f t="shared" si="48"/>
        <v>5.6900000000000006E-3</v>
      </c>
      <c r="Y150" s="11" t="str">
        <f t="shared" si="44"/>
        <v>5.69</v>
      </c>
      <c r="Z150" s="11" t="str">
        <f t="shared" si="45"/>
        <v>m</v>
      </c>
    </row>
    <row r="151" spans="1:26">
      <c r="A151" s="20">
        <v>1.2</v>
      </c>
      <c r="B151" s="9">
        <f t="shared" si="47"/>
        <v>4</v>
      </c>
      <c r="C151" s="9">
        <f t="shared" si="34"/>
        <v>1200</v>
      </c>
      <c r="D151" s="11" t="str">
        <f t="shared" si="40"/>
        <v>1.20</v>
      </c>
      <c r="E151" s="11" t="str">
        <f t="shared" si="41"/>
        <v>k</v>
      </c>
      <c r="G151" s="16" t="str">
        <f t="shared" si="39"/>
        <v>1201</v>
      </c>
      <c r="K151" s="11"/>
      <c r="L151" s="11"/>
      <c r="O151" s="16">
        <v>3.32</v>
      </c>
      <c r="P151" s="9">
        <f t="shared" si="37"/>
        <v>-1</v>
      </c>
      <c r="Q151" s="18">
        <f t="shared" si="38"/>
        <v>3.32E-2</v>
      </c>
      <c r="R151" s="11" t="str">
        <f t="shared" si="42"/>
        <v>33.2</v>
      </c>
      <c r="S151" s="11" t="str">
        <f t="shared" si="43"/>
        <v>m</v>
      </c>
      <c r="T151" s="16" t="str">
        <f t="shared" si="35"/>
        <v>R03</v>
      </c>
      <c r="U151" s="16" t="str">
        <f t="shared" si="36"/>
        <v>R033</v>
      </c>
      <c r="V151" s="22">
        <v>5.76</v>
      </c>
      <c r="W151" s="9">
        <f t="shared" si="46"/>
        <v>-2</v>
      </c>
      <c r="X151" s="21">
        <f t="shared" si="48"/>
        <v>5.7599999999999995E-3</v>
      </c>
      <c r="Y151" s="11" t="str">
        <f t="shared" si="44"/>
        <v>5.76</v>
      </c>
      <c r="Z151" s="11" t="str">
        <f t="shared" si="45"/>
        <v>m</v>
      </c>
    </row>
    <row r="152" spans="1:26">
      <c r="A152" s="20">
        <v>1.3</v>
      </c>
      <c r="B152" s="9">
        <f t="shared" si="47"/>
        <v>4</v>
      </c>
      <c r="C152" s="9">
        <f t="shared" si="34"/>
        <v>1300</v>
      </c>
      <c r="D152" s="11" t="str">
        <f t="shared" si="40"/>
        <v>1.30</v>
      </c>
      <c r="E152" s="11" t="str">
        <f t="shared" si="41"/>
        <v>k</v>
      </c>
      <c r="G152" s="16" t="str">
        <f t="shared" si="39"/>
        <v>1301</v>
      </c>
      <c r="K152" s="11"/>
      <c r="L152" s="11"/>
      <c r="O152" s="16">
        <v>3.4</v>
      </c>
      <c r="P152" s="9">
        <f t="shared" si="37"/>
        <v>-1</v>
      </c>
      <c r="Q152" s="18">
        <f t="shared" si="38"/>
        <v>3.4000000000000002E-2</v>
      </c>
      <c r="R152" s="11" t="str">
        <f t="shared" si="42"/>
        <v>34.0</v>
      </c>
      <c r="S152" s="11" t="str">
        <f t="shared" si="43"/>
        <v>m</v>
      </c>
      <c r="T152" s="16" t="str">
        <f t="shared" si="35"/>
        <v>R03</v>
      </c>
      <c r="U152" s="16" t="str">
        <f t="shared" si="36"/>
        <v>R034</v>
      </c>
      <c r="V152" s="22">
        <v>5.83</v>
      </c>
      <c r="W152" s="9">
        <f t="shared" si="46"/>
        <v>-2</v>
      </c>
      <c r="X152" s="21">
        <f t="shared" si="48"/>
        <v>5.8300000000000001E-3</v>
      </c>
      <c r="Y152" s="11" t="str">
        <f t="shared" si="44"/>
        <v>5.83</v>
      </c>
      <c r="Z152" s="11" t="str">
        <f t="shared" si="45"/>
        <v>m</v>
      </c>
    </row>
    <row r="153" spans="1:26">
      <c r="A153" s="20">
        <v>1.5</v>
      </c>
      <c r="B153" s="9">
        <f t="shared" si="47"/>
        <v>4</v>
      </c>
      <c r="C153" s="9">
        <f t="shared" si="34"/>
        <v>1500</v>
      </c>
      <c r="D153" s="11" t="str">
        <f t="shared" si="40"/>
        <v>1.50</v>
      </c>
      <c r="E153" s="11" t="str">
        <f t="shared" si="41"/>
        <v>k</v>
      </c>
      <c r="G153" s="16" t="str">
        <f t="shared" si="39"/>
        <v>1501</v>
      </c>
      <c r="K153" s="11"/>
      <c r="L153" s="11"/>
      <c r="O153" s="16">
        <v>3.48</v>
      </c>
      <c r="P153" s="9">
        <f t="shared" si="37"/>
        <v>-1</v>
      </c>
      <c r="Q153" s="18">
        <f t="shared" si="38"/>
        <v>3.4800000000000005E-2</v>
      </c>
      <c r="R153" s="11" t="str">
        <f t="shared" si="42"/>
        <v>34.8</v>
      </c>
      <c r="S153" s="11" t="str">
        <f t="shared" si="43"/>
        <v>m</v>
      </c>
      <c r="T153" s="16" t="str">
        <f t="shared" si="35"/>
        <v>R03</v>
      </c>
      <c r="U153" s="16" t="str">
        <f t="shared" si="36"/>
        <v>R034</v>
      </c>
      <c r="V153" s="22">
        <v>5.9</v>
      </c>
      <c r="W153" s="9">
        <f t="shared" si="46"/>
        <v>-2</v>
      </c>
      <c r="X153" s="21">
        <f t="shared" si="48"/>
        <v>5.9000000000000007E-3</v>
      </c>
      <c r="Y153" s="11" t="str">
        <f t="shared" si="44"/>
        <v>5.90</v>
      </c>
      <c r="Z153" s="11" t="str">
        <f t="shared" si="45"/>
        <v>m</v>
      </c>
    </row>
    <row r="154" spans="1:26">
      <c r="A154" s="20">
        <v>1.6</v>
      </c>
      <c r="B154" s="9">
        <f t="shared" si="47"/>
        <v>4</v>
      </c>
      <c r="C154" s="9">
        <f t="shared" si="34"/>
        <v>1600</v>
      </c>
      <c r="D154" s="11" t="str">
        <f t="shared" si="40"/>
        <v>1.60</v>
      </c>
      <c r="E154" s="11" t="str">
        <f t="shared" si="41"/>
        <v>k</v>
      </c>
      <c r="G154" s="16" t="str">
        <f t="shared" si="39"/>
        <v>1601</v>
      </c>
      <c r="K154" s="11"/>
      <c r="L154" s="11"/>
      <c r="O154" s="16">
        <v>3.57</v>
      </c>
      <c r="P154" s="9">
        <f t="shared" si="37"/>
        <v>-1</v>
      </c>
      <c r="Q154" s="18">
        <f t="shared" si="38"/>
        <v>3.5699999999999996E-2</v>
      </c>
      <c r="R154" s="11" t="str">
        <f t="shared" si="42"/>
        <v>35.7</v>
      </c>
      <c r="S154" s="11" t="str">
        <f t="shared" si="43"/>
        <v>m</v>
      </c>
      <c r="T154" s="16" t="str">
        <f t="shared" si="35"/>
        <v>R03</v>
      </c>
      <c r="U154" s="16" t="str">
        <f t="shared" si="36"/>
        <v>R035</v>
      </c>
      <c r="V154" s="22">
        <v>5.97</v>
      </c>
      <c r="W154" s="9">
        <f t="shared" si="46"/>
        <v>-2</v>
      </c>
      <c r="X154" s="21">
        <f t="shared" si="48"/>
        <v>5.9699999999999996E-3</v>
      </c>
      <c r="Y154" s="11" t="str">
        <f t="shared" si="44"/>
        <v>5.97</v>
      </c>
      <c r="Z154" s="11" t="str">
        <f t="shared" si="45"/>
        <v>m</v>
      </c>
    </row>
    <row r="155" spans="1:26">
      <c r="A155" s="20">
        <v>1.8</v>
      </c>
      <c r="B155" s="9">
        <f t="shared" si="47"/>
        <v>4</v>
      </c>
      <c r="C155" s="9">
        <f t="shared" si="34"/>
        <v>1800</v>
      </c>
      <c r="D155" s="11" t="str">
        <f t="shared" si="40"/>
        <v>1.80</v>
      </c>
      <c r="E155" s="11" t="str">
        <f t="shared" si="41"/>
        <v>k</v>
      </c>
      <c r="G155" s="16" t="str">
        <f t="shared" si="39"/>
        <v>1801</v>
      </c>
      <c r="K155" s="11"/>
      <c r="L155" s="11"/>
      <c r="O155" s="16">
        <v>3.65</v>
      </c>
      <c r="P155" s="9">
        <f t="shared" si="37"/>
        <v>-1</v>
      </c>
      <c r="Q155" s="18">
        <f t="shared" si="38"/>
        <v>3.6499999999999998E-2</v>
      </c>
      <c r="R155" s="11" t="str">
        <f t="shared" si="42"/>
        <v>36.5</v>
      </c>
      <c r="S155" s="11" t="str">
        <f t="shared" si="43"/>
        <v>m</v>
      </c>
      <c r="T155" s="16" t="str">
        <f t="shared" si="35"/>
        <v>R03</v>
      </c>
      <c r="U155" s="16" t="str">
        <f t="shared" si="36"/>
        <v>R036</v>
      </c>
      <c r="V155" s="22">
        <v>6.04</v>
      </c>
      <c r="W155" s="9">
        <f t="shared" si="46"/>
        <v>-2</v>
      </c>
      <c r="X155" s="21">
        <f t="shared" si="48"/>
        <v>6.0400000000000002E-3</v>
      </c>
      <c r="Y155" s="11" t="str">
        <f t="shared" si="44"/>
        <v>6.04</v>
      </c>
      <c r="Z155" s="11" t="str">
        <f t="shared" si="45"/>
        <v>m</v>
      </c>
    </row>
    <row r="156" spans="1:26">
      <c r="A156" s="20">
        <v>2</v>
      </c>
      <c r="B156" s="9">
        <f t="shared" si="47"/>
        <v>4</v>
      </c>
      <c r="C156" s="9">
        <f t="shared" si="34"/>
        <v>2000</v>
      </c>
      <c r="D156" s="11" t="str">
        <f t="shared" si="40"/>
        <v>2.00</v>
      </c>
      <c r="E156" s="11" t="str">
        <f t="shared" si="41"/>
        <v>k</v>
      </c>
      <c r="G156" s="16" t="str">
        <f t="shared" si="39"/>
        <v>2001</v>
      </c>
      <c r="K156" s="11"/>
      <c r="L156" s="11"/>
      <c r="O156" s="16">
        <v>3.74</v>
      </c>
      <c r="P156" s="9">
        <f t="shared" si="37"/>
        <v>-1</v>
      </c>
      <c r="Q156" s="18">
        <f t="shared" si="38"/>
        <v>3.7400000000000003E-2</v>
      </c>
      <c r="R156" s="11" t="str">
        <f t="shared" si="42"/>
        <v>37.4</v>
      </c>
      <c r="S156" s="11" t="str">
        <f t="shared" si="43"/>
        <v>m</v>
      </c>
      <c r="T156" s="16" t="str">
        <f t="shared" si="35"/>
        <v>R03</v>
      </c>
      <c r="U156" s="16" t="str">
        <f t="shared" si="36"/>
        <v>R037</v>
      </c>
      <c r="V156" s="22">
        <v>6.12</v>
      </c>
      <c r="W156" s="9">
        <f t="shared" si="46"/>
        <v>-2</v>
      </c>
      <c r="X156" s="21">
        <f t="shared" si="48"/>
        <v>6.1200000000000004E-3</v>
      </c>
      <c r="Y156" s="11" t="str">
        <f t="shared" si="44"/>
        <v>6.12</v>
      </c>
      <c r="Z156" s="11" t="str">
        <f t="shared" si="45"/>
        <v>m</v>
      </c>
    </row>
    <row r="157" spans="1:26">
      <c r="A157" s="20">
        <v>2.2000000000000002</v>
      </c>
      <c r="B157" s="9">
        <f t="shared" si="47"/>
        <v>4</v>
      </c>
      <c r="C157" s="9">
        <f t="shared" si="34"/>
        <v>2200</v>
      </c>
      <c r="D157" s="11" t="str">
        <f t="shared" si="40"/>
        <v>2.20</v>
      </c>
      <c r="E157" s="11" t="str">
        <f t="shared" si="41"/>
        <v>k</v>
      </c>
      <c r="G157" s="16" t="str">
        <f t="shared" si="39"/>
        <v>2201</v>
      </c>
      <c r="K157" s="11"/>
      <c r="L157" s="11"/>
      <c r="O157" s="16">
        <v>3.83</v>
      </c>
      <c r="P157" s="9">
        <f t="shared" si="37"/>
        <v>-1</v>
      </c>
      <c r="Q157" s="18">
        <f t="shared" si="38"/>
        <v>3.8300000000000001E-2</v>
      </c>
      <c r="R157" s="11" t="str">
        <f t="shared" si="42"/>
        <v>38.3</v>
      </c>
      <c r="S157" s="11" t="str">
        <f t="shared" si="43"/>
        <v>m</v>
      </c>
      <c r="T157" s="16" t="str">
        <f t="shared" si="35"/>
        <v>R03</v>
      </c>
      <c r="U157" s="16" t="str">
        <f t="shared" si="36"/>
        <v>R038</v>
      </c>
      <c r="V157" s="22">
        <v>6.19</v>
      </c>
      <c r="W157" s="9">
        <f t="shared" si="46"/>
        <v>-2</v>
      </c>
      <c r="X157" s="21">
        <f t="shared" si="48"/>
        <v>6.1900000000000002E-3</v>
      </c>
      <c r="Y157" s="11" t="str">
        <f t="shared" si="44"/>
        <v>6.19</v>
      </c>
      <c r="Z157" s="11" t="str">
        <f t="shared" si="45"/>
        <v>m</v>
      </c>
    </row>
    <row r="158" spans="1:26">
      <c r="A158" s="20">
        <v>2.4</v>
      </c>
      <c r="B158" s="9">
        <f t="shared" si="47"/>
        <v>4</v>
      </c>
      <c r="C158" s="9">
        <f t="shared" si="34"/>
        <v>2400</v>
      </c>
      <c r="D158" s="11" t="str">
        <f t="shared" si="40"/>
        <v>2.40</v>
      </c>
      <c r="E158" s="11" t="str">
        <f t="shared" si="41"/>
        <v>k</v>
      </c>
      <c r="G158" s="16" t="str">
        <f t="shared" si="39"/>
        <v>2401</v>
      </c>
      <c r="K158" s="11"/>
      <c r="L158" s="11"/>
      <c r="O158" s="16">
        <v>3.92</v>
      </c>
      <c r="P158" s="9">
        <f t="shared" si="37"/>
        <v>-1</v>
      </c>
      <c r="Q158" s="18">
        <f t="shared" si="38"/>
        <v>3.9199999999999999E-2</v>
      </c>
      <c r="R158" s="11" t="str">
        <f t="shared" si="42"/>
        <v>39.2</v>
      </c>
      <c r="S158" s="11" t="str">
        <f t="shared" si="43"/>
        <v>m</v>
      </c>
      <c r="T158" s="16" t="str">
        <f t="shared" si="35"/>
        <v>R03</v>
      </c>
      <c r="U158" s="16" t="str">
        <f t="shared" si="36"/>
        <v>R039</v>
      </c>
      <c r="V158" s="22">
        <v>6.26</v>
      </c>
      <c r="W158" s="9">
        <f t="shared" si="46"/>
        <v>-2</v>
      </c>
      <c r="X158" s="21">
        <f t="shared" si="48"/>
        <v>6.2599999999999999E-3</v>
      </c>
      <c r="Y158" s="11" t="str">
        <f t="shared" si="44"/>
        <v>6.26</v>
      </c>
      <c r="Z158" s="11" t="str">
        <f t="shared" si="45"/>
        <v>m</v>
      </c>
    </row>
    <row r="159" spans="1:26">
      <c r="A159" s="20">
        <v>2.7</v>
      </c>
      <c r="B159" s="9">
        <f t="shared" si="47"/>
        <v>4</v>
      </c>
      <c r="C159" s="9">
        <f t="shared" si="34"/>
        <v>2700</v>
      </c>
      <c r="D159" s="11" t="str">
        <f t="shared" si="40"/>
        <v>2.70</v>
      </c>
      <c r="E159" s="11" t="str">
        <f t="shared" si="41"/>
        <v>k</v>
      </c>
      <c r="G159" s="16" t="str">
        <f t="shared" si="39"/>
        <v>2701</v>
      </c>
      <c r="K159" s="11"/>
      <c r="L159" s="11"/>
      <c r="O159" s="16">
        <v>4.0199999999999996</v>
      </c>
      <c r="P159" s="9">
        <f t="shared" si="37"/>
        <v>-1</v>
      </c>
      <c r="Q159" s="18">
        <f t="shared" si="38"/>
        <v>4.02E-2</v>
      </c>
      <c r="R159" s="11" t="str">
        <f t="shared" si="42"/>
        <v>40.2</v>
      </c>
      <c r="S159" s="11" t="str">
        <f t="shared" si="43"/>
        <v>m</v>
      </c>
      <c r="T159" s="16" t="str">
        <f t="shared" si="35"/>
        <v>R04</v>
      </c>
      <c r="U159" s="16" t="str">
        <f t="shared" si="36"/>
        <v>R040</v>
      </c>
      <c r="V159" s="22">
        <v>6.34</v>
      </c>
      <c r="W159" s="9">
        <f t="shared" si="46"/>
        <v>-2</v>
      </c>
      <c r="X159" s="21">
        <f t="shared" si="48"/>
        <v>6.3400000000000001E-3</v>
      </c>
      <c r="Y159" s="11" t="str">
        <f t="shared" si="44"/>
        <v>6.34</v>
      </c>
      <c r="Z159" s="11" t="str">
        <f t="shared" si="45"/>
        <v>m</v>
      </c>
    </row>
    <row r="160" spans="1:26">
      <c r="A160" s="20">
        <v>3</v>
      </c>
      <c r="B160" s="9">
        <f t="shared" si="47"/>
        <v>4</v>
      </c>
      <c r="C160" s="9">
        <f t="shared" ref="C160:C223" si="49">A160*10^B160/10</f>
        <v>3000</v>
      </c>
      <c r="D160" s="11" t="str">
        <f t="shared" si="40"/>
        <v>3.00</v>
      </c>
      <c r="E160" s="11" t="str">
        <f t="shared" si="41"/>
        <v>k</v>
      </c>
      <c r="G160" s="16" t="str">
        <f t="shared" si="39"/>
        <v>3001</v>
      </c>
      <c r="K160" s="11"/>
      <c r="L160" s="11"/>
      <c r="O160" s="16">
        <v>4.12</v>
      </c>
      <c r="P160" s="9">
        <f t="shared" si="37"/>
        <v>-1</v>
      </c>
      <c r="Q160" s="18">
        <f t="shared" si="38"/>
        <v>4.1200000000000001E-2</v>
      </c>
      <c r="R160" s="11" t="str">
        <f t="shared" si="42"/>
        <v>41.2</v>
      </c>
      <c r="S160" s="11" t="str">
        <f t="shared" si="43"/>
        <v>m</v>
      </c>
      <c r="T160" s="16" t="str">
        <f t="shared" si="35"/>
        <v>R04</v>
      </c>
      <c r="U160" s="16" t="str">
        <f t="shared" si="36"/>
        <v>R041</v>
      </c>
      <c r="V160" s="22">
        <v>6.42</v>
      </c>
      <c r="W160" s="9">
        <f t="shared" si="46"/>
        <v>-2</v>
      </c>
      <c r="X160" s="21">
        <f t="shared" si="48"/>
        <v>6.4200000000000004E-3</v>
      </c>
      <c r="Y160" s="11" t="str">
        <f t="shared" si="44"/>
        <v>6.42</v>
      </c>
      <c r="Z160" s="11" t="str">
        <f t="shared" si="45"/>
        <v>m</v>
      </c>
    </row>
    <row r="161" spans="1:26">
      <c r="A161" s="20">
        <v>3.3</v>
      </c>
      <c r="B161" s="9">
        <f t="shared" si="47"/>
        <v>4</v>
      </c>
      <c r="C161" s="9">
        <f t="shared" si="49"/>
        <v>3300</v>
      </c>
      <c r="D161" s="11" t="str">
        <f t="shared" si="40"/>
        <v>3.30</v>
      </c>
      <c r="E161" s="11" t="str">
        <f t="shared" si="41"/>
        <v>k</v>
      </c>
      <c r="G161" s="16" t="str">
        <f t="shared" si="39"/>
        <v>3301</v>
      </c>
      <c r="K161" s="11"/>
      <c r="L161" s="11"/>
      <c r="O161" s="16">
        <v>4.22</v>
      </c>
      <c r="P161" s="9">
        <f t="shared" si="37"/>
        <v>-1</v>
      </c>
      <c r="Q161" s="18">
        <f t="shared" si="38"/>
        <v>4.2200000000000001E-2</v>
      </c>
      <c r="R161" s="11" t="str">
        <f t="shared" si="42"/>
        <v>42.2</v>
      </c>
      <c r="S161" s="11" t="str">
        <f t="shared" si="43"/>
        <v>m</v>
      </c>
      <c r="T161" s="16" t="str">
        <f t="shared" si="35"/>
        <v>R04</v>
      </c>
      <c r="U161" s="16" t="str">
        <f t="shared" si="36"/>
        <v>R042</v>
      </c>
      <c r="V161" s="22">
        <v>6.49</v>
      </c>
      <c r="W161" s="9">
        <f t="shared" si="46"/>
        <v>-2</v>
      </c>
      <c r="X161" s="21">
        <f t="shared" si="48"/>
        <v>6.4900000000000001E-3</v>
      </c>
      <c r="Y161" s="11" t="str">
        <f t="shared" si="44"/>
        <v>6.49</v>
      </c>
      <c r="Z161" s="11" t="str">
        <f t="shared" si="45"/>
        <v>m</v>
      </c>
    </row>
    <row r="162" spans="1:26">
      <c r="A162" s="20">
        <v>3.6</v>
      </c>
      <c r="B162" s="9">
        <f t="shared" si="47"/>
        <v>4</v>
      </c>
      <c r="C162" s="9">
        <f t="shared" si="49"/>
        <v>3600</v>
      </c>
      <c r="D162" s="11" t="str">
        <f t="shared" si="40"/>
        <v>3.60</v>
      </c>
      <c r="E162" s="11" t="str">
        <f t="shared" si="41"/>
        <v>k</v>
      </c>
      <c r="G162" s="16" t="str">
        <f t="shared" si="39"/>
        <v>3601</v>
      </c>
      <c r="K162" s="11"/>
      <c r="L162" s="11"/>
      <c r="O162" s="16">
        <v>4.32</v>
      </c>
      <c r="P162" s="9">
        <f t="shared" si="37"/>
        <v>-1</v>
      </c>
      <c r="Q162" s="18">
        <f t="shared" si="38"/>
        <v>4.3200000000000002E-2</v>
      </c>
      <c r="R162" s="11" t="str">
        <f t="shared" si="42"/>
        <v>43.2</v>
      </c>
      <c r="S162" s="11" t="str">
        <f t="shared" si="43"/>
        <v>m</v>
      </c>
      <c r="T162" s="16" t="str">
        <f t="shared" si="35"/>
        <v>R04</v>
      </c>
      <c r="U162" s="16" t="str">
        <f t="shared" si="36"/>
        <v>R043</v>
      </c>
      <c r="V162" s="22">
        <v>6.57</v>
      </c>
      <c r="W162" s="9">
        <f t="shared" si="46"/>
        <v>-2</v>
      </c>
      <c r="X162" s="21">
        <f t="shared" si="48"/>
        <v>6.5700000000000012E-3</v>
      </c>
      <c r="Y162" s="11" t="str">
        <f t="shared" si="44"/>
        <v>6.57</v>
      </c>
      <c r="Z162" s="11" t="str">
        <f t="shared" si="45"/>
        <v>m</v>
      </c>
    </row>
    <row r="163" spans="1:26">
      <c r="A163" s="20">
        <v>3.9</v>
      </c>
      <c r="B163" s="9">
        <f t="shared" si="47"/>
        <v>4</v>
      </c>
      <c r="C163" s="9">
        <f t="shared" si="49"/>
        <v>3900</v>
      </c>
      <c r="D163" s="11" t="str">
        <f t="shared" si="40"/>
        <v>3.90</v>
      </c>
      <c r="E163" s="11" t="str">
        <f t="shared" si="41"/>
        <v>k</v>
      </c>
      <c r="G163" s="16" t="str">
        <f t="shared" si="39"/>
        <v>3901</v>
      </c>
      <c r="K163" s="11"/>
      <c r="L163" s="11"/>
      <c r="O163" s="16">
        <v>4.42</v>
      </c>
      <c r="P163" s="9">
        <f t="shared" si="37"/>
        <v>-1</v>
      </c>
      <c r="Q163" s="18">
        <f t="shared" si="38"/>
        <v>4.4200000000000003E-2</v>
      </c>
      <c r="R163" s="11" t="str">
        <f t="shared" si="42"/>
        <v>44.2</v>
      </c>
      <c r="S163" s="11" t="str">
        <f t="shared" si="43"/>
        <v>m</v>
      </c>
      <c r="T163" s="16" t="str">
        <f t="shared" si="35"/>
        <v>R04</v>
      </c>
      <c r="U163" s="16" t="str">
        <f t="shared" si="36"/>
        <v>R044</v>
      </c>
      <c r="V163" s="22">
        <v>6.65</v>
      </c>
      <c r="W163" s="9">
        <f t="shared" si="46"/>
        <v>-2</v>
      </c>
      <c r="X163" s="21">
        <f t="shared" si="48"/>
        <v>6.6500000000000005E-3</v>
      </c>
      <c r="Y163" s="11" t="str">
        <f t="shared" si="44"/>
        <v>6.65</v>
      </c>
      <c r="Z163" s="11" t="str">
        <f t="shared" si="45"/>
        <v>m</v>
      </c>
    </row>
    <row r="164" spans="1:26">
      <c r="A164" s="20">
        <v>4.3</v>
      </c>
      <c r="B164" s="9">
        <f t="shared" si="47"/>
        <v>4</v>
      </c>
      <c r="C164" s="9">
        <f t="shared" si="49"/>
        <v>4300</v>
      </c>
      <c r="D164" s="11" t="str">
        <f t="shared" si="40"/>
        <v>4.30</v>
      </c>
      <c r="E164" s="11" t="str">
        <f t="shared" si="41"/>
        <v>k</v>
      </c>
      <c r="G164" s="16" t="str">
        <f t="shared" si="39"/>
        <v>4301</v>
      </c>
      <c r="K164" s="11"/>
      <c r="L164" s="11"/>
      <c r="O164" s="16">
        <v>4.53</v>
      </c>
      <c r="P164" s="9">
        <f t="shared" si="37"/>
        <v>-1</v>
      </c>
      <c r="Q164" s="18">
        <f t="shared" si="38"/>
        <v>4.5300000000000007E-2</v>
      </c>
      <c r="R164" s="11" t="str">
        <f t="shared" si="42"/>
        <v>45.3</v>
      </c>
      <c r="S164" s="11" t="str">
        <f t="shared" si="43"/>
        <v>m</v>
      </c>
      <c r="T164" s="16" t="str">
        <f t="shared" si="35"/>
        <v>R04</v>
      </c>
      <c r="U164" s="16" t="str">
        <f t="shared" si="36"/>
        <v>R045</v>
      </c>
      <c r="V164" s="22">
        <v>6.73</v>
      </c>
      <c r="W164" s="9">
        <f t="shared" si="46"/>
        <v>-2</v>
      </c>
      <c r="X164" s="21">
        <f t="shared" si="48"/>
        <v>6.7300000000000016E-3</v>
      </c>
      <c r="Y164" s="11" t="str">
        <f t="shared" si="44"/>
        <v>6.73</v>
      </c>
      <c r="Z164" s="11" t="str">
        <f t="shared" si="45"/>
        <v>m</v>
      </c>
    </row>
    <row r="165" spans="1:26">
      <c r="A165" s="20">
        <v>4.7</v>
      </c>
      <c r="B165" s="9">
        <f t="shared" si="47"/>
        <v>4</v>
      </c>
      <c r="C165" s="9">
        <f t="shared" si="49"/>
        <v>4700</v>
      </c>
      <c r="D165" s="11" t="str">
        <f t="shared" si="40"/>
        <v>4.70</v>
      </c>
      <c r="E165" s="11" t="str">
        <f t="shared" si="41"/>
        <v>k</v>
      </c>
      <c r="G165" s="16" t="str">
        <f t="shared" si="39"/>
        <v>4701</v>
      </c>
      <c r="K165" s="11"/>
      <c r="L165" s="11"/>
      <c r="O165" s="16">
        <v>4.6399999999999997</v>
      </c>
      <c r="P165" s="9">
        <f t="shared" si="37"/>
        <v>-1</v>
      </c>
      <c r="Q165" s="18">
        <f t="shared" si="38"/>
        <v>4.6399999999999997E-2</v>
      </c>
      <c r="R165" s="11" t="str">
        <f t="shared" si="42"/>
        <v>46.4</v>
      </c>
      <c r="S165" s="11" t="str">
        <f t="shared" si="43"/>
        <v>m</v>
      </c>
      <c r="T165" s="16" t="str">
        <f t="shared" ref="T165:T228" si="50">IF(P165&lt;2,LEFT(U165,3),LEFT(U165,2)&amp;P165-2)</f>
        <v>R04</v>
      </c>
      <c r="U165" s="16" t="str">
        <f t="shared" ref="U165:U228" si="51">IF(P165&lt;0,"R0"&amp;LEFT(R165,2),IF(P165&lt;1,"R"&amp;R165,IF(P165&lt;3,SUBSTITUTE(R165,".","R"),LEFT(_xlfn.VALUETOTEXT(Q165),3)&amp;P165-3)))</f>
        <v>R046</v>
      </c>
      <c r="V165" s="22">
        <v>6.81</v>
      </c>
      <c r="W165" s="9">
        <f t="shared" si="46"/>
        <v>-2</v>
      </c>
      <c r="X165" s="21">
        <f t="shared" si="48"/>
        <v>6.8099999999999992E-3</v>
      </c>
      <c r="Y165" s="11" t="str">
        <f t="shared" si="44"/>
        <v>6.81</v>
      </c>
      <c r="Z165" s="11" t="str">
        <f t="shared" si="45"/>
        <v>m</v>
      </c>
    </row>
    <row r="166" spans="1:26">
      <c r="A166" s="20">
        <v>5.0999999999999996</v>
      </c>
      <c r="B166" s="9">
        <f t="shared" si="47"/>
        <v>4</v>
      </c>
      <c r="C166" s="9">
        <f t="shared" si="49"/>
        <v>5100</v>
      </c>
      <c r="D166" s="11" t="str">
        <f t="shared" si="40"/>
        <v>5.10</v>
      </c>
      <c r="E166" s="11" t="str">
        <f t="shared" si="41"/>
        <v>k</v>
      </c>
      <c r="G166" s="16" t="str">
        <f t="shared" si="39"/>
        <v>5101</v>
      </c>
      <c r="K166" s="11"/>
      <c r="L166" s="11"/>
      <c r="O166" s="16">
        <v>4.75</v>
      </c>
      <c r="P166" s="9">
        <f t="shared" ref="P166:P229" si="52">IF(O166=1,P165+1,P165)</f>
        <v>-1</v>
      </c>
      <c r="Q166" s="18">
        <f t="shared" ref="Q166:Q196" si="53">O166*10^P166/10</f>
        <v>4.7500000000000001E-2</v>
      </c>
      <c r="R166" s="11" t="str">
        <f t="shared" si="42"/>
        <v>47.5</v>
      </c>
      <c r="S166" s="11" t="str">
        <f t="shared" si="43"/>
        <v>m</v>
      </c>
      <c r="T166" s="16" t="str">
        <f t="shared" si="50"/>
        <v>R04</v>
      </c>
      <c r="U166" s="16" t="str">
        <f t="shared" si="51"/>
        <v>R047</v>
      </c>
      <c r="V166" s="22">
        <v>6.9</v>
      </c>
      <c r="W166" s="9">
        <f t="shared" si="46"/>
        <v>-2</v>
      </c>
      <c r="X166" s="21">
        <f t="shared" si="48"/>
        <v>6.9000000000000008E-3</v>
      </c>
      <c r="Y166" s="11" t="str">
        <f t="shared" si="44"/>
        <v>6.90</v>
      </c>
      <c r="Z166" s="11" t="str">
        <f t="shared" si="45"/>
        <v>m</v>
      </c>
    </row>
    <row r="167" spans="1:26">
      <c r="A167" s="20">
        <v>5.6</v>
      </c>
      <c r="B167" s="9">
        <f t="shared" si="47"/>
        <v>4</v>
      </c>
      <c r="C167" s="9">
        <f t="shared" si="49"/>
        <v>5600</v>
      </c>
      <c r="D167" s="11" t="str">
        <f t="shared" si="40"/>
        <v>5.60</v>
      </c>
      <c r="E167" s="11" t="str">
        <f t="shared" si="41"/>
        <v>k</v>
      </c>
      <c r="G167" s="16" t="str">
        <f t="shared" si="39"/>
        <v>5601</v>
      </c>
      <c r="K167" s="11"/>
      <c r="L167" s="11"/>
      <c r="O167" s="16">
        <v>4.87</v>
      </c>
      <c r="P167" s="9">
        <f t="shared" si="52"/>
        <v>-1</v>
      </c>
      <c r="Q167" s="18">
        <f t="shared" si="53"/>
        <v>4.8700000000000007E-2</v>
      </c>
      <c r="R167" s="11" t="str">
        <f t="shared" si="42"/>
        <v>48.7</v>
      </c>
      <c r="S167" s="11" t="str">
        <f t="shared" si="43"/>
        <v>m</v>
      </c>
      <c r="T167" s="16" t="str">
        <f t="shared" si="50"/>
        <v>R04</v>
      </c>
      <c r="U167" s="16" t="str">
        <f t="shared" si="51"/>
        <v>R048</v>
      </c>
      <c r="V167" s="22">
        <v>6.98</v>
      </c>
      <c r="W167" s="9">
        <f t="shared" si="46"/>
        <v>-2</v>
      </c>
      <c r="X167" s="21">
        <f t="shared" si="48"/>
        <v>6.9800000000000001E-3</v>
      </c>
      <c r="Y167" s="11" t="str">
        <f t="shared" si="44"/>
        <v>6.98</v>
      </c>
      <c r="Z167" s="11" t="str">
        <f t="shared" si="45"/>
        <v>m</v>
      </c>
    </row>
    <row r="168" spans="1:26">
      <c r="A168" s="20">
        <v>6.2</v>
      </c>
      <c r="B168" s="9">
        <f t="shared" si="47"/>
        <v>4</v>
      </c>
      <c r="C168" s="9">
        <f t="shared" si="49"/>
        <v>6200</v>
      </c>
      <c r="D168" s="11" t="str">
        <f t="shared" si="40"/>
        <v>6.20</v>
      </c>
      <c r="E168" s="11" t="str">
        <f t="shared" si="41"/>
        <v>k</v>
      </c>
      <c r="G168" s="16" t="str">
        <f t="shared" si="39"/>
        <v>6201</v>
      </c>
      <c r="K168" s="11"/>
      <c r="L168" s="11"/>
      <c r="O168" s="16">
        <v>4.99</v>
      </c>
      <c r="P168" s="9">
        <f t="shared" si="52"/>
        <v>-1</v>
      </c>
      <c r="Q168" s="18">
        <f t="shared" si="53"/>
        <v>4.9900000000000007E-2</v>
      </c>
      <c r="R168" s="11" t="str">
        <f t="shared" si="42"/>
        <v>49.9</v>
      </c>
      <c r="S168" s="11" t="str">
        <f t="shared" si="43"/>
        <v>m</v>
      </c>
      <c r="T168" s="16" t="str">
        <f t="shared" si="50"/>
        <v>R04</v>
      </c>
      <c r="U168" s="16" t="str">
        <f t="shared" si="51"/>
        <v>R049</v>
      </c>
      <c r="V168" s="22">
        <v>7.06</v>
      </c>
      <c r="W168" s="9">
        <f t="shared" si="46"/>
        <v>-2</v>
      </c>
      <c r="X168" s="21">
        <f t="shared" si="48"/>
        <v>7.0599999999999994E-3</v>
      </c>
      <c r="Y168" s="11" t="str">
        <f t="shared" si="44"/>
        <v>7.06</v>
      </c>
      <c r="Z168" s="11" t="str">
        <f t="shared" si="45"/>
        <v>m</v>
      </c>
    </row>
    <row r="169" spans="1:26">
      <c r="A169" s="20">
        <v>6.8</v>
      </c>
      <c r="B169" s="9">
        <f t="shared" si="47"/>
        <v>4</v>
      </c>
      <c r="C169" s="9">
        <f t="shared" si="49"/>
        <v>6800</v>
      </c>
      <c r="D169" s="11" t="str">
        <f t="shared" si="40"/>
        <v>6.80</v>
      </c>
      <c r="E169" s="11" t="str">
        <f t="shared" si="41"/>
        <v>k</v>
      </c>
      <c r="G169" s="16" t="str">
        <f t="shared" si="39"/>
        <v>6801</v>
      </c>
      <c r="K169" s="11"/>
      <c r="L169" s="11"/>
      <c r="O169" s="16">
        <v>5.1100000000000003</v>
      </c>
      <c r="P169" s="9">
        <f t="shared" si="52"/>
        <v>-1</v>
      </c>
      <c r="Q169" s="18">
        <f t="shared" si="53"/>
        <v>5.11E-2</v>
      </c>
      <c r="R169" s="11" t="str">
        <f t="shared" si="42"/>
        <v>51.1</v>
      </c>
      <c r="S169" s="11" t="str">
        <f t="shared" si="43"/>
        <v>m</v>
      </c>
      <c r="T169" s="16" t="str">
        <f t="shared" si="50"/>
        <v>R05</v>
      </c>
      <c r="U169" s="16" t="str">
        <f t="shared" si="51"/>
        <v>R051</v>
      </c>
      <c r="V169" s="22">
        <v>7.15</v>
      </c>
      <c r="W169" s="9">
        <f t="shared" si="46"/>
        <v>-2</v>
      </c>
      <c r="X169" s="21">
        <f t="shared" si="48"/>
        <v>7.150000000000001E-3</v>
      </c>
      <c r="Y169" s="11" t="str">
        <f t="shared" si="44"/>
        <v>7.15</v>
      </c>
      <c r="Z169" s="11" t="str">
        <f t="shared" si="45"/>
        <v>m</v>
      </c>
    </row>
    <row r="170" spans="1:26">
      <c r="A170" s="20">
        <v>7.5</v>
      </c>
      <c r="B170" s="9">
        <f t="shared" si="47"/>
        <v>4</v>
      </c>
      <c r="C170" s="9">
        <f t="shared" si="49"/>
        <v>7500</v>
      </c>
      <c r="D170" s="11" t="str">
        <f t="shared" si="40"/>
        <v>7.50</v>
      </c>
      <c r="E170" s="11" t="str">
        <f t="shared" si="41"/>
        <v>k</v>
      </c>
      <c r="G170" s="16" t="str">
        <f t="shared" si="39"/>
        <v>7501</v>
      </c>
      <c r="K170" s="11"/>
      <c r="L170" s="11"/>
      <c r="O170" s="16">
        <v>5.23</v>
      </c>
      <c r="P170" s="9">
        <f t="shared" si="52"/>
        <v>-1</v>
      </c>
      <c r="Q170" s="18">
        <f t="shared" si="53"/>
        <v>5.2299999999999999E-2</v>
      </c>
      <c r="R170" s="11" t="str">
        <f t="shared" si="42"/>
        <v>52.3</v>
      </c>
      <c r="S170" s="11" t="str">
        <f t="shared" si="43"/>
        <v>m</v>
      </c>
      <c r="T170" s="16" t="str">
        <f t="shared" si="50"/>
        <v>R05</v>
      </c>
      <c r="U170" s="16" t="str">
        <f t="shared" si="51"/>
        <v>R052</v>
      </c>
      <c r="V170" s="22">
        <v>7.23</v>
      </c>
      <c r="W170" s="9">
        <f t="shared" si="46"/>
        <v>-2</v>
      </c>
      <c r="X170" s="21">
        <f t="shared" si="48"/>
        <v>7.2300000000000003E-3</v>
      </c>
      <c r="Y170" s="11" t="str">
        <f t="shared" si="44"/>
        <v>7.23</v>
      </c>
      <c r="Z170" s="11" t="str">
        <f t="shared" si="45"/>
        <v>m</v>
      </c>
    </row>
    <row r="171" spans="1:26">
      <c r="A171" s="20">
        <v>8.1999999999999993</v>
      </c>
      <c r="B171" s="9">
        <f t="shared" si="47"/>
        <v>4</v>
      </c>
      <c r="C171" s="9">
        <f t="shared" si="49"/>
        <v>8200</v>
      </c>
      <c r="D171" s="11" t="str">
        <f t="shared" si="40"/>
        <v>8.20</v>
      </c>
      <c r="E171" s="11" t="str">
        <f t="shared" si="41"/>
        <v>k</v>
      </c>
      <c r="G171" s="16" t="str">
        <f t="shared" si="39"/>
        <v>8201</v>
      </c>
      <c r="K171" s="11"/>
      <c r="L171" s="11"/>
      <c r="O171" s="16">
        <v>5.36</v>
      </c>
      <c r="P171" s="9">
        <f t="shared" si="52"/>
        <v>-1</v>
      </c>
      <c r="Q171" s="18">
        <f t="shared" si="53"/>
        <v>5.3600000000000002E-2</v>
      </c>
      <c r="R171" s="11" t="str">
        <f t="shared" si="42"/>
        <v>53.6</v>
      </c>
      <c r="S171" s="11" t="str">
        <f t="shared" si="43"/>
        <v>m</v>
      </c>
      <c r="T171" s="16" t="str">
        <f t="shared" si="50"/>
        <v>R05</v>
      </c>
      <c r="U171" s="16" t="str">
        <f t="shared" si="51"/>
        <v>R053</v>
      </c>
      <c r="V171" s="22">
        <v>7.32</v>
      </c>
      <c r="W171" s="9">
        <f t="shared" si="46"/>
        <v>-2</v>
      </c>
      <c r="X171" s="21">
        <f t="shared" si="48"/>
        <v>7.3200000000000001E-3</v>
      </c>
      <c r="Y171" s="11" t="str">
        <f t="shared" si="44"/>
        <v>7.32</v>
      </c>
      <c r="Z171" s="11" t="str">
        <f t="shared" si="45"/>
        <v>m</v>
      </c>
    </row>
    <row r="172" spans="1:26">
      <c r="A172" s="20">
        <v>9.1</v>
      </c>
      <c r="B172" s="9">
        <f t="shared" si="47"/>
        <v>4</v>
      </c>
      <c r="C172" s="9">
        <f t="shared" si="49"/>
        <v>9100</v>
      </c>
      <c r="D172" s="11" t="str">
        <f t="shared" si="40"/>
        <v>9.10</v>
      </c>
      <c r="E172" s="11" t="str">
        <f t="shared" si="41"/>
        <v>k</v>
      </c>
      <c r="G172" s="16" t="str">
        <f t="shared" si="39"/>
        <v>9101</v>
      </c>
      <c r="K172" s="11"/>
      <c r="L172" s="11"/>
      <c r="O172" s="16">
        <v>5.49</v>
      </c>
      <c r="P172" s="9">
        <f t="shared" si="52"/>
        <v>-1</v>
      </c>
      <c r="Q172" s="18">
        <f t="shared" si="53"/>
        <v>5.4900000000000004E-2</v>
      </c>
      <c r="R172" s="11" t="str">
        <f t="shared" si="42"/>
        <v>54.9</v>
      </c>
      <c r="S172" s="11" t="str">
        <f t="shared" si="43"/>
        <v>m</v>
      </c>
      <c r="T172" s="16" t="str">
        <f t="shared" si="50"/>
        <v>R05</v>
      </c>
      <c r="U172" s="16" t="str">
        <f t="shared" si="51"/>
        <v>R054</v>
      </c>
      <c r="V172" s="22">
        <v>7.41</v>
      </c>
      <c r="W172" s="9">
        <f t="shared" si="46"/>
        <v>-2</v>
      </c>
      <c r="X172" s="21">
        <f t="shared" si="48"/>
        <v>7.4099999999999999E-3</v>
      </c>
      <c r="Y172" s="11" t="str">
        <f t="shared" si="44"/>
        <v>7.41</v>
      </c>
      <c r="Z172" s="11" t="str">
        <f t="shared" si="45"/>
        <v>m</v>
      </c>
    </row>
    <row r="173" spans="1:26">
      <c r="A173" s="20">
        <v>1</v>
      </c>
      <c r="B173" s="9">
        <f t="shared" si="47"/>
        <v>5</v>
      </c>
      <c r="C173" s="9">
        <f t="shared" si="49"/>
        <v>10000</v>
      </c>
      <c r="D173" s="11" t="str">
        <f t="shared" si="40"/>
        <v>10.0</v>
      </c>
      <c r="E173" s="11" t="str">
        <f t="shared" si="41"/>
        <v>k</v>
      </c>
      <c r="G173" s="16" t="str">
        <f t="shared" si="39"/>
        <v>1002</v>
      </c>
      <c r="K173" s="11"/>
      <c r="L173" s="11"/>
      <c r="O173" s="16">
        <v>5.62</v>
      </c>
      <c r="P173" s="9">
        <f t="shared" si="52"/>
        <v>-1</v>
      </c>
      <c r="Q173" s="18">
        <f t="shared" si="53"/>
        <v>5.6200000000000007E-2</v>
      </c>
      <c r="R173" s="11" t="str">
        <f t="shared" si="42"/>
        <v>56.2</v>
      </c>
      <c r="S173" s="11" t="str">
        <f t="shared" si="43"/>
        <v>m</v>
      </c>
      <c r="T173" s="16" t="str">
        <f t="shared" si="50"/>
        <v>R05</v>
      </c>
      <c r="U173" s="16" t="str">
        <f t="shared" si="51"/>
        <v>R056</v>
      </c>
      <c r="V173" s="22">
        <v>7.5</v>
      </c>
      <c r="W173" s="9">
        <f t="shared" si="46"/>
        <v>-2</v>
      </c>
      <c r="X173" s="21">
        <f t="shared" si="48"/>
        <v>7.4999999999999997E-3</v>
      </c>
      <c r="Y173" s="11" t="str">
        <f t="shared" si="44"/>
        <v>7.50</v>
      </c>
      <c r="Z173" s="11" t="str">
        <f t="shared" si="45"/>
        <v>m</v>
      </c>
    </row>
    <row r="174" spans="1:26">
      <c r="A174" s="20">
        <v>1.1000000000000001</v>
      </c>
      <c r="B174" s="9">
        <f t="shared" si="47"/>
        <v>5</v>
      </c>
      <c r="C174" s="9">
        <f t="shared" si="49"/>
        <v>11000.000000000002</v>
      </c>
      <c r="D174" s="11" t="str">
        <f t="shared" si="40"/>
        <v>11.0</v>
      </c>
      <c r="E174" s="11" t="str">
        <f t="shared" si="41"/>
        <v>k</v>
      </c>
      <c r="G174" s="16" t="str">
        <f t="shared" si="39"/>
        <v>1102</v>
      </c>
      <c r="K174" s="11"/>
      <c r="L174" s="11"/>
      <c r="O174" s="16">
        <v>5.76</v>
      </c>
      <c r="P174" s="9">
        <f t="shared" si="52"/>
        <v>-1</v>
      </c>
      <c r="Q174" s="18">
        <f t="shared" si="53"/>
        <v>5.7599999999999998E-2</v>
      </c>
      <c r="R174" s="11" t="str">
        <f t="shared" si="42"/>
        <v>57.6</v>
      </c>
      <c r="S174" s="11" t="str">
        <f t="shared" si="43"/>
        <v>m</v>
      </c>
      <c r="T174" s="16" t="str">
        <f t="shared" si="50"/>
        <v>R05</v>
      </c>
      <c r="U174" s="16" t="str">
        <f t="shared" si="51"/>
        <v>R057</v>
      </c>
      <c r="V174" s="22">
        <v>7.59</v>
      </c>
      <c r="W174" s="9">
        <f t="shared" si="46"/>
        <v>-2</v>
      </c>
      <c r="X174" s="21">
        <f t="shared" si="48"/>
        <v>7.5899999999999995E-3</v>
      </c>
      <c r="Y174" s="11" t="str">
        <f t="shared" si="44"/>
        <v>7.59</v>
      </c>
      <c r="Z174" s="11" t="str">
        <f t="shared" si="45"/>
        <v>m</v>
      </c>
    </row>
    <row r="175" spans="1:26">
      <c r="A175" s="20">
        <v>1.2</v>
      </c>
      <c r="B175" s="9">
        <f t="shared" si="47"/>
        <v>5</v>
      </c>
      <c r="C175" s="9">
        <f t="shared" si="49"/>
        <v>12000</v>
      </c>
      <c r="D175" s="11" t="str">
        <f t="shared" si="40"/>
        <v>12.0</v>
      </c>
      <c r="E175" s="11" t="str">
        <f t="shared" si="41"/>
        <v>k</v>
      </c>
      <c r="G175" s="16" t="str">
        <f t="shared" si="39"/>
        <v>1202</v>
      </c>
      <c r="K175" s="11"/>
      <c r="L175" s="11"/>
      <c r="O175" s="16">
        <v>5.9</v>
      </c>
      <c r="P175" s="9">
        <f t="shared" si="52"/>
        <v>-1</v>
      </c>
      <c r="Q175" s="18">
        <f t="shared" si="53"/>
        <v>5.9000000000000011E-2</v>
      </c>
      <c r="R175" s="11" t="str">
        <f t="shared" si="42"/>
        <v>59.0</v>
      </c>
      <c r="S175" s="11" t="str">
        <f t="shared" si="43"/>
        <v>m</v>
      </c>
      <c r="T175" s="16" t="str">
        <f t="shared" si="50"/>
        <v>R05</v>
      </c>
      <c r="U175" s="16" t="str">
        <f t="shared" si="51"/>
        <v>R059</v>
      </c>
      <c r="V175" s="22">
        <v>7.68</v>
      </c>
      <c r="W175" s="9">
        <f t="shared" si="46"/>
        <v>-2</v>
      </c>
      <c r="X175" s="21">
        <f t="shared" si="48"/>
        <v>7.6799999999999993E-3</v>
      </c>
      <c r="Y175" s="11" t="str">
        <f t="shared" si="44"/>
        <v>7.68</v>
      </c>
      <c r="Z175" s="11" t="str">
        <f t="shared" si="45"/>
        <v>m</v>
      </c>
    </row>
    <row r="176" spans="1:26">
      <c r="A176" s="20">
        <v>1.3</v>
      </c>
      <c r="B176" s="9">
        <f t="shared" si="47"/>
        <v>5</v>
      </c>
      <c r="C176" s="9">
        <f t="shared" si="49"/>
        <v>13000</v>
      </c>
      <c r="D176" s="11" t="str">
        <f t="shared" si="40"/>
        <v>13.0</v>
      </c>
      <c r="E176" s="11" t="str">
        <f t="shared" si="41"/>
        <v>k</v>
      </c>
      <c r="G176" s="16" t="str">
        <f t="shared" si="39"/>
        <v>1302</v>
      </c>
      <c r="K176" s="11"/>
      <c r="L176" s="11"/>
      <c r="O176" s="16">
        <v>6.04</v>
      </c>
      <c r="P176" s="9">
        <f t="shared" si="52"/>
        <v>-1</v>
      </c>
      <c r="Q176" s="18">
        <f t="shared" si="53"/>
        <v>6.0400000000000009E-2</v>
      </c>
      <c r="R176" s="11" t="str">
        <f t="shared" si="42"/>
        <v>60.4</v>
      </c>
      <c r="S176" s="11" t="str">
        <f t="shared" si="43"/>
        <v>m</v>
      </c>
      <c r="T176" s="16" t="str">
        <f t="shared" si="50"/>
        <v>R06</v>
      </c>
      <c r="U176" s="16" t="str">
        <f t="shared" si="51"/>
        <v>R060</v>
      </c>
      <c r="V176" s="22">
        <v>7.77</v>
      </c>
      <c r="W176" s="9">
        <f t="shared" si="46"/>
        <v>-2</v>
      </c>
      <c r="X176" s="21">
        <f t="shared" si="48"/>
        <v>7.7699999999999991E-3</v>
      </c>
      <c r="Y176" s="11" t="str">
        <f t="shared" si="44"/>
        <v>7.77</v>
      </c>
      <c r="Z176" s="11" t="str">
        <f t="shared" si="45"/>
        <v>m</v>
      </c>
    </row>
    <row r="177" spans="1:26">
      <c r="A177" s="20">
        <v>1.5</v>
      </c>
      <c r="B177" s="9">
        <f t="shared" si="47"/>
        <v>5</v>
      </c>
      <c r="C177" s="9">
        <f t="shared" si="49"/>
        <v>15000</v>
      </c>
      <c r="D177" s="11" t="str">
        <f t="shared" si="40"/>
        <v>15.0</v>
      </c>
      <c r="E177" s="11" t="str">
        <f t="shared" si="41"/>
        <v>k</v>
      </c>
      <c r="G177" s="16" t="str">
        <f t="shared" si="39"/>
        <v>1502</v>
      </c>
      <c r="K177" s="11"/>
      <c r="L177" s="11"/>
      <c r="O177" s="16">
        <v>6.19</v>
      </c>
      <c r="P177" s="9">
        <f t="shared" si="52"/>
        <v>-1</v>
      </c>
      <c r="Q177" s="18">
        <f t="shared" si="53"/>
        <v>6.1900000000000011E-2</v>
      </c>
      <c r="R177" s="11" t="str">
        <f t="shared" si="42"/>
        <v>61.9</v>
      </c>
      <c r="S177" s="11" t="str">
        <f t="shared" si="43"/>
        <v>m</v>
      </c>
      <c r="T177" s="16" t="str">
        <f t="shared" si="50"/>
        <v>R06</v>
      </c>
      <c r="U177" s="16" t="str">
        <f t="shared" si="51"/>
        <v>R061</v>
      </c>
      <c r="V177" s="22">
        <v>7.87</v>
      </c>
      <c r="W177" s="9">
        <f t="shared" si="46"/>
        <v>-2</v>
      </c>
      <c r="X177" s="21">
        <f t="shared" si="48"/>
        <v>7.8700000000000003E-3</v>
      </c>
      <c r="Y177" s="11" t="str">
        <f t="shared" si="44"/>
        <v>7.87</v>
      </c>
      <c r="Z177" s="11" t="str">
        <f t="shared" si="45"/>
        <v>m</v>
      </c>
    </row>
    <row r="178" spans="1:26">
      <c r="A178" s="20">
        <v>1.6</v>
      </c>
      <c r="B178" s="9">
        <f t="shared" si="47"/>
        <v>5</v>
      </c>
      <c r="C178" s="9">
        <f t="shared" si="49"/>
        <v>16000</v>
      </c>
      <c r="D178" s="11" t="str">
        <f t="shared" si="40"/>
        <v>16.0</v>
      </c>
      <c r="E178" s="11" t="str">
        <f t="shared" si="41"/>
        <v>k</v>
      </c>
      <c r="G178" s="16" t="str">
        <f t="shared" si="39"/>
        <v>1602</v>
      </c>
      <c r="K178" s="11"/>
      <c r="L178" s="11"/>
      <c r="O178" s="16">
        <v>6.34</v>
      </c>
      <c r="P178" s="9">
        <f t="shared" si="52"/>
        <v>-1</v>
      </c>
      <c r="Q178" s="18">
        <f t="shared" si="53"/>
        <v>6.3399999999999998E-2</v>
      </c>
      <c r="R178" s="11" t="str">
        <f t="shared" si="42"/>
        <v>63.4</v>
      </c>
      <c r="S178" s="11" t="str">
        <f t="shared" si="43"/>
        <v>m</v>
      </c>
      <c r="T178" s="16" t="str">
        <f t="shared" si="50"/>
        <v>R06</v>
      </c>
      <c r="U178" s="16" t="str">
        <f t="shared" si="51"/>
        <v>R063</v>
      </c>
      <c r="V178" s="22">
        <v>7.96</v>
      </c>
      <c r="W178" s="9">
        <f t="shared" si="46"/>
        <v>-2</v>
      </c>
      <c r="X178" s="21">
        <f t="shared" si="48"/>
        <v>7.9600000000000001E-3</v>
      </c>
      <c r="Y178" s="11" t="str">
        <f t="shared" si="44"/>
        <v>7.96</v>
      </c>
      <c r="Z178" s="11" t="str">
        <f t="shared" si="45"/>
        <v>m</v>
      </c>
    </row>
    <row r="179" spans="1:26">
      <c r="A179" s="20">
        <v>1.8</v>
      </c>
      <c r="B179" s="9">
        <f t="shared" si="47"/>
        <v>5</v>
      </c>
      <c r="C179" s="9">
        <f t="shared" si="49"/>
        <v>18000</v>
      </c>
      <c r="D179" s="11" t="str">
        <f t="shared" si="40"/>
        <v>18.0</v>
      </c>
      <c r="E179" s="11" t="str">
        <f t="shared" si="41"/>
        <v>k</v>
      </c>
      <c r="G179" s="16" t="str">
        <f t="shared" si="39"/>
        <v>1802</v>
      </c>
      <c r="K179" s="11"/>
      <c r="L179" s="11"/>
      <c r="O179" s="16">
        <v>6.49</v>
      </c>
      <c r="P179" s="9">
        <f t="shared" si="52"/>
        <v>-1</v>
      </c>
      <c r="Q179" s="18">
        <f t="shared" si="53"/>
        <v>6.4899999999999999E-2</v>
      </c>
      <c r="R179" s="11" t="str">
        <f t="shared" si="42"/>
        <v>64.9</v>
      </c>
      <c r="S179" s="11" t="str">
        <f t="shared" si="43"/>
        <v>m</v>
      </c>
      <c r="T179" s="16" t="str">
        <f t="shared" si="50"/>
        <v>R06</v>
      </c>
      <c r="U179" s="16" t="str">
        <f t="shared" si="51"/>
        <v>R064</v>
      </c>
      <c r="V179" s="22">
        <v>8.06</v>
      </c>
      <c r="W179" s="9">
        <f t="shared" si="46"/>
        <v>-2</v>
      </c>
      <c r="X179" s="21">
        <f t="shared" si="48"/>
        <v>8.0600000000000012E-3</v>
      </c>
      <c r="Y179" s="11" t="str">
        <f t="shared" si="44"/>
        <v>8.06</v>
      </c>
      <c r="Z179" s="11" t="str">
        <f t="shared" si="45"/>
        <v>m</v>
      </c>
    </row>
    <row r="180" spans="1:26">
      <c r="A180" s="20">
        <v>2</v>
      </c>
      <c r="B180" s="9">
        <f t="shared" si="47"/>
        <v>5</v>
      </c>
      <c r="C180" s="9">
        <f t="shared" si="49"/>
        <v>20000</v>
      </c>
      <c r="D180" s="11" t="str">
        <f t="shared" si="40"/>
        <v>20.0</v>
      </c>
      <c r="E180" s="11" t="str">
        <f t="shared" si="41"/>
        <v>k</v>
      </c>
      <c r="G180" s="16" t="str">
        <f t="shared" si="39"/>
        <v>2002</v>
      </c>
      <c r="K180" s="11"/>
      <c r="L180" s="11"/>
      <c r="O180" s="16">
        <v>6.65</v>
      </c>
      <c r="P180" s="9">
        <f t="shared" si="52"/>
        <v>-1</v>
      </c>
      <c r="Q180" s="18">
        <f t="shared" si="53"/>
        <v>6.6500000000000004E-2</v>
      </c>
      <c r="R180" s="11" t="str">
        <f t="shared" si="42"/>
        <v>66.5</v>
      </c>
      <c r="S180" s="11" t="str">
        <f t="shared" si="43"/>
        <v>m</v>
      </c>
      <c r="T180" s="16" t="str">
        <f t="shared" si="50"/>
        <v>R06</v>
      </c>
      <c r="U180" s="16" t="str">
        <f t="shared" si="51"/>
        <v>R066</v>
      </c>
      <c r="V180" s="22">
        <v>8.16</v>
      </c>
      <c r="W180" s="9">
        <f t="shared" si="46"/>
        <v>-2</v>
      </c>
      <c r="X180" s="21">
        <f t="shared" si="48"/>
        <v>8.1600000000000006E-3</v>
      </c>
      <c r="Y180" s="11" t="str">
        <f t="shared" si="44"/>
        <v>8.16</v>
      </c>
      <c r="Z180" s="11" t="str">
        <f t="shared" si="45"/>
        <v>m</v>
      </c>
    </row>
    <row r="181" spans="1:26">
      <c r="A181" s="20">
        <v>2.2000000000000002</v>
      </c>
      <c r="B181" s="9">
        <f t="shared" si="47"/>
        <v>5</v>
      </c>
      <c r="C181" s="9">
        <f t="shared" si="49"/>
        <v>22000.000000000004</v>
      </c>
      <c r="D181" s="11" t="str">
        <f t="shared" si="40"/>
        <v>22.0</v>
      </c>
      <c r="E181" s="11" t="str">
        <f t="shared" si="41"/>
        <v>k</v>
      </c>
      <c r="G181" s="16" t="str">
        <f t="shared" si="39"/>
        <v>2202</v>
      </c>
      <c r="K181" s="11"/>
      <c r="L181" s="11"/>
      <c r="O181" s="16">
        <v>6.81</v>
      </c>
      <c r="P181" s="9">
        <f t="shared" si="52"/>
        <v>-1</v>
      </c>
      <c r="Q181" s="18">
        <f t="shared" si="53"/>
        <v>6.8100000000000008E-2</v>
      </c>
      <c r="R181" s="11" t="str">
        <f t="shared" si="42"/>
        <v>68.1</v>
      </c>
      <c r="S181" s="11" t="str">
        <f t="shared" si="43"/>
        <v>m</v>
      </c>
      <c r="T181" s="16" t="str">
        <f t="shared" si="50"/>
        <v>R06</v>
      </c>
      <c r="U181" s="16" t="str">
        <f t="shared" si="51"/>
        <v>R068</v>
      </c>
      <c r="V181" s="22">
        <v>8.25</v>
      </c>
      <c r="W181" s="9">
        <f t="shared" si="46"/>
        <v>-2</v>
      </c>
      <c r="X181" s="21">
        <f t="shared" si="48"/>
        <v>8.2500000000000004E-3</v>
      </c>
      <c r="Y181" s="11" t="str">
        <f t="shared" si="44"/>
        <v>8.25</v>
      </c>
      <c r="Z181" s="11" t="str">
        <f t="shared" si="45"/>
        <v>m</v>
      </c>
    </row>
    <row r="182" spans="1:26">
      <c r="A182" s="20">
        <v>2.4</v>
      </c>
      <c r="B182" s="9">
        <f t="shared" si="47"/>
        <v>5</v>
      </c>
      <c r="C182" s="9">
        <f t="shared" si="49"/>
        <v>24000</v>
      </c>
      <c r="D182" s="11" t="str">
        <f t="shared" si="40"/>
        <v>24.0</v>
      </c>
      <c r="E182" s="11" t="str">
        <f t="shared" si="41"/>
        <v>k</v>
      </c>
      <c r="G182" s="16" t="str">
        <f t="shared" si="39"/>
        <v>2402</v>
      </c>
      <c r="K182" s="11"/>
      <c r="L182" s="11"/>
      <c r="O182" s="16">
        <v>6.98</v>
      </c>
      <c r="P182" s="9">
        <f t="shared" si="52"/>
        <v>-1</v>
      </c>
      <c r="Q182" s="18">
        <f t="shared" si="53"/>
        <v>6.9800000000000001E-2</v>
      </c>
      <c r="R182" s="11" t="str">
        <f t="shared" si="42"/>
        <v>69.8</v>
      </c>
      <c r="S182" s="11" t="str">
        <f t="shared" si="43"/>
        <v>m</v>
      </c>
      <c r="T182" s="16" t="str">
        <f t="shared" si="50"/>
        <v>R06</v>
      </c>
      <c r="U182" s="16" t="str">
        <f t="shared" si="51"/>
        <v>R069</v>
      </c>
      <c r="V182" s="22">
        <v>8.35</v>
      </c>
      <c r="W182" s="9">
        <f t="shared" si="46"/>
        <v>-2</v>
      </c>
      <c r="X182" s="21">
        <f t="shared" si="48"/>
        <v>8.3499999999999998E-3</v>
      </c>
      <c r="Y182" s="11" t="str">
        <f t="shared" si="44"/>
        <v>8.35</v>
      </c>
      <c r="Z182" s="11" t="str">
        <f t="shared" si="45"/>
        <v>m</v>
      </c>
    </row>
    <row r="183" spans="1:26">
      <c r="A183" s="20">
        <v>2.7</v>
      </c>
      <c r="B183" s="9">
        <f t="shared" si="47"/>
        <v>5</v>
      </c>
      <c r="C183" s="9">
        <f t="shared" si="49"/>
        <v>27000</v>
      </c>
      <c r="D183" s="11" t="str">
        <f t="shared" si="40"/>
        <v>27.0</v>
      </c>
      <c r="E183" s="11" t="str">
        <f t="shared" si="41"/>
        <v>k</v>
      </c>
      <c r="G183" s="16" t="str">
        <f t="shared" si="39"/>
        <v>2702</v>
      </c>
      <c r="K183" s="11"/>
      <c r="L183" s="11"/>
      <c r="O183" s="16">
        <v>7.15</v>
      </c>
      <c r="P183" s="9">
        <f t="shared" si="52"/>
        <v>-1</v>
      </c>
      <c r="Q183" s="18">
        <f t="shared" si="53"/>
        <v>7.1500000000000008E-2</v>
      </c>
      <c r="R183" s="11" t="str">
        <f t="shared" si="42"/>
        <v>71.5</v>
      </c>
      <c r="S183" s="11" t="str">
        <f t="shared" si="43"/>
        <v>m</v>
      </c>
      <c r="T183" s="16" t="str">
        <f t="shared" si="50"/>
        <v>R07</v>
      </c>
      <c r="U183" s="16" t="str">
        <f t="shared" si="51"/>
        <v>R071</v>
      </c>
      <c r="V183" s="22">
        <v>8.4499999999999993</v>
      </c>
      <c r="W183" s="9">
        <f t="shared" si="46"/>
        <v>-2</v>
      </c>
      <c r="X183" s="21">
        <f t="shared" si="48"/>
        <v>8.4499999999999992E-3</v>
      </c>
      <c r="Y183" s="11" t="str">
        <f t="shared" si="44"/>
        <v>8.45</v>
      </c>
      <c r="Z183" s="11" t="str">
        <f t="shared" si="45"/>
        <v>m</v>
      </c>
    </row>
    <row r="184" spans="1:26">
      <c r="A184" s="20">
        <v>3</v>
      </c>
      <c r="B184" s="9">
        <f t="shared" si="47"/>
        <v>5</v>
      </c>
      <c r="C184" s="9">
        <f t="shared" si="49"/>
        <v>30000</v>
      </c>
      <c r="D184" s="11" t="str">
        <f t="shared" si="40"/>
        <v>30.0</v>
      </c>
      <c r="E184" s="11" t="str">
        <f t="shared" si="41"/>
        <v>k</v>
      </c>
      <c r="G184" s="16" t="str">
        <f t="shared" si="39"/>
        <v>3002</v>
      </c>
      <c r="K184" s="11"/>
      <c r="L184" s="11"/>
      <c r="O184" s="16">
        <v>7.32</v>
      </c>
      <c r="P184" s="9">
        <f t="shared" si="52"/>
        <v>-1</v>
      </c>
      <c r="Q184" s="18">
        <f t="shared" si="53"/>
        <v>7.3200000000000015E-2</v>
      </c>
      <c r="R184" s="11" t="str">
        <f t="shared" si="42"/>
        <v>73.2</v>
      </c>
      <c r="S184" s="11" t="str">
        <f t="shared" si="43"/>
        <v>m</v>
      </c>
      <c r="T184" s="16" t="str">
        <f t="shared" si="50"/>
        <v>R07</v>
      </c>
      <c r="U184" s="16" t="str">
        <f t="shared" si="51"/>
        <v>R073</v>
      </c>
      <c r="V184" s="22">
        <v>8.56</v>
      </c>
      <c r="W184" s="9">
        <f t="shared" si="46"/>
        <v>-2</v>
      </c>
      <c r="X184" s="21">
        <f t="shared" si="48"/>
        <v>8.5600000000000016E-3</v>
      </c>
      <c r="Y184" s="11" t="str">
        <f t="shared" si="44"/>
        <v>8.56</v>
      </c>
      <c r="Z184" s="11" t="str">
        <f t="shared" si="45"/>
        <v>m</v>
      </c>
    </row>
    <row r="185" spans="1:26">
      <c r="A185" s="20">
        <v>3.3</v>
      </c>
      <c r="B185" s="9">
        <f t="shared" si="47"/>
        <v>5</v>
      </c>
      <c r="C185" s="9">
        <f t="shared" si="49"/>
        <v>33000</v>
      </c>
      <c r="D185" s="11" t="str">
        <f t="shared" si="40"/>
        <v>33.0</v>
      </c>
      <c r="E185" s="11" t="str">
        <f t="shared" si="41"/>
        <v>k</v>
      </c>
      <c r="G185" s="16" t="str">
        <f t="shared" si="39"/>
        <v>3302</v>
      </c>
      <c r="K185" s="11"/>
      <c r="L185" s="11"/>
      <c r="O185" s="16">
        <v>7.5</v>
      </c>
      <c r="P185" s="9">
        <f t="shared" si="52"/>
        <v>-1</v>
      </c>
      <c r="Q185" s="18">
        <f t="shared" si="53"/>
        <v>7.4999999999999997E-2</v>
      </c>
      <c r="R185" s="11" t="str">
        <f t="shared" si="42"/>
        <v>75.0</v>
      </c>
      <c r="S185" s="11" t="str">
        <f t="shared" si="43"/>
        <v>m</v>
      </c>
      <c r="T185" s="16" t="str">
        <f t="shared" si="50"/>
        <v>R07</v>
      </c>
      <c r="U185" s="16" t="str">
        <f t="shared" si="51"/>
        <v>R075</v>
      </c>
      <c r="V185" s="22">
        <v>8.66</v>
      </c>
      <c r="W185" s="9">
        <f t="shared" si="46"/>
        <v>-2</v>
      </c>
      <c r="X185" s="21">
        <f t="shared" si="48"/>
        <v>8.6599999999999993E-3</v>
      </c>
      <c r="Y185" s="11" t="str">
        <f t="shared" si="44"/>
        <v>8.66</v>
      </c>
      <c r="Z185" s="11" t="str">
        <f t="shared" si="45"/>
        <v>m</v>
      </c>
    </row>
    <row r="186" spans="1:26">
      <c r="A186" s="20">
        <v>3.6</v>
      </c>
      <c r="B186" s="9">
        <f t="shared" si="47"/>
        <v>5</v>
      </c>
      <c r="C186" s="9">
        <f t="shared" si="49"/>
        <v>36000</v>
      </c>
      <c r="D186" s="11" t="str">
        <f t="shared" si="40"/>
        <v>36.0</v>
      </c>
      <c r="E186" s="11" t="str">
        <f t="shared" si="41"/>
        <v>k</v>
      </c>
      <c r="G186" s="16" t="str">
        <f t="shared" si="39"/>
        <v>3602</v>
      </c>
      <c r="K186" s="11"/>
      <c r="L186" s="11"/>
      <c r="O186" s="16">
        <v>7.68</v>
      </c>
      <c r="P186" s="9">
        <f t="shared" si="52"/>
        <v>-1</v>
      </c>
      <c r="Q186" s="18">
        <f t="shared" si="53"/>
        <v>7.6800000000000007E-2</v>
      </c>
      <c r="R186" s="11" t="str">
        <f t="shared" si="42"/>
        <v>76.8</v>
      </c>
      <c r="S186" s="11" t="str">
        <f t="shared" si="43"/>
        <v>m</v>
      </c>
      <c r="T186" s="16" t="str">
        <f t="shared" si="50"/>
        <v>R07</v>
      </c>
      <c r="U186" s="16" t="str">
        <f t="shared" si="51"/>
        <v>R076</v>
      </c>
      <c r="V186" s="22">
        <v>8.76</v>
      </c>
      <c r="W186" s="9">
        <f t="shared" si="46"/>
        <v>-2</v>
      </c>
      <c r="X186" s="21">
        <f t="shared" si="48"/>
        <v>8.7600000000000004E-3</v>
      </c>
      <c r="Y186" s="11" t="str">
        <f t="shared" si="44"/>
        <v>8.76</v>
      </c>
      <c r="Z186" s="11" t="str">
        <f t="shared" si="45"/>
        <v>m</v>
      </c>
    </row>
    <row r="187" spans="1:26">
      <c r="A187" s="20">
        <v>3.9</v>
      </c>
      <c r="B187" s="9">
        <f t="shared" si="47"/>
        <v>5</v>
      </c>
      <c r="C187" s="9">
        <f t="shared" si="49"/>
        <v>39000</v>
      </c>
      <c r="D187" s="11" t="str">
        <f t="shared" si="40"/>
        <v>39.0</v>
      </c>
      <c r="E187" s="11" t="str">
        <f t="shared" si="41"/>
        <v>k</v>
      </c>
      <c r="G187" s="16" t="str">
        <f t="shared" si="39"/>
        <v>3902</v>
      </c>
      <c r="K187" s="11"/>
      <c r="L187" s="11"/>
      <c r="O187" s="16">
        <v>7.87</v>
      </c>
      <c r="P187" s="9">
        <f t="shared" si="52"/>
        <v>-1</v>
      </c>
      <c r="Q187" s="18">
        <f t="shared" si="53"/>
        <v>7.8700000000000006E-2</v>
      </c>
      <c r="R187" s="11" t="str">
        <f t="shared" si="42"/>
        <v>78.7</v>
      </c>
      <c r="S187" s="11" t="str">
        <f t="shared" si="43"/>
        <v>m</v>
      </c>
      <c r="T187" s="16" t="str">
        <f t="shared" si="50"/>
        <v>R07</v>
      </c>
      <c r="U187" s="16" t="str">
        <f t="shared" si="51"/>
        <v>R078</v>
      </c>
      <c r="V187" s="22">
        <v>8.8699999999999992</v>
      </c>
      <c r="W187" s="9">
        <f t="shared" si="46"/>
        <v>-2</v>
      </c>
      <c r="X187" s="21">
        <f t="shared" si="48"/>
        <v>8.8699999999999994E-3</v>
      </c>
      <c r="Y187" s="11" t="str">
        <f t="shared" si="44"/>
        <v>8.87</v>
      </c>
      <c r="Z187" s="11" t="str">
        <f t="shared" si="45"/>
        <v>m</v>
      </c>
    </row>
    <row r="188" spans="1:26">
      <c r="A188" s="20">
        <v>4.3</v>
      </c>
      <c r="B188" s="9">
        <f t="shared" si="47"/>
        <v>5</v>
      </c>
      <c r="C188" s="9">
        <f t="shared" si="49"/>
        <v>43000</v>
      </c>
      <c r="D188" s="11" t="str">
        <f t="shared" si="40"/>
        <v>43.0</v>
      </c>
      <c r="E188" s="11" t="str">
        <f t="shared" si="41"/>
        <v>k</v>
      </c>
      <c r="G188" s="16" t="str">
        <f t="shared" si="39"/>
        <v>4302</v>
      </c>
      <c r="K188" s="11"/>
      <c r="L188" s="11"/>
      <c r="O188" s="16">
        <v>8.06</v>
      </c>
      <c r="P188" s="9">
        <f t="shared" si="52"/>
        <v>-1</v>
      </c>
      <c r="Q188" s="18">
        <f t="shared" si="53"/>
        <v>8.0600000000000005E-2</v>
      </c>
      <c r="R188" s="11" t="str">
        <f t="shared" si="42"/>
        <v>80.6</v>
      </c>
      <c r="S188" s="11" t="str">
        <f t="shared" si="43"/>
        <v>m</v>
      </c>
      <c r="T188" s="16" t="str">
        <f t="shared" si="50"/>
        <v>R08</v>
      </c>
      <c r="U188" s="16" t="str">
        <f t="shared" si="51"/>
        <v>R080</v>
      </c>
      <c r="V188" s="22">
        <v>8.98</v>
      </c>
      <c r="W188" s="9">
        <f t="shared" si="46"/>
        <v>-2</v>
      </c>
      <c r="X188" s="21">
        <f t="shared" si="48"/>
        <v>8.9800000000000001E-3</v>
      </c>
      <c r="Y188" s="11" t="str">
        <f t="shared" si="44"/>
        <v>8.98</v>
      </c>
      <c r="Z188" s="11" t="str">
        <f t="shared" si="45"/>
        <v>m</v>
      </c>
    </row>
    <row r="189" spans="1:26">
      <c r="A189" s="20">
        <v>4.7</v>
      </c>
      <c r="B189" s="9">
        <f t="shared" si="47"/>
        <v>5</v>
      </c>
      <c r="C189" s="9">
        <f t="shared" si="49"/>
        <v>47000</v>
      </c>
      <c r="D189" s="11" t="str">
        <f t="shared" si="40"/>
        <v>47.0</v>
      </c>
      <c r="E189" s="11" t="str">
        <f t="shared" si="41"/>
        <v>k</v>
      </c>
      <c r="G189" s="16" t="str">
        <f t="shared" ref="G189:G245" si="54">IF(B189&gt;2,LEFT(_xlfn.VALUETOTEXT(C189),3)&amp;B189-3,SUBSTITUTE(D189,".","R"))</f>
        <v>4702</v>
      </c>
      <c r="K189" s="11"/>
      <c r="L189" s="11"/>
      <c r="O189" s="16">
        <v>8.25</v>
      </c>
      <c r="P189" s="9">
        <f t="shared" si="52"/>
        <v>-1</v>
      </c>
      <c r="Q189" s="18">
        <f t="shared" si="53"/>
        <v>8.2500000000000004E-2</v>
      </c>
      <c r="R189" s="11" t="str">
        <f t="shared" si="42"/>
        <v>82.5</v>
      </c>
      <c r="S189" s="11" t="str">
        <f t="shared" si="43"/>
        <v>m</v>
      </c>
      <c r="T189" s="16" t="str">
        <f t="shared" si="50"/>
        <v>R08</v>
      </c>
      <c r="U189" s="16" t="str">
        <f t="shared" si="51"/>
        <v>R082</v>
      </c>
      <c r="V189" s="22">
        <v>9.09</v>
      </c>
      <c r="W189" s="9">
        <f t="shared" si="46"/>
        <v>-2</v>
      </c>
      <c r="X189" s="21">
        <f t="shared" si="48"/>
        <v>9.0899999999999991E-3</v>
      </c>
      <c r="Y189" s="11" t="str">
        <f t="shared" si="44"/>
        <v>9.09</v>
      </c>
      <c r="Z189" s="11" t="str">
        <f t="shared" si="45"/>
        <v>m</v>
      </c>
    </row>
    <row r="190" spans="1:26">
      <c r="A190" s="20">
        <v>5.0999999999999996</v>
      </c>
      <c r="B190" s="9">
        <f t="shared" si="47"/>
        <v>5</v>
      </c>
      <c r="C190" s="9">
        <f t="shared" si="49"/>
        <v>50999.999999999993</v>
      </c>
      <c r="D190" s="11" t="str">
        <f t="shared" si="40"/>
        <v>51.0</v>
      </c>
      <c r="E190" s="11" t="str">
        <f t="shared" si="41"/>
        <v>k</v>
      </c>
      <c r="G190" s="16" t="str">
        <f t="shared" si="54"/>
        <v>5102</v>
      </c>
      <c r="K190" s="11"/>
      <c r="L190" s="11"/>
      <c r="O190" s="16">
        <v>8.4499999999999993</v>
      </c>
      <c r="P190" s="9">
        <f t="shared" si="52"/>
        <v>-1</v>
      </c>
      <c r="Q190" s="18">
        <f t="shared" si="53"/>
        <v>8.4499999999999992E-2</v>
      </c>
      <c r="R190" s="11" t="str">
        <f t="shared" si="42"/>
        <v>84.5</v>
      </c>
      <c r="S190" s="11" t="str">
        <f t="shared" si="43"/>
        <v>m</v>
      </c>
      <c r="T190" s="16" t="str">
        <f t="shared" si="50"/>
        <v>R08</v>
      </c>
      <c r="U190" s="16" t="str">
        <f t="shared" si="51"/>
        <v>R084</v>
      </c>
      <c r="V190" s="22">
        <v>9.1999999999999993</v>
      </c>
      <c r="W190" s="9">
        <f t="shared" si="46"/>
        <v>-2</v>
      </c>
      <c r="X190" s="21">
        <f t="shared" si="48"/>
        <v>9.1999999999999998E-3</v>
      </c>
      <c r="Y190" s="11" t="str">
        <f t="shared" si="44"/>
        <v>9.20</v>
      </c>
      <c r="Z190" s="11" t="str">
        <f t="shared" si="45"/>
        <v>m</v>
      </c>
    </row>
    <row r="191" spans="1:26">
      <c r="A191" s="20">
        <v>5.6</v>
      </c>
      <c r="B191" s="9">
        <f t="shared" si="47"/>
        <v>5</v>
      </c>
      <c r="C191" s="9">
        <f t="shared" si="49"/>
        <v>56000</v>
      </c>
      <c r="D191" s="11" t="str">
        <f t="shared" si="40"/>
        <v>56.0</v>
      </c>
      <c r="E191" s="11" t="str">
        <f t="shared" si="41"/>
        <v>k</v>
      </c>
      <c r="G191" s="16" t="str">
        <f t="shared" si="54"/>
        <v>5602</v>
      </c>
      <c r="K191" s="11"/>
      <c r="L191" s="11"/>
      <c r="O191" s="16">
        <v>8.66</v>
      </c>
      <c r="P191" s="9">
        <f t="shared" si="52"/>
        <v>-1</v>
      </c>
      <c r="Q191" s="18">
        <f t="shared" si="53"/>
        <v>8.660000000000001E-2</v>
      </c>
      <c r="R191" s="11" t="str">
        <f t="shared" si="42"/>
        <v>86.6</v>
      </c>
      <c r="S191" s="11" t="str">
        <f t="shared" si="43"/>
        <v>m</v>
      </c>
      <c r="T191" s="16" t="str">
        <f t="shared" si="50"/>
        <v>R08</v>
      </c>
      <c r="U191" s="16" t="str">
        <f t="shared" si="51"/>
        <v>R086</v>
      </c>
      <c r="V191" s="22">
        <v>9.31</v>
      </c>
      <c r="W191" s="9">
        <f t="shared" si="46"/>
        <v>-2</v>
      </c>
      <c r="X191" s="21">
        <f t="shared" si="48"/>
        <v>9.3100000000000006E-3</v>
      </c>
      <c r="Y191" s="11" t="str">
        <f t="shared" si="44"/>
        <v>9.31</v>
      </c>
      <c r="Z191" s="11" t="str">
        <f t="shared" si="45"/>
        <v>m</v>
      </c>
    </row>
    <row r="192" spans="1:26">
      <c r="A192" s="20">
        <v>6.2</v>
      </c>
      <c r="B192" s="9">
        <f t="shared" si="47"/>
        <v>5</v>
      </c>
      <c r="C192" s="9">
        <f t="shared" si="49"/>
        <v>62000</v>
      </c>
      <c r="D192" s="11" t="str">
        <f t="shared" si="40"/>
        <v>62.0</v>
      </c>
      <c r="E192" s="11" t="str">
        <f t="shared" si="41"/>
        <v>k</v>
      </c>
      <c r="G192" s="16" t="str">
        <f t="shared" si="54"/>
        <v>6202</v>
      </c>
      <c r="K192" s="11"/>
      <c r="L192" s="11"/>
      <c r="O192" s="16">
        <v>8.8699999999999992</v>
      </c>
      <c r="P192" s="9">
        <f t="shared" si="52"/>
        <v>-1</v>
      </c>
      <c r="Q192" s="18">
        <f t="shared" si="53"/>
        <v>8.8700000000000001E-2</v>
      </c>
      <c r="R192" s="11" t="str">
        <f t="shared" si="42"/>
        <v>88.7</v>
      </c>
      <c r="S192" s="11" t="str">
        <f t="shared" si="43"/>
        <v>m</v>
      </c>
      <c r="T192" s="16" t="str">
        <f t="shared" si="50"/>
        <v>R08</v>
      </c>
      <c r="U192" s="16" t="str">
        <f t="shared" si="51"/>
        <v>R088</v>
      </c>
      <c r="V192" s="22">
        <v>9.42</v>
      </c>
      <c r="W192" s="9">
        <f t="shared" si="46"/>
        <v>-2</v>
      </c>
      <c r="X192" s="21">
        <f t="shared" si="48"/>
        <v>9.4200000000000013E-3</v>
      </c>
      <c r="Y192" s="11" t="str">
        <f t="shared" si="44"/>
        <v>9.42</v>
      </c>
      <c r="Z192" s="11" t="str">
        <f t="shared" si="45"/>
        <v>m</v>
      </c>
    </row>
    <row r="193" spans="1:26">
      <c r="A193" s="20">
        <v>6.8</v>
      </c>
      <c r="B193" s="9">
        <f t="shared" si="47"/>
        <v>5</v>
      </c>
      <c r="C193" s="9">
        <f t="shared" si="49"/>
        <v>68000</v>
      </c>
      <c r="D193" s="11" t="str">
        <f t="shared" si="40"/>
        <v>68.0</v>
      </c>
      <c r="E193" s="11" t="str">
        <f t="shared" si="41"/>
        <v>k</v>
      </c>
      <c r="G193" s="16" t="str">
        <f t="shared" si="54"/>
        <v>6802</v>
      </c>
      <c r="K193" s="11"/>
      <c r="L193" s="11"/>
      <c r="O193" s="16">
        <v>9.09</v>
      </c>
      <c r="P193" s="9">
        <f t="shared" si="52"/>
        <v>-1</v>
      </c>
      <c r="Q193" s="18">
        <f t="shared" si="53"/>
        <v>9.0900000000000009E-2</v>
      </c>
      <c r="R193" s="11" t="str">
        <f t="shared" si="42"/>
        <v>90.9</v>
      </c>
      <c r="S193" s="11" t="str">
        <f t="shared" si="43"/>
        <v>m</v>
      </c>
      <c r="T193" s="16" t="str">
        <f t="shared" si="50"/>
        <v>R09</v>
      </c>
      <c r="U193" s="16" t="str">
        <f t="shared" si="51"/>
        <v>R090</v>
      </c>
      <c r="V193" s="22">
        <v>9.5299999999999994</v>
      </c>
      <c r="W193" s="9">
        <f t="shared" si="46"/>
        <v>-2</v>
      </c>
      <c r="X193" s="21">
        <f t="shared" si="48"/>
        <v>9.5300000000000003E-3</v>
      </c>
      <c r="Y193" s="11" t="str">
        <f t="shared" si="44"/>
        <v>9.53</v>
      </c>
      <c r="Z193" s="11" t="str">
        <f t="shared" si="45"/>
        <v>m</v>
      </c>
    </row>
    <row r="194" spans="1:26">
      <c r="A194" s="20">
        <v>7.5</v>
      </c>
      <c r="B194" s="9">
        <f t="shared" si="47"/>
        <v>5</v>
      </c>
      <c r="C194" s="9">
        <f t="shared" si="49"/>
        <v>75000</v>
      </c>
      <c r="D194" s="11" t="str">
        <f t="shared" si="40"/>
        <v>75.0</v>
      </c>
      <c r="E194" s="11" t="str">
        <f t="shared" si="41"/>
        <v>k</v>
      </c>
      <c r="G194" s="16" t="str">
        <f t="shared" si="54"/>
        <v>7502</v>
      </c>
      <c r="K194" s="11"/>
      <c r="L194" s="11"/>
      <c r="O194" s="16">
        <v>9.31</v>
      </c>
      <c r="P194" s="9">
        <f t="shared" si="52"/>
        <v>-1</v>
      </c>
      <c r="Q194" s="18">
        <f t="shared" si="53"/>
        <v>9.3100000000000002E-2</v>
      </c>
      <c r="R194" s="11" t="str">
        <f t="shared" si="42"/>
        <v>93.1</v>
      </c>
      <c r="S194" s="11" t="str">
        <f t="shared" si="43"/>
        <v>m</v>
      </c>
      <c r="T194" s="16" t="str">
        <f t="shared" si="50"/>
        <v>R09</v>
      </c>
      <c r="U194" s="16" t="str">
        <f t="shared" si="51"/>
        <v>R093</v>
      </c>
      <c r="V194" s="22">
        <v>9.65</v>
      </c>
      <c r="W194" s="9">
        <f t="shared" si="46"/>
        <v>-2</v>
      </c>
      <c r="X194" s="21">
        <f t="shared" si="48"/>
        <v>9.6500000000000006E-3</v>
      </c>
      <c r="Y194" s="11" t="str">
        <f t="shared" si="44"/>
        <v>9.65</v>
      </c>
      <c r="Z194" s="11" t="str">
        <f t="shared" si="45"/>
        <v>m</v>
      </c>
    </row>
    <row r="195" spans="1:26">
      <c r="A195" s="20">
        <v>8.1999999999999993</v>
      </c>
      <c r="B195" s="9">
        <f t="shared" si="47"/>
        <v>5</v>
      </c>
      <c r="C195" s="9">
        <f t="shared" si="49"/>
        <v>81999.999999999985</v>
      </c>
      <c r="D195" s="11" t="str">
        <f t="shared" si="40"/>
        <v>82.0</v>
      </c>
      <c r="E195" s="11" t="str">
        <f t="shared" si="41"/>
        <v>k</v>
      </c>
      <c r="G195" s="16" t="str">
        <f t="shared" si="54"/>
        <v>8202</v>
      </c>
      <c r="K195" s="11"/>
      <c r="L195" s="11"/>
      <c r="O195" s="16">
        <v>9.5299999999999994</v>
      </c>
      <c r="P195" s="9">
        <f t="shared" si="52"/>
        <v>-1</v>
      </c>
      <c r="Q195" s="18">
        <f t="shared" si="53"/>
        <v>9.5299999999999996E-2</v>
      </c>
      <c r="R195" s="11" t="str">
        <f t="shared" si="42"/>
        <v>95.3</v>
      </c>
      <c r="S195" s="11" t="str">
        <f t="shared" si="43"/>
        <v>m</v>
      </c>
      <c r="T195" s="16" t="str">
        <f t="shared" si="50"/>
        <v>R09</v>
      </c>
      <c r="U195" s="16" t="str">
        <f t="shared" si="51"/>
        <v>R095</v>
      </c>
      <c r="V195" s="22">
        <v>9.76</v>
      </c>
      <c r="W195" s="9">
        <f t="shared" si="46"/>
        <v>-2</v>
      </c>
      <c r="X195" s="21">
        <f t="shared" si="48"/>
        <v>9.7600000000000013E-3</v>
      </c>
      <c r="Y195" s="11" t="str">
        <f t="shared" si="44"/>
        <v>9.76</v>
      </c>
      <c r="Z195" s="11" t="str">
        <f t="shared" si="45"/>
        <v>m</v>
      </c>
    </row>
    <row r="196" spans="1:26">
      <c r="A196" s="20">
        <v>9.1</v>
      </c>
      <c r="B196" s="9">
        <f t="shared" si="47"/>
        <v>5</v>
      </c>
      <c r="C196" s="9">
        <f t="shared" si="49"/>
        <v>91000</v>
      </c>
      <c r="D196" s="11" t="str">
        <f t="shared" si="40"/>
        <v>91.0</v>
      </c>
      <c r="E196" s="11" t="str">
        <f t="shared" si="41"/>
        <v>k</v>
      </c>
      <c r="G196" s="16" t="str">
        <f t="shared" si="54"/>
        <v>9102</v>
      </c>
      <c r="K196" s="11"/>
      <c r="L196" s="11"/>
      <c r="O196" s="16">
        <v>9.76</v>
      </c>
      <c r="P196" s="9">
        <f t="shared" si="52"/>
        <v>-1</v>
      </c>
      <c r="Q196" s="18">
        <f t="shared" si="53"/>
        <v>9.7599999999999992E-2</v>
      </c>
      <c r="R196" s="11" t="str">
        <f t="shared" si="42"/>
        <v>97.6</v>
      </c>
      <c r="S196" s="11" t="str">
        <f t="shared" si="43"/>
        <v>m</v>
      </c>
      <c r="T196" s="16" t="str">
        <f t="shared" si="50"/>
        <v>R09</v>
      </c>
      <c r="U196" s="16" t="str">
        <f t="shared" si="51"/>
        <v>R097</v>
      </c>
      <c r="V196" s="22">
        <v>9.8800000000000008</v>
      </c>
      <c r="W196" s="9">
        <f t="shared" si="46"/>
        <v>-2</v>
      </c>
      <c r="X196" s="21">
        <f t="shared" si="48"/>
        <v>9.8800000000000016E-3</v>
      </c>
      <c r="Y196" s="11" t="str">
        <f t="shared" si="44"/>
        <v>9.88</v>
      </c>
      <c r="Z196" s="11" t="str">
        <f t="shared" si="45"/>
        <v>m</v>
      </c>
    </row>
    <row r="197" spans="1:26">
      <c r="A197" s="20">
        <v>1</v>
      </c>
      <c r="B197" s="9">
        <f t="shared" si="47"/>
        <v>6</v>
      </c>
      <c r="C197" s="9">
        <f t="shared" si="49"/>
        <v>100000</v>
      </c>
      <c r="D197" s="11" t="str">
        <f t="shared" ref="D197:D245" si="55">TEXT(C197*_xlfn.XLOOKUP(B197,Index_Table,D_List),SUBSTITUTE(_xlfn.XLOOKUP(B197,Index_Table,T_List),"""",""))</f>
        <v>100</v>
      </c>
      <c r="E197" s="11" t="str">
        <f t="shared" ref="E197:E245" si="56">_xlfn.XLOOKUP(B197,Index_Table,Sym_List)</f>
        <v>k</v>
      </c>
      <c r="G197" s="16" t="str">
        <f t="shared" si="54"/>
        <v>1003</v>
      </c>
      <c r="K197" s="11"/>
      <c r="L197" s="11"/>
      <c r="O197" s="16">
        <v>1</v>
      </c>
      <c r="P197" s="9">
        <f t="shared" si="52"/>
        <v>0</v>
      </c>
      <c r="Q197" s="16">
        <f>O197*10^P197/10</f>
        <v>0.1</v>
      </c>
      <c r="R197" s="11" t="str">
        <f t="shared" ref="R197:R260" si="57">TEXT(Q197*_xlfn.XLOOKUP(P197,Index_Table,D_List),SUBSTITUTE(_xlfn.XLOOKUP(P197,Index_Table,T_List),"""",""))</f>
        <v>100</v>
      </c>
      <c r="S197" s="11" t="str">
        <f t="shared" ref="S197:S260" si="58">_xlfn.XLOOKUP(P197,Index_Table,Sym_List)</f>
        <v>m</v>
      </c>
      <c r="T197" s="16" t="str">
        <f t="shared" si="50"/>
        <v>R10</v>
      </c>
      <c r="U197" s="16" t="str">
        <f t="shared" si="51"/>
        <v>R100</v>
      </c>
      <c r="V197" s="16">
        <v>1</v>
      </c>
      <c r="W197" s="9">
        <f t="shared" ref="W197:W260" si="59">IF(V197=1,W196+1,W196)</f>
        <v>-1</v>
      </c>
      <c r="X197" s="21">
        <f t="shared" ref="X197" si="60">V197*10^W197/10</f>
        <v>0.01</v>
      </c>
      <c r="Y197" s="11" t="str">
        <f t="shared" ref="Y197:Y260" si="61">TEXT(X197*_xlfn.XLOOKUP(W197,Index_Table,D_List),SUBSTITUTE(_xlfn.XLOOKUP(W197,Index_Table,T_List),"""",""))</f>
        <v>10.0</v>
      </c>
      <c r="Z197" s="11" t="str">
        <f t="shared" ref="Z197:Z260" si="62">_xlfn.XLOOKUP(W197,Index_Table,Sym_List)</f>
        <v>m</v>
      </c>
    </row>
    <row r="198" spans="1:26">
      <c r="A198" s="20">
        <v>1.1000000000000001</v>
      </c>
      <c r="B198" s="9">
        <f t="shared" si="47"/>
        <v>6</v>
      </c>
      <c r="C198" s="9">
        <f t="shared" si="49"/>
        <v>110000</v>
      </c>
      <c r="D198" s="11" t="str">
        <f t="shared" si="55"/>
        <v>110</v>
      </c>
      <c r="E198" s="11" t="str">
        <f t="shared" si="56"/>
        <v>k</v>
      </c>
      <c r="G198" s="16" t="str">
        <f t="shared" si="54"/>
        <v>1103</v>
      </c>
      <c r="K198" s="11"/>
      <c r="L198" s="11"/>
      <c r="O198" s="16">
        <v>1.02</v>
      </c>
      <c r="P198" s="9">
        <f t="shared" si="52"/>
        <v>0</v>
      </c>
      <c r="Q198" s="16">
        <f t="shared" ref="Q198:Q261" si="63">O198*10^P198/10</f>
        <v>0.10200000000000001</v>
      </c>
      <c r="R198" s="11" t="str">
        <f t="shared" si="57"/>
        <v>102</v>
      </c>
      <c r="S198" s="11" t="str">
        <f t="shared" si="58"/>
        <v>m</v>
      </c>
      <c r="T198" s="16" t="str">
        <f t="shared" si="50"/>
        <v>R10</v>
      </c>
      <c r="U198" s="16" t="str">
        <f t="shared" si="51"/>
        <v>R102</v>
      </c>
      <c r="V198" s="22">
        <v>1.01</v>
      </c>
      <c r="W198" s="9">
        <f t="shared" si="59"/>
        <v>-1</v>
      </c>
      <c r="X198" s="21">
        <f>V198*10^W198/10</f>
        <v>1.0100000000000001E-2</v>
      </c>
      <c r="Y198" s="11" t="str">
        <f t="shared" si="61"/>
        <v>10.1</v>
      </c>
      <c r="Z198" s="11" t="str">
        <f t="shared" si="62"/>
        <v>m</v>
      </c>
    </row>
    <row r="199" spans="1:26">
      <c r="A199" s="20">
        <v>1.2</v>
      </c>
      <c r="B199" s="9">
        <f t="shared" ref="B199:B245" si="64">IF(A199=1,B198+1,B198)</f>
        <v>6</v>
      </c>
      <c r="C199" s="9">
        <f t="shared" si="49"/>
        <v>120000</v>
      </c>
      <c r="D199" s="11" t="str">
        <f t="shared" si="55"/>
        <v>120</v>
      </c>
      <c r="E199" s="11" t="str">
        <f t="shared" si="56"/>
        <v>k</v>
      </c>
      <c r="G199" s="16" t="str">
        <f t="shared" si="54"/>
        <v>1203</v>
      </c>
      <c r="K199" s="11"/>
      <c r="L199" s="11"/>
      <c r="O199" s="16">
        <v>1.05</v>
      </c>
      <c r="P199" s="9">
        <f t="shared" si="52"/>
        <v>0</v>
      </c>
      <c r="Q199" s="16">
        <f t="shared" si="63"/>
        <v>0.10500000000000001</v>
      </c>
      <c r="R199" s="11" t="str">
        <f t="shared" si="57"/>
        <v>105</v>
      </c>
      <c r="S199" s="11" t="str">
        <f t="shared" si="58"/>
        <v>m</v>
      </c>
      <c r="T199" s="16" t="str">
        <f t="shared" si="50"/>
        <v>R10</v>
      </c>
      <c r="U199" s="16" t="str">
        <f t="shared" si="51"/>
        <v>R105</v>
      </c>
      <c r="V199" s="22">
        <v>1.02</v>
      </c>
      <c r="W199" s="9">
        <f t="shared" si="59"/>
        <v>-1</v>
      </c>
      <c r="X199" s="21">
        <f t="shared" ref="X199:X262" si="65">V199*10^W199/10</f>
        <v>1.0200000000000001E-2</v>
      </c>
      <c r="Y199" s="11" t="str">
        <f t="shared" si="61"/>
        <v>10.2</v>
      </c>
      <c r="Z199" s="11" t="str">
        <f t="shared" si="62"/>
        <v>m</v>
      </c>
    </row>
    <row r="200" spans="1:26">
      <c r="A200" s="20">
        <v>1.3</v>
      </c>
      <c r="B200" s="9">
        <f t="shared" si="64"/>
        <v>6</v>
      </c>
      <c r="C200" s="9">
        <f t="shared" si="49"/>
        <v>130000</v>
      </c>
      <c r="D200" s="11" t="str">
        <f t="shared" si="55"/>
        <v>130</v>
      </c>
      <c r="E200" s="11" t="str">
        <f t="shared" si="56"/>
        <v>k</v>
      </c>
      <c r="G200" s="16" t="str">
        <f t="shared" si="54"/>
        <v>1303</v>
      </c>
      <c r="K200" s="11"/>
      <c r="L200" s="11"/>
      <c r="O200" s="16">
        <v>1.07</v>
      </c>
      <c r="P200" s="9">
        <f t="shared" si="52"/>
        <v>0</v>
      </c>
      <c r="Q200" s="16">
        <f t="shared" si="63"/>
        <v>0.10700000000000001</v>
      </c>
      <c r="R200" s="11" t="str">
        <f t="shared" si="57"/>
        <v>107</v>
      </c>
      <c r="S200" s="11" t="str">
        <f t="shared" si="58"/>
        <v>m</v>
      </c>
      <c r="T200" s="16" t="str">
        <f t="shared" si="50"/>
        <v>R10</v>
      </c>
      <c r="U200" s="16" t="str">
        <f t="shared" si="51"/>
        <v>R107</v>
      </c>
      <c r="V200" s="22">
        <v>1.04</v>
      </c>
      <c r="W200" s="9">
        <f t="shared" si="59"/>
        <v>-1</v>
      </c>
      <c r="X200" s="21">
        <f t="shared" si="65"/>
        <v>1.0400000000000001E-2</v>
      </c>
      <c r="Y200" s="11" t="str">
        <f t="shared" si="61"/>
        <v>10.4</v>
      </c>
      <c r="Z200" s="11" t="str">
        <f t="shared" si="62"/>
        <v>m</v>
      </c>
    </row>
    <row r="201" spans="1:26">
      <c r="A201" s="20">
        <v>1.5</v>
      </c>
      <c r="B201" s="9">
        <f t="shared" si="64"/>
        <v>6</v>
      </c>
      <c r="C201" s="9">
        <f t="shared" si="49"/>
        <v>150000</v>
      </c>
      <c r="D201" s="11" t="str">
        <f t="shared" si="55"/>
        <v>150</v>
      </c>
      <c r="E201" s="11" t="str">
        <f t="shared" si="56"/>
        <v>k</v>
      </c>
      <c r="G201" s="16" t="str">
        <f t="shared" si="54"/>
        <v>1503</v>
      </c>
      <c r="K201" s="11"/>
      <c r="L201" s="11"/>
      <c r="O201" s="16">
        <v>1.1000000000000001</v>
      </c>
      <c r="P201" s="9">
        <f t="shared" si="52"/>
        <v>0</v>
      </c>
      <c r="Q201" s="16">
        <f t="shared" si="63"/>
        <v>0.11000000000000001</v>
      </c>
      <c r="R201" s="11" t="str">
        <f t="shared" si="57"/>
        <v>110</v>
      </c>
      <c r="S201" s="11" t="str">
        <f t="shared" si="58"/>
        <v>m</v>
      </c>
      <c r="T201" s="16" t="str">
        <f t="shared" si="50"/>
        <v>R11</v>
      </c>
      <c r="U201" s="16" t="str">
        <f t="shared" si="51"/>
        <v>R110</v>
      </c>
      <c r="V201" s="22">
        <v>1.05</v>
      </c>
      <c r="W201" s="9">
        <f t="shared" si="59"/>
        <v>-1</v>
      </c>
      <c r="X201" s="21">
        <f t="shared" si="65"/>
        <v>1.0500000000000001E-2</v>
      </c>
      <c r="Y201" s="11" t="str">
        <f t="shared" si="61"/>
        <v>10.5</v>
      </c>
      <c r="Z201" s="11" t="str">
        <f t="shared" si="62"/>
        <v>m</v>
      </c>
    </row>
    <row r="202" spans="1:26">
      <c r="A202" s="20">
        <v>1.6</v>
      </c>
      <c r="B202" s="9">
        <f t="shared" si="64"/>
        <v>6</v>
      </c>
      <c r="C202" s="9">
        <f t="shared" si="49"/>
        <v>160000</v>
      </c>
      <c r="D202" s="11" t="str">
        <f t="shared" si="55"/>
        <v>160</v>
      </c>
      <c r="E202" s="11" t="str">
        <f t="shared" si="56"/>
        <v>k</v>
      </c>
      <c r="G202" s="16" t="str">
        <f t="shared" si="54"/>
        <v>1603</v>
      </c>
      <c r="K202" s="11"/>
      <c r="L202" s="11"/>
      <c r="O202" s="16">
        <v>1.1299999999999999</v>
      </c>
      <c r="P202" s="9">
        <f t="shared" si="52"/>
        <v>0</v>
      </c>
      <c r="Q202" s="16">
        <f t="shared" si="63"/>
        <v>0.11299999999999999</v>
      </c>
      <c r="R202" s="11" t="str">
        <f t="shared" si="57"/>
        <v>113</v>
      </c>
      <c r="S202" s="11" t="str">
        <f t="shared" si="58"/>
        <v>m</v>
      </c>
      <c r="T202" s="16" t="str">
        <f t="shared" si="50"/>
        <v>R11</v>
      </c>
      <c r="U202" s="16" t="str">
        <f t="shared" si="51"/>
        <v>R113</v>
      </c>
      <c r="V202" s="22">
        <v>1.06</v>
      </c>
      <c r="W202" s="9">
        <f t="shared" si="59"/>
        <v>-1</v>
      </c>
      <c r="X202" s="21">
        <f t="shared" si="65"/>
        <v>1.0600000000000002E-2</v>
      </c>
      <c r="Y202" s="11" t="str">
        <f t="shared" si="61"/>
        <v>10.6</v>
      </c>
      <c r="Z202" s="11" t="str">
        <f t="shared" si="62"/>
        <v>m</v>
      </c>
    </row>
    <row r="203" spans="1:26">
      <c r="A203" s="20">
        <v>1.8</v>
      </c>
      <c r="B203" s="9">
        <f t="shared" si="64"/>
        <v>6</v>
      </c>
      <c r="C203" s="9">
        <f t="shared" si="49"/>
        <v>180000</v>
      </c>
      <c r="D203" s="11" t="str">
        <f t="shared" si="55"/>
        <v>180</v>
      </c>
      <c r="E203" s="11" t="str">
        <f t="shared" si="56"/>
        <v>k</v>
      </c>
      <c r="G203" s="16" t="str">
        <f t="shared" si="54"/>
        <v>1803</v>
      </c>
      <c r="K203" s="11"/>
      <c r="L203" s="11"/>
      <c r="O203" s="16">
        <v>1.1499999999999999</v>
      </c>
      <c r="P203" s="9">
        <f t="shared" si="52"/>
        <v>0</v>
      </c>
      <c r="Q203" s="16">
        <f t="shared" si="63"/>
        <v>0.11499999999999999</v>
      </c>
      <c r="R203" s="11" t="str">
        <f t="shared" si="57"/>
        <v>115</v>
      </c>
      <c r="S203" s="11" t="str">
        <f t="shared" si="58"/>
        <v>m</v>
      </c>
      <c r="T203" s="16" t="str">
        <f t="shared" si="50"/>
        <v>R11</v>
      </c>
      <c r="U203" s="16" t="str">
        <f t="shared" si="51"/>
        <v>R115</v>
      </c>
      <c r="V203" s="22">
        <v>1.07</v>
      </c>
      <c r="W203" s="9">
        <f t="shared" si="59"/>
        <v>-1</v>
      </c>
      <c r="X203" s="21">
        <f t="shared" si="65"/>
        <v>1.0700000000000001E-2</v>
      </c>
      <c r="Y203" s="11" t="str">
        <f t="shared" si="61"/>
        <v>10.7</v>
      </c>
      <c r="Z203" s="11" t="str">
        <f t="shared" si="62"/>
        <v>m</v>
      </c>
    </row>
    <row r="204" spans="1:26">
      <c r="A204" s="20">
        <v>2</v>
      </c>
      <c r="B204" s="9">
        <f t="shared" si="64"/>
        <v>6</v>
      </c>
      <c r="C204" s="9">
        <f t="shared" si="49"/>
        <v>200000</v>
      </c>
      <c r="D204" s="11" t="str">
        <f t="shared" si="55"/>
        <v>200</v>
      </c>
      <c r="E204" s="11" t="str">
        <f t="shared" si="56"/>
        <v>k</v>
      </c>
      <c r="G204" s="16" t="str">
        <f t="shared" si="54"/>
        <v>2003</v>
      </c>
      <c r="K204" s="11"/>
      <c r="L204" s="11"/>
      <c r="O204" s="16">
        <v>1.18</v>
      </c>
      <c r="P204" s="9">
        <f t="shared" si="52"/>
        <v>0</v>
      </c>
      <c r="Q204" s="16">
        <f t="shared" si="63"/>
        <v>0.11799999999999999</v>
      </c>
      <c r="R204" s="11" t="str">
        <f t="shared" si="57"/>
        <v>118</v>
      </c>
      <c r="S204" s="11" t="str">
        <f t="shared" si="58"/>
        <v>m</v>
      </c>
      <c r="T204" s="16" t="str">
        <f t="shared" si="50"/>
        <v>R11</v>
      </c>
      <c r="U204" s="16" t="str">
        <f t="shared" si="51"/>
        <v>R118</v>
      </c>
      <c r="V204" s="22">
        <v>1.0900000000000001</v>
      </c>
      <c r="W204" s="9">
        <f t="shared" si="59"/>
        <v>-1</v>
      </c>
      <c r="X204" s="21">
        <f t="shared" si="65"/>
        <v>1.0900000000000002E-2</v>
      </c>
      <c r="Y204" s="11" t="str">
        <f t="shared" si="61"/>
        <v>10.9</v>
      </c>
      <c r="Z204" s="11" t="str">
        <f t="shared" si="62"/>
        <v>m</v>
      </c>
    </row>
    <row r="205" spans="1:26">
      <c r="A205" s="20">
        <v>2.2000000000000002</v>
      </c>
      <c r="B205" s="9">
        <f t="shared" si="64"/>
        <v>6</v>
      </c>
      <c r="C205" s="9">
        <f t="shared" si="49"/>
        <v>220000</v>
      </c>
      <c r="D205" s="11" t="str">
        <f t="shared" si="55"/>
        <v>220</v>
      </c>
      <c r="E205" s="11" t="str">
        <f t="shared" si="56"/>
        <v>k</v>
      </c>
      <c r="G205" s="16" t="str">
        <f t="shared" si="54"/>
        <v>2203</v>
      </c>
      <c r="K205" s="11"/>
      <c r="L205" s="11"/>
      <c r="O205" s="16">
        <v>1.21</v>
      </c>
      <c r="P205" s="9">
        <f t="shared" si="52"/>
        <v>0</v>
      </c>
      <c r="Q205" s="16">
        <f t="shared" si="63"/>
        <v>0.121</v>
      </c>
      <c r="R205" s="11" t="str">
        <f t="shared" si="57"/>
        <v>121</v>
      </c>
      <c r="S205" s="11" t="str">
        <f t="shared" si="58"/>
        <v>m</v>
      </c>
      <c r="T205" s="16" t="str">
        <f t="shared" si="50"/>
        <v>R12</v>
      </c>
      <c r="U205" s="16" t="str">
        <f t="shared" si="51"/>
        <v>R121</v>
      </c>
      <c r="V205" s="22">
        <v>1.1000000000000001</v>
      </c>
      <c r="W205" s="9">
        <f t="shared" si="59"/>
        <v>-1</v>
      </c>
      <c r="X205" s="21">
        <f t="shared" si="65"/>
        <v>1.1000000000000001E-2</v>
      </c>
      <c r="Y205" s="11" t="str">
        <f t="shared" si="61"/>
        <v>11.0</v>
      </c>
      <c r="Z205" s="11" t="str">
        <f t="shared" si="62"/>
        <v>m</v>
      </c>
    </row>
    <row r="206" spans="1:26">
      <c r="A206" s="20">
        <v>2.4</v>
      </c>
      <c r="B206" s="9">
        <f t="shared" si="64"/>
        <v>6</v>
      </c>
      <c r="C206" s="9">
        <f t="shared" si="49"/>
        <v>240000</v>
      </c>
      <c r="D206" s="11" t="str">
        <f t="shared" si="55"/>
        <v>240</v>
      </c>
      <c r="E206" s="11" t="str">
        <f t="shared" si="56"/>
        <v>k</v>
      </c>
      <c r="G206" s="16" t="str">
        <f t="shared" si="54"/>
        <v>2403</v>
      </c>
      <c r="K206" s="11"/>
      <c r="L206" s="11"/>
      <c r="O206" s="16">
        <v>1.24</v>
      </c>
      <c r="P206" s="9">
        <f t="shared" si="52"/>
        <v>0</v>
      </c>
      <c r="Q206" s="16">
        <f t="shared" si="63"/>
        <v>0.124</v>
      </c>
      <c r="R206" s="11" t="str">
        <f t="shared" si="57"/>
        <v>124</v>
      </c>
      <c r="S206" s="11" t="str">
        <f t="shared" si="58"/>
        <v>m</v>
      </c>
      <c r="T206" s="16" t="str">
        <f t="shared" si="50"/>
        <v>R12</v>
      </c>
      <c r="U206" s="16" t="str">
        <f t="shared" si="51"/>
        <v>R124</v>
      </c>
      <c r="V206" s="22">
        <v>1.1100000000000001</v>
      </c>
      <c r="W206" s="9">
        <f t="shared" si="59"/>
        <v>-1</v>
      </c>
      <c r="X206" s="21">
        <f t="shared" si="65"/>
        <v>1.1100000000000002E-2</v>
      </c>
      <c r="Y206" s="11" t="str">
        <f t="shared" si="61"/>
        <v>11.1</v>
      </c>
      <c r="Z206" s="11" t="str">
        <f t="shared" si="62"/>
        <v>m</v>
      </c>
    </row>
    <row r="207" spans="1:26">
      <c r="A207" s="20">
        <v>2.7</v>
      </c>
      <c r="B207" s="9">
        <f t="shared" si="64"/>
        <v>6</v>
      </c>
      <c r="C207" s="9">
        <f t="shared" si="49"/>
        <v>270000</v>
      </c>
      <c r="D207" s="11" t="str">
        <f t="shared" si="55"/>
        <v>270</v>
      </c>
      <c r="E207" s="11" t="str">
        <f t="shared" si="56"/>
        <v>k</v>
      </c>
      <c r="G207" s="16" t="str">
        <f t="shared" si="54"/>
        <v>2703</v>
      </c>
      <c r="K207" s="11"/>
      <c r="L207" s="11"/>
      <c r="O207" s="16">
        <v>1.27</v>
      </c>
      <c r="P207" s="9">
        <f t="shared" si="52"/>
        <v>0</v>
      </c>
      <c r="Q207" s="16">
        <f t="shared" si="63"/>
        <v>0.127</v>
      </c>
      <c r="R207" s="11" t="str">
        <f t="shared" si="57"/>
        <v>127</v>
      </c>
      <c r="S207" s="11" t="str">
        <f t="shared" si="58"/>
        <v>m</v>
      </c>
      <c r="T207" s="16" t="str">
        <f t="shared" si="50"/>
        <v>R12</v>
      </c>
      <c r="U207" s="16" t="str">
        <f t="shared" si="51"/>
        <v>R127</v>
      </c>
      <c r="V207" s="22">
        <v>1.1299999999999999</v>
      </c>
      <c r="W207" s="9">
        <f t="shared" si="59"/>
        <v>-1</v>
      </c>
      <c r="X207" s="21">
        <f t="shared" si="65"/>
        <v>1.1299999999999999E-2</v>
      </c>
      <c r="Y207" s="11" t="str">
        <f t="shared" si="61"/>
        <v>11.3</v>
      </c>
      <c r="Z207" s="11" t="str">
        <f t="shared" si="62"/>
        <v>m</v>
      </c>
    </row>
    <row r="208" spans="1:26">
      <c r="A208" s="20">
        <v>3</v>
      </c>
      <c r="B208" s="9">
        <f t="shared" si="64"/>
        <v>6</v>
      </c>
      <c r="C208" s="9">
        <f t="shared" si="49"/>
        <v>300000</v>
      </c>
      <c r="D208" s="11" t="str">
        <f t="shared" si="55"/>
        <v>300</v>
      </c>
      <c r="E208" s="11" t="str">
        <f t="shared" si="56"/>
        <v>k</v>
      </c>
      <c r="G208" s="16" t="str">
        <f t="shared" si="54"/>
        <v>3003</v>
      </c>
      <c r="K208" s="11"/>
      <c r="L208" s="11"/>
      <c r="O208" s="16">
        <v>1.3</v>
      </c>
      <c r="P208" s="9">
        <f t="shared" si="52"/>
        <v>0</v>
      </c>
      <c r="Q208" s="16">
        <f t="shared" si="63"/>
        <v>0.13</v>
      </c>
      <c r="R208" s="11" t="str">
        <f t="shared" si="57"/>
        <v>130</v>
      </c>
      <c r="S208" s="11" t="str">
        <f t="shared" si="58"/>
        <v>m</v>
      </c>
      <c r="T208" s="16" t="str">
        <f t="shared" si="50"/>
        <v>R13</v>
      </c>
      <c r="U208" s="16" t="str">
        <f t="shared" si="51"/>
        <v>R130</v>
      </c>
      <c r="V208" s="22">
        <v>1.1399999999999999</v>
      </c>
      <c r="W208" s="9">
        <f t="shared" si="59"/>
        <v>-1</v>
      </c>
      <c r="X208" s="21">
        <f t="shared" si="65"/>
        <v>1.1399999999999999E-2</v>
      </c>
      <c r="Y208" s="11" t="str">
        <f t="shared" si="61"/>
        <v>11.4</v>
      </c>
      <c r="Z208" s="11" t="str">
        <f t="shared" si="62"/>
        <v>m</v>
      </c>
    </row>
    <row r="209" spans="1:26">
      <c r="A209" s="20">
        <v>3.3</v>
      </c>
      <c r="B209" s="9">
        <f t="shared" si="64"/>
        <v>6</v>
      </c>
      <c r="C209" s="9">
        <f t="shared" si="49"/>
        <v>330000</v>
      </c>
      <c r="D209" s="11" t="str">
        <f t="shared" si="55"/>
        <v>330</v>
      </c>
      <c r="E209" s="11" t="str">
        <f t="shared" si="56"/>
        <v>k</v>
      </c>
      <c r="G209" s="16" t="str">
        <f t="shared" si="54"/>
        <v>3303</v>
      </c>
      <c r="K209" s="11"/>
      <c r="L209" s="11"/>
      <c r="O209" s="16">
        <v>1.33</v>
      </c>
      <c r="P209" s="9">
        <f t="shared" si="52"/>
        <v>0</v>
      </c>
      <c r="Q209" s="16">
        <f t="shared" si="63"/>
        <v>0.13300000000000001</v>
      </c>
      <c r="R209" s="11" t="str">
        <f t="shared" si="57"/>
        <v>133</v>
      </c>
      <c r="S209" s="11" t="str">
        <f t="shared" si="58"/>
        <v>m</v>
      </c>
      <c r="T209" s="16" t="str">
        <f t="shared" si="50"/>
        <v>R13</v>
      </c>
      <c r="U209" s="16" t="str">
        <f t="shared" si="51"/>
        <v>R133</v>
      </c>
      <c r="V209" s="22">
        <v>1.1499999999999999</v>
      </c>
      <c r="W209" s="9">
        <f t="shared" si="59"/>
        <v>-1</v>
      </c>
      <c r="X209" s="21">
        <f t="shared" si="65"/>
        <v>1.15E-2</v>
      </c>
      <c r="Y209" s="11" t="str">
        <f t="shared" si="61"/>
        <v>11.5</v>
      </c>
      <c r="Z209" s="11" t="str">
        <f t="shared" si="62"/>
        <v>m</v>
      </c>
    </row>
    <row r="210" spans="1:26">
      <c r="A210" s="20">
        <v>3.6</v>
      </c>
      <c r="B210" s="9">
        <f t="shared" si="64"/>
        <v>6</v>
      </c>
      <c r="C210" s="9">
        <f t="shared" si="49"/>
        <v>360000</v>
      </c>
      <c r="D210" s="11" t="str">
        <f t="shared" si="55"/>
        <v>360</v>
      </c>
      <c r="E210" s="11" t="str">
        <f t="shared" si="56"/>
        <v>k</v>
      </c>
      <c r="G210" s="16" t="str">
        <f t="shared" si="54"/>
        <v>3603</v>
      </c>
      <c r="K210" s="11"/>
      <c r="L210" s="11"/>
      <c r="O210" s="16">
        <v>1.37</v>
      </c>
      <c r="P210" s="9">
        <f t="shared" si="52"/>
        <v>0</v>
      </c>
      <c r="Q210" s="16">
        <f t="shared" si="63"/>
        <v>0.13700000000000001</v>
      </c>
      <c r="R210" s="11" t="str">
        <f t="shared" si="57"/>
        <v>137</v>
      </c>
      <c r="S210" s="11" t="str">
        <f t="shared" si="58"/>
        <v>m</v>
      </c>
      <c r="T210" s="16" t="str">
        <f t="shared" si="50"/>
        <v>R13</v>
      </c>
      <c r="U210" s="16" t="str">
        <f t="shared" si="51"/>
        <v>R137</v>
      </c>
      <c r="V210" s="22">
        <v>1.17</v>
      </c>
      <c r="W210" s="9">
        <f t="shared" si="59"/>
        <v>-1</v>
      </c>
      <c r="X210" s="21">
        <f t="shared" si="65"/>
        <v>1.1699999999999999E-2</v>
      </c>
      <c r="Y210" s="11" t="str">
        <f t="shared" si="61"/>
        <v>11.7</v>
      </c>
      <c r="Z210" s="11" t="str">
        <f t="shared" si="62"/>
        <v>m</v>
      </c>
    </row>
    <row r="211" spans="1:26">
      <c r="A211" s="20">
        <v>3.9</v>
      </c>
      <c r="B211" s="9">
        <f t="shared" si="64"/>
        <v>6</v>
      </c>
      <c r="C211" s="9">
        <f t="shared" si="49"/>
        <v>390000</v>
      </c>
      <c r="D211" s="11" t="str">
        <f t="shared" si="55"/>
        <v>390</v>
      </c>
      <c r="E211" s="11" t="str">
        <f t="shared" si="56"/>
        <v>k</v>
      </c>
      <c r="G211" s="16" t="str">
        <f t="shared" si="54"/>
        <v>3903</v>
      </c>
      <c r="K211" s="11"/>
      <c r="L211" s="11"/>
      <c r="O211" s="16">
        <v>1.4</v>
      </c>
      <c r="P211" s="9">
        <f t="shared" si="52"/>
        <v>0</v>
      </c>
      <c r="Q211" s="16">
        <f t="shared" si="63"/>
        <v>0.13999999999999999</v>
      </c>
      <c r="R211" s="11" t="str">
        <f t="shared" si="57"/>
        <v>140</v>
      </c>
      <c r="S211" s="11" t="str">
        <f t="shared" si="58"/>
        <v>m</v>
      </c>
      <c r="T211" s="16" t="str">
        <f t="shared" si="50"/>
        <v>R14</v>
      </c>
      <c r="U211" s="16" t="str">
        <f t="shared" si="51"/>
        <v>R140</v>
      </c>
      <c r="V211" s="22">
        <v>1.18</v>
      </c>
      <c r="W211" s="9">
        <f t="shared" si="59"/>
        <v>-1</v>
      </c>
      <c r="X211" s="21">
        <f t="shared" si="65"/>
        <v>1.18E-2</v>
      </c>
      <c r="Y211" s="11" t="str">
        <f t="shared" si="61"/>
        <v>11.8</v>
      </c>
      <c r="Z211" s="11" t="str">
        <f t="shared" si="62"/>
        <v>m</v>
      </c>
    </row>
    <row r="212" spans="1:26">
      <c r="A212" s="20">
        <v>4.3</v>
      </c>
      <c r="B212" s="9">
        <f t="shared" si="64"/>
        <v>6</v>
      </c>
      <c r="C212" s="9">
        <f t="shared" si="49"/>
        <v>430000</v>
      </c>
      <c r="D212" s="11" t="str">
        <f t="shared" si="55"/>
        <v>430</v>
      </c>
      <c r="E212" s="11" t="str">
        <f t="shared" si="56"/>
        <v>k</v>
      </c>
      <c r="G212" s="16" t="str">
        <f t="shared" si="54"/>
        <v>4303</v>
      </c>
      <c r="K212" s="11"/>
      <c r="L212" s="11"/>
      <c r="O212" s="16">
        <v>1.43</v>
      </c>
      <c r="P212" s="9">
        <f t="shared" si="52"/>
        <v>0</v>
      </c>
      <c r="Q212" s="16">
        <f t="shared" si="63"/>
        <v>0.14299999999999999</v>
      </c>
      <c r="R212" s="11" t="str">
        <f t="shared" si="57"/>
        <v>143</v>
      </c>
      <c r="S212" s="11" t="str">
        <f t="shared" si="58"/>
        <v>m</v>
      </c>
      <c r="T212" s="16" t="str">
        <f t="shared" si="50"/>
        <v>R14</v>
      </c>
      <c r="U212" s="16" t="str">
        <f t="shared" si="51"/>
        <v>R143</v>
      </c>
      <c r="V212" s="22">
        <v>1.2</v>
      </c>
      <c r="W212" s="9">
        <f t="shared" si="59"/>
        <v>-1</v>
      </c>
      <c r="X212" s="21">
        <f t="shared" si="65"/>
        <v>1.2E-2</v>
      </c>
      <c r="Y212" s="11" t="str">
        <f t="shared" si="61"/>
        <v>12.0</v>
      </c>
      <c r="Z212" s="11" t="str">
        <f t="shared" si="62"/>
        <v>m</v>
      </c>
    </row>
    <row r="213" spans="1:26">
      <c r="A213" s="20">
        <v>4.7</v>
      </c>
      <c r="B213" s="9">
        <f t="shared" si="64"/>
        <v>6</v>
      </c>
      <c r="C213" s="9">
        <f t="shared" si="49"/>
        <v>470000</v>
      </c>
      <c r="D213" s="11" t="str">
        <f t="shared" si="55"/>
        <v>470</v>
      </c>
      <c r="E213" s="11" t="str">
        <f t="shared" si="56"/>
        <v>k</v>
      </c>
      <c r="G213" s="16" t="str">
        <f t="shared" si="54"/>
        <v>4703</v>
      </c>
      <c r="K213" s="11"/>
      <c r="L213" s="11"/>
      <c r="O213" s="16">
        <v>1.47</v>
      </c>
      <c r="P213" s="9">
        <f t="shared" si="52"/>
        <v>0</v>
      </c>
      <c r="Q213" s="16">
        <f t="shared" si="63"/>
        <v>0.14699999999999999</v>
      </c>
      <c r="R213" s="11" t="str">
        <f t="shared" si="57"/>
        <v>147</v>
      </c>
      <c r="S213" s="11" t="str">
        <f t="shared" si="58"/>
        <v>m</v>
      </c>
      <c r="T213" s="16" t="str">
        <f t="shared" si="50"/>
        <v>R14</v>
      </c>
      <c r="U213" s="16" t="str">
        <f t="shared" si="51"/>
        <v>R147</v>
      </c>
      <c r="V213" s="22">
        <v>1.21</v>
      </c>
      <c r="W213" s="9">
        <f t="shared" si="59"/>
        <v>-1</v>
      </c>
      <c r="X213" s="21">
        <f t="shared" si="65"/>
        <v>1.21E-2</v>
      </c>
      <c r="Y213" s="11" t="str">
        <f t="shared" si="61"/>
        <v>12.1</v>
      </c>
      <c r="Z213" s="11" t="str">
        <f t="shared" si="62"/>
        <v>m</v>
      </c>
    </row>
    <row r="214" spans="1:26">
      <c r="A214" s="20">
        <v>5.0999999999999996</v>
      </c>
      <c r="B214" s="9">
        <f t="shared" si="64"/>
        <v>6</v>
      </c>
      <c r="C214" s="9">
        <f t="shared" si="49"/>
        <v>510000</v>
      </c>
      <c r="D214" s="11" t="str">
        <f t="shared" si="55"/>
        <v>510</v>
      </c>
      <c r="E214" s="11" t="str">
        <f t="shared" si="56"/>
        <v>k</v>
      </c>
      <c r="G214" s="16" t="str">
        <f t="shared" si="54"/>
        <v>5103</v>
      </c>
      <c r="K214" s="11"/>
      <c r="L214" s="11"/>
      <c r="O214" s="16">
        <v>1.5</v>
      </c>
      <c r="P214" s="9">
        <f t="shared" si="52"/>
        <v>0</v>
      </c>
      <c r="Q214" s="16">
        <f t="shared" si="63"/>
        <v>0.15</v>
      </c>
      <c r="R214" s="11" t="str">
        <f t="shared" si="57"/>
        <v>150</v>
      </c>
      <c r="S214" s="11" t="str">
        <f t="shared" si="58"/>
        <v>m</v>
      </c>
      <c r="T214" s="16" t="str">
        <f t="shared" si="50"/>
        <v>R15</v>
      </c>
      <c r="U214" s="16" t="str">
        <f t="shared" si="51"/>
        <v>R150</v>
      </c>
      <c r="V214" s="22">
        <v>1.23</v>
      </c>
      <c r="W214" s="9">
        <f t="shared" si="59"/>
        <v>-1</v>
      </c>
      <c r="X214" s="21">
        <f t="shared" si="65"/>
        <v>1.23E-2</v>
      </c>
      <c r="Y214" s="11" t="str">
        <f t="shared" si="61"/>
        <v>12.3</v>
      </c>
      <c r="Z214" s="11" t="str">
        <f t="shared" si="62"/>
        <v>m</v>
      </c>
    </row>
    <row r="215" spans="1:26">
      <c r="A215" s="20">
        <v>5.6</v>
      </c>
      <c r="B215" s="9">
        <f t="shared" si="64"/>
        <v>6</v>
      </c>
      <c r="C215" s="9">
        <f t="shared" si="49"/>
        <v>560000</v>
      </c>
      <c r="D215" s="11" t="str">
        <f t="shared" si="55"/>
        <v>560</v>
      </c>
      <c r="E215" s="11" t="str">
        <f t="shared" si="56"/>
        <v>k</v>
      </c>
      <c r="G215" s="16" t="str">
        <f t="shared" si="54"/>
        <v>5603</v>
      </c>
      <c r="K215" s="11"/>
      <c r="L215" s="11"/>
      <c r="O215" s="16">
        <v>1.54</v>
      </c>
      <c r="P215" s="9">
        <f t="shared" si="52"/>
        <v>0</v>
      </c>
      <c r="Q215" s="16">
        <f t="shared" si="63"/>
        <v>0.154</v>
      </c>
      <c r="R215" s="11" t="str">
        <f t="shared" si="57"/>
        <v>154</v>
      </c>
      <c r="S215" s="11" t="str">
        <f t="shared" si="58"/>
        <v>m</v>
      </c>
      <c r="T215" s="16" t="str">
        <f t="shared" si="50"/>
        <v>R15</v>
      </c>
      <c r="U215" s="16" t="str">
        <f t="shared" si="51"/>
        <v>R154</v>
      </c>
      <c r="V215" s="22">
        <v>1.24</v>
      </c>
      <c r="W215" s="9">
        <f t="shared" si="59"/>
        <v>-1</v>
      </c>
      <c r="X215" s="21">
        <f t="shared" si="65"/>
        <v>1.24E-2</v>
      </c>
      <c r="Y215" s="11" t="str">
        <f t="shared" si="61"/>
        <v>12.4</v>
      </c>
      <c r="Z215" s="11" t="str">
        <f t="shared" si="62"/>
        <v>m</v>
      </c>
    </row>
    <row r="216" spans="1:26">
      <c r="A216" s="20">
        <v>6.2</v>
      </c>
      <c r="B216" s="9">
        <f t="shared" si="64"/>
        <v>6</v>
      </c>
      <c r="C216" s="9">
        <f t="shared" si="49"/>
        <v>620000</v>
      </c>
      <c r="D216" s="11" t="str">
        <f t="shared" si="55"/>
        <v>620</v>
      </c>
      <c r="E216" s="11" t="str">
        <f t="shared" si="56"/>
        <v>k</v>
      </c>
      <c r="G216" s="16" t="str">
        <f t="shared" si="54"/>
        <v>6203</v>
      </c>
      <c r="K216" s="11"/>
      <c r="L216" s="11"/>
      <c r="O216" s="16">
        <v>1.58</v>
      </c>
      <c r="P216" s="9">
        <f t="shared" si="52"/>
        <v>0</v>
      </c>
      <c r="Q216" s="16">
        <f t="shared" si="63"/>
        <v>0.158</v>
      </c>
      <c r="R216" s="11" t="str">
        <f t="shared" si="57"/>
        <v>158</v>
      </c>
      <c r="S216" s="11" t="str">
        <f t="shared" si="58"/>
        <v>m</v>
      </c>
      <c r="T216" s="16" t="str">
        <f t="shared" si="50"/>
        <v>R15</v>
      </c>
      <c r="U216" s="16" t="str">
        <f t="shared" si="51"/>
        <v>R158</v>
      </c>
      <c r="V216" s="22">
        <v>1.26</v>
      </c>
      <c r="W216" s="9">
        <f t="shared" si="59"/>
        <v>-1</v>
      </c>
      <c r="X216" s="21">
        <f t="shared" si="65"/>
        <v>1.26E-2</v>
      </c>
      <c r="Y216" s="11" t="str">
        <f t="shared" si="61"/>
        <v>12.6</v>
      </c>
      <c r="Z216" s="11" t="str">
        <f t="shared" si="62"/>
        <v>m</v>
      </c>
    </row>
    <row r="217" spans="1:26">
      <c r="A217" s="20">
        <v>6.8</v>
      </c>
      <c r="B217" s="9">
        <f t="shared" si="64"/>
        <v>6</v>
      </c>
      <c r="C217" s="9">
        <f t="shared" si="49"/>
        <v>680000</v>
      </c>
      <c r="D217" s="11" t="str">
        <f t="shared" si="55"/>
        <v>680</v>
      </c>
      <c r="E217" s="11" t="str">
        <f t="shared" si="56"/>
        <v>k</v>
      </c>
      <c r="G217" s="16" t="str">
        <f t="shared" si="54"/>
        <v>6803</v>
      </c>
      <c r="K217" s="11"/>
      <c r="L217" s="11"/>
      <c r="O217" s="16">
        <v>1.62</v>
      </c>
      <c r="P217" s="9">
        <f t="shared" si="52"/>
        <v>0</v>
      </c>
      <c r="Q217" s="16">
        <f t="shared" si="63"/>
        <v>0.16200000000000001</v>
      </c>
      <c r="R217" s="11" t="str">
        <f t="shared" si="57"/>
        <v>162</v>
      </c>
      <c r="S217" s="11" t="str">
        <f t="shared" si="58"/>
        <v>m</v>
      </c>
      <c r="T217" s="16" t="str">
        <f t="shared" si="50"/>
        <v>R16</v>
      </c>
      <c r="U217" s="16" t="str">
        <f t="shared" si="51"/>
        <v>R162</v>
      </c>
      <c r="V217" s="22">
        <v>1.27</v>
      </c>
      <c r="W217" s="9">
        <f t="shared" si="59"/>
        <v>-1</v>
      </c>
      <c r="X217" s="21">
        <f t="shared" si="65"/>
        <v>1.2699999999999999E-2</v>
      </c>
      <c r="Y217" s="11" t="str">
        <f t="shared" si="61"/>
        <v>12.7</v>
      </c>
      <c r="Z217" s="11" t="str">
        <f t="shared" si="62"/>
        <v>m</v>
      </c>
    </row>
    <row r="218" spans="1:26">
      <c r="A218" s="20">
        <v>7.5</v>
      </c>
      <c r="B218" s="9">
        <f t="shared" si="64"/>
        <v>6</v>
      </c>
      <c r="C218" s="9">
        <f t="shared" si="49"/>
        <v>750000</v>
      </c>
      <c r="D218" s="11" t="str">
        <f t="shared" si="55"/>
        <v>750</v>
      </c>
      <c r="E218" s="11" t="str">
        <f t="shared" si="56"/>
        <v>k</v>
      </c>
      <c r="G218" s="16" t="str">
        <f t="shared" si="54"/>
        <v>7503</v>
      </c>
      <c r="K218" s="11"/>
      <c r="L218" s="11"/>
      <c r="O218" s="16">
        <v>1.65</v>
      </c>
      <c r="P218" s="9">
        <f t="shared" si="52"/>
        <v>0</v>
      </c>
      <c r="Q218" s="16">
        <f t="shared" si="63"/>
        <v>0.16499999999999998</v>
      </c>
      <c r="R218" s="11" t="str">
        <f t="shared" si="57"/>
        <v>165</v>
      </c>
      <c r="S218" s="11" t="str">
        <f t="shared" si="58"/>
        <v>m</v>
      </c>
      <c r="T218" s="16" t="str">
        <f t="shared" si="50"/>
        <v>R16</v>
      </c>
      <c r="U218" s="16" t="str">
        <f t="shared" si="51"/>
        <v>R165</v>
      </c>
      <c r="V218" s="22">
        <v>1.29</v>
      </c>
      <c r="W218" s="9">
        <f t="shared" si="59"/>
        <v>-1</v>
      </c>
      <c r="X218" s="21">
        <f t="shared" si="65"/>
        <v>1.29E-2</v>
      </c>
      <c r="Y218" s="11" t="str">
        <f t="shared" si="61"/>
        <v>12.9</v>
      </c>
      <c r="Z218" s="11" t="str">
        <f t="shared" si="62"/>
        <v>m</v>
      </c>
    </row>
    <row r="219" spans="1:26">
      <c r="A219" s="20">
        <v>8.1999999999999993</v>
      </c>
      <c r="B219" s="9">
        <f t="shared" si="64"/>
        <v>6</v>
      </c>
      <c r="C219" s="9">
        <f t="shared" si="49"/>
        <v>819999.99999999988</v>
      </c>
      <c r="D219" s="11" t="str">
        <f t="shared" si="55"/>
        <v>820</v>
      </c>
      <c r="E219" s="11" t="str">
        <f t="shared" si="56"/>
        <v>k</v>
      </c>
      <c r="G219" s="16" t="str">
        <f t="shared" si="54"/>
        <v>8203</v>
      </c>
      <c r="K219" s="11"/>
      <c r="L219" s="11"/>
      <c r="O219" s="16">
        <v>1.69</v>
      </c>
      <c r="P219" s="9">
        <f t="shared" si="52"/>
        <v>0</v>
      </c>
      <c r="Q219" s="16">
        <f t="shared" si="63"/>
        <v>0.16899999999999998</v>
      </c>
      <c r="R219" s="11" t="str">
        <f t="shared" si="57"/>
        <v>169</v>
      </c>
      <c r="S219" s="11" t="str">
        <f t="shared" si="58"/>
        <v>m</v>
      </c>
      <c r="T219" s="16" t="str">
        <f t="shared" si="50"/>
        <v>R16</v>
      </c>
      <c r="U219" s="16" t="str">
        <f t="shared" si="51"/>
        <v>R169</v>
      </c>
      <c r="V219" s="22">
        <v>1.3</v>
      </c>
      <c r="W219" s="9">
        <f t="shared" si="59"/>
        <v>-1</v>
      </c>
      <c r="X219" s="21">
        <f t="shared" si="65"/>
        <v>1.3000000000000001E-2</v>
      </c>
      <c r="Y219" s="11" t="str">
        <f t="shared" si="61"/>
        <v>13.0</v>
      </c>
      <c r="Z219" s="11" t="str">
        <f t="shared" si="62"/>
        <v>m</v>
      </c>
    </row>
    <row r="220" spans="1:26">
      <c r="A220" s="20">
        <v>9.1</v>
      </c>
      <c r="B220" s="9">
        <f t="shared" si="64"/>
        <v>6</v>
      </c>
      <c r="C220" s="9">
        <f t="shared" si="49"/>
        <v>910000</v>
      </c>
      <c r="D220" s="11" t="str">
        <f t="shared" si="55"/>
        <v>910</v>
      </c>
      <c r="E220" s="11" t="str">
        <f t="shared" si="56"/>
        <v>k</v>
      </c>
      <c r="G220" s="16" t="str">
        <f t="shared" si="54"/>
        <v>9103</v>
      </c>
      <c r="K220" s="11"/>
      <c r="L220" s="11"/>
      <c r="O220" s="16">
        <v>1.74</v>
      </c>
      <c r="P220" s="9">
        <f t="shared" si="52"/>
        <v>0</v>
      </c>
      <c r="Q220" s="16">
        <f t="shared" si="63"/>
        <v>0.17399999999999999</v>
      </c>
      <c r="R220" s="11" t="str">
        <f t="shared" si="57"/>
        <v>174</v>
      </c>
      <c r="S220" s="11" t="str">
        <f t="shared" si="58"/>
        <v>m</v>
      </c>
      <c r="T220" s="16" t="str">
        <f t="shared" si="50"/>
        <v>R17</v>
      </c>
      <c r="U220" s="16" t="str">
        <f t="shared" si="51"/>
        <v>R174</v>
      </c>
      <c r="V220" s="22">
        <v>1.32</v>
      </c>
      <c r="W220" s="9">
        <f t="shared" si="59"/>
        <v>-1</v>
      </c>
      <c r="X220" s="21">
        <f t="shared" si="65"/>
        <v>1.32E-2</v>
      </c>
      <c r="Y220" s="11" t="str">
        <f t="shared" si="61"/>
        <v>13.2</v>
      </c>
      <c r="Z220" s="11" t="str">
        <f t="shared" si="62"/>
        <v>m</v>
      </c>
    </row>
    <row r="221" spans="1:26">
      <c r="A221" s="20">
        <v>1</v>
      </c>
      <c r="B221" s="9">
        <f t="shared" si="64"/>
        <v>7</v>
      </c>
      <c r="C221" s="9">
        <f t="shared" si="49"/>
        <v>1000000</v>
      </c>
      <c r="D221" s="11" t="str">
        <f t="shared" si="55"/>
        <v>1.00</v>
      </c>
      <c r="E221" s="11" t="str">
        <f t="shared" si="56"/>
        <v>M</v>
      </c>
      <c r="G221" s="16" t="str">
        <f t="shared" si="54"/>
        <v>1004</v>
      </c>
      <c r="K221" s="11"/>
      <c r="L221" s="11"/>
      <c r="O221" s="16">
        <v>1.78</v>
      </c>
      <c r="P221" s="9">
        <f t="shared" si="52"/>
        <v>0</v>
      </c>
      <c r="Q221" s="16">
        <f t="shared" si="63"/>
        <v>0.17799999999999999</v>
      </c>
      <c r="R221" s="11" t="str">
        <f t="shared" si="57"/>
        <v>178</v>
      </c>
      <c r="S221" s="11" t="str">
        <f t="shared" si="58"/>
        <v>m</v>
      </c>
      <c r="T221" s="16" t="str">
        <f t="shared" si="50"/>
        <v>R17</v>
      </c>
      <c r="U221" s="16" t="str">
        <f t="shared" si="51"/>
        <v>R178</v>
      </c>
      <c r="V221" s="22">
        <v>1.33</v>
      </c>
      <c r="W221" s="9">
        <f t="shared" si="59"/>
        <v>-1</v>
      </c>
      <c r="X221" s="21">
        <f t="shared" si="65"/>
        <v>1.3300000000000001E-2</v>
      </c>
      <c r="Y221" s="11" t="str">
        <f t="shared" si="61"/>
        <v>13.3</v>
      </c>
      <c r="Z221" s="11" t="str">
        <f t="shared" si="62"/>
        <v>m</v>
      </c>
    </row>
    <row r="222" spans="1:26">
      <c r="A222" s="20">
        <v>1.1000000000000001</v>
      </c>
      <c r="B222" s="9">
        <f t="shared" si="64"/>
        <v>7</v>
      </c>
      <c r="C222" s="9">
        <f t="shared" si="49"/>
        <v>1100000</v>
      </c>
      <c r="D222" s="11" t="str">
        <f t="shared" si="55"/>
        <v>1.10</v>
      </c>
      <c r="E222" s="11" t="str">
        <f t="shared" si="56"/>
        <v>M</v>
      </c>
      <c r="G222" s="16" t="str">
        <f t="shared" si="54"/>
        <v>1104</v>
      </c>
      <c r="K222" s="11"/>
      <c r="L222" s="11"/>
      <c r="O222" s="16">
        <v>1.82</v>
      </c>
      <c r="P222" s="9">
        <f t="shared" si="52"/>
        <v>0</v>
      </c>
      <c r="Q222" s="16">
        <f t="shared" si="63"/>
        <v>0.182</v>
      </c>
      <c r="R222" s="11" t="str">
        <f t="shared" si="57"/>
        <v>182</v>
      </c>
      <c r="S222" s="11" t="str">
        <f t="shared" si="58"/>
        <v>m</v>
      </c>
      <c r="T222" s="16" t="str">
        <f t="shared" si="50"/>
        <v>R18</v>
      </c>
      <c r="U222" s="16" t="str">
        <f t="shared" si="51"/>
        <v>R182</v>
      </c>
      <c r="V222" s="22">
        <v>1.35</v>
      </c>
      <c r="W222" s="9">
        <f t="shared" si="59"/>
        <v>-1</v>
      </c>
      <c r="X222" s="21">
        <f t="shared" si="65"/>
        <v>1.3500000000000002E-2</v>
      </c>
      <c r="Y222" s="11" t="str">
        <f t="shared" si="61"/>
        <v>13.5</v>
      </c>
      <c r="Z222" s="11" t="str">
        <f t="shared" si="62"/>
        <v>m</v>
      </c>
    </row>
    <row r="223" spans="1:26">
      <c r="A223" s="20">
        <v>1.2</v>
      </c>
      <c r="B223" s="9">
        <f t="shared" si="64"/>
        <v>7</v>
      </c>
      <c r="C223" s="9">
        <f t="shared" si="49"/>
        <v>1200000</v>
      </c>
      <c r="D223" s="11" t="str">
        <f t="shared" si="55"/>
        <v>1.20</v>
      </c>
      <c r="E223" s="11" t="str">
        <f t="shared" si="56"/>
        <v>M</v>
      </c>
      <c r="G223" s="16" t="str">
        <f t="shared" si="54"/>
        <v>1204</v>
      </c>
      <c r="K223" s="11"/>
      <c r="L223" s="11"/>
      <c r="O223" s="16">
        <v>1.87</v>
      </c>
      <c r="P223" s="9">
        <f t="shared" si="52"/>
        <v>0</v>
      </c>
      <c r="Q223" s="16">
        <f t="shared" si="63"/>
        <v>0.187</v>
      </c>
      <c r="R223" s="11" t="str">
        <f t="shared" si="57"/>
        <v>187</v>
      </c>
      <c r="S223" s="11" t="str">
        <f t="shared" si="58"/>
        <v>m</v>
      </c>
      <c r="T223" s="16" t="str">
        <f t="shared" si="50"/>
        <v>R18</v>
      </c>
      <c r="U223" s="16" t="str">
        <f t="shared" si="51"/>
        <v>R187</v>
      </c>
      <c r="V223" s="22">
        <v>1.37</v>
      </c>
      <c r="W223" s="9">
        <f t="shared" si="59"/>
        <v>-1</v>
      </c>
      <c r="X223" s="21">
        <f t="shared" si="65"/>
        <v>1.37E-2</v>
      </c>
      <c r="Y223" s="11" t="str">
        <f t="shared" si="61"/>
        <v>13.7</v>
      </c>
      <c r="Z223" s="11" t="str">
        <f t="shared" si="62"/>
        <v>m</v>
      </c>
    </row>
    <row r="224" spans="1:26">
      <c r="A224" s="20">
        <v>1.3</v>
      </c>
      <c r="B224" s="9">
        <f t="shared" si="64"/>
        <v>7</v>
      </c>
      <c r="C224" s="9">
        <f t="shared" ref="C224:C244" si="66">A224*10^B224/10</f>
        <v>1300000</v>
      </c>
      <c r="D224" s="11" t="str">
        <f t="shared" si="55"/>
        <v>1.30</v>
      </c>
      <c r="E224" s="11" t="str">
        <f t="shared" si="56"/>
        <v>M</v>
      </c>
      <c r="G224" s="16" t="str">
        <f t="shared" si="54"/>
        <v>1304</v>
      </c>
      <c r="K224" s="11"/>
      <c r="L224" s="11"/>
      <c r="O224" s="16">
        <v>1.91</v>
      </c>
      <c r="P224" s="9">
        <f t="shared" si="52"/>
        <v>0</v>
      </c>
      <c r="Q224" s="16">
        <f t="shared" si="63"/>
        <v>0.191</v>
      </c>
      <c r="R224" s="11" t="str">
        <f t="shared" si="57"/>
        <v>191</v>
      </c>
      <c r="S224" s="11" t="str">
        <f t="shared" si="58"/>
        <v>m</v>
      </c>
      <c r="T224" s="16" t="str">
        <f t="shared" si="50"/>
        <v>R19</v>
      </c>
      <c r="U224" s="16" t="str">
        <f t="shared" si="51"/>
        <v>R191</v>
      </c>
      <c r="V224" s="22">
        <v>1.38</v>
      </c>
      <c r="W224" s="9">
        <f t="shared" si="59"/>
        <v>-1</v>
      </c>
      <c r="X224" s="21">
        <f t="shared" si="65"/>
        <v>1.3799999999999998E-2</v>
      </c>
      <c r="Y224" s="11" t="str">
        <f t="shared" si="61"/>
        <v>13.8</v>
      </c>
      <c r="Z224" s="11" t="str">
        <f t="shared" si="62"/>
        <v>m</v>
      </c>
    </row>
    <row r="225" spans="1:26">
      <c r="A225" s="20">
        <v>1.5</v>
      </c>
      <c r="B225" s="9">
        <f t="shared" si="64"/>
        <v>7</v>
      </c>
      <c r="C225" s="9">
        <f t="shared" si="66"/>
        <v>1500000</v>
      </c>
      <c r="D225" s="11" t="str">
        <f t="shared" si="55"/>
        <v>1.50</v>
      </c>
      <c r="E225" s="11" t="str">
        <f t="shared" si="56"/>
        <v>M</v>
      </c>
      <c r="G225" s="16" t="str">
        <f t="shared" si="54"/>
        <v>1504</v>
      </c>
      <c r="K225" s="11"/>
      <c r="L225" s="11"/>
      <c r="O225" s="16">
        <v>1.96</v>
      </c>
      <c r="P225" s="9">
        <f t="shared" si="52"/>
        <v>0</v>
      </c>
      <c r="Q225" s="16">
        <f t="shared" si="63"/>
        <v>0.19600000000000001</v>
      </c>
      <c r="R225" s="11" t="str">
        <f t="shared" si="57"/>
        <v>196</v>
      </c>
      <c r="S225" s="11" t="str">
        <f t="shared" si="58"/>
        <v>m</v>
      </c>
      <c r="T225" s="16" t="str">
        <f t="shared" si="50"/>
        <v>R19</v>
      </c>
      <c r="U225" s="16" t="str">
        <f t="shared" si="51"/>
        <v>R196</v>
      </c>
      <c r="V225" s="22">
        <v>1.4</v>
      </c>
      <c r="W225" s="9">
        <f t="shared" si="59"/>
        <v>-1</v>
      </c>
      <c r="X225" s="21">
        <f t="shared" si="65"/>
        <v>1.3999999999999999E-2</v>
      </c>
      <c r="Y225" s="11" t="str">
        <f t="shared" si="61"/>
        <v>14.0</v>
      </c>
      <c r="Z225" s="11" t="str">
        <f t="shared" si="62"/>
        <v>m</v>
      </c>
    </row>
    <row r="226" spans="1:26">
      <c r="A226" s="20">
        <v>1.6</v>
      </c>
      <c r="B226" s="9">
        <f t="shared" si="64"/>
        <v>7</v>
      </c>
      <c r="C226" s="9">
        <f t="shared" si="66"/>
        <v>1600000</v>
      </c>
      <c r="D226" s="11" t="str">
        <f t="shared" si="55"/>
        <v>1.60</v>
      </c>
      <c r="E226" s="11" t="str">
        <f t="shared" si="56"/>
        <v>M</v>
      </c>
      <c r="G226" s="16" t="str">
        <f t="shared" si="54"/>
        <v>1604</v>
      </c>
      <c r="K226" s="11"/>
      <c r="L226" s="11"/>
      <c r="O226" s="16">
        <v>2</v>
      </c>
      <c r="P226" s="9">
        <f t="shared" si="52"/>
        <v>0</v>
      </c>
      <c r="Q226" s="16">
        <f t="shared" si="63"/>
        <v>0.2</v>
      </c>
      <c r="R226" s="11" t="str">
        <f t="shared" si="57"/>
        <v>200</v>
      </c>
      <c r="S226" s="11" t="str">
        <f t="shared" si="58"/>
        <v>m</v>
      </c>
      <c r="T226" s="16" t="str">
        <f t="shared" si="50"/>
        <v>R20</v>
      </c>
      <c r="U226" s="16" t="str">
        <f t="shared" si="51"/>
        <v>R200</v>
      </c>
      <c r="V226" s="22">
        <v>1.42</v>
      </c>
      <c r="W226" s="9">
        <f t="shared" si="59"/>
        <v>-1</v>
      </c>
      <c r="X226" s="21">
        <f t="shared" si="65"/>
        <v>1.4199999999999999E-2</v>
      </c>
      <c r="Y226" s="11" t="str">
        <f t="shared" si="61"/>
        <v>14.2</v>
      </c>
      <c r="Z226" s="11" t="str">
        <f t="shared" si="62"/>
        <v>m</v>
      </c>
    </row>
    <row r="227" spans="1:26">
      <c r="A227" s="20">
        <v>1.8</v>
      </c>
      <c r="B227" s="9">
        <f t="shared" si="64"/>
        <v>7</v>
      </c>
      <c r="C227" s="9">
        <f t="shared" si="66"/>
        <v>1800000</v>
      </c>
      <c r="D227" s="11" t="str">
        <f t="shared" si="55"/>
        <v>1.80</v>
      </c>
      <c r="E227" s="11" t="str">
        <f t="shared" si="56"/>
        <v>M</v>
      </c>
      <c r="G227" s="16" t="str">
        <f t="shared" si="54"/>
        <v>1804</v>
      </c>
      <c r="K227" s="11"/>
      <c r="L227" s="11"/>
      <c r="O227" s="16">
        <v>2.0499999999999998</v>
      </c>
      <c r="P227" s="9">
        <f t="shared" si="52"/>
        <v>0</v>
      </c>
      <c r="Q227" s="16">
        <f t="shared" si="63"/>
        <v>0.20499999999999999</v>
      </c>
      <c r="R227" s="11" t="str">
        <f t="shared" si="57"/>
        <v>205</v>
      </c>
      <c r="S227" s="11" t="str">
        <f t="shared" si="58"/>
        <v>m</v>
      </c>
      <c r="T227" s="16" t="str">
        <f t="shared" si="50"/>
        <v>R20</v>
      </c>
      <c r="U227" s="16" t="str">
        <f t="shared" si="51"/>
        <v>R205</v>
      </c>
      <c r="V227" s="22">
        <v>1.43</v>
      </c>
      <c r="W227" s="9">
        <f t="shared" si="59"/>
        <v>-1</v>
      </c>
      <c r="X227" s="21">
        <f t="shared" si="65"/>
        <v>1.4299999999999998E-2</v>
      </c>
      <c r="Y227" s="11" t="str">
        <f t="shared" si="61"/>
        <v>14.3</v>
      </c>
      <c r="Z227" s="11" t="str">
        <f t="shared" si="62"/>
        <v>m</v>
      </c>
    </row>
    <row r="228" spans="1:26">
      <c r="A228" s="20">
        <v>2</v>
      </c>
      <c r="B228" s="9">
        <f t="shared" si="64"/>
        <v>7</v>
      </c>
      <c r="C228" s="9">
        <f t="shared" si="66"/>
        <v>2000000</v>
      </c>
      <c r="D228" s="11" t="str">
        <f t="shared" si="55"/>
        <v>2.00</v>
      </c>
      <c r="E228" s="11" t="str">
        <f t="shared" si="56"/>
        <v>M</v>
      </c>
      <c r="G228" s="16" t="str">
        <f t="shared" si="54"/>
        <v>2004</v>
      </c>
      <c r="K228" s="11"/>
      <c r="L228" s="11"/>
      <c r="O228" s="16">
        <v>2.1</v>
      </c>
      <c r="P228" s="9">
        <f t="shared" si="52"/>
        <v>0</v>
      </c>
      <c r="Q228" s="16">
        <f t="shared" si="63"/>
        <v>0.21000000000000002</v>
      </c>
      <c r="R228" s="11" t="str">
        <f t="shared" si="57"/>
        <v>210</v>
      </c>
      <c r="S228" s="11" t="str">
        <f t="shared" si="58"/>
        <v>m</v>
      </c>
      <c r="T228" s="16" t="str">
        <f t="shared" si="50"/>
        <v>R21</v>
      </c>
      <c r="U228" s="16" t="str">
        <f t="shared" si="51"/>
        <v>R210</v>
      </c>
      <c r="V228" s="22">
        <v>1.45</v>
      </c>
      <c r="W228" s="9">
        <f t="shared" si="59"/>
        <v>-1</v>
      </c>
      <c r="X228" s="21">
        <f t="shared" si="65"/>
        <v>1.4499999999999999E-2</v>
      </c>
      <c r="Y228" s="11" t="str">
        <f t="shared" si="61"/>
        <v>14.5</v>
      </c>
      <c r="Z228" s="11" t="str">
        <f t="shared" si="62"/>
        <v>m</v>
      </c>
    </row>
    <row r="229" spans="1:26">
      <c r="A229" s="20">
        <v>2.2000000000000002</v>
      </c>
      <c r="B229" s="9">
        <f t="shared" si="64"/>
        <v>7</v>
      </c>
      <c r="C229" s="9">
        <f t="shared" si="66"/>
        <v>2200000</v>
      </c>
      <c r="D229" s="11" t="str">
        <f t="shared" si="55"/>
        <v>2.20</v>
      </c>
      <c r="E229" s="11" t="str">
        <f t="shared" si="56"/>
        <v>M</v>
      </c>
      <c r="G229" s="16" t="str">
        <f t="shared" si="54"/>
        <v>2204</v>
      </c>
      <c r="K229" s="11"/>
      <c r="L229" s="11"/>
      <c r="O229" s="16">
        <v>2.15</v>
      </c>
      <c r="P229" s="9">
        <f t="shared" si="52"/>
        <v>0</v>
      </c>
      <c r="Q229" s="16">
        <f t="shared" si="63"/>
        <v>0.215</v>
      </c>
      <c r="R229" s="11" t="str">
        <f t="shared" si="57"/>
        <v>215</v>
      </c>
      <c r="S229" s="11" t="str">
        <f t="shared" si="58"/>
        <v>m</v>
      </c>
      <c r="T229" s="16" t="str">
        <f t="shared" ref="T229:T292" si="67">IF(P229&lt;2,LEFT(U229,3),LEFT(U229,2)&amp;P229-2)</f>
        <v>R21</v>
      </c>
      <c r="U229" s="16" t="str">
        <f t="shared" ref="U229:U292" si="68">IF(P229&lt;0,"R0"&amp;LEFT(R229,2),IF(P229&lt;1,"R"&amp;R229,IF(P229&lt;3,SUBSTITUTE(R229,".","R"),LEFT(_xlfn.VALUETOTEXT(Q229),3)&amp;P229-3)))</f>
        <v>R215</v>
      </c>
      <c r="V229" s="22">
        <v>1.47</v>
      </c>
      <c r="W229" s="9">
        <f t="shared" si="59"/>
        <v>-1</v>
      </c>
      <c r="X229" s="21">
        <f t="shared" si="65"/>
        <v>1.47E-2</v>
      </c>
      <c r="Y229" s="11" t="str">
        <f t="shared" si="61"/>
        <v>14.7</v>
      </c>
      <c r="Z229" s="11" t="str">
        <f t="shared" si="62"/>
        <v>m</v>
      </c>
    </row>
    <row r="230" spans="1:26">
      <c r="A230" s="20">
        <v>2.4</v>
      </c>
      <c r="B230" s="9">
        <f t="shared" si="64"/>
        <v>7</v>
      </c>
      <c r="C230" s="9">
        <f t="shared" si="66"/>
        <v>2400000</v>
      </c>
      <c r="D230" s="11" t="str">
        <f t="shared" si="55"/>
        <v>2.40</v>
      </c>
      <c r="E230" s="11" t="str">
        <f t="shared" si="56"/>
        <v>M</v>
      </c>
      <c r="G230" s="16" t="str">
        <f t="shared" si="54"/>
        <v>2404</v>
      </c>
      <c r="K230" s="11"/>
      <c r="L230" s="11"/>
      <c r="O230" s="16">
        <v>2.21</v>
      </c>
      <c r="P230" s="9">
        <f t="shared" ref="P230:P293" si="69">IF(O230=1,P229+1,P229)</f>
        <v>0</v>
      </c>
      <c r="Q230" s="16">
        <f t="shared" si="63"/>
        <v>0.221</v>
      </c>
      <c r="R230" s="11" t="str">
        <f t="shared" si="57"/>
        <v>221</v>
      </c>
      <c r="S230" s="11" t="str">
        <f t="shared" si="58"/>
        <v>m</v>
      </c>
      <c r="T230" s="16" t="str">
        <f t="shared" si="67"/>
        <v>R22</v>
      </c>
      <c r="U230" s="16" t="str">
        <f t="shared" si="68"/>
        <v>R221</v>
      </c>
      <c r="V230" s="22">
        <v>1.49</v>
      </c>
      <c r="W230" s="9">
        <f t="shared" si="59"/>
        <v>-1</v>
      </c>
      <c r="X230" s="21">
        <f t="shared" si="65"/>
        <v>1.49E-2</v>
      </c>
      <c r="Y230" s="11" t="str">
        <f t="shared" si="61"/>
        <v>14.9</v>
      </c>
      <c r="Z230" s="11" t="str">
        <f t="shared" si="62"/>
        <v>m</v>
      </c>
    </row>
    <row r="231" spans="1:26">
      <c r="A231" s="20">
        <v>2.7</v>
      </c>
      <c r="B231" s="9">
        <f t="shared" si="64"/>
        <v>7</v>
      </c>
      <c r="C231" s="9">
        <f t="shared" si="66"/>
        <v>2700000</v>
      </c>
      <c r="D231" s="11" t="str">
        <f t="shared" si="55"/>
        <v>2.70</v>
      </c>
      <c r="E231" s="11" t="str">
        <f t="shared" si="56"/>
        <v>M</v>
      </c>
      <c r="G231" s="16" t="str">
        <f t="shared" si="54"/>
        <v>2704</v>
      </c>
      <c r="K231" s="11"/>
      <c r="L231" s="11"/>
      <c r="O231" s="16">
        <v>2.2599999999999998</v>
      </c>
      <c r="P231" s="9">
        <f t="shared" si="69"/>
        <v>0</v>
      </c>
      <c r="Q231" s="16">
        <f t="shared" si="63"/>
        <v>0.22599999999999998</v>
      </c>
      <c r="R231" s="11" t="str">
        <f t="shared" si="57"/>
        <v>226</v>
      </c>
      <c r="S231" s="11" t="str">
        <f t="shared" si="58"/>
        <v>m</v>
      </c>
      <c r="T231" s="16" t="str">
        <f t="shared" si="67"/>
        <v>R22</v>
      </c>
      <c r="U231" s="16" t="str">
        <f t="shared" si="68"/>
        <v>R226</v>
      </c>
      <c r="V231" s="22">
        <v>1.5</v>
      </c>
      <c r="W231" s="9">
        <f t="shared" si="59"/>
        <v>-1</v>
      </c>
      <c r="X231" s="21">
        <f t="shared" si="65"/>
        <v>1.5000000000000003E-2</v>
      </c>
      <c r="Y231" s="11" t="str">
        <f t="shared" si="61"/>
        <v>15.0</v>
      </c>
      <c r="Z231" s="11" t="str">
        <f t="shared" si="62"/>
        <v>m</v>
      </c>
    </row>
    <row r="232" spans="1:26">
      <c r="A232" s="20">
        <v>3</v>
      </c>
      <c r="B232" s="9">
        <f t="shared" si="64"/>
        <v>7</v>
      </c>
      <c r="C232" s="9">
        <f t="shared" si="66"/>
        <v>3000000</v>
      </c>
      <c r="D232" s="11" t="str">
        <f t="shared" si="55"/>
        <v>3.00</v>
      </c>
      <c r="E232" s="11" t="str">
        <f t="shared" si="56"/>
        <v>M</v>
      </c>
      <c r="G232" s="16" t="str">
        <f t="shared" si="54"/>
        <v>3004</v>
      </c>
      <c r="K232" s="11"/>
      <c r="L232" s="11"/>
      <c r="O232" s="16">
        <v>2.3199999999999998</v>
      </c>
      <c r="P232" s="9">
        <f t="shared" si="69"/>
        <v>0</v>
      </c>
      <c r="Q232" s="16">
        <f t="shared" si="63"/>
        <v>0.23199999999999998</v>
      </c>
      <c r="R232" s="11" t="str">
        <f t="shared" si="57"/>
        <v>232</v>
      </c>
      <c r="S232" s="11" t="str">
        <f t="shared" si="58"/>
        <v>m</v>
      </c>
      <c r="T232" s="16" t="str">
        <f t="shared" si="67"/>
        <v>R23</v>
      </c>
      <c r="U232" s="16" t="str">
        <f t="shared" si="68"/>
        <v>R232</v>
      </c>
      <c r="V232" s="22">
        <v>1.52</v>
      </c>
      <c r="W232" s="9">
        <f t="shared" si="59"/>
        <v>-1</v>
      </c>
      <c r="X232" s="21">
        <f t="shared" si="65"/>
        <v>1.5200000000000002E-2</v>
      </c>
      <c r="Y232" s="11" t="str">
        <f t="shared" si="61"/>
        <v>15.2</v>
      </c>
      <c r="Z232" s="11" t="str">
        <f t="shared" si="62"/>
        <v>m</v>
      </c>
    </row>
    <row r="233" spans="1:26">
      <c r="A233" s="20">
        <v>3.3</v>
      </c>
      <c r="B233" s="9">
        <f t="shared" si="64"/>
        <v>7</v>
      </c>
      <c r="C233" s="9">
        <f t="shared" si="66"/>
        <v>3300000</v>
      </c>
      <c r="D233" s="11" t="str">
        <f t="shared" si="55"/>
        <v>3.30</v>
      </c>
      <c r="E233" s="11" t="str">
        <f t="shared" si="56"/>
        <v>M</v>
      </c>
      <c r="G233" s="16" t="str">
        <f t="shared" si="54"/>
        <v>3304</v>
      </c>
      <c r="K233" s="11"/>
      <c r="L233" s="11"/>
      <c r="O233" s="16">
        <v>2.37</v>
      </c>
      <c r="P233" s="9">
        <f t="shared" si="69"/>
        <v>0</v>
      </c>
      <c r="Q233" s="16">
        <f t="shared" si="63"/>
        <v>0.23700000000000002</v>
      </c>
      <c r="R233" s="11" t="str">
        <f t="shared" si="57"/>
        <v>237</v>
      </c>
      <c r="S233" s="11" t="str">
        <f t="shared" si="58"/>
        <v>m</v>
      </c>
      <c r="T233" s="16" t="str">
        <f t="shared" si="67"/>
        <v>R23</v>
      </c>
      <c r="U233" s="16" t="str">
        <f t="shared" si="68"/>
        <v>R237</v>
      </c>
      <c r="V233" s="22">
        <v>1.54</v>
      </c>
      <c r="W233" s="9">
        <f t="shared" si="59"/>
        <v>-1</v>
      </c>
      <c r="X233" s="21">
        <f t="shared" si="65"/>
        <v>1.5400000000000002E-2</v>
      </c>
      <c r="Y233" s="11" t="str">
        <f t="shared" si="61"/>
        <v>15.4</v>
      </c>
      <c r="Z233" s="11" t="str">
        <f t="shared" si="62"/>
        <v>m</v>
      </c>
    </row>
    <row r="234" spans="1:26">
      <c r="A234" s="20">
        <v>3.6</v>
      </c>
      <c r="B234" s="9">
        <f t="shared" si="64"/>
        <v>7</v>
      </c>
      <c r="C234" s="9">
        <f t="shared" si="66"/>
        <v>3600000</v>
      </c>
      <c r="D234" s="11" t="str">
        <f t="shared" si="55"/>
        <v>3.60</v>
      </c>
      <c r="E234" s="11" t="str">
        <f t="shared" si="56"/>
        <v>M</v>
      </c>
      <c r="G234" s="16" t="str">
        <f t="shared" si="54"/>
        <v>3604</v>
      </c>
      <c r="K234" s="11"/>
      <c r="L234" s="11"/>
      <c r="O234" s="16">
        <v>2.4300000000000002</v>
      </c>
      <c r="P234" s="9">
        <f t="shared" si="69"/>
        <v>0</v>
      </c>
      <c r="Q234" s="16">
        <f t="shared" si="63"/>
        <v>0.24300000000000002</v>
      </c>
      <c r="R234" s="11" t="str">
        <f t="shared" si="57"/>
        <v>243</v>
      </c>
      <c r="S234" s="11" t="str">
        <f t="shared" si="58"/>
        <v>m</v>
      </c>
      <c r="T234" s="16" t="str">
        <f t="shared" si="67"/>
        <v>R24</v>
      </c>
      <c r="U234" s="16" t="str">
        <f t="shared" si="68"/>
        <v>R243</v>
      </c>
      <c r="V234" s="22">
        <v>1.56</v>
      </c>
      <c r="W234" s="9">
        <f t="shared" si="59"/>
        <v>-1</v>
      </c>
      <c r="X234" s="21">
        <f t="shared" si="65"/>
        <v>1.5600000000000003E-2</v>
      </c>
      <c r="Y234" s="11" t="str">
        <f t="shared" si="61"/>
        <v>15.6</v>
      </c>
      <c r="Z234" s="11" t="str">
        <f t="shared" si="62"/>
        <v>m</v>
      </c>
    </row>
    <row r="235" spans="1:26">
      <c r="A235" s="20">
        <v>3.9</v>
      </c>
      <c r="B235" s="9">
        <f t="shared" si="64"/>
        <v>7</v>
      </c>
      <c r="C235" s="9">
        <f t="shared" si="66"/>
        <v>3900000</v>
      </c>
      <c r="D235" s="11" t="str">
        <f t="shared" si="55"/>
        <v>3.90</v>
      </c>
      <c r="E235" s="11" t="str">
        <f t="shared" si="56"/>
        <v>M</v>
      </c>
      <c r="G235" s="16" t="str">
        <f t="shared" si="54"/>
        <v>3904</v>
      </c>
      <c r="K235" s="11"/>
      <c r="L235" s="11"/>
      <c r="O235" s="16">
        <v>2.4900000000000002</v>
      </c>
      <c r="P235" s="9">
        <f t="shared" si="69"/>
        <v>0</v>
      </c>
      <c r="Q235" s="16">
        <f t="shared" si="63"/>
        <v>0.24900000000000003</v>
      </c>
      <c r="R235" s="11" t="str">
        <f t="shared" si="57"/>
        <v>249</v>
      </c>
      <c r="S235" s="11" t="str">
        <f t="shared" si="58"/>
        <v>m</v>
      </c>
      <c r="T235" s="16" t="str">
        <f t="shared" si="67"/>
        <v>R24</v>
      </c>
      <c r="U235" s="16" t="str">
        <f t="shared" si="68"/>
        <v>R249</v>
      </c>
      <c r="V235" s="22">
        <v>1.58</v>
      </c>
      <c r="W235" s="9">
        <f t="shared" si="59"/>
        <v>-1</v>
      </c>
      <c r="X235" s="21">
        <f t="shared" si="65"/>
        <v>1.5800000000000002E-2</v>
      </c>
      <c r="Y235" s="11" t="str">
        <f t="shared" si="61"/>
        <v>15.8</v>
      </c>
      <c r="Z235" s="11" t="str">
        <f t="shared" si="62"/>
        <v>m</v>
      </c>
    </row>
    <row r="236" spans="1:26">
      <c r="A236" s="20">
        <v>4.3</v>
      </c>
      <c r="B236" s="9">
        <f t="shared" si="64"/>
        <v>7</v>
      </c>
      <c r="C236" s="9">
        <f t="shared" si="66"/>
        <v>4300000</v>
      </c>
      <c r="D236" s="11" t="str">
        <f t="shared" si="55"/>
        <v>4.30</v>
      </c>
      <c r="E236" s="11" t="str">
        <f t="shared" si="56"/>
        <v>M</v>
      </c>
      <c r="G236" s="16" t="str">
        <f t="shared" si="54"/>
        <v>4304</v>
      </c>
      <c r="K236" s="11"/>
      <c r="L236" s="11"/>
      <c r="O236" s="16">
        <v>2.5499999999999998</v>
      </c>
      <c r="P236" s="9">
        <f t="shared" si="69"/>
        <v>0</v>
      </c>
      <c r="Q236" s="16">
        <f t="shared" si="63"/>
        <v>0.255</v>
      </c>
      <c r="R236" s="11" t="str">
        <f t="shared" si="57"/>
        <v>255</v>
      </c>
      <c r="S236" s="11" t="str">
        <f t="shared" si="58"/>
        <v>m</v>
      </c>
      <c r="T236" s="16" t="str">
        <f t="shared" si="67"/>
        <v>R25</v>
      </c>
      <c r="U236" s="16" t="str">
        <f t="shared" si="68"/>
        <v>R255</v>
      </c>
      <c r="V236" s="22">
        <v>1.6</v>
      </c>
      <c r="W236" s="9">
        <f t="shared" si="59"/>
        <v>-1</v>
      </c>
      <c r="X236" s="21">
        <f t="shared" si="65"/>
        <v>1.6000000000000004E-2</v>
      </c>
      <c r="Y236" s="11" t="str">
        <f t="shared" si="61"/>
        <v>16.0</v>
      </c>
      <c r="Z236" s="11" t="str">
        <f t="shared" si="62"/>
        <v>m</v>
      </c>
    </row>
    <row r="237" spans="1:26">
      <c r="A237" s="20">
        <v>4.7</v>
      </c>
      <c r="B237" s="9">
        <f t="shared" si="64"/>
        <v>7</v>
      </c>
      <c r="C237" s="9">
        <f t="shared" si="66"/>
        <v>4700000</v>
      </c>
      <c r="D237" s="11" t="str">
        <f t="shared" si="55"/>
        <v>4.70</v>
      </c>
      <c r="E237" s="11" t="str">
        <f t="shared" si="56"/>
        <v>M</v>
      </c>
      <c r="G237" s="16" t="str">
        <f t="shared" si="54"/>
        <v>4704</v>
      </c>
      <c r="K237" s="11"/>
      <c r="L237" s="11"/>
      <c r="O237" s="16">
        <v>2.61</v>
      </c>
      <c r="P237" s="9">
        <f t="shared" si="69"/>
        <v>0</v>
      </c>
      <c r="Q237" s="16">
        <f t="shared" si="63"/>
        <v>0.26100000000000001</v>
      </c>
      <c r="R237" s="11" t="str">
        <f t="shared" si="57"/>
        <v>261</v>
      </c>
      <c r="S237" s="11" t="str">
        <f t="shared" si="58"/>
        <v>m</v>
      </c>
      <c r="T237" s="16" t="str">
        <f t="shared" si="67"/>
        <v>R26</v>
      </c>
      <c r="U237" s="16" t="str">
        <f t="shared" si="68"/>
        <v>R261</v>
      </c>
      <c r="V237" s="22">
        <v>1.62</v>
      </c>
      <c r="W237" s="9">
        <f t="shared" si="59"/>
        <v>-1</v>
      </c>
      <c r="X237" s="21">
        <f t="shared" si="65"/>
        <v>1.6200000000000003E-2</v>
      </c>
      <c r="Y237" s="11" t="str">
        <f t="shared" si="61"/>
        <v>16.2</v>
      </c>
      <c r="Z237" s="11" t="str">
        <f t="shared" si="62"/>
        <v>m</v>
      </c>
    </row>
    <row r="238" spans="1:26">
      <c r="A238" s="20">
        <v>5.0999999999999996</v>
      </c>
      <c r="B238" s="9">
        <f t="shared" si="64"/>
        <v>7</v>
      </c>
      <c r="C238" s="9">
        <f t="shared" si="66"/>
        <v>5100000</v>
      </c>
      <c r="D238" s="11" t="str">
        <f t="shared" si="55"/>
        <v>5.10</v>
      </c>
      <c r="E238" s="11" t="str">
        <f t="shared" si="56"/>
        <v>M</v>
      </c>
      <c r="G238" s="16" t="str">
        <f t="shared" si="54"/>
        <v>5104</v>
      </c>
      <c r="K238" s="11"/>
      <c r="L238" s="11"/>
      <c r="O238" s="16">
        <v>2.67</v>
      </c>
      <c r="P238" s="9">
        <f t="shared" si="69"/>
        <v>0</v>
      </c>
      <c r="Q238" s="16">
        <f t="shared" si="63"/>
        <v>0.26700000000000002</v>
      </c>
      <c r="R238" s="11" t="str">
        <f t="shared" si="57"/>
        <v>267</v>
      </c>
      <c r="S238" s="11" t="str">
        <f t="shared" si="58"/>
        <v>m</v>
      </c>
      <c r="T238" s="16" t="str">
        <f t="shared" si="67"/>
        <v>R26</v>
      </c>
      <c r="U238" s="16" t="str">
        <f t="shared" si="68"/>
        <v>R267</v>
      </c>
      <c r="V238" s="22">
        <v>1.64</v>
      </c>
      <c r="W238" s="9">
        <f t="shared" si="59"/>
        <v>-1</v>
      </c>
      <c r="X238" s="21">
        <f t="shared" si="65"/>
        <v>1.6400000000000001E-2</v>
      </c>
      <c r="Y238" s="11" t="str">
        <f t="shared" si="61"/>
        <v>16.4</v>
      </c>
      <c r="Z238" s="11" t="str">
        <f t="shared" si="62"/>
        <v>m</v>
      </c>
    </row>
    <row r="239" spans="1:26">
      <c r="A239" s="20">
        <v>5.6</v>
      </c>
      <c r="B239" s="9">
        <f t="shared" si="64"/>
        <v>7</v>
      </c>
      <c r="C239" s="9">
        <f t="shared" si="66"/>
        <v>5600000</v>
      </c>
      <c r="D239" s="11" t="str">
        <f t="shared" si="55"/>
        <v>5.60</v>
      </c>
      <c r="E239" s="11" t="str">
        <f t="shared" si="56"/>
        <v>M</v>
      </c>
      <c r="G239" s="16" t="str">
        <f t="shared" si="54"/>
        <v>5604</v>
      </c>
      <c r="K239" s="11"/>
      <c r="L239" s="11"/>
      <c r="O239" s="16">
        <v>2.74</v>
      </c>
      <c r="P239" s="9">
        <f t="shared" si="69"/>
        <v>0</v>
      </c>
      <c r="Q239" s="16">
        <f t="shared" si="63"/>
        <v>0.27400000000000002</v>
      </c>
      <c r="R239" s="11" t="str">
        <f t="shared" si="57"/>
        <v>274</v>
      </c>
      <c r="S239" s="11" t="str">
        <f t="shared" si="58"/>
        <v>m</v>
      </c>
      <c r="T239" s="16" t="str">
        <f t="shared" si="67"/>
        <v>R27</v>
      </c>
      <c r="U239" s="16" t="str">
        <f t="shared" si="68"/>
        <v>R274</v>
      </c>
      <c r="V239" s="22">
        <v>1.65</v>
      </c>
      <c r="W239" s="9">
        <f t="shared" si="59"/>
        <v>-1</v>
      </c>
      <c r="X239" s="21">
        <f t="shared" si="65"/>
        <v>1.6500000000000001E-2</v>
      </c>
      <c r="Y239" s="11" t="str">
        <f t="shared" si="61"/>
        <v>16.5</v>
      </c>
      <c r="Z239" s="11" t="str">
        <f t="shared" si="62"/>
        <v>m</v>
      </c>
    </row>
    <row r="240" spans="1:26">
      <c r="A240" s="20">
        <v>6.2</v>
      </c>
      <c r="B240" s="9">
        <f t="shared" si="64"/>
        <v>7</v>
      </c>
      <c r="C240" s="9">
        <f t="shared" si="66"/>
        <v>6200000</v>
      </c>
      <c r="D240" s="11" t="str">
        <f t="shared" si="55"/>
        <v>6.20</v>
      </c>
      <c r="E240" s="11" t="str">
        <f t="shared" si="56"/>
        <v>M</v>
      </c>
      <c r="G240" s="16" t="str">
        <f t="shared" si="54"/>
        <v>6204</v>
      </c>
      <c r="K240" s="11"/>
      <c r="L240" s="11"/>
      <c r="O240" s="16">
        <v>2.8</v>
      </c>
      <c r="P240" s="9">
        <f t="shared" si="69"/>
        <v>0</v>
      </c>
      <c r="Q240" s="16">
        <f t="shared" si="63"/>
        <v>0.27999999999999997</v>
      </c>
      <c r="R240" s="11" t="str">
        <f t="shared" si="57"/>
        <v>280</v>
      </c>
      <c r="S240" s="11" t="str">
        <f t="shared" si="58"/>
        <v>m</v>
      </c>
      <c r="T240" s="16" t="str">
        <f t="shared" si="67"/>
        <v>R28</v>
      </c>
      <c r="U240" s="16" t="str">
        <f t="shared" si="68"/>
        <v>R280</v>
      </c>
      <c r="V240" s="22">
        <v>1.67</v>
      </c>
      <c r="W240" s="9">
        <f t="shared" si="59"/>
        <v>-1</v>
      </c>
      <c r="X240" s="21">
        <f t="shared" si="65"/>
        <v>1.67E-2</v>
      </c>
      <c r="Y240" s="11" t="str">
        <f t="shared" si="61"/>
        <v>16.7</v>
      </c>
      <c r="Z240" s="11" t="str">
        <f t="shared" si="62"/>
        <v>m</v>
      </c>
    </row>
    <row r="241" spans="1:26">
      <c r="A241" s="20">
        <v>6.8</v>
      </c>
      <c r="B241" s="9">
        <f t="shared" si="64"/>
        <v>7</v>
      </c>
      <c r="C241" s="9">
        <f t="shared" si="66"/>
        <v>6800000</v>
      </c>
      <c r="D241" s="11" t="str">
        <f t="shared" si="55"/>
        <v>6.80</v>
      </c>
      <c r="E241" s="11" t="str">
        <f t="shared" si="56"/>
        <v>M</v>
      </c>
      <c r="G241" s="16" t="str">
        <f t="shared" si="54"/>
        <v>6804</v>
      </c>
      <c r="K241" s="11"/>
      <c r="L241" s="11"/>
      <c r="O241" s="16">
        <v>2.87</v>
      </c>
      <c r="P241" s="9">
        <f t="shared" si="69"/>
        <v>0</v>
      </c>
      <c r="Q241" s="16">
        <f t="shared" si="63"/>
        <v>0.28700000000000003</v>
      </c>
      <c r="R241" s="11" t="str">
        <f t="shared" si="57"/>
        <v>287</v>
      </c>
      <c r="S241" s="11" t="str">
        <f t="shared" si="58"/>
        <v>m</v>
      </c>
      <c r="T241" s="16" t="str">
        <f t="shared" si="67"/>
        <v>R28</v>
      </c>
      <c r="U241" s="16" t="str">
        <f t="shared" si="68"/>
        <v>R287</v>
      </c>
      <c r="V241" s="22">
        <v>1.69</v>
      </c>
      <c r="W241" s="9">
        <f t="shared" si="59"/>
        <v>-1</v>
      </c>
      <c r="X241" s="21">
        <f t="shared" si="65"/>
        <v>1.6900000000000002E-2</v>
      </c>
      <c r="Y241" s="11" t="str">
        <f t="shared" si="61"/>
        <v>16.9</v>
      </c>
      <c r="Z241" s="11" t="str">
        <f t="shared" si="62"/>
        <v>m</v>
      </c>
    </row>
    <row r="242" spans="1:26">
      <c r="A242" s="20">
        <v>7.5</v>
      </c>
      <c r="B242" s="9">
        <f t="shared" si="64"/>
        <v>7</v>
      </c>
      <c r="C242" s="9">
        <f t="shared" si="66"/>
        <v>7500000</v>
      </c>
      <c r="D242" s="11" t="str">
        <f t="shared" si="55"/>
        <v>7.50</v>
      </c>
      <c r="E242" s="11" t="str">
        <f t="shared" si="56"/>
        <v>M</v>
      </c>
      <c r="G242" s="16" t="str">
        <f t="shared" si="54"/>
        <v>7504</v>
      </c>
      <c r="K242" s="11"/>
      <c r="L242" s="11"/>
      <c r="O242" s="16">
        <v>2.94</v>
      </c>
      <c r="P242" s="9">
        <f t="shared" si="69"/>
        <v>0</v>
      </c>
      <c r="Q242" s="16">
        <f t="shared" si="63"/>
        <v>0.29399999999999998</v>
      </c>
      <c r="R242" s="11" t="str">
        <f t="shared" si="57"/>
        <v>294</v>
      </c>
      <c r="S242" s="11" t="str">
        <f t="shared" si="58"/>
        <v>m</v>
      </c>
      <c r="T242" s="16" t="str">
        <f t="shared" si="67"/>
        <v>R29</v>
      </c>
      <c r="U242" s="16" t="str">
        <f t="shared" si="68"/>
        <v>R294</v>
      </c>
      <c r="V242" s="22">
        <v>1.72</v>
      </c>
      <c r="W242" s="9">
        <f t="shared" si="59"/>
        <v>-1</v>
      </c>
      <c r="X242" s="21">
        <f t="shared" si="65"/>
        <v>1.72E-2</v>
      </c>
      <c r="Y242" s="11" t="str">
        <f t="shared" si="61"/>
        <v>17.2</v>
      </c>
      <c r="Z242" s="11" t="str">
        <f t="shared" si="62"/>
        <v>m</v>
      </c>
    </row>
    <row r="243" spans="1:26">
      <c r="A243" s="20">
        <v>8.1999999999999993</v>
      </c>
      <c r="B243" s="9">
        <f t="shared" si="64"/>
        <v>7</v>
      </c>
      <c r="C243" s="9">
        <f t="shared" si="66"/>
        <v>8200000</v>
      </c>
      <c r="D243" s="11" t="str">
        <f t="shared" si="55"/>
        <v>8.20</v>
      </c>
      <c r="E243" s="11" t="str">
        <f t="shared" si="56"/>
        <v>M</v>
      </c>
      <c r="G243" s="16" t="str">
        <f t="shared" si="54"/>
        <v>8204</v>
      </c>
      <c r="K243" s="11"/>
      <c r="L243" s="11"/>
      <c r="O243" s="16">
        <v>3.01</v>
      </c>
      <c r="P243" s="9">
        <f t="shared" si="69"/>
        <v>0</v>
      </c>
      <c r="Q243" s="16">
        <f t="shared" si="63"/>
        <v>0.30099999999999999</v>
      </c>
      <c r="R243" s="11" t="str">
        <f t="shared" si="57"/>
        <v>301</v>
      </c>
      <c r="S243" s="11" t="str">
        <f t="shared" si="58"/>
        <v>m</v>
      </c>
      <c r="T243" s="16" t="str">
        <f t="shared" si="67"/>
        <v>R30</v>
      </c>
      <c r="U243" s="16" t="str">
        <f t="shared" si="68"/>
        <v>R301</v>
      </c>
      <c r="V243" s="22">
        <v>1.74</v>
      </c>
      <c r="W243" s="9">
        <f t="shared" si="59"/>
        <v>-1</v>
      </c>
      <c r="X243" s="21">
        <f t="shared" si="65"/>
        <v>1.7400000000000002E-2</v>
      </c>
      <c r="Y243" s="11" t="str">
        <f t="shared" si="61"/>
        <v>17.4</v>
      </c>
      <c r="Z243" s="11" t="str">
        <f t="shared" si="62"/>
        <v>m</v>
      </c>
    </row>
    <row r="244" spans="1:26">
      <c r="A244" s="20">
        <v>9.1</v>
      </c>
      <c r="B244" s="9">
        <f t="shared" si="64"/>
        <v>7</v>
      </c>
      <c r="C244" s="9">
        <f t="shared" si="66"/>
        <v>9100000</v>
      </c>
      <c r="D244" s="11" t="str">
        <f t="shared" si="55"/>
        <v>9.10</v>
      </c>
      <c r="E244" s="11" t="str">
        <f t="shared" si="56"/>
        <v>M</v>
      </c>
      <c r="G244" s="16" t="str">
        <f t="shared" si="54"/>
        <v>9104</v>
      </c>
      <c r="K244" s="11"/>
      <c r="L244" s="11"/>
      <c r="O244" s="16">
        <v>3.09</v>
      </c>
      <c r="P244" s="9">
        <f t="shared" si="69"/>
        <v>0</v>
      </c>
      <c r="Q244" s="16">
        <f t="shared" si="63"/>
        <v>0.309</v>
      </c>
      <c r="R244" s="11" t="str">
        <f t="shared" si="57"/>
        <v>309</v>
      </c>
      <c r="S244" s="11" t="str">
        <f t="shared" si="58"/>
        <v>m</v>
      </c>
      <c r="T244" s="16" t="str">
        <f t="shared" si="67"/>
        <v>R30</v>
      </c>
      <c r="U244" s="16" t="str">
        <f t="shared" si="68"/>
        <v>R309</v>
      </c>
      <c r="V244" s="22">
        <v>1.76</v>
      </c>
      <c r="W244" s="9">
        <f t="shared" si="59"/>
        <v>-1</v>
      </c>
      <c r="X244" s="21">
        <f t="shared" si="65"/>
        <v>1.7600000000000001E-2</v>
      </c>
      <c r="Y244" s="11" t="str">
        <f t="shared" si="61"/>
        <v>17.6</v>
      </c>
      <c r="Z244" s="11" t="str">
        <f t="shared" si="62"/>
        <v>m</v>
      </c>
    </row>
    <row r="245" spans="1:26">
      <c r="A245" s="20">
        <v>1</v>
      </c>
      <c r="B245" s="9">
        <f t="shared" si="64"/>
        <v>8</v>
      </c>
      <c r="C245" s="9">
        <f t="shared" ref="C245" si="70">A245*10^B245/10</f>
        <v>10000000</v>
      </c>
      <c r="D245" s="11" t="str">
        <f t="shared" si="55"/>
        <v>10.0</v>
      </c>
      <c r="E245" s="11" t="str">
        <f t="shared" si="56"/>
        <v>M</v>
      </c>
      <c r="G245" s="16" t="str">
        <f t="shared" si="54"/>
        <v>1005</v>
      </c>
      <c r="K245" s="11"/>
      <c r="L245" s="11"/>
      <c r="O245" s="16">
        <v>3.16</v>
      </c>
      <c r="P245" s="9">
        <f t="shared" si="69"/>
        <v>0</v>
      </c>
      <c r="Q245" s="16">
        <f t="shared" si="63"/>
        <v>0.316</v>
      </c>
      <c r="R245" s="11" t="str">
        <f t="shared" si="57"/>
        <v>316</v>
      </c>
      <c r="S245" s="11" t="str">
        <f t="shared" si="58"/>
        <v>m</v>
      </c>
      <c r="T245" s="16" t="str">
        <f t="shared" si="67"/>
        <v>R31</v>
      </c>
      <c r="U245" s="16" t="str">
        <f t="shared" si="68"/>
        <v>R316</v>
      </c>
      <c r="V245" s="22">
        <v>1.78</v>
      </c>
      <c r="W245" s="9">
        <f t="shared" si="59"/>
        <v>-1</v>
      </c>
      <c r="X245" s="21">
        <f t="shared" si="65"/>
        <v>1.7800000000000003E-2</v>
      </c>
      <c r="Y245" s="11" t="str">
        <f t="shared" si="61"/>
        <v>17.8</v>
      </c>
      <c r="Z245" s="11" t="str">
        <f t="shared" si="62"/>
        <v>m</v>
      </c>
    </row>
    <row r="246" spans="1:26">
      <c r="A246" s="20"/>
      <c r="B246" s="9"/>
      <c r="C246" s="9"/>
      <c r="D246" s="9"/>
      <c r="K246" s="9"/>
      <c r="O246" s="16">
        <v>3.24</v>
      </c>
      <c r="P246" s="9">
        <f t="shared" si="69"/>
        <v>0</v>
      </c>
      <c r="Q246" s="16">
        <f t="shared" si="63"/>
        <v>0.32400000000000001</v>
      </c>
      <c r="R246" s="11" t="str">
        <f t="shared" si="57"/>
        <v>324</v>
      </c>
      <c r="S246" s="11" t="str">
        <f t="shared" si="58"/>
        <v>m</v>
      </c>
      <c r="T246" s="16" t="str">
        <f t="shared" si="67"/>
        <v>R32</v>
      </c>
      <c r="U246" s="16" t="str">
        <f t="shared" si="68"/>
        <v>R324</v>
      </c>
      <c r="V246" s="22">
        <v>1.8</v>
      </c>
      <c r="W246" s="9">
        <f t="shared" si="59"/>
        <v>-1</v>
      </c>
      <c r="X246" s="21">
        <f t="shared" si="65"/>
        <v>1.8000000000000002E-2</v>
      </c>
      <c r="Y246" s="11" t="str">
        <f t="shared" si="61"/>
        <v>18.0</v>
      </c>
      <c r="Z246" s="11" t="str">
        <f t="shared" si="62"/>
        <v>m</v>
      </c>
    </row>
    <row r="247" spans="1:26">
      <c r="A247" s="20"/>
      <c r="B247" s="9"/>
      <c r="C247" s="9"/>
      <c r="D247" s="9"/>
      <c r="K247" s="9"/>
      <c r="O247" s="16">
        <v>3.32</v>
      </c>
      <c r="P247" s="9">
        <f t="shared" si="69"/>
        <v>0</v>
      </c>
      <c r="Q247" s="16">
        <f t="shared" si="63"/>
        <v>0.33199999999999996</v>
      </c>
      <c r="R247" s="11" t="str">
        <f t="shared" si="57"/>
        <v>332</v>
      </c>
      <c r="S247" s="11" t="str">
        <f t="shared" si="58"/>
        <v>m</v>
      </c>
      <c r="T247" s="16" t="str">
        <f t="shared" si="67"/>
        <v>R33</v>
      </c>
      <c r="U247" s="16" t="str">
        <f t="shared" si="68"/>
        <v>R332</v>
      </c>
      <c r="V247" s="22">
        <v>1.82</v>
      </c>
      <c r="W247" s="9">
        <f t="shared" si="59"/>
        <v>-1</v>
      </c>
      <c r="X247" s="21">
        <f t="shared" si="65"/>
        <v>1.8200000000000001E-2</v>
      </c>
      <c r="Y247" s="11" t="str">
        <f t="shared" si="61"/>
        <v>18.2</v>
      </c>
      <c r="Z247" s="11" t="str">
        <f t="shared" si="62"/>
        <v>m</v>
      </c>
    </row>
    <row r="248" spans="1:26">
      <c r="A248" s="20"/>
      <c r="B248" s="9"/>
      <c r="C248" s="9"/>
      <c r="D248" s="9"/>
      <c r="K248" s="9"/>
      <c r="O248" s="16">
        <v>3.4</v>
      </c>
      <c r="P248" s="9">
        <f t="shared" si="69"/>
        <v>0</v>
      </c>
      <c r="Q248" s="16">
        <f t="shared" si="63"/>
        <v>0.33999999999999997</v>
      </c>
      <c r="R248" s="11" t="str">
        <f t="shared" si="57"/>
        <v>340</v>
      </c>
      <c r="S248" s="11" t="str">
        <f t="shared" si="58"/>
        <v>m</v>
      </c>
      <c r="T248" s="16" t="str">
        <f t="shared" si="67"/>
        <v>R34</v>
      </c>
      <c r="U248" s="16" t="str">
        <f t="shared" si="68"/>
        <v>R340</v>
      </c>
      <c r="V248" s="22">
        <v>1.84</v>
      </c>
      <c r="W248" s="9">
        <f t="shared" si="59"/>
        <v>-1</v>
      </c>
      <c r="X248" s="21">
        <f t="shared" si="65"/>
        <v>1.8400000000000003E-2</v>
      </c>
      <c r="Y248" s="11" t="str">
        <f t="shared" si="61"/>
        <v>18.4</v>
      </c>
      <c r="Z248" s="11" t="str">
        <f t="shared" si="62"/>
        <v>m</v>
      </c>
    </row>
    <row r="249" spans="1:26">
      <c r="A249" s="20"/>
      <c r="B249" s="9"/>
      <c r="C249" s="9"/>
      <c r="D249" s="9"/>
      <c r="K249" s="9"/>
      <c r="O249" s="16">
        <v>3.48</v>
      </c>
      <c r="P249" s="9">
        <f t="shared" si="69"/>
        <v>0</v>
      </c>
      <c r="Q249" s="16">
        <f t="shared" si="63"/>
        <v>0.34799999999999998</v>
      </c>
      <c r="R249" s="11" t="str">
        <f t="shared" si="57"/>
        <v>348</v>
      </c>
      <c r="S249" s="11" t="str">
        <f t="shared" si="58"/>
        <v>m</v>
      </c>
      <c r="T249" s="16" t="str">
        <f t="shared" si="67"/>
        <v>R34</v>
      </c>
      <c r="U249" s="16" t="str">
        <f t="shared" si="68"/>
        <v>R348</v>
      </c>
      <c r="V249" s="22">
        <v>1.87</v>
      </c>
      <c r="W249" s="9">
        <f t="shared" si="59"/>
        <v>-1</v>
      </c>
      <c r="X249" s="21">
        <f t="shared" si="65"/>
        <v>1.8700000000000001E-2</v>
      </c>
      <c r="Y249" s="11" t="str">
        <f t="shared" si="61"/>
        <v>18.7</v>
      </c>
      <c r="Z249" s="11" t="str">
        <f t="shared" si="62"/>
        <v>m</v>
      </c>
    </row>
    <row r="250" spans="1:26">
      <c r="A250" s="20"/>
      <c r="B250" s="9"/>
      <c r="C250" s="9"/>
      <c r="D250" s="9"/>
      <c r="K250" s="9"/>
      <c r="O250" s="16">
        <v>3.57</v>
      </c>
      <c r="P250" s="9">
        <f t="shared" si="69"/>
        <v>0</v>
      </c>
      <c r="Q250" s="16">
        <f t="shared" si="63"/>
        <v>0.35699999999999998</v>
      </c>
      <c r="R250" s="11" t="str">
        <f t="shared" si="57"/>
        <v>357</v>
      </c>
      <c r="S250" s="11" t="str">
        <f t="shared" si="58"/>
        <v>m</v>
      </c>
      <c r="T250" s="16" t="str">
        <f t="shared" si="67"/>
        <v>R35</v>
      </c>
      <c r="U250" s="16" t="str">
        <f t="shared" si="68"/>
        <v>R357</v>
      </c>
      <c r="V250" s="22">
        <v>1.89</v>
      </c>
      <c r="W250" s="9">
        <f t="shared" si="59"/>
        <v>-1</v>
      </c>
      <c r="X250" s="21">
        <f t="shared" si="65"/>
        <v>1.89E-2</v>
      </c>
      <c r="Y250" s="11" t="str">
        <f t="shared" si="61"/>
        <v>18.9</v>
      </c>
      <c r="Z250" s="11" t="str">
        <f t="shared" si="62"/>
        <v>m</v>
      </c>
    </row>
    <row r="251" spans="1:26">
      <c r="A251" s="20"/>
      <c r="B251" s="9"/>
      <c r="C251" s="9"/>
      <c r="D251" s="9"/>
      <c r="K251" s="9"/>
      <c r="O251" s="16">
        <v>3.65</v>
      </c>
      <c r="P251" s="9">
        <f t="shared" si="69"/>
        <v>0</v>
      </c>
      <c r="Q251" s="16">
        <f t="shared" si="63"/>
        <v>0.36499999999999999</v>
      </c>
      <c r="R251" s="11" t="str">
        <f t="shared" si="57"/>
        <v>365</v>
      </c>
      <c r="S251" s="11" t="str">
        <f t="shared" si="58"/>
        <v>m</v>
      </c>
      <c r="T251" s="16" t="str">
        <f t="shared" si="67"/>
        <v>R36</v>
      </c>
      <c r="U251" s="16" t="str">
        <f t="shared" si="68"/>
        <v>R365</v>
      </c>
      <c r="V251" s="22">
        <v>1.91</v>
      </c>
      <c r="W251" s="9">
        <f t="shared" si="59"/>
        <v>-1</v>
      </c>
      <c r="X251" s="21">
        <f t="shared" si="65"/>
        <v>1.9099999999999999E-2</v>
      </c>
      <c r="Y251" s="11" t="str">
        <f t="shared" si="61"/>
        <v>19.1</v>
      </c>
      <c r="Z251" s="11" t="str">
        <f t="shared" si="62"/>
        <v>m</v>
      </c>
    </row>
    <row r="252" spans="1:26">
      <c r="A252" s="20"/>
      <c r="B252" s="9"/>
      <c r="C252" s="9"/>
      <c r="D252" s="9"/>
      <c r="K252" s="9"/>
      <c r="O252" s="16">
        <v>3.74</v>
      </c>
      <c r="P252" s="9">
        <f t="shared" si="69"/>
        <v>0</v>
      </c>
      <c r="Q252" s="16">
        <f t="shared" si="63"/>
        <v>0.374</v>
      </c>
      <c r="R252" s="11" t="str">
        <f t="shared" si="57"/>
        <v>374</v>
      </c>
      <c r="S252" s="11" t="str">
        <f t="shared" si="58"/>
        <v>m</v>
      </c>
      <c r="T252" s="16" t="str">
        <f t="shared" si="67"/>
        <v>R37</v>
      </c>
      <c r="U252" s="16" t="str">
        <f t="shared" si="68"/>
        <v>R374</v>
      </c>
      <c r="V252" s="22">
        <v>1.93</v>
      </c>
      <c r="W252" s="9">
        <f t="shared" si="59"/>
        <v>-1</v>
      </c>
      <c r="X252" s="21">
        <f t="shared" si="65"/>
        <v>1.9300000000000001E-2</v>
      </c>
      <c r="Y252" s="11" t="str">
        <f t="shared" si="61"/>
        <v>19.3</v>
      </c>
      <c r="Z252" s="11" t="str">
        <f t="shared" si="62"/>
        <v>m</v>
      </c>
    </row>
    <row r="253" spans="1:26">
      <c r="A253" s="20"/>
      <c r="B253" s="9"/>
      <c r="C253" s="9"/>
      <c r="D253" s="9"/>
      <c r="K253" s="9"/>
      <c r="O253" s="16">
        <v>3.83</v>
      </c>
      <c r="P253" s="9">
        <f t="shared" si="69"/>
        <v>0</v>
      </c>
      <c r="Q253" s="16">
        <f t="shared" si="63"/>
        <v>0.38300000000000001</v>
      </c>
      <c r="R253" s="11" t="str">
        <f t="shared" si="57"/>
        <v>383</v>
      </c>
      <c r="S253" s="11" t="str">
        <f t="shared" si="58"/>
        <v>m</v>
      </c>
      <c r="T253" s="16" t="str">
        <f t="shared" si="67"/>
        <v>R38</v>
      </c>
      <c r="U253" s="16" t="str">
        <f t="shared" si="68"/>
        <v>R383</v>
      </c>
      <c r="V253" s="22">
        <v>1.96</v>
      </c>
      <c r="W253" s="9">
        <f t="shared" si="59"/>
        <v>-1</v>
      </c>
      <c r="X253" s="21">
        <f t="shared" si="65"/>
        <v>1.9599999999999999E-2</v>
      </c>
      <c r="Y253" s="11" t="str">
        <f t="shared" si="61"/>
        <v>19.6</v>
      </c>
      <c r="Z253" s="11" t="str">
        <f t="shared" si="62"/>
        <v>m</v>
      </c>
    </row>
    <row r="254" spans="1:26">
      <c r="A254" s="20"/>
      <c r="B254" s="9"/>
      <c r="C254" s="9"/>
      <c r="D254" s="9"/>
      <c r="K254" s="9"/>
      <c r="O254" s="16">
        <v>3.92</v>
      </c>
      <c r="P254" s="9">
        <f t="shared" si="69"/>
        <v>0</v>
      </c>
      <c r="Q254" s="16">
        <f t="shared" si="63"/>
        <v>0.39200000000000002</v>
      </c>
      <c r="R254" s="11" t="str">
        <f t="shared" si="57"/>
        <v>392</v>
      </c>
      <c r="S254" s="11" t="str">
        <f t="shared" si="58"/>
        <v>m</v>
      </c>
      <c r="T254" s="16" t="str">
        <f t="shared" si="67"/>
        <v>R39</v>
      </c>
      <c r="U254" s="16" t="str">
        <f t="shared" si="68"/>
        <v>R392</v>
      </c>
      <c r="V254" s="22">
        <v>1.98</v>
      </c>
      <c r="W254" s="9">
        <f t="shared" si="59"/>
        <v>-1</v>
      </c>
      <c r="X254" s="21">
        <f t="shared" si="65"/>
        <v>1.9800000000000002E-2</v>
      </c>
      <c r="Y254" s="11" t="str">
        <f t="shared" si="61"/>
        <v>19.8</v>
      </c>
      <c r="Z254" s="11" t="str">
        <f t="shared" si="62"/>
        <v>m</v>
      </c>
    </row>
    <row r="255" spans="1:26">
      <c r="A255" s="20"/>
      <c r="B255" s="9"/>
      <c r="C255" s="9"/>
      <c r="D255" s="9"/>
      <c r="K255" s="9"/>
      <c r="O255" s="16">
        <v>4.0199999999999996</v>
      </c>
      <c r="P255" s="9">
        <f t="shared" si="69"/>
        <v>0</v>
      </c>
      <c r="Q255" s="16">
        <f t="shared" si="63"/>
        <v>0.40199999999999997</v>
      </c>
      <c r="R255" s="11" t="str">
        <f t="shared" si="57"/>
        <v>402</v>
      </c>
      <c r="S255" s="11" t="str">
        <f t="shared" si="58"/>
        <v>m</v>
      </c>
      <c r="T255" s="16" t="str">
        <f t="shared" si="67"/>
        <v>R40</v>
      </c>
      <c r="U255" s="16" t="str">
        <f t="shared" si="68"/>
        <v>R402</v>
      </c>
      <c r="V255" s="22">
        <v>2</v>
      </c>
      <c r="W255" s="9">
        <f t="shared" si="59"/>
        <v>-1</v>
      </c>
      <c r="X255" s="21">
        <f t="shared" si="65"/>
        <v>0.02</v>
      </c>
      <c r="Y255" s="11" t="str">
        <f t="shared" si="61"/>
        <v>20.0</v>
      </c>
      <c r="Z255" s="11" t="str">
        <f t="shared" si="62"/>
        <v>m</v>
      </c>
    </row>
    <row r="256" spans="1:26">
      <c r="A256" s="20"/>
      <c r="B256" s="9"/>
      <c r="C256" s="9"/>
      <c r="D256" s="9"/>
      <c r="K256" s="9"/>
      <c r="O256" s="16">
        <v>4.12</v>
      </c>
      <c r="P256" s="9">
        <f t="shared" si="69"/>
        <v>0</v>
      </c>
      <c r="Q256" s="16">
        <f t="shared" si="63"/>
        <v>0.41200000000000003</v>
      </c>
      <c r="R256" s="11" t="str">
        <f t="shared" si="57"/>
        <v>412</v>
      </c>
      <c r="S256" s="11" t="str">
        <f t="shared" si="58"/>
        <v>m</v>
      </c>
      <c r="T256" s="16" t="str">
        <f t="shared" si="67"/>
        <v>R41</v>
      </c>
      <c r="U256" s="16" t="str">
        <f t="shared" si="68"/>
        <v>R412</v>
      </c>
      <c r="V256" s="22">
        <v>2.0299999999999998</v>
      </c>
      <c r="W256" s="9">
        <f t="shared" si="59"/>
        <v>-1</v>
      </c>
      <c r="X256" s="21">
        <f t="shared" si="65"/>
        <v>2.0299999999999999E-2</v>
      </c>
      <c r="Y256" s="11" t="str">
        <f t="shared" si="61"/>
        <v>20.3</v>
      </c>
      <c r="Z256" s="11" t="str">
        <f t="shared" si="62"/>
        <v>m</v>
      </c>
    </row>
    <row r="257" spans="1:26">
      <c r="A257" s="20"/>
      <c r="B257" s="9"/>
      <c r="C257" s="9"/>
      <c r="D257" s="9"/>
      <c r="K257" s="9"/>
      <c r="O257" s="16">
        <v>4.22</v>
      </c>
      <c r="P257" s="9">
        <f t="shared" si="69"/>
        <v>0</v>
      </c>
      <c r="Q257" s="16">
        <f t="shared" si="63"/>
        <v>0.42199999999999999</v>
      </c>
      <c r="R257" s="11" t="str">
        <f t="shared" si="57"/>
        <v>422</v>
      </c>
      <c r="S257" s="11" t="str">
        <f t="shared" si="58"/>
        <v>m</v>
      </c>
      <c r="T257" s="16" t="str">
        <f t="shared" si="67"/>
        <v>R42</v>
      </c>
      <c r="U257" s="16" t="str">
        <f t="shared" si="68"/>
        <v>R422</v>
      </c>
      <c r="V257" s="22">
        <v>2.0499999999999998</v>
      </c>
      <c r="W257" s="9">
        <f t="shared" si="59"/>
        <v>-1</v>
      </c>
      <c r="X257" s="21">
        <f t="shared" si="65"/>
        <v>2.0499999999999997E-2</v>
      </c>
      <c r="Y257" s="11" t="str">
        <f t="shared" si="61"/>
        <v>20.5</v>
      </c>
      <c r="Z257" s="11" t="str">
        <f t="shared" si="62"/>
        <v>m</v>
      </c>
    </row>
    <row r="258" spans="1:26">
      <c r="A258" s="20"/>
      <c r="B258" s="9"/>
      <c r="C258" s="9"/>
      <c r="D258" s="9"/>
      <c r="K258" s="9"/>
      <c r="O258" s="16">
        <v>4.32</v>
      </c>
      <c r="P258" s="9">
        <f t="shared" si="69"/>
        <v>0</v>
      </c>
      <c r="Q258" s="16">
        <f t="shared" si="63"/>
        <v>0.43200000000000005</v>
      </c>
      <c r="R258" s="11" t="str">
        <f t="shared" si="57"/>
        <v>432</v>
      </c>
      <c r="S258" s="11" t="str">
        <f t="shared" si="58"/>
        <v>m</v>
      </c>
      <c r="T258" s="16" t="str">
        <f t="shared" si="67"/>
        <v>R43</v>
      </c>
      <c r="U258" s="16" t="str">
        <f t="shared" si="68"/>
        <v>R432</v>
      </c>
      <c r="V258" s="22">
        <v>2.08</v>
      </c>
      <c r="W258" s="9">
        <f t="shared" si="59"/>
        <v>-1</v>
      </c>
      <c r="X258" s="21">
        <f t="shared" si="65"/>
        <v>2.0800000000000003E-2</v>
      </c>
      <c r="Y258" s="11" t="str">
        <f t="shared" si="61"/>
        <v>20.8</v>
      </c>
      <c r="Z258" s="11" t="str">
        <f t="shared" si="62"/>
        <v>m</v>
      </c>
    </row>
    <row r="259" spans="1:26">
      <c r="A259" s="20"/>
      <c r="B259" s="9"/>
      <c r="C259" s="9"/>
      <c r="D259" s="9"/>
      <c r="K259" s="9"/>
      <c r="O259" s="16">
        <v>4.42</v>
      </c>
      <c r="P259" s="9">
        <f t="shared" si="69"/>
        <v>0</v>
      </c>
      <c r="Q259" s="16">
        <f t="shared" si="63"/>
        <v>0.442</v>
      </c>
      <c r="R259" s="11" t="str">
        <f t="shared" si="57"/>
        <v>442</v>
      </c>
      <c r="S259" s="11" t="str">
        <f t="shared" si="58"/>
        <v>m</v>
      </c>
      <c r="T259" s="16" t="str">
        <f t="shared" si="67"/>
        <v>R44</v>
      </c>
      <c r="U259" s="16" t="str">
        <f t="shared" si="68"/>
        <v>R442</v>
      </c>
      <c r="V259" s="22">
        <v>2.1</v>
      </c>
      <c r="W259" s="9">
        <f t="shared" si="59"/>
        <v>-1</v>
      </c>
      <c r="X259" s="21">
        <f t="shared" si="65"/>
        <v>2.1000000000000001E-2</v>
      </c>
      <c r="Y259" s="11" t="str">
        <f t="shared" si="61"/>
        <v>21.0</v>
      </c>
      <c r="Z259" s="11" t="str">
        <f t="shared" si="62"/>
        <v>m</v>
      </c>
    </row>
    <row r="260" spans="1:26">
      <c r="A260" s="20"/>
      <c r="B260" s="9"/>
      <c r="C260" s="9"/>
      <c r="D260" s="9"/>
      <c r="K260" s="9"/>
      <c r="O260" s="16">
        <v>4.53</v>
      </c>
      <c r="P260" s="9">
        <f t="shared" si="69"/>
        <v>0</v>
      </c>
      <c r="Q260" s="16">
        <f t="shared" si="63"/>
        <v>0.45300000000000001</v>
      </c>
      <c r="R260" s="11" t="str">
        <f t="shared" si="57"/>
        <v>453</v>
      </c>
      <c r="S260" s="11" t="str">
        <f t="shared" si="58"/>
        <v>m</v>
      </c>
      <c r="T260" s="16" t="str">
        <f t="shared" si="67"/>
        <v>R45</v>
      </c>
      <c r="U260" s="16" t="str">
        <f t="shared" si="68"/>
        <v>R453</v>
      </c>
      <c r="V260" s="22">
        <v>2.13</v>
      </c>
      <c r="W260" s="9">
        <f t="shared" si="59"/>
        <v>-1</v>
      </c>
      <c r="X260" s="21">
        <f t="shared" si="65"/>
        <v>2.1299999999999999E-2</v>
      </c>
      <c r="Y260" s="11" t="str">
        <f t="shared" si="61"/>
        <v>21.3</v>
      </c>
      <c r="Z260" s="11" t="str">
        <f t="shared" si="62"/>
        <v>m</v>
      </c>
    </row>
    <row r="261" spans="1:26">
      <c r="A261" s="20"/>
      <c r="B261" s="9"/>
      <c r="C261" s="9"/>
      <c r="D261" s="9"/>
      <c r="K261" s="9"/>
      <c r="O261" s="16">
        <v>4.6399999999999997</v>
      </c>
      <c r="P261" s="9">
        <f t="shared" si="69"/>
        <v>0</v>
      </c>
      <c r="Q261" s="16">
        <f t="shared" si="63"/>
        <v>0.46399999999999997</v>
      </c>
      <c r="R261" s="11" t="str">
        <f t="shared" ref="R261:R324" si="71">TEXT(Q261*_xlfn.XLOOKUP(P261,Index_Table,D_List),SUBSTITUTE(_xlfn.XLOOKUP(P261,Index_Table,T_List),"""",""))</f>
        <v>464</v>
      </c>
      <c r="S261" s="11" t="str">
        <f t="shared" ref="S261:S324" si="72">_xlfn.XLOOKUP(P261,Index_Table,Sym_List)</f>
        <v>m</v>
      </c>
      <c r="T261" s="16" t="str">
        <f t="shared" si="67"/>
        <v>R46</v>
      </c>
      <c r="U261" s="16" t="str">
        <f t="shared" si="68"/>
        <v>R464</v>
      </c>
      <c r="V261" s="22">
        <v>2.15</v>
      </c>
      <c r="W261" s="9">
        <f t="shared" ref="W261:W324" si="73">IF(V261=1,W260+1,W260)</f>
        <v>-1</v>
      </c>
      <c r="X261" s="21">
        <f t="shared" si="65"/>
        <v>2.1499999999999998E-2</v>
      </c>
      <c r="Y261" s="11" t="str">
        <f t="shared" ref="Y261:Y324" si="74">TEXT(X261*_xlfn.XLOOKUP(W261,Index_Table,D_List),SUBSTITUTE(_xlfn.XLOOKUP(W261,Index_Table,T_List),"""",""))</f>
        <v>21.5</v>
      </c>
      <c r="Z261" s="11" t="str">
        <f t="shared" ref="Z261:Z324" si="75">_xlfn.XLOOKUP(W261,Index_Table,Sym_List)</f>
        <v>m</v>
      </c>
    </row>
    <row r="262" spans="1:26">
      <c r="A262" s="20"/>
      <c r="B262" s="9"/>
      <c r="C262" s="9"/>
      <c r="D262" s="9"/>
      <c r="K262" s="9"/>
      <c r="O262" s="16">
        <v>4.75</v>
      </c>
      <c r="P262" s="9">
        <f t="shared" si="69"/>
        <v>0</v>
      </c>
      <c r="Q262" s="16">
        <f t="shared" ref="Q262:Q292" si="76">O262*10^P262/10</f>
        <v>0.47499999999999998</v>
      </c>
      <c r="R262" s="11" t="str">
        <f t="shared" si="71"/>
        <v>475</v>
      </c>
      <c r="S262" s="11" t="str">
        <f t="shared" si="72"/>
        <v>m</v>
      </c>
      <c r="T262" s="16" t="str">
        <f t="shared" si="67"/>
        <v>R47</v>
      </c>
      <c r="U262" s="16" t="str">
        <f t="shared" si="68"/>
        <v>R475</v>
      </c>
      <c r="V262" s="22">
        <v>2.1800000000000002</v>
      </c>
      <c r="W262" s="9">
        <f t="shared" si="73"/>
        <v>-1</v>
      </c>
      <c r="X262" s="21">
        <f t="shared" si="65"/>
        <v>2.1800000000000003E-2</v>
      </c>
      <c r="Y262" s="11" t="str">
        <f t="shared" si="74"/>
        <v>21.8</v>
      </c>
      <c r="Z262" s="11" t="str">
        <f t="shared" si="75"/>
        <v>m</v>
      </c>
    </row>
    <row r="263" spans="1:26">
      <c r="A263" s="20"/>
      <c r="B263" s="9"/>
      <c r="C263" s="9"/>
      <c r="D263" s="9"/>
      <c r="K263" s="9"/>
      <c r="O263" s="16">
        <v>4.87</v>
      </c>
      <c r="P263" s="9">
        <f t="shared" si="69"/>
        <v>0</v>
      </c>
      <c r="Q263" s="16">
        <f t="shared" si="76"/>
        <v>0.48699999999999999</v>
      </c>
      <c r="R263" s="11" t="str">
        <f t="shared" si="71"/>
        <v>487</v>
      </c>
      <c r="S263" s="11" t="str">
        <f t="shared" si="72"/>
        <v>m</v>
      </c>
      <c r="T263" s="16" t="str">
        <f t="shared" si="67"/>
        <v>R48</v>
      </c>
      <c r="U263" s="16" t="str">
        <f t="shared" si="68"/>
        <v>R487</v>
      </c>
      <c r="V263" s="22">
        <v>2.21</v>
      </c>
      <c r="W263" s="9">
        <f t="shared" si="73"/>
        <v>-1</v>
      </c>
      <c r="X263" s="21">
        <f t="shared" ref="X263:X326" si="77">V263*10^W263/10</f>
        <v>2.2100000000000002E-2</v>
      </c>
      <c r="Y263" s="11" t="str">
        <f t="shared" si="74"/>
        <v>22.1</v>
      </c>
      <c r="Z263" s="11" t="str">
        <f t="shared" si="75"/>
        <v>m</v>
      </c>
    </row>
    <row r="264" spans="1:26">
      <c r="A264" s="20"/>
      <c r="B264" s="9"/>
      <c r="C264" s="9"/>
      <c r="D264" s="9"/>
      <c r="K264" s="9"/>
      <c r="O264" s="16">
        <v>4.99</v>
      </c>
      <c r="P264" s="9">
        <f t="shared" si="69"/>
        <v>0</v>
      </c>
      <c r="Q264" s="16">
        <f t="shared" si="76"/>
        <v>0.499</v>
      </c>
      <c r="R264" s="11" t="str">
        <f t="shared" si="71"/>
        <v>499</v>
      </c>
      <c r="S264" s="11" t="str">
        <f t="shared" si="72"/>
        <v>m</v>
      </c>
      <c r="T264" s="16" t="str">
        <f t="shared" si="67"/>
        <v>R49</v>
      </c>
      <c r="U264" s="16" t="str">
        <f t="shared" si="68"/>
        <v>R499</v>
      </c>
      <c r="V264" s="22">
        <v>2.23</v>
      </c>
      <c r="W264" s="9">
        <f t="shared" si="73"/>
        <v>-1</v>
      </c>
      <c r="X264" s="21">
        <f t="shared" si="77"/>
        <v>2.23E-2</v>
      </c>
      <c r="Y264" s="11" t="str">
        <f t="shared" si="74"/>
        <v>22.3</v>
      </c>
      <c r="Z264" s="11" t="str">
        <f t="shared" si="75"/>
        <v>m</v>
      </c>
    </row>
    <row r="265" spans="1:26">
      <c r="A265" s="20"/>
      <c r="B265" s="9"/>
      <c r="C265" s="9"/>
      <c r="D265" s="9"/>
      <c r="K265" s="9"/>
      <c r="O265" s="16">
        <v>5.1100000000000003</v>
      </c>
      <c r="P265" s="9">
        <f t="shared" si="69"/>
        <v>0</v>
      </c>
      <c r="Q265" s="16">
        <f t="shared" si="76"/>
        <v>0.51100000000000001</v>
      </c>
      <c r="R265" s="11" t="str">
        <f t="shared" si="71"/>
        <v>511</v>
      </c>
      <c r="S265" s="11" t="str">
        <f t="shared" si="72"/>
        <v>m</v>
      </c>
      <c r="T265" s="16" t="str">
        <f t="shared" si="67"/>
        <v>R51</v>
      </c>
      <c r="U265" s="16" t="str">
        <f t="shared" si="68"/>
        <v>R511</v>
      </c>
      <c r="V265" s="22">
        <v>2.2599999999999998</v>
      </c>
      <c r="W265" s="9">
        <f t="shared" si="73"/>
        <v>-1</v>
      </c>
      <c r="X265" s="21">
        <f t="shared" si="77"/>
        <v>2.2599999999999999E-2</v>
      </c>
      <c r="Y265" s="11" t="str">
        <f t="shared" si="74"/>
        <v>22.6</v>
      </c>
      <c r="Z265" s="11" t="str">
        <f t="shared" si="75"/>
        <v>m</v>
      </c>
    </row>
    <row r="266" spans="1:26">
      <c r="A266" s="20"/>
      <c r="B266" s="9"/>
      <c r="C266" s="9"/>
      <c r="D266" s="9"/>
      <c r="K266" s="9"/>
      <c r="O266" s="16">
        <v>5.23</v>
      </c>
      <c r="P266" s="9">
        <f t="shared" si="69"/>
        <v>0</v>
      </c>
      <c r="Q266" s="16">
        <f t="shared" si="76"/>
        <v>0.52300000000000002</v>
      </c>
      <c r="R266" s="11" t="str">
        <f t="shared" si="71"/>
        <v>523</v>
      </c>
      <c r="S266" s="11" t="str">
        <f t="shared" si="72"/>
        <v>m</v>
      </c>
      <c r="T266" s="16" t="str">
        <f t="shared" si="67"/>
        <v>R52</v>
      </c>
      <c r="U266" s="16" t="str">
        <f t="shared" si="68"/>
        <v>R523</v>
      </c>
      <c r="V266" s="22">
        <v>2.29</v>
      </c>
      <c r="W266" s="9">
        <f t="shared" si="73"/>
        <v>-1</v>
      </c>
      <c r="X266" s="21">
        <f t="shared" si="77"/>
        <v>2.29E-2</v>
      </c>
      <c r="Y266" s="11" t="str">
        <f t="shared" si="74"/>
        <v>22.9</v>
      </c>
      <c r="Z266" s="11" t="str">
        <f t="shared" si="75"/>
        <v>m</v>
      </c>
    </row>
    <row r="267" spans="1:26">
      <c r="A267" s="20"/>
      <c r="B267" s="9"/>
      <c r="C267" s="9"/>
      <c r="D267" s="9"/>
      <c r="K267" s="9"/>
      <c r="O267" s="16">
        <v>5.36</v>
      </c>
      <c r="P267" s="9">
        <f t="shared" si="69"/>
        <v>0</v>
      </c>
      <c r="Q267" s="16">
        <f t="shared" si="76"/>
        <v>0.53600000000000003</v>
      </c>
      <c r="R267" s="11" t="str">
        <f t="shared" si="71"/>
        <v>536</v>
      </c>
      <c r="S267" s="11" t="str">
        <f t="shared" si="72"/>
        <v>m</v>
      </c>
      <c r="T267" s="16" t="str">
        <f t="shared" si="67"/>
        <v>R53</v>
      </c>
      <c r="U267" s="16" t="str">
        <f t="shared" si="68"/>
        <v>R536</v>
      </c>
      <c r="V267" s="22">
        <v>2.3199999999999998</v>
      </c>
      <c r="W267" s="9">
        <f t="shared" si="73"/>
        <v>-1</v>
      </c>
      <c r="X267" s="21">
        <f t="shared" si="77"/>
        <v>2.3199999999999998E-2</v>
      </c>
      <c r="Y267" s="11" t="str">
        <f t="shared" si="74"/>
        <v>23.2</v>
      </c>
      <c r="Z267" s="11" t="str">
        <f t="shared" si="75"/>
        <v>m</v>
      </c>
    </row>
    <row r="268" spans="1:26">
      <c r="A268" s="20"/>
      <c r="B268" s="9"/>
      <c r="C268" s="9"/>
      <c r="D268" s="9"/>
      <c r="K268" s="9"/>
      <c r="O268" s="16">
        <v>5.49</v>
      </c>
      <c r="P268" s="9">
        <f t="shared" si="69"/>
        <v>0</v>
      </c>
      <c r="Q268" s="16">
        <f t="shared" si="76"/>
        <v>0.54900000000000004</v>
      </c>
      <c r="R268" s="11" t="str">
        <f t="shared" si="71"/>
        <v>549</v>
      </c>
      <c r="S268" s="11" t="str">
        <f t="shared" si="72"/>
        <v>m</v>
      </c>
      <c r="T268" s="16" t="str">
        <f t="shared" si="67"/>
        <v>R54</v>
      </c>
      <c r="U268" s="16" t="str">
        <f t="shared" si="68"/>
        <v>R549</v>
      </c>
      <c r="V268" s="22">
        <v>2.34</v>
      </c>
      <c r="W268" s="9">
        <f t="shared" si="73"/>
        <v>-1</v>
      </c>
      <c r="X268" s="21">
        <f t="shared" si="77"/>
        <v>2.3399999999999997E-2</v>
      </c>
      <c r="Y268" s="11" t="str">
        <f t="shared" si="74"/>
        <v>23.4</v>
      </c>
      <c r="Z268" s="11" t="str">
        <f t="shared" si="75"/>
        <v>m</v>
      </c>
    </row>
    <row r="269" spans="1:26">
      <c r="A269" s="20"/>
      <c r="B269" s="9"/>
      <c r="C269" s="9"/>
      <c r="D269" s="9"/>
      <c r="K269" s="9"/>
      <c r="O269" s="16">
        <v>5.62</v>
      </c>
      <c r="P269" s="9">
        <f t="shared" si="69"/>
        <v>0</v>
      </c>
      <c r="Q269" s="16">
        <f t="shared" si="76"/>
        <v>0.56200000000000006</v>
      </c>
      <c r="R269" s="11" t="str">
        <f t="shared" si="71"/>
        <v>562</v>
      </c>
      <c r="S269" s="11" t="str">
        <f t="shared" si="72"/>
        <v>m</v>
      </c>
      <c r="T269" s="16" t="str">
        <f t="shared" si="67"/>
        <v>R56</v>
      </c>
      <c r="U269" s="16" t="str">
        <f t="shared" si="68"/>
        <v>R562</v>
      </c>
      <c r="V269" s="22">
        <v>2.37</v>
      </c>
      <c r="W269" s="9">
        <f t="shared" si="73"/>
        <v>-1</v>
      </c>
      <c r="X269" s="21">
        <f t="shared" si="77"/>
        <v>2.3700000000000002E-2</v>
      </c>
      <c r="Y269" s="11" t="str">
        <f t="shared" si="74"/>
        <v>23.7</v>
      </c>
      <c r="Z269" s="11" t="str">
        <f t="shared" si="75"/>
        <v>m</v>
      </c>
    </row>
    <row r="270" spans="1:26">
      <c r="A270" s="20"/>
      <c r="B270" s="9"/>
      <c r="C270" s="9"/>
      <c r="D270" s="9"/>
      <c r="K270" s="9"/>
      <c r="O270" s="16">
        <v>5.76</v>
      </c>
      <c r="P270" s="9">
        <f t="shared" si="69"/>
        <v>0</v>
      </c>
      <c r="Q270" s="16">
        <f t="shared" si="76"/>
        <v>0.57599999999999996</v>
      </c>
      <c r="R270" s="11" t="str">
        <f t="shared" si="71"/>
        <v>576</v>
      </c>
      <c r="S270" s="11" t="str">
        <f t="shared" si="72"/>
        <v>m</v>
      </c>
      <c r="T270" s="16" t="str">
        <f t="shared" si="67"/>
        <v>R57</v>
      </c>
      <c r="U270" s="16" t="str">
        <f t="shared" si="68"/>
        <v>R576</v>
      </c>
      <c r="V270" s="22">
        <v>2.4</v>
      </c>
      <c r="W270" s="9">
        <f t="shared" si="73"/>
        <v>-1</v>
      </c>
      <c r="X270" s="21">
        <f t="shared" si="77"/>
        <v>2.4E-2</v>
      </c>
      <c r="Y270" s="11" t="str">
        <f t="shared" si="74"/>
        <v>24.0</v>
      </c>
      <c r="Z270" s="11" t="str">
        <f t="shared" si="75"/>
        <v>m</v>
      </c>
    </row>
    <row r="271" spans="1:26">
      <c r="A271" s="20"/>
      <c r="B271" s="9"/>
      <c r="C271" s="9"/>
      <c r="D271" s="9"/>
      <c r="K271" s="9"/>
      <c r="O271" s="16">
        <v>5.9</v>
      </c>
      <c r="P271" s="9">
        <f t="shared" si="69"/>
        <v>0</v>
      </c>
      <c r="Q271" s="16">
        <f t="shared" si="76"/>
        <v>0.59000000000000008</v>
      </c>
      <c r="R271" s="11" t="str">
        <f t="shared" si="71"/>
        <v>590</v>
      </c>
      <c r="S271" s="11" t="str">
        <f t="shared" si="72"/>
        <v>m</v>
      </c>
      <c r="T271" s="16" t="str">
        <f t="shared" si="67"/>
        <v>R59</v>
      </c>
      <c r="U271" s="16" t="str">
        <f t="shared" si="68"/>
        <v>R590</v>
      </c>
      <c r="V271" s="22">
        <v>2.4300000000000002</v>
      </c>
      <c r="W271" s="9">
        <f t="shared" si="73"/>
        <v>-1</v>
      </c>
      <c r="X271" s="21">
        <f t="shared" si="77"/>
        <v>2.4300000000000002E-2</v>
      </c>
      <c r="Y271" s="11" t="str">
        <f t="shared" si="74"/>
        <v>24.3</v>
      </c>
      <c r="Z271" s="11" t="str">
        <f t="shared" si="75"/>
        <v>m</v>
      </c>
    </row>
    <row r="272" spans="1:26">
      <c r="A272" s="20"/>
      <c r="B272" s="9"/>
      <c r="C272" s="9"/>
      <c r="D272" s="9"/>
      <c r="K272" s="9"/>
      <c r="O272" s="16">
        <v>6.04</v>
      </c>
      <c r="P272" s="9">
        <f t="shared" si="69"/>
        <v>0</v>
      </c>
      <c r="Q272" s="16">
        <f t="shared" si="76"/>
        <v>0.60399999999999998</v>
      </c>
      <c r="R272" s="11" t="str">
        <f t="shared" si="71"/>
        <v>604</v>
      </c>
      <c r="S272" s="11" t="str">
        <f t="shared" si="72"/>
        <v>m</v>
      </c>
      <c r="T272" s="16" t="str">
        <f t="shared" si="67"/>
        <v>R60</v>
      </c>
      <c r="U272" s="16" t="str">
        <f t="shared" si="68"/>
        <v>R604</v>
      </c>
      <c r="V272" s="22">
        <v>2.46</v>
      </c>
      <c r="W272" s="9">
        <f t="shared" si="73"/>
        <v>-1</v>
      </c>
      <c r="X272" s="21">
        <f t="shared" si="77"/>
        <v>2.46E-2</v>
      </c>
      <c r="Y272" s="11" t="str">
        <f t="shared" si="74"/>
        <v>24.6</v>
      </c>
      <c r="Z272" s="11" t="str">
        <f t="shared" si="75"/>
        <v>m</v>
      </c>
    </row>
    <row r="273" spans="1:26">
      <c r="A273" s="20"/>
      <c r="B273" s="9"/>
      <c r="C273" s="9"/>
      <c r="D273" s="9"/>
      <c r="K273" s="9"/>
      <c r="O273" s="16">
        <v>6.19</v>
      </c>
      <c r="P273" s="9">
        <f t="shared" si="69"/>
        <v>0</v>
      </c>
      <c r="Q273" s="16">
        <f t="shared" si="76"/>
        <v>0.61899999999999999</v>
      </c>
      <c r="R273" s="11" t="str">
        <f t="shared" si="71"/>
        <v>619</v>
      </c>
      <c r="S273" s="11" t="str">
        <f t="shared" si="72"/>
        <v>m</v>
      </c>
      <c r="T273" s="16" t="str">
        <f t="shared" si="67"/>
        <v>R61</v>
      </c>
      <c r="U273" s="16" t="str">
        <f t="shared" si="68"/>
        <v>R619</v>
      </c>
      <c r="V273" s="22">
        <v>2.4900000000000002</v>
      </c>
      <c r="W273" s="9">
        <f t="shared" si="73"/>
        <v>-1</v>
      </c>
      <c r="X273" s="21">
        <f t="shared" si="77"/>
        <v>2.4900000000000002E-2</v>
      </c>
      <c r="Y273" s="11" t="str">
        <f t="shared" si="74"/>
        <v>24.9</v>
      </c>
      <c r="Z273" s="11" t="str">
        <f t="shared" si="75"/>
        <v>m</v>
      </c>
    </row>
    <row r="274" spans="1:26">
      <c r="A274" s="20"/>
      <c r="B274" s="9"/>
      <c r="C274" s="9"/>
      <c r="D274" s="9"/>
      <c r="K274" s="9"/>
      <c r="O274" s="16">
        <v>6.34</v>
      </c>
      <c r="P274" s="9">
        <f t="shared" si="69"/>
        <v>0</v>
      </c>
      <c r="Q274" s="16">
        <f t="shared" si="76"/>
        <v>0.63400000000000001</v>
      </c>
      <c r="R274" s="11" t="str">
        <f t="shared" si="71"/>
        <v>634</v>
      </c>
      <c r="S274" s="11" t="str">
        <f t="shared" si="72"/>
        <v>m</v>
      </c>
      <c r="T274" s="16" t="str">
        <f t="shared" si="67"/>
        <v>R63</v>
      </c>
      <c r="U274" s="16" t="str">
        <f t="shared" si="68"/>
        <v>R634</v>
      </c>
      <c r="V274" s="22">
        <v>2.52</v>
      </c>
      <c r="W274" s="9">
        <f t="shared" si="73"/>
        <v>-1</v>
      </c>
      <c r="X274" s="21">
        <f t="shared" si="77"/>
        <v>2.52E-2</v>
      </c>
      <c r="Y274" s="11" t="str">
        <f t="shared" si="74"/>
        <v>25.2</v>
      </c>
      <c r="Z274" s="11" t="str">
        <f t="shared" si="75"/>
        <v>m</v>
      </c>
    </row>
    <row r="275" spans="1:26">
      <c r="A275" s="20"/>
      <c r="B275" s="9"/>
      <c r="C275" s="9"/>
      <c r="D275" s="9"/>
      <c r="K275" s="9"/>
      <c r="O275" s="16">
        <v>6.49</v>
      </c>
      <c r="P275" s="9">
        <f t="shared" si="69"/>
        <v>0</v>
      </c>
      <c r="Q275" s="16">
        <f t="shared" si="76"/>
        <v>0.64900000000000002</v>
      </c>
      <c r="R275" s="11" t="str">
        <f t="shared" si="71"/>
        <v>649</v>
      </c>
      <c r="S275" s="11" t="str">
        <f t="shared" si="72"/>
        <v>m</v>
      </c>
      <c r="T275" s="16" t="str">
        <f t="shared" si="67"/>
        <v>R64</v>
      </c>
      <c r="U275" s="16" t="str">
        <f t="shared" si="68"/>
        <v>R649</v>
      </c>
      <c r="V275" s="22">
        <v>2.5499999999999998</v>
      </c>
      <c r="W275" s="9">
        <f t="shared" si="73"/>
        <v>-1</v>
      </c>
      <c r="X275" s="21">
        <f t="shared" si="77"/>
        <v>2.5500000000000002E-2</v>
      </c>
      <c r="Y275" s="11" t="str">
        <f t="shared" si="74"/>
        <v>25.5</v>
      </c>
      <c r="Z275" s="11" t="str">
        <f t="shared" si="75"/>
        <v>m</v>
      </c>
    </row>
    <row r="276" spans="1:26">
      <c r="A276" s="20"/>
      <c r="B276" s="9"/>
      <c r="C276" s="9"/>
      <c r="D276" s="9"/>
      <c r="K276" s="9"/>
      <c r="O276" s="16">
        <v>6.65</v>
      </c>
      <c r="P276" s="9">
        <f t="shared" si="69"/>
        <v>0</v>
      </c>
      <c r="Q276" s="16">
        <f t="shared" si="76"/>
        <v>0.66500000000000004</v>
      </c>
      <c r="R276" s="11" t="str">
        <f t="shared" si="71"/>
        <v>665</v>
      </c>
      <c r="S276" s="11" t="str">
        <f t="shared" si="72"/>
        <v>m</v>
      </c>
      <c r="T276" s="16" t="str">
        <f t="shared" si="67"/>
        <v>R66</v>
      </c>
      <c r="U276" s="16" t="str">
        <f t="shared" si="68"/>
        <v>R665</v>
      </c>
      <c r="V276" s="22">
        <v>2.58</v>
      </c>
      <c r="W276" s="9">
        <f t="shared" si="73"/>
        <v>-1</v>
      </c>
      <c r="X276" s="21">
        <f t="shared" si="77"/>
        <v>2.58E-2</v>
      </c>
      <c r="Y276" s="11" t="str">
        <f t="shared" si="74"/>
        <v>25.8</v>
      </c>
      <c r="Z276" s="11" t="str">
        <f t="shared" si="75"/>
        <v>m</v>
      </c>
    </row>
    <row r="277" spans="1:26">
      <c r="A277" s="20"/>
      <c r="B277" s="9"/>
      <c r="C277" s="9"/>
      <c r="D277" s="9"/>
      <c r="K277" s="9"/>
      <c r="O277" s="16">
        <v>6.81</v>
      </c>
      <c r="P277" s="9">
        <f t="shared" si="69"/>
        <v>0</v>
      </c>
      <c r="Q277" s="16">
        <f t="shared" si="76"/>
        <v>0.68099999999999994</v>
      </c>
      <c r="R277" s="11" t="str">
        <f t="shared" si="71"/>
        <v>681</v>
      </c>
      <c r="S277" s="11" t="str">
        <f t="shared" si="72"/>
        <v>m</v>
      </c>
      <c r="T277" s="16" t="str">
        <f t="shared" si="67"/>
        <v>R68</v>
      </c>
      <c r="U277" s="16" t="str">
        <f t="shared" si="68"/>
        <v>R681</v>
      </c>
      <c r="V277" s="22">
        <v>2.61</v>
      </c>
      <c r="W277" s="9">
        <f t="shared" si="73"/>
        <v>-1</v>
      </c>
      <c r="X277" s="21">
        <f t="shared" si="77"/>
        <v>2.6100000000000002E-2</v>
      </c>
      <c r="Y277" s="11" t="str">
        <f t="shared" si="74"/>
        <v>26.1</v>
      </c>
      <c r="Z277" s="11" t="str">
        <f t="shared" si="75"/>
        <v>m</v>
      </c>
    </row>
    <row r="278" spans="1:26">
      <c r="A278" s="20"/>
      <c r="B278" s="9"/>
      <c r="C278" s="9"/>
      <c r="D278" s="9"/>
      <c r="K278" s="9"/>
      <c r="O278" s="16">
        <v>6.98</v>
      </c>
      <c r="P278" s="9">
        <f t="shared" si="69"/>
        <v>0</v>
      </c>
      <c r="Q278" s="16">
        <f t="shared" si="76"/>
        <v>0.69800000000000006</v>
      </c>
      <c r="R278" s="11" t="str">
        <f t="shared" si="71"/>
        <v>698</v>
      </c>
      <c r="S278" s="11" t="str">
        <f t="shared" si="72"/>
        <v>m</v>
      </c>
      <c r="T278" s="16" t="str">
        <f t="shared" si="67"/>
        <v>R69</v>
      </c>
      <c r="U278" s="16" t="str">
        <f t="shared" si="68"/>
        <v>R698</v>
      </c>
      <c r="V278" s="22">
        <v>2.64</v>
      </c>
      <c r="W278" s="9">
        <f t="shared" si="73"/>
        <v>-1</v>
      </c>
      <c r="X278" s="21">
        <f t="shared" si="77"/>
        <v>2.64E-2</v>
      </c>
      <c r="Y278" s="11" t="str">
        <f t="shared" si="74"/>
        <v>26.4</v>
      </c>
      <c r="Z278" s="11" t="str">
        <f t="shared" si="75"/>
        <v>m</v>
      </c>
    </row>
    <row r="279" spans="1:26">
      <c r="A279" s="20"/>
      <c r="B279" s="9"/>
      <c r="C279" s="9"/>
      <c r="D279" s="9"/>
      <c r="K279" s="9"/>
      <c r="O279" s="16">
        <v>7.15</v>
      </c>
      <c r="P279" s="9">
        <f t="shared" si="69"/>
        <v>0</v>
      </c>
      <c r="Q279" s="16">
        <f t="shared" si="76"/>
        <v>0.71500000000000008</v>
      </c>
      <c r="R279" s="11" t="str">
        <f t="shared" si="71"/>
        <v>715</v>
      </c>
      <c r="S279" s="11" t="str">
        <f t="shared" si="72"/>
        <v>m</v>
      </c>
      <c r="T279" s="16" t="str">
        <f t="shared" si="67"/>
        <v>R71</v>
      </c>
      <c r="U279" s="16" t="str">
        <f t="shared" si="68"/>
        <v>R715</v>
      </c>
      <c r="V279" s="22">
        <v>2.67</v>
      </c>
      <c r="W279" s="9">
        <f t="shared" si="73"/>
        <v>-1</v>
      </c>
      <c r="X279" s="21">
        <f t="shared" si="77"/>
        <v>2.6700000000000002E-2</v>
      </c>
      <c r="Y279" s="11" t="str">
        <f t="shared" si="74"/>
        <v>26.7</v>
      </c>
      <c r="Z279" s="11" t="str">
        <f t="shared" si="75"/>
        <v>m</v>
      </c>
    </row>
    <row r="280" spans="1:26">
      <c r="A280" s="20"/>
      <c r="B280" s="9"/>
      <c r="C280" s="9"/>
      <c r="D280" s="9"/>
      <c r="K280" s="9"/>
      <c r="O280" s="16">
        <v>7.32</v>
      </c>
      <c r="P280" s="9">
        <f t="shared" si="69"/>
        <v>0</v>
      </c>
      <c r="Q280" s="16">
        <f t="shared" si="76"/>
        <v>0.73199999999999998</v>
      </c>
      <c r="R280" s="11" t="str">
        <f t="shared" si="71"/>
        <v>732</v>
      </c>
      <c r="S280" s="11" t="str">
        <f t="shared" si="72"/>
        <v>m</v>
      </c>
      <c r="T280" s="16" t="str">
        <f t="shared" si="67"/>
        <v>R73</v>
      </c>
      <c r="U280" s="16" t="str">
        <f t="shared" si="68"/>
        <v>R732</v>
      </c>
      <c r="V280" s="22">
        <v>2.71</v>
      </c>
      <c r="W280" s="9">
        <f t="shared" si="73"/>
        <v>-1</v>
      </c>
      <c r="X280" s="21">
        <f t="shared" si="77"/>
        <v>2.7100000000000003E-2</v>
      </c>
      <c r="Y280" s="11" t="str">
        <f t="shared" si="74"/>
        <v>27.1</v>
      </c>
      <c r="Z280" s="11" t="str">
        <f t="shared" si="75"/>
        <v>m</v>
      </c>
    </row>
    <row r="281" spans="1:26">
      <c r="A281" s="20"/>
      <c r="B281" s="9"/>
      <c r="C281" s="9"/>
      <c r="D281" s="9"/>
      <c r="K281" s="9"/>
      <c r="O281" s="16">
        <v>7.5</v>
      </c>
      <c r="P281" s="9">
        <f t="shared" si="69"/>
        <v>0</v>
      </c>
      <c r="Q281" s="16">
        <f t="shared" si="76"/>
        <v>0.75</v>
      </c>
      <c r="R281" s="11" t="str">
        <f t="shared" si="71"/>
        <v>750</v>
      </c>
      <c r="S281" s="11" t="str">
        <f t="shared" si="72"/>
        <v>m</v>
      </c>
      <c r="T281" s="16" t="str">
        <f t="shared" si="67"/>
        <v>R75</v>
      </c>
      <c r="U281" s="16" t="str">
        <f t="shared" si="68"/>
        <v>R750</v>
      </c>
      <c r="V281" s="22">
        <v>2.74</v>
      </c>
      <c r="W281" s="9">
        <f t="shared" si="73"/>
        <v>-1</v>
      </c>
      <c r="X281" s="21">
        <f t="shared" si="77"/>
        <v>2.7400000000000001E-2</v>
      </c>
      <c r="Y281" s="11" t="str">
        <f t="shared" si="74"/>
        <v>27.4</v>
      </c>
      <c r="Z281" s="11" t="str">
        <f t="shared" si="75"/>
        <v>m</v>
      </c>
    </row>
    <row r="282" spans="1:26">
      <c r="A282" s="20"/>
      <c r="B282" s="9"/>
      <c r="C282" s="9"/>
      <c r="D282" s="9"/>
      <c r="K282" s="9"/>
      <c r="O282" s="16">
        <v>7.68</v>
      </c>
      <c r="P282" s="9">
        <f t="shared" si="69"/>
        <v>0</v>
      </c>
      <c r="Q282" s="16">
        <f t="shared" si="76"/>
        <v>0.76800000000000002</v>
      </c>
      <c r="R282" s="11" t="str">
        <f t="shared" si="71"/>
        <v>768</v>
      </c>
      <c r="S282" s="11" t="str">
        <f t="shared" si="72"/>
        <v>m</v>
      </c>
      <c r="T282" s="16" t="str">
        <f t="shared" si="67"/>
        <v>R76</v>
      </c>
      <c r="U282" s="16" t="str">
        <f t="shared" si="68"/>
        <v>R768</v>
      </c>
      <c r="V282" s="22">
        <v>2.77</v>
      </c>
      <c r="W282" s="9">
        <f t="shared" si="73"/>
        <v>-1</v>
      </c>
      <c r="X282" s="21">
        <f t="shared" si="77"/>
        <v>2.7700000000000002E-2</v>
      </c>
      <c r="Y282" s="11" t="str">
        <f t="shared" si="74"/>
        <v>27.7</v>
      </c>
      <c r="Z282" s="11" t="str">
        <f t="shared" si="75"/>
        <v>m</v>
      </c>
    </row>
    <row r="283" spans="1:26">
      <c r="A283" s="20"/>
      <c r="B283" s="9"/>
      <c r="C283" s="9"/>
      <c r="D283" s="9"/>
      <c r="K283" s="9"/>
      <c r="O283" s="16">
        <v>7.87</v>
      </c>
      <c r="P283" s="9">
        <f t="shared" si="69"/>
        <v>0</v>
      </c>
      <c r="Q283" s="16">
        <f t="shared" si="76"/>
        <v>0.78700000000000003</v>
      </c>
      <c r="R283" s="11" t="str">
        <f t="shared" si="71"/>
        <v>787</v>
      </c>
      <c r="S283" s="11" t="str">
        <f t="shared" si="72"/>
        <v>m</v>
      </c>
      <c r="T283" s="16" t="str">
        <f t="shared" si="67"/>
        <v>R78</v>
      </c>
      <c r="U283" s="16" t="str">
        <f t="shared" si="68"/>
        <v>R787</v>
      </c>
      <c r="V283" s="22">
        <v>2.8</v>
      </c>
      <c r="W283" s="9">
        <f t="shared" si="73"/>
        <v>-1</v>
      </c>
      <c r="X283" s="21">
        <f t="shared" si="77"/>
        <v>2.7999999999999997E-2</v>
      </c>
      <c r="Y283" s="11" t="str">
        <f t="shared" si="74"/>
        <v>28.0</v>
      </c>
      <c r="Z283" s="11" t="str">
        <f t="shared" si="75"/>
        <v>m</v>
      </c>
    </row>
    <row r="284" spans="1:26">
      <c r="A284" s="20"/>
      <c r="B284" s="9"/>
      <c r="C284" s="9"/>
      <c r="D284" s="9"/>
      <c r="K284" s="9"/>
      <c r="O284" s="16">
        <v>8.06</v>
      </c>
      <c r="P284" s="9">
        <f t="shared" si="69"/>
        <v>0</v>
      </c>
      <c r="Q284" s="16">
        <f t="shared" si="76"/>
        <v>0.80600000000000005</v>
      </c>
      <c r="R284" s="11" t="str">
        <f t="shared" si="71"/>
        <v>806</v>
      </c>
      <c r="S284" s="11" t="str">
        <f t="shared" si="72"/>
        <v>m</v>
      </c>
      <c r="T284" s="16" t="str">
        <f t="shared" si="67"/>
        <v>R80</v>
      </c>
      <c r="U284" s="16" t="str">
        <f t="shared" si="68"/>
        <v>R806</v>
      </c>
      <c r="V284" s="22">
        <v>2.84</v>
      </c>
      <c r="W284" s="9">
        <f t="shared" si="73"/>
        <v>-1</v>
      </c>
      <c r="X284" s="21">
        <f t="shared" si="77"/>
        <v>2.8399999999999998E-2</v>
      </c>
      <c r="Y284" s="11" t="str">
        <f t="shared" si="74"/>
        <v>28.4</v>
      </c>
      <c r="Z284" s="11" t="str">
        <f t="shared" si="75"/>
        <v>m</v>
      </c>
    </row>
    <row r="285" spans="1:26">
      <c r="A285" s="20"/>
      <c r="B285" s="9"/>
      <c r="C285" s="9"/>
      <c r="D285" s="9"/>
      <c r="K285" s="9"/>
      <c r="O285" s="16">
        <v>8.25</v>
      </c>
      <c r="P285" s="9">
        <f t="shared" si="69"/>
        <v>0</v>
      </c>
      <c r="Q285" s="16">
        <f t="shared" si="76"/>
        <v>0.82499999999999996</v>
      </c>
      <c r="R285" s="11" t="str">
        <f t="shared" si="71"/>
        <v>825</v>
      </c>
      <c r="S285" s="11" t="str">
        <f t="shared" si="72"/>
        <v>m</v>
      </c>
      <c r="T285" s="16" t="str">
        <f t="shared" si="67"/>
        <v>R82</v>
      </c>
      <c r="U285" s="16" t="str">
        <f t="shared" si="68"/>
        <v>R825</v>
      </c>
      <c r="V285" s="22">
        <v>2.87</v>
      </c>
      <c r="W285" s="9">
        <f t="shared" si="73"/>
        <v>-1</v>
      </c>
      <c r="X285" s="21">
        <f t="shared" si="77"/>
        <v>2.8700000000000003E-2</v>
      </c>
      <c r="Y285" s="11" t="str">
        <f t="shared" si="74"/>
        <v>28.7</v>
      </c>
      <c r="Z285" s="11" t="str">
        <f t="shared" si="75"/>
        <v>m</v>
      </c>
    </row>
    <row r="286" spans="1:26">
      <c r="A286" s="20"/>
      <c r="B286" s="9"/>
      <c r="C286" s="9"/>
      <c r="D286" s="9"/>
      <c r="K286" s="9"/>
      <c r="O286" s="16">
        <v>8.4499999999999993</v>
      </c>
      <c r="P286" s="9">
        <f t="shared" si="69"/>
        <v>0</v>
      </c>
      <c r="Q286" s="16">
        <f t="shared" si="76"/>
        <v>0.84499999999999997</v>
      </c>
      <c r="R286" s="11" t="str">
        <f t="shared" si="71"/>
        <v>845</v>
      </c>
      <c r="S286" s="11" t="str">
        <f t="shared" si="72"/>
        <v>m</v>
      </c>
      <c r="T286" s="16" t="str">
        <f t="shared" si="67"/>
        <v>R84</v>
      </c>
      <c r="U286" s="16" t="str">
        <f t="shared" si="68"/>
        <v>R845</v>
      </c>
      <c r="V286" s="22">
        <v>2.91</v>
      </c>
      <c r="W286" s="9">
        <f t="shared" si="73"/>
        <v>-1</v>
      </c>
      <c r="X286" s="21">
        <f t="shared" si="77"/>
        <v>2.9100000000000004E-2</v>
      </c>
      <c r="Y286" s="11" t="str">
        <f t="shared" si="74"/>
        <v>29.1</v>
      </c>
      <c r="Z286" s="11" t="str">
        <f t="shared" si="75"/>
        <v>m</v>
      </c>
    </row>
    <row r="287" spans="1:26">
      <c r="A287" s="20"/>
      <c r="B287" s="9"/>
      <c r="C287" s="9"/>
      <c r="D287" s="9"/>
      <c r="K287" s="9"/>
      <c r="O287" s="16">
        <v>8.66</v>
      </c>
      <c r="P287" s="9">
        <f t="shared" si="69"/>
        <v>0</v>
      </c>
      <c r="Q287" s="16">
        <f t="shared" si="76"/>
        <v>0.86599999999999999</v>
      </c>
      <c r="R287" s="11" t="str">
        <f t="shared" si="71"/>
        <v>866</v>
      </c>
      <c r="S287" s="11" t="str">
        <f t="shared" si="72"/>
        <v>m</v>
      </c>
      <c r="T287" s="16" t="str">
        <f t="shared" si="67"/>
        <v>R86</v>
      </c>
      <c r="U287" s="16" t="str">
        <f t="shared" si="68"/>
        <v>R866</v>
      </c>
      <c r="V287" s="22">
        <v>2.94</v>
      </c>
      <c r="W287" s="9">
        <f t="shared" si="73"/>
        <v>-1</v>
      </c>
      <c r="X287" s="21">
        <f t="shared" si="77"/>
        <v>2.9399999999999999E-2</v>
      </c>
      <c r="Y287" s="11" t="str">
        <f t="shared" si="74"/>
        <v>29.4</v>
      </c>
      <c r="Z287" s="11" t="str">
        <f t="shared" si="75"/>
        <v>m</v>
      </c>
    </row>
    <row r="288" spans="1:26">
      <c r="A288" s="20"/>
      <c r="B288" s="9"/>
      <c r="C288" s="9"/>
      <c r="D288" s="9"/>
      <c r="K288" s="9"/>
      <c r="O288" s="16">
        <v>8.8699999999999992</v>
      </c>
      <c r="P288" s="9">
        <f t="shared" si="69"/>
        <v>0</v>
      </c>
      <c r="Q288" s="16">
        <f t="shared" si="76"/>
        <v>0.8869999999999999</v>
      </c>
      <c r="R288" s="11" t="str">
        <f t="shared" si="71"/>
        <v>887</v>
      </c>
      <c r="S288" s="11" t="str">
        <f t="shared" si="72"/>
        <v>m</v>
      </c>
      <c r="T288" s="16" t="str">
        <f t="shared" si="67"/>
        <v>R88</v>
      </c>
      <c r="U288" s="16" t="str">
        <f t="shared" si="68"/>
        <v>R887</v>
      </c>
      <c r="V288" s="22">
        <v>2.98</v>
      </c>
      <c r="W288" s="9">
        <f t="shared" si="73"/>
        <v>-1</v>
      </c>
      <c r="X288" s="21">
        <f t="shared" si="77"/>
        <v>2.98E-2</v>
      </c>
      <c r="Y288" s="11" t="str">
        <f t="shared" si="74"/>
        <v>29.8</v>
      </c>
      <c r="Z288" s="11" t="str">
        <f t="shared" si="75"/>
        <v>m</v>
      </c>
    </row>
    <row r="289" spans="1:26">
      <c r="A289" s="20"/>
      <c r="B289" s="9"/>
      <c r="C289" s="9"/>
      <c r="D289" s="9"/>
      <c r="K289" s="9"/>
      <c r="O289" s="16">
        <v>9.09</v>
      </c>
      <c r="P289" s="9">
        <f t="shared" si="69"/>
        <v>0</v>
      </c>
      <c r="Q289" s="16">
        <f t="shared" si="76"/>
        <v>0.90900000000000003</v>
      </c>
      <c r="R289" s="11" t="str">
        <f t="shared" si="71"/>
        <v>909</v>
      </c>
      <c r="S289" s="11" t="str">
        <f t="shared" si="72"/>
        <v>m</v>
      </c>
      <c r="T289" s="16" t="str">
        <f t="shared" si="67"/>
        <v>R90</v>
      </c>
      <c r="U289" s="16" t="str">
        <f t="shared" si="68"/>
        <v>R909</v>
      </c>
      <c r="V289" s="22">
        <v>3.01</v>
      </c>
      <c r="W289" s="9">
        <f t="shared" si="73"/>
        <v>-1</v>
      </c>
      <c r="X289" s="21">
        <f t="shared" si="77"/>
        <v>3.0099999999999998E-2</v>
      </c>
      <c r="Y289" s="11" t="str">
        <f t="shared" si="74"/>
        <v>30.1</v>
      </c>
      <c r="Z289" s="11" t="str">
        <f t="shared" si="75"/>
        <v>m</v>
      </c>
    </row>
    <row r="290" spans="1:26">
      <c r="A290" s="20"/>
      <c r="B290" s="9"/>
      <c r="C290" s="9"/>
      <c r="D290" s="9"/>
      <c r="K290" s="9"/>
      <c r="O290" s="16">
        <v>9.31</v>
      </c>
      <c r="P290" s="9">
        <f t="shared" si="69"/>
        <v>0</v>
      </c>
      <c r="Q290" s="16">
        <f t="shared" si="76"/>
        <v>0.93100000000000005</v>
      </c>
      <c r="R290" s="11" t="str">
        <f t="shared" si="71"/>
        <v>931</v>
      </c>
      <c r="S290" s="11" t="str">
        <f t="shared" si="72"/>
        <v>m</v>
      </c>
      <c r="T290" s="16" t="str">
        <f t="shared" si="67"/>
        <v>R93</v>
      </c>
      <c r="U290" s="16" t="str">
        <f t="shared" si="68"/>
        <v>R931</v>
      </c>
      <c r="V290" s="22">
        <v>3.05</v>
      </c>
      <c r="W290" s="9">
        <f t="shared" si="73"/>
        <v>-1</v>
      </c>
      <c r="X290" s="21">
        <f t="shared" si="77"/>
        <v>3.0499999999999999E-2</v>
      </c>
      <c r="Y290" s="11" t="str">
        <f t="shared" si="74"/>
        <v>30.5</v>
      </c>
      <c r="Z290" s="11" t="str">
        <f t="shared" si="75"/>
        <v>m</v>
      </c>
    </row>
    <row r="291" spans="1:26">
      <c r="A291" s="20"/>
      <c r="B291" s="9"/>
      <c r="C291" s="9"/>
      <c r="D291" s="9"/>
      <c r="K291" s="9"/>
      <c r="O291" s="16">
        <v>9.5299999999999994</v>
      </c>
      <c r="P291" s="9">
        <f t="shared" si="69"/>
        <v>0</v>
      </c>
      <c r="Q291" s="16">
        <f t="shared" si="76"/>
        <v>0.95299999999999996</v>
      </c>
      <c r="R291" s="11" t="str">
        <f t="shared" si="71"/>
        <v>953</v>
      </c>
      <c r="S291" s="11" t="str">
        <f t="shared" si="72"/>
        <v>m</v>
      </c>
      <c r="T291" s="16" t="str">
        <f t="shared" si="67"/>
        <v>R95</v>
      </c>
      <c r="U291" s="16" t="str">
        <f t="shared" si="68"/>
        <v>R953</v>
      </c>
      <c r="V291" s="22">
        <v>3.09</v>
      </c>
      <c r="W291" s="9">
        <f t="shared" si="73"/>
        <v>-1</v>
      </c>
      <c r="X291" s="21">
        <f t="shared" si="77"/>
        <v>3.09E-2</v>
      </c>
      <c r="Y291" s="11" t="str">
        <f t="shared" si="74"/>
        <v>30.9</v>
      </c>
      <c r="Z291" s="11" t="str">
        <f t="shared" si="75"/>
        <v>m</v>
      </c>
    </row>
    <row r="292" spans="1:26">
      <c r="A292" s="20"/>
      <c r="B292" s="9"/>
      <c r="C292" s="9"/>
      <c r="D292" s="9"/>
      <c r="K292" s="9"/>
      <c r="O292" s="16">
        <v>9.76</v>
      </c>
      <c r="P292" s="9">
        <f t="shared" si="69"/>
        <v>0</v>
      </c>
      <c r="Q292" s="16">
        <f t="shared" si="76"/>
        <v>0.97599999999999998</v>
      </c>
      <c r="R292" s="11" t="str">
        <f t="shared" si="71"/>
        <v>976</v>
      </c>
      <c r="S292" s="11" t="str">
        <f t="shared" si="72"/>
        <v>m</v>
      </c>
      <c r="T292" s="16" t="str">
        <f t="shared" si="67"/>
        <v>R97</v>
      </c>
      <c r="U292" s="16" t="str">
        <f t="shared" si="68"/>
        <v>R976</v>
      </c>
      <c r="V292" s="22">
        <v>3.12</v>
      </c>
      <c r="W292" s="9">
        <f t="shared" si="73"/>
        <v>-1</v>
      </c>
      <c r="X292" s="21">
        <f t="shared" si="77"/>
        <v>3.1200000000000006E-2</v>
      </c>
      <c r="Y292" s="11" t="str">
        <f t="shared" si="74"/>
        <v>31.2</v>
      </c>
      <c r="Z292" s="11" t="str">
        <f t="shared" si="75"/>
        <v>m</v>
      </c>
    </row>
    <row r="293" spans="1:26">
      <c r="O293" s="16">
        <v>1</v>
      </c>
      <c r="P293" s="9">
        <f t="shared" si="69"/>
        <v>1</v>
      </c>
      <c r="Q293" s="16">
        <f>O293*10^P293/10</f>
        <v>1</v>
      </c>
      <c r="R293" s="11" t="str">
        <f t="shared" si="71"/>
        <v>1.00</v>
      </c>
      <c r="S293" s="11">
        <f t="shared" si="72"/>
        <v>0</v>
      </c>
      <c r="T293" s="16" t="str">
        <f t="shared" ref="T293:T356" si="78">IF(P293&lt;2,LEFT(U293,3),LEFT(U293,2)&amp;P293-2)</f>
        <v>1R0</v>
      </c>
      <c r="U293" s="16" t="str">
        <f t="shared" ref="U293:U356" si="79">IF(P293&lt;0,"R0"&amp;LEFT(R293,2),IF(P293&lt;1,"R"&amp;R293,IF(P293&lt;3,SUBSTITUTE(R293,".","R"),LEFT(_xlfn.VALUETOTEXT(Q293),3)&amp;P293-3)))</f>
        <v>1R00</v>
      </c>
      <c r="V293" s="22">
        <v>3.16</v>
      </c>
      <c r="W293" s="9">
        <f t="shared" si="73"/>
        <v>-1</v>
      </c>
      <c r="X293" s="21">
        <f t="shared" si="77"/>
        <v>3.1600000000000003E-2</v>
      </c>
      <c r="Y293" s="11" t="str">
        <f t="shared" si="74"/>
        <v>31.6</v>
      </c>
      <c r="Z293" s="11" t="str">
        <f t="shared" si="75"/>
        <v>m</v>
      </c>
    </row>
    <row r="294" spans="1:26">
      <c r="O294" s="16">
        <v>1.02</v>
      </c>
      <c r="P294" s="9">
        <f t="shared" ref="P294:P357" si="80">IF(O294=1,P293+1,P293)</f>
        <v>1</v>
      </c>
      <c r="Q294" s="16">
        <f t="shared" ref="Q294:Q357" si="81">O294*10^P294/10</f>
        <v>1.02</v>
      </c>
      <c r="R294" s="11" t="str">
        <f t="shared" si="71"/>
        <v>1.02</v>
      </c>
      <c r="S294" s="11">
        <f t="shared" si="72"/>
        <v>0</v>
      </c>
      <c r="T294" s="16" t="str">
        <f t="shared" si="78"/>
        <v>1R0</v>
      </c>
      <c r="U294" s="16" t="str">
        <f t="shared" si="79"/>
        <v>1R02</v>
      </c>
      <c r="V294" s="22">
        <v>3.2</v>
      </c>
      <c r="W294" s="9">
        <f t="shared" si="73"/>
        <v>-1</v>
      </c>
      <c r="X294" s="21">
        <f t="shared" si="77"/>
        <v>3.2000000000000008E-2</v>
      </c>
      <c r="Y294" s="11" t="str">
        <f t="shared" si="74"/>
        <v>32.0</v>
      </c>
      <c r="Z294" s="11" t="str">
        <f t="shared" si="75"/>
        <v>m</v>
      </c>
    </row>
    <row r="295" spans="1:26">
      <c r="O295" s="16">
        <v>1.05</v>
      </c>
      <c r="P295" s="9">
        <f t="shared" si="80"/>
        <v>1</v>
      </c>
      <c r="Q295" s="16">
        <f t="shared" si="81"/>
        <v>1.05</v>
      </c>
      <c r="R295" s="11" t="str">
        <f t="shared" si="71"/>
        <v>1.05</v>
      </c>
      <c r="S295" s="11">
        <f t="shared" si="72"/>
        <v>0</v>
      </c>
      <c r="T295" s="16" t="str">
        <f t="shared" si="78"/>
        <v>1R0</v>
      </c>
      <c r="U295" s="16" t="str">
        <f t="shared" si="79"/>
        <v>1R05</v>
      </c>
      <c r="V295" s="22">
        <v>3.24</v>
      </c>
      <c r="W295" s="9">
        <f t="shared" si="73"/>
        <v>-1</v>
      </c>
      <c r="X295" s="21">
        <f t="shared" si="77"/>
        <v>3.2400000000000005E-2</v>
      </c>
      <c r="Y295" s="11" t="str">
        <f t="shared" si="74"/>
        <v>32.4</v>
      </c>
      <c r="Z295" s="11" t="str">
        <f t="shared" si="75"/>
        <v>m</v>
      </c>
    </row>
    <row r="296" spans="1:26">
      <c r="O296" s="16">
        <v>1.07</v>
      </c>
      <c r="P296" s="9">
        <f t="shared" si="80"/>
        <v>1</v>
      </c>
      <c r="Q296" s="16">
        <f t="shared" si="81"/>
        <v>1.07</v>
      </c>
      <c r="R296" s="11" t="str">
        <f t="shared" si="71"/>
        <v>1.07</v>
      </c>
      <c r="S296" s="11">
        <f t="shared" si="72"/>
        <v>0</v>
      </c>
      <c r="T296" s="16" t="str">
        <f t="shared" si="78"/>
        <v>1R0</v>
      </c>
      <c r="U296" s="16" t="str">
        <f t="shared" si="79"/>
        <v>1R07</v>
      </c>
      <c r="V296" s="22">
        <v>3.28</v>
      </c>
      <c r="W296" s="9">
        <f t="shared" si="73"/>
        <v>-1</v>
      </c>
      <c r="X296" s="21">
        <f t="shared" si="77"/>
        <v>3.2800000000000003E-2</v>
      </c>
      <c r="Y296" s="11" t="str">
        <f t="shared" si="74"/>
        <v>32.8</v>
      </c>
      <c r="Z296" s="11" t="str">
        <f t="shared" si="75"/>
        <v>m</v>
      </c>
    </row>
    <row r="297" spans="1:26">
      <c r="O297" s="16">
        <v>1.1000000000000001</v>
      </c>
      <c r="P297" s="9">
        <f t="shared" si="80"/>
        <v>1</v>
      </c>
      <c r="Q297" s="16">
        <f t="shared" si="81"/>
        <v>1.1000000000000001</v>
      </c>
      <c r="R297" s="11" t="str">
        <f t="shared" si="71"/>
        <v>1.10</v>
      </c>
      <c r="S297" s="11">
        <f t="shared" si="72"/>
        <v>0</v>
      </c>
      <c r="T297" s="16" t="str">
        <f t="shared" si="78"/>
        <v>1R1</v>
      </c>
      <c r="U297" s="16" t="str">
        <f t="shared" si="79"/>
        <v>1R10</v>
      </c>
      <c r="V297" s="22">
        <v>3.32</v>
      </c>
      <c r="W297" s="9">
        <f t="shared" si="73"/>
        <v>-1</v>
      </c>
      <c r="X297" s="21">
        <f t="shared" si="77"/>
        <v>3.32E-2</v>
      </c>
      <c r="Y297" s="11" t="str">
        <f t="shared" si="74"/>
        <v>33.2</v>
      </c>
      <c r="Z297" s="11" t="str">
        <f t="shared" si="75"/>
        <v>m</v>
      </c>
    </row>
    <row r="298" spans="1:26">
      <c r="O298" s="16">
        <v>1.1299999999999999</v>
      </c>
      <c r="P298" s="9">
        <f t="shared" si="80"/>
        <v>1</v>
      </c>
      <c r="Q298" s="16">
        <f t="shared" si="81"/>
        <v>1.1299999999999999</v>
      </c>
      <c r="R298" s="11" t="str">
        <f t="shared" si="71"/>
        <v>1.13</v>
      </c>
      <c r="S298" s="11">
        <f t="shared" si="72"/>
        <v>0</v>
      </c>
      <c r="T298" s="16" t="str">
        <f t="shared" si="78"/>
        <v>1R1</v>
      </c>
      <c r="U298" s="16" t="str">
        <f t="shared" si="79"/>
        <v>1R13</v>
      </c>
      <c r="V298" s="22">
        <v>3.36</v>
      </c>
      <c r="W298" s="9">
        <f t="shared" si="73"/>
        <v>-1</v>
      </c>
      <c r="X298" s="21">
        <f t="shared" si="77"/>
        <v>3.3600000000000005E-2</v>
      </c>
      <c r="Y298" s="11" t="str">
        <f t="shared" si="74"/>
        <v>33.6</v>
      </c>
      <c r="Z298" s="11" t="str">
        <f t="shared" si="75"/>
        <v>m</v>
      </c>
    </row>
    <row r="299" spans="1:26">
      <c r="O299" s="16">
        <v>1.1499999999999999</v>
      </c>
      <c r="P299" s="9">
        <f t="shared" si="80"/>
        <v>1</v>
      </c>
      <c r="Q299" s="16">
        <f t="shared" si="81"/>
        <v>1.1499999999999999</v>
      </c>
      <c r="R299" s="11" t="str">
        <f t="shared" si="71"/>
        <v>1.15</v>
      </c>
      <c r="S299" s="11">
        <f t="shared" si="72"/>
        <v>0</v>
      </c>
      <c r="T299" s="16" t="str">
        <f t="shared" si="78"/>
        <v>1R1</v>
      </c>
      <c r="U299" s="16" t="str">
        <f t="shared" si="79"/>
        <v>1R15</v>
      </c>
      <c r="V299" s="22">
        <v>3.4</v>
      </c>
      <c r="W299" s="9">
        <f t="shared" si="73"/>
        <v>-1</v>
      </c>
      <c r="X299" s="21">
        <f t="shared" si="77"/>
        <v>3.4000000000000002E-2</v>
      </c>
      <c r="Y299" s="11" t="str">
        <f t="shared" si="74"/>
        <v>34.0</v>
      </c>
      <c r="Z299" s="11" t="str">
        <f t="shared" si="75"/>
        <v>m</v>
      </c>
    </row>
    <row r="300" spans="1:26">
      <c r="O300" s="16">
        <v>1.18</v>
      </c>
      <c r="P300" s="9">
        <f t="shared" si="80"/>
        <v>1</v>
      </c>
      <c r="Q300" s="16">
        <f t="shared" si="81"/>
        <v>1.18</v>
      </c>
      <c r="R300" s="11" t="str">
        <f t="shared" si="71"/>
        <v>1.18</v>
      </c>
      <c r="S300" s="11">
        <f t="shared" si="72"/>
        <v>0</v>
      </c>
      <c r="T300" s="16" t="str">
        <f t="shared" si="78"/>
        <v>1R1</v>
      </c>
      <c r="U300" s="16" t="str">
        <f t="shared" si="79"/>
        <v>1R18</v>
      </c>
      <c r="V300" s="22">
        <v>3.44</v>
      </c>
      <c r="W300" s="9">
        <f t="shared" si="73"/>
        <v>-1</v>
      </c>
      <c r="X300" s="21">
        <f t="shared" si="77"/>
        <v>3.44E-2</v>
      </c>
      <c r="Y300" s="11" t="str">
        <f t="shared" si="74"/>
        <v>34.4</v>
      </c>
      <c r="Z300" s="11" t="str">
        <f t="shared" si="75"/>
        <v>m</v>
      </c>
    </row>
    <row r="301" spans="1:26">
      <c r="O301" s="16">
        <v>1.21</v>
      </c>
      <c r="P301" s="9">
        <f t="shared" si="80"/>
        <v>1</v>
      </c>
      <c r="Q301" s="16">
        <f t="shared" si="81"/>
        <v>1.21</v>
      </c>
      <c r="R301" s="11" t="str">
        <f t="shared" si="71"/>
        <v>1.21</v>
      </c>
      <c r="S301" s="11">
        <f t="shared" si="72"/>
        <v>0</v>
      </c>
      <c r="T301" s="16" t="str">
        <f t="shared" si="78"/>
        <v>1R2</v>
      </c>
      <c r="U301" s="16" t="str">
        <f t="shared" si="79"/>
        <v>1R21</v>
      </c>
      <c r="V301" s="22">
        <v>3.48</v>
      </c>
      <c r="W301" s="9">
        <f t="shared" si="73"/>
        <v>-1</v>
      </c>
      <c r="X301" s="21">
        <f t="shared" si="77"/>
        <v>3.4800000000000005E-2</v>
      </c>
      <c r="Y301" s="11" t="str">
        <f t="shared" si="74"/>
        <v>34.8</v>
      </c>
      <c r="Z301" s="11" t="str">
        <f t="shared" si="75"/>
        <v>m</v>
      </c>
    </row>
    <row r="302" spans="1:26">
      <c r="O302" s="16">
        <v>1.24</v>
      </c>
      <c r="P302" s="9">
        <f t="shared" si="80"/>
        <v>1</v>
      </c>
      <c r="Q302" s="16">
        <f t="shared" si="81"/>
        <v>1.24</v>
      </c>
      <c r="R302" s="11" t="str">
        <f t="shared" si="71"/>
        <v>1.24</v>
      </c>
      <c r="S302" s="11">
        <f t="shared" si="72"/>
        <v>0</v>
      </c>
      <c r="T302" s="16" t="str">
        <f t="shared" si="78"/>
        <v>1R2</v>
      </c>
      <c r="U302" s="16" t="str">
        <f t="shared" si="79"/>
        <v>1R24</v>
      </c>
      <c r="V302" s="22">
        <v>3.52</v>
      </c>
      <c r="W302" s="9">
        <f t="shared" si="73"/>
        <v>-1</v>
      </c>
      <c r="X302" s="21">
        <f t="shared" si="77"/>
        <v>3.5200000000000002E-2</v>
      </c>
      <c r="Y302" s="11" t="str">
        <f t="shared" si="74"/>
        <v>35.2</v>
      </c>
      <c r="Z302" s="11" t="str">
        <f t="shared" si="75"/>
        <v>m</v>
      </c>
    </row>
    <row r="303" spans="1:26">
      <c r="O303" s="16">
        <v>1.27</v>
      </c>
      <c r="P303" s="9">
        <f t="shared" si="80"/>
        <v>1</v>
      </c>
      <c r="Q303" s="16">
        <f t="shared" si="81"/>
        <v>1.27</v>
      </c>
      <c r="R303" s="11" t="str">
        <f t="shared" si="71"/>
        <v>1.27</v>
      </c>
      <c r="S303" s="11">
        <f t="shared" si="72"/>
        <v>0</v>
      </c>
      <c r="T303" s="16" t="str">
        <f t="shared" si="78"/>
        <v>1R2</v>
      </c>
      <c r="U303" s="16" t="str">
        <f t="shared" si="79"/>
        <v>1R27</v>
      </c>
      <c r="V303" s="22">
        <v>3.57</v>
      </c>
      <c r="W303" s="9">
        <f t="shared" si="73"/>
        <v>-1</v>
      </c>
      <c r="X303" s="21">
        <f t="shared" si="77"/>
        <v>3.5699999999999996E-2</v>
      </c>
      <c r="Y303" s="11" t="str">
        <f t="shared" si="74"/>
        <v>35.7</v>
      </c>
      <c r="Z303" s="11" t="str">
        <f t="shared" si="75"/>
        <v>m</v>
      </c>
    </row>
    <row r="304" spans="1:26">
      <c r="O304" s="16">
        <v>1.3</v>
      </c>
      <c r="P304" s="9">
        <f t="shared" si="80"/>
        <v>1</v>
      </c>
      <c r="Q304" s="16">
        <f t="shared" si="81"/>
        <v>1.3</v>
      </c>
      <c r="R304" s="11" t="str">
        <f t="shared" si="71"/>
        <v>1.30</v>
      </c>
      <c r="S304" s="11">
        <f t="shared" si="72"/>
        <v>0</v>
      </c>
      <c r="T304" s="16" t="str">
        <f t="shared" si="78"/>
        <v>1R3</v>
      </c>
      <c r="U304" s="16" t="str">
        <f t="shared" si="79"/>
        <v>1R30</v>
      </c>
      <c r="V304" s="22">
        <v>3.61</v>
      </c>
      <c r="W304" s="9">
        <f t="shared" si="73"/>
        <v>-1</v>
      </c>
      <c r="X304" s="21">
        <f t="shared" si="77"/>
        <v>3.61E-2</v>
      </c>
      <c r="Y304" s="11" t="str">
        <f t="shared" si="74"/>
        <v>36.1</v>
      </c>
      <c r="Z304" s="11" t="str">
        <f t="shared" si="75"/>
        <v>m</v>
      </c>
    </row>
    <row r="305" spans="15:26">
      <c r="O305" s="16">
        <v>1.33</v>
      </c>
      <c r="P305" s="9">
        <f t="shared" si="80"/>
        <v>1</v>
      </c>
      <c r="Q305" s="16">
        <f t="shared" si="81"/>
        <v>1.33</v>
      </c>
      <c r="R305" s="11" t="str">
        <f t="shared" si="71"/>
        <v>1.33</v>
      </c>
      <c r="S305" s="11">
        <f t="shared" si="72"/>
        <v>0</v>
      </c>
      <c r="T305" s="16" t="str">
        <f t="shared" si="78"/>
        <v>1R3</v>
      </c>
      <c r="U305" s="16" t="str">
        <f t="shared" si="79"/>
        <v>1R33</v>
      </c>
      <c r="V305" s="22">
        <v>3.65</v>
      </c>
      <c r="W305" s="9">
        <f t="shared" si="73"/>
        <v>-1</v>
      </c>
      <c r="X305" s="21">
        <f t="shared" si="77"/>
        <v>3.6499999999999998E-2</v>
      </c>
      <c r="Y305" s="11" t="str">
        <f t="shared" si="74"/>
        <v>36.5</v>
      </c>
      <c r="Z305" s="11" t="str">
        <f t="shared" si="75"/>
        <v>m</v>
      </c>
    </row>
    <row r="306" spans="15:26">
      <c r="O306" s="16">
        <v>1.37</v>
      </c>
      <c r="P306" s="9">
        <f t="shared" si="80"/>
        <v>1</v>
      </c>
      <c r="Q306" s="16">
        <f t="shared" si="81"/>
        <v>1.37</v>
      </c>
      <c r="R306" s="11" t="str">
        <f t="shared" si="71"/>
        <v>1.37</v>
      </c>
      <c r="S306" s="11">
        <f t="shared" si="72"/>
        <v>0</v>
      </c>
      <c r="T306" s="16" t="str">
        <f t="shared" si="78"/>
        <v>1R3</v>
      </c>
      <c r="U306" s="16" t="str">
        <f t="shared" si="79"/>
        <v>1R37</v>
      </c>
      <c r="V306" s="22">
        <v>3.7</v>
      </c>
      <c r="W306" s="9">
        <f t="shared" si="73"/>
        <v>-1</v>
      </c>
      <c r="X306" s="21">
        <f t="shared" si="77"/>
        <v>3.7000000000000005E-2</v>
      </c>
      <c r="Y306" s="11" t="str">
        <f t="shared" si="74"/>
        <v>37.0</v>
      </c>
      <c r="Z306" s="11" t="str">
        <f t="shared" si="75"/>
        <v>m</v>
      </c>
    </row>
    <row r="307" spans="15:26">
      <c r="O307" s="16">
        <v>1.4</v>
      </c>
      <c r="P307" s="9">
        <f t="shared" si="80"/>
        <v>1</v>
      </c>
      <c r="Q307" s="16">
        <f t="shared" si="81"/>
        <v>1.4</v>
      </c>
      <c r="R307" s="11" t="str">
        <f t="shared" si="71"/>
        <v>1.40</v>
      </c>
      <c r="S307" s="11">
        <f t="shared" si="72"/>
        <v>0</v>
      </c>
      <c r="T307" s="16" t="str">
        <f t="shared" si="78"/>
        <v>1R4</v>
      </c>
      <c r="U307" s="16" t="str">
        <f t="shared" si="79"/>
        <v>1R40</v>
      </c>
      <c r="V307" s="22">
        <v>3.74</v>
      </c>
      <c r="W307" s="9">
        <f t="shared" si="73"/>
        <v>-1</v>
      </c>
      <c r="X307" s="21">
        <f t="shared" si="77"/>
        <v>3.7400000000000003E-2</v>
      </c>
      <c r="Y307" s="11" t="str">
        <f t="shared" si="74"/>
        <v>37.4</v>
      </c>
      <c r="Z307" s="11" t="str">
        <f t="shared" si="75"/>
        <v>m</v>
      </c>
    </row>
    <row r="308" spans="15:26">
      <c r="O308" s="16">
        <v>1.43</v>
      </c>
      <c r="P308" s="9">
        <f t="shared" si="80"/>
        <v>1</v>
      </c>
      <c r="Q308" s="16">
        <f t="shared" si="81"/>
        <v>1.43</v>
      </c>
      <c r="R308" s="11" t="str">
        <f t="shared" si="71"/>
        <v>1.43</v>
      </c>
      <c r="S308" s="11">
        <f t="shared" si="72"/>
        <v>0</v>
      </c>
      <c r="T308" s="16" t="str">
        <f t="shared" si="78"/>
        <v>1R4</v>
      </c>
      <c r="U308" s="16" t="str">
        <f t="shared" si="79"/>
        <v>1R43</v>
      </c>
      <c r="V308" s="22">
        <v>3.79</v>
      </c>
      <c r="W308" s="9">
        <f t="shared" si="73"/>
        <v>-1</v>
      </c>
      <c r="X308" s="21">
        <f t="shared" si="77"/>
        <v>3.7900000000000003E-2</v>
      </c>
      <c r="Y308" s="11" t="str">
        <f t="shared" si="74"/>
        <v>37.9</v>
      </c>
      <c r="Z308" s="11" t="str">
        <f t="shared" si="75"/>
        <v>m</v>
      </c>
    </row>
    <row r="309" spans="15:26">
      <c r="O309" s="16">
        <v>1.47</v>
      </c>
      <c r="P309" s="9">
        <f t="shared" si="80"/>
        <v>1</v>
      </c>
      <c r="Q309" s="16">
        <f t="shared" si="81"/>
        <v>1.47</v>
      </c>
      <c r="R309" s="11" t="str">
        <f t="shared" si="71"/>
        <v>1.47</v>
      </c>
      <c r="S309" s="11">
        <f t="shared" si="72"/>
        <v>0</v>
      </c>
      <c r="T309" s="16" t="str">
        <f t="shared" si="78"/>
        <v>1R4</v>
      </c>
      <c r="U309" s="16" t="str">
        <f t="shared" si="79"/>
        <v>1R47</v>
      </c>
      <c r="V309" s="22">
        <v>3.83</v>
      </c>
      <c r="W309" s="9">
        <f t="shared" si="73"/>
        <v>-1</v>
      </c>
      <c r="X309" s="21">
        <f t="shared" si="77"/>
        <v>3.8300000000000001E-2</v>
      </c>
      <c r="Y309" s="11" t="str">
        <f t="shared" si="74"/>
        <v>38.3</v>
      </c>
      <c r="Z309" s="11" t="str">
        <f t="shared" si="75"/>
        <v>m</v>
      </c>
    </row>
    <row r="310" spans="15:26">
      <c r="O310" s="16">
        <v>1.5</v>
      </c>
      <c r="P310" s="9">
        <f t="shared" si="80"/>
        <v>1</v>
      </c>
      <c r="Q310" s="16">
        <f t="shared" si="81"/>
        <v>1.5</v>
      </c>
      <c r="R310" s="11" t="str">
        <f t="shared" si="71"/>
        <v>1.50</v>
      </c>
      <c r="S310" s="11">
        <f t="shared" si="72"/>
        <v>0</v>
      </c>
      <c r="T310" s="16" t="str">
        <f t="shared" si="78"/>
        <v>1R5</v>
      </c>
      <c r="U310" s="16" t="str">
        <f t="shared" si="79"/>
        <v>1R50</v>
      </c>
      <c r="V310" s="22">
        <v>3.88</v>
      </c>
      <c r="W310" s="9">
        <f t="shared" si="73"/>
        <v>-1</v>
      </c>
      <c r="X310" s="21">
        <f t="shared" si="77"/>
        <v>3.8800000000000001E-2</v>
      </c>
      <c r="Y310" s="11" t="str">
        <f t="shared" si="74"/>
        <v>38.8</v>
      </c>
      <c r="Z310" s="11" t="str">
        <f t="shared" si="75"/>
        <v>m</v>
      </c>
    </row>
    <row r="311" spans="15:26">
      <c r="O311" s="16">
        <v>1.54</v>
      </c>
      <c r="P311" s="9">
        <f t="shared" si="80"/>
        <v>1</v>
      </c>
      <c r="Q311" s="16">
        <f t="shared" si="81"/>
        <v>1.54</v>
      </c>
      <c r="R311" s="11" t="str">
        <f t="shared" si="71"/>
        <v>1.54</v>
      </c>
      <c r="S311" s="11">
        <f t="shared" si="72"/>
        <v>0</v>
      </c>
      <c r="T311" s="16" t="str">
        <f t="shared" si="78"/>
        <v>1R5</v>
      </c>
      <c r="U311" s="16" t="str">
        <f t="shared" si="79"/>
        <v>1R54</v>
      </c>
      <c r="V311" s="22">
        <v>3.92</v>
      </c>
      <c r="W311" s="9">
        <f t="shared" si="73"/>
        <v>-1</v>
      </c>
      <c r="X311" s="21">
        <f t="shared" si="77"/>
        <v>3.9199999999999999E-2</v>
      </c>
      <c r="Y311" s="11" t="str">
        <f t="shared" si="74"/>
        <v>39.2</v>
      </c>
      <c r="Z311" s="11" t="str">
        <f t="shared" si="75"/>
        <v>m</v>
      </c>
    </row>
    <row r="312" spans="15:26">
      <c r="O312" s="16">
        <v>1.58</v>
      </c>
      <c r="P312" s="9">
        <f t="shared" si="80"/>
        <v>1</v>
      </c>
      <c r="Q312" s="16">
        <f t="shared" si="81"/>
        <v>1.58</v>
      </c>
      <c r="R312" s="11" t="str">
        <f t="shared" si="71"/>
        <v>1.58</v>
      </c>
      <c r="S312" s="11">
        <f t="shared" si="72"/>
        <v>0</v>
      </c>
      <c r="T312" s="16" t="str">
        <f t="shared" si="78"/>
        <v>1R5</v>
      </c>
      <c r="U312" s="16" t="str">
        <f t="shared" si="79"/>
        <v>1R58</v>
      </c>
      <c r="V312" s="22">
        <v>3.97</v>
      </c>
      <c r="W312" s="9">
        <f t="shared" si="73"/>
        <v>-1</v>
      </c>
      <c r="X312" s="21">
        <f t="shared" si="77"/>
        <v>3.9699999999999999E-2</v>
      </c>
      <c r="Y312" s="11" t="str">
        <f t="shared" si="74"/>
        <v>39.7</v>
      </c>
      <c r="Z312" s="11" t="str">
        <f t="shared" si="75"/>
        <v>m</v>
      </c>
    </row>
    <row r="313" spans="15:26">
      <c r="O313" s="16">
        <v>1.62</v>
      </c>
      <c r="P313" s="9">
        <f t="shared" si="80"/>
        <v>1</v>
      </c>
      <c r="Q313" s="16">
        <f t="shared" si="81"/>
        <v>1.6200000000000003</v>
      </c>
      <c r="R313" s="11" t="str">
        <f t="shared" si="71"/>
        <v>1.62</v>
      </c>
      <c r="S313" s="11">
        <f t="shared" si="72"/>
        <v>0</v>
      </c>
      <c r="T313" s="16" t="str">
        <f t="shared" si="78"/>
        <v>1R6</v>
      </c>
      <c r="U313" s="16" t="str">
        <f t="shared" si="79"/>
        <v>1R62</v>
      </c>
      <c r="V313" s="22">
        <v>4.0199999999999996</v>
      </c>
      <c r="W313" s="9">
        <f t="shared" si="73"/>
        <v>-1</v>
      </c>
      <c r="X313" s="21">
        <f t="shared" si="77"/>
        <v>4.02E-2</v>
      </c>
      <c r="Y313" s="11" t="str">
        <f t="shared" si="74"/>
        <v>40.2</v>
      </c>
      <c r="Z313" s="11" t="str">
        <f t="shared" si="75"/>
        <v>m</v>
      </c>
    </row>
    <row r="314" spans="15:26">
      <c r="O314" s="16">
        <v>1.65</v>
      </c>
      <c r="P314" s="9">
        <f t="shared" si="80"/>
        <v>1</v>
      </c>
      <c r="Q314" s="16">
        <f t="shared" si="81"/>
        <v>1.65</v>
      </c>
      <c r="R314" s="11" t="str">
        <f t="shared" si="71"/>
        <v>1.65</v>
      </c>
      <c r="S314" s="11">
        <f t="shared" si="72"/>
        <v>0</v>
      </c>
      <c r="T314" s="16" t="str">
        <f t="shared" si="78"/>
        <v>1R6</v>
      </c>
      <c r="U314" s="16" t="str">
        <f t="shared" si="79"/>
        <v>1R65</v>
      </c>
      <c r="V314" s="22">
        <v>4.07</v>
      </c>
      <c r="W314" s="9">
        <f t="shared" si="73"/>
        <v>-1</v>
      </c>
      <c r="X314" s="21">
        <f t="shared" si="77"/>
        <v>4.07E-2</v>
      </c>
      <c r="Y314" s="11" t="str">
        <f t="shared" si="74"/>
        <v>40.7</v>
      </c>
      <c r="Z314" s="11" t="str">
        <f t="shared" si="75"/>
        <v>m</v>
      </c>
    </row>
    <row r="315" spans="15:26">
      <c r="O315" s="16">
        <v>1.69</v>
      </c>
      <c r="P315" s="9">
        <f t="shared" si="80"/>
        <v>1</v>
      </c>
      <c r="Q315" s="16">
        <f t="shared" si="81"/>
        <v>1.69</v>
      </c>
      <c r="R315" s="11" t="str">
        <f t="shared" si="71"/>
        <v>1.69</v>
      </c>
      <c r="S315" s="11">
        <f t="shared" si="72"/>
        <v>0</v>
      </c>
      <c r="T315" s="16" t="str">
        <f t="shared" si="78"/>
        <v>1R6</v>
      </c>
      <c r="U315" s="16" t="str">
        <f t="shared" si="79"/>
        <v>1R69</v>
      </c>
      <c r="V315" s="22">
        <v>4.12</v>
      </c>
      <c r="W315" s="9">
        <f t="shared" si="73"/>
        <v>-1</v>
      </c>
      <c r="X315" s="21">
        <f t="shared" si="77"/>
        <v>4.1200000000000001E-2</v>
      </c>
      <c r="Y315" s="11" t="str">
        <f t="shared" si="74"/>
        <v>41.2</v>
      </c>
      <c r="Z315" s="11" t="str">
        <f t="shared" si="75"/>
        <v>m</v>
      </c>
    </row>
    <row r="316" spans="15:26">
      <c r="O316" s="16">
        <v>1.74</v>
      </c>
      <c r="P316" s="9">
        <f t="shared" si="80"/>
        <v>1</v>
      </c>
      <c r="Q316" s="16">
        <f t="shared" si="81"/>
        <v>1.7399999999999998</v>
      </c>
      <c r="R316" s="11" t="str">
        <f t="shared" si="71"/>
        <v>1.74</v>
      </c>
      <c r="S316" s="11">
        <f t="shared" si="72"/>
        <v>0</v>
      </c>
      <c r="T316" s="16" t="str">
        <f t="shared" si="78"/>
        <v>1R7</v>
      </c>
      <c r="U316" s="16" t="str">
        <f t="shared" si="79"/>
        <v>1R74</v>
      </c>
      <c r="V316" s="22">
        <v>4.17</v>
      </c>
      <c r="W316" s="9">
        <f t="shared" si="73"/>
        <v>-1</v>
      </c>
      <c r="X316" s="21">
        <f t="shared" si="77"/>
        <v>4.1700000000000001E-2</v>
      </c>
      <c r="Y316" s="11" t="str">
        <f t="shared" si="74"/>
        <v>41.7</v>
      </c>
      <c r="Z316" s="11" t="str">
        <f t="shared" si="75"/>
        <v>m</v>
      </c>
    </row>
    <row r="317" spans="15:26">
      <c r="O317" s="16">
        <v>1.78</v>
      </c>
      <c r="P317" s="9">
        <f t="shared" si="80"/>
        <v>1</v>
      </c>
      <c r="Q317" s="16">
        <f t="shared" si="81"/>
        <v>1.78</v>
      </c>
      <c r="R317" s="11" t="str">
        <f t="shared" si="71"/>
        <v>1.78</v>
      </c>
      <c r="S317" s="11">
        <f t="shared" si="72"/>
        <v>0</v>
      </c>
      <c r="T317" s="16" t="str">
        <f t="shared" si="78"/>
        <v>1R7</v>
      </c>
      <c r="U317" s="16" t="str">
        <f t="shared" si="79"/>
        <v>1R78</v>
      </c>
      <c r="V317" s="22">
        <v>4.22</v>
      </c>
      <c r="W317" s="9">
        <f t="shared" si="73"/>
        <v>-1</v>
      </c>
      <c r="X317" s="21">
        <f t="shared" si="77"/>
        <v>4.2200000000000001E-2</v>
      </c>
      <c r="Y317" s="11" t="str">
        <f t="shared" si="74"/>
        <v>42.2</v>
      </c>
      <c r="Z317" s="11" t="str">
        <f t="shared" si="75"/>
        <v>m</v>
      </c>
    </row>
    <row r="318" spans="15:26">
      <c r="O318" s="16">
        <v>1.82</v>
      </c>
      <c r="P318" s="9">
        <f t="shared" si="80"/>
        <v>1</v>
      </c>
      <c r="Q318" s="16">
        <f t="shared" si="81"/>
        <v>1.8199999999999998</v>
      </c>
      <c r="R318" s="11" t="str">
        <f t="shared" si="71"/>
        <v>1.82</v>
      </c>
      <c r="S318" s="11">
        <f t="shared" si="72"/>
        <v>0</v>
      </c>
      <c r="T318" s="16" t="str">
        <f t="shared" si="78"/>
        <v>1R8</v>
      </c>
      <c r="U318" s="16" t="str">
        <f t="shared" si="79"/>
        <v>1R82</v>
      </c>
      <c r="V318" s="22">
        <v>4.2699999999999996</v>
      </c>
      <c r="W318" s="9">
        <f t="shared" si="73"/>
        <v>-1</v>
      </c>
      <c r="X318" s="21">
        <f t="shared" si="77"/>
        <v>4.2700000000000002E-2</v>
      </c>
      <c r="Y318" s="11" t="str">
        <f t="shared" si="74"/>
        <v>42.7</v>
      </c>
      <c r="Z318" s="11" t="str">
        <f t="shared" si="75"/>
        <v>m</v>
      </c>
    </row>
    <row r="319" spans="15:26">
      <c r="O319" s="16">
        <v>1.87</v>
      </c>
      <c r="P319" s="9">
        <f t="shared" si="80"/>
        <v>1</v>
      </c>
      <c r="Q319" s="16">
        <f t="shared" si="81"/>
        <v>1.8700000000000003</v>
      </c>
      <c r="R319" s="11" t="str">
        <f t="shared" si="71"/>
        <v>1.87</v>
      </c>
      <c r="S319" s="11">
        <f t="shared" si="72"/>
        <v>0</v>
      </c>
      <c r="T319" s="16" t="str">
        <f t="shared" si="78"/>
        <v>1R8</v>
      </c>
      <c r="U319" s="16" t="str">
        <f t="shared" si="79"/>
        <v>1R87</v>
      </c>
      <c r="V319" s="22">
        <v>4.32</v>
      </c>
      <c r="W319" s="9">
        <f t="shared" si="73"/>
        <v>-1</v>
      </c>
      <c r="X319" s="21">
        <f t="shared" si="77"/>
        <v>4.3200000000000002E-2</v>
      </c>
      <c r="Y319" s="11" t="str">
        <f t="shared" si="74"/>
        <v>43.2</v>
      </c>
      <c r="Z319" s="11" t="str">
        <f t="shared" si="75"/>
        <v>m</v>
      </c>
    </row>
    <row r="320" spans="15:26">
      <c r="O320" s="16">
        <v>1.91</v>
      </c>
      <c r="P320" s="9">
        <f t="shared" si="80"/>
        <v>1</v>
      </c>
      <c r="Q320" s="16">
        <f t="shared" si="81"/>
        <v>1.9099999999999997</v>
      </c>
      <c r="R320" s="11" t="str">
        <f t="shared" si="71"/>
        <v>1.91</v>
      </c>
      <c r="S320" s="11">
        <f t="shared" si="72"/>
        <v>0</v>
      </c>
      <c r="T320" s="16" t="str">
        <f t="shared" si="78"/>
        <v>1R9</v>
      </c>
      <c r="U320" s="16" t="str">
        <f t="shared" si="79"/>
        <v>1R91</v>
      </c>
      <c r="V320" s="22">
        <v>4.37</v>
      </c>
      <c r="W320" s="9">
        <f t="shared" si="73"/>
        <v>-1</v>
      </c>
      <c r="X320" s="21">
        <f t="shared" si="77"/>
        <v>4.3700000000000003E-2</v>
      </c>
      <c r="Y320" s="11" t="str">
        <f t="shared" si="74"/>
        <v>43.7</v>
      </c>
      <c r="Z320" s="11" t="str">
        <f t="shared" si="75"/>
        <v>m</v>
      </c>
    </row>
    <row r="321" spans="15:26">
      <c r="O321" s="16">
        <v>1.96</v>
      </c>
      <c r="P321" s="9">
        <f t="shared" si="80"/>
        <v>1</v>
      </c>
      <c r="Q321" s="16">
        <f t="shared" si="81"/>
        <v>1.9600000000000002</v>
      </c>
      <c r="R321" s="11" t="str">
        <f t="shared" si="71"/>
        <v>1.96</v>
      </c>
      <c r="S321" s="11">
        <f t="shared" si="72"/>
        <v>0</v>
      </c>
      <c r="T321" s="16" t="str">
        <f t="shared" si="78"/>
        <v>1R9</v>
      </c>
      <c r="U321" s="16" t="str">
        <f t="shared" si="79"/>
        <v>1R96</v>
      </c>
      <c r="V321" s="22">
        <v>4.42</v>
      </c>
      <c r="W321" s="9">
        <f t="shared" si="73"/>
        <v>-1</v>
      </c>
      <c r="X321" s="21">
        <f t="shared" si="77"/>
        <v>4.4200000000000003E-2</v>
      </c>
      <c r="Y321" s="11" t="str">
        <f t="shared" si="74"/>
        <v>44.2</v>
      </c>
      <c r="Z321" s="11" t="str">
        <f t="shared" si="75"/>
        <v>m</v>
      </c>
    </row>
    <row r="322" spans="15:26">
      <c r="O322" s="16">
        <v>2</v>
      </c>
      <c r="P322" s="9">
        <f t="shared" si="80"/>
        <v>1</v>
      </c>
      <c r="Q322" s="16">
        <f t="shared" si="81"/>
        <v>2</v>
      </c>
      <c r="R322" s="11" t="str">
        <f t="shared" si="71"/>
        <v>2.00</v>
      </c>
      <c r="S322" s="11">
        <f t="shared" si="72"/>
        <v>0</v>
      </c>
      <c r="T322" s="16" t="str">
        <f t="shared" si="78"/>
        <v>2R0</v>
      </c>
      <c r="U322" s="16" t="str">
        <f t="shared" si="79"/>
        <v>2R00</v>
      </c>
      <c r="V322" s="22">
        <v>4.4800000000000004</v>
      </c>
      <c r="W322" s="9">
        <f t="shared" si="73"/>
        <v>-1</v>
      </c>
      <c r="X322" s="21">
        <f t="shared" si="77"/>
        <v>4.4800000000000006E-2</v>
      </c>
      <c r="Y322" s="11" t="str">
        <f t="shared" si="74"/>
        <v>44.8</v>
      </c>
      <c r="Z322" s="11" t="str">
        <f t="shared" si="75"/>
        <v>m</v>
      </c>
    </row>
    <row r="323" spans="15:26">
      <c r="O323" s="16">
        <v>2.0499999999999998</v>
      </c>
      <c r="P323" s="9">
        <f t="shared" si="80"/>
        <v>1</v>
      </c>
      <c r="Q323" s="16">
        <f t="shared" si="81"/>
        <v>2.0499999999999998</v>
      </c>
      <c r="R323" s="11" t="str">
        <f t="shared" si="71"/>
        <v>2.05</v>
      </c>
      <c r="S323" s="11">
        <f t="shared" si="72"/>
        <v>0</v>
      </c>
      <c r="T323" s="16" t="str">
        <f t="shared" si="78"/>
        <v>2R0</v>
      </c>
      <c r="U323" s="16" t="str">
        <f t="shared" si="79"/>
        <v>2R05</v>
      </c>
      <c r="V323" s="22">
        <v>4.53</v>
      </c>
      <c r="W323" s="9">
        <f t="shared" si="73"/>
        <v>-1</v>
      </c>
      <c r="X323" s="21">
        <f t="shared" si="77"/>
        <v>4.5300000000000007E-2</v>
      </c>
      <c r="Y323" s="11" t="str">
        <f t="shared" si="74"/>
        <v>45.3</v>
      </c>
      <c r="Z323" s="11" t="str">
        <f t="shared" si="75"/>
        <v>m</v>
      </c>
    </row>
    <row r="324" spans="15:26">
      <c r="O324" s="16">
        <v>2.1</v>
      </c>
      <c r="P324" s="9">
        <f t="shared" si="80"/>
        <v>1</v>
      </c>
      <c r="Q324" s="16">
        <f t="shared" si="81"/>
        <v>2.1</v>
      </c>
      <c r="R324" s="11" t="str">
        <f t="shared" si="71"/>
        <v>2.10</v>
      </c>
      <c r="S324" s="11">
        <f t="shared" si="72"/>
        <v>0</v>
      </c>
      <c r="T324" s="16" t="str">
        <f t="shared" si="78"/>
        <v>2R1</v>
      </c>
      <c r="U324" s="16" t="str">
        <f t="shared" si="79"/>
        <v>2R10</v>
      </c>
      <c r="V324" s="22">
        <v>4.59</v>
      </c>
      <c r="W324" s="9">
        <f t="shared" si="73"/>
        <v>-1</v>
      </c>
      <c r="X324" s="21">
        <f t="shared" si="77"/>
        <v>4.5900000000000003E-2</v>
      </c>
      <c r="Y324" s="11" t="str">
        <f t="shared" si="74"/>
        <v>45.9</v>
      </c>
      <c r="Z324" s="11" t="str">
        <f t="shared" si="75"/>
        <v>m</v>
      </c>
    </row>
    <row r="325" spans="15:26">
      <c r="O325" s="16">
        <v>2.15</v>
      </c>
      <c r="P325" s="9">
        <f t="shared" si="80"/>
        <v>1</v>
      </c>
      <c r="Q325" s="16">
        <f t="shared" si="81"/>
        <v>2.15</v>
      </c>
      <c r="R325" s="11" t="str">
        <f t="shared" ref="R325:R388" si="82">TEXT(Q325*_xlfn.XLOOKUP(P325,Index_Table,D_List),SUBSTITUTE(_xlfn.XLOOKUP(P325,Index_Table,T_List),"""",""))</f>
        <v>2.15</v>
      </c>
      <c r="S325" s="11">
        <f t="shared" ref="S325:S388" si="83">_xlfn.XLOOKUP(P325,Index_Table,Sym_List)</f>
        <v>0</v>
      </c>
      <c r="T325" s="16" t="str">
        <f t="shared" si="78"/>
        <v>2R1</v>
      </c>
      <c r="U325" s="16" t="str">
        <f t="shared" si="79"/>
        <v>2R15</v>
      </c>
      <c r="V325" s="22">
        <v>4.6399999999999997</v>
      </c>
      <c r="W325" s="9">
        <f t="shared" ref="W325:W388" si="84">IF(V325=1,W324+1,W324)</f>
        <v>-1</v>
      </c>
      <c r="X325" s="21">
        <f t="shared" si="77"/>
        <v>4.6399999999999997E-2</v>
      </c>
      <c r="Y325" s="11" t="str">
        <f t="shared" ref="Y325:Y388" si="85">TEXT(X325*_xlfn.XLOOKUP(W325,Index_Table,D_List),SUBSTITUTE(_xlfn.XLOOKUP(W325,Index_Table,T_List),"""",""))</f>
        <v>46.4</v>
      </c>
      <c r="Z325" s="11" t="str">
        <f t="shared" ref="Z325:Z388" si="86">_xlfn.XLOOKUP(W325,Index_Table,Sym_List)</f>
        <v>m</v>
      </c>
    </row>
    <row r="326" spans="15:26">
      <c r="O326" s="16">
        <v>2.21</v>
      </c>
      <c r="P326" s="9">
        <f t="shared" si="80"/>
        <v>1</v>
      </c>
      <c r="Q326" s="16">
        <f t="shared" si="81"/>
        <v>2.21</v>
      </c>
      <c r="R326" s="11" t="str">
        <f t="shared" si="82"/>
        <v>2.21</v>
      </c>
      <c r="S326" s="11">
        <f t="shared" si="83"/>
        <v>0</v>
      </c>
      <c r="T326" s="16" t="str">
        <f t="shared" si="78"/>
        <v>2R2</v>
      </c>
      <c r="U326" s="16" t="str">
        <f t="shared" si="79"/>
        <v>2R21</v>
      </c>
      <c r="V326" s="22">
        <v>4.7</v>
      </c>
      <c r="W326" s="9">
        <f t="shared" si="84"/>
        <v>-1</v>
      </c>
      <c r="X326" s="21">
        <f t="shared" si="77"/>
        <v>4.7E-2</v>
      </c>
      <c r="Y326" s="11" t="str">
        <f t="shared" si="85"/>
        <v>47.0</v>
      </c>
      <c r="Z326" s="11" t="str">
        <f t="shared" si="86"/>
        <v>m</v>
      </c>
    </row>
    <row r="327" spans="15:26">
      <c r="O327" s="16">
        <v>2.2599999999999998</v>
      </c>
      <c r="P327" s="9">
        <f t="shared" si="80"/>
        <v>1</v>
      </c>
      <c r="Q327" s="16">
        <f t="shared" si="81"/>
        <v>2.2599999999999998</v>
      </c>
      <c r="R327" s="11" t="str">
        <f t="shared" si="82"/>
        <v>2.26</v>
      </c>
      <c r="S327" s="11">
        <f t="shared" si="83"/>
        <v>0</v>
      </c>
      <c r="T327" s="16" t="str">
        <f t="shared" si="78"/>
        <v>2R2</v>
      </c>
      <c r="U327" s="16" t="str">
        <f t="shared" si="79"/>
        <v>2R26</v>
      </c>
      <c r="V327" s="22">
        <v>4.75</v>
      </c>
      <c r="W327" s="9">
        <f t="shared" si="84"/>
        <v>-1</v>
      </c>
      <c r="X327" s="21">
        <f t="shared" ref="X327:X389" si="87">V327*10^W327/10</f>
        <v>4.7500000000000001E-2</v>
      </c>
      <c r="Y327" s="11" t="str">
        <f t="shared" si="85"/>
        <v>47.5</v>
      </c>
      <c r="Z327" s="11" t="str">
        <f t="shared" si="86"/>
        <v>m</v>
      </c>
    </row>
    <row r="328" spans="15:26">
      <c r="O328" s="16">
        <v>2.3199999999999998</v>
      </c>
      <c r="P328" s="9">
        <f t="shared" si="80"/>
        <v>1</v>
      </c>
      <c r="Q328" s="16">
        <f t="shared" si="81"/>
        <v>2.3199999999999998</v>
      </c>
      <c r="R328" s="11" t="str">
        <f t="shared" si="82"/>
        <v>2.32</v>
      </c>
      <c r="S328" s="11">
        <f t="shared" si="83"/>
        <v>0</v>
      </c>
      <c r="T328" s="16" t="str">
        <f t="shared" si="78"/>
        <v>2R3</v>
      </c>
      <c r="U328" s="16" t="str">
        <f t="shared" si="79"/>
        <v>2R32</v>
      </c>
      <c r="V328" s="22">
        <v>4.8099999999999996</v>
      </c>
      <c r="W328" s="9">
        <f t="shared" si="84"/>
        <v>-1</v>
      </c>
      <c r="X328" s="21">
        <f t="shared" si="87"/>
        <v>4.8099999999999997E-2</v>
      </c>
      <c r="Y328" s="11" t="str">
        <f t="shared" si="85"/>
        <v>48.1</v>
      </c>
      <c r="Z328" s="11" t="str">
        <f t="shared" si="86"/>
        <v>m</v>
      </c>
    </row>
    <row r="329" spans="15:26">
      <c r="O329" s="16">
        <v>2.37</v>
      </c>
      <c r="P329" s="9">
        <f t="shared" si="80"/>
        <v>1</v>
      </c>
      <c r="Q329" s="16">
        <f t="shared" si="81"/>
        <v>2.37</v>
      </c>
      <c r="R329" s="11" t="str">
        <f t="shared" si="82"/>
        <v>2.37</v>
      </c>
      <c r="S329" s="11">
        <f t="shared" si="83"/>
        <v>0</v>
      </c>
      <c r="T329" s="16" t="str">
        <f t="shared" si="78"/>
        <v>2R3</v>
      </c>
      <c r="U329" s="16" t="str">
        <f t="shared" si="79"/>
        <v>2R37</v>
      </c>
      <c r="V329" s="22">
        <v>4.87</v>
      </c>
      <c r="W329" s="9">
        <f t="shared" si="84"/>
        <v>-1</v>
      </c>
      <c r="X329" s="21">
        <f t="shared" si="87"/>
        <v>4.8700000000000007E-2</v>
      </c>
      <c r="Y329" s="11" t="str">
        <f t="shared" si="85"/>
        <v>48.7</v>
      </c>
      <c r="Z329" s="11" t="str">
        <f t="shared" si="86"/>
        <v>m</v>
      </c>
    </row>
    <row r="330" spans="15:26">
      <c r="O330" s="16">
        <v>2.4300000000000002</v>
      </c>
      <c r="P330" s="9">
        <f t="shared" si="80"/>
        <v>1</v>
      </c>
      <c r="Q330" s="16">
        <f t="shared" si="81"/>
        <v>2.4300000000000002</v>
      </c>
      <c r="R330" s="11" t="str">
        <f t="shared" si="82"/>
        <v>2.43</v>
      </c>
      <c r="S330" s="11">
        <f t="shared" si="83"/>
        <v>0</v>
      </c>
      <c r="T330" s="16" t="str">
        <f t="shared" si="78"/>
        <v>2R4</v>
      </c>
      <c r="U330" s="16" t="str">
        <f t="shared" si="79"/>
        <v>2R43</v>
      </c>
      <c r="V330" s="22">
        <v>4.93</v>
      </c>
      <c r="W330" s="9">
        <f t="shared" si="84"/>
        <v>-1</v>
      </c>
      <c r="X330" s="21">
        <f t="shared" si="87"/>
        <v>4.9299999999999997E-2</v>
      </c>
      <c r="Y330" s="11" t="str">
        <f t="shared" si="85"/>
        <v>49.3</v>
      </c>
      <c r="Z330" s="11" t="str">
        <f t="shared" si="86"/>
        <v>m</v>
      </c>
    </row>
    <row r="331" spans="15:26">
      <c r="O331" s="16">
        <v>2.4900000000000002</v>
      </c>
      <c r="P331" s="9">
        <f t="shared" si="80"/>
        <v>1</v>
      </c>
      <c r="Q331" s="16">
        <f t="shared" si="81"/>
        <v>2.4900000000000002</v>
      </c>
      <c r="R331" s="11" t="str">
        <f t="shared" si="82"/>
        <v>2.49</v>
      </c>
      <c r="S331" s="11">
        <f t="shared" si="83"/>
        <v>0</v>
      </c>
      <c r="T331" s="16" t="str">
        <f t="shared" si="78"/>
        <v>2R4</v>
      </c>
      <c r="U331" s="16" t="str">
        <f t="shared" si="79"/>
        <v>2R49</v>
      </c>
      <c r="V331" s="22">
        <v>4.99</v>
      </c>
      <c r="W331" s="9">
        <f t="shared" si="84"/>
        <v>-1</v>
      </c>
      <c r="X331" s="21">
        <f t="shared" si="87"/>
        <v>4.9900000000000007E-2</v>
      </c>
      <c r="Y331" s="11" t="str">
        <f t="shared" si="85"/>
        <v>49.9</v>
      </c>
      <c r="Z331" s="11" t="str">
        <f t="shared" si="86"/>
        <v>m</v>
      </c>
    </row>
    <row r="332" spans="15:26">
      <c r="O332" s="16">
        <v>2.5499999999999998</v>
      </c>
      <c r="P332" s="9">
        <f t="shared" si="80"/>
        <v>1</v>
      </c>
      <c r="Q332" s="16">
        <f t="shared" si="81"/>
        <v>2.5499999999999998</v>
      </c>
      <c r="R332" s="11" t="str">
        <f t="shared" si="82"/>
        <v>2.55</v>
      </c>
      <c r="S332" s="11">
        <f t="shared" si="83"/>
        <v>0</v>
      </c>
      <c r="T332" s="16" t="str">
        <f t="shared" si="78"/>
        <v>2R5</v>
      </c>
      <c r="U332" s="16" t="str">
        <f t="shared" si="79"/>
        <v>2R55</v>
      </c>
      <c r="V332" s="22">
        <v>5.05</v>
      </c>
      <c r="W332" s="9">
        <f t="shared" si="84"/>
        <v>-1</v>
      </c>
      <c r="X332" s="21">
        <f t="shared" si="87"/>
        <v>5.0500000000000003E-2</v>
      </c>
      <c r="Y332" s="11" t="str">
        <f t="shared" si="85"/>
        <v>50.5</v>
      </c>
      <c r="Z332" s="11" t="str">
        <f t="shared" si="86"/>
        <v>m</v>
      </c>
    </row>
    <row r="333" spans="15:26">
      <c r="O333" s="16">
        <v>2.61</v>
      </c>
      <c r="P333" s="9">
        <f t="shared" si="80"/>
        <v>1</v>
      </c>
      <c r="Q333" s="16">
        <f t="shared" si="81"/>
        <v>2.61</v>
      </c>
      <c r="R333" s="11" t="str">
        <f t="shared" si="82"/>
        <v>2.61</v>
      </c>
      <c r="S333" s="11">
        <f t="shared" si="83"/>
        <v>0</v>
      </c>
      <c r="T333" s="16" t="str">
        <f t="shared" si="78"/>
        <v>2R6</v>
      </c>
      <c r="U333" s="16" t="str">
        <f t="shared" si="79"/>
        <v>2R61</v>
      </c>
      <c r="V333" s="22">
        <v>5.1100000000000003</v>
      </c>
      <c r="W333" s="9">
        <f t="shared" si="84"/>
        <v>-1</v>
      </c>
      <c r="X333" s="21">
        <f t="shared" si="87"/>
        <v>5.11E-2</v>
      </c>
      <c r="Y333" s="11" t="str">
        <f t="shared" si="85"/>
        <v>51.1</v>
      </c>
      <c r="Z333" s="11" t="str">
        <f t="shared" si="86"/>
        <v>m</v>
      </c>
    </row>
    <row r="334" spans="15:26">
      <c r="O334" s="16">
        <v>2.67</v>
      </c>
      <c r="P334" s="9">
        <f t="shared" si="80"/>
        <v>1</v>
      </c>
      <c r="Q334" s="16">
        <f t="shared" si="81"/>
        <v>2.67</v>
      </c>
      <c r="R334" s="11" t="str">
        <f t="shared" si="82"/>
        <v>2.67</v>
      </c>
      <c r="S334" s="11">
        <f t="shared" si="83"/>
        <v>0</v>
      </c>
      <c r="T334" s="16" t="str">
        <f t="shared" si="78"/>
        <v>2R6</v>
      </c>
      <c r="U334" s="16" t="str">
        <f t="shared" si="79"/>
        <v>2R67</v>
      </c>
      <c r="V334" s="22">
        <v>5.17</v>
      </c>
      <c r="W334" s="9">
        <f t="shared" si="84"/>
        <v>-1</v>
      </c>
      <c r="X334" s="21">
        <f t="shared" si="87"/>
        <v>5.1700000000000003E-2</v>
      </c>
      <c r="Y334" s="11" t="str">
        <f t="shared" si="85"/>
        <v>51.7</v>
      </c>
      <c r="Z334" s="11" t="str">
        <f t="shared" si="86"/>
        <v>m</v>
      </c>
    </row>
    <row r="335" spans="15:26">
      <c r="O335" s="16">
        <v>2.74</v>
      </c>
      <c r="P335" s="9">
        <f t="shared" si="80"/>
        <v>1</v>
      </c>
      <c r="Q335" s="16">
        <f t="shared" si="81"/>
        <v>2.74</v>
      </c>
      <c r="R335" s="11" t="str">
        <f t="shared" si="82"/>
        <v>2.74</v>
      </c>
      <c r="S335" s="11">
        <f t="shared" si="83"/>
        <v>0</v>
      </c>
      <c r="T335" s="16" t="str">
        <f t="shared" si="78"/>
        <v>2R7</v>
      </c>
      <c r="U335" s="16" t="str">
        <f t="shared" si="79"/>
        <v>2R74</v>
      </c>
      <c r="V335" s="22">
        <v>5.23</v>
      </c>
      <c r="W335" s="9">
        <f t="shared" si="84"/>
        <v>-1</v>
      </c>
      <c r="X335" s="21">
        <f t="shared" si="87"/>
        <v>5.2299999999999999E-2</v>
      </c>
      <c r="Y335" s="11" t="str">
        <f t="shared" si="85"/>
        <v>52.3</v>
      </c>
      <c r="Z335" s="11" t="str">
        <f t="shared" si="86"/>
        <v>m</v>
      </c>
    </row>
    <row r="336" spans="15:26">
      <c r="O336" s="16">
        <v>2.8</v>
      </c>
      <c r="P336" s="9">
        <f t="shared" si="80"/>
        <v>1</v>
      </c>
      <c r="Q336" s="16">
        <f t="shared" si="81"/>
        <v>2.8</v>
      </c>
      <c r="R336" s="11" t="str">
        <f t="shared" si="82"/>
        <v>2.80</v>
      </c>
      <c r="S336" s="11">
        <f t="shared" si="83"/>
        <v>0</v>
      </c>
      <c r="T336" s="16" t="str">
        <f t="shared" si="78"/>
        <v>2R8</v>
      </c>
      <c r="U336" s="16" t="str">
        <f t="shared" si="79"/>
        <v>2R80</v>
      </c>
      <c r="V336" s="22">
        <v>5.3</v>
      </c>
      <c r="W336" s="9">
        <f t="shared" si="84"/>
        <v>-1</v>
      </c>
      <c r="X336" s="21">
        <f t="shared" si="87"/>
        <v>5.3000000000000005E-2</v>
      </c>
      <c r="Y336" s="11" t="str">
        <f t="shared" si="85"/>
        <v>53.0</v>
      </c>
      <c r="Z336" s="11" t="str">
        <f t="shared" si="86"/>
        <v>m</v>
      </c>
    </row>
    <row r="337" spans="15:26">
      <c r="O337" s="16">
        <v>2.87</v>
      </c>
      <c r="P337" s="9">
        <f t="shared" si="80"/>
        <v>1</v>
      </c>
      <c r="Q337" s="16">
        <f t="shared" si="81"/>
        <v>2.87</v>
      </c>
      <c r="R337" s="11" t="str">
        <f t="shared" si="82"/>
        <v>2.87</v>
      </c>
      <c r="S337" s="11">
        <f t="shared" si="83"/>
        <v>0</v>
      </c>
      <c r="T337" s="16" t="str">
        <f t="shared" si="78"/>
        <v>2R8</v>
      </c>
      <c r="U337" s="16" t="str">
        <f t="shared" si="79"/>
        <v>2R87</v>
      </c>
      <c r="V337" s="22">
        <v>5.36</v>
      </c>
      <c r="W337" s="9">
        <f t="shared" si="84"/>
        <v>-1</v>
      </c>
      <c r="X337" s="21">
        <f t="shared" si="87"/>
        <v>5.3600000000000002E-2</v>
      </c>
      <c r="Y337" s="11" t="str">
        <f t="shared" si="85"/>
        <v>53.6</v>
      </c>
      <c r="Z337" s="11" t="str">
        <f t="shared" si="86"/>
        <v>m</v>
      </c>
    </row>
    <row r="338" spans="15:26">
      <c r="O338" s="16">
        <v>2.94</v>
      </c>
      <c r="P338" s="9">
        <f t="shared" si="80"/>
        <v>1</v>
      </c>
      <c r="Q338" s="16">
        <f t="shared" si="81"/>
        <v>2.94</v>
      </c>
      <c r="R338" s="11" t="str">
        <f t="shared" si="82"/>
        <v>2.94</v>
      </c>
      <c r="S338" s="11">
        <f t="shared" si="83"/>
        <v>0</v>
      </c>
      <c r="T338" s="16" t="str">
        <f t="shared" si="78"/>
        <v>2R9</v>
      </c>
      <c r="U338" s="16" t="str">
        <f t="shared" si="79"/>
        <v>2R94</v>
      </c>
      <c r="V338" s="22">
        <v>5.42</v>
      </c>
      <c r="W338" s="9">
        <f t="shared" si="84"/>
        <v>-1</v>
      </c>
      <c r="X338" s="21">
        <f t="shared" si="87"/>
        <v>5.4200000000000005E-2</v>
      </c>
      <c r="Y338" s="11" t="str">
        <f t="shared" si="85"/>
        <v>54.2</v>
      </c>
      <c r="Z338" s="11" t="str">
        <f t="shared" si="86"/>
        <v>m</v>
      </c>
    </row>
    <row r="339" spans="15:26">
      <c r="O339" s="16">
        <v>3.01</v>
      </c>
      <c r="P339" s="9">
        <f t="shared" si="80"/>
        <v>1</v>
      </c>
      <c r="Q339" s="16">
        <f t="shared" si="81"/>
        <v>3.01</v>
      </c>
      <c r="R339" s="11" t="str">
        <f t="shared" si="82"/>
        <v>3.01</v>
      </c>
      <c r="S339" s="11">
        <f t="shared" si="83"/>
        <v>0</v>
      </c>
      <c r="T339" s="16" t="str">
        <f t="shared" si="78"/>
        <v>3R0</v>
      </c>
      <c r="U339" s="16" t="str">
        <f t="shared" si="79"/>
        <v>3R01</v>
      </c>
      <c r="V339" s="22">
        <v>5.49</v>
      </c>
      <c r="W339" s="9">
        <f t="shared" si="84"/>
        <v>-1</v>
      </c>
      <c r="X339" s="21">
        <f t="shared" si="87"/>
        <v>5.4900000000000004E-2</v>
      </c>
      <c r="Y339" s="11" t="str">
        <f t="shared" si="85"/>
        <v>54.9</v>
      </c>
      <c r="Z339" s="11" t="str">
        <f t="shared" si="86"/>
        <v>m</v>
      </c>
    </row>
    <row r="340" spans="15:26">
      <c r="O340" s="16">
        <v>3.09</v>
      </c>
      <c r="P340" s="9">
        <f t="shared" si="80"/>
        <v>1</v>
      </c>
      <c r="Q340" s="16">
        <f t="shared" si="81"/>
        <v>3.09</v>
      </c>
      <c r="R340" s="11" t="str">
        <f t="shared" si="82"/>
        <v>3.09</v>
      </c>
      <c r="S340" s="11">
        <f t="shared" si="83"/>
        <v>0</v>
      </c>
      <c r="T340" s="16" t="str">
        <f t="shared" si="78"/>
        <v>3R0</v>
      </c>
      <c r="U340" s="16" t="str">
        <f t="shared" si="79"/>
        <v>3R09</v>
      </c>
      <c r="V340" s="22">
        <v>5.56</v>
      </c>
      <c r="W340" s="9">
        <f t="shared" si="84"/>
        <v>-1</v>
      </c>
      <c r="X340" s="21">
        <f t="shared" si="87"/>
        <v>5.5599999999999997E-2</v>
      </c>
      <c r="Y340" s="11" t="str">
        <f t="shared" si="85"/>
        <v>55.6</v>
      </c>
      <c r="Z340" s="11" t="str">
        <f t="shared" si="86"/>
        <v>m</v>
      </c>
    </row>
    <row r="341" spans="15:26">
      <c r="O341" s="16">
        <v>3.16</v>
      </c>
      <c r="P341" s="9">
        <f t="shared" si="80"/>
        <v>1</v>
      </c>
      <c r="Q341" s="16">
        <f t="shared" si="81"/>
        <v>3.16</v>
      </c>
      <c r="R341" s="11" t="str">
        <f t="shared" si="82"/>
        <v>3.16</v>
      </c>
      <c r="S341" s="11">
        <f t="shared" si="83"/>
        <v>0</v>
      </c>
      <c r="T341" s="16" t="str">
        <f t="shared" si="78"/>
        <v>3R1</v>
      </c>
      <c r="U341" s="16" t="str">
        <f t="shared" si="79"/>
        <v>3R16</v>
      </c>
      <c r="V341" s="22">
        <v>5.62</v>
      </c>
      <c r="W341" s="9">
        <f t="shared" si="84"/>
        <v>-1</v>
      </c>
      <c r="X341" s="21">
        <f t="shared" si="87"/>
        <v>5.6200000000000007E-2</v>
      </c>
      <c r="Y341" s="11" t="str">
        <f t="shared" si="85"/>
        <v>56.2</v>
      </c>
      <c r="Z341" s="11" t="str">
        <f t="shared" si="86"/>
        <v>m</v>
      </c>
    </row>
    <row r="342" spans="15:26">
      <c r="O342" s="16">
        <v>3.24</v>
      </c>
      <c r="P342" s="9">
        <f t="shared" si="80"/>
        <v>1</v>
      </c>
      <c r="Q342" s="16">
        <f t="shared" si="81"/>
        <v>3.2400000000000007</v>
      </c>
      <c r="R342" s="11" t="str">
        <f t="shared" si="82"/>
        <v>3.24</v>
      </c>
      <c r="S342" s="11">
        <f t="shared" si="83"/>
        <v>0</v>
      </c>
      <c r="T342" s="16" t="str">
        <f t="shared" si="78"/>
        <v>3R2</v>
      </c>
      <c r="U342" s="16" t="str">
        <f t="shared" si="79"/>
        <v>3R24</v>
      </c>
      <c r="V342" s="22">
        <v>5.69</v>
      </c>
      <c r="W342" s="9">
        <f t="shared" si="84"/>
        <v>-1</v>
      </c>
      <c r="X342" s="21">
        <f t="shared" si="87"/>
        <v>5.6900000000000006E-2</v>
      </c>
      <c r="Y342" s="11" t="str">
        <f t="shared" si="85"/>
        <v>56.9</v>
      </c>
      <c r="Z342" s="11" t="str">
        <f t="shared" si="86"/>
        <v>m</v>
      </c>
    </row>
    <row r="343" spans="15:26">
      <c r="O343" s="16">
        <v>3.32</v>
      </c>
      <c r="P343" s="9">
        <f t="shared" si="80"/>
        <v>1</v>
      </c>
      <c r="Q343" s="16">
        <f t="shared" si="81"/>
        <v>3.3199999999999994</v>
      </c>
      <c r="R343" s="11" t="str">
        <f t="shared" si="82"/>
        <v>3.32</v>
      </c>
      <c r="S343" s="11">
        <f t="shared" si="83"/>
        <v>0</v>
      </c>
      <c r="T343" s="16" t="str">
        <f t="shared" si="78"/>
        <v>3R3</v>
      </c>
      <c r="U343" s="16" t="str">
        <f t="shared" si="79"/>
        <v>3R32</v>
      </c>
      <c r="V343" s="22">
        <v>5.76</v>
      </c>
      <c r="W343" s="9">
        <f t="shared" si="84"/>
        <v>-1</v>
      </c>
      <c r="X343" s="21">
        <f t="shared" si="87"/>
        <v>5.7599999999999998E-2</v>
      </c>
      <c r="Y343" s="11" t="str">
        <f t="shared" si="85"/>
        <v>57.6</v>
      </c>
      <c r="Z343" s="11" t="str">
        <f t="shared" si="86"/>
        <v>m</v>
      </c>
    </row>
    <row r="344" spans="15:26">
      <c r="O344" s="16">
        <v>3.4</v>
      </c>
      <c r="P344" s="9">
        <f t="shared" si="80"/>
        <v>1</v>
      </c>
      <c r="Q344" s="16">
        <f t="shared" si="81"/>
        <v>3.4</v>
      </c>
      <c r="R344" s="11" t="str">
        <f t="shared" si="82"/>
        <v>3.40</v>
      </c>
      <c r="S344" s="11">
        <f t="shared" si="83"/>
        <v>0</v>
      </c>
      <c r="T344" s="16" t="str">
        <f t="shared" si="78"/>
        <v>3R4</v>
      </c>
      <c r="U344" s="16" t="str">
        <f t="shared" si="79"/>
        <v>3R40</v>
      </c>
      <c r="V344" s="22">
        <v>5.83</v>
      </c>
      <c r="W344" s="9">
        <f t="shared" si="84"/>
        <v>-1</v>
      </c>
      <c r="X344" s="21">
        <f t="shared" si="87"/>
        <v>5.8300000000000005E-2</v>
      </c>
      <c r="Y344" s="11" t="str">
        <f t="shared" si="85"/>
        <v>58.3</v>
      </c>
      <c r="Z344" s="11" t="str">
        <f t="shared" si="86"/>
        <v>m</v>
      </c>
    </row>
    <row r="345" spans="15:26">
      <c r="O345" s="16">
        <v>3.48</v>
      </c>
      <c r="P345" s="9">
        <f t="shared" si="80"/>
        <v>1</v>
      </c>
      <c r="Q345" s="16">
        <f t="shared" si="81"/>
        <v>3.4799999999999995</v>
      </c>
      <c r="R345" s="11" t="str">
        <f t="shared" si="82"/>
        <v>3.48</v>
      </c>
      <c r="S345" s="11">
        <f t="shared" si="83"/>
        <v>0</v>
      </c>
      <c r="T345" s="16" t="str">
        <f t="shared" si="78"/>
        <v>3R4</v>
      </c>
      <c r="U345" s="16" t="str">
        <f t="shared" si="79"/>
        <v>3R48</v>
      </c>
      <c r="V345" s="22">
        <v>5.9</v>
      </c>
      <c r="W345" s="9">
        <f t="shared" si="84"/>
        <v>-1</v>
      </c>
      <c r="X345" s="21">
        <f t="shared" si="87"/>
        <v>5.9000000000000011E-2</v>
      </c>
      <c r="Y345" s="11" t="str">
        <f t="shared" si="85"/>
        <v>59.0</v>
      </c>
      <c r="Z345" s="11" t="str">
        <f t="shared" si="86"/>
        <v>m</v>
      </c>
    </row>
    <row r="346" spans="15:26">
      <c r="O346" s="16">
        <v>3.57</v>
      </c>
      <c r="P346" s="9">
        <f t="shared" si="80"/>
        <v>1</v>
      </c>
      <c r="Q346" s="16">
        <f t="shared" si="81"/>
        <v>3.5699999999999994</v>
      </c>
      <c r="R346" s="11" t="str">
        <f t="shared" si="82"/>
        <v>3.57</v>
      </c>
      <c r="S346" s="11">
        <f t="shared" si="83"/>
        <v>0</v>
      </c>
      <c r="T346" s="16" t="str">
        <f t="shared" si="78"/>
        <v>3R5</v>
      </c>
      <c r="U346" s="16" t="str">
        <f t="shared" si="79"/>
        <v>3R57</v>
      </c>
      <c r="V346" s="22">
        <v>5.97</v>
      </c>
      <c r="W346" s="9">
        <f t="shared" si="84"/>
        <v>-1</v>
      </c>
      <c r="X346" s="21">
        <f t="shared" si="87"/>
        <v>5.9699999999999996E-2</v>
      </c>
      <c r="Y346" s="11" t="str">
        <f t="shared" si="85"/>
        <v>59.7</v>
      </c>
      <c r="Z346" s="11" t="str">
        <f t="shared" si="86"/>
        <v>m</v>
      </c>
    </row>
    <row r="347" spans="15:26">
      <c r="O347" s="16">
        <v>3.65</v>
      </c>
      <c r="P347" s="9">
        <f t="shared" si="80"/>
        <v>1</v>
      </c>
      <c r="Q347" s="16">
        <f t="shared" si="81"/>
        <v>3.65</v>
      </c>
      <c r="R347" s="11" t="str">
        <f t="shared" si="82"/>
        <v>3.65</v>
      </c>
      <c r="S347" s="11">
        <f t="shared" si="83"/>
        <v>0</v>
      </c>
      <c r="T347" s="16" t="str">
        <f t="shared" si="78"/>
        <v>3R6</v>
      </c>
      <c r="U347" s="16" t="str">
        <f t="shared" si="79"/>
        <v>3R65</v>
      </c>
      <c r="V347" s="22">
        <v>6.04</v>
      </c>
      <c r="W347" s="9">
        <f t="shared" si="84"/>
        <v>-1</v>
      </c>
      <c r="X347" s="21">
        <f t="shared" si="87"/>
        <v>6.0400000000000009E-2</v>
      </c>
      <c r="Y347" s="11" t="str">
        <f t="shared" si="85"/>
        <v>60.4</v>
      </c>
      <c r="Z347" s="11" t="str">
        <f t="shared" si="86"/>
        <v>m</v>
      </c>
    </row>
    <row r="348" spans="15:26">
      <c r="O348" s="16">
        <v>3.74</v>
      </c>
      <c r="P348" s="9">
        <f t="shared" si="80"/>
        <v>1</v>
      </c>
      <c r="Q348" s="16">
        <f t="shared" si="81"/>
        <v>3.7400000000000007</v>
      </c>
      <c r="R348" s="11" t="str">
        <f t="shared" si="82"/>
        <v>3.74</v>
      </c>
      <c r="S348" s="11">
        <f t="shared" si="83"/>
        <v>0</v>
      </c>
      <c r="T348" s="16" t="str">
        <f t="shared" si="78"/>
        <v>3R7</v>
      </c>
      <c r="U348" s="16" t="str">
        <f t="shared" si="79"/>
        <v>3R74</v>
      </c>
      <c r="V348" s="22">
        <v>6.12</v>
      </c>
      <c r="W348" s="9">
        <f t="shared" si="84"/>
        <v>-1</v>
      </c>
      <c r="X348" s="21">
        <f t="shared" si="87"/>
        <v>6.1200000000000011E-2</v>
      </c>
      <c r="Y348" s="11" t="str">
        <f t="shared" si="85"/>
        <v>61.2</v>
      </c>
      <c r="Z348" s="11" t="str">
        <f t="shared" si="86"/>
        <v>m</v>
      </c>
    </row>
    <row r="349" spans="15:26">
      <c r="O349" s="16">
        <v>3.83</v>
      </c>
      <c r="P349" s="9">
        <f t="shared" si="80"/>
        <v>1</v>
      </c>
      <c r="Q349" s="16">
        <f t="shared" si="81"/>
        <v>3.8299999999999996</v>
      </c>
      <c r="R349" s="11" t="str">
        <f t="shared" si="82"/>
        <v>3.83</v>
      </c>
      <c r="S349" s="11">
        <f t="shared" si="83"/>
        <v>0</v>
      </c>
      <c r="T349" s="16" t="str">
        <f t="shared" si="78"/>
        <v>3R8</v>
      </c>
      <c r="U349" s="16" t="str">
        <f t="shared" si="79"/>
        <v>3R83</v>
      </c>
      <c r="V349" s="22">
        <v>6.19</v>
      </c>
      <c r="W349" s="9">
        <f t="shared" si="84"/>
        <v>-1</v>
      </c>
      <c r="X349" s="21">
        <f t="shared" si="87"/>
        <v>6.1900000000000011E-2</v>
      </c>
      <c r="Y349" s="11" t="str">
        <f t="shared" si="85"/>
        <v>61.9</v>
      </c>
      <c r="Z349" s="11" t="str">
        <f t="shared" si="86"/>
        <v>m</v>
      </c>
    </row>
    <row r="350" spans="15:26">
      <c r="O350" s="16">
        <v>3.92</v>
      </c>
      <c r="P350" s="9">
        <f t="shared" si="80"/>
        <v>1</v>
      </c>
      <c r="Q350" s="16">
        <f t="shared" si="81"/>
        <v>3.9200000000000004</v>
      </c>
      <c r="R350" s="11" t="str">
        <f t="shared" si="82"/>
        <v>3.92</v>
      </c>
      <c r="S350" s="11">
        <f t="shared" si="83"/>
        <v>0</v>
      </c>
      <c r="T350" s="16" t="str">
        <f t="shared" si="78"/>
        <v>3R9</v>
      </c>
      <c r="U350" s="16" t="str">
        <f t="shared" si="79"/>
        <v>3R92</v>
      </c>
      <c r="V350" s="22">
        <v>6.26</v>
      </c>
      <c r="W350" s="9">
        <f t="shared" si="84"/>
        <v>-1</v>
      </c>
      <c r="X350" s="21">
        <f t="shared" si="87"/>
        <v>6.2600000000000003E-2</v>
      </c>
      <c r="Y350" s="11" t="str">
        <f t="shared" si="85"/>
        <v>62.6</v>
      </c>
      <c r="Z350" s="11" t="str">
        <f t="shared" si="86"/>
        <v>m</v>
      </c>
    </row>
    <row r="351" spans="15:26">
      <c r="O351" s="16">
        <v>4.0199999999999996</v>
      </c>
      <c r="P351" s="9">
        <f t="shared" si="80"/>
        <v>1</v>
      </c>
      <c r="Q351" s="16">
        <f t="shared" si="81"/>
        <v>4.0199999999999996</v>
      </c>
      <c r="R351" s="11" t="str">
        <f t="shared" si="82"/>
        <v>4.02</v>
      </c>
      <c r="S351" s="11">
        <f t="shared" si="83"/>
        <v>0</v>
      </c>
      <c r="T351" s="16" t="str">
        <f t="shared" si="78"/>
        <v>4R0</v>
      </c>
      <c r="U351" s="16" t="str">
        <f t="shared" si="79"/>
        <v>4R02</v>
      </c>
      <c r="V351" s="22">
        <v>6.34</v>
      </c>
      <c r="W351" s="9">
        <f t="shared" si="84"/>
        <v>-1</v>
      </c>
      <c r="X351" s="21">
        <f t="shared" si="87"/>
        <v>6.3399999999999998E-2</v>
      </c>
      <c r="Y351" s="11" t="str">
        <f t="shared" si="85"/>
        <v>63.4</v>
      </c>
      <c r="Z351" s="11" t="str">
        <f t="shared" si="86"/>
        <v>m</v>
      </c>
    </row>
    <row r="352" spans="15:26">
      <c r="O352" s="16">
        <v>4.12</v>
      </c>
      <c r="P352" s="9">
        <f t="shared" si="80"/>
        <v>1</v>
      </c>
      <c r="Q352" s="16">
        <f t="shared" si="81"/>
        <v>4.12</v>
      </c>
      <c r="R352" s="11" t="str">
        <f t="shared" si="82"/>
        <v>4.12</v>
      </c>
      <c r="S352" s="11">
        <f t="shared" si="83"/>
        <v>0</v>
      </c>
      <c r="T352" s="16" t="str">
        <f t="shared" si="78"/>
        <v>4R1</v>
      </c>
      <c r="U352" s="16" t="str">
        <f t="shared" si="79"/>
        <v>4R12</v>
      </c>
      <c r="V352" s="22">
        <v>6.42</v>
      </c>
      <c r="W352" s="9">
        <f t="shared" si="84"/>
        <v>-1</v>
      </c>
      <c r="X352" s="21">
        <f t="shared" si="87"/>
        <v>6.4200000000000007E-2</v>
      </c>
      <c r="Y352" s="11" t="str">
        <f t="shared" si="85"/>
        <v>64.2</v>
      </c>
      <c r="Z352" s="11" t="str">
        <f t="shared" si="86"/>
        <v>m</v>
      </c>
    </row>
    <row r="353" spans="15:26">
      <c r="O353" s="16">
        <v>4.22</v>
      </c>
      <c r="P353" s="9">
        <f t="shared" si="80"/>
        <v>1</v>
      </c>
      <c r="Q353" s="16">
        <f t="shared" si="81"/>
        <v>4.22</v>
      </c>
      <c r="R353" s="11" t="str">
        <f t="shared" si="82"/>
        <v>4.22</v>
      </c>
      <c r="S353" s="11">
        <f t="shared" si="83"/>
        <v>0</v>
      </c>
      <c r="T353" s="16" t="str">
        <f t="shared" si="78"/>
        <v>4R2</v>
      </c>
      <c r="U353" s="16" t="str">
        <f t="shared" si="79"/>
        <v>4R22</v>
      </c>
      <c r="V353" s="22">
        <v>6.49</v>
      </c>
      <c r="W353" s="9">
        <f t="shared" si="84"/>
        <v>-1</v>
      </c>
      <c r="X353" s="21">
        <f t="shared" si="87"/>
        <v>6.4899999999999999E-2</v>
      </c>
      <c r="Y353" s="11" t="str">
        <f t="shared" si="85"/>
        <v>64.9</v>
      </c>
      <c r="Z353" s="11" t="str">
        <f t="shared" si="86"/>
        <v>m</v>
      </c>
    </row>
    <row r="354" spans="15:26">
      <c r="O354" s="16">
        <v>4.32</v>
      </c>
      <c r="P354" s="9">
        <f t="shared" si="80"/>
        <v>1</v>
      </c>
      <c r="Q354" s="16">
        <f t="shared" si="81"/>
        <v>4.32</v>
      </c>
      <c r="R354" s="11" t="str">
        <f t="shared" si="82"/>
        <v>4.32</v>
      </c>
      <c r="S354" s="11">
        <f t="shared" si="83"/>
        <v>0</v>
      </c>
      <c r="T354" s="16" t="str">
        <f t="shared" si="78"/>
        <v>4R3</v>
      </c>
      <c r="U354" s="16" t="str">
        <f t="shared" si="79"/>
        <v>4R32</v>
      </c>
      <c r="V354" s="22">
        <v>6.57</v>
      </c>
      <c r="W354" s="9">
        <f t="shared" si="84"/>
        <v>-1</v>
      </c>
      <c r="X354" s="21">
        <f t="shared" si="87"/>
        <v>6.5700000000000008E-2</v>
      </c>
      <c r="Y354" s="11" t="str">
        <f t="shared" si="85"/>
        <v>65.7</v>
      </c>
      <c r="Z354" s="11" t="str">
        <f t="shared" si="86"/>
        <v>m</v>
      </c>
    </row>
    <row r="355" spans="15:26">
      <c r="O355" s="16">
        <v>4.42</v>
      </c>
      <c r="P355" s="9">
        <f t="shared" si="80"/>
        <v>1</v>
      </c>
      <c r="Q355" s="16">
        <f t="shared" si="81"/>
        <v>4.42</v>
      </c>
      <c r="R355" s="11" t="str">
        <f t="shared" si="82"/>
        <v>4.42</v>
      </c>
      <c r="S355" s="11">
        <f t="shared" si="83"/>
        <v>0</v>
      </c>
      <c r="T355" s="16" t="str">
        <f t="shared" si="78"/>
        <v>4R4</v>
      </c>
      <c r="U355" s="16" t="str">
        <f t="shared" si="79"/>
        <v>4R42</v>
      </c>
      <c r="V355" s="22">
        <v>6.65</v>
      </c>
      <c r="W355" s="9">
        <f t="shared" si="84"/>
        <v>-1</v>
      </c>
      <c r="X355" s="21">
        <f t="shared" si="87"/>
        <v>6.6500000000000004E-2</v>
      </c>
      <c r="Y355" s="11" t="str">
        <f t="shared" si="85"/>
        <v>66.5</v>
      </c>
      <c r="Z355" s="11" t="str">
        <f t="shared" si="86"/>
        <v>m</v>
      </c>
    </row>
    <row r="356" spans="15:26">
      <c r="O356" s="16">
        <v>4.53</v>
      </c>
      <c r="P356" s="9">
        <f t="shared" si="80"/>
        <v>1</v>
      </c>
      <c r="Q356" s="16">
        <f t="shared" si="81"/>
        <v>4.53</v>
      </c>
      <c r="R356" s="11" t="str">
        <f t="shared" si="82"/>
        <v>4.53</v>
      </c>
      <c r="S356" s="11">
        <f t="shared" si="83"/>
        <v>0</v>
      </c>
      <c r="T356" s="16" t="str">
        <f t="shared" si="78"/>
        <v>4R5</v>
      </c>
      <c r="U356" s="16" t="str">
        <f t="shared" si="79"/>
        <v>4R53</v>
      </c>
      <c r="V356" s="22">
        <v>6.73</v>
      </c>
      <c r="W356" s="9">
        <f t="shared" si="84"/>
        <v>-1</v>
      </c>
      <c r="X356" s="21">
        <f t="shared" si="87"/>
        <v>6.7299999999999999E-2</v>
      </c>
      <c r="Y356" s="11" t="str">
        <f t="shared" si="85"/>
        <v>67.3</v>
      </c>
      <c r="Z356" s="11" t="str">
        <f t="shared" si="86"/>
        <v>m</v>
      </c>
    </row>
    <row r="357" spans="15:26">
      <c r="O357" s="16">
        <v>4.6399999999999997</v>
      </c>
      <c r="P357" s="9">
        <f t="shared" si="80"/>
        <v>1</v>
      </c>
      <c r="Q357" s="16">
        <f t="shared" si="81"/>
        <v>4.6399999999999997</v>
      </c>
      <c r="R357" s="11" t="str">
        <f t="shared" si="82"/>
        <v>4.64</v>
      </c>
      <c r="S357" s="11">
        <f t="shared" si="83"/>
        <v>0</v>
      </c>
      <c r="T357" s="16" t="str">
        <f t="shared" ref="T357:T420" si="88">IF(P357&lt;2,LEFT(U357,3),LEFT(U357,2)&amp;P357-2)</f>
        <v>4R6</v>
      </c>
      <c r="U357" s="16" t="str">
        <f t="shared" ref="U357:U420" si="89">IF(P357&lt;0,"R0"&amp;LEFT(R357,2),IF(P357&lt;1,"R"&amp;R357,IF(P357&lt;3,SUBSTITUTE(R357,".","R"),LEFT(_xlfn.VALUETOTEXT(Q357),3)&amp;P357-3)))</f>
        <v>4R64</v>
      </c>
      <c r="V357" s="22">
        <v>6.81</v>
      </c>
      <c r="W357" s="9">
        <f t="shared" si="84"/>
        <v>-1</v>
      </c>
      <c r="X357" s="21">
        <f t="shared" si="87"/>
        <v>6.8100000000000008E-2</v>
      </c>
      <c r="Y357" s="11" t="str">
        <f t="shared" si="85"/>
        <v>68.1</v>
      </c>
      <c r="Z357" s="11" t="str">
        <f t="shared" si="86"/>
        <v>m</v>
      </c>
    </row>
    <row r="358" spans="15:26">
      <c r="O358" s="16">
        <v>4.75</v>
      </c>
      <c r="P358" s="9">
        <f t="shared" ref="P358:P421" si="90">IF(O358=1,P357+1,P357)</f>
        <v>1</v>
      </c>
      <c r="Q358" s="16">
        <f t="shared" ref="Q358:Q388" si="91">O358*10^P358/10</f>
        <v>4.75</v>
      </c>
      <c r="R358" s="11" t="str">
        <f t="shared" si="82"/>
        <v>4.75</v>
      </c>
      <c r="S358" s="11">
        <f t="shared" si="83"/>
        <v>0</v>
      </c>
      <c r="T358" s="16" t="str">
        <f t="shared" si="88"/>
        <v>4R7</v>
      </c>
      <c r="U358" s="16" t="str">
        <f t="shared" si="89"/>
        <v>4R75</v>
      </c>
      <c r="V358" s="22">
        <v>6.9</v>
      </c>
      <c r="W358" s="9">
        <f t="shared" si="84"/>
        <v>-1</v>
      </c>
      <c r="X358" s="21">
        <f t="shared" si="87"/>
        <v>6.9000000000000006E-2</v>
      </c>
      <c r="Y358" s="11" t="str">
        <f t="shared" si="85"/>
        <v>69.0</v>
      </c>
      <c r="Z358" s="11" t="str">
        <f t="shared" si="86"/>
        <v>m</v>
      </c>
    </row>
    <row r="359" spans="15:26">
      <c r="O359" s="16">
        <v>4.87</v>
      </c>
      <c r="P359" s="9">
        <f t="shared" si="90"/>
        <v>1</v>
      </c>
      <c r="Q359" s="16">
        <f t="shared" si="91"/>
        <v>4.87</v>
      </c>
      <c r="R359" s="11" t="str">
        <f t="shared" si="82"/>
        <v>4.87</v>
      </c>
      <c r="S359" s="11">
        <f t="shared" si="83"/>
        <v>0</v>
      </c>
      <c r="T359" s="16" t="str">
        <f t="shared" si="88"/>
        <v>4R8</v>
      </c>
      <c r="U359" s="16" t="str">
        <f t="shared" si="89"/>
        <v>4R87</v>
      </c>
      <c r="V359" s="22">
        <v>6.98</v>
      </c>
      <c r="W359" s="9">
        <f t="shared" si="84"/>
        <v>-1</v>
      </c>
      <c r="X359" s="21">
        <f t="shared" si="87"/>
        <v>6.9800000000000001E-2</v>
      </c>
      <c r="Y359" s="11" t="str">
        <f t="shared" si="85"/>
        <v>69.8</v>
      </c>
      <c r="Z359" s="11" t="str">
        <f t="shared" si="86"/>
        <v>m</v>
      </c>
    </row>
    <row r="360" spans="15:26">
      <c r="O360" s="16">
        <v>4.99</v>
      </c>
      <c r="P360" s="9">
        <f t="shared" si="90"/>
        <v>1</v>
      </c>
      <c r="Q360" s="16">
        <f t="shared" si="91"/>
        <v>4.99</v>
      </c>
      <c r="R360" s="11" t="str">
        <f t="shared" si="82"/>
        <v>4.99</v>
      </c>
      <c r="S360" s="11">
        <f t="shared" si="83"/>
        <v>0</v>
      </c>
      <c r="T360" s="16" t="str">
        <f t="shared" si="88"/>
        <v>4R9</v>
      </c>
      <c r="U360" s="16" t="str">
        <f t="shared" si="89"/>
        <v>4R99</v>
      </c>
      <c r="V360" s="22">
        <v>7.06</v>
      </c>
      <c r="W360" s="9">
        <f t="shared" si="84"/>
        <v>-1</v>
      </c>
      <c r="X360" s="21">
        <f t="shared" si="87"/>
        <v>7.0599999999999996E-2</v>
      </c>
      <c r="Y360" s="11" t="str">
        <f t="shared" si="85"/>
        <v>70.6</v>
      </c>
      <c r="Z360" s="11" t="str">
        <f t="shared" si="86"/>
        <v>m</v>
      </c>
    </row>
    <row r="361" spans="15:26">
      <c r="O361" s="16">
        <v>5.1100000000000003</v>
      </c>
      <c r="P361" s="9">
        <f t="shared" si="90"/>
        <v>1</v>
      </c>
      <c r="Q361" s="16">
        <f t="shared" si="91"/>
        <v>5.1100000000000003</v>
      </c>
      <c r="R361" s="11" t="str">
        <f t="shared" si="82"/>
        <v>5.11</v>
      </c>
      <c r="S361" s="11">
        <f t="shared" si="83"/>
        <v>0</v>
      </c>
      <c r="T361" s="16" t="str">
        <f t="shared" si="88"/>
        <v>5R1</v>
      </c>
      <c r="U361" s="16" t="str">
        <f t="shared" si="89"/>
        <v>5R11</v>
      </c>
      <c r="V361" s="22">
        <v>7.15</v>
      </c>
      <c r="W361" s="9">
        <f t="shared" si="84"/>
        <v>-1</v>
      </c>
      <c r="X361" s="21">
        <f t="shared" si="87"/>
        <v>7.1500000000000008E-2</v>
      </c>
      <c r="Y361" s="11" t="str">
        <f t="shared" si="85"/>
        <v>71.5</v>
      </c>
      <c r="Z361" s="11" t="str">
        <f t="shared" si="86"/>
        <v>m</v>
      </c>
    </row>
    <row r="362" spans="15:26">
      <c r="O362" s="16">
        <v>5.23</v>
      </c>
      <c r="P362" s="9">
        <f t="shared" si="90"/>
        <v>1</v>
      </c>
      <c r="Q362" s="16">
        <f t="shared" si="91"/>
        <v>5.23</v>
      </c>
      <c r="R362" s="11" t="str">
        <f t="shared" si="82"/>
        <v>5.23</v>
      </c>
      <c r="S362" s="11">
        <f t="shared" si="83"/>
        <v>0</v>
      </c>
      <c r="T362" s="16" t="str">
        <f t="shared" si="88"/>
        <v>5R2</v>
      </c>
      <c r="U362" s="16" t="str">
        <f t="shared" si="89"/>
        <v>5R23</v>
      </c>
      <c r="V362" s="22">
        <v>7.23</v>
      </c>
      <c r="W362" s="9">
        <f t="shared" si="84"/>
        <v>-1</v>
      </c>
      <c r="X362" s="21">
        <f t="shared" si="87"/>
        <v>7.2300000000000003E-2</v>
      </c>
      <c r="Y362" s="11" t="str">
        <f t="shared" si="85"/>
        <v>72.3</v>
      </c>
      <c r="Z362" s="11" t="str">
        <f t="shared" si="86"/>
        <v>m</v>
      </c>
    </row>
    <row r="363" spans="15:26">
      <c r="O363" s="16">
        <v>5.36</v>
      </c>
      <c r="P363" s="9">
        <f t="shared" si="90"/>
        <v>1</v>
      </c>
      <c r="Q363" s="16">
        <f t="shared" si="91"/>
        <v>5.36</v>
      </c>
      <c r="R363" s="11" t="str">
        <f t="shared" si="82"/>
        <v>5.36</v>
      </c>
      <c r="S363" s="11">
        <f t="shared" si="83"/>
        <v>0</v>
      </c>
      <c r="T363" s="16" t="str">
        <f t="shared" si="88"/>
        <v>5R3</v>
      </c>
      <c r="U363" s="16" t="str">
        <f t="shared" si="89"/>
        <v>5R36</v>
      </c>
      <c r="V363" s="22">
        <v>7.32</v>
      </c>
      <c r="W363" s="9">
        <f t="shared" si="84"/>
        <v>-1</v>
      </c>
      <c r="X363" s="21">
        <f t="shared" si="87"/>
        <v>7.3200000000000015E-2</v>
      </c>
      <c r="Y363" s="11" t="str">
        <f t="shared" si="85"/>
        <v>73.2</v>
      </c>
      <c r="Z363" s="11" t="str">
        <f t="shared" si="86"/>
        <v>m</v>
      </c>
    </row>
    <row r="364" spans="15:26">
      <c r="O364" s="16">
        <v>5.49</v>
      </c>
      <c r="P364" s="9">
        <f t="shared" si="90"/>
        <v>1</v>
      </c>
      <c r="Q364" s="16">
        <f t="shared" si="91"/>
        <v>5.49</v>
      </c>
      <c r="R364" s="11" t="str">
        <f t="shared" si="82"/>
        <v>5.49</v>
      </c>
      <c r="S364" s="11">
        <f t="shared" si="83"/>
        <v>0</v>
      </c>
      <c r="T364" s="16" t="str">
        <f t="shared" si="88"/>
        <v>5R4</v>
      </c>
      <c r="U364" s="16" t="str">
        <f t="shared" si="89"/>
        <v>5R49</v>
      </c>
      <c r="V364" s="22">
        <v>7.41</v>
      </c>
      <c r="W364" s="9">
        <f t="shared" si="84"/>
        <v>-1</v>
      </c>
      <c r="X364" s="21">
        <f t="shared" si="87"/>
        <v>7.4100000000000013E-2</v>
      </c>
      <c r="Y364" s="11" t="str">
        <f t="shared" si="85"/>
        <v>74.1</v>
      </c>
      <c r="Z364" s="11" t="str">
        <f t="shared" si="86"/>
        <v>m</v>
      </c>
    </row>
    <row r="365" spans="15:26">
      <c r="O365" s="16">
        <v>5.62</v>
      </c>
      <c r="P365" s="9">
        <f t="shared" si="90"/>
        <v>1</v>
      </c>
      <c r="Q365" s="16">
        <f t="shared" si="91"/>
        <v>5.62</v>
      </c>
      <c r="R365" s="11" t="str">
        <f t="shared" si="82"/>
        <v>5.62</v>
      </c>
      <c r="S365" s="11">
        <f t="shared" si="83"/>
        <v>0</v>
      </c>
      <c r="T365" s="16" t="str">
        <f t="shared" si="88"/>
        <v>5R6</v>
      </c>
      <c r="U365" s="16" t="str">
        <f t="shared" si="89"/>
        <v>5R62</v>
      </c>
      <c r="V365" s="22">
        <v>7.5</v>
      </c>
      <c r="W365" s="9">
        <f t="shared" si="84"/>
        <v>-1</v>
      </c>
      <c r="X365" s="21">
        <f t="shared" si="87"/>
        <v>7.4999999999999997E-2</v>
      </c>
      <c r="Y365" s="11" t="str">
        <f t="shared" si="85"/>
        <v>75.0</v>
      </c>
      <c r="Z365" s="11" t="str">
        <f t="shared" si="86"/>
        <v>m</v>
      </c>
    </row>
    <row r="366" spans="15:26">
      <c r="O366" s="16">
        <v>5.76</v>
      </c>
      <c r="P366" s="9">
        <f t="shared" si="90"/>
        <v>1</v>
      </c>
      <c r="Q366" s="16">
        <f t="shared" si="91"/>
        <v>5.76</v>
      </c>
      <c r="R366" s="11" t="str">
        <f t="shared" si="82"/>
        <v>5.76</v>
      </c>
      <c r="S366" s="11">
        <f t="shared" si="83"/>
        <v>0</v>
      </c>
      <c r="T366" s="16" t="str">
        <f t="shared" si="88"/>
        <v>5R7</v>
      </c>
      <c r="U366" s="16" t="str">
        <f t="shared" si="89"/>
        <v>5R76</v>
      </c>
      <c r="V366" s="22">
        <v>7.59</v>
      </c>
      <c r="W366" s="9">
        <f t="shared" si="84"/>
        <v>-1</v>
      </c>
      <c r="X366" s="21">
        <f t="shared" si="87"/>
        <v>7.5899999999999995E-2</v>
      </c>
      <c r="Y366" s="11" t="str">
        <f t="shared" si="85"/>
        <v>75.9</v>
      </c>
      <c r="Z366" s="11" t="str">
        <f t="shared" si="86"/>
        <v>m</v>
      </c>
    </row>
    <row r="367" spans="15:26">
      <c r="O367" s="16">
        <v>5.9</v>
      </c>
      <c r="P367" s="9">
        <f t="shared" si="90"/>
        <v>1</v>
      </c>
      <c r="Q367" s="16">
        <f t="shared" si="91"/>
        <v>5.9</v>
      </c>
      <c r="R367" s="11" t="str">
        <f t="shared" si="82"/>
        <v>5.90</v>
      </c>
      <c r="S367" s="11">
        <f t="shared" si="83"/>
        <v>0</v>
      </c>
      <c r="T367" s="16" t="str">
        <f t="shared" si="88"/>
        <v>5R9</v>
      </c>
      <c r="U367" s="16" t="str">
        <f t="shared" si="89"/>
        <v>5R90</v>
      </c>
      <c r="V367" s="22">
        <v>7.68</v>
      </c>
      <c r="W367" s="9">
        <f t="shared" si="84"/>
        <v>-1</v>
      </c>
      <c r="X367" s="21">
        <f t="shared" si="87"/>
        <v>7.6800000000000007E-2</v>
      </c>
      <c r="Y367" s="11" t="str">
        <f t="shared" si="85"/>
        <v>76.8</v>
      </c>
      <c r="Z367" s="11" t="str">
        <f t="shared" si="86"/>
        <v>m</v>
      </c>
    </row>
    <row r="368" spans="15:26">
      <c r="O368" s="16">
        <v>6.04</v>
      </c>
      <c r="P368" s="9">
        <f t="shared" si="90"/>
        <v>1</v>
      </c>
      <c r="Q368" s="16">
        <f t="shared" si="91"/>
        <v>6.04</v>
      </c>
      <c r="R368" s="11" t="str">
        <f t="shared" si="82"/>
        <v>6.04</v>
      </c>
      <c r="S368" s="11">
        <f t="shared" si="83"/>
        <v>0</v>
      </c>
      <c r="T368" s="16" t="str">
        <f t="shared" si="88"/>
        <v>6R0</v>
      </c>
      <c r="U368" s="16" t="str">
        <f t="shared" si="89"/>
        <v>6R04</v>
      </c>
      <c r="V368" s="22">
        <v>7.77</v>
      </c>
      <c r="W368" s="9">
        <f t="shared" si="84"/>
        <v>-1</v>
      </c>
      <c r="X368" s="21">
        <f t="shared" si="87"/>
        <v>7.7700000000000005E-2</v>
      </c>
      <c r="Y368" s="11" t="str">
        <f t="shared" si="85"/>
        <v>77.7</v>
      </c>
      <c r="Z368" s="11" t="str">
        <f t="shared" si="86"/>
        <v>m</v>
      </c>
    </row>
    <row r="369" spans="15:26">
      <c r="O369" s="16">
        <v>6.19</v>
      </c>
      <c r="P369" s="9">
        <f t="shared" si="90"/>
        <v>1</v>
      </c>
      <c r="Q369" s="16">
        <f t="shared" si="91"/>
        <v>6.19</v>
      </c>
      <c r="R369" s="11" t="str">
        <f t="shared" si="82"/>
        <v>6.19</v>
      </c>
      <c r="S369" s="11">
        <f t="shared" si="83"/>
        <v>0</v>
      </c>
      <c r="T369" s="16" t="str">
        <f t="shared" si="88"/>
        <v>6R1</v>
      </c>
      <c r="U369" s="16" t="str">
        <f t="shared" si="89"/>
        <v>6R19</v>
      </c>
      <c r="V369" s="22">
        <v>7.87</v>
      </c>
      <c r="W369" s="9">
        <f t="shared" si="84"/>
        <v>-1</v>
      </c>
      <c r="X369" s="21">
        <f t="shared" si="87"/>
        <v>7.8700000000000006E-2</v>
      </c>
      <c r="Y369" s="11" t="str">
        <f t="shared" si="85"/>
        <v>78.7</v>
      </c>
      <c r="Z369" s="11" t="str">
        <f t="shared" si="86"/>
        <v>m</v>
      </c>
    </row>
    <row r="370" spans="15:26">
      <c r="O370" s="16">
        <v>6.34</v>
      </c>
      <c r="P370" s="9">
        <f t="shared" si="90"/>
        <v>1</v>
      </c>
      <c r="Q370" s="16">
        <f t="shared" si="91"/>
        <v>6.34</v>
      </c>
      <c r="R370" s="11" t="str">
        <f t="shared" si="82"/>
        <v>6.34</v>
      </c>
      <c r="S370" s="11">
        <f t="shared" si="83"/>
        <v>0</v>
      </c>
      <c r="T370" s="16" t="str">
        <f t="shared" si="88"/>
        <v>6R3</v>
      </c>
      <c r="U370" s="16" t="str">
        <f t="shared" si="89"/>
        <v>6R34</v>
      </c>
      <c r="V370" s="22">
        <v>7.96</v>
      </c>
      <c r="W370" s="9">
        <f t="shared" si="84"/>
        <v>-1</v>
      </c>
      <c r="X370" s="21">
        <f t="shared" si="87"/>
        <v>7.9600000000000004E-2</v>
      </c>
      <c r="Y370" s="11" t="str">
        <f t="shared" si="85"/>
        <v>79.6</v>
      </c>
      <c r="Z370" s="11" t="str">
        <f t="shared" si="86"/>
        <v>m</v>
      </c>
    </row>
    <row r="371" spans="15:26">
      <c r="O371" s="16">
        <v>6.49</v>
      </c>
      <c r="P371" s="9">
        <f t="shared" si="90"/>
        <v>1</v>
      </c>
      <c r="Q371" s="16">
        <f t="shared" si="91"/>
        <v>6.49</v>
      </c>
      <c r="R371" s="11" t="str">
        <f t="shared" si="82"/>
        <v>6.49</v>
      </c>
      <c r="S371" s="11">
        <f t="shared" si="83"/>
        <v>0</v>
      </c>
      <c r="T371" s="16" t="str">
        <f t="shared" si="88"/>
        <v>6R4</v>
      </c>
      <c r="U371" s="16" t="str">
        <f t="shared" si="89"/>
        <v>6R49</v>
      </c>
      <c r="V371" s="22">
        <v>8.06</v>
      </c>
      <c r="W371" s="9">
        <f t="shared" si="84"/>
        <v>-1</v>
      </c>
      <c r="X371" s="21">
        <f t="shared" si="87"/>
        <v>8.0600000000000005E-2</v>
      </c>
      <c r="Y371" s="11" t="str">
        <f t="shared" si="85"/>
        <v>80.6</v>
      </c>
      <c r="Z371" s="11" t="str">
        <f t="shared" si="86"/>
        <v>m</v>
      </c>
    </row>
    <row r="372" spans="15:26">
      <c r="O372" s="16">
        <v>6.65</v>
      </c>
      <c r="P372" s="9">
        <f t="shared" si="90"/>
        <v>1</v>
      </c>
      <c r="Q372" s="16">
        <f t="shared" si="91"/>
        <v>6.65</v>
      </c>
      <c r="R372" s="11" t="str">
        <f t="shared" si="82"/>
        <v>6.65</v>
      </c>
      <c r="S372" s="11">
        <f t="shared" si="83"/>
        <v>0</v>
      </c>
      <c r="T372" s="16" t="str">
        <f t="shared" si="88"/>
        <v>6R6</v>
      </c>
      <c r="U372" s="16" t="str">
        <f t="shared" si="89"/>
        <v>6R65</v>
      </c>
      <c r="V372" s="22">
        <v>8.16</v>
      </c>
      <c r="W372" s="9">
        <f t="shared" si="84"/>
        <v>-1</v>
      </c>
      <c r="X372" s="21">
        <f t="shared" si="87"/>
        <v>8.1600000000000006E-2</v>
      </c>
      <c r="Y372" s="11" t="str">
        <f t="shared" si="85"/>
        <v>81.6</v>
      </c>
      <c r="Z372" s="11" t="str">
        <f t="shared" si="86"/>
        <v>m</v>
      </c>
    </row>
    <row r="373" spans="15:26">
      <c r="O373" s="16">
        <v>6.81</v>
      </c>
      <c r="P373" s="9">
        <f t="shared" si="90"/>
        <v>1</v>
      </c>
      <c r="Q373" s="16">
        <f t="shared" si="91"/>
        <v>6.81</v>
      </c>
      <c r="R373" s="11" t="str">
        <f t="shared" si="82"/>
        <v>6.81</v>
      </c>
      <c r="S373" s="11">
        <f t="shared" si="83"/>
        <v>0</v>
      </c>
      <c r="T373" s="16" t="str">
        <f t="shared" si="88"/>
        <v>6R8</v>
      </c>
      <c r="U373" s="16" t="str">
        <f t="shared" si="89"/>
        <v>6R81</v>
      </c>
      <c r="V373" s="22">
        <v>8.25</v>
      </c>
      <c r="W373" s="9">
        <f t="shared" si="84"/>
        <v>-1</v>
      </c>
      <c r="X373" s="21">
        <f t="shared" si="87"/>
        <v>8.2500000000000004E-2</v>
      </c>
      <c r="Y373" s="11" t="str">
        <f t="shared" si="85"/>
        <v>82.5</v>
      </c>
      <c r="Z373" s="11" t="str">
        <f t="shared" si="86"/>
        <v>m</v>
      </c>
    </row>
    <row r="374" spans="15:26">
      <c r="O374" s="16">
        <v>6.98</v>
      </c>
      <c r="P374" s="9">
        <f t="shared" si="90"/>
        <v>1</v>
      </c>
      <c r="Q374" s="16">
        <f t="shared" si="91"/>
        <v>6.9800000000000013</v>
      </c>
      <c r="R374" s="11" t="str">
        <f t="shared" si="82"/>
        <v>6.98</v>
      </c>
      <c r="S374" s="11">
        <f t="shared" si="83"/>
        <v>0</v>
      </c>
      <c r="T374" s="16" t="str">
        <f t="shared" si="88"/>
        <v>6R9</v>
      </c>
      <c r="U374" s="16" t="str">
        <f t="shared" si="89"/>
        <v>6R98</v>
      </c>
      <c r="V374" s="22">
        <v>8.35</v>
      </c>
      <c r="W374" s="9">
        <f t="shared" si="84"/>
        <v>-1</v>
      </c>
      <c r="X374" s="21">
        <f t="shared" si="87"/>
        <v>8.3499999999999991E-2</v>
      </c>
      <c r="Y374" s="11" t="str">
        <f t="shared" si="85"/>
        <v>83.5</v>
      </c>
      <c r="Z374" s="11" t="str">
        <f t="shared" si="86"/>
        <v>m</v>
      </c>
    </row>
    <row r="375" spans="15:26">
      <c r="O375" s="16">
        <v>7.15</v>
      </c>
      <c r="P375" s="9">
        <f t="shared" si="90"/>
        <v>1</v>
      </c>
      <c r="Q375" s="16">
        <f t="shared" si="91"/>
        <v>7.15</v>
      </c>
      <c r="R375" s="11" t="str">
        <f t="shared" si="82"/>
        <v>7.15</v>
      </c>
      <c r="S375" s="11">
        <f t="shared" si="83"/>
        <v>0</v>
      </c>
      <c r="T375" s="16" t="str">
        <f t="shared" si="88"/>
        <v>7R1</v>
      </c>
      <c r="U375" s="16" t="str">
        <f t="shared" si="89"/>
        <v>7R15</v>
      </c>
      <c r="V375" s="22">
        <v>8.4499999999999993</v>
      </c>
      <c r="W375" s="9">
        <f t="shared" si="84"/>
        <v>-1</v>
      </c>
      <c r="X375" s="21">
        <f t="shared" si="87"/>
        <v>8.4499999999999992E-2</v>
      </c>
      <c r="Y375" s="11" t="str">
        <f t="shared" si="85"/>
        <v>84.5</v>
      </c>
      <c r="Z375" s="11" t="str">
        <f t="shared" si="86"/>
        <v>m</v>
      </c>
    </row>
    <row r="376" spans="15:26">
      <c r="O376" s="16">
        <v>7.32</v>
      </c>
      <c r="P376" s="9">
        <f t="shared" si="90"/>
        <v>1</v>
      </c>
      <c r="Q376" s="16">
        <f t="shared" si="91"/>
        <v>7.32</v>
      </c>
      <c r="R376" s="11" t="str">
        <f t="shared" si="82"/>
        <v>7.32</v>
      </c>
      <c r="S376" s="11">
        <f t="shared" si="83"/>
        <v>0</v>
      </c>
      <c r="T376" s="16" t="str">
        <f t="shared" si="88"/>
        <v>7R3</v>
      </c>
      <c r="U376" s="16" t="str">
        <f t="shared" si="89"/>
        <v>7R32</v>
      </c>
      <c r="V376" s="22">
        <v>8.56</v>
      </c>
      <c r="W376" s="9">
        <f t="shared" si="84"/>
        <v>-1</v>
      </c>
      <c r="X376" s="21">
        <f t="shared" si="87"/>
        <v>8.5600000000000009E-2</v>
      </c>
      <c r="Y376" s="11" t="str">
        <f t="shared" si="85"/>
        <v>85.6</v>
      </c>
      <c r="Z376" s="11" t="str">
        <f t="shared" si="86"/>
        <v>m</v>
      </c>
    </row>
    <row r="377" spans="15:26">
      <c r="O377" s="16">
        <v>7.5</v>
      </c>
      <c r="P377" s="9">
        <f t="shared" si="90"/>
        <v>1</v>
      </c>
      <c r="Q377" s="16">
        <f t="shared" si="91"/>
        <v>7.5</v>
      </c>
      <c r="R377" s="11" t="str">
        <f t="shared" si="82"/>
        <v>7.50</v>
      </c>
      <c r="S377" s="11">
        <f t="shared" si="83"/>
        <v>0</v>
      </c>
      <c r="T377" s="16" t="str">
        <f t="shared" si="88"/>
        <v>7R5</v>
      </c>
      <c r="U377" s="16" t="str">
        <f t="shared" si="89"/>
        <v>7R50</v>
      </c>
      <c r="V377" s="22">
        <v>8.66</v>
      </c>
      <c r="W377" s="9">
        <f t="shared" si="84"/>
        <v>-1</v>
      </c>
      <c r="X377" s="21">
        <f t="shared" si="87"/>
        <v>8.660000000000001E-2</v>
      </c>
      <c r="Y377" s="11" t="str">
        <f t="shared" si="85"/>
        <v>86.6</v>
      </c>
      <c r="Z377" s="11" t="str">
        <f t="shared" si="86"/>
        <v>m</v>
      </c>
    </row>
    <row r="378" spans="15:26">
      <c r="O378" s="16">
        <v>7.68</v>
      </c>
      <c r="P378" s="9">
        <f t="shared" si="90"/>
        <v>1</v>
      </c>
      <c r="Q378" s="16">
        <f t="shared" si="91"/>
        <v>7.68</v>
      </c>
      <c r="R378" s="11" t="str">
        <f t="shared" si="82"/>
        <v>7.68</v>
      </c>
      <c r="S378" s="11">
        <f t="shared" si="83"/>
        <v>0</v>
      </c>
      <c r="T378" s="16" t="str">
        <f t="shared" si="88"/>
        <v>7R6</v>
      </c>
      <c r="U378" s="16" t="str">
        <f t="shared" si="89"/>
        <v>7R68</v>
      </c>
      <c r="V378" s="22">
        <v>8.76</v>
      </c>
      <c r="W378" s="9">
        <f t="shared" si="84"/>
        <v>-1</v>
      </c>
      <c r="X378" s="21">
        <f t="shared" si="87"/>
        <v>8.7599999999999997E-2</v>
      </c>
      <c r="Y378" s="11" t="str">
        <f t="shared" si="85"/>
        <v>87.6</v>
      </c>
      <c r="Z378" s="11" t="str">
        <f t="shared" si="86"/>
        <v>m</v>
      </c>
    </row>
    <row r="379" spans="15:26">
      <c r="O379" s="16">
        <v>7.87</v>
      </c>
      <c r="P379" s="9">
        <f t="shared" si="90"/>
        <v>1</v>
      </c>
      <c r="Q379" s="16">
        <f t="shared" si="91"/>
        <v>7.87</v>
      </c>
      <c r="R379" s="11" t="str">
        <f t="shared" si="82"/>
        <v>7.87</v>
      </c>
      <c r="S379" s="11">
        <f t="shared" si="83"/>
        <v>0</v>
      </c>
      <c r="T379" s="16" t="str">
        <f t="shared" si="88"/>
        <v>7R8</v>
      </c>
      <c r="U379" s="16" t="str">
        <f t="shared" si="89"/>
        <v>7R87</v>
      </c>
      <c r="V379" s="22">
        <v>8.8699999999999992</v>
      </c>
      <c r="W379" s="9">
        <f t="shared" si="84"/>
        <v>-1</v>
      </c>
      <c r="X379" s="21">
        <f t="shared" si="87"/>
        <v>8.8700000000000001E-2</v>
      </c>
      <c r="Y379" s="11" t="str">
        <f t="shared" si="85"/>
        <v>88.7</v>
      </c>
      <c r="Z379" s="11" t="str">
        <f t="shared" si="86"/>
        <v>m</v>
      </c>
    </row>
    <row r="380" spans="15:26">
      <c r="O380" s="16">
        <v>8.06</v>
      </c>
      <c r="P380" s="9">
        <f t="shared" si="90"/>
        <v>1</v>
      </c>
      <c r="Q380" s="16">
        <f t="shared" si="91"/>
        <v>8.06</v>
      </c>
      <c r="R380" s="11" t="str">
        <f t="shared" si="82"/>
        <v>8.06</v>
      </c>
      <c r="S380" s="11">
        <f t="shared" si="83"/>
        <v>0</v>
      </c>
      <c r="T380" s="16" t="str">
        <f t="shared" si="88"/>
        <v>8R0</v>
      </c>
      <c r="U380" s="16" t="str">
        <f t="shared" si="89"/>
        <v>8R06</v>
      </c>
      <c r="V380" s="22">
        <v>8.98</v>
      </c>
      <c r="W380" s="9">
        <f t="shared" si="84"/>
        <v>-1</v>
      </c>
      <c r="X380" s="21">
        <f t="shared" si="87"/>
        <v>8.9800000000000019E-2</v>
      </c>
      <c r="Y380" s="11" t="str">
        <f t="shared" si="85"/>
        <v>89.8</v>
      </c>
      <c r="Z380" s="11" t="str">
        <f t="shared" si="86"/>
        <v>m</v>
      </c>
    </row>
    <row r="381" spans="15:26">
      <c r="O381" s="16">
        <v>8.25</v>
      </c>
      <c r="P381" s="9">
        <f t="shared" si="90"/>
        <v>1</v>
      </c>
      <c r="Q381" s="16">
        <f t="shared" si="91"/>
        <v>8.25</v>
      </c>
      <c r="R381" s="11" t="str">
        <f t="shared" si="82"/>
        <v>8.25</v>
      </c>
      <c r="S381" s="11">
        <f t="shared" si="83"/>
        <v>0</v>
      </c>
      <c r="T381" s="16" t="str">
        <f t="shared" si="88"/>
        <v>8R2</v>
      </c>
      <c r="U381" s="16" t="str">
        <f t="shared" si="89"/>
        <v>8R25</v>
      </c>
      <c r="V381" s="22">
        <v>9.09</v>
      </c>
      <c r="W381" s="9">
        <f t="shared" si="84"/>
        <v>-1</v>
      </c>
      <c r="X381" s="21">
        <f t="shared" si="87"/>
        <v>9.0900000000000009E-2</v>
      </c>
      <c r="Y381" s="11" t="str">
        <f t="shared" si="85"/>
        <v>90.9</v>
      </c>
      <c r="Z381" s="11" t="str">
        <f t="shared" si="86"/>
        <v>m</v>
      </c>
    </row>
    <row r="382" spans="15:26">
      <c r="O382" s="16">
        <v>8.4499999999999993</v>
      </c>
      <c r="P382" s="9">
        <f t="shared" si="90"/>
        <v>1</v>
      </c>
      <c r="Q382" s="16">
        <f t="shared" si="91"/>
        <v>8.4499999999999993</v>
      </c>
      <c r="R382" s="11" t="str">
        <f t="shared" si="82"/>
        <v>8.45</v>
      </c>
      <c r="S382" s="11">
        <f t="shared" si="83"/>
        <v>0</v>
      </c>
      <c r="T382" s="16" t="str">
        <f t="shared" si="88"/>
        <v>8R4</v>
      </c>
      <c r="U382" s="16" t="str">
        <f t="shared" si="89"/>
        <v>8R45</v>
      </c>
      <c r="V382" s="22">
        <v>9.1999999999999993</v>
      </c>
      <c r="W382" s="9">
        <f t="shared" si="84"/>
        <v>-1</v>
      </c>
      <c r="X382" s="21">
        <f t="shared" si="87"/>
        <v>9.1999999999999998E-2</v>
      </c>
      <c r="Y382" s="11" t="str">
        <f t="shared" si="85"/>
        <v>92.0</v>
      </c>
      <c r="Z382" s="11" t="str">
        <f t="shared" si="86"/>
        <v>m</v>
      </c>
    </row>
    <row r="383" spans="15:26">
      <c r="O383" s="16">
        <v>8.66</v>
      </c>
      <c r="P383" s="9">
        <f t="shared" si="90"/>
        <v>1</v>
      </c>
      <c r="Q383" s="16">
        <f t="shared" si="91"/>
        <v>8.66</v>
      </c>
      <c r="R383" s="11" t="str">
        <f t="shared" si="82"/>
        <v>8.66</v>
      </c>
      <c r="S383" s="11">
        <f t="shared" si="83"/>
        <v>0</v>
      </c>
      <c r="T383" s="16" t="str">
        <f t="shared" si="88"/>
        <v>8R6</v>
      </c>
      <c r="U383" s="16" t="str">
        <f t="shared" si="89"/>
        <v>8R66</v>
      </c>
      <c r="V383" s="22">
        <v>9.31</v>
      </c>
      <c r="W383" s="9">
        <f t="shared" si="84"/>
        <v>-1</v>
      </c>
      <c r="X383" s="21">
        <f t="shared" si="87"/>
        <v>9.3100000000000002E-2</v>
      </c>
      <c r="Y383" s="11" t="str">
        <f t="shared" si="85"/>
        <v>93.1</v>
      </c>
      <c r="Z383" s="11" t="str">
        <f t="shared" si="86"/>
        <v>m</v>
      </c>
    </row>
    <row r="384" spans="15:26">
      <c r="O384" s="16">
        <v>8.8699999999999992</v>
      </c>
      <c r="P384" s="9">
        <f t="shared" si="90"/>
        <v>1</v>
      </c>
      <c r="Q384" s="16">
        <f t="shared" si="91"/>
        <v>8.8699999999999992</v>
      </c>
      <c r="R384" s="11" t="str">
        <f t="shared" si="82"/>
        <v>8.87</v>
      </c>
      <c r="S384" s="11">
        <f t="shared" si="83"/>
        <v>0</v>
      </c>
      <c r="T384" s="16" t="str">
        <f t="shared" si="88"/>
        <v>8R8</v>
      </c>
      <c r="U384" s="16" t="str">
        <f t="shared" si="89"/>
        <v>8R87</v>
      </c>
      <c r="V384" s="22">
        <v>9.42</v>
      </c>
      <c r="W384" s="9">
        <f t="shared" si="84"/>
        <v>-1</v>
      </c>
      <c r="X384" s="21">
        <f t="shared" si="87"/>
        <v>9.4200000000000006E-2</v>
      </c>
      <c r="Y384" s="11" t="str">
        <f t="shared" si="85"/>
        <v>94.2</v>
      </c>
      <c r="Z384" s="11" t="str">
        <f t="shared" si="86"/>
        <v>m</v>
      </c>
    </row>
    <row r="385" spans="15:26">
      <c r="O385" s="16">
        <v>9.09</v>
      </c>
      <c r="P385" s="9">
        <f t="shared" si="90"/>
        <v>1</v>
      </c>
      <c r="Q385" s="16">
        <f t="shared" si="91"/>
        <v>9.09</v>
      </c>
      <c r="R385" s="11" t="str">
        <f t="shared" si="82"/>
        <v>9.09</v>
      </c>
      <c r="S385" s="11">
        <f t="shared" si="83"/>
        <v>0</v>
      </c>
      <c r="T385" s="16" t="str">
        <f t="shared" si="88"/>
        <v>9R0</v>
      </c>
      <c r="U385" s="16" t="str">
        <f t="shared" si="89"/>
        <v>9R09</v>
      </c>
      <c r="V385" s="22">
        <v>9.5299999999999994</v>
      </c>
      <c r="W385" s="9">
        <f t="shared" si="84"/>
        <v>-1</v>
      </c>
      <c r="X385" s="21">
        <f t="shared" si="87"/>
        <v>9.5299999999999996E-2</v>
      </c>
      <c r="Y385" s="11" t="str">
        <f t="shared" si="85"/>
        <v>95.3</v>
      </c>
      <c r="Z385" s="11" t="str">
        <f t="shared" si="86"/>
        <v>m</v>
      </c>
    </row>
    <row r="386" spans="15:26">
      <c r="O386" s="16">
        <v>9.31</v>
      </c>
      <c r="P386" s="9">
        <f t="shared" si="90"/>
        <v>1</v>
      </c>
      <c r="Q386" s="16">
        <f t="shared" si="91"/>
        <v>9.31</v>
      </c>
      <c r="R386" s="11" t="str">
        <f t="shared" si="82"/>
        <v>9.31</v>
      </c>
      <c r="S386" s="11">
        <f t="shared" si="83"/>
        <v>0</v>
      </c>
      <c r="T386" s="16" t="str">
        <f t="shared" si="88"/>
        <v>9R3</v>
      </c>
      <c r="U386" s="16" t="str">
        <f t="shared" si="89"/>
        <v>9R31</v>
      </c>
      <c r="V386" s="22">
        <v>9.65</v>
      </c>
      <c r="W386" s="9">
        <f t="shared" si="84"/>
        <v>-1</v>
      </c>
      <c r="X386" s="21">
        <f t="shared" si="87"/>
        <v>9.6500000000000002E-2</v>
      </c>
      <c r="Y386" s="11" t="str">
        <f t="shared" si="85"/>
        <v>96.5</v>
      </c>
      <c r="Z386" s="11" t="str">
        <f t="shared" si="86"/>
        <v>m</v>
      </c>
    </row>
    <row r="387" spans="15:26">
      <c r="O387" s="16">
        <v>9.5299999999999994</v>
      </c>
      <c r="P387" s="9">
        <f t="shared" si="90"/>
        <v>1</v>
      </c>
      <c r="Q387" s="16">
        <f t="shared" si="91"/>
        <v>9.5299999999999994</v>
      </c>
      <c r="R387" s="11" t="str">
        <f t="shared" si="82"/>
        <v>9.53</v>
      </c>
      <c r="S387" s="11">
        <f t="shared" si="83"/>
        <v>0</v>
      </c>
      <c r="T387" s="16" t="str">
        <f t="shared" si="88"/>
        <v>9R5</v>
      </c>
      <c r="U387" s="16" t="str">
        <f t="shared" si="89"/>
        <v>9R53</v>
      </c>
      <c r="V387" s="22">
        <v>9.76</v>
      </c>
      <c r="W387" s="9">
        <f t="shared" si="84"/>
        <v>-1</v>
      </c>
      <c r="X387" s="21">
        <f t="shared" si="87"/>
        <v>9.7599999999999992E-2</v>
      </c>
      <c r="Y387" s="11" t="str">
        <f t="shared" si="85"/>
        <v>97.6</v>
      </c>
      <c r="Z387" s="11" t="str">
        <f t="shared" si="86"/>
        <v>m</v>
      </c>
    </row>
    <row r="388" spans="15:26">
      <c r="O388" s="16">
        <v>9.76</v>
      </c>
      <c r="P388" s="9">
        <f t="shared" si="90"/>
        <v>1</v>
      </c>
      <c r="Q388" s="16">
        <f t="shared" si="91"/>
        <v>9.76</v>
      </c>
      <c r="R388" s="11" t="str">
        <f t="shared" si="82"/>
        <v>9.76</v>
      </c>
      <c r="S388" s="11">
        <f t="shared" si="83"/>
        <v>0</v>
      </c>
      <c r="T388" s="16" t="str">
        <f t="shared" si="88"/>
        <v>9R7</v>
      </c>
      <c r="U388" s="16" t="str">
        <f t="shared" si="89"/>
        <v>9R76</v>
      </c>
      <c r="V388" s="22">
        <v>9.8800000000000008</v>
      </c>
      <c r="W388" s="9">
        <f t="shared" si="84"/>
        <v>-1</v>
      </c>
      <c r="X388" s="21">
        <f t="shared" si="87"/>
        <v>9.8800000000000013E-2</v>
      </c>
      <c r="Y388" s="11" t="str">
        <f t="shared" si="85"/>
        <v>98.8</v>
      </c>
      <c r="Z388" s="11" t="str">
        <f t="shared" si="86"/>
        <v>m</v>
      </c>
    </row>
    <row r="389" spans="15:26">
      <c r="O389" s="16">
        <v>1</v>
      </c>
      <c r="P389" s="9">
        <f t="shared" si="90"/>
        <v>2</v>
      </c>
      <c r="Q389" s="9">
        <f>O389*10^P389/10</f>
        <v>10</v>
      </c>
      <c r="R389" s="11" t="str">
        <f t="shared" ref="R389:R452" si="92">TEXT(Q389*_xlfn.XLOOKUP(P389,Index_Table,D_List),SUBSTITUTE(_xlfn.XLOOKUP(P389,Index_Table,T_List),"""",""))</f>
        <v>10.0</v>
      </c>
      <c r="S389" s="11">
        <f t="shared" ref="S389:S452" si="93">_xlfn.XLOOKUP(P389,Index_Table,Sym_List)</f>
        <v>0</v>
      </c>
      <c r="T389" s="16" t="str">
        <f t="shared" si="88"/>
        <v>100</v>
      </c>
      <c r="U389" s="16" t="str">
        <f t="shared" si="89"/>
        <v>10R0</v>
      </c>
      <c r="V389" s="16">
        <v>1</v>
      </c>
      <c r="W389" s="9">
        <f t="shared" ref="W389:W452" si="94">IF(V389=1,W388+1,W388)</f>
        <v>0</v>
      </c>
      <c r="X389" s="18">
        <f t="shared" si="87"/>
        <v>0.1</v>
      </c>
      <c r="Y389" s="11" t="str">
        <f t="shared" ref="Y389:Y452" si="95">TEXT(X389*_xlfn.XLOOKUP(W389,Index_Table,D_List),SUBSTITUTE(_xlfn.XLOOKUP(W389,Index_Table,T_List),"""",""))</f>
        <v>100</v>
      </c>
      <c r="Z389" s="11" t="str">
        <f t="shared" ref="Z389:Z452" si="96">_xlfn.XLOOKUP(W389,Index_Table,Sym_List)</f>
        <v>m</v>
      </c>
    </row>
    <row r="390" spans="15:26">
      <c r="O390" s="16">
        <v>1.02</v>
      </c>
      <c r="P390" s="9">
        <f t="shared" si="90"/>
        <v>2</v>
      </c>
      <c r="Q390" s="9">
        <f t="shared" ref="Q390:Q453" si="97">O390*10^P390/10</f>
        <v>10.199999999999999</v>
      </c>
      <c r="R390" s="11" t="str">
        <f t="shared" si="92"/>
        <v>10.2</v>
      </c>
      <c r="S390" s="11">
        <f t="shared" si="93"/>
        <v>0</v>
      </c>
      <c r="T390" s="16" t="str">
        <f t="shared" si="88"/>
        <v>100</v>
      </c>
      <c r="U390" s="16" t="str">
        <f t="shared" si="89"/>
        <v>10R2</v>
      </c>
      <c r="V390" s="22">
        <v>1.01</v>
      </c>
      <c r="W390" s="9">
        <f t="shared" si="94"/>
        <v>0</v>
      </c>
      <c r="X390" s="18">
        <f>V390*10^W390/10</f>
        <v>0.10100000000000001</v>
      </c>
      <c r="Y390" s="11" t="str">
        <f t="shared" si="95"/>
        <v>101</v>
      </c>
      <c r="Z390" s="11" t="str">
        <f t="shared" si="96"/>
        <v>m</v>
      </c>
    </row>
    <row r="391" spans="15:26">
      <c r="O391" s="16">
        <v>1.05</v>
      </c>
      <c r="P391" s="9">
        <f t="shared" si="90"/>
        <v>2</v>
      </c>
      <c r="Q391" s="9">
        <f t="shared" si="97"/>
        <v>10.5</v>
      </c>
      <c r="R391" s="11" t="str">
        <f t="shared" si="92"/>
        <v>10.5</v>
      </c>
      <c r="S391" s="11">
        <f t="shared" si="93"/>
        <v>0</v>
      </c>
      <c r="T391" s="16" t="str">
        <f t="shared" si="88"/>
        <v>100</v>
      </c>
      <c r="U391" s="16" t="str">
        <f t="shared" si="89"/>
        <v>10R5</v>
      </c>
      <c r="V391" s="22">
        <v>1.02</v>
      </c>
      <c r="W391" s="9">
        <f t="shared" si="94"/>
        <v>0</v>
      </c>
      <c r="X391" s="18">
        <f t="shared" ref="X391:X454" si="98">V391*10^W391/10</f>
        <v>0.10200000000000001</v>
      </c>
      <c r="Y391" s="11" t="str">
        <f t="shared" si="95"/>
        <v>102</v>
      </c>
      <c r="Z391" s="11" t="str">
        <f t="shared" si="96"/>
        <v>m</v>
      </c>
    </row>
    <row r="392" spans="15:26">
      <c r="O392" s="16">
        <v>1.07</v>
      </c>
      <c r="P392" s="9">
        <f t="shared" si="90"/>
        <v>2</v>
      </c>
      <c r="Q392" s="9">
        <f t="shared" si="97"/>
        <v>10.7</v>
      </c>
      <c r="R392" s="11" t="str">
        <f t="shared" si="92"/>
        <v>10.7</v>
      </c>
      <c r="S392" s="11">
        <f t="shared" si="93"/>
        <v>0</v>
      </c>
      <c r="T392" s="16" t="str">
        <f t="shared" si="88"/>
        <v>100</v>
      </c>
      <c r="U392" s="16" t="str">
        <f t="shared" si="89"/>
        <v>10R7</v>
      </c>
      <c r="V392" s="22">
        <v>1.04</v>
      </c>
      <c r="W392" s="9">
        <f t="shared" si="94"/>
        <v>0</v>
      </c>
      <c r="X392" s="18">
        <f t="shared" si="98"/>
        <v>0.10400000000000001</v>
      </c>
      <c r="Y392" s="11" t="str">
        <f t="shared" si="95"/>
        <v>104</v>
      </c>
      <c r="Z392" s="11" t="str">
        <f t="shared" si="96"/>
        <v>m</v>
      </c>
    </row>
    <row r="393" spans="15:26">
      <c r="O393" s="16">
        <v>1.1000000000000001</v>
      </c>
      <c r="P393" s="9">
        <f t="shared" si="90"/>
        <v>2</v>
      </c>
      <c r="Q393" s="9">
        <f t="shared" si="97"/>
        <v>11.000000000000002</v>
      </c>
      <c r="R393" s="11" t="str">
        <f t="shared" si="92"/>
        <v>11.0</v>
      </c>
      <c r="S393" s="11">
        <f t="shared" si="93"/>
        <v>0</v>
      </c>
      <c r="T393" s="16" t="str">
        <f t="shared" si="88"/>
        <v>110</v>
      </c>
      <c r="U393" s="16" t="str">
        <f t="shared" si="89"/>
        <v>11R0</v>
      </c>
      <c r="V393" s="22">
        <v>1.05</v>
      </c>
      <c r="W393" s="9">
        <f t="shared" si="94"/>
        <v>0</v>
      </c>
      <c r="X393" s="18">
        <f t="shared" si="98"/>
        <v>0.10500000000000001</v>
      </c>
      <c r="Y393" s="11" t="str">
        <f t="shared" si="95"/>
        <v>105</v>
      </c>
      <c r="Z393" s="11" t="str">
        <f t="shared" si="96"/>
        <v>m</v>
      </c>
    </row>
    <row r="394" spans="15:26">
      <c r="O394" s="16">
        <v>1.1299999999999999</v>
      </c>
      <c r="P394" s="9">
        <f t="shared" si="90"/>
        <v>2</v>
      </c>
      <c r="Q394" s="9">
        <f t="shared" si="97"/>
        <v>11.299999999999999</v>
      </c>
      <c r="R394" s="11" t="str">
        <f t="shared" si="92"/>
        <v>11.3</v>
      </c>
      <c r="S394" s="11">
        <f t="shared" si="93"/>
        <v>0</v>
      </c>
      <c r="T394" s="16" t="str">
        <f t="shared" si="88"/>
        <v>110</v>
      </c>
      <c r="U394" s="16" t="str">
        <f t="shared" si="89"/>
        <v>11R3</v>
      </c>
      <c r="V394" s="22">
        <v>1.06</v>
      </c>
      <c r="W394" s="9">
        <f t="shared" si="94"/>
        <v>0</v>
      </c>
      <c r="X394" s="18">
        <f t="shared" si="98"/>
        <v>0.10600000000000001</v>
      </c>
      <c r="Y394" s="11" t="str">
        <f t="shared" si="95"/>
        <v>106</v>
      </c>
      <c r="Z394" s="11" t="str">
        <f t="shared" si="96"/>
        <v>m</v>
      </c>
    </row>
    <row r="395" spans="15:26">
      <c r="O395" s="16">
        <v>1.1499999999999999</v>
      </c>
      <c r="P395" s="9">
        <f t="shared" si="90"/>
        <v>2</v>
      </c>
      <c r="Q395" s="9">
        <f t="shared" si="97"/>
        <v>11.499999999999998</v>
      </c>
      <c r="R395" s="11" t="str">
        <f t="shared" si="92"/>
        <v>11.5</v>
      </c>
      <c r="S395" s="11">
        <f t="shared" si="93"/>
        <v>0</v>
      </c>
      <c r="T395" s="16" t="str">
        <f t="shared" si="88"/>
        <v>110</v>
      </c>
      <c r="U395" s="16" t="str">
        <f t="shared" si="89"/>
        <v>11R5</v>
      </c>
      <c r="V395" s="22">
        <v>1.07</v>
      </c>
      <c r="W395" s="9">
        <f t="shared" si="94"/>
        <v>0</v>
      </c>
      <c r="X395" s="18">
        <f t="shared" si="98"/>
        <v>0.10700000000000001</v>
      </c>
      <c r="Y395" s="11" t="str">
        <f t="shared" si="95"/>
        <v>107</v>
      </c>
      <c r="Z395" s="11" t="str">
        <f t="shared" si="96"/>
        <v>m</v>
      </c>
    </row>
    <row r="396" spans="15:26">
      <c r="O396" s="16">
        <v>1.18</v>
      </c>
      <c r="P396" s="9">
        <f t="shared" si="90"/>
        <v>2</v>
      </c>
      <c r="Q396" s="9">
        <f t="shared" si="97"/>
        <v>11.8</v>
      </c>
      <c r="R396" s="11" t="str">
        <f t="shared" si="92"/>
        <v>11.8</v>
      </c>
      <c r="S396" s="11">
        <f t="shared" si="93"/>
        <v>0</v>
      </c>
      <c r="T396" s="16" t="str">
        <f t="shared" si="88"/>
        <v>110</v>
      </c>
      <c r="U396" s="16" t="str">
        <f t="shared" si="89"/>
        <v>11R8</v>
      </c>
      <c r="V396" s="22">
        <v>1.0900000000000001</v>
      </c>
      <c r="W396" s="9">
        <f t="shared" si="94"/>
        <v>0</v>
      </c>
      <c r="X396" s="18">
        <f t="shared" si="98"/>
        <v>0.10900000000000001</v>
      </c>
      <c r="Y396" s="11" t="str">
        <f t="shared" si="95"/>
        <v>109</v>
      </c>
      <c r="Z396" s="11" t="str">
        <f t="shared" si="96"/>
        <v>m</v>
      </c>
    </row>
    <row r="397" spans="15:26">
      <c r="O397" s="16">
        <v>1.21</v>
      </c>
      <c r="P397" s="9">
        <f t="shared" si="90"/>
        <v>2</v>
      </c>
      <c r="Q397" s="9">
        <f t="shared" si="97"/>
        <v>12.1</v>
      </c>
      <c r="R397" s="11" t="str">
        <f t="shared" si="92"/>
        <v>12.1</v>
      </c>
      <c r="S397" s="11">
        <f t="shared" si="93"/>
        <v>0</v>
      </c>
      <c r="T397" s="16" t="str">
        <f t="shared" si="88"/>
        <v>120</v>
      </c>
      <c r="U397" s="16" t="str">
        <f t="shared" si="89"/>
        <v>12R1</v>
      </c>
      <c r="V397" s="22">
        <v>1.1000000000000001</v>
      </c>
      <c r="W397" s="9">
        <f t="shared" si="94"/>
        <v>0</v>
      </c>
      <c r="X397" s="18">
        <f t="shared" si="98"/>
        <v>0.11000000000000001</v>
      </c>
      <c r="Y397" s="11" t="str">
        <f t="shared" si="95"/>
        <v>110</v>
      </c>
      <c r="Z397" s="11" t="str">
        <f t="shared" si="96"/>
        <v>m</v>
      </c>
    </row>
    <row r="398" spans="15:26">
      <c r="O398" s="16">
        <v>1.24</v>
      </c>
      <c r="P398" s="9">
        <f t="shared" si="90"/>
        <v>2</v>
      </c>
      <c r="Q398" s="9">
        <f t="shared" si="97"/>
        <v>12.4</v>
      </c>
      <c r="R398" s="11" t="str">
        <f t="shared" si="92"/>
        <v>12.4</v>
      </c>
      <c r="S398" s="11">
        <f t="shared" si="93"/>
        <v>0</v>
      </c>
      <c r="T398" s="16" t="str">
        <f t="shared" si="88"/>
        <v>120</v>
      </c>
      <c r="U398" s="16" t="str">
        <f t="shared" si="89"/>
        <v>12R4</v>
      </c>
      <c r="V398" s="22">
        <v>1.1100000000000001</v>
      </c>
      <c r="W398" s="9">
        <f t="shared" si="94"/>
        <v>0</v>
      </c>
      <c r="X398" s="18">
        <f t="shared" si="98"/>
        <v>0.11100000000000002</v>
      </c>
      <c r="Y398" s="11" t="str">
        <f t="shared" si="95"/>
        <v>111</v>
      </c>
      <c r="Z398" s="11" t="str">
        <f t="shared" si="96"/>
        <v>m</v>
      </c>
    </row>
    <row r="399" spans="15:26">
      <c r="O399" s="16">
        <v>1.27</v>
      </c>
      <c r="P399" s="9">
        <f t="shared" si="90"/>
        <v>2</v>
      </c>
      <c r="Q399" s="9">
        <f t="shared" si="97"/>
        <v>12.7</v>
      </c>
      <c r="R399" s="11" t="str">
        <f t="shared" si="92"/>
        <v>12.7</v>
      </c>
      <c r="S399" s="11">
        <f t="shared" si="93"/>
        <v>0</v>
      </c>
      <c r="T399" s="16" t="str">
        <f t="shared" si="88"/>
        <v>120</v>
      </c>
      <c r="U399" s="16" t="str">
        <f t="shared" si="89"/>
        <v>12R7</v>
      </c>
      <c r="V399" s="22">
        <v>1.1299999999999999</v>
      </c>
      <c r="W399" s="9">
        <f t="shared" si="94"/>
        <v>0</v>
      </c>
      <c r="X399" s="18">
        <f t="shared" si="98"/>
        <v>0.11299999999999999</v>
      </c>
      <c r="Y399" s="11" t="str">
        <f t="shared" si="95"/>
        <v>113</v>
      </c>
      <c r="Z399" s="11" t="str">
        <f t="shared" si="96"/>
        <v>m</v>
      </c>
    </row>
    <row r="400" spans="15:26">
      <c r="O400" s="16">
        <v>1.3</v>
      </c>
      <c r="P400" s="9">
        <f t="shared" si="90"/>
        <v>2</v>
      </c>
      <c r="Q400" s="9">
        <f t="shared" si="97"/>
        <v>13</v>
      </c>
      <c r="R400" s="11" t="str">
        <f t="shared" si="92"/>
        <v>13.0</v>
      </c>
      <c r="S400" s="11">
        <f t="shared" si="93"/>
        <v>0</v>
      </c>
      <c r="T400" s="16" t="str">
        <f t="shared" si="88"/>
        <v>130</v>
      </c>
      <c r="U400" s="16" t="str">
        <f t="shared" si="89"/>
        <v>13R0</v>
      </c>
      <c r="V400" s="22">
        <v>1.1399999999999999</v>
      </c>
      <c r="W400" s="9">
        <f t="shared" si="94"/>
        <v>0</v>
      </c>
      <c r="X400" s="18">
        <f t="shared" si="98"/>
        <v>0.11399999999999999</v>
      </c>
      <c r="Y400" s="11" t="str">
        <f t="shared" si="95"/>
        <v>114</v>
      </c>
      <c r="Z400" s="11" t="str">
        <f t="shared" si="96"/>
        <v>m</v>
      </c>
    </row>
    <row r="401" spans="15:26">
      <c r="O401" s="16">
        <v>1.33</v>
      </c>
      <c r="P401" s="9">
        <f t="shared" si="90"/>
        <v>2</v>
      </c>
      <c r="Q401" s="9">
        <f t="shared" si="97"/>
        <v>13.3</v>
      </c>
      <c r="R401" s="11" t="str">
        <f t="shared" si="92"/>
        <v>13.3</v>
      </c>
      <c r="S401" s="11">
        <f t="shared" si="93"/>
        <v>0</v>
      </c>
      <c r="T401" s="16" t="str">
        <f t="shared" si="88"/>
        <v>130</v>
      </c>
      <c r="U401" s="16" t="str">
        <f t="shared" si="89"/>
        <v>13R3</v>
      </c>
      <c r="V401" s="22">
        <v>1.1499999999999999</v>
      </c>
      <c r="W401" s="9">
        <f t="shared" si="94"/>
        <v>0</v>
      </c>
      <c r="X401" s="18">
        <f t="shared" si="98"/>
        <v>0.11499999999999999</v>
      </c>
      <c r="Y401" s="11" t="str">
        <f t="shared" si="95"/>
        <v>115</v>
      </c>
      <c r="Z401" s="11" t="str">
        <f t="shared" si="96"/>
        <v>m</v>
      </c>
    </row>
    <row r="402" spans="15:26">
      <c r="O402" s="16">
        <v>1.37</v>
      </c>
      <c r="P402" s="9">
        <f t="shared" si="90"/>
        <v>2</v>
      </c>
      <c r="Q402" s="9">
        <f t="shared" si="97"/>
        <v>13.7</v>
      </c>
      <c r="R402" s="11" t="str">
        <f t="shared" si="92"/>
        <v>13.7</v>
      </c>
      <c r="S402" s="11">
        <f t="shared" si="93"/>
        <v>0</v>
      </c>
      <c r="T402" s="16" t="str">
        <f t="shared" si="88"/>
        <v>130</v>
      </c>
      <c r="U402" s="16" t="str">
        <f t="shared" si="89"/>
        <v>13R7</v>
      </c>
      <c r="V402" s="22">
        <v>1.17</v>
      </c>
      <c r="W402" s="9">
        <f t="shared" si="94"/>
        <v>0</v>
      </c>
      <c r="X402" s="18">
        <f t="shared" si="98"/>
        <v>0.11699999999999999</v>
      </c>
      <c r="Y402" s="11" t="str">
        <f t="shared" si="95"/>
        <v>117</v>
      </c>
      <c r="Z402" s="11" t="str">
        <f t="shared" si="96"/>
        <v>m</v>
      </c>
    </row>
    <row r="403" spans="15:26">
      <c r="O403" s="16">
        <v>1.4</v>
      </c>
      <c r="P403" s="9">
        <f t="shared" si="90"/>
        <v>2</v>
      </c>
      <c r="Q403" s="9">
        <f t="shared" si="97"/>
        <v>14</v>
      </c>
      <c r="R403" s="11" t="str">
        <f t="shared" si="92"/>
        <v>14.0</v>
      </c>
      <c r="S403" s="11">
        <f t="shared" si="93"/>
        <v>0</v>
      </c>
      <c r="T403" s="16" t="str">
        <f t="shared" si="88"/>
        <v>140</v>
      </c>
      <c r="U403" s="16" t="str">
        <f t="shared" si="89"/>
        <v>14R0</v>
      </c>
      <c r="V403" s="22">
        <v>1.18</v>
      </c>
      <c r="W403" s="9">
        <f t="shared" si="94"/>
        <v>0</v>
      </c>
      <c r="X403" s="18">
        <f t="shared" si="98"/>
        <v>0.11799999999999999</v>
      </c>
      <c r="Y403" s="11" t="str">
        <f t="shared" si="95"/>
        <v>118</v>
      </c>
      <c r="Z403" s="11" t="str">
        <f t="shared" si="96"/>
        <v>m</v>
      </c>
    </row>
    <row r="404" spans="15:26">
      <c r="O404" s="16">
        <v>1.43</v>
      </c>
      <c r="P404" s="9">
        <f t="shared" si="90"/>
        <v>2</v>
      </c>
      <c r="Q404" s="9">
        <f t="shared" si="97"/>
        <v>14.3</v>
      </c>
      <c r="R404" s="11" t="str">
        <f t="shared" si="92"/>
        <v>14.3</v>
      </c>
      <c r="S404" s="11">
        <f t="shared" si="93"/>
        <v>0</v>
      </c>
      <c r="T404" s="16" t="str">
        <f t="shared" si="88"/>
        <v>140</v>
      </c>
      <c r="U404" s="16" t="str">
        <f t="shared" si="89"/>
        <v>14R3</v>
      </c>
      <c r="V404" s="22">
        <v>1.2</v>
      </c>
      <c r="W404" s="9">
        <f t="shared" si="94"/>
        <v>0</v>
      </c>
      <c r="X404" s="18">
        <f t="shared" si="98"/>
        <v>0.12</v>
      </c>
      <c r="Y404" s="11" t="str">
        <f t="shared" si="95"/>
        <v>120</v>
      </c>
      <c r="Z404" s="11" t="str">
        <f t="shared" si="96"/>
        <v>m</v>
      </c>
    </row>
    <row r="405" spans="15:26">
      <c r="O405" s="16">
        <v>1.47</v>
      </c>
      <c r="P405" s="9">
        <f t="shared" si="90"/>
        <v>2</v>
      </c>
      <c r="Q405" s="9">
        <f t="shared" si="97"/>
        <v>14.7</v>
      </c>
      <c r="R405" s="11" t="str">
        <f t="shared" si="92"/>
        <v>14.7</v>
      </c>
      <c r="S405" s="11">
        <f t="shared" si="93"/>
        <v>0</v>
      </c>
      <c r="T405" s="16" t="str">
        <f t="shared" si="88"/>
        <v>140</v>
      </c>
      <c r="U405" s="16" t="str">
        <f t="shared" si="89"/>
        <v>14R7</v>
      </c>
      <c r="V405" s="22">
        <v>1.21</v>
      </c>
      <c r="W405" s="9">
        <f t="shared" si="94"/>
        <v>0</v>
      </c>
      <c r="X405" s="18">
        <f t="shared" si="98"/>
        <v>0.121</v>
      </c>
      <c r="Y405" s="11" t="str">
        <f t="shared" si="95"/>
        <v>121</v>
      </c>
      <c r="Z405" s="11" t="str">
        <f t="shared" si="96"/>
        <v>m</v>
      </c>
    </row>
    <row r="406" spans="15:26">
      <c r="O406" s="16">
        <v>1.5</v>
      </c>
      <c r="P406" s="9">
        <f t="shared" si="90"/>
        <v>2</v>
      </c>
      <c r="Q406" s="9">
        <f t="shared" si="97"/>
        <v>15</v>
      </c>
      <c r="R406" s="11" t="str">
        <f t="shared" si="92"/>
        <v>15.0</v>
      </c>
      <c r="S406" s="11">
        <f t="shared" si="93"/>
        <v>0</v>
      </c>
      <c r="T406" s="16" t="str">
        <f t="shared" si="88"/>
        <v>150</v>
      </c>
      <c r="U406" s="16" t="str">
        <f t="shared" si="89"/>
        <v>15R0</v>
      </c>
      <c r="V406" s="22">
        <v>1.23</v>
      </c>
      <c r="W406" s="9">
        <f t="shared" si="94"/>
        <v>0</v>
      </c>
      <c r="X406" s="18">
        <f t="shared" si="98"/>
        <v>0.123</v>
      </c>
      <c r="Y406" s="11" t="str">
        <f t="shared" si="95"/>
        <v>123</v>
      </c>
      <c r="Z406" s="11" t="str">
        <f t="shared" si="96"/>
        <v>m</v>
      </c>
    </row>
    <row r="407" spans="15:26">
      <c r="O407" s="16">
        <v>1.54</v>
      </c>
      <c r="P407" s="9">
        <f t="shared" si="90"/>
        <v>2</v>
      </c>
      <c r="Q407" s="9">
        <f t="shared" si="97"/>
        <v>15.4</v>
      </c>
      <c r="R407" s="11" t="str">
        <f t="shared" si="92"/>
        <v>15.4</v>
      </c>
      <c r="S407" s="11">
        <f t="shared" si="93"/>
        <v>0</v>
      </c>
      <c r="T407" s="16" t="str">
        <f t="shared" si="88"/>
        <v>150</v>
      </c>
      <c r="U407" s="16" t="str">
        <f t="shared" si="89"/>
        <v>15R4</v>
      </c>
      <c r="V407" s="22">
        <v>1.24</v>
      </c>
      <c r="W407" s="9">
        <f t="shared" si="94"/>
        <v>0</v>
      </c>
      <c r="X407" s="18">
        <f t="shared" si="98"/>
        <v>0.124</v>
      </c>
      <c r="Y407" s="11" t="str">
        <f t="shared" si="95"/>
        <v>124</v>
      </c>
      <c r="Z407" s="11" t="str">
        <f t="shared" si="96"/>
        <v>m</v>
      </c>
    </row>
    <row r="408" spans="15:26">
      <c r="O408" s="16">
        <v>1.58</v>
      </c>
      <c r="P408" s="9">
        <f t="shared" si="90"/>
        <v>2</v>
      </c>
      <c r="Q408" s="9">
        <f t="shared" si="97"/>
        <v>15.8</v>
      </c>
      <c r="R408" s="11" t="str">
        <f t="shared" si="92"/>
        <v>15.8</v>
      </c>
      <c r="S408" s="11">
        <f t="shared" si="93"/>
        <v>0</v>
      </c>
      <c r="T408" s="16" t="str">
        <f t="shared" si="88"/>
        <v>150</v>
      </c>
      <c r="U408" s="16" t="str">
        <f t="shared" si="89"/>
        <v>15R8</v>
      </c>
      <c r="V408" s="22">
        <v>1.26</v>
      </c>
      <c r="W408" s="9">
        <f t="shared" si="94"/>
        <v>0</v>
      </c>
      <c r="X408" s="18">
        <f t="shared" si="98"/>
        <v>0.126</v>
      </c>
      <c r="Y408" s="11" t="str">
        <f t="shared" si="95"/>
        <v>126</v>
      </c>
      <c r="Z408" s="11" t="str">
        <f t="shared" si="96"/>
        <v>m</v>
      </c>
    </row>
    <row r="409" spans="15:26">
      <c r="O409" s="16">
        <v>1.62</v>
      </c>
      <c r="P409" s="9">
        <f t="shared" si="90"/>
        <v>2</v>
      </c>
      <c r="Q409" s="9">
        <f t="shared" si="97"/>
        <v>16.2</v>
      </c>
      <c r="R409" s="11" t="str">
        <f t="shared" si="92"/>
        <v>16.2</v>
      </c>
      <c r="S409" s="11">
        <f t="shared" si="93"/>
        <v>0</v>
      </c>
      <c r="T409" s="16" t="str">
        <f t="shared" si="88"/>
        <v>160</v>
      </c>
      <c r="U409" s="16" t="str">
        <f t="shared" si="89"/>
        <v>16R2</v>
      </c>
      <c r="V409" s="22">
        <v>1.27</v>
      </c>
      <c r="W409" s="9">
        <f t="shared" si="94"/>
        <v>0</v>
      </c>
      <c r="X409" s="18">
        <f t="shared" si="98"/>
        <v>0.127</v>
      </c>
      <c r="Y409" s="11" t="str">
        <f t="shared" si="95"/>
        <v>127</v>
      </c>
      <c r="Z409" s="11" t="str">
        <f t="shared" si="96"/>
        <v>m</v>
      </c>
    </row>
    <row r="410" spans="15:26">
      <c r="O410" s="16">
        <v>1.65</v>
      </c>
      <c r="P410" s="9">
        <f t="shared" si="90"/>
        <v>2</v>
      </c>
      <c r="Q410" s="9">
        <f t="shared" si="97"/>
        <v>16.5</v>
      </c>
      <c r="R410" s="11" t="str">
        <f t="shared" si="92"/>
        <v>16.5</v>
      </c>
      <c r="S410" s="11">
        <f t="shared" si="93"/>
        <v>0</v>
      </c>
      <c r="T410" s="16" t="str">
        <f t="shared" si="88"/>
        <v>160</v>
      </c>
      <c r="U410" s="16" t="str">
        <f t="shared" si="89"/>
        <v>16R5</v>
      </c>
      <c r="V410" s="22">
        <v>1.29</v>
      </c>
      <c r="W410" s="9">
        <f t="shared" si="94"/>
        <v>0</v>
      </c>
      <c r="X410" s="18">
        <f t="shared" si="98"/>
        <v>0.129</v>
      </c>
      <c r="Y410" s="11" t="str">
        <f t="shared" si="95"/>
        <v>129</v>
      </c>
      <c r="Z410" s="11" t="str">
        <f t="shared" si="96"/>
        <v>m</v>
      </c>
    </row>
    <row r="411" spans="15:26">
      <c r="O411" s="16">
        <v>1.69</v>
      </c>
      <c r="P411" s="9">
        <f t="shared" si="90"/>
        <v>2</v>
      </c>
      <c r="Q411" s="9">
        <f t="shared" si="97"/>
        <v>16.899999999999999</v>
      </c>
      <c r="R411" s="11" t="str">
        <f t="shared" si="92"/>
        <v>16.9</v>
      </c>
      <c r="S411" s="11">
        <f t="shared" si="93"/>
        <v>0</v>
      </c>
      <c r="T411" s="16" t="str">
        <f t="shared" si="88"/>
        <v>160</v>
      </c>
      <c r="U411" s="16" t="str">
        <f t="shared" si="89"/>
        <v>16R9</v>
      </c>
      <c r="V411" s="22">
        <v>1.3</v>
      </c>
      <c r="W411" s="9">
        <f t="shared" si="94"/>
        <v>0</v>
      </c>
      <c r="X411" s="18">
        <f t="shared" si="98"/>
        <v>0.13</v>
      </c>
      <c r="Y411" s="11" t="str">
        <f t="shared" si="95"/>
        <v>130</v>
      </c>
      <c r="Z411" s="11" t="str">
        <f t="shared" si="96"/>
        <v>m</v>
      </c>
    </row>
    <row r="412" spans="15:26">
      <c r="O412" s="16">
        <v>1.74</v>
      </c>
      <c r="P412" s="9">
        <f t="shared" si="90"/>
        <v>2</v>
      </c>
      <c r="Q412" s="9">
        <f t="shared" si="97"/>
        <v>17.399999999999999</v>
      </c>
      <c r="R412" s="11" t="str">
        <f t="shared" si="92"/>
        <v>17.4</v>
      </c>
      <c r="S412" s="11">
        <f t="shared" si="93"/>
        <v>0</v>
      </c>
      <c r="T412" s="16" t="str">
        <f t="shared" si="88"/>
        <v>170</v>
      </c>
      <c r="U412" s="16" t="str">
        <f t="shared" si="89"/>
        <v>17R4</v>
      </c>
      <c r="V412" s="22">
        <v>1.32</v>
      </c>
      <c r="W412" s="9">
        <f t="shared" si="94"/>
        <v>0</v>
      </c>
      <c r="X412" s="18">
        <f t="shared" si="98"/>
        <v>0.13200000000000001</v>
      </c>
      <c r="Y412" s="11" t="str">
        <f t="shared" si="95"/>
        <v>132</v>
      </c>
      <c r="Z412" s="11" t="str">
        <f t="shared" si="96"/>
        <v>m</v>
      </c>
    </row>
    <row r="413" spans="15:26">
      <c r="O413" s="16">
        <v>1.78</v>
      </c>
      <c r="P413" s="9">
        <f t="shared" si="90"/>
        <v>2</v>
      </c>
      <c r="Q413" s="9">
        <f t="shared" si="97"/>
        <v>17.8</v>
      </c>
      <c r="R413" s="11" t="str">
        <f t="shared" si="92"/>
        <v>17.8</v>
      </c>
      <c r="S413" s="11">
        <f t="shared" si="93"/>
        <v>0</v>
      </c>
      <c r="T413" s="16" t="str">
        <f t="shared" si="88"/>
        <v>170</v>
      </c>
      <c r="U413" s="16" t="str">
        <f t="shared" si="89"/>
        <v>17R8</v>
      </c>
      <c r="V413" s="22">
        <v>1.33</v>
      </c>
      <c r="W413" s="9">
        <f t="shared" si="94"/>
        <v>0</v>
      </c>
      <c r="X413" s="18">
        <f t="shared" si="98"/>
        <v>0.13300000000000001</v>
      </c>
      <c r="Y413" s="11" t="str">
        <f t="shared" si="95"/>
        <v>133</v>
      </c>
      <c r="Z413" s="11" t="str">
        <f t="shared" si="96"/>
        <v>m</v>
      </c>
    </row>
    <row r="414" spans="15:26">
      <c r="O414" s="16">
        <v>1.82</v>
      </c>
      <c r="P414" s="9">
        <f t="shared" si="90"/>
        <v>2</v>
      </c>
      <c r="Q414" s="9">
        <f t="shared" si="97"/>
        <v>18.2</v>
      </c>
      <c r="R414" s="11" t="str">
        <f t="shared" si="92"/>
        <v>18.2</v>
      </c>
      <c r="S414" s="11">
        <f t="shared" si="93"/>
        <v>0</v>
      </c>
      <c r="T414" s="16" t="str">
        <f t="shared" si="88"/>
        <v>180</v>
      </c>
      <c r="U414" s="16" t="str">
        <f t="shared" si="89"/>
        <v>18R2</v>
      </c>
      <c r="V414" s="22">
        <v>1.35</v>
      </c>
      <c r="W414" s="9">
        <f t="shared" si="94"/>
        <v>0</v>
      </c>
      <c r="X414" s="18">
        <f t="shared" si="98"/>
        <v>0.13500000000000001</v>
      </c>
      <c r="Y414" s="11" t="str">
        <f t="shared" si="95"/>
        <v>135</v>
      </c>
      <c r="Z414" s="11" t="str">
        <f t="shared" si="96"/>
        <v>m</v>
      </c>
    </row>
    <row r="415" spans="15:26">
      <c r="O415" s="16">
        <v>1.87</v>
      </c>
      <c r="P415" s="9">
        <f t="shared" si="90"/>
        <v>2</v>
      </c>
      <c r="Q415" s="9">
        <f t="shared" si="97"/>
        <v>18.7</v>
      </c>
      <c r="R415" s="11" t="str">
        <f t="shared" si="92"/>
        <v>18.7</v>
      </c>
      <c r="S415" s="11">
        <f t="shared" si="93"/>
        <v>0</v>
      </c>
      <c r="T415" s="16" t="str">
        <f t="shared" si="88"/>
        <v>180</v>
      </c>
      <c r="U415" s="16" t="str">
        <f t="shared" si="89"/>
        <v>18R7</v>
      </c>
      <c r="V415" s="22">
        <v>1.37</v>
      </c>
      <c r="W415" s="9">
        <f t="shared" si="94"/>
        <v>0</v>
      </c>
      <c r="X415" s="18">
        <f t="shared" si="98"/>
        <v>0.13700000000000001</v>
      </c>
      <c r="Y415" s="11" t="str">
        <f t="shared" si="95"/>
        <v>137</v>
      </c>
      <c r="Z415" s="11" t="str">
        <f t="shared" si="96"/>
        <v>m</v>
      </c>
    </row>
    <row r="416" spans="15:26">
      <c r="O416" s="16">
        <v>1.91</v>
      </c>
      <c r="P416" s="9">
        <f t="shared" si="90"/>
        <v>2</v>
      </c>
      <c r="Q416" s="9">
        <f t="shared" si="97"/>
        <v>19.100000000000001</v>
      </c>
      <c r="R416" s="11" t="str">
        <f t="shared" si="92"/>
        <v>19.1</v>
      </c>
      <c r="S416" s="11">
        <f t="shared" si="93"/>
        <v>0</v>
      </c>
      <c r="T416" s="16" t="str">
        <f t="shared" si="88"/>
        <v>190</v>
      </c>
      <c r="U416" s="16" t="str">
        <f t="shared" si="89"/>
        <v>19R1</v>
      </c>
      <c r="V416" s="22">
        <v>1.38</v>
      </c>
      <c r="W416" s="9">
        <f t="shared" si="94"/>
        <v>0</v>
      </c>
      <c r="X416" s="18">
        <f t="shared" si="98"/>
        <v>0.13799999999999998</v>
      </c>
      <c r="Y416" s="11" t="str">
        <f t="shared" si="95"/>
        <v>138</v>
      </c>
      <c r="Z416" s="11" t="str">
        <f t="shared" si="96"/>
        <v>m</v>
      </c>
    </row>
    <row r="417" spans="15:26">
      <c r="O417" s="16">
        <v>1.96</v>
      </c>
      <c r="P417" s="9">
        <f t="shared" si="90"/>
        <v>2</v>
      </c>
      <c r="Q417" s="9">
        <f t="shared" si="97"/>
        <v>19.600000000000001</v>
      </c>
      <c r="R417" s="11" t="str">
        <f t="shared" si="92"/>
        <v>19.6</v>
      </c>
      <c r="S417" s="11">
        <f t="shared" si="93"/>
        <v>0</v>
      </c>
      <c r="T417" s="16" t="str">
        <f t="shared" si="88"/>
        <v>190</v>
      </c>
      <c r="U417" s="16" t="str">
        <f t="shared" si="89"/>
        <v>19R6</v>
      </c>
      <c r="V417" s="22">
        <v>1.4</v>
      </c>
      <c r="W417" s="9">
        <f t="shared" si="94"/>
        <v>0</v>
      </c>
      <c r="X417" s="18">
        <f t="shared" si="98"/>
        <v>0.13999999999999999</v>
      </c>
      <c r="Y417" s="11" t="str">
        <f t="shared" si="95"/>
        <v>140</v>
      </c>
      <c r="Z417" s="11" t="str">
        <f t="shared" si="96"/>
        <v>m</v>
      </c>
    </row>
    <row r="418" spans="15:26">
      <c r="O418" s="16">
        <v>2</v>
      </c>
      <c r="P418" s="9">
        <f t="shared" si="90"/>
        <v>2</v>
      </c>
      <c r="Q418" s="9">
        <f t="shared" si="97"/>
        <v>20</v>
      </c>
      <c r="R418" s="11" t="str">
        <f t="shared" si="92"/>
        <v>20.0</v>
      </c>
      <c r="S418" s="11">
        <f t="shared" si="93"/>
        <v>0</v>
      </c>
      <c r="T418" s="16" t="str">
        <f t="shared" si="88"/>
        <v>200</v>
      </c>
      <c r="U418" s="16" t="str">
        <f t="shared" si="89"/>
        <v>20R0</v>
      </c>
      <c r="V418" s="22">
        <v>1.42</v>
      </c>
      <c r="W418" s="9">
        <f t="shared" si="94"/>
        <v>0</v>
      </c>
      <c r="X418" s="18">
        <f t="shared" si="98"/>
        <v>0.14199999999999999</v>
      </c>
      <c r="Y418" s="11" t="str">
        <f t="shared" si="95"/>
        <v>142</v>
      </c>
      <c r="Z418" s="11" t="str">
        <f t="shared" si="96"/>
        <v>m</v>
      </c>
    </row>
    <row r="419" spans="15:26">
      <c r="O419" s="16">
        <v>2.0499999999999998</v>
      </c>
      <c r="P419" s="9">
        <f t="shared" si="90"/>
        <v>2</v>
      </c>
      <c r="Q419" s="9">
        <f t="shared" si="97"/>
        <v>20.499999999999996</v>
      </c>
      <c r="R419" s="11" t="str">
        <f t="shared" si="92"/>
        <v>20.5</v>
      </c>
      <c r="S419" s="11">
        <f t="shared" si="93"/>
        <v>0</v>
      </c>
      <c r="T419" s="16" t="str">
        <f t="shared" si="88"/>
        <v>200</v>
      </c>
      <c r="U419" s="16" t="str">
        <f t="shared" si="89"/>
        <v>20R5</v>
      </c>
      <c r="V419" s="22">
        <v>1.43</v>
      </c>
      <c r="W419" s="9">
        <f t="shared" si="94"/>
        <v>0</v>
      </c>
      <c r="X419" s="18">
        <f t="shared" si="98"/>
        <v>0.14299999999999999</v>
      </c>
      <c r="Y419" s="11" t="str">
        <f t="shared" si="95"/>
        <v>143</v>
      </c>
      <c r="Z419" s="11" t="str">
        <f t="shared" si="96"/>
        <v>m</v>
      </c>
    </row>
    <row r="420" spans="15:26">
      <c r="O420" s="16">
        <v>2.1</v>
      </c>
      <c r="P420" s="9">
        <f t="shared" si="90"/>
        <v>2</v>
      </c>
      <c r="Q420" s="9">
        <f t="shared" si="97"/>
        <v>21</v>
      </c>
      <c r="R420" s="11" t="str">
        <f t="shared" si="92"/>
        <v>21.0</v>
      </c>
      <c r="S420" s="11">
        <f t="shared" si="93"/>
        <v>0</v>
      </c>
      <c r="T420" s="16" t="str">
        <f t="shared" si="88"/>
        <v>210</v>
      </c>
      <c r="U420" s="16" t="str">
        <f t="shared" si="89"/>
        <v>21R0</v>
      </c>
      <c r="V420" s="22">
        <v>1.45</v>
      </c>
      <c r="W420" s="9">
        <f t="shared" si="94"/>
        <v>0</v>
      </c>
      <c r="X420" s="18">
        <f t="shared" si="98"/>
        <v>0.14499999999999999</v>
      </c>
      <c r="Y420" s="11" t="str">
        <f t="shared" si="95"/>
        <v>145</v>
      </c>
      <c r="Z420" s="11" t="str">
        <f t="shared" si="96"/>
        <v>m</v>
      </c>
    </row>
    <row r="421" spans="15:26">
      <c r="O421" s="16">
        <v>2.15</v>
      </c>
      <c r="P421" s="9">
        <f t="shared" si="90"/>
        <v>2</v>
      </c>
      <c r="Q421" s="9">
        <f t="shared" si="97"/>
        <v>21.5</v>
      </c>
      <c r="R421" s="11" t="str">
        <f t="shared" si="92"/>
        <v>21.5</v>
      </c>
      <c r="S421" s="11">
        <f t="shared" si="93"/>
        <v>0</v>
      </c>
      <c r="T421" s="16" t="str">
        <f t="shared" ref="T421:T484" si="99">IF(P421&lt;2,LEFT(U421,3),LEFT(U421,2)&amp;P421-2)</f>
        <v>210</v>
      </c>
      <c r="U421" s="16" t="str">
        <f t="shared" ref="U421:U482" si="100">IF(P421&lt;0,"R0"&amp;LEFT(R421,2),IF(P421&lt;1,"R"&amp;R421,IF(P421&lt;3,SUBSTITUTE(R421,".","R"),LEFT(_xlfn.VALUETOTEXT(Q421),3)&amp;P421-3)))</f>
        <v>21R5</v>
      </c>
      <c r="V421" s="22">
        <v>1.47</v>
      </c>
      <c r="W421" s="9">
        <f t="shared" si="94"/>
        <v>0</v>
      </c>
      <c r="X421" s="18">
        <f t="shared" si="98"/>
        <v>0.14699999999999999</v>
      </c>
      <c r="Y421" s="11" t="str">
        <f t="shared" si="95"/>
        <v>147</v>
      </c>
      <c r="Z421" s="11" t="str">
        <f t="shared" si="96"/>
        <v>m</v>
      </c>
    </row>
    <row r="422" spans="15:26">
      <c r="O422" s="16">
        <v>2.21</v>
      </c>
      <c r="P422" s="9">
        <f t="shared" ref="P422:P485" si="101">IF(O422=1,P421+1,P421)</f>
        <v>2</v>
      </c>
      <c r="Q422" s="9">
        <f t="shared" si="97"/>
        <v>22.1</v>
      </c>
      <c r="R422" s="11" t="str">
        <f t="shared" si="92"/>
        <v>22.1</v>
      </c>
      <c r="S422" s="11">
        <f t="shared" si="93"/>
        <v>0</v>
      </c>
      <c r="T422" s="16" t="str">
        <f t="shared" si="99"/>
        <v>220</v>
      </c>
      <c r="U422" s="16" t="str">
        <f t="shared" si="100"/>
        <v>22R1</v>
      </c>
      <c r="V422" s="22">
        <v>1.49</v>
      </c>
      <c r="W422" s="9">
        <f t="shared" si="94"/>
        <v>0</v>
      </c>
      <c r="X422" s="18">
        <f t="shared" si="98"/>
        <v>0.14899999999999999</v>
      </c>
      <c r="Y422" s="11" t="str">
        <f t="shared" si="95"/>
        <v>149</v>
      </c>
      <c r="Z422" s="11" t="str">
        <f t="shared" si="96"/>
        <v>m</v>
      </c>
    </row>
    <row r="423" spans="15:26">
      <c r="O423" s="16">
        <v>2.2599999999999998</v>
      </c>
      <c r="P423" s="9">
        <f t="shared" si="101"/>
        <v>2</v>
      </c>
      <c r="Q423" s="9">
        <f t="shared" si="97"/>
        <v>22.599999999999998</v>
      </c>
      <c r="R423" s="11" t="str">
        <f t="shared" si="92"/>
        <v>22.6</v>
      </c>
      <c r="S423" s="11">
        <f t="shared" si="93"/>
        <v>0</v>
      </c>
      <c r="T423" s="16" t="str">
        <f t="shared" si="99"/>
        <v>220</v>
      </c>
      <c r="U423" s="16" t="str">
        <f t="shared" si="100"/>
        <v>22R6</v>
      </c>
      <c r="V423" s="22">
        <v>1.5</v>
      </c>
      <c r="W423" s="9">
        <f t="shared" si="94"/>
        <v>0</v>
      </c>
      <c r="X423" s="18">
        <f t="shared" si="98"/>
        <v>0.15</v>
      </c>
      <c r="Y423" s="11" t="str">
        <f t="shared" si="95"/>
        <v>150</v>
      </c>
      <c r="Z423" s="11" t="str">
        <f t="shared" si="96"/>
        <v>m</v>
      </c>
    </row>
    <row r="424" spans="15:26">
      <c r="O424" s="16">
        <v>2.3199999999999998</v>
      </c>
      <c r="P424" s="9">
        <f t="shared" si="101"/>
        <v>2</v>
      </c>
      <c r="Q424" s="9">
        <f t="shared" si="97"/>
        <v>23.199999999999996</v>
      </c>
      <c r="R424" s="11" t="str">
        <f t="shared" si="92"/>
        <v>23.2</v>
      </c>
      <c r="S424" s="11">
        <f t="shared" si="93"/>
        <v>0</v>
      </c>
      <c r="T424" s="16" t="str">
        <f t="shared" si="99"/>
        <v>230</v>
      </c>
      <c r="U424" s="16" t="str">
        <f t="shared" si="100"/>
        <v>23R2</v>
      </c>
      <c r="V424" s="22">
        <v>1.52</v>
      </c>
      <c r="W424" s="9">
        <f t="shared" si="94"/>
        <v>0</v>
      </c>
      <c r="X424" s="18">
        <f t="shared" si="98"/>
        <v>0.152</v>
      </c>
      <c r="Y424" s="11" t="str">
        <f t="shared" si="95"/>
        <v>152</v>
      </c>
      <c r="Z424" s="11" t="str">
        <f t="shared" si="96"/>
        <v>m</v>
      </c>
    </row>
    <row r="425" spans="15:26">
      <c r="O425" s="16">
        <v>2.37</v>
      </c>
      <c r="P425" s="9">
        <f t="shared" si="101"/>
        <v>2</v>
      </c>
      <c r="Q425" s="9">
        <f t="shared" si="97"/>
        <v>23.7</v>
      </c>
      <c r="R425" s="11" t="str">
        <f t="shared" si="92"/>
        <v>23.7</v>
      </c>
      <c r="S425" s="11">
        <f t="shared" si="93"/>
        <v>0</v>
      </c>
      <c r="T425" s="16" t="str">
        <f t="shared" si="99"/>
        <v>230</v>
      </c>
      <c r="U425" s="16" t="str">
        <f t="shared" si="100"/>
        <v>23R7</v>
      </c>
      <c r="V425" s="22">
        <v>1.54</v>
      </c>
      <c r="W425" s="9">
        <f t="shared" si="94"/>
        <v>0</v>
      </c>
      <c r="X425" s="18">
        <f t="shared" si="98"/>
        <v>0.154</v>
      </c>
      <c r="Y425" s="11" t="str">
        <f t="shared" si="95"/>
        <v>154</v>
      </c>
      <c r="Z425" s="11" t="str">
        <f t="shared" si="96"/>
        <v>m</v>
      </c>
    </row>
    <row r="426" spans="15:26">
      <c r="O426" s="16">
        <v>2.4300000000000002</v>
      </c>
      <c r="P426" s="9">
        <f t="shared" si="101"/>
        <v>2</v>
      </c>
      <c r="Q426" s="9">
        <f t="shared" si="97"/>
        <v>24.300000000000004</v>
      </c>
      <c r="R426" s="11" t="str">
        <f t="shared" si="92"/>
        <v>24.3</v>
      </c>
      <c r="S426" s="11">
        <f t="shared" si="93"/>
        <v>0</v>
      </c>
      <c r="T426" s="16" t="str">
        <f t="shared" si="99"/>
        <v>240</v>
      </c>
      <c r="U426" s="16" t="str">
        <f t="shared" si="100"/>
        <v>24R3</v>
      </c>
      <c r="V426" s="22">
        <v>1.56</v>
      </c>
      <c r="W426" s="9">
        <f t="shared" si="94"/>
        <v>0</v>
      </c>
      <c r="X426" s="18">
        <f t="shared" si="98"/>
        <v>0.156</v>
      </c>
      <c r="Y426" s="11" t="str">
        <f t="shared" si="95"/>
        <v>156</v>
      </c>
      <c r="Z426" s="11" t="str">
        <f t="shared" si="96"/>
        <v>m</v>
      </c>
    </row>
    <row r="427" spans="15:26">
      <c r="O427" s="16">
        <v>2.4900000000000002</v>
      </c>
      <c r="P427" s="9">
        <f t="shared" si="101"/>
        <v>2</v>
      </c>
      <c r="Q427" s="9">
        <f t="shared" si="97"/>
        <v>24.900000000000002</v>
      </c>
      <c r="R427" s="11" t="str">
        <f t="shared" si="92"/>
        <v>24.9</v>
      </c>
      <c r="S427" s="11">
        <f t="shared" si="93"/>
        <v>0</v>
      </c>
      <c r="T427" s="16" t="str">
        <f t="shared" si="99"/>
        <v>240</v>
      </c>
      <c r="U427" s="16" t="str">
        <f t="shared" si="100"/>
        <v>24R9</v>
      </c>
      <c r="V427" s="22">
        <v>1.58</v>
      </c>
      <c r="W427" s="9">
        <f t="shared" si="94"/>
        <v>0</v>
      </c>
      <c r="X427" s="18">
        <f t="shared" si="98"/>
        <v>0.158</v>
      </c>
      <c r="Y427" s="11" t="str">
        <f t="shared" si="95"/>
        <v>158</v>
      </c>
      <c r="Z427" s="11" t="str">
        <f t="shared" si="96"/>
        <v>m</v>
      </c>
    </row>
    <row r="428" spans="15:26">
      <c r="O428" s="16">
        <v>2.5499999999999998</v>
      </c>
      <c r="P428" s="9">
        <f t="shared" si="101"/>
        <v>2</v>
      </c>
      <c r="Q428" s="9">
        <f t="shared" si="97"/>
        <v>25.499999999999996</v>
      </c>
      <c r="R428" s="11" t="str">
        <f t="shared" si="92"/>
        <v>25.5</v>
      </c>
      <c r="S428" s="11">
        <f t="shared" si="93"/>
        <v>0</v>
      </c>
      <c r="T428" s="16" t="str">
        <f t="shared" si="99"/>
        <v>250</v>
      </c>
      <c r="U428" s="16" t="str">
        <f t="shared" si="100"/>
        <v>25R5</v>
      </c>
      <c r="V428" s="22">
        <v>1.6</v>
      </c>
      <c r="W428" s="9">
        <f t="shared" si="94"/>
        <v>0</v>
      </c>
      <c r="X428" s="18">
        <f t="shared" si="98"/>
        <v>0.16</v>
      </c>
      <c r="Y428" s="11" t="str">
        <f t="shared" si="95"/>
        <v>160</v>
      </c>
      <c r="Z428" s="11" t="str">
        <f t="shared" si="96"/>
        <v>m</v>
      </c>
    </row>
    <row r="429" spans="15:26">
      <c r="O429" s="16">
        <v>2.61</v>
      </c>
      <c r="P429" s="9">
        <f t="shared" si="101"/>
        <v>2</v>
      </c>
      <c r="Q429" s="9">
        <f t="shared" si="97"/>
        <v>26.1</v>
      </c>
      <c r="R429" s="11" t="str">
        <f t="shared" si="92"/>
        <v>26.1</v>
      </c>
      <c r="S429" s="11">
        <f t="shared" si="93"/>
        <v>0</v>
      </c>
      <c r="T429" s="16" t="str">
        <f t="shared" si="99"/>
        <v>260</v>
      </c>
      <c r="U429" s="16" t="str">
        <f t="shared" si="100"/>
        <v>26R1</v>
      </c>
      <c r="V429" s="22">
        <v>1.62</v>
      </c>
      <c r="W429" s="9">
        <f t="shared" si="94"/>
        <v>0</v>
      </c>
      <c r="X429" s="18">
        <f t="shared" si="98"/>
        <v>0.16200000000000001</v>
      </c>
      <c r="Y429" s="11" t="str">
        <f t="shared" si="95"/>
        <v>162</v>
      </c>
      <c r="Z429" s="11" t="str">
        <f t="shared" si="96"/>
        <v>m</v>
      </c>
    </row>
    <row r="430" spans="15:26">
      <c r="O430" s="16">
        <v>2.67</v>
      </c>
      <c r="P430" s="9">
        <f t="shared" si="101"/>
        <v>2</v>
      </c>
      <c r="Q430" s="9">
        <f t="shared" si="97"/>
        <v>26.7</v>
      </c>
      <c r="R430" s="11" t="str">
        <f t="shared" si="92"/>
        <v>26.7</v>
      </c>
      <c r="S430" s="11">
        <f t="shared" si="93"/>
        <v>0</v>
      </c>
      <c r="T430" s="16" t="str">
        <f t="shared" si="99"/>
        <v>260</v>
      </c>
      <c r="U430" s="16" t="str">
        <f t="shared" si="100"/>
        <v>26R7</v>
      </c>
      <c r="V430" s="22">
        <v>1.64</v>
      </c>
      <c r="W430" s="9">
        <f t="shared" si="94"/>
        <v>0</v>
      </c>
      <c r="X430" s="18">
        <f t="shared" si="98"/>
        <v>0.16399999999999998</v>
      </c>
      <c r="Y430" s="11" t="str">
        <f t="shared" si="95"/>
        <v>164</v>
      </c>
      <c r="Z430" s="11" t="str">
        <f t="shared" si="96"/>
        <v>m</v>
      </c>
    </row>
    <row r="431" spans="15:26">
      <c r="O431" s="16">
        <v>2.74</v>
      </c>
      <c r="P431" s="9">
        <f t="shared" si="101"/>
        <v>2</v>
      </c>
      <c r="Q431" s="9">
        <f t="shared" si="97"/>
        <v>27.4</v>
      </c>
      <c r="R431" s="11" t="str">
        <f t="shared" si="92"/>
        <v>27.4</v>
      </c>
      <c r="S431" s="11">
        <f t="shared" si="93"/>
        <v>0</v>
      </c>
      <c r="T431" s="16" t="str">
        <f t="shared" si="99"/>
        <v>270</v>
      </c>
      <c r="U431" s="16" t="str">
        <f t="shared" si="100"/>
        <v>27R4</v>
      </c>
      <c r="V431" s="22">
        <v>1.65</v>
      </c>
      <c r="W431" s="9">
        <f t="shared" si="94"/>
        <v>0</v>
      </c>
      <c r="X431" s="18">
        <f t="shared" si="98"/>
        <v>0.16499999999999998</v>
      </c>
      <c r="Y431" s="11" t="str">
        <f t="shared" si="95"/>
        <v>165</v>
      </c>
      <c r="Z431" s="11" t="str">
        <f t="shared" si="96"/>
        <v>m</v>
      </c>
    </row>
    <row r="432" spans="15:26">
      <c r="O432" s="16">
        <v>2.8</v>
      </c>
      <c r="P432" s="9">
        <f t="shared" si="101"/>
        <v>2</v>
      </c>
      <c r="Q432" s="9">
        <f t="shared" si="97"/>
        <v>28</v>
      </c>
      <c r="R432" s="11" t="str">
        <f t="shared" si="92"/>
        <v>28.0</v>
      </c>
      <c r="S432" s="11">
        <f t="shared" si="93"/>
        <v>0</v>
      </c>
      <c r="T432" s="16" t="str">
        <f t="shared" si="99"/>
        <v>280</v>
      </c>
      <c r="U432" s="16" t="str">
        <f t="shared" si="100"/>
        <v>28R0</v>
      </c>
      <c r="V432" s="22">
        <v>1.67</v>
      </c>
      <c r="W432" s="9">
        <f t="shared" si="94"/>
        <v>0</v>
      </c>
      <c r="X432" s="18">
        <f t="shared" si="98"/>
        <v>0.16699999999999998</v>
      </c>
      <c r="Y432" s="11" t="str">
        <f t="shared" si="95"/>
        <v>167</v>
      </c>
      <c r="Z432" s="11" t="str">
        <f t="shared" si="96"/>
        <v>m</v>
      </c>
    </row>
    <row r="433" spans="15:26">
      <c r="O433" s="16">
        <v>2.87</v>
      </c>
      <c r="P433" s="9">
        <f t="shared" si="101"/>
        <v>2</v>
      </c>
      <c r="Q433" s="9">
        <f t="shared" si="97"/>
        <v>28.7</v>
      </c>
      <c r="R433" s="11" t="str">
        <f t="shared" si="92"/>
        <v>28.7</v>
      </c>
      <c r="S433" s="11">
        <f t="shared" si="93"/>
        <v>0</v>
      </c>
      <c r="T433" s="16" t="str">
        <f t="shared" si="99"/>
        <v>280</v>
      </c>
      <c r="U433" s="16" t="str">
        <f t="shared" si="100"/>
        <v>28R7</v>
      </c>
      <c r="V433" s="22">
        <v>1.69</v>
      </c>
      <c r="W433" s="9">
        <f t="shared" si="94"/>
        <v>0</v>
      </c>
      <c r="X433" s="18">
        <f t="shared" si="98"/>
        <v>0.16899999999999998</v>
      </c>
      <c r="Y433" s="11" t="str">
        <f t="shared" si="95"/>
        <v>169</v>
      </c>
      <c r="Z433" s="11" t="str">
        <f t="shared" si="96"/>
        <v>m</v>
      </c>
    </row>
    <row r="434" spans="15:26">
      <c r="O434" s="16">
        <v>2.94</v>
      </c>
      <c r="P434" s="9">
        <f t="shared" si="101"/>
        <v>2</v>
      </c>
      <c r="Q434" s="9">
        <f t="shared" si="97"/>
        <v>29.4</v>
      </c>
      <c r="R434" s="11" t="str">
        <f t="shared" si="92"/>
        <v>29.4</v>
      </c>
      <c r="S434" s="11">
        <f t="shared" si="93"/>
        <v>0</v>
      </c>
      <c r="T434" s="16" t="str">
        <f t="shared" si="99"/>
        <v>290</v>
      </c>
      <c r="U434" s="16" t="str">
        <f t="shared" si="100"/>
        <v>29R4</v>
      </c>
      <c r="V434" s="22">
        <v>1.72</v>
      </c>
      <c r="W434" s="9">
        <f t="shared" si="94"/>
        <v>0</v>
      </c>
      <c r="X434" s="18">
        <f t="shared" si="98"/>
        <v>0.17199999999999999</v>
      </c>
      <c r="Y434" s="11" t="str">
        <f t="shared" si="95"/>
        <v>172</v>
      </c>
      <c r="Z434" s="11" t="str">
        <f t="shared" si="96"/>
        <v>m</v>
      </c>
    </row>
    <row r="435" spans="15:26">
      <c r="O435" s="16">
        <v>3.01</v>
      </c>
      <c r="P435" s="9">
        <f t="shared" si="101"/>
        <v>2</v>
      </c>
      <c r="Q435" s="9">
        <f t="shared" si="97"/>
        <v>30.1</v>
      </c>
      <c r="R435" s="11" t="str">
        <f t="shared" si="92"/>
        <v>30.1</v>
      </c>
      <c r="S435" s="11">
        <f t="shared" si="93"/>
        <v>0</v>
      </c>
      <c r="T435" s="16" t="str">
        <f t="shared" si="99"/>
        <v>300</v>
      </c>
      <c r="U435" s="16" t="str">
        <f t="shared" si="100"/>
        <v>30R1</v>
      </c>
      <c r="V435" s="22">
        <v>1.74</v>
      </c>
      <c r="W435" s="9">
        <f t="shared" si="94"/>
        <v>0</v>
      </c>
      <c r="X435" s="18">
        <f t="shared" si="98"/>
        <v>0.17399999999999999</v>
      </c>
      <c r="Y435" s="11" t="str">
        <f t="shared" si="95"/>
        <v>174</v>
      </c>
      <c r="Z435" s="11" t="str">
        <f t="shared" si="96"/>
        <v>m</v>
      </c>
    </row>
    <row r="436" spans="15:26">
      <c r="O436" s="16">
        <v>3.09</v>
      </c>
      <c r="P436" s="9">
        <f t="shared" si="101"/>
        <v>2</v>
      </c>
      <c r="Q436" s="9">
        <f t="shared" si="97"/>
        <v>30.9</v>
      </c>
      <c r="R436" s="11" t="str">
        <f t="shared" si="92"/>
        <v>30.9</v>
      </c>
      <c r="S436" s="11">
        <f t="shared" si="93"/>
        <v>0</v>
      </c>
      <c r="T436" s="16" t="str">
        <f t="shared" si="99"/>
        <v>300</v>
      </c>
      <c r="U436" s="16" t="str">
        <f t="shared" si="100"/>
        <v>30R9</v>
      </c>
      <c r="V436" s="22">
        <v>1.76</v>
      </c>
      <c r="W436" s="9">
        <f t="shared" si="94"/>
        <v>0</v>
      </c>
      <c r="X436" s="18">
        <f t="shared" si="98"/>
        <v>0.17599999999999999</v>
      </c>
      <c r="Y436" s="11" t="str">
        <f t="shared" si="95"/>
        <v>176</v>
      </c>
      <c r="Z436" s="11" t="str">
        <f t="shared" si="96"/>
        <v>m</v>
      </c>
    </row>
    <row r="437" spans="15:26">
      <c r="O437" s="16">
        <v>3.16</v>
      </c>
      <c r="P437" s="9">
        <f t="shared" si="101"/>
        <v>2</v>
      </c>
      <c r="Q437" s="9">
        <f t="shared" si="97"/>
        <v>31.6</v>
      </c>
      <c r="R437" s="11" t="str">
        <f t="shared" si="92"/>
        <v>31.6</v>
      </c>
      <c r="S437" s="11">
        <f t="shared" si="93"/>
        <v>0</v>
      </c>
      <c r="T437" s="16" t="str">
        <f t="shared" si="99"/>
        <v>310</v>
      </c>
      <c r="U437" s="16" t="str">
        <f t="shared" si="100"/>
        <v>31R6</v>
      </c>
      <c r="V437" s="22">
        <v>1.78</v>
      </c>
      <c r="W437" s="9">
        <f t="shared" si="94"/>
        <v>0</v>
      </c>
      <c r="X437" s="18">
        <f t="shared" si="98"/>
        <v>0.17799999999999999</v>
      </c>
      <c r="Y437" s="11" t="str">
        <f t="shared" si="95"/>
        <v>178</v>
      </c>
      <c r="Z437" s="11" t="str">
        <f t="shared" si="96"/>
        <v>m</v>
      </c>
    </row>
    <row r="438" spans="15:26">
      <c r="O438" s="16">
        <v>3.24</v>
      </c>
      <c r="P438" s="9">
        <f t="shared" si="101"/>
        <v>2</v>
      </c>
      <c r="Q438" s="9">
        <f t="shared" si="97"/>
        <v>32.4</v>
      </c>
      <c r="R438" s="11" t="str">
        <f t="shared" si="92"/>
        <v>32.4</v>
      </c>
      <c r="S438" s="11">
        <f t="shared" si="93"/>
        <v>0</v>
      </c>
      <c r="T438" s="16" t="str">
        <f t="shared" si="99"/>
        <v>320</v>
      </c>
      <c r="U438" s="16" t="str">
        <f t="shared" si="100"/>
        <v>32R4</v>
      </c>
      <c r="V438" s="22">
        <v>1.8</v>
      </c>
      <c r="W438" s="9">
        <f t="shared" si="94"/>
        <v>0</v>
      </c>
      <c r="X438" s="18">
        <f t="shared" si="98"/>
        <v>0.18</v>
      </c>
      <c r="Y438" s="11" t="str">
        <f t="shared" si="95"/>
        <v>180</v>
      </c>
      <c r="Z438" s="11" t="str">
        <f t="shared" si="96"/>
        <v>m</v>
      </c>
    </row>
    <row r="439" spans="15:26">
      <c r="O439" s="16">
        <v>3.32</v>
      </c>
      <c r="P439" s="9">
        <f t="shared" si="101"/>
        <v>2</v>
      </c>
      <c r="Q439" s="9">
        <f t="shared" si="97"/>
        <v>33.200000000000003</v>
      </c>
      <c r="R439" s="11" t="str">
        <f t="shared" si="92"/>
        <v>33.2</v>
      </c>
      <c r="S439" s="11">
        <f t="shared" si="93"/>
        <v>0</v>
      </c>
      <c r="T439" s="16" t="str">
        <f t="shared" si="99"/>
        <v>330</v>
      </c>
      <c r="U439" s="16" t="str">
        <f t="shared" si="100"/>
        <v>33R2</v>
      </c>
      <c r="V439" s="22">
        <v>1.82</v>
      </c>
      <c r="W439" s="9">
        <f t="shared" si="94"/>
        <v>0</v>
      </c>
      <c r="X439" s="18">
        <f t="shared" si="98"/>
        <v>0.182</v>
      </c>
      <c r="Y439" s="11" t="str">
        <f t="shared" si="95"/>
        <v>182</v>
      </c>
      <c r="Z439" s="11" t="str">
        <f t="shared" si="96"/>
        <v>m</v>
      </c>
    </row>
    <row r="440" spans="15:26">
      <c r="O440" s="16">
        <v>3.4</v>
      </c>
      <c r="P440" s="9">
        <f t="shared" si="101"/>
        <v>2</v>
      </c>
      <c r="Q440" s="9">
        <f t="shared" si="97"/>
        <v>34</v>
      </c>
      <c r="R440" s="11" t="str">
        <f t="shared" si="92"/>
        <v>34.0</v>
      </c>
      <c r="S440" s="11">
        <f t="shared" si="93"/>
        <v>0</v>
      </c>
      <c r="T440" s="16" t="str">
        <f t="shared" si="99"/>
        <v>340</v>
      </c>
      <c r="U440" s="16" t="str">
        <f t="shared" si="100"/>
        <v>34R0</v>
      </c>
      <c r="V440" s="22">
        <v>1.84</v>
      </c>
      <c r="W440" s="9">
        <f t="shared" si="94"/>
        <v>0</v>
      </c>
      <c r="X440" s="18">
        <f t="shared" si="98"/>
        <v>0.184</v>
      </c>
      <c r="Y440" s="11" t="str">
        <f t="shared" si="95"/>
        <v>184</v>
      </c>
      <c r="Z440" s="11" t="str">
        <f t="shared" si="96"/>
        <v>m</v>
      </c>
    </row>
    <row r="441" spans="15:26">
      <c r="O441" s="16">
        <v>3.48</v>
      </c>
      <c r="P441" s="9">
        <f t="shared" si="101"/>
        <v>2</v>
      </c>
      <c r="Q441" s="9">
        <f t="shared" si="97"/>
        <v>34.799999999999997</v>
      </c>
      <c r="R441" s="11" t="str">
        <f t="shared" si="92"/>
        <v>34.8</v>
      </c>
      <c r="S441" s="11">
        <f t="shared" si="93"/>
        <v>0</v>
      </c>
      <c r="T441" s="16" t="str">
        <f t="shared" si="99"/>
        <v>340</v>
      </c>
      <c r="U441" s="16" t="str">
        <f t="shared" si="100"/>
        <v>34R8</v>
      </c>
      <c r="V441" s="22">
        <v>1.87</v>
      </c>
      <c r="W441" s="9">
        <f t="shared" si="94"/>
        <v>0</v>
      </c>
      <c r="X441" s="18">
        <f t="shared" si="98"/>
        <v>0.187</v>
      </c>
      <c r="Y441" s="11" t="str">
        <f t="shared" si="95"/>
        <v>187</v>
      </c>
      <c r="Z441" s="11" t="str">
        <f t="shared" si="96"/>
        <v>m</v>
      </c>
    </row>
    <row r="442" spans="15:26">
      <c r="O442" s="16">
        <v>3.57</v>
      </c>
      <c r="P442" s="9">
        <f t="shared" si="101"/>
        <v>2</v>
      </c>
      <c r="Q442" s="9">
        <f t="shared" si="97"/>
        <v>35.700000000000003</v>
      </c>
      <c r="R442" s="11" t="str">
        <f t="shared" si="92"/>
        <v>35.7</v>
      </c>
      <c r="S442" s="11">
        <f t="shared" si="93"/>
        <v>0</v>
      </c>
      <c r="T442" s="16" t="str">
        <f t="shared" si="99"/>
        <v>350</v>
      </c>
      <c r="U442" s="16" t="str">
        <f t="shared" si="100"/>
        <v>35R7</v>
      </c>
      <c r="V442" s="22">
        <v>1.89</v>
      </c>
      <c r="W442" s="9">
        <f t="shared" si="94"/>
        <v>0</v>
      </c>
      <c r="X442" s="18">
        <f t="shared" si="98"/>
        <v>0.189</v>
      </c>
      <c r="Y442" s="11" t="str">
        <f t="shared" si="95"/>
        <v>189</v>
      </c>
      <c r="Z442" s="11" t="str">
        <f t="shared" si="96"/>
        <v>m</v>
      </c>
    </row>
    <row r="443" spans="15:26">
      <c r="O443" s="16">
        <v>3.65</v>
      </c>
      <c r="P443" s="9">
        <f t="shared" si="101"/>
        <v>2</v>
      </c>
      <c r="Q443" s="9">
        <f t="shared" si="97"/>
        <v>36.5</v>
      </c>
      <c r="R443" s="11" t="str">
        <f t="shared" si="92"/>
        <v>36.5</v>
      </c>
      <c r="S443" s="11">
        <f t="shared" si="93"/>
        <v>0</v>
      </c>
      <c r="T443" s="16" t="str">
        <f t="shared" si="99"/>
        <v>360</v>
      </c>
      <c r="U443" s="16" t="str">
        <f t="shared" si="100"/>
        <v>36R5</v>
      </c>
      <c r="V443" s="22">
        <v>1.91</v>
      </c>
      <c r="W443" s="9">
        <f t="shared" si="94"/>
        <v>0</v>
      </c>
      <c r="X443" s="18">
        <f t="shared" si="98"/>
        <v>0.191</v>
      </c>
      <c r="Y443" s="11" t="str">
        <f t="shared" si="95"/>
        <v>191</v>
      </c>
      <c r="Z443" s="11" t="str">
        <f t="shared" si="96"/>
        <v>m</v>
      </c>
    </row>
    <row r="444" spans="15:26">
      <c r="O444" s="16">
        <v>3.74</v>
      </c>
      <c r="P444" s="9">
        <f t="shared" si="101"/>
        <v>2</v>
      </c>
      <c r="Q444" s="9">
        <f t="shared" si="97"/>
        <v>37.4</v>
      </c>
      <c r="R444" s="11" t="str">
        <f t="shared" si="92"/>
        <v>37.4</v>
      </c>
      <c r="S444" s="11">
        <f t="shared" si="93"/>
        <v>0</v>
      </c>
      <c r="T444" s="16" t="str">
        <f t="shared" si="99"/>
        <v>370</v>
      </c>
      <c r="U444" s="16" t="str">
        <f t="shared" si="100"/>
        <v>37R4</v>
      </c>
      <c r="V444" s="22">
        <v>1.93</v>
      </c>
      <c r="W444" s="9">
        <f t="shared" si="94"/>
        <v>0</v>
      </c>
      <c r="X444" s="18">
        <f t="shared" si="98"/>
        <v>0.193</v>
      </c>
      <c r="Y444" s="11" t="str">
        <f t="shared" si="95"/>
        <v>193</v>
      </c>
      <c r="Z444" s="11" t="str">
        <f t="shared" si="96"/>
        <v>m</v>
      </c>
    </row>
    <row r="445" spans="15:26">
      <c r="O445" s="16">
        <v>3.83</v>
      </c>
      <c r="P445" s="9">
        <f t="shared" si="101"/>
        <v>2</v>
      </c>
      <c r="Q445" s="9">
        <f t="shared" si="97"/>
        <v>38.299999999999997</v>
      </c>
      <c r="R445" s="11" t="str">
        <f t="shared" si="92"/>
        <v>38.3</v>
      </c>
      <c r="S445" s="11">
        <f t="shared" si="93"/>
        <v>0</v>
      </c>
      <c r="T445" s="16" t="str">
        <f t="shared" si="99"/>
        <v>380</v>
      </c>
      <c r="U445" s="16" t="str">
        <f t="shared" si="100"/>
        <v>38R3</v>
      </c>
      <c r="V445" s="22">
        <v>1.96</v>
      </c>
      <c r="W445" s="9">
        <f t="shared" si="94"/>
        <v>0</v>
      </c>
      <c r="X445" s="18">
        <f t="shared" si="98"/>
        <v>0.19600000000000001</v>
      </c>
      <c r="Y445" s="11" t="str">
        <f t="shared" si="95"/>
        <v>196</v>
      </c>
      <c r="Z445" s="11" t="str">
        <f t="shared" si="96"/>
        <v>m</v>
      </c>
    </row>
    <row r="446" spans="15:26">
      <c r="O446" s="16">
        <v>3.92</v>
      </c>
      <c r="P446" s="9">
        <f t="shared" si="101"/>
        <v>2</v>
      </c>
      <c r="Q446" s="9">
        <f t="shared" si="97"/>
        <v>39.200000000000003</v>
      </c>
      <c r="R446" s="11" t="str">
        <f t="shared" si="92"/>
        <v>39.2</v>
      </c>
      <c r="S446" s="11">
        <f t="shared" si="93"/>
        <v>0</v>
      </c>
      <c r="T446" s="16" t="str">
        <f t="shared" si="99"/>
        <v>390</v>
      </c>
      <c r="U446" s="16" t="str">
        <f t="shared" si="100"/>
        <v>39R2</v>
      </c>
      <c r="V446" s="22">
        <v>1.98</v>
      </c>
      <c r="W446" s="9">
        <f t="shared" si="94"/>
        <v>0</v>
      </c>
      <c r="X446" s="18">
        <f t="shared" si="98"/>
        <v>0.19800000000000001</v>
      </c>
      <c r="Y446" s="11" t="str">
        <f t="shared" si="95"/>
        <v>198</v>
      </c>
      <c r="Z446" s="11" t="str">
        <f t="shared" si="96"/>
        <v>m</v>
      </c>
    </row>
    <row r="447" spans="15:26">
      <c r="O447" s="16">
        <v>4.0199999999999996</v>
      </c>
      <c r="P447" s="9">
        <f t="shared" si="101"/>
        <v>2</v>
      </c>
      <c r="Q447" s="9">
        <f t="shared" si="97"/>
        <v>40.199999999999996</v>
      </c>
      <c r="R447" s="11" t="str">
        <f t="shared" si="92"/>
        <v>40.2</v>
      </c>
      <c r="S447" s="11">
        <f t="shared" si="93"/>
        <v>0</v>
      </c>
      <c r="T447" s="16" t="str">
        <f t="shared" si="99"/>
        <v>400</v>
      </c>
      <c r="U447" s="16" t="str">
        <f t="shared" si="100"/>
        <v>40R2</v>
      </c>
      <c r="V447" s="22">
        <v>2</v>
      </c>
      <c r="W447" s="9">
        <f t="shared" si="94"/>
        <v>0</v>
      </c>
      <c r="X447" s="18">
        <f t="shared" si="98"/>
        <v>0.2</v>
      </c>
      <c r="Y447" s="11" t="str">
        <f t="shared" si="95"/>
        <v>200</v>
      </c>
      <c r="Z447" s="11" t="str">
        <f t="shared" si="96"/>
        <v>m</v>
      </c>
    </row>
    <row r="448" spans="15:26">
      <c r="O448" s="16">
        <v>4.12</v>
      </c>
      <c r="P448" s="9">
        <f t="shared" si="101"/>
        <v>2</v>
      </c>
      <c r="Q448" s="9">
        <f t="shared" si="97"/>
        <v>41.2</v>
      </c>
      <c r="R448" s="11" t="str">
        <f t="shared" si="92"/>
        <v>41.2</v>
      </c>
      <c r="S448" s="11">
        <f t="shared" si="93"/>
        <v>0</v>
      </c>
      <c r="T448" s="16" t="str">
        <f t="shared" si="99"/>
        <v>410</v>
      </c>
      <c r="U448" s="16" t="str">
        <f t="shared" si="100"/>
        <v>41R2</v>
      </c>
      <c r="V448" s="22">
        <v>2.0299999999999998</v>
      </c>
      <c r="W448" s="9">
        <f t="shared" si="94"/>
        <v>0</v>
      </c>
      <c r="X448" s="18">
        <f t="shared" si="98"/>
        <v>0.20299999999999999</v>
      </c>
      <c r="Y448" s="11" t="str">
        <f t="shared" si="95"/>
        <v>203</v>
      </c>
      <c r="Z448" s="11" t="str">
        <f t="shared" si="96"/>
        <v>m</v>
      </c>
    </row>
    <row r="449" spans="15:26">
      <c r="O449" s="16">
        <v>4.22</v>
      </c>
      <c r="P449" s="9">
        <f t="shared" si="101"/>
        <v>2</v>
      </c>
      <c r="Q449" s="9">
        <f t="shared" si="97"/>
        <v>42.2</v>
      </c>
      <c r="R449" s="11" t="str">
        <f t="shared" si="92"/>
        <v>42.2</v>
      </c>
      <c r="S449" s="11">
        <f t="shared" si="93"/>
        <v>0</v>
      </c>
      <c r="T449" s="16" t="str">
        <f t="shared" si="99"/>
        <v>420</v>
      </c>
      <c r="U449" s="16" t="str">
        <f t="shared" si="100"/>
        <v>42R2</v>
      </c>
      <c r="V449" s="22">
        <v>2.0499999999999998</v>
      </c>
      <c r="W449" s="9">
        <f t="shared" si="94"/>
        <v>0</v>
      </c>
      <c r="X449" s="18">
        <f t="shared" si="98"/>
        <v>0.20499999999999999</v>
      </c>
      <c r="Y449" s="11" t="str">
        <f t="shared" si="95"/>
        <v>205</v>
      </c>
      <c r="Z449" s="11" t="str">
        <f t="shared" si="96"/>
        <v>m</v>
      </c>
    </row>
    <row r="450" spans="15:26">
      <c r="O450" s="16">
        <v>4.32</v>
      </c>
      <c r="P450" s="9">
        <f t="shared" si="101"/>
        <v>2</v>
      </c>
      <c r="Q450" s="9">
        <f t="shared" si="97"/>
        <v>43.2</v>
      </c>
      <c r="R450" s="11" t="str">
        <f t="shared" si="92"/>
        <v>43.2</v>
      </c>
      <c r="S450" s="11">
        <f t="shared" si="93"/>
        <v>0</v>
      </c>
      <c r="T450" s="16" t="str">
        <f t="shared" si="99"/>
        <v>430</v>
      </c>
      <c r="U450" s="16" t="str">
        <f t="shared" si="100"/>
        <v>43R2</v>
      </c>
      <c r="V450" s="22">
        <v>2.08</v>
      </c>
      <c r="W450" s="9">
        <f t="shared" si="94"/>
        <v>0</v>
      </c>
      <c r="X450" s="18">
        <f t="shared" si="98"/>
        <v>0.20800000000000002</v>
      </c>
      <c r="Y450" s="11" t="str">
        <f t="shared" si="95"/>
        <v>208</v>
      </c>
      <c r="Z450" s="11" t="str">
        <f t="shared" si="96"/>
        <v>m</v>
      </c>
    </row>
    <row r="451" spans="15:26">
      <c r="O451" s="16">
        <v>4.42</v>
      </c>
      <c r="P451" s="9">
        <f t="shared" si="101"/>
        <v>2</v>
      </c>
      <c r="Q451" s="9">
        <f t="shared" si="97"/>
        <v>44.2</v>
      </c>
      <c r="R451" s="11" t="str">
        <f t="shared" si="92"/>
        <v>44.2</v>
      </c>
      <c r="S451" s="11">
        <f t="shared" si="93"/>
        <v>0</v>
      </c>
      <c r="T451" s="16" t="str">
        <f t="shared" si="99"/>
        <v>440</v>
      </c>
      <c r="U451" s="16" t="str">
        <f t="shared" si="100"/>
        <v>44R2</v>
      </c>
      <c r="V451" s="22">
        <v>2.1</v>
      </c>
      <c r="W451" s="9">
        <f t="shared" si="94"/>
        <v>0</v>
      </c>
      <c r="X451" s="18">
        <f t="shared" si="98"/>
        <v>0.21000000000000002</v>
      </c>
      <c r="Y451" s="11" t="str">
        <f t="shared" si="95"/>
        <v>210</v>
      </c>
      <c r="Z451" s="11" t="str">
        <f t="shared" si="96"/>
        <v>m</v>
      </c>
    </row>
    <row r="452" spans="15:26">
      <c r="O452" s="16">
        <v>4.53</v>
      </c>
      <c r="P452" s="9">
        <f t="shared" si="101"/>
        <v>2</v>
      </c>
      <c r="Q452" s="9">
        <f t="shared" si="97"/>
        <v>45.3</v>
      </c>
      <c r="R452" s="11" t="str">
        <f t="shared" si="92"/>
        <v>45.3</v>
      </c>
      <c r="S452" s="11">
        <f t="shared" si="93"/>
        <v>0</v>
      </c>
      <c r="T452" s="16" t="str">
        <f t="shared" si="99"/>
        <v>450</v>
      </c>
      <c r="U452" s="16" t="str">
        <f t="shared" si="100"/>
        <v>45R3</v>
      </c>
      <c r="V452" s="22">
        <v>2.13</v>
      </c>
      <c r="W452" s="9">
        <f t="shared" si="94"/>
        <v>0</v>
      </c>
      <c r="X452" s="18">
        <f t="shared" si="98"/>
        <v>0.21299999999999999</v>
      </c>
      <c r="Y452" s="11" t="str">
        <f t="shared" si="95"/>
        <v>213</v>
      </c>
      <c r="Z452" s="11" t="str">
        <f t="shared" si="96"/>
        <v>m</v>
      </c>
    </row>
    <row r="453" spans="15:26">
      <c r="O453" s="16">
        <v>4.6399999999999997</v>
      </c>
      <c r="P453" s="9">
        <f t="shared" si="101"/>
        <v>2</v>
      </c>
      <c r="Q453" s="9">
        <f t="shared" si="97"/>
        <v>46.399999999999991</v>
      </c>
      <c r="R453" s="11" t="str">
        <f t="shared" ref="R453:R516" si="102">TEXT(Q453*_xlfn.XLOOKUP(P453,Index_Table,D_List),SUBSTITUTE(_xlfn.XLOOKUP(P453,Index_Table,T_List),"""",""))</f>
        <v>46.4</v>
      </c>
      <c r="S453" s="11">
        <f t="shared" ref="S453:S516" si="103">_xlfn.XLOOKUP(P453,Index_Table,Sym_List)</f>
        <v>0</v>
      </c>
      <c r="T453" s="16" t="str">
        <f t="shared" si="99"/>
        <v>460</v>
      </c>
      <c r="U453" s="16" t="str">
        <f t="shared" si="100"/>
        <v>46R4</v>
      </c>
      <c r="V453" s="22">
        <v>2.15</v>
      </c>
      <c r="W453" s="9">
        <f t="shared" ref="W453:W516" si="104">IF(V453=1,W452+1,W452)</f>
        <v>0</v>
      </c>
      <c r="X453" s="18">
        <f t="shared" si="98"/>
        <v>0.215</v>
      </c>
      <c r="Y453" s="11" t="str">
        <f t="shared" ref="Y453:Y516" si="105">TEXT(X453*_xlfn.XLOOKUP(W453,Index_Table,D_List),SUBSTITUTE(_xlfn.XLOOKUP(W453,Index_Table,T_List),"""",""))</f>
        <v>215</v>
      </c>
      <c r="Z453" s="11" t="str">
        <f t="shared" ref="Z453:Z516" si="106">_xlfn.XLOOKUP(W453,Index_Table,Sym_List)</f>
        <v>m</v>
      </c>
    </row>
    <row r="454" spans="15:26">
      <c r="O454" s="16">
        <v>4.75</v>
      </c>
      <c r="P454" s="9">
        <f t="shared" si="101"/>
        <v>2</v>
      </c>
      <c r="Q454" s="9">
        <f t="shared" ref="Q454:Q484" si="107">O454*10^P454/10</f>
        <v>47.5</v>
      </c>
      <c r="R454" s="11" t="str">
        <f t="shared" si="102"/>
        <v>47.5</v>
      </c>
      <c r="S454" s="11">
        <f t="shared" si="103"/>
        <v>0</v>
      </c>
      <c r="T454" s="16" t="str">
        <f t="shared" si="99"/>
        <v>470</v>
      </c>
      <c r="U454" s="16" t="str">
        <f t="shared" si="100"/>
        <v>47R5</v>
      </c>
      <c r="V454" s="22">
        <v>2.1800000000000002</v>
      </c>
      <c r="W454" s="9">
        <f t="shared" si="104"/>
        <v>0</v>
      </c>
      <c r="X454" s="18">
        <f t="shared" si="98"/>
        <v>0.21800000000000003</v>
      </c>
      <c r="Y454" s="11" t="str">
        <f t="shared" si="105"/>
        <v>218</v>
      </c>
      <c r="Z454" s="11" t="str">
        <f t="shared" si="106"/>
        <v>m</v>
      </c>
    </row>
    <row r="455" spans="15:26">
      <c r="O455" s="16">
        <v>4.87</v>
      </c>
      <c r="P455" s="9">
        <f t="shared" si="101"/>
        <v>2</v>
      </c>
      <c r="Q455" s="9">
        <f t="shared" si="107"/>
        <v>48.7</v>
      </c>
      <c r="R455" s="11" t="str">
        <f t="shared" si="102"/>
        <v>48.7</v>
      </c>
      <c r="S455" s="11">
        <f t="shared" si="103"/>
        <v>0</v>
      </c>
      <c r="T455" s="16" t="str">
        <f t="shared" si="99"/>
        <v>480</v>
      </c>
      <c r="U455" s="16" t="str">
        <f t="shared" si="100"/>
        <v>48R7</v>
      </c>
      <c r="V455" s="22">
        <v>2.21</v>
      </c>
      <c r="W455" s="9">
        <f t="shared" si="104"/>
        <v>0</v>
      </c>
      <c r="X455" s="18">
        <f t="shared" ref="X455:X518" si="108">V455*10^W455/10</f>
        <v>0.221</v>
      </c>
      <c r="Y455" s="11" t="str">
        <f t="shared" si="105"/>
        <v>221</v>
      </c>
      <c r="Z455" s="11" t="str">
        <f t="shared" si="106"/>
        <v>m</v>
      </c>
    </row>
    <row r="456" spans="15:26">
      <c r="O456" s="16">
        <v>4.99</v>
      </c>
      <c r="P456" s="9">
        <f t="shared" si="101"/>
        <v>2</v>
      </c>
      <c r="Q456" s="9">
        <f t="shared" si="107"/>
        <v>49.9</v>
      </c>
      <c r="R456" s="11" t="str">
        <f t="shared" si="102"/>
        <v>49.9</v>
      </c>
      <c r="S456" s="11">
        <f t="shared" si="103"/>
        <v>0</v>
      </c>
      <c r="T456" s="16" t="str">
        <f t="shared" si="99"/>
        <v>490</v>
      </c>
      <c r="U456" s="16" t="str">
        <f t="shared" si="100"/>
        <v>49R9</v>
      </c>
      <c r="V456" s="22">
        <v>2.23</v>
      </c>
      <c r="W456" s="9">
        <f t="shared" si="104"/>
        <v>0</v>
      </c>
      <c r="X456" s="18">
        <f t="shared" si="108"/>
        <v>0.223</v>
      </c>
      <c r="Y456" s="11" t="str">
        <f t="shared" si="105"/>
        <v>223</v>
      </c>
      <c r="Z456" s="11" t="str">
        <f t="shared" si="106"/>
        <v>m</v>
      </c>
    </row>
    <row r="457" spans="15:26">
      <c r="O457" s="16">
        <v>5.1100000000000003</v>
      </c>
      <c r="P457" s="9">
        <f t="shared" si="101"/>
        <v>2</v>
      </c>
      <c r="Q457" s="9">
        <f t="shared" si="107"/>
        <v>51.100000000000009</v>
      </c>
      <c r="R457" s="11" t="str">
        <f t="shared" si="102"/>
        <v>51.1</v>
      </c>
      <c r="S457" s="11">
        <f t="shared" si="103"/>
        <v>0</v>
      </c>
      <c r="T457" s="16" t="str">
        <f t="shared" si="99"/>
        <v>510</v>
      </c>
      <c r="U457" s="16" t="str">
        <f t="shared" si="100"/>
        <v>51R1</v>
      </c>
      <c r="V457" s="22">
        <v>2.2599999999999998</v>
      </c>
      <c r="W457" s="9">
        <f t="shared" si="104"/>
        <v>0</v>
      </c>
      <c r="X457" s="18">
        <f t="shared" si="108"/>
        <v>0.22599999999999998</v>
      </c>
      <c r="Y457" s="11" t="str">
        <f t="shared" si="105"/>
        <v>226</v>
      </c>
      <c r="Z457" s="11" t="str">
        <f t="shared" si="106"/>
        <v>m</v>
      </c>
    </row>
    <row r="458" spans="15:26">
      <c r="O458" s="16">
        <v>5.23</v>
      </c>
      <c r="P458" s="9">
        <f t="shared" si="101"/>
        <v>2</v>
      </c>
      <c r="Q458" s="9">
        <f t="shared" si="107"/>
        <v>52.3</v>
      </c>
      <c r="R458" s="11" t="str">
        <f t="shared" si="102"/>
        <v>52.3</v>
      </c>
      <c r="S458" s="11">
        <f t="shared" si="103"/>
        <v>0</v>
      </c>
      <c r="T458" s="16" t="str">
        <f t="shared" si="99"/>
        <v>520</v>
      </c>
      <c r="U458" s="16" t="str">
        <f t="shared" si="100"/>
        <v>52R3</v>
      </c>
      <c r="V458" s="22">
        <v>2.29</v>
      </c>
      <c r="W458" s="9">
        <f t="shared" si="104"/>
        <v>0</v>
      </c>
      <c r="X458" s="18">
        <f t="shared" si="108"/>
        <v>0.22900000000000001</v>
      </c>
      <c r="Y458" s="11" t="str">
        <f t="shared" si="105"/>
        <v>229</v>
      </c>
      <c r="Z458" s="11" t="str">
        <f t="shared" si="106"/>
        <v>m</v>
      </c>
    </row>
    <row r="459" spans="15:26">
      <c r="O459" s="16">
        <v>5.36</v>
      </c>
      <c r="P459" s="9">
        <f t="shared" si="101"/>
        <v>2</v>
      </c>
      <c r="Q459" s="9">
        <f t="shared" si="107"/>
        <v>53.6</v>
      </c>
      <c r="R459" s="11" t="str">
        <f t="shared" si="102"/>
        <v>53.6</v>
      </c>
      <c r="S459" s="11">
        <f t="shared" si="103"/>
        <v>0</v>
      </c>
      <c r="T459" s="16" t="str">
        <f t="shared" si="99"/>
        <v>530</v>
      </c>
      <c r="U459" s="16" t="str">
        <f t="shared" si="100"/>
        <v>53R6</v>
      </c>
      <c r="V459" s="22">
        <v>2.3199999999999998</v>
      </c>
      <c r="W459" s="9">
        <f t="shared" si="104"/>
        <v>0</v>
      </c>
      <c r="X459" s="18">
        <f t="shared" si="108"/>
        <v>0.23199999999999998</v>
      </c>
      <c r="Y459" s="11" t="str">
        <f t="shared" si="105"/>
        <v>232</v>
      </c>
      <c r="Z459" s="11" t="str">
        <f t="shared" si="106"/>
        <v>m</v>
      </c>
    </row>
    <row r="460" spans="15:26">
      <c r="O460" s="16">
        <v>5.49</v>
      </c>
      <c r="P460" s="9">
        <f t="shared" si="101"/>
        <v>2</v>
      </c>
      <c r="Q460" s="9">
        <f t="shared" si="107"/>
        <v>54.9</v>
      </c>
      <c r="R460" s="11" t="str">
        <f t="shared" si="102"/>
        <v>54.9</v>
      </c>
      <c r="S460" s="11">
        <f t="shared" si="103"/>
        <v>0</v>
      </c>
      <c r="T460" s="16" t="str">
        <f t="shared" si="99"/>
        <v>540</v>
      </c>
      <c r="U460" s="16" t="str">
        <f t="shared" si="100"/>
        <v>54R9</v>
      </c>
      <c r="V460" s="22">
        <v>2.34</v>
      </c>
      <c r="W460" s="9">
        <f t="shared" si="104"/>
        <v>0</v>
      </c>
      <c r="X460" s="18">
        <f t="shared" si="108"/>
        <v>0.23399999999999999</v>
      </c>
      <c r="Y460" s="11" t="str">
        <f t="shared" si="105"/>
        <v>234</v>
      </c>
      <c r="Z460" s="11" t="str">
        <f t="shared" si="106"/>
        <v>m</v>
      </c>
    </row>
    <row r="461" spans="15:26">
      <c r="O461" s="16">
        <v>5.62</v>
      </c>
      <c r="P461" s="9">
        <f t="shared" si="101"/>
        <v>2</v>
      </c>
      <c r="Q461" s="9">
        <f t="shared" si="107"/>
        <v>56.2</v>
      </c>
      <c r="R461" s="11" t="str">
        <f t="shared" si="102"/>
        <v>56.2</v>
      </c>
      <c r="S461" s="11">
        <f t="shared" si="103"/>
        <v>0</v>
      </c>
      <c r="T461" s="16" t="str">
        <f t="shared" si="99"/>
        <v>560</v>
      </c>
      <c r="U461" s="16" t="str">
        <f t="shared" si="100"/>
        <v>56R2</v>
      </c>
      <c r="V461" s="22">
        <v>2.37</v>
      </c>
      <c r="W461" s="9">
        <f t="shared" si="104"/>
        <v>0</v>
      </c>
      <c r="X461" s="18">
        <f t="shared" si="108"/>
        <v>0.23700000000000002</v>
      </c>
      <c r="Y461" s="11" t="str">
        <f t="shared" si="105"/>
        <v>237</v>
      </c>
      <c r="Z461" s="11" t="str">
        <f t="shared" si="106"/>
        <v>m</v>
      </c>
    </row>
    <row r="462" spans="15:26">
      <c r="O462" s="16">
        <v>5.76</v>
      </c>
      <c r="P462" s="9">
        <f t="shared" si="101"/>
        <v>2</v>
      </c>
      <c r="Q462" s="9">
        <f t="shared" si="107"/>
        <v>57.6</v>
      </c>
      <c r="R462" s="11" t="str">
        <f t="shared" si="102"/>
        <v>57.6</v>
      </c>
      <c r="S462" s="11">
        <f t="shared" si="103"/>
        <v>0</v>
      </c>
      <c r="T462" s="16" t="str">
        <f t="shared" si="99"/>
        <v>570</v>
      </c>
      <c r="U462" s="16" t="str">
        <f t="shared" si="100"/>
        <v>57R6</v>
      </c>
      <c r="V462" s="22">
        <v>2.4</v>
      </c>
      <c r="W462" s="9">
        <f t="shared" si="104"/>
        <v>0</v>
      </c>
      <c r="X462" s="18">
        <f t="shared" si="108"/>
        <v>0.24</v>
      </c>
      <c r="Y462" s="11" t="str">
        <f t="shared" si="105"/>
        <v>240</v>
      </c>
      <c r="Z462" s="11" t="str">
        <f t="shared" si="106"/>
        <v>m</v>
      </c>
    </row>
    <row r="463" spans="15:26">
      <c r="O463" s="16">
        <v>5.9</v>
      </c>
      <c r="P463" s="9">
        <f t="shared" si="101"/>
        <v>2</v>
      </c>
      <c r="Q463" s="9">
        <f t="shared" si="107"/>
        <v>59</v>
      </c>
      <c r="R463" s="11" t="str">
        <f t="shared" si="102"/>
        <v>59.0</v>
      </c>
      <c r="S463" s="11">
        <f t="shared" si="103"/>
        <v>0</v>
      </c>
      <c r="T463" s="16" t="str">
        <f t="shared" si="99"/>
        <v>590</v>
      </c>
      <c r="U463" s="16" t="str">
        <f t="shared" si="100"/>
        <v>59R0</v>
      </c>
      <c r="V463" s="22">
        <v>2.4300000000000002</v>
      </c>
      <c r="W463" s="9">
        <f t="shared" si="104"/>
        <v>0</v>
      </c>
      <c r="X463" s="18">
        <f t="shared" si="108"/>
        <v>0.24300000000000002</v>
      </c>
      <c r="Y463" s="11" t="str">
        <f t="shared" si="105"/>
        <v>243</v>
      </c>
      <c r="Z463" s="11" t="str">
        <f t="shared" si="106"/>
        <v>m</v>
      </c>
    </row>
    <row r="464" spans="15:26">
      <c r="O464" s="16">
        <v>6.04</v>
      </c>
      <c r="P464" s="9">
        <f t="shared" si="101"/>
        <v>2</v>
      </c>
      <c r="Q464" s="9">
        <f t="shared" si="107"/>
        <v>60.4</v>
      </c>
      <c r="R464" s="11" t="str">
        <f t="shared" si="102"/>
        <v>60.4</v>
      </c>
      <c r="S464" s="11">
        <f t="shared" si="103"/>
        <v>0</v>
      </c>
      <c r="T464" s="16" t="str">
        <f t="shared" si="99"/>
        <v>600</v>
      </c>
      <c r="U464" s="16" t="str">
        <f t="shared" si="100"/>
        <v>60R4</v>
      </c>
      <c r="V464" s="22">
        <v>2.46</v>
      </c>
      <c r="W464" s="9">
        <f t="shared" si="104"/>
        <v>0</v>
      </c>
      <c r="X464" s="18">
        <f t="shared" si="108"/>
        <v>0.246</v>
      </c>
      <c r="Y464" s="11" t="str">
        <f t="shared" si="105"/>
        <v>246</v>
      </c>
      <c r="Z464" s="11" t="str">
        <f t="shared" si="106"/>
        <v>m</v>
      </c>
    </row>
    <row r="465" spans="15:26">
      <c r="O465" s="16">
        <v>6.19</v>
      </c>
      <c r="P465" s="9">
        <f t="shared" si="101"/>
        <v>2</v>
      </c>
      <c r="Q465" s="9">
        <f t="shared" si="107"/>
        <v>61.9</v>
      </c>
      <c r="R465" s="11" t="str">
        <f t="shared" si="102"/>
        <v>61.9</v>
      </c>
      <c r="S465" s="11">
        <f t="shared" si="103"/>
        <v>0</v>
      </c>
      <c r="T465" s="16" t="str">
        <f t="shared" si="99"/>
        <v>610</v>
      </c>
      <c r="U465" s="16" t="str">
        <f t="shared" si="100"/>
        <v>61R9</v>
      </c>
      <c r="V465" s="22">
        <v>2.4900000000000002</v>
      </c>
      <c r="W465" s="9">
        <f t="shared" si="104"/>
        <v>0</v>
      </c>
      <c r="X465" s="18">
        <f t="shared" si="108"/>
        <v>0.24900000000000003</v>
      </c>
      <c r="Y465" s="11" t="str">
        <f t="shared" si="105"/>
        <v>249</v>
      </c>
      <c r="Z465" s="11" t="str">
        <f t="shared" si="106"/>
        <v>m</v>
      </c>
    </row>
    <row r="466" spans="15:26">
      <c r="O466" s="16">
        <v>6.34</v>
      </c>
      <c r="P466" s="9">
        <f t="shared" si="101"/>
        <v>2</v>
      </c>
      <c r="Q466" s="9">
        <f t="shared" si="107"/>
        <v>63.4</v>
      </c>
      <c r="R466" s="11" t="str">
        <f t="shared" si="102"/>
        <v>63.4</v>
      </c>
      <c r="S466" s="11">
        <f t="shared" si="103"/>
        <v>0</v>
      </c>
      <c r="T466" s="16" t="str">
        <f t="shared" si="99"/>
        <v>630</v>
      </c>
      <c r="U466" s="16" t="str">
        <f t="shared" si="100"/>
        <v>63R4</v>
      </c>
      <c r="V466" s="22">
        <v>2.52</v>
      </c>
      <c r="W466" s="9">
        <f t="shared" si="104"/>
        <v>0</v>
      </c>
      <c r="X466" s="18">
        <f t="shared" si="108"/>
        <v>0.252</v>
      </c>
      <c r="Y466" s="11" t="str">
        <f t="shared" si="105"/>
        <v>252</v>
      </c>
      <c r="Z466" s="11" t="str">
        <f t="shared" si="106"/>
        <v>m</v>
      </c>
    </row>
    <row r="467" spans="15:26">
      <c r="O467" s="16">
        <v>6.49</v>
      </c>
      <c r="P467" s="9">
        <f t="shared" si="101"/>
        <v>2</v>
      </c>
      <c r="Q467" s="9">
        <f t="shared" si="107"/>
        <v>64.900000000000006</v>
      </c>
      <c r="R467" s="11" t="str">
        <f t="shared" si="102"/>
        <v>64.9</v>
      </c>
      <c r="S467" s="11">
        <f t="shared" si="103"/>
        <v>0</v>
      </c>
      <c r="T467" s="16" t="str">
        <f t="shared" si="99"/>
        <v>640</v>
      </c>
      <c r="U467" s="16" t="str">
        <f t="shared" si="100"/>
        <v>64R9</v>
      </c>
      <c r="V467" s="22">
        <v>2.5499999999999998</v>
      </c>
      <c r="W467" s="9">
        <f t="shared" si="104"/>
        <v>0</v>
      </c>
      <c r="X467" s="18">
        <f t="shared" si="108"/>
        <v>0.255</v>
      </c>
      <c r="Y467" s="11" t="str">
        <f t="shared" si="105"/>
        <v>255</v>
      </c>
      <c r="Z467" s="11" t="str">
        <f t="shared" si="106"/>
        <v>m</v>
      </c>
    </row>
    <row r="468" spans="15:26">
      <c r="O468" s="16">
        <v>6.65</v>
      </c>
      <c r="P468" s="9">
        <f t="shared" si="101"/>
        <v>2</v>
      </c>
      <c r="Q468" s="9">
        <f t="shared" si="107"/>
        <v>66.5</v>
      </c>
      <c r="R468" s="11" t="str">
        <f t="shared" si="102"/>
        <v>66.5</v>
      </c>
      <c r="S468" s="11">
        <f t="shared" si="103"/>
        <v>0</v>
      </c>
      <c r="T468" s="16" t="str">
        <f t="shared" si="99"/>
        <v>660</v>
      </c>
      <c r="U468" s="16" t="str">
        <f t="shared" si="100"/>
        <v>66R5</v>
      </c>
      <c r="V468" s="22">
        <v>2.58</v>
      </c>
      <c r="W468" s="9">
        <f t="shared" si="104"/>
        <v>0</v>
      </c>
      <c r="X468" s="18">
        <f t="shared" si="108"/>
        <v>0.25800000000000001</v>
      </c>
      <c r="Y468" s="11" t="str">
        <f t="shared" si="105"/>
        <v>258</v>
      </c>
      <c r="Z468" s="11" t="str">
        <f t="shared" si="106"/>
        <v>m</v>
      </c>
    </row>
    <row r="469" spans="15:26">
      <c r="O469" s="16">
        <v>6.81</v>
      </c>
      <c r="P469" s="9">
        <f t="shared" si="101"/>
        <v>2</v>
      </c>
      <c r="Q469" s="9">
        <f t="shared" si="107"/>
        <v>68.099999999999994</v>
      </c>
      <c r="R469" s="11" t="str">
        <f t="shared" si="102"/>
        <v>68.1</v>
      </c>
      <c r="S469" s="11">
        <f t="shared" si="103"/>
        <v>0</v>
      </c>
      <c r="T469" s="16" t="str">
        <f t="shared" si="99"/>
        <v>680</v>
      </c>
      <c r="U469" s="16" t="str">
        <f t="shared" si="100"/>
        <v>68R1</v>
      </c>
      <c r="V469" s="22">
        <v>2.61</v>
      </c>
      <c r="W469" s="9">
        <f t="shared" si="104"/>
        <v>0</v>
      </c>
      <c r="X469" s="18">
        <f t="shared" si="108"/>
        <v>0.26100000000000001</v>
      </c>
      <c r="Y469" s="11" t="str">
        <f t="shared" si="105"/>
        <v>261</v>
      </c>
      <c r="Z469" s="11" t="str">
        <f t="shared" si="106"/>
        <v>m</v>
      </c>
    </row>
    <row r="470" spans="15:26">
      <c r="O470" s="16">
        <v>6.98</v>
      </c>
      <c r="P470" s="9">
        <f t="shared" si="101"/>
        <v>2</v>
      </c>
      <c r="Q470" s="9">
        <f t="shared" si="107"/>
        <v>69.8</v>
      </c>
      <c r="R470" s="11" t="str">
        <f t="shared" si="102"/>
        <v>69.8</v>
      </c>
      <c r="S470" s="11">
        <f t="shared" si="103"/>
        <v>0</v>
      </c>
      <c r="T470" s="16" t="str">
        <f t="shared" si="99"/>
        <v>690</v>
      </c>
      <c r="U470" s="16" t="str">
        <f t="shared" si="100"/>
        <v>69R8</v>
      </c>
      <c r="V470" s="22">
        <v>2.64</v>
      </c>
      <c r="W470" s="9">
        <f t="shared" si="104"/>
        <v>0</v>
      </c>
      <c r="X470" s="18">
        <f t="shared" si="108"/>
        <v>0.26400000000000001</v>
      </c>
      <c r="Y470" s="11" t="str">
        <f t="shared" si="105"/>
        <v>264</v>
      </c>
      <c r="Z470" s="11" t="str">
        <f t="shared" si="106"/>
        <v>m</v>
      </c>
    </row>
    <row r="471" spans="15:26">
      <c r="O471" s="16">
        <v>7.15</v>
      </c>
      <c r="P471" s="9">
        <f t="shared" si="101"/>
        <v>2</v>
      </c>
      <c r="Q471" s="9">
        <f t="shared" si="107"/>
        <v>71.5</v>
      </c>
      <c r="R471" s="11" t="str">
        <f t="shared" si="102"/>
        <v>71.5</v>
      </c>
      <c r="S471" s="11">
        <f t="shared" si="103"/>
        <v>0</v>
      </c>
      <c r="T471" s="16" t="str">
        <f t="shared" si="99"/>
        <v>710</v>
      </c>
      <c r="U471" s="16" t="str">
        <f t="shared" si="100"/>
        <v>71R5</v>
      </c>
      <c r="V471" s="22">
        <v>2.67</v>
      </c>
      <c r="W471" s="9">
        <f t="shared" si="104"/>
        <v>0</v>
      </c>
      <c r="X471" s="18">
        <f t="shared" si="108"/>
        <v>0.26700000000000002</v>
      </c>
      <c r="Y471" s="11" t="str">
        <f t="shared" si="105"/>
        <v>267</v>
      </c>
      <c r="Z471" s="11" t="str">
        <f t="shared" si="106"/>
        <v>m</v>
      </c>
    </row>
    <row r="472" spans="15:26">
      <c r="O472" s="16">
        <v>7.32</v>
      </c>
      <c r="P472" s="9">
        <f t="shared" si="101"/>
        <v>2</v>
      </c>
      <c r="Q472" s="9">
        <f t="shared" si="107"/>
        <v>73.2</v>
      </c>
      <c r="R472" s="11" t="str">
        <f t="shared" si="102"/>
        <v>73.2</v>
      </c>
      <c r="S472" s="11">
        <f t="shared" si="103"/>
        <v>0</v>
      </c>
      <c r="T472" s="16" t="str">
        <f t="shared" si="99"/>
        <v>730</v>
      </c>
      <c r="U472" s="16" t="str">
        <f t="shared" si="100"/>
        <v>73R2</v>
      </c>
      <c r="V472" s="22">
        <v>2.71</v>
      </c>
      <c r="W472" s="9">
        <f t="shared" si="104"/>
        <v>0</v>
      </c>
      <c r="X472" s="18">
        <f t="shared" si="108"/>
        <v>0.27100000000000002</v>
      </c>
      <c r="Y472" s="11" t="str">
        <f t="shared" si="105"/>
        <v>271</v>
      </c>
      <c r="Z472" s="11" t="str">
        <f t="shared" si="106"/>
        <v>m</v>
      </c>
    </row>
    <row r="473" spans="15:26">
      <c r="O473" s="16">
        <v>7.5</v>
      </c>
      <c r="P473" s="9">
        <f t="shared" si="101"/>
        <v>2</v>
      </c>
      <c r="Q473" s="9">
        <f t="shared" si="107"/>
        <v>75</v>
      </c>
      <c r="R473" s="11" t="str">
        <f t="shared" si="102"/>
        <v>75.0</v>
      </c>
      <c r="S473" s="11">
        <f t="shared" si="103"/>
        <v>0</v>
      </c>
      <c r="T473" s="16" t="str">
        <f t="shared" si="99"/>
        <v>750</v>
      </c>
      <c r="U473" s="16" t="str">
        <f t="shared" si="100"/>
        <v>75R0</v>
      </c>
      <c r="V473" s="22">
        <v>2.74</v>
      </c>
      <c r="W473" s="9">
        <f t="shared" si="104"/>
        <v>0</v>
      </c>
      <c r="X473" s="18">
        <f t="shared" si="108"/>
        <v>0.27400000000000002</v>
      </c>
      <c r="Y473" s="11" t="str">
        <f t="shared" si="105"/>
        <v>274</v>
      </c>
      <c r="Z473" s="11" t="str">
        <f t="shared" si="106"/>
        <v>m</v>
      </c>
    </row>
    <row r="474" spans="15:26">
      <c r="O474" s="16">
        <v>7.68</v>
      </c>
      <c r="P474" s="9">
        <f t="shared" si="101"/>
        <v>2</v>
      </c>
      <c r="Q474" s="9">
        <f t="shared" si="107"/>
        <v>76.8</v>
      </c>
      <c r="R474" s="11" t="str">
        <f t="shared" si="102"/>
        <v>76.8</v>
      </c>
      <c r="S474" s="11">
        <f t="shared" si="103"/>
        <v>0</v>
      </c>
      <c r="T474" s="16" t="str">
        <f t="shared" si="99"/>
        <v>760</v>
      </c>
      <c r="U474" s="16" t="str">
        <f t="shared" si="100"/>
        <v>76R8</v>
      </c>
      <c r="V474" s="22">
        <v>2.77</v>
      </c>
      <c r="W474" s="9">
        <f t="shared" si="104"/>
        <v>0</v>
      </c>
      <c r="X474" s="18">
        <f t="shared" si="108"/>
        <v>0.27700000000000002</v>
      </c>
      <c r="Y474" s="11" t="str">
        <f t="shared" si="105"/>
        <v>277</v>
      </c>
      <c r="Z474" s="11" t="str">
        <f t="shared" si="106"/>
        <v>m</v>
      </c>
    </row>
    <row r="475" spans="15:26">
      <c r="O475" s="16">
        <v>7.87</v>
      </c>
      <c r="P475" s="9">
        <f t="shared" si="101"/>
        <v>2</v>
      </c>
      <c r="Q475" s="9">
        <f t="shared" si="107"/>
        <v>78.7</v>
      </c>
      <c r="R475" s="11" t="str">
        <f t="shared" si="102"/>
        <v>78.7</v>
      </c>
      <c r="S475" s="11">
        <f t="shared" si="103"/>
        <v>0</v>
      </c>
      <c r="T475" s="16" t="str">
        <f t="shared" si="99"/>
        <v>780</v>
      </c>
      <c r="U475" s="16" t="str">
        <f t="shared" si="100"/>
        <v>78R7</v>
      </c>
      <c r="V475" s="22">
        <v>2.8</v>
      </c>
      <c r="W475" s="9">
        <f t="shared" si="104"/>
        <v>0</v>
      </c>
      <c r="X475" s="18">
        <f t="shared" si="108"/>
        <v>0.27999999999999997</v>
      </c>
      <c r="Y475" s="11" t="str">
        <f t="shared" si="105"/>
        <v>280</v>
      </c>
      <c r="Z475" s="11" t="str">
        <f t="shared" si="106"/>
        <v>m</v>
      </c>
    </row>
    <row r="476" spans="15:26">
      <c r="O476" s="16">
        <v>8.06</v>
      </c>
      <c r="P476" s="9">
        <f t="shared" si="101"/>
        <v>2</v>
      </c>
      <c r="Q476" s="9">
        <f t="shared" si="107"/>
        <v>80.599999999999994</v>
      </c>
      <c r="R476" s="11" t="str">
        <f t="shared" si="102"/>
        <v>80.6</v>
      </c>
      <c r="S476" s="11">
        <f t="shared" si="103"/>
        <v>0</v>
      </c>
      <c r="T476" s="16" t="str">
        <f t="shared" si="99"/>
        <v>800</v>
      </c>
      <c r="U476" s="16" t="str">
        <f t="shared" si="100"/>
        <v>80R6</v>
      </c>
      <c r="V476" s="22">
        <v>2.84</v>
      </c>
      <c r="W476" s="9">
        <f t="shared" si="104"/>
        <v>0</v>
      </c>
      <c r="X476" s="18">
        <f t="shared" si="108"/>
        <v>0.28399999999999997</v>
      </c>
      <c r="Y476" s="11" t="str">
        <f t="shared" si="105"/>
        <v>284</v>
      </c>
      <c r="Z476" s="11" t="str">
        <f t="shared" si="106"/>
        <v>m</v>
      </c>
    </row>
    <row r="477" spans="15:26">
      <c r="O477" s="16">
        <v>8.25</v>
      </c>
      <c r="P477" s="9">
        <f t="shared" si="101"/>
        <v>2</v>
      </c>
      <c r="Q477" s="9">
        <f t="shared" si="107"/>
        <v>82.5</v>
      </c>
      <c r="R477" s="11" t="str">
        <f t="shared" si="102"/>
        <v>82.5</v>
      </c>
      <c r="S477" s="11">
        <f t="shared" si="103"/>
        <v>0</v>
      </c>
      <c r="T477" s="16" t="str">
        <f t="shared" si="99"/>
        <v>820</v>
      </c>
      <c r="U477" s="16" t="str">
        <f t="shared" si="100"/>
        <v>82R5</v>
      </c>
      <c r="V477" s="22">
        <v>2.87</v>
      </c>
      <c r="W477" s="9">
        <f t="shared" si="104"/>
        <v>0</v>
      </c>
      <c r="X477" s="18">
        <f t="shared" si="108"/>
        <v>0.28700000000000003</v>
      </c>
      <c r="Y477" s="11" t="str">
        <f t="shared" si="105"/>
        <v>287</v>
      </c>
      <c r="Z477" s="11" t="str">
        <f t="shared" si="106"/>
        <v>m</v>
      </c>
    </row>
    <row r="478" spans="15:26">
      <c r="O478" s="16">
        <v>8.4499999999999993</v>
      </c>
      <c r="P478" s="9">
        <f t="shared" si="101"/>
        <v>2</v>
      </c>
      <c r="Q478" s="9">
        <f t="shared" si="107"/>
        <v>84.499999999999986</v>
      </c>
      <c r="R478" s="11" t="str">
        <f t="shared" si="102"/>
        <v>84.5</v>
      </c>
      <c r="S478" s="11">
        <f t="shared" si="103"/>
        <v>0</v>
      </c>
      <c r="T478" s="16" t="str">
        <f t="shared" si="99"/>
        <v>840</v>
      </c>
      <c r="U478" s="16" t="str">
        <f t="shared" si="100"/>
        <v>84R5</v>
      </c>
      <c r="V478" s="22">
        <v>2.91</v>
      </c>
      <c r="W478" s="9">
        <f t="shared" si="104"/>
        <v>0</v>
      </c>
      <c r="X478" s="18">
        <f t="shared" si="108"/>
        <v>0.29100000000000004</v>
      </c>
      <c r="Y478" s="11" t="str">
        <f t="shared" si="105"/>
        <v>291</v>
      </c>
      <c r="Z478" s="11" t="str">
        <f t="shared" si="106"/>
        <v>m</v>
      </c>
    </row>
    <row r="479" spans="15:26">
      <c r="O479" s="16">
        <v>8.66</v>
      </c>
      <c r="P479" s="9">
        <f t="shared" si="101"/>
        <v>2</v>
      </c>
      <c r="Q479" s="9">
        <f t="shared" si="107"/>
        <v>86.6</v>
      </c>
      <c r="R479" s="11" t="str">
        <f t="shared" si="102"/>
        <v>86.6</v>
      </c>
      <c r="S479" s="11">
        <f t="shared" si="103"/>
        <v>0</v>
      </c>
      <c r="T479" s="16" t="str">
        <f t="shared" si="99"/>
        <v>860</v>
      </c>
      <c r="U479" s="16" t="str">
        <f t="shared" si="100"/>
        <v>86R6</v>
      </c>
      <c r="V479" s="22">
        <v>2.94</v>
      </c>
      <c r="W479" s="9">
        <f t="shared" si="104"/>
        <v>0</v>
      </c>
      <c r="X479" s="18">
        <f t="shared" si="108"/>
        <v>0.29399999999999998</v>
      </c>
      <c r="Y479" s="11" t="str">
        <f t="shared" si="105"/>
        <v>294</v>
      </c>
      <c r="Z479" s="11" t="str">
        <f t="shared" si="106"/>
        <v>m</v>
      </c>
    </row>
    <row r="480" spans="15:26">
      <c r="O480" s="16">
        <v>8.8699999999999992</v>
      </c>
      <c r="P480" s="9">
        <f t="shared" si="101"/>
        <v>2</v>
      </c>
      <c r="Q480" s="9">
        <f t="shared" si="107"/>
        <v>88.699999999999989</v>
      </c>
      <c r="R480" s="11" t="str">
        <f t="shared" si="102"/>
        <v>88.7</v>
      </c>
      <c r="S480" s="11">
        <f t="shared" si="103"/>
        <v>0</v>
      </c>
      <c r="T480" s="16" t="str">
        <f t="shared" si="99"/>
        <v>880</v>
      </c>
      <c r="U480" s="16" t="str">
        <f t="shared" si="100"/>
        <v>88R7</v>
      </c>
      <c r="V480" s="22">
        <v>2.98</v>
      </c>
      <c r="W480" s="9">
        <f t="shared" si="104"/>
        <v>0</v>
      </c>
      <c r="X480" s="18">
        <f t="shared" si="108"/>
        <v>0.29799999999999999</v>
      </c>
      <c r="Y480" s="11" t="str">
        <f t="shared" si="105"/>
        <v>298</v>
      </c>
      <c r="Z480" s="11" t="str">
        <f t="shared" si="106"/>
        <v>m</v>
      </c>
    </row>
    <row r="481" spans="15:26">
      <c r="O481" s="16">
        <v>9.09</v>
      </c>
      <c r="P481" s="9">
        <f t="shared" si="101"/>
        <v>2</v>
      </c>
      <c r="Q481" s="9">
        <f t="shared" si="107"/>
        <v>90.9</v>
      </c>
      <c r="R481" s="11" t="str">
        <f t="shared" si="102"/>
        <v>90.9</v>
      </c>
      <c r="S481" s="11">
        <f t="shared" si="103"/>
        <v>0</v>
      </c>
      <c r="T481" s="16" t="str">
        <f t="shared" si="99"/>
        <v>900</v>
      </c>
      <c r="U481" s="16" t="str">
        <f t="shared" si="100"/>
        <v>90R9</v>
      </c>
      <c r="V481" s="22">
        <v>3.01</v>
      </c>
      <c r="W481" s="9">
        <f t="shared" si="104"/>
        <v>0</v>
      </c>
      <c r="X481" s="18">
        <f t="shared" si="108"/>
        <v>0.30099999999999999</v>
      </c>
      <c r="Y481" s="11" t="str">
        <f t="shared" si="105"/>
        <v>301</v>
      </c>
      <c r="Z481" s="11" t="str">
        <f t="shared" si="106"/>
        <v>m</v>
      </c>
    </row>
    <row r="482" spans="15:26">
      <c r="O482" s="16">
        <v>9.31</v>
      </c>
      <c r="P482" s="9">
        <f t="shared" si="101"/>
        <v>2</v>
      </c>
      <c r="Q482" s="9">
        <f t="shared" si="107"/>
        <v>93.1</v>
      </c>
      <c r="R482" s="11" t="str">
        <f t="shared" si="102"/>
        <v>93.1</v>
      </c>
      <c r="S482" s="11">
        <f t="shared" si="103"/>
        <v>0</v>
      </c>
      <c r="T482" s="16" t="str">
        <f t="shared" si="99"/>
        <v>930</v>
      </c>
      <c r="U482" s="16" t="str">
        <f t="shared" si="100"/>
        <v>93R1</v>
      </c>
      <c r="V482" s="22">
        <v>3.05</v>
      </c>
      <c r="W482" s="9">
        <f t="shared" si="104"/>
        <v>0</v>
      </c>
      <c r="X482" s="18">
        <f t="shared" si="108"/>
        <v>0.30499999999999999</v>
      </c>
      <c r="Y482" s="11" t="str">
        <f t="shared" si="105"/>
        <v>305</v>
      </c>
      <c r="Z482" s="11" t="str">
        <f t="shared" si="106"/>
        <v>m</v>
      </c>
    </row>
    <row r="483" spans="15:26">
      <c r="O483" s="16">
        <v>9.5299999999999994</v>
      </c>
      <c r="P483" s="9">
        <f t="shared" si="101"/>
        <v>2</v>
      </c>
      <c r="Q483" s="9">
        <f t="shared" si="107"/>
        <v>95.299999999999983</v>
      </c>
      <c r="R483" s="11" t="str">
        <f t="shared" si="102"/>
        <v>95.3</v>
      </c>
      <c r="S483" s="11">
        <f t="shared" si="103"/>
        <v>0</v>
      </c>
      <c r="T483" s="16" t="str">
        <f t="shared" si="99"/>
        <v>950</v>
      </c>
      <c r="U483" s="16" t="str">
        <f>IF(P483&lt;0,"R0"&amp;LEFT(R483,2),IF(P483&lt;1,"R"&amp;R483,IF(P483&lt;3,SUBSTITUTE(R483,".","R"),LEFT(_xlfn.VALUETOTEXT(Q483),3)&amp;P483-3)))</f>
        <v>95R3</v>
      </c>
      <c r="V483" s="22">
        <v>3.09</v>
      </c>
      <c r="W483" s="9">
        <f t="shared" si="104"/>
        <v>0</v>
      </c>
      <c r="X483" s="18">
        <f t="shared" si="108"/>
        <v>0.309</v>
      </c>
      <c r="Y483" s="11" t="str">
        <f t="shared" si="105"/>
        <v>309</v>
      </c>
      <c r="Z483" s="11" t="str">
        <f t="shared" si="106"/>
        <v>m</v>
      </c>
    </row>
    <row r="484" spans="15:26">
      <c r="O484" s="16">
        <v>9.76</v>
      </c>
      <c r="P484" s="9">
        <f t="shared" si="101"/>
        <v>2</v>
      </c>
      <c r="Q484" s="9">
        <f t="shared" si="107"/>
        <v>97.6</v>
      </c>
      <c r="R484" s="11" t="str">
        <f t="shared" si="102"/>
        <v>97.6</v>
      </c>
      <c r="S484" s="11">
        <f t="shared" si="103"/>
        <v>0</v>
      </c>
      <c r="T484" s="16" t="str">
        <f t="shared" si="99"/>
        <v>970</v>
      </c>
      <c r="U484" s="16" t="str">
        <f>IF(P484&lt;0,"R0"&amp;LEFT(R484,2),IF(P484&lt;1,"R"&amp;R484,IF(P484&lt;3,SUBSTITUTE(R484,".","R"),LEFT(_xlfn.VALUETOTEXT(Q484),3)&amp;P484-3)))</f>
        <v>97R6</v>
      </c>
      <c r="V484" s="22">
        <v>3.12</v>
      </c>
      <c r="W484" s="9">
        <f t="shared" si="104"/>
        <v>0</v>
      </c>
      <c r="X484" s="18">
        <f t="shared" si="108"/>
        <v>0.312</v>
      </c>
      <c r="Y484" s="11" t="str">
        <f t="shared" si="105"/>
        <v>312</v>
      </c>
      <c r="Z484" s="11" t="str">
        <f t="shared" si="106"/>
        <v>m</v>
      </c>
    </row>
    <row r="485" spans="15:26">
      <c r="O485" s="16">
        <v>1</v>
      </c>
      <c r="P485" s="9">
        <f t="shared" si="101"/>
        <v>3</v>
      </c>
      <c r="Q485" s="9">
        <f>O485*10^P485/10</f>
        <v>100</v>
      </c>
      <c r="R485" s="11" t="str">
        <f t="shared" si="102"/>
        <v>100</v>
      </c>
      <c r="S485" s="11">
        <f t="shared" si="103"/>
        <v>0</v>
      </c>
      <c r="T485" s="16" t="str">
        <f t="shared" ref="T485:T548" si="109">IF(P485&lt;2,LEFT(U485,3),LEFT(U485,2)&amp;P485-2)</f>
        <v>101</v>
      </c>
      <c r="U485" s="16" t="str">
        <f>IF(P485&lt;0,"R0"&amp;LEFT(R485,2),IF(P485&lt;1,"R"&amp;R485,IF(P485&lt;3,SUBSTITUTE(R485,".","R"),LEFT(_xlfn.VALUETOTEXT(Q485),3)&amp;P485-3)))</f>
        <v>1000</v>
      </c>
      <c r="V485" s="22">
        <v>3.16</v>
      </c>
      <c r="W485" s="9">
        <f t="shared" si="104"/>
        <v>0</v>
      </c>
      <c r="X485" s="18">
        <f t="shared" si="108"/>
        <v>0.316</v>
      </c>
      <c r="Y485" s="11" t="str">
        <f t="shared" si="105"/>
        <v>316</v>
      </c>
      <c r="Z485" s="11" t="str">
        <f t="shared" si="106"/>
        <v>m</v>
      </c>
    </row>
    <row r="486" spans="15:26">
      <c r="O486" s="16">
        <v>1.02</v>
      </c>
      <c r="P486" s="9">
        <f t="shared" ref="P486:P549" si="110">IF(O486=1,P485+1,P485)</f>
        <v>3</v>
      </c>
      <c r="Q486" s="9">
        <f t="shared" ref="Q486:Q549" si="111">O486*10^P486/10</f>
        <v>102</v>
      </c>
      <c r="R486" s="11" t="str">
        <f t="shared" si="102"/>
        <v>102</v>
      </c>
      <c r="S486" s="11">
        <f t="shared" si="103"/>
        <v>0</v>
      </c>
      <c r="T486" s="16" t="str">
        <f t="shared" si="109"/>
        <v>101</v>
      </c>
      <c r="U486" s="16" t="str">
        <f>IF(P486&lt;0,"R0"&amp;LEFT(R486,2),IF(P486&lt;1,"R"&amp;R486,IF(P486&lt;3,SUBSTITUTE(R486,".","R"),LEFT(_xlfn.VALUETOTEXT(Q486),3)&amp;P486-3)))</f>
        <v>1020</v>
      </c>
      <c r="V486" s="22">
        <v>3.2</v>
      </c>
      <c r="W486" s="9">
        <f t="shared" si="104"/>
        <v>0</v>
      </c>
      <c r="X486" s="18">
        <f t="shared" si="108"/>
        <v>0.32</v>
      </c>
      <c r="Y486" s="11" t="str">
        <f t="shared" si="105"/>
        <v>320</v>
      </c>
      <c r="Z486" s="11" t="str">
        <f t="shared" si="106"/>
        <v>m</v>
      </c>
    </row>
    <row r="487" spans="15:26">
      <c r="O487" s="16">
        <v>1.05</v>
      </c>
      <c r="P487" s="9">
        <f t="shared" si="110"/>
        <v>3</v>
      </c>
      <c r="Q487" s="9">
        <f t="shared" si="111"/>
        <v>105</v>
      </c>
      <c r="R487" s="11" t="str">
        <f t="shared" si="102"/>
        <v>105</v>
      </c>
      <c r="S487" s="11">
        <f t="shared" si="103"/>
        <v>0</v>
      </c>
      <c r="T487" s="16" t="str">
        <f t="shared" si="109"/>
        <v>101</v>
      </c>
      <c r="U487" s="16" t="str">
        <f>IF(P487&lt;0,"R0"&amp;LEFT(R487,2),IF(P487&lt;1,"R"&amp;R487,IF(P487&lt;3,SUBSTITUTE(R487,".","R"),LEFT(_xlfn.VALUETOTEXT(Q487),3)&amp;P487-3)))</f>
        <v>1050</v>
      </c>
      <c r="V487" s="22">
        <v>3.24</v>
      </c>
      <c r="W487" s="9">
        <f t="shared" si="104"/>
        <v>0</v>
      </c>
      <c r="X487" s="18">
        <f t="shared" si="108"/>
        <v>0.32400000000000001</v>
      </c>
      <c r="Y487" s="11" t="str">
        <f t="shared" si="105"/>
        <v>324</v>
      </c>
      <c r="Z487" s="11" t="str">
        <f t="shared" si="106"/>
        <v>m</v>
      </c>
    </row>
    <row r="488" spans="15:26">
      <c r="O488" s="16">
        <v>1.07</v>
      </c>
      <c r="P488" s="9">
        <f t="shared" si="110"/>
        <v>3</v>
      </c>
      <c r="Q488" s="9">
        <f t="shared" si="111"/>
        <v>107</v>
      </c>
      <c r="R488" s="11" t="str">
        <f t="shared" si="102"/>
        <v>107</v>
      </c>
      <c r="S488" s="11">
        <f t="shared" si="103"/>
        <v>0</v>
      </c>
      <c r="T488" s="16" t="str">
        <f t="shared" si="109"/>
        <v>101</v>
      </c>
      <c r="U488" s="16" t="str">
        <f t="shared" ref="U488:U550" si="112">IF(P488&lt;0,"R0"&amp;LEFT(R488,2),IF(P488&lt;1,"R"&amp;R488,IF(P488&lt;3,SUBSTITUTE(R488,".","R"),LEFT(_xlfn.VALUETOTEXT(Q488),3)&amp;P488-3)))</f>
        <v>1070</v>
      </c>
      <c r="V488" s="22">
        <v>3.28</v>
      </c>
      <c r="W488" s="9">
        <f t="shared" si="104"/>
        <v>0</v>
      </c>
      <c r="X488" s="18">
        <f t="shared" si="108"/>
        <v>0.32799999999999996</v>
      </c>
      <c r="Y488" s="11" t="str">
        <f t="shared" si="105"/>
        <v>328</v>
      </c>
      <c r="Z488" s="11" t="str">
        <f t="shared" si="106"/>
        <v>m</v>
      </c>
    </row>
    <row r="489" spans="15:26">
      <c r="O489" s="16">
        <v>1.1000000000000001</v>
      </c>
      <c r="P489" s="9">
        <f t="shared" si="110"/>
        <v>3</v>
      </c>
      <c r="Q489" s="9">
        <f t="shared" si="111"/>
        <v>110</v>
      </c>
      <c r="R489" s="11" t="str">
        <f t="shared" si="102"/>
        <v>110</v>
      </c>
      <c r="S489" s="11">
        <f t="shared" si="103"/>
        <v>0</v>
      </c>
      <c r="T489" s="16" t="str">
        <f t="shared" si="109"/>
        <v>111</v>
      </c>
      <c r="U489" s="16" t="str">
        <f t="shared" si="112"/>
        <v>1100</v>
      </c>
      <c r="V489" s="22">
        <v>3.32</v>
      </c>
      <c r="W489" s="9">
        <f t="shared" si="104"/>
        <v>0</v>
      </c>
      <c r="X489" s="18">
        <f t="shared" si="108"/>
        <v>0.33199999999999996</v>
      </c>
      <c r="Y489" s="11" t="str">
        <f t="shared" si="105"/>
        <v>332</v>
      </c>
      <c r="Z489" s="11" t="str">
        <f t="shared" si="106"/>
        <v>m</v>
      </c>
    </row>
    <row r="490" spans="15:26">
      <c r="O490" s="16">
        <v>1.1299999999999999</v>
      </c>
      <c r="P490" s="9">
        <f t="shared" si="110"/>
        <v>3</v>
      </c>
      <c r="Q490" s="9">
        <f t="shared" si="111"/>
        <v>113</v>
      </c>
      <c r="R490" s="11" t="str">
        <f t="shared" si="102"/>
        <v>113</v>
      </c>
      <c r="S490" s="11">
        <f t="shared" si="103"/>
        <v>0</v>
      </c>
      <c r="T490" s="16" t="str">
        <f t="shared" si="109"/>
        <v>111</v>
      </c>
      <c r="U490" s="16" t="str">
        <f t="shared" si="112"/>
        <v>1130</v>
      </c>
      <c r="V490" s="22">
        <v>3.36</v>
      </c>
      <c r="W490" s="9">
        <f t="shared" si="104"/>
        <v>0</v>
      </c>
      <c r="X490" s="18">
        <f t="shared" si="108"/>
        <v>0.33599999999999997</v>
      </c>
      <c r="Y490" s="11" t="str">
        <f t="shared" si="105"/>
        <v>336</v>
      </c>
      <c r="Z490" s="11" t="str">
        <f t="shared" si="106"/>
        <v>m</v>
      </c>
    </row>
    <row r="491" spans="15:26">
      <c r="O491" s="16">
        <v>1.1499999999999999</v>
      </c>
      <c r="P491" s="9">
        <f t="shared" si="110"/>
        <v>3</v>
      </c>
      <c r="Q491" s="9">
        <f t="shared" si="111"/>
        <v>115</v>
      </c>
      <c r="R491" s="11" t="str">
        <f t="shared" si="102"/>
        <v>115</v>
      </c>
      <c r="S491" s="11">
        <f t="shared" si="103"/>
        <v>0</v>
      </c>
      <c r="T491" s="16" t="str">
        <f t="shared" si="109"/>
        <v>111</v>
      </c>
      <c r="U491" s="16" t="str">
        <f t="shared" si="112"/>
        <v>1150</v>
      </c>
      <c r="V491" s="22">
        <v>3.4</v>
      </c>
      <c r="W491" s="9">
        <f t="shared" si="104"/>
        <v>0</v>
      </c>
      <c r="X491" s="18">
        <f t="shared" si="108"/>
        <v>0.33999999999999997</v>
      </c>
      <c r="Y491" s="11" t="str">
        <f t="shared" si="105"/>
        <v>340</v>
      </c>
      <c r="Z491" s="11" t="str">
        <f t="shared" si="106"/>
        <v>m</v>
      </c>
    </row>
    <row r="492" spans="15:26">
      <c r="O492" s="16">
        <v>1.18</v>
      </c>
      <c r="P492" s="9">
        <f t="shared" si="110"/>
        <v>3</v>
      </c>
      <c r="Q492" s="9">
        <f t="shared" si="111"/>
        <v>118</v>
      </c>
      <c r="R492" s="11" t="str">
        <f t="shared" si="102"/>
        <v>118</v>
      </c>
      <c r="S492" s="11">
        <f t="shared" si="103"/>
        <v>0</v>
      </c>
      <c r="T492" s="16" t="str">
        <f t="shared" si="109"/>
        <v>111</v>
      </c>
      <c r="U492" s="16" t="str">
        <f t="shared" si="112"/>
        <v>1180</v>
      </c>
      <c r="V492" s="22">
        <v>3.44</v>
      </c>
      <c r="W492" s="9">
        <f t="shared" si="104"/>
        <v>0</v>
      </c>
      <c r="X492" s="18">
        <f t="shared" si="108"/>
        <v>0.34399999999999997</v>
      </c>
      <c r="Y492" s="11" t="str">
        <f t="shared" si="105"/>
        <v>344</v>
      </c>
      <c r="Z492" s="11" t="str">
        <f t="shared" si="106"/>
        <v>m</v>
      </c>
    </row>
    <row r="493" spans="15:26">
      <c r="O493" s="16">
        <v>1.21</v>
      </c>
      <c r="P493" s="9">
        <f t="shared" si="110"/>
        <v>3</v>
      </c>
      <c r="Q493" s="9">
        <f t="shared" si="111"/>
        <v>121</v>
      </c>
      <c r="R493" s="11" t="str">
        <f t="shared" si="102"/>
        <v>121</v>
      </c>
      <c r="S493" s="11">
        <f t="shared" si="103"/>
        <v>0</v>
      </c>
      <c r="T493" s="16" t="str">
        <f t="shared" si="109"/>
        <v>121</v>
      </c>
      <c r="U493" s="16" t="str">
        <f t="shared" si="112"/>
        <v>1210</v>
      </c>
      <c r="V493" s="22">
        <v>3.48</v>
      </c>
      <c r="W493" s="9">
        <f t="shared" si="104"/>
        <v>0</v>
      </c>
      <c r="X493" s="18">
        <f t="shared" si="108"/>
        <v>0.34799999999999998</v>
      </c>
      <c r="Y493" s="11" t="str">
        <f t="shared" si="105"/>
        <v>348</v>
      </c>
      <c r="Z493" s="11" t="str">
        <f t="shared" si="106"/>
        <v>m</v>
      </c>
    </row>
    <row r="494" spans="15:26">
      <c r="O494" s="16">
        <v>1.24</v>
      </c>
      <c r="P494" s="9">
        <f t="shared" si="110"/>
        <v>3</v>
      </c>
      <c r="Q494" s="9">
        <f t="shared" si="111"/>
        <v>124</v>
      </c>
      <c r="R494" s="11" t="str">
        <f t="shared" si="102"/>
        <v>124</v>
      </c>
      <c r="S494" s="11">
        <f t="shared" si="103"/>
        <v>0</v>
      </c>
      <c r="T494" s="16" t="str">
        <f t="shared" si="109"/>
        <v>121</v>
      </c>
      <c r="U494" s="16" t="str">
        <f t="shared" si="112"/>
        <v>1240</v>
      </c>
      <c r="V494" s="22">
        <v>3.52</v>
      </c>
      <c r="W494" s="9">
        <f t="shared" si="104"/>
        <v>0</v>
      </c>
      <c r="X494" s="18">
        <f t="shared" si="108"/>
        <v>0.35199999999999998</v>
      </c>
      <c r="Y494" s="11" t="str">
        <f t="shared" si="105"/>
        <v>352</v>
      </c>
      <c r="Z494" s="11" t="str">
        <f t="shared" si="106"/>
        <v>m</v>
      </c>
    </row>
    <row r="495" spans="15:26">
      <c r="O495" s="16">
        <v>1.27</v>
      </c>
      <c r="P495" s="9">
        <f t="shared" si="110"/>
        <v>3</v>
      </c>
      <c r="Q495" s="9">
        <f t="shared" si="111"/>
        <v>127</v>
      </c>
      <c r="R495" s="11" t="str">
        <f t="shared" si="102"/>
        <v>127</v>
      </c>
      <c r="S495" s="11">
        <f t="shared" si="103"/>
        <v>0</v>
      </c>
      <c r="T495" s="16" t="str">
        <f t="shared" si="109"/>
        <v>121</v>
      </c>
      <c r="U495" s="16" t="str">
        <f t="shared" si="112"/>
        <v>1270</v>
      </c>
      <c r="V495" s="22">
        <v>3.57</v>
      </c>
      <c r="W495" s="9">
        <f t="shared" si="104"/>
        <v>0</v>
      </c>
      <c r="X495" s="18">
        <f t="shared" si="108"/>
        <v>0.35699999999999998</v>
      </c>
      <c r="Y495" s="11" t="str">
        <f t="shared" si="105"/>
        <v>357</v>
      </c>
      <c r="Z495" s="11" t="str">
        <f t="shared" si="106"/>
        <v>m</v>
      </c>
    </row>
    <row r="496" spans="15:26">
      <c r="O496" s="16">
        <v>1.3</v>
      </c>
      <c r="P496" s="9">
        <f t="shared" si="110"/>
        <v>3</v>
      </c>
      <c r="Q496" s="9">
        <f t="shared" si="111"/>
        <v>130</v>
      </c>
      <c r="R496" s="11" t="str">
        <f t="shared" si="102"/>
        <v>130</v>
      </c>
      <c r="S496" s="11">
        <f t="shared" si="103"/>
        <v>0</v>
      </c>
      <c r="T496" s="16" t="str">
        <f t="shared" si="109"/>
        <v>131</v>
      </c>
      <c r="U496" s="16" t="str">
        <f t="shared" si="112"/>
        <v>1300</v>
      </c>
      <c r="V496" s="22">
        <v>3.61</v>
      </c>
      <c r="W496" s="9">
        <f t="shared" si="104"/>
        <v>0</v>
      </c>
      <c r="X496" s="18">
        <f t="shared" si="108"/>
        <v>0.36099999999999999</v>
      </c>
      <c r="Y496" s="11" t="str">
        <f t="shared" si="105"/>
        <v>361</v>
      </c>
      <c r="Z496" s="11" t="str">
        <f t="shared" si="106"/>
        <v>m</v>
      </c>
    </row>
    <row r="497" spans="15:26">
      <c r="O497" s="16">
        <v>1.33</v>
      </c>
      <c r="P497" s="9">
        <f t="shared" si="110"/>
        <v>3</v>
      </c>
      <c r="Q497" s="9">
        <f t="shared" si="111"/>
        <v>133</v>
      </c>
      <c r="R497" s="11" t="str">
        <f t="shared" si="102"/>
        <v>133</v>
      </c>
      <c r="S497" s="11">
        <f t="shared" si="103"/>
        <v>0</v>
      </c>
      <c r="T497" s="16" t="str">
        <f t="shared" si="109"/>
        <v>131</v>
      </c>
      <c r="U497" s="16" t="str">
        <f t="shared" si="112"/>
        <v>1330</v>
      </c>
      <c r="V497" s="22">
        <v>3.65</v>
      </c>
      <c r="W497" s="9">
        <f t="shared" si="104"/>
        <v>0</v>
      </c>
      <c r="X497" s="18">
        <f t="shared" si="108"/>
        <v>0.36499999999999999</v>
      </c>
      <c r="Y497" s="11" t="str">
        <f t="shared" si="105"/>
        <v>365</v>
      </c>
      <c r="Z497" s="11" t="str">
        <f t="shared" si="106"/>
        <v>m</v>
      </c>
    </row>
    <row r="498" spans="15:26">
      <c r="O498" s="16">
        <v>1.37</v>
      </c>
      <c r="P498" s="9">
        <f t="shared" si="110"/>
        <v>3</v>
      </c>
      <c r="Q498" s="9">
        <f t="shared" si="111"/>
        <v>137</v>
      </c>
      <c r="R498" s="11" t="str">
        <f t="shared" si="102"/>
        <v>137</v>
      </c>
      <c r="S498" s="11">
        <f t="shared" si="103"/>
        <v>0</v>
      </c>
      <c r="T498" s="16" t="str">
        <f t="shared" si="109"/>
        <v>131</v>
      </c>
      <c r="U498" s="16" t="str">
        <f t="shared" si="112"/>
        <v>1370</v>
      </c>
      <c r="V498" s="22">
        <v>3.7</v>
      </c>
      <c r="W498" s="9">
        <f t="shared" si="104"/>
        <v>0</v>
      </c>
      <c r="X498" s="18">
        <f t="shared" si="108"/>
        <v>0.37</v>
      </c>
      <c r="Y498" s="11" t="str">
        <f t="shared" si="105"/>
        <v>370</v>
      </c>
      <c r="Z498" s="11" t="str">
        <f t="shared" si="106"/>
        <v>m</v>
      </c>
    </row>
    <row r="499" spans="15:26">
      <c r="O499" s="16">
        <v>1.4</v>
      </c>
      <c r="P499" s="9">
        <f t="shared" si="110"/>
        <v>3</v>
      </c>
      <c r="Q499" s="9">
        <f t="shared" si="111"/>
        <v>140</v>
      </c>
      <c r="R499" s="11" t="str">
        <f t="shared" si="102"/>
        <v>140</v>
      </c>
      <c r="S499" s="11">
        <f t="shared" si="103"/>
        <v>0</v>
      </c>
      <c r="T499" s="16" t="str">
        <f t="shared" si="109"/>
        <v>141</v>
      </c>
      <c r="U499" s="16" t="str">
        <f t="shared" si="112"/>
        <v>1400</v>
      </c>
      <c r="V499" s="22">
        <v>3.74</v>
      </c>
      <c r="W499" s="9">
        <f t="shared" si="104"/>
        <v>0</v>
      </c>
      <c r="X499" s="18">
        <f t="shared" si="108"/>
        <v>0.374</v>
      </c>
      <c r="Y499" s="11" t="str">
        <f t="shared" si="105"/>
        <v>374</v>
      </c>
      <c r="Z499" s="11" t="str">
        <f t="shared" si="106"/>
        <v>m</v>
      </c>
    </row>
    <row r="500" spans="15:26">
      <c r="O500" s="16">
        <v>1.43</v>
      </c>
      <c r="P500" s="9">
        <f t="shared" si="110"/>
        <v>3</v>
      </c>
      <c r="Q500" s="9">
        <f t="shared" si="111"/>
        <v>143</v>
      </c>
      <c r="R500" s="11" t="str">
        <f t="shared" si="102"/>
        <v>143</v>
      </c>
      <c r="S500" s="11">
        <f t="shared" si="103"/>
        <v>0</v>
      </c>
      <c r="T500" s="16" t="str">
        <f t="shared" si="109"/>
        <v>141</v>
      </c>
      <c r="U500" s="16" t="str">
        <f t="shared" si="112"/>
        <v>1430</v>
      </c>
      <c r="V500" s="22">
        <v>3.79</v>
      </c>
      <c r="W500" s="9">
        <f t="shared" si="104"/>
        <v>0</v>
      </c>
      <c r="X500" s="18">
        <f t="shared" si="108"/>
        <v>0.379</v>
      </c>
      <c r="Y500" s="11" t="str">
        <f t="shared" si="105"/>
        <v>379</v>
      </c>
      <c r="Z500" s="11" t="str">
        <f t="shared" si="106"/>
        <v>m</v>
      </c>
    </row>
    <row r="501" spans="15:26">
      <c r="O501" s="16">
        <v>1.47</v>
      </c>
      <c r="P501" s="9">
        <f t="shared" si="110"/>
        <v>3</v>
      </c>
      <c r="Q501" s="9">
        <f t="shared" si="111"/>
        <v>147</v>
      </c>
      <c r="R501" s="11" t="str">
        <f t="shared" si="102"/>
        <v>147</v>
      </c>
      <c r="S501" s="11">
        <f t="shared" si="103"/>
        <v>0</v>
      </c>
      <c r="T501" s="16" t="str">
        <f t="shared" si="109"/>
        <v>141</v>
      </c>
      <c r="U501" s="16" t="str">
        <f t="shared" si="112"/>
        <v>1470</v>
      </c>
      <c r="V501" s="22">
        <v>3.83</v>
      </c>
      <c r="W501" s="9">
        <f t="shared" si="104"/>
        <v>0</v>
      </c>
      <c r="X501" s="18">
        <f t="shared" si="108"/>
        <v>0.38300000000000001</v>
      </c>
      <c r="Y501" s="11" t="str">
        <f t="shared" si="105"/>
        <v>383</v>
      </c>
      <c r="Z501" s="11" t="str">
        <f t="shared" si="106"/>
        <v>m</v>
      </c>
    </row>
    <row r="502" spans="15:26">
      <c r="O502" s="16">
        <v>1.5</v>
      </c>
      <c r="P502" s="9">
        <f t="shared" si="110"/>
        <v>3</v>
      </c>
      <c r="Q502" s="9">
        <f t="shared" si="111"/>
        <v>150</v>
      </c>
      <c r="R502" s="11" t="str">
        <f t="shared" si="102"/>
        <v>150</v>
      </c>
      <c r="S502" s="11">
        <f t="shared" si="103"/>
        <v>0</v>
      </c>
      <c r="T502" s="16" t="str">
        <f t="shared" si="109"/>
        <v>151</v>
      </c>
      <c r="U502" s="16" t="str">
        <f t="shared" si="112"/>
        <v>1500</v>
      </c>
      <c r="V502" s="22">
        <v>3.88</v>
      </c>
      <c r="W502" s="9">
        <f t="shared" si="104"/>
        <v>0</v>
      </c>
      <c r="X502" s="18">
        <f t="shared" si="108"/>
        <v>0.38800000000000001</v>
      </c>
      <c r="Y502" s="11" t="str">
        <f t="shared" si="105"/>
        <v>388</v>
      </c>
      <c r="Z502" s="11" t="str">
        <f t="shared" si="106"/>
        <v>m</v>
      </c>
    </row>
    <row r="503" spans="15:26">
      <c r="O503" s="16">
        <v>1.54</v>
      </c>
      <c r="P503" s="9">
        <f t="shared" si="110"/>
        <v>3</v>
      </c>
      <c r="Q503" s="9">
        <f t="shared" si="111"/>
        <v>154</v>
      </c>
      <c r="R503" s="11" t="str">
        <f t="shared" si="102"/>
        <v>154</v>
      </c>
      <c r="S503" s="11">
        <f t="shared" si="103"/>
        <v>0</v>
      </c>
      <c r="T503" s="16" t="str">
        <f t="shared" si="109"/>
        <v>151</v>
      </c>
      <c r="U503" s="16" t="str">
        <f t="shared" si="112"/>
        <v>1540</v>
      </c>
      <c r="V503" s="22">
        <v>3.92</v>
      </c>
      <c r="W503" s="9">
        <f t="shared" si="104"/>
        <v>0</v>
      </c>
      <c r="X503" s="18">
        <f t="shared" si="108"/>
        <v>0.39200000000000002</v>
      </c>
      <c r="Y503" s="11" t="str">
        <f t="shared" si="105"/>
        <v>392</v>
      </c>
      <c r="Z503" s="11" t="str">
        <f t="shared" si="106"/>
        <v>m</v>
      </c>
    </row>
    <row r="504" spans="15:26">
      <c r="O504" s="16">
        <v>1.58</v>
      </c>
      <c r="P504" s="9">
        <f t="shared" si="110"/>
        <v>3</v>
      </c>
      <c r="Q504" s="9">
        <f t="shared" si="111"/>
        <v>158</v>
      </c>
      <c r="R504" s="11" t="str">
        <f t="shared" si="102"/>
        <v>158</v>
      </c>
      <c r="S504" s="11">
        <f t="shared" si="103"/>
        <v>0</v>
      </c>
      <c r="T504" s="16" t="str">
        <f t="shared" si="109"/>
        <v>151</v>
      </c>
      <c r="U504" s="16" t="str">
        <f t="shared" si="112"/>
        <v>1580</v>
      </c>
      <c r="V504" s="22">
        <v>3.97</v>
      </c>
      <c r="W504" s="9">
        <f t="shared" si="104"/>
        <v>0</v>
      </c>
      <c r="X504" s="18">
        <f t="shared" si="108"/>
        <v>0.39700000000000002</v>
      </c>
      <c r="Y504" s="11" t="str">
        <f t="shared" si="105"/>
        <v>397</v>
      </c>
      <c r="Z504" s="11" t="str">
        <f t="shared" si="106"/>
        <v>m</v>
      </c>
    </row>
    <row r="505" spans="15:26">
      <c r="O505" s="16">
        <v>1.62</v>
      </c>
      <c r="P505" s="9">
        <f t="shared" si="110"/>
        <v>3</v>
      </c>
      <c r="Q505" s="9">
        <f t="shared" si="111"/>
        <v>162</v>
      </c>
      <c r="R505" s="11" t="str">
        <f t="shared" si="102"/>
        <v>162</v>
      </c>
      <c r="S505" s="11">
        <f t="shared" si="103"/>
        <v>0</v>
      </c>
      <c r="T505" s="16" t="str">
        <f t="shared" si="109"/>
        <v>161</v>
      </c>
      <c r="U505" s="16" t="str">
        <f t="shared" si="112"/>
        <v>1620</v>
      </c>
      <c r="V505" s="22">
        <v>4.0199999999999996</v>
      </c>
      <c r="W505" s="9">
        <f t="shared" si="104"/>
        <v>0</v>
      </c>
      <c r="X505" s="18">
        <f t="shared" si="108"/>
        <v>0.40199999999999997</v>
      </c>
      <c r="Y505" s="11" t="str">
        <f t="shared" si="105"/>
        <v>402</v>
      </c>
      <c r="Z505" s="11" t="str">
        <f t="shared" si="106"/>
        <v>m</v>
      </c>
    </row>
    <row r="506" spans="15:26">
      <c r="O506" s="16">
        <v>1.65</v>
      </c>
      <c r="P506" s="9">
        <f t="shared" si="110"/>
        <v>3</v>
      </c>
      <c r="Q506" s="9">
        <f t="shared" si="111"/>
        <v>165</v>
      </c>
      <c r="R506" s="11" t="str">
        <f t="shared" si="102"/>
        <v>165</v>
      </c>
      <c r="S506" s="11">
        <f t="shared" si="103"/>
        <v>0</v>
      </c>
      <c r="T506" s="16" t="str">
        <f t="shared" si="109"/>
        <v>161</v>
      </c>
      <c r="U506" s="16" t="str">
        <f t="shared" si="112"/>
        <v>1650</v>
      </c>
      <c r="V506" s="22">
        <v>4.07</v>
      </c>
      <c r="W506" s="9">
        <f t="shared" si="104"/>
        <v>0</v>
      </c>
      <c r="X506" s="18">
        <f t="shared" si="108"/>
        <v>0.40700000000000003</v>
      </c>
      <c r="Y506" s="11" t="str">
        <f t="shared" si="105"/>
        <v>407</v>
      </c>
      <c r="Z506" s="11" t="str">
        <f t="shared" si="106"/>
        <v>m</v>
      </c>
    </row>
    <row r="507" spans="15:26">
      <c r="O507" s="16">
        <v>1.69</v>
      </c>
      <c r="P507" s="9">
        <f t="shared" si="110"/>
        <v>3</v>
      </c>
      <c r="Q507" s="9">
        <f t="shared" si="111"/>
        <v>169</v>
      </c>
      <c r="R507" s="11" t="str">
        <f t="shared" si="102"/>
        <v>169</v>
      </c>
      <c r="S507" s="11">
        <f t="shared" si="103"/>
        <v>0</v>
      </c>
      <c r="T507" s="16" t="str">
        <f t="shared" si="109"/>
        <v>161</v>
      </c>
      <c r="U507" s="16" t="str">
        <f t="shared" si="112"/>
        <v>1690</v>
      </c>
      <c r="V507" s="22">
        <v>4.12</v>
      </c>
      <c r="W507" s="9">
        <f t="shared" si="104"/>
        <v>0</v>
      </c>
      <c r="X507" s="18">
        <f t="shared" si="108"/>
        <v>0.41200000000000003</v>
      </c>
      <c r="Y507" s="11" t="str">
        <f t="shared" si="105"/>
        <v>412</v>
      </c>
      <c r="Z507" s="11" t="str">
        <f t="shared" si="106"/>
        <v>m</v>
      </c>
    </row>
    <row r="508" spans="15:26">
      <c r="O508" s="16">
        <v>1.74</v>
      </c>
      <c r="P508" s="9">
        <f t="shared" si="110"/>
        <v>3</v>
      </c>
      <c r="Q508" s="9">
        <f t="shared" si="111"/>
        <v>174</v>
      </c>
      <c r="R508" s="11" t="str">
        <f t="shared" si="102"/>
        <v>174</v>
      </c>
      <c r="S508" s="11">
        <f t="shared" si="103"/>
        <v>0</v>
      </c>
      <c r="T508" s="16" t="str">
        <f t="shared" si="109"/>
        <v>171</v>
      </c>
      <c r="U508" s="16" t="str">
        <f t="shared" si="112"/>
        <v>1740</v>
      </c>
      <c r="V508" s="22">
        <v>4.17</v>
      </c>
      <c r="W508" s="9">
        <f t="shared" si="104"/>
        <v>0</v>
      </c>
      <c r="X508" s="18">
        <f t="shared" si="108"/>
        <v>0.41699999999999998</v>
      </c>
      <c r="Y508" s="11" t="str">
        <f t="shared" si="105"/>
        <v>417</v>
      </c>
      <c r="Z508" s="11" t="str">
        <f t="shared" si="106"/>
        <v>m</v>
      </c>
    </row>
    <row r="509" spans="15:26">
      <c r="O509" s="16">
        <v>1.78</v>
      </c>
      <c r="P509" s="9">
        <f t="shared" si="110"/>
        <v>3</v>
      </c>
      <c r="Q509" s="9">
        <f t="shared" si="111"/>
        <v>178</v>
      </c>
      <c r="R509" s="11" t="str">
        <f t="shared" si="102"/>
        <v>178</v>
      </c>
      <c r="S509" s="11">
        <f t="shared" si="103"/>
        <v>0</v>
      </c>
      <c r="T509" s="16" t="str">
        <f t="shared" si="109"/>
        <v>171</v>
      </c>
      <c r="U509" s="16" t="str">
        <f t="shared" si="112"/>
        <v>1780</v>
      </c>
      <c r="V509" s="22">
        <v>4.22</v>
      </c>
      <c r="W509" s="9">
        <f t="shared" si="104"/>
        <v>0</v>
      </c>
      <c r="X509" s="18">
        <f t="shared" si="108"/>
        <v>0.42199999999999999</v>
      </c>
      <c r="Y509" s="11" t="str">
        <f t="shared" si="105"/>
        <v>422</v>
      </c>
      <c r="Z509" s="11" t="str">
        <f t="shared" si="106"/>
        <v>m</v>
      </c>
    </row>
    <row r="510" spans="15:26">
      <c r="O510" s="16">
        <v>1.82</v>
      </c>
      <c r="P510" s="9">
        <f t="shared" si="110"/>
        <v>3</v>
      </c>
      <c r="Q510" s="9">
        <f t="shared" si="111"/>
        <v>182</v>
      </c>
      <c r="R510" s="11" t="str">
        <f t="shared" si="102"/>
        <v>182</v>
      </c>
      <c r="S510" s="11">
        <f t="shared" si="103"/>
        <v>0</v>
      </c>
      <c r="T510" s="16" t="str">
        <f t="shared" si="109"/>
        <v>181</v>
      </c>
      <c r="U510" s="16" t="str">
        <f t="shared" si="112"/>
        <v>1820</v>
      </c>
      <c r="V510" s="22">
        <v>4.2699999999999996</v>
      </c>
      <c r="W510" s="9">
        <f t="shared" si="104"/>
        <v>0</v>
      </c>
      <c r="X510" s="18">
        <f t="shared" si="108"/>
        <v>0.42699999999999994</v>
      </c>
      <c r="Y510" s="11" t="str">
        <f t="shared" si="105"/>
        <v>427</v>
      </c>
      <c r="Z510" s="11" t="str">
        <f t="shared" si="106"/>
        <v>m</v>
      </c>
    </row>
    <row r="511" spans="15:26">
      <c r="O511" s="16">
        <v>1.87</v>
      </c>
      <c r="P511" s="9">
        <f t="shared" si="110"/>
        <v>3</v>
      </c>
      <c r="Q511" s="9">
        <f t="shared" si="111"/>
        <v>187</v>
      </c>
      <c r="R511" s="11" t="str">
        <f t="shared" si="102"/>
        <v>187</v>
      </c>
      <c r="S511" s="11">
        <f t="shared" si="103"/>
        <v>0</v>
      </c>
      <c r="T511" s="16" t="str">
        <f t="shared" si="109"/>
        <v>181</v>
      </c>
      <c r="U511" s="16" t="str">
        <f t="shared" si="112"/>
        <v>1870</v>
      </c>
      <c r="V511" s="22">
        <v>4.32</v>
      </c>
      <c r="W511" s="9">
        <f t="shared" si="104"/>
        <v>0</v>
      </c>
      <c r="X511" s="18">
        <f t="shared" si="108"/>
        <v>0.43200000000000005</v>
      </c>
      <c r="Y511" s="11" t="str">
        <f t="shared" si="105"/>
        <v>432</v>
      </c>
      <c r="Z511" s="11" t="str">
        <f t="shared" si="106"/>
        <v>m</v>
      </c>
    </row>
    <row r="512" spans="15:26">
      <c r="O512" s="16">
        <v>1.91</v>
      </c>
      <c r="P512" s="9">
        <f t="shared" si="110"/>
        <v>3</v>
      </c>
      <c r="Q512" s="9">
        <f t="shared" si="111"/>
        <v>191</v>
      </c>
      <c r="R512" s="11" t="str">
        <f t="shared" si="102"/>
        <v>191</v>
      </c>
      <c r="S512" s="11">
        <f t="shared" si="103"/>
        <v>0</v>
      </c>
      <c r="T512" s="16" t="str">
        <f t="shared" si="109"/>
        <v>191</v>
      </c>
      <c r="U512" s="16" t="str">
        <f t="shared" si="112"/>
        <v>1910</v>
      </c>
      <c r="V512" s="22">
        <v>4.37</v>
      </c>
      <c r="W512" s="9">
        <f t="shared" si="104"/>
        <v>0</v>
      </c>
      <c r="X512" s="18">
        <f t="shared" si="108"/>
        <v>0.437</v>
      </c>
      <c r="Y512" s="11" t="str">
        <f t="shared" si="105"/>
        <v>437</v>
      </c>
      <c r="Z512" s="11" t="str">
        <f t="shared" si="106"/>
        <v>m</v>
      </c>
    </row>
    <row r="513" spans="15:26">
      <c r="O513" s="16">
        <v>1.96</v>
      </c>
      <c r="P513" s="9">
        <f t="shared" si="110"/>
        <v>3</v>
      </c>
      <c r="Q513" s="9">
        <f t="shared" si="111"/>
        <v>196</v>
      </c>
      <c r="R513" s="11" t="str">
        <f t="shared" si="102"/>
        <v>196</v>
      </c>
      <c r="S513" s="11">
        <f t="shared" si="103"/>
        <v>0</v>
      </c>
      <c r="T513" s="16" t="str">
        <f t="shared" si="109"/>
        <v>191</v>
      </c>
      <c r="U513" s="16" t="str">
        <f t="shared" si="112"/>
        <v>1960</v>
      </c>
      <c r="V513" s="22">
        <v>4.42</v>
      </c>
      <c r="W513" s="9">
        <f t="shared" si="104"/>
        <v>0</v>
      </c>
      <c r="X513" s="18">
        <f t="shared" si="108"/>
        <v>0.442</v>
      </c>
      <c r="Y513" s="11" t="str">
        <f t="shared" si="105"/>
        <v>442</v>
      </c>
      <c r="Z513" s="11" t="str">
        <f t="shared" si="106"/>
        <v>m</v>
      </c>
    </row>
    <row r="514" spans="15:26">
      <c r="O514" s="16">
        <v>2</v>
      </c>
      <c r="P514" s="9">
        <f t="shared" si="110"/>
        <v>3</v>
      </c>
      <c r="Q514" s="9">
        <f t="shared" si="111"/>
        <v>200</v>
      </c>
      <c r="R514" s="11" t="str">
        <f t="shared" si="102"/>
        <v>200</v>
      </c>
      <c r="S514" s="11">
        <f t="shared" si="103"/>
        <v>0</v>
      </c>
      <c r="T514" s="16" t="str">
        <f t="shared" si="109"/>
        <v>201</v>
      </c>
      <c r="U514" s="16" t="str">
        <f t="shared" si="112"/>
        <v>2000</v>
      </c>
      <c r="V514" s="22">
        <v>4.4800000000000004</v>
      </c>
      <c r="W514" s="9">
        <f t="shared" si="104"/>
        <v>0</v>
      </c>
      <c r="X514" s="18">
        <f t="shared" si="108"/>
        <v>0.44800000000000006</v>
      </c>
      <c r="Y514" s="11" t="str">
        <f t="shared" si="105"/>
        <v>448</v>
      </c>
      <c r="Z514" s="11" t="str">
        <f t="shared" si="106"/>
        <v>m</v>
      </c>
    </row>
    <row r="515" spans="15:26">
      <c r="O515" s="16">
        <v>2.0499999999999998</v>
      </c>
      <c r="P515" s="9">
        <f t="shared" si="110"/>
        <v>3</v>
      </c>
      <c r="Q515" s="9">
        <f t="shared" si="111"/>
        <v>205</v>
      </c>
      <c r="R515" s="11" t="str">
        <f t="shared" si="102"/>
        <v>205</v>
      </c>
      <c r="S515" s="11">
        <f t="shared" si="103"/>
        <v>0</v>
      </c>
      <c r="T515" s="16" t="str">
        <f t="shared" si="109"/>
        <v>201</v>
      </c>
      <c r="U515" s="16" t="str">
        <f t="shared" si="112"/>
        <v>2050</v>
      </c>
      <c r="V515" s="22">
        <v>4.53</v>
      </c>
      <c r="W515" s="9">
        <f t="shared" si="104"/>
        <v>0</v>
      </c>
      <c r="X515" s="18">
        <f t="shared" si="108"/>
        <v>0.45300000000000001</v>
      </c>
      <c r="Y515" s="11" t="str">
        <f t="shared" si="105"/>
        <v>453</v>
      </c>
      <c r="Z515" s="11" t="str">
        <f t="shared" si="106"/>
        <v>m</v>
      </c>
    </row>
    <row r="516" spans="15:26">
      <c r="O516" s="16">
        <v>2.1</v>
      </c>
      <c r="P516" s="9">
        <f t="shared" si="110"/>
        <v>3</v>
      </c>
      <c r="Q516" s="9">
        <f t="shared" si="111"/>
        <v>210</v>
      </c>
      <c r="R516" s="11" t="str">
        <f t="shared" si="102"/>
        <v>210</v>
      </c>
      <c r="S516" s="11">
        <f t="shared" si="103"/>
        <v>0</v>
      </c>
      <c r="T516" s="16" t="str">
        <f t="shared" si="109"/>
        <v>211</v>
      </c>
      <c r="U516" s="16" t="str">
        <f t="shared" si="112"/>
        <v>2100</v>
      </c>
      <c r="V516" s="22">
        <v>4.59</v>
      </c>
      <c r="W516" s="9">
        <f t="shared" si="104"/>
        <v>0</v>
      </c>
      <c r="X516" s="18">
        <f t="shared" si="108"/>
        <v>0.45899999999999996</v>
      </c>
      <c r="Y516" s="11" t="str">
        <f t="shared" si="105"/>
        <v>459</v>
      </c>
      <c r="Z516" s="11" t="str">
        <f t="shared" si="106"/>
        <v>m</v>
      </c>
    </row>
    <row r="517" spans="15:26">
      <c r="O517" s="16">
        <v>2.15</v>
      </c>
      <c r="P517" s="9">
        <f t="shared" si="110"/>
        <v>3</v>
      </c>
      <c r="Q517" s="9">
        <f t="shared" si="111"/>
        <v>215</v>
      </c>
      <c r="R517" s="11" t="str">
        <f t="shared" ref="R517:R580" si="113">TEXT(Q517*_xlfn.XLOOKUP(P517,Index_Table,D_List),SUBSTITUTE(_xlfn.XLOOKUP(P517,Index_Table,T_List),"""",""))</f>
        <v>215</v>
      </c>
      <c r="S517" s="11">
        <f t="shared" ref="S517:S580" si="114">_xlfn.XLOOKUP(P517,Index_Table,Sym_List)</f>
        <v>0</v>
      </c>
      <c r="T517" s="16" t="str">
        <f t="shared" si="109"/>
        <v>211</v>
      </c>
      <c r="U517" s="16" t="str">
        <f t="shared" si="112"/>
        <v>2150</v>
      </c>
      <c r="V517" s="22">
        <v>4.6399999999999997</v>
      </c>
      <c r="W517" s="9">
        <f t="shared" ref="W517:W580" si="115">IF(V517=1,W516+1,W516)</f>
        <v>0</v>
      </c>
      <c r="X517" s="18">
        <f t="shared" si="108"/>
        <v>0.46399999999999997</v>
      </c>
      <c r="Y517" s="11" t="str">
        <f t="shared" ref="Y517:Y580" si="116">TEXT(X517*_xlfn.XLOOKUP(W517,Index_Table,D_List),SUBSTITUTE(_xlfn.XLOOKUP(W517,Index_Table,T_List),"""",""))</f>
        <v>464</v>
      </c>
      <c r="Z517" s="11" t="str">
        <f t="shared" ref="Z517:Z580" si="117">_xlfn.XLOOKUP(W517,Index_Table,Sym_List)</f>
        <v>m</v>
      </c>
    </row>
    <row r="518" spans="15:26">
      <c r="O518" s="16">
        <v>2.21</v>
      </c>
      <c r="P518" s="9">
        <f t="shared" si="110"/>
        <v>3</v>
      </c>
      <c r="Q518" s="9">
        <f t="shared" si="111"/>
        <v>221</v>
      </c>
      <c r="R518" s="11" t="str">
        <f t="shared" si="113"/>
        <v>221</v>
      </c>
      <c r="S518" s="11">
        <f t="shared" si="114"/>
        <v>0</v>
      </c>
      <c r="T518" s="16" t="str">
        <f t="shared" si="109"/>
        <v>221</v>
      </c>
      <c r="U518" s="16" t="str">
        <f t="shared" si="112"/>
        <v>2210</v>
      </c>
      <c r="V518" s="22">
        <v>4.7</v>
      </c>
      <c r="W518" s="9">
        <f t="shared" si="115"/>
        <v>0</v>
      </c>
      <c r="X518" s="18">
        <f t="shared" si="108"/>
        <v>0.47000000000000003</v>
      </c>
      <c r="Y518" s="11" t="str">
        <f t="shared" si="116"/>
        <v>470</v>
      </c>
      <c r="Z518" s="11" t="str">
        <f t="shared" si="117"/>
        <v>m</v>
      </c>
    </row>
    <row r="519" spans="15:26">
      <c r="O519" s="16">
        <v>2.2599999999999998</v>
      </c>
      <c r="P519" s="9">
        <f t="shared" si="110"/>
        <v>3</v>
      </c>
      <c r="Q519" s="9">
        <f t="shared" si="111"/>
        <v>226</v>
      </c>
      <c r="R519" s="11" t="str">
        <f t="shared" si="113"/>
        <v>226</v>
      </c>
      <c r="S519" s="11">
        <f t="shared" si="114"/>
        <v>0</v>
      </c>
      <c r="T519" s="16" t="str">
        <f t="shared" si="109"/>
        <v>221</v>
      </c>
      <c r="U519" s="16" t="str">
        <f t="shared" si="112"/>
        <v>2260</v>
      </c>
      <c r="V519" s="22">
        <v>4.75</v>
      </c>
      <c r="W519" s="9">
        <f t="shared" si="115"/>
        <v>0</v>
      </c>
      <c r="X519" s="18">
        <f t="shared" ref="X519:X581" si="118">V519*10^W519/10</f>
        <v>0.47499999999999998</v>
      </c>
      <c r="Y519" s="11" t="str">
        <f t="shared" si="116"/>
        <v>475</v>
      </c>
      <c r="Z519" s="11" t="str">
        <f t="shared" si="117"/>
        <v>m</v>
      </c>
    </row>
    <row r="520" spans="15:26">
      <c r="O520" s="16">
        <v>2.3199999999999998</v>
      </c>
      <c r="P520" s="9">
        <f t="shared" si="110"/>
        <v>3</v>
      </c>
      <c r="Q520" s="9">
        <f t="shared" si="111"/>
        <v>232</v>
      </c>
      <c r="R520" s="11" t="str">
        <f t="shared" si="113"/>
        <v>232</v>
      </c>
      <c r="S520" s="11">
        <f t="shared" si="114"/>
        <v>0</v>
      </c>
      <c r="T520" s="16" t="str">
        <f t="shared" si="109"/>
        <v>231</v>
      </c>
      <c r="U520" s="16" t="str">
        <f t="shared" si="112"/>
        <v>2320</v>
      </c>
      <c r="V520" s="22">
        <v>4.8099999999999996</v>
      </c>
      <c r="W520" s="9">
        <f t="shared" si="115"/>
        <v>0</v>
      </c>
      <c r="X520" s="18">
        <f t="shared" si="118"/>
        <v>0.48099999999999998</v>
      </c>
      <c r="Y520" s="11" t="str">
        <f t="shared" si="116"/>
        <v>481</v>
      </c>
      <c r="Z520" s="11" t="str">
        <f t="shared" si="117"/>
        <v>m</v>
      </c>
    </row>
    <row r="521" spans="15:26">
      <c r="O521" s="16">
        <v>2.37</v>
      </c>
      <c r="P521" s="9">
        <f t="shared" si="110"/>
        <v>3</v>
      </c>
      <c r="Q521" s="9">
        <f t="shared" si="111"/>
        <v>237</v>
      </c>
      <c r="R521" s="11" t="str">
        <f t="shared" si="113"/>
        <v>237</v>
      </c>
      <c r="S521" s="11">
        <f t="shared" si="114"/>
        <v>0</v>
      </c>
      <c r="T521" s="16" t="str">
        <f t="shared" si="109"/>
        <v>231</v>
      </c>
      <c r="U521" s="16" t="str">
        <f t="shared" si="112"/>
        <v>2370</v>
      </c>
      <c r="V521" s="22">
        <v>4.87</v>
      </c>
      <c r="W521" s="9">
        <f t="shared" si="115"/>
        <v>0</v>
      </c>
      <c r="X521" s="18">
        <f t="shared" si="118"/>
        <v>0.48699999999999999</v>
      </c>
      <c r="Y521" s="11" t="str">
        <f t="shared" si="116"/>
        <v>487</v>
      </c>
      <c r="Z521" s="11" t="str">
        <f t="shared" si="117"/>
        <v>m</v>
      </c>
    </row>
    <row r="522" spans="15:26">
      <c r="O522" s="16">
        <v>2.4300000000000002</v>
      </c>
      <c r="P522" s="9">
        <f t="shared" si="110"/>
        <v>3</v>
      </c>
      <c r="Q522" s="9">
        <f t="shared" si="111"/>
        <v>243</v>
      </c>
      <c r="R522" s="11" t="str">
        <f t="shared" si="113"/>
        <v>243</v>
      </c>
      <c r="S522" s="11">
        <f t="shared" si="114"/>
        <v>0</v>
      </c>
      <c r="T522" s="16" t="str">
        <f t="shared" si="109"/>
        <v>241</v>
      </c>
      <c r="U522" s="16" t="str">
        <f t="shared" si="112"/>
        <v>2430</v>
      </c>
      <c r="V522" s="22">
        <v>4.93</v>
      </c>
      <c r="W522" s="9">
        <f t="shared" si="115"/>
        <v>0</v>
      </c>
      <c r="X522" s="18">
        <f t="shared" si="118"/>
        <v>0.49299999999999999</v>
      </c>
      <c r="Y522" s="11" t="str">
        <f t="shared" si="116"/>
        <v>493</v>
      </c>
      <c r="Z522" s="11" t="str">
        <f t="shared" si="117"/>
        <v>m</v>
      </c>
    </row>
    <row r="523" spans="15:26">
      <c r="O523" s="16">
        <v>2.4900000000000002</v>
      </c>
      <c r="P523" s="9">
        <f t="shared" si="110"/>
        <v>3</v>
      </c>
      <c r="Q523" s="9">
        <f t="shared" si="111"/>
        <v>249</v>
      </c>
      <c r="R523" s="11" t="str">
        <f t="shared" si="113"/>
        <v>249</v>
      </c>
      <c r="S523" s="11">
        <f t="shared" si="114"/>
        <v>0</v>
      </c>
      <c r="T523" s="16" t="str">
        <f t="shared" si="109"/>
        <v>241</v>
      </c>
      <c r="U523" s="16" t="str">
        <f t="shared" si="112"/>
        <v>2490</v>
      </c>
      <c r="V523" s="22">
        <v>4.99</v>
      </c>
      <c r="W523" s="9">
        <f t="shared" si="115"/>
        <v>0</v>
      </c>
      <c r="X523" s="18">
        <f t="shared" si="118"/>
        <v>0.499</v>
      </c>
      <c r="Y523" s="11" t="str">
        <f t="shared" si="116"/>
        <v>499</v>
      </c>
      <c r="Z523" s="11" t="str">
        <f t="shared" si="117"/>
        <v>m</v>
      </c>
    </row>
    <row r="524" spans="15:26">
      <c r="O524" s="16">
        <v>2.5499999999999998</v>
      </c>
      <c r="P524" s="9">
        <f t="shared" si="110"/>
        <v>3</v>
      </c>
      <c r="Q524" s="9">
        <f t="shared" si="111"/>
        <v>255</v>
      </c>
      <c r="R524" s="11" t="str">
        <f t="shared" si="113"/>
        <v>255</v>
      </c>
      <c r="S524" s="11">
        <f t="shared" si="114"/>
        <v>0</v>
      </c>
      <c r="T524" s="16" t="str">
        <f t="shared" si="109"/>
        <v>251</v>
      </c>
      <c r="U524" s="16" t="str">
        <f t="shared" si="112"/>
        <v>2550</v>
      </c>
      <c r="V524" s="22">
        <v>5.05</v>
      </c>
      <c r="W524" s="9">
        <f t="shared" si="115"/>
        <v>0</v>
      </c>
      <c r="X524" s="18">
        <f t="shared" si="118"/>
        <v>0.505</v>
      </c>
      <c r="Y524" s="11" t="str">
        <f t="shared" si="116"/>
        <v>505</v>
      </c>
      <c r="Z524" s="11" t="str">
        <f t="shared" si="117"/>
        <v>m</v>
      </c>
    </row>
    <row r="525" spans="15:26">
      <c r="O525" s="16">
        <v>2.61</v>
      </c>
      <c r="P525" s="9">
        <f t="shared" si="110"/>
        <v>3</v>
      </c>
      <c r="Q525" s="9">
        <f t="shared" si="111"/>
        <v>261</v>
      </c>
      <c r="R525" s="11" t="str">
        <f t="shared" si="113"/>
        <v>261</v>
      </c>
      <c r="S525" s="11">
        <f t="shared" si="114"/>
        <v>0</v>
      </c>
      <c r="T525" s="16" t="str">
        <f t="shared" si="109"/>
        <v>261</v>
      </c>
      <c r="U525" s="16" t="str">
        <f t="shared" si="112"/>
        <v>2610</v>
      </c>
      <c r="V525" s="22">
        <v>5.1100000000000003</v>
      </c>
      <c r="W525" s="9">
        <f t="shared" si="115"/>
        <v>0</v>
      </c>
      <c r="X525" s="18">
        <f t="shared" si="118"/>
        <v>0.51100000000000001</v>
      </c>
      <c r="Y525" s="11" t="str">
        <f t="shared" si="116"/>
        <v>511</v>
      </c>
      <c r="Z525" s="11" t="str">
        <f t="shared" si="117"/>
        <v>m</v>
      </c>
    </row>
    <row r="526" spans="15:26">
      <c r="O526" s="16">
        <v>2.67</v>
      </c>
      <c r="P526" s="9">
        <f t="shared" si="110"/>
        <v>3</v>
      </c>
      <c r="Q526" s="9">
        <f t="shared" si="111"/>
        <v>267</v>
      </c>
      <c r="R526" s="11" t="str">
        <f t="shared" si="113"/>
        <v>267</v>
      </c>
      <c r="S526" s="11">
        <f t="shared" si="114"/>
        <v>0</v>
      </c>
      <c r="T526" s="16" t="str">
        <f t="shared" si="109"/>
        <v>261</v>
      </c>
      <c r="U526" s="16" t="str">
        <f t="shared" si="112"/>
        <v>2670</v>
      </c>
      <c r="V526" s="22">
        <v>5.17</v>
      </c>
      <c r="W526" s="9">
        <f t="shared" si="115"/>
        <v>0</v>
      </c>
      <c r="X526" s="18">
        <f t="shared" si="118"/>
        <v>0.51700000000000002</v>
      </c>
      <c r="Y526" s="11" t="str">
        <f t="shared" si="116"/>
        <v>517</v>
      </c>
      <c r="Z526" s="11" t="str">
        <f t="shared" si="117"/>
        <v>m</v>
      </c>
    </row>
    <row r="527" spans="15:26">
      <c r="O527" s="16">
        <v>2.74</v>
      </c>
      <c r="P527" s="9">
        <f t="shared" si="110"/>
        <v>3</v>
      </c>
      <c r="Q527" s="9">
        <f t="shared" si="111"/>
        <v>274</v>
      </c>
      <c r="R527" s="11" t="str">
        <f t="shared" si="113"/>
        <v>274</v>
      </c>
      <c r="S527" s="11">
        <f t="shared" si="114"/>
        <v>0</v>
      </c>
      <c r="T527" s="16" t="str">
        <f t="shared" si="109"/>
        <v>271</v>
      </c>
      <c r="U527" s="16" t="str">
        <f t="shared" si="112"/>
        <v>2740</v>
      </c>
      <c r="V527" s="22">
        <v>5.23</v>
      </c>
      <c r="W527" s="9">
        <f t="shared" si="115"/>
        <v>0</v>
      </c>
      <c r="X527" s="18">
        <f t="shared" si="118"/>
        <v>0.52300000000000002</v>
      </c>
      <c r="Y527" s="11" t="str">
        <f t="shared" si="116"/>
        <v>523</v>
      </c>
      <c r="Z527" s="11" t="str">
        <f t="shared" si="117"/>
        <v>m</v>
      </c>
    </row>
    <row r="528" spans="15:26">
      <c r="O528" s="16">
        <v>2.8</v>
      </c>
      <c r="P528" s="9">
        <f t="shared" si="110"/>
        <v>3</v>
      </c>
      <c r="Q528" s="9">
        <f t="shared" si="111"/>
        <v>280</v>
      </c>
      <c r="R528" s="11" t="str">
        <f t="shared" si="113"/>
        <v>280</v>
      </c>
      <c r="S528" s="11">
        <f t="shared" si="114"/>
        <v>0</v>
      </c>
      <c r="T528" s="16" t="str">
        <f t="shared" si="109"/>
        <v>281</v>
      </c>
      <c r="U528" s="16" t="str">
        <f t="shared" si="112"/>
        <v>2800</v>
      </c>
      <c r="V528" s="22">
        <v>5.3</v>
      </c>
      <c r="W528" s="9">
        <f t="shared" si="115"/>
        <v>0</v>
      </c>
      <c r="X528" s="18">
        <f t="shared" si="118"/>
        <v>0.53</v>
      </c>
      <c r="Y528" s="11" t="str">
        <f t="shared" si="116"/>
        <v>530</v>
      </c>
      <c r="Z528" s="11" t="str">
        <f t="shared" si="117"/>
        <v>m</v>
      </c>
    </row>
    <row r="529" spans="15:26">
      <c r="O529" s="16">
        <v>2.87</v>
      </c>
      <c r="P529" s="9">
        <f t="shared" si="110"/>
        <v>3</v>
      </c>
      <c r="Q529" s="9">
        <f t="shared" si="111"/>
        <v>287</v>
      </c>
      <c r="R529" s="11" t="str">
        <f t="shared" si="113"/>
        <v>287</v>
      </c>
      <c r="S529" s="11">
        <f t="shared" si="114"/>
        <v>0</v>
      </c>
      <c r="T529" s="16" t="str">
        <f t="shared" si="109"/>
        <v>281</v>
      </c>
      <c r="U529" s="16" t="str">
        <f t="shared" si="112"/>
        <v>2870</v>
      </c>
      <c r="V529" s="22">
        <v>5.36</v>
      </c>
      <c r="W529" s="9">
        <f t="shared" si="115"/>
        <v>0</v>
      </c>
      <c r="X529" s="18">
        <f t="shared" si="118"/>
        <v>0.53600000000000003</v>
      </c>
      <c r="Y529" s="11" t="str">
        <f t="shared" si="116"/>
        <v>536</v>
      </c>
      <c r="Z529" s="11" t="str">
        <f t="shared" si="117"/>
        <v>m</v>
      </c>
    </row>
    <row r="530" spans="15:26">
      <c r="O530" s="16">
        <v>2.94</v>
      </c>
      <c r="P530" s="9">
        <f t="shared" si="110"/>
        <v>3</v>
      </c>
      <c r="Q530" s="9">
        <f t="shared" si="111"/>
        <v>294</v>
      </c>
      <c r="R530" s="11" t="str">
        <f t="shared" si="113"/>
        <v>294</v>
      </c>
      <c r="S530" s="11">
        <f t="shared" si="114"/>
        <v>0</v>
      </c>
      <c r="T530" s="16" t="str">
        <f t="shared" si="109"/>
        <v>291</v>
      </c>
      <c r="U530" s="16" t="str">
        <f t="shared" si="112"/>
        <v>2940</v>
      </c>
      <c r="V530" s="22">
        <v>5.42</v>
      </c>
      <c r="W530" s="9">
        <f t="shared" si="115"/>
        <v>0</v>
      </c>
      <c r="X530" s="18">
        <f t="shared" si="118"/>
        <v>0.54200000000000004</v>
      </c>
      <c r="Y530" s="11" t="str">
        <f t="shared" si="116"/>
        <v>542</v>
      </c>
      <c r="Z530" s="11" t="str">
        <f t="shared" si="117"/>
        <v>m</v>
      </c>
    </row>
    <row r="531" spans="15:26">
      <c r="O531" s="16">
        <v>3.01</v>
      </c>
      <c r="P531" s="9">
        <f t="shared" si="110"/>
        <v>3</v>
      </c>
      <c r="Q531" s="9">
        <f t="shared" si="111"/>
        <v>301</v>
      </c>
      <c r="R531" s="11" t="str">
        <f t="shared" si="113"/>
        <v>301</v>
      </c>
      <c r="S531" s="11">
        <f t="shared" si="114"/>
        <v>0</v>
      </c>
      <c r="T531" s="16" t="str">
        <f t="shared" si="109"/>
        <v>301</v>
      </c>
      <c r="U531" s="16" t="str">
        <f t="shared" si="112"/>
        <v>3010</v>
      </c>
      <c r="V531" s="22">
        <v>5.49</v>
      </c>
      <c r="W531" s="9">
        <f t="shared" si="115"/>
        <v>0</v>
      </c>
      <c r="X531" s="18">
        <f t="shared" si="118"/>
        <v>0.54900000000000004</v>
      </c>
      <c r="Y531" s="11" t="str">
        <f t="shared" si="116"/>
        <v>549</v>
      </c>
      <c r="Z531" s="11" t="str">
        <f t="shared" si="117"/>
        <v>m</v>
      </c>
    </row>
    <row r="532" spans="15:26">
      <c r="O532" s="16">
        <v>3.09</v>
      </c>
      <c r="P532" s="9">
        <f t="shared" si="110"/>
        <v>3</v>
      </c>
      <c r="Q532" s="9">
        <f t="shared" si="111"/>
        <v>309</v>
      </c>
      <c r="R532" s="11" t="str">
        <f t="shared" si="113"/>
        <v>309</v>
      </c>
      <c r="S532" s="11">
        <f t="shared" si="114"/>
        <v>0</v>
      </c>
      <c r="T532" s="16" t="str">
        <f t="shared" si="109"/>
        <v>301</v>
      </c>
      <c r="U532" s="16" t="str">
        <f t="shared" si="112"/>
        <v>3090</v>
      </c>
      <c r="V532" s="22">
        <v>5.56</v>
      </c>
      <c r="W532" s="9">
        <f t="shared" si="115"/>
        <v>0</v>
      </c>
      <c r="X532" s="18">
        <f t="shared" si="118"/>
        <v>0.55599999999999994</v>
      </c>
      <c r="Y532" s="11" t="str">
        <f t="shared" si="116"/>
        <v>556</v>
      </c>
      <c r="Z532" s="11" t="str">
        <f t="shared" si="117"/>
        <v>m</v>
      </c>
    </row>
    <row r="533" spans="15:26">
      <c r="O533" s="16">
        <v>3.16</v>
      </c>
      <c r="P533" s="9">
        <f t="shared" si="110"/>
        <v>3</v>
      </c>
      <c r="Q533" s="9">
        <f t="shared" si="111"/>
        <v>316</v>
      </c>
      <c r="R533" s="11" t="str">
        <f t="shared" si="113"/>
        <v>316</v>
      </c>
      <c r="S533" s="11">
        <f t="shared" si="114"/>
        <v>0</v>
      </c>
      <c r="T533" s="16" t="str">
        <f t="shared" si="109"/>
        <v>311</v>
      </c>
      <c r="U533" s="16" t="str">
        <f t="shared" si="112"/>
        <v>3160</v>
      </c>
      <c r="V533" s="22">
        <v>5.62</v>
      </c>
      <c r="W533" s="9">
        <f t="shared" si="115"/>
        <v>0</v>
      </c>
      <c r="X533" s="18">
        <f t="shared" si="118"/>
        <v>0.56200000000000006</v>
      </c>
      <c r="Y533" s="11" t="str">
        <f t="shared" si="116"/>
        <v>562</v>
      </c>
      <c r="Z533" s="11" t="str">
        <f t="shared" si="117"/>
        <v>m</v>
      </c>
    </row>
    <row r="534" spans="15:26">
      <c r="O534" s="16">
        <v>3.24</v>
      </c>
      <c r="P534" s="9">
        <f t="shared" si="110"/>
        <v>3</v>
      </c>
      <c r="Q534" s="9">
        <f t="shared" si="111"/>
        <v>324</v>
      </c>
      <c r="R534" s="11" t="str">
        <f t="shared" si="113"/>
        <v>324</v>
      </c>
      <c r="S534" s="11">
        <f t="shared" si="114"/>
        <v>0</v>
      </c>
      <c r="T534" s="16" t="str">
        <f t="shared" si="109"/>
        <v>321</v>
      </c>
      <c r="U534" s="16" t="str">
        <f t="shared" si="112"/>
        <v>3240</v>
      </c>
      <c r="V534" s="22">
        <v>5.69</v>
      </c>
      <c r="W534" s="9">
        <f t="shared" si="115"/>
        <v>0</v>
      </c>
      <c r="X534" s="18">
        <f t="shared" si="118"/>
        <v>0.56900000000000006</v>
      </c>
      <c r="Y534" s="11" t="str">
        <f t="shared" si="116"/>
        <v>569</v>
      </c>
      <c r="Z534" s="11" t="str">
        <f t="shared" si="117"/>
        <v>m</v>
      </c>
    </row>
    <row r="535" spans="15:26">
      <c r="O535" s="16">
        <v>3.32</v>
      </c>
      <c r="P535" s="9">
        <f t="shared" si="110"/>
        <v>3</v>
      </c>
      <c r="Q535" s="9">
        <f t="shared" si="111"/>
        <v>332</v>
      </c>
      <c r="R535" s="11" t="str">
        <f t="shared" si="113"/>
        <v>332</v>
      </c>
      <c r="S535" s="11">
        <f t="shared" si="114"/>
        <v>0</v>
      </c>
      <c r="T535" s="16" t="str">
        <f t="shared" si="109"/>
        <v>331</v>
      </c>
      <c r="U535" s="16" t="str">
        <f t="shared" si="112"/>
        <v>3320</v>
      </c>
      <c r="V535" s="22">
        <v>5.76</v>
      </c>
      <c r="W535" s="9">
        <f t="shared" si="115"/>
        <v>0</v>
      </c>
      <c r="X535" s="18">
        <f t="shared" si="118"/>
        <v>0.57599999999999996</v>
      </c>
      <c r="Y535" s="11" t="str">
        <f t="shared" si="116"/>
        <v>576</v>
      </c>
      <c r="Z535" s="11" t="str">
        <f t="shared" si="117"/>
        <v>m</v>
      </c>
    </row>
    <row r="536" spans="15:26">
      <c r="O536" s="16">
        <v>3.4</v>
      </c>
      <c r="P536" s="9">
        <f t="shared" si="110"/>
        <v>3</v>
      </c>
      <c r="Q536" s="9">
        <f t="shared" si="111"/>
        <v>340</v>
      </c>
      <c r="R536" s="11" t="str">
        <f t="shared" si="113"/>
        <v>340</v>
      </c>
      <c r="S536" s="11">
        <f t="shared" si="114"/>
        <v>0</v>
      </c>
      <c r="T536" s="16" t="str">
        <f t="shared" si="109"/>
        <v>341</v>
      </c>
      <c r="U536" s="16" t="str">
        <f t="shared" si="112"/>
        <v>3400</v>
      </c>
      <c r="V536" s="22">
        <v>5.83</v>
      </c>
      <c r="W536" s="9">
        <f t="shared" si="115"/>
        <v>0</v>
      </c>
      <c r="X536" s="18">
        <f t="shared" si="118"/>
        <v>0.58299999999999996</v>
      </c>
      <c r="Y536" s="11" t="str">
        <f t="shared" si="116"/>
        <v>583</v>
      </c>
      <c r="Z536" s="11" t="str">
        <f t="shared" si="117"/>
        <v>m</v>
      </c>
    </row>
    <row r="537" spans="15:26">
      <c r="O537" s="16">
        <v>3.48</v>
      </c>
      <c r="P537" s="9">
        <f t="shared" si="110"/>
        <v>3</v>
      </c>
      <c r="Q537" s="9">
        <f t="shared" si="111"/>
        <v>348</v>
      </c>
      <c r="R537" s="11" t="str">
        <f t="shared" si="113"/>
        <v>348</v>
      </c>
      <c r="S537" s="11">
        <f t="shared" si="114"/>
        <v>0</v>
      </c>
      <c r="T537" s="16" t="str">
        <f t="shared" si="109"/>
        <v>341</v>
      </c>
      <c r="U537" s="16" t="str">
        <f t="shared" si="112"/>
        <v>3480</v>
      </c>
      <c r="V537" s="22">
        <v>5.9</v>
      </c>
      <c r="W537" s="9">
        <f t="shared" si="115"/>
        <v>0</v>
      </c>
      <c r="X537" s="18">
        <f t="shared" si="118"/>
        <v>0.59000000000000008</v>
      </c>
      <c r="Y537" s="11" t="str">
        <f t="shared" si="116"/>
        <v>590</v>
      </c>
      <c r="Z537" s="11" t="str">
        <f t="shared" si="117"/>
        <v>m</v>
      </c>
    </row>
    <row r="538" spans="15:26">
      <c r="O538" s="16">
        <v>3.57</v>
      </c>
      <c r="P538" s="9">
        <f t="shared" si="110"/>
        <v>3</v>
      </c>
      <c r="Q538" s="9">
        <f t="shared" si="111"/>
        <v>357</v>
      </c>
      <c r="R538" s="11" t="str">
        <f t="shared" si="113"/>
        <v>357</v>
      </c>
      <c r="S538" s="11">
        <f t="shared" si="114"/>
        <v>0</v>
      </c>
      <c r="T538" s="16" t="str">
        <f t="shared" si="109"/>
        <v>351</v>
      </c>
      <c r="U538" s="16" t="str">
        <f t="shared" si="112"/>
        <v>3570</v>
      </c>
      <c r="V538" s="22">
        <v>5.97</v>
      </c>
      <c r="W538" s="9">
        <f t="shared" si="115"/>
        <v>0</v>
      </c>
      <c r="X538" s="18">
        <f t="shared" si="118"/>
        <v>0.59699999999999998</v>
      </c>
      <c r="Y538" s="11" t="str">
        <f t="shared" si="116"/>
        <v>597</v>
      </c>
      <c r="Z538" s="11" t="str">
        <f t="shared" si="117"/>
        <v>m</v>
      </c>
    </row>
    <row r="539" spans="15:26">
      <c r="O539" s="16">
        <v>3.65</v>
      </c>
      <c r="P539" s="9">
        <f t="shared" si="110"/>
        <v>3</v>
      </c>
      <c r="Q539" s="9">
        <f t="shared" si="111"/>
        <v>365</v>
      </c>
      <c r="R539" s="11" t="str">
        <f t="shared" si="113"/>
        <v>365</v>
      </c>
      <c r="S539" s="11">
        <f t="shared" si="114"/>
        <v>0</v>
      </c>
      <c r="T539" s="16" t="str">
        <f t="shared" si="109"/>
        <v>361</v>
      </c>
      <c r="U539" s="16" t="str">
        <f t="shared" si="112"/>
        <v>3650</v>
      </c>
      <c r="V539" s="22">
        <v>6.04</v>
      </c>
      <c r="W539" s="9">
        <f t="shared" si="115"/>
        <v>0</v>
      </c>
      <c r="X539" s="18">
        <f t="shared" si="118"/>
        <v>0.60399999999999998</v>
      </c>
      <c r="Y539" s="11" t="str">
        <f t="shared" si="116"/>
        <v>604</v>
      </c>
      <c r="Z539" s="11" t="str">
        <f t="shared" si="117"/>
        <v>m</v>
      </c>
    </row>
    <row r="540" spans="15:26">
      <c r="O540" s="16">
        <v>3.74</v>
      </c>
      <c r="P540" s="9">
        <f t="shared" si="110"/>
        <v>3</v>
      </c>
      <c r="Q540" s="9">
        <f t="shared" si="111"/>
        <v>374</v>
      </c>
      <c r="R540" s="11" t="str">
        <f t="shared" si="113"/>
        <v>374</v>
      </c>
      <c r="S540" s="11">
        <f t="shared" si="114"/>
        <v>0</v>
      </c>
      <c r="T540" s="16" t="str">
        <f t="shared" si="109"/>
        <v>371</v>
      </c>
      <c r="U540" s="16" t="str">
        <f t="shared" si="112"/>
        <v>3740</v>
      </c>
      <c r="V540" s="22">
        <v>6.12</v>
      </c>
      <c r="W540" s="9">
        <f t="shared" si="115"/>
        <v>0</v>
      </c>
      <c r="X540" s="18">
        <f t="shared" si="118"/>
        <v>0.61199999999999999</v>
      </c>
      <c r="Y540" s="11" t="str">
        <f t="shared" si="116"/>
        <v>612</v>
      </c>
      <c r="Z540" s="11" t="str">
        <f t="shared" si="117"/>
        <v>m</v>
      </c>
    </row>
    <row r="541" spans="15:26">
      <c r="O541" s="16">
        <v>3.83</v>
      </c>
      <c r="P541" s="9">
        <f t="shared" si="110"/>
        <v>3</v>
      </c>
      <c r="Q541" s="9">
        <f t="shared" si="111"/>
        <v>383</v>
      </c>
      <c r="R541" s="11" t="str">
        <f t="shared" si="113"/>
        <v>383</v>
      </c>
      <c r="S541" s="11">
        <f t="shared" si="114"/>
        <v>0</v>
      </c>
      <c r="T541" s="16" t="str">
        <f t="shared" si="109"/>
        <v>381</v>
      </c>
      <c r="U541" s="16" t="str">
        <f t="shared" si="112"/>
        <v>3830</v>
      </c>
      <c r="V541" s="22">
        <v>6.19</v>
      </c>
      <c r="W541" s="9">
        <f t="shared" si="115"/>
        <v>0</v>
      </c>
      <c r="X541" s="18">
        <f t="shared" si="118"/>
        <v>0.61899999999999999</v>
      </c>
      <c r="Y541" s="11" t="str">
        <f t="shared" si="116"/>
        <v>619</v>
      </c>
      <c r="Z541" s="11" t="str">
        <f t="shared" si="117"/>
        <v>m</v>
      </c>
    </row>
    <row r="542" spans="15:26">
      <c r="O542" s="16">
        <v>3.92</v>
      </c>
      <c r="P542" s="9">
        <f t="shared" si="110"/>
        <v>3</v>
      </c>
      <c r="Q542" s="9">
        <f t="shared" si="111"/>
        <v>392</v>
      </c>
      <c r="R542" s="11" t="str">
        <f t="shared" si="113"/>
        <v>392</v>
      </c>
      <c r="S542" s="11">
        <f t="shared" si="114"/>
        <v>0</v>
      </c>
      <c r="T542" s="16" t="str">
        <f t="shared" si="109"/>
        <v>391</v>
      </c>
      <c r="U542" s="16" t="str">
        <f t="shared" si="112"/>
        <v>3920</v>
      </c>
      <c r="V542" s="22">
        <v>6.26</v>
      </c>
      <c r="W542" s="9">
        <f t="shared" si="115"/>
        <v>0</v>
      </c>
      <c r="X542" s="18">
        <f t="shared" si="118"/>
        <v>0.626</v>
      </c>
      <c r="Y542" s="11" t="str">
        <f t="shared" si="116"/>
        <v>626</v>
      </c>
      <c r="Z542" s="11" t="str">
        <f t="shared" si="117"/>
        <v>m</v>
      </c>
    </row>
    <row r="543" spans="15:26">
      <c r="O543" s="16">
        <v>4.0199999999999996</v>
      </c>
      <c r="P543" s="9">
        <f t="shared" si="110"/>
        <v>3</v>
      </c>
      <c r="Q543" s="9">
        <f t="shared" si="111"/>
        <v>401.99999999999994</v>
      </c>
      <c r="R543" s="11" t="str">
        <f t="shared" si="113"/>
        <v>402</v>
      </c>
      <c r="S543" s="11">
        <f t="shared" si="114"/>
        <v>0</v>
      </c>
      <c r="T543" s="16" t="str">
        <f t="shared" si="109"/>
        <v>401</v>
      </c>
      <c r="U543" s="16" t="str">
        <f t="shared" si="112"/>
        <v>4020</v>
      </c>
      <c r="V543" s="22">
        <v>6.34</v>
      </c>
      <c r="W543" s="9">
        <f t="shared" si="115"/>
        <v>0</v>
      </c>
      <c r="X543" s="18">
        <f t="shared" si="118"/>
        <v>0.63400000000000001</v>
      </c>
      <c r="Y543" s="11" t="str">
        <f t="shared" si="116"/>
        <v>634</v>
      </c>
      <c r="Z543" s="11" t="str">
        <f t="shared" si="117"/>
        <v>m</v>
      </c>
    </row>
    <row r="544" spans="15:26">
      <c r="O544" s="16">
        <v>4.12</v>
      </c>
      <c r="P544" s="9">
        <f t="shared" si="110"/>
        <v>3</v>
      </c>
      <c r="Q544" s="9">
        <f t="shared" si="111"/>
        <v>412</v>
      </c>
      <c r="R544" s="11" t="str">
        <f t="shared" si="113"/>
        <v>412</v>
      </c>
      <c r="S544" s="11">
        <f t="shared" si="114"/>
        <v>0</v>
      </c>
      <c r="T544" s="16" t="str">
        <f t="shared" si="109"/>
        <v>411</v>
      </c>
      <c r="U544" s="16" t="str">
        <f t="shared" si="112"/>
        <v>4120</v>
      </c>
      <c r="V544" s="22">
        <v>6.42</v>
      </c>
      <c r="W544" s="9">
        <f t="shared" si="115"/>
        <v>0</v>
      </c>
      <c r="X544" s="18">
        <f t="shared" si="118"/>
        <v>0.64200000000000002</v>
      </c>
      <c r="Y544" s="11" t="str">
        <f t="shared" si="116"/>
        <v>642</v>
      </c>
      <c r="Z544" s="11" t="str">
        <f t="shared" si="117"/>
        <v>m</v>
      </c>
    </row>
    <row r="545" spans="15:26">
      <c r="O545" s="16">
        <v>4.22</v>
      </c>
      <c r="P545" s="9">
        <f t="shared" si="110"/>
        <v>3</v>
      </c>
      <c r="Q545" s="9">
        <f t="shared" si="111"/>
        <v>422</v>
      </c>
      <c r="R545" s="11" t="str">
        <f t="shared" si="113"/>
        <v>422</v>
      </c>
      <c r="S545" s="11">
        <f t="shared" si="114"/>
        <v>0</v>
      </c>
      <c r="T545" s="16" t="str">
        <f t="shared" si="109"/>
        <v>421</v>
      </c>
      <c r="U545" s="16" t="str">
        <f t="shared" si="112"/>
        <v>4220</v>
      </c>
      <c r="V545" s="22">
        <v>6.49</v>
      </c>
      <c r="W545" s="9">
        <f t="shared" si="115"/>
        <v>0</v>
      </c>
      <c r="X545" s="18">
        <f t="shared" si="118"/>
        <v>0.64900000000000002</v>
      </c>
      <c r="Y545" s="11" t="str">
        <f t="shared" si="116"/>
        <v>649</v>
      </c>
      <c r="Z545" s="11" t="str">
        <f t="shared" si="117"/>
        <v>m</v>
      </c>
    </row>
    <row r="546" spans="15:26">
      <c r="O546" s="16">
        <v>4.32</v>
      </c>
      <c r="P546" s="9">
        <f t="shared" si="110"/>
        <v>3</v>
      </c>
      <c r="Q546" s="9">
        <f t="shared" si="111"/>
        <v>432</v>
      </c>
      <c r="R546" s="11" t="str">
        <f t="shared" si="113"/>
        <v>432</v>
      </c>
      <c r="S546" s="11">
        <f t="shared" si="114"/>
        <v>0</v>
      </c>
      <c r="T546" s="16" t="str">
        <f t="shared" si="109"/>
        <v>431</v>
      </c>
      <c r="U546" s="16" t="str">
        <f t="shared" si="112"/>
        <v>4320</v>
      </c>
      <c r="V546" s="22">
        <v>6.57</v>
      </c>
      <c r="W546" s="9">
        <f t="shared" si="115"/>
        <v>0</v>
      </c>
      <c r="X546" s="18">
        <f t="shared" si="118"/>
        <v>0.65700000000000003</v>
      </c>
      <c r="Y546" s="11" t="str">
        <f t="shared" si="116"/>
        <v>657</v>
      </c>
      <c r="Z546" s="11" t="str">
        <f t="shared" si="117"/>
        <v>m</v>
      </c>
    </row>
    <row r="547" spans="15:26">
      <c r="O547" s="16">
        <v>4.42</v>
      </c>
      <c r="P547" s="9">
        <f t="shared" si="110"/>
        <v>3</v>
      </c>
      <c r="Q547" s="9">
        <f t="shared" si="111"/>
        <v>442</v>
      </c>
      <c r="R547" s="11" t="str">
        <f t="shared" si="113"/>
        <v>442</v>
      </c>
      <c r="S547" s="11">
        <f t="shared" si="114"/>
        <v>0</v>
      </c>
      <c r="T547" s="16" t="str">
        <f t="shared" si="109"/>
        <v>441</v>
      </c>
      <c r="U547" s="16" t="str">
        <f t="shared" si="112"/>
        <v>4420</v>
      </c>
      <c r="V547" s="22">
        <v>6.65</v>
      </c>
      <c r="W547" s="9">
        <f t="shared" si="115"/>
        <v>0</v>
      </c>
      <c r="X547" s="18">
        <f t="shared" si="118"/>
        <v>0.66500000000000004</v>
      </c>
      <c r="Y547" s="11" t="str">
        <f t="shared" si="116"/>
        <v>665</v>
      </c>
      <c r="Z547" s="11" t="str">
        <f t="shared" si="117"/>
        <v>m</v>
      </c>
    </row>
    <row r="548" spans="15:26">
      <c r="O548" s="16">
        <v>4.53</v>
      </c>
      <c r="P548" s="9">
        <f t="shared" si="110"/>
        <v>3</v>
      </c>
      <c r="Q548" s="9">
        <f t="shared" si="111"/>
        <v>453</v>
      </c>
      <c r="R548" s="11" t="str">
        <f t="shared" si="113"/>
        <v>453</v>
      </c>
      <c r="S548" s="11">
        <f t="shared" si="114"/>
        <v>0</v>
      </c>
      <c r="T548" s="16" t="str">
        <f t="shared" si="109"/>
        <v>451</v>
      </c>
      <c r="U548" s="16" t="str">
        <f t="shared" si="112"/>
        <v>4530</v>
      </c>
      <c r="V548" s="22">
        <v>6.73</v>
      </c>
      <c r="W548" s="9">
        <f t="shared" si="115"/>
        <v>0</v>
      </c>
      <c r="X548" s="18">
        <f t="shared" si="118"/>
        <v>0.67300000000000004</v>
      </c>
      <c r="Y548" s="11" t="str">
        <f t="shared" si="116"/>
        <v>673</v>
      </c>
      <c r="Z548" s="11" t="str">
        <f t="shared" si="117"/>
        <v>m</v>
      </c>
    </row>
    <row r="549" spans="15:26">
      <c r="O549" s="16">
        <v>4.6399999999999997</v>
      </c>
      <c r="P549" s="9">
        <f t="shared" si="110"/>
        <v>3</v>
      </c>
      <c r="Q549" s="9">
        <f t="shared" si="111"/>
        <v>464</v>
      </c>
      <c r="R549" s="11" t="str">
        <f t="shared" si="113"/>
        <v>464</v>
      </c>
      <c r="S549" s="11">
        <f t="shared" si="114"/>
        <v>0</v>
      </c>
      <c r="T549" s="16" t="str">
        <f t="shared" ref="T549:T612" si="119">IF(P549&lt;2,LEFT(U549,3),LEFT(U549,2)&amp;P549-2)</f>
        <v>461</v>
      </c>
      <c r="U549" s="16" t="str">
        <f t="shared" si="112"/>
        <v>4640</v>
      </c>
      <c r="V549" s="22">
        <v>6.81</v>
      </c>
      <c r="W549" s="9">
        <f t="shared" si="115"/>
        <v>0</v>
      </c>
      <c r="X549" s="18">
        <f t="shared" si="118"/>
        <v>0.68099999999999994</v>
      </c>
      <c r="Y549" s="11" t="str">
        <f t="shared" si="116"/>
        <v>681</v>
      </c>
      <c r="Z549" s="11" t="str">
        <f t="shared" si="117"/>
        <v>m</v>
      </c>
    </row>
    <row r="550" spans="15:26">
      <c r="O550" s="16">
        <v>4.75</v>
      </c>
      <c r="P550" s="9">
        <f t="shared" ref="P550:P613" si="120">IF(O550=1,P549+1,P549)</f>
        <v>3</v>
      </c>
      <c r="Q550" s="9">
        <f t="shared" ref="Q550:Q580" si="121">O550*10^P550/10</f>
        <v>475</v>
      </c>
      <c r="R550" s="11" t="str">
        <f t="shared" si="113"/>
        <v>475</v>
      </c>
      <c r="S550" s="11">
        <f t="shared" si="114"/>
        <v>0</v>
      </c>
      <c r="T550" s="16" t="str">
        <f t="shared" si="119"/>
        <v>471</v>
      </c>
      <c r="U550" s="16" t="str">
        <f t="shared" si="112"/>
        <v>4750</v>
      </c>
      <c r="V550" s="22">
        <v>6.9</v>
      </c>
      <c r="W550" s="9">
        <f t="shared" si="115"/>
        <v>0</v>
      </c>
      <c r="X550" s="18">
        <f t="shared" si="118"/>
        <v>0.69000000000000006</v>
      </c>
      <c r="Y550" s="11" t="str">
        <f t="shared" si="116"/>
        <v>690</v>
      </c>
      <c r="Z550" s="11" t="str">
        <f t="shared" si="117"/>
        <v>m</v>
      </c>
    </row>
    <row r="551" spans="15:26">
      <c r="O551" s="16">
        <v>4.87</v>
      </c>
      <c r="P551" s="9">
        <f t="shared" si="120"/>
        <v>3</v>
      </c>
      <c r="Q551" s="9">
        <f t="shared" si="121"/>
        <v>487</v>
      </c>
      <c r="R551" s="11" t="str">
        <f t="shared" si="113"/>
        <v>487</v>
      </c>
      <c r="S551" s="11">
        <f t="shared" si="114"/>
        <v>0</v>
      </c>
      <c r="T551" s="16" t="str">
        <f t="shared" si="119"/>
        <v>481</v>
      </c>
      <c r="U551" s="16" t="str">
        <f t="shared" ref="U551:U577" si="122">IF(P551&lt;0,"R0"&amp;LEFT(R551,2),IF(P551&lt;1,"R"&amp;R551,IF(P551&lt;3,SUBSTITUTE(R551,".","R"),LEFT(_xlfn.VALUETOTEXT(Q551),3)&amp;P551-3)))</f>
        <v>4870</v>
      </c>
      <c r="V551" s="22">
        <v>6.98</v>
      </c>
      <c r="W551" s="9">
        <f t="shared" si="115"/>
        <v>0</v>
      </c>
      <c r="X551" s="18">
        <f t="shared" si="118"/>
        <v>0.69800000000000006</v>
      </c>
      <c r="Y551" s="11" t="str">
        <f t="shared" si="116"/>
        <v>698</v>
      </c>
      <c r="Z551" s="11" t="str">
        <f t="shared" si="117"/>
        <v>m</v>
      </c>
    </row>
    <row r="552" spans="15:26">
      <c r="O552" s="16">
        <v>4.99</v>
      </c>
      <c r="P552" s="9">
        <f t="shared" si="120"/>
        <v>3</v>
      </c>
      <c r="Q552" s="9">
        <f t="shared" si="121"/>
        <v>499</v>
      </c>
      <c r="R552" s="11" t="str">
        <f t="shared" si="113"/>
        <v>499</v>
      </c>
      <c r="S552" s="11">
        <f t="shared" si="114"/>
        <v>0</v>
      </c>
      <c r="T552" s="16" t="str">
        <f t="shared" si="119"/>
        <v>491</v>
      </c>
      <c r="U552" s="16" t="str">
        <f t="shared" si="122"/>
        <v>4990</v>
      </c>
      <c r="V552" s="22">
        <v>7.06</v>
      </c>
      <c r="W552" s="9">
        <f t="shared" si="115"/>
        <v>0</v>
      </c>
      <c r="X552" s="18">
        <f t="shared" si="118"/>
        <v>0.70599999999999996</v>
      </c>
      <c r="Y552" s="11" t="str">
        <f t="shared" si="116"/>
        <v>706</v>
      </c>
      <c r="Z552" s="11" t="str">
        <f t="shared" si="117"/>
        <v>m</v>
      </c>
    </row>
    <row r="553" spans="15:26">
      <c r="O553" s="16">
        <v>5.1100000000000003</v>
      </c>
      <c r="P553" s="9">
        <f t="shared" si="120"/>
        <v>3</v>
      </c>
      <c r="Q553" s="9">
        <f t="shared" si="121"/>
        <v>511</v>
      </c>
      <c r="R553" s="11" t="str">
        <f t="shared" si="113"/>
        <v>511</v>
      </c>
      <c r="S553" s="11">
        <f t="shared" si="114"/>
        <v>0</v>
      </c>
      <c r="T553" s="16" t="str">
        <f t="shared" si="119"/>
        <v>511</v>
      </c>
      <c r="U553" s="16" t="str">
        <f t="shared" si="122"/>
        <v>5110</v>
      </c>
      <c r="V553" s="22">
        <v>7.15</v>
      </c>
      <c r="W553" s="9">
        <f t="shared" si="115"/>
        <v>0</v>
      </c>
      <c r="X553" s="18">
        <f t="shared" si="118"/>
        <v>0.71500000000000008</v>
      </c>
      <c r="Y553" s="11" t="str">
        <f t="shared" si="116"/>
        <v>715</v>
      </c>
      <c r="Z553" s="11" t="str">
        <f t="shared" si="117"/>
        <v>m</v>
      </c>
    </row>
    <row r="554" spans="15:26">
      <c r="O554" s="16">
        <v>5.23</v>
      </c>
      <c r="P554" s="9">
        <f t="shared" si="120"/>
        <v>3</v>
      </c>
      <c r="Q554" s="9">
        <f t="shared" si="121"/>
        <v>523</v>
      </c>
      <c r="R554" s="11" t="str">
        <f t="shared" si="113"/>
        <v>523</v>
      </c>
      <c r="S554" s="11">
        <f t="shared" si="114"/>
        <v>0</v>
      </c>
      <c r="T554" s="16" t="str">
        <f t="shared" si="119"/>
        <v>521</v>
      </c>
      <c r="U554" s="16" t="str">
        <f t="shared" si="122"/>
        <v>5230</v>
      </c>
      <c r="V554" s="22">
        <v>7.23</v>
      </c>
      <c r="W554" s="9">
        <f t="shared" si="115"/>
        <v>0</v>
      </c>
      <c r="X554" s="18">
        <f t="shared" si="118"/>
        <v>0.72300000000000009</v>
      </c>
      <c r="Y554" s="11" t="str">
        <f t="shared" si="116"/>
        <v>723</v>
      </c>
      <c r="Z554" s="11" t="str">
        <f t="shared" si="117"/>
        <v>m</v>
      </c>
    </row>
    <row r="555" spans="15:26">
      <c r="O555" s="16">
        <v>5.36</v>
      </c>
      <c r="P555" s="9">
        <f t="shared" si="120"/>
        <v>3</v>
      </c>
      <c r="Q555" s="9">
        <f t="shared" si="121"/>
        <v>536</v>
      </c>
      <c r="R555" s="11" t="str">
        <f t="shared" si="113"/>
        <v>536</v>
      </c>
      <c r="S555" s="11">
        <f t="shared" si="114"/>
        <v>0</v>
      </c>
      <c r="T555" s="16" t="str">
        <f t="shared" si="119"/>
        <v>531</v>
      </c>
      <c r="U555" s="16" t="str">
        <f t="shared" si="122"/>
        <v>5360</v>
      </c>
      <c r="V555" s="22">
        <v>7.32</v>
      </c>
      <c r="W555" s="9">
        <f t="shared" si="115"/>
        <v>0</v>
      </c>
      <c r="X555" s="18">
        <f t="shared" si="118"/>
        <v>0.73199999999999998</v>
      </c>
      <c r="Y555" s="11" t="str">
        <f t="shared" si="116"/>
        <v>732</v>
      </c>
      <c r="Z555" s="11" t="str">
        <f t="shared" si="117"/>
        <v>m</v>
      </c>
    </row>
    <row r="556" spans="15:26">
      <c r="O556" s="16">
        <v>5.49</v>
      </c>
      <c r="P556" s="9">
        <f t="shared" si="120"/>
        <v>3</v>
      </c>
      <c r="Q556" s="9">
        <f t="shared" si="121"/>
        <v>549</v>
      </c>
      <c r="R556" s="11" t="str">
        <f t="shared" si="113"/>
        <v>549</v>
      </c>
      <c r="S556" s="11">
        <f t="shared" si="114"/>
        <v>0</v>
      </c>
      <c r="T556" s="16" t="str">
        <f t="shared" si="119"/>
        <v>541</v>
      </c>
      <c r="U556" s="16" t="str">
        <f t="shared" si="122"/>
        <v>5490</v>
      </c>
      <c r="V556" s="22">
        <v>7.41</v>
      </c>
      <c r="W556" s="9">
        <f t="shared" si="115"/>
        <v>0</v>
      </c>
      <c r="X556" s="18">
        <f t="shared" si="118"/>
        <v>0.74099999999999999</v>
      </c>
      <c r="Y556" s="11" t="str">
        <f t="shared" si="116"/>
        <v>741</v>
      </c>
      <c r="Z556" s="11" t="str">
        <f t="shared" si="117"/>
        <v>m</v>
      </c>
    </row>
    <row r="557" spans="15:26">
      <c r="O557" s="16">
        <v>5.62</v>
      </c>
      <c r="P557" s="9">
        <f t="shared" si="120"/>
        <v>3</v>
      </c>
      <c r="Q557" s="9">
        <f t="shared" si="121"/>
        <v>562</v>
      </c>
      <c r="R557" s="11" t="str">
        <f t="shared" si="113"/>
        <v>562</v>
      </c>
      <c r="S557" s="11">
        <f t="shared" si="114"/>
        <v>0</v>
      </c>
      <c r="T557" s="16" t="str">
        <f t="shared" si="119"/>
        <v>561</v>
      </c>
      <c r="U557" s="16" t="str">
        <f t="shared" si="122"/>
        <v>5620</v>
      </c>
      <c r="V557" s="22">
        <v>7.5</v>
      </c>
      <c r="W557" s="9">
        <f t="shared" si="115"/>
        <v>0</v>
      </c>
      <c r="X557" s="18">
        <f t="shared" si="118"/>
        <v>0.75</v>
      </c>
      <c r="Y557" s="11" t="str">
        <f t="shared" si="116"/>
        <v>750</v>
      </c>
      <c r="Z557" s="11" t="str">
        <f t="shared" si="117"/>
        <v>m</v>
      </c>
    </row>
    <row r="558" spans="15:26">
      <c r="O558" s="16">
        <v>5.76</v>
      </c>
      <c r="P558" s="9">
        <f t="shared" si="120"/>
        <v>3</v>
      </c>
      <c r="Q558" s="9">
        <f t="shared" si="121"/>
        <v>576</v>
      </c>
      <c r="R558" s="11" t="str">
        <f t="shared" si="113"/>
        <v>576</v>
      </c>
      <c r="S558" s="11">
        <f t="shared" si="114"/>
        <v>0</v>
      </c>
      <c r="T558" s="16" t="str">
        <f t="shared" si="119"/>
        <v>571</v>
      </c>
      <c r="U558" s="16" t="str">
        <f t="shared" si="122"/>
        <v>5760</v>
      </c>
      <c r="V558" s="22">
        <v>7.59</v>
      </c>
      <c r="W558" s="9">
        <f t="shared" si="115"/>
        <v>0</v>
      </c>
      <c r="X558" s="18">
        <f t="shared" si="118"/>
        <v>0.75900000000000001</v>
      </c>
      <c r="Y558" s="11" t="str">
        <f t="shared" si="116"/>
        <v>759</v>
      </c>
      <c r="Z558" s="11" t="str">
        <f t="shared" si="117"/>
        <v>m</v>
      </c>
    </row>
    <row r="559" spans="15:26">
      <c r="O559" s="16">
        <v>5.9</v>
      </c>
      <c r="P559" s="9">
        <f t="shared" si="120"/>
        <v>3</v>
      </c>
      <c r="Q559" s="9">
        <f t="shared" si="121"/>
        <v>590</v>
      </c>
      <c r="R559" s="11" t="str">
        <f t="shared" si="113"/>
        <v>590</v>
      </c>
      <c r="S559" s="11">
        <f t="shared" si="114"/>
        <v>0</v>
      </c>
      <c r="T559" s="16" t="str">
        <f t="shared" si="119"/>
        <v>591</v>
      </c>
      <c r="U559" s="16" t="str">
        <f t="shared" si="122"/>
        <v>5900</v>
      </c>
      <c r="V559" s="22">
        <v>7.68</v>
      </c>
      <c r="W559" s="9">
        <f t="shared" si="115"/>
        <v>0</v>
      </c>
      <c r="X559" s="18">
        <f t="shared" si="118"/>
        <v>0.76800000000000002</v>
      </c>
      <c r="Y559" s="11" t="str">
        <f t="shared" si="116"/>
        <v>768</v>
      </c>
      <c r="Z559" s="11" t="str">
        <f t="shared" si="117"/>
        <v>m</v>
      </c>
    </row>
    <row r="560" spans="15:26">
      <c r="O560" s="16">
        <v>6.04</v>
      </c>
      <c r="P560" s="9">
        <f t="shared" si="120"/>
        <v>3</v>
      </c>
      <c r="Q560" s="9">
        <f t="shared" si="121"/>
        <v>604</v>
      </c>
      <c r="R560" s="11" t="str">
        <f t="shared" si="113"/>
        <v>604</v>
      </c>
      <c r="S560" s="11">
        <f t="shared" si="114"/>
        <v>0</v>
      </c>
      <c r="T560" s="16" t="str">
        <f t="shared" si="119"/>
        <v>601</v>
      </c>
      <c r="U560" s="16" t="str">
        <f t="shared" si="122"/>
        <v>6040</v>
      </c>
      <c r="V560" s="22">
        <v>7.77</v>
      </c>
      <c r="W560" s="9">
        <f t="shared" si="115"/>
        <v>0</v>
      </c>
      <c r="X560" s="18">
        <f t="shared" si="118"/>
        <v>0.77699999999999991</v>
      </c>
      <c r="Y560" s="11" t="str">
        <f t="shared" si="116"/>
        <v>777</v>
      </c>
      <c r="Z560" s="11" t="str">
        <f t="shared" si="117"/>
        <v>m</v>
      </c>
    </row>
    <row r="561" spans="15:26">
      <c r="O561" s="16">
        <v>6.19</v>
      </c>
      <c r="P561" s="9">
        <f t="shared" si="120"/>
        <v>3</v>
      </c>
      <c r="Q561" s="9">
        <f t="shared" si="121"/>
        <v>619</v>
      </c>
      <c r="R561" s="11" t="str">
        <f t="shared" si="113"/>
        <v>619</v>
      </c>
      <c r="S561" s="11">
        <f t="shared" si="114"/>
        <v>0</v>
      </c>
      <c r="T561" s="16" t="str">
        <f t="shared" si="119"/>
        <v>611</v>
      </c>
      <c r="U561" s="16" t="str">
        <f t="shared" si="122"/>
        <v>6190</v>
      </c>
      <c r="V561" s="22">
        <v>7.87</v>
      </c>
      <c r="W561" s="9">
        <f t="shared" si="115"/>
        <v>0</v>
      </c>
      <c r="X561" s="18">
        <f t="shared" si="118"/>
        <v>0.78700000000000003</v>
      </c>
      <c r="Y561" s="11" t="str">
        <f t="shared" si="116"/>
        <v>787</v>
      </c>
      <c r="Z561" s="11" t="str">
        <f t="shared" si="117"/>
        <v>m</v>
      </c>
    </row>
    <row r="562" spans="15:26">
      <c r="O562" s="16">
        <v>6.34</v>
      </c>
      <c r="P562" s="9">
        <f t="shared" si="120"/>
        <v>3</v>
      </c>
      <c r="Q562" s="9">
        <f t="shared" si="121"/>
        <v>634</v>
      </c>
      <c r="R562" s="11" t="str">
        <f t="shared" si="113"/>
        <v>634</v>
      </c>
      <c r="S562" s="11">
        <f t="shared" si="114"/>
        <v>0</v>
      </c>
      <c r="T562" s="16" t="str">
        <f t="shared" si="119"/>
        <v>631</v>
      </c>
      <c r="U562" s="16" t="str">
        <f t="shared" si="122"/>
        <v>6340</v>
      </c>
      <c r="V562" s="22">
        <v>7.96</v>
      </c>
      <c r="W562" s="9">
        <f t="shared" si="115"/>
        <v>0</v>
      </c>
      <c r="X562" s="18">
        <f t="shared" si="118"/>
        <v>0.79600000000000004</v>
      </c>
      <c r="Y562" s="11" t="str">
        <f t="shared" si="116"/>
        <v>796</v>
      </c>
      <c r="Z562" s="11" t="str">
        <f t="shared" si="117"/>
        <v>m</v>
      </c>
    </row>
    <row r="563" spans="15:26">
      <c r="O563" s="16">
        <v>6.49</v>
      </c>
      <c r="P563" s="9">
        <f t="shared" si="120"/>
        <v>3</v>
      </c>
      <c r="Q563" s="9">
        <f t="shared" si="121"/>
        <v>649</v>
      </c>
      <c r="R563" s="11" t="str">
        <f t="shared" si="113"/>
        <v>649</v>
      </c>
      <c r="S563" s="11">
        <f t="shared" si="114"/>
        <v>0</v>
      </c>
      <c r="T563" s="16" t="str">
        <f t="shared" si="119"/>
        <v>641</v>
      </c>
      <c r="U563" s="16" t="str">
        <f t="shared" si="122"/>
        <v>6490</v>
      </c>
      <c r="V563" s="22">
        <v>8.06</v>
      </c>
      <c r="W563" s="9">
        <f t="shared" si="115"/>
        <v>0</v>
      </c>
      <c r="X563" s="18">
        <f t="shared" si="118"/>
        <v>0.80600000000000005</v>
      </c>
      <c r="Y563" s="11" t="str">
        <f t="shared" si="116"/>
        <v>806</v>
      </c>
      <c r="Z563" s="11" t="str">
        <f t="shared" si="117"/>
        <v>m</v>
      </c>
    </row>
    <row r="564" spans="15:26">
      <c r="O564" s="16">
        <v>6.65</v>
      </c>
      <c r="P564" s="9">
        <f t="shared" si="120"/>
        <v>3</v>
      </c>
      <c r="Q564" s="9">
        <f t="shared" si="121"/>
        <v>665</v>
      </c>
      <c r="R564" s="11" t="str">
        <f t="shared" si="113"/>
        <v>665</v>
      </c>
      <c r="S564" s="11">
        <f t="shared" si="114"/>
        <v>0</v>
      </c>
      <c r="T564" s="16" t="str">
        <f t="shared" si="119"/>
        <v>661</v>
      </c>
      <c r="U564" s="16" t="str">
        <f t="shared" si="122"/>
        <v>6650</v>
      </c>
      <c r="V564" s="22">
        <v>8.16</v>
      </c>
      <c r="W564" s="9">
        <f t="shared" si="115"/>
        <v>0</v>
      </c>
      <c r="X564" s="18">
        <f t="shared" si="118"/>
        <v>0.81600000000000006</v>
      </c>
      <c r="Y564" s="11" t="str">
        <f t="shared" si="116"/>
        <v>816</v>
      </c>
      <c r="Z564" s="11" t="str">
        <f t="shared" si="117"/>
        <v>m</v>
      </c>
    </row>
    <row r="565" spans="15:26">
      <c r="O565" s="16">
        <v>6.81</v>
      </c>
      <c r="P565" s="9">
        <f t="shared" si="120"/>
        <v>3</v>
      </c>
      <c r="Q565" s="9">
        <f t="shared" si="121"/>
        <v>681</v>
      </c>
      <c r="R565" s="11" t="str">
        <f t="shared" si="113"/>
        <v>681</v>
      </c>
      <c r="S565" s="11">
        <f t="shared" si="114"/>
        <v>0</v>
      </c>
      <c r="T565" s="16" t="str">
        <f t="shared" si="119"/>
        <v>681</v>
      </c>
      <c r="U565" s="16" t="str">
        <f t="shared" si="122"/>
        <v>6810</v>
      </c>
      <c r="V565" s="22">
        <v>8.25</v>
      </c>
      <c r="W565" s="9">
        <f t="shared" si="115"/>
        <v>0</v>
      </c>
      <c r="X565" s="18">
        <f t="shared" si="118"/>
        <v>0.82499999999999996</v>
      </c>
      <c r="Y565" s="11" t="str">
        <f t="shared" si="116"/>
        <v>825</v>
      </c>
      <c r="Z565" s="11" t="str">
        <f t="shared" si="117"/>
        <v>m</v>
      </c>
    </row>
    <row r="566" spans="15:26">
      <c r="O566" s="16">
        <v>6.98</v>
      </c>
      <c r="P566" s="9">
        <f t="shared" si="120"/>
        <v>3</v>
      </c>
      <c r="Q566" s="9">
        <f t="shared" si="121"/>
        <v>698</v>
      </c>
      <c r="R566" s="11" t="str">
        <f t="shared" si="113"/>
        <v>698</v>
      </c>
      <c r="S566" s="11">
        <f t="shared" si="114"/>
        <v>0</v>
      </c>
      <c r="T566" s="16" t="str">
        <f t="shared" si="119"/>
        <v>691</v>
      </c>
      <c r="U566" s="16" t="str">
        <f t="shared" si="122"/>
        <v>6980</v>
      </c>
      <c r="V566" s="22">
        <v>8.35</v>
      </c>
      <c r="W566" s="9">
        <f t="shared" si="115"/>
        <v>0</v>
      </c>
      <c r="X566" s="18">
        <f t="shared" si="118"/>
        <v>0.83499999999999996</v>
      </c>
      <c r="Y566" s="11" t="str">
        <f t="shared" si="116"/>
        <v>835</v>
      </c>
      <c r="Z566" s="11" t="str">
        <f t="shared" si="117"/>
        <v>m</v>
      </c>
    </row>
    <row r="567" spans="15:26">
      <c r="O567" s="16">
        <v>7.15</v>
      </c>
      <c r="P567" s="9">
        <f t="shared" si="120"/>
        <v>3</v>
      </c>
      <c r="Q567" s="9">
        <f t="shared" si="121"/>
        <v>715</v>
      </c>
      <c r="R567" s="11" t="str">
        <f t="shared" si="113"/>
        <v>715</v>
      </c>
      <c r="S567" s="11">
        <f t="shared" si="114"/>
        <v>0</v>
      </c>
      <c r="T567" s="16" t="str">
        <f t="shared" si="119"/>
        <v>711</v>
      </c>
      <c r="U567" s="16" t="str">
        <f t="shared" si="122"/>
        <v>7150</v>
      </c>
      <c r="V567" s="22">
        <v>8.4499999999999993</v>
      </c>
      <c r="W567" s="9">
        <f t="shared" si="115"/>
        <v>0</v>
      </c>
      <c r="X567" s="18">
        <f t="shared" si="118"/>
        <v>0.84499999999999997</v>
      </c>
      <c r="Y567" s="11" t="str">
        <f t="shared" si="116"/>
        <v>845</v>
      </c>
      <c r="Z567" s="11" t="str">
        <f t="shared" si="117"/>
        <v>m</v>
      </c>
    </row>
    <row r="568" spans="15:26">
      <c r="O568" s="16">
        <v>7.32</v>
      </c>
      <c r="P568" s="9">
        <f t="shared" si="120"/>
        <v>3</v>
      </c>
      <c r="Q568" s="9">
        <f t="shared" si="121"/>
        <v>732</v>
      </c>
      <c r="R568" s="11" t="str">
        <f t="shared" si="113"/>
        <v>732</v>
      </c>
      <c r="S568" s="11">
        <f t="shared" si="114"/>
        <v>0</v>
      </c>
      <c r="T568" s="16" t="str">
        <f t="shared" si="119"/>
        <v>731</v>
      </c>
      <c r="U568" s="16" t="str">
        <f t="shared" si="122"/>
        <v>7320</v>
      </c>
      <c r="V568" s="22">
        <v>8.56</v>
      </c>
      <c r="W568" s="9">
        <f t="shared" si="115"/>
        <v>0</v>
      </c>
      <c r="X568" s="18">
        <f t="shared" si="118"/>
        <v>0.85600000000000009</v>
      </c>
      <c r="Y568" s="11" t="str">
        <f t="shared" si="116"/>
        <v>856</v>
      </c>
      <c r="Z568" s="11" t="str">
        <f t="shared" si="117"/>
        <v>m</v>
      </c>
    </row>
    <row r="569" spans="15:26">
      <c r="O569" s="16">
        <v>7.5</v>
      </c>
      <c r="P569" s="9">
        <f t="shared" si="120"/>
        <v>3</v>
      </c>
      <c r="Q569" s="9">
        <f t="shared" si="121"/>
        <v>750</v>
      </c>
      <c r="R569" s="11" t="str">
        <f t="shared" si="113"/>
        <v>750</v>
      </c>
      <c r="S569" s="11">
        <f t="shared" si="114"/>
        <v>0</v>
      </c>
      <c r="T569" s="16" t="str">
        <f t="shared" si="119"/>
        <v>751</v>
      </c>
      <c r="U569" s="16" t="str">
        <f t="shared" si="122"/>
        <v>7500</v>
      </c>
      <c r="V569" s="22">
        <v>8.66</v>
      </c>
      <c r="W569" s="9">
        <f t="shared" si="115"/>
        <v>0</v>
      </c>
      <c r="X569" s="18">
        <f t="shared" si="118"/>
        <v>0.86599999999999999</v>
      </c>
      <c r="Y569" s="11" t="str">
        <f t="shared" si="116"/>
        <v>866</v>
      </c>
      <c r="Z569" s="11" t="str">
        <f t="shared" si="117"/>
        <v>m</v>
      </c>
    </row>
    <row r="570" spans="15:26">
      <c r="O570" s="16">
        <v>7.68</v>
      </c>
      <c r="P570" s="9">
        <f t="shared" si="120"/>
        <v>3</v>
      </c>
      <c r="Q570" s="9">
        <f t="shared" si="121"/>
        <v>768</v>
      </c>
      <c r="R570" s="11" t="str">
        <f t="shared" si="113"/>
        <v>768</v>
      </c>
      <c r="S570" s="11">
        <f t="shared" si="114"/>
        <v>0</v>
      </c>
      <c r="T570" s="16" t="str">
        <f t="shared" si="119"/>
        <v>761</v>
      </c>
      <c r="U570" s="16" t="str">
        <f t="shared" si="122"/>
        <v>7680</v>
      </c>
      <c r="V570" s="22">
        <v>8.76</v>
      </c>
      <c r="W570" s="9">
        <f t="shared" si="115"/>
        <v>0</v>
      </c>
      <c r="X570" s="18">
        <f t="shared" si="118"/>
        <v>0.876</v>
      </c>
      <c r="Y570" s="11" t="str">
        <f t="shared" si="116"/>
        <v>876</v>
      </c>
      <c r="Z570" s="11" t="str">
        <f t="shared" si="117"/>
        <v>m</v>
      </c>
    </row>
    <row r="571" spans="15:26">
      <c r="O571" s="16">
        <v>7.87</v>
      </c>
      <c r="P571" s="9">
        <f t="shared" si="120"/>
        <v>3</v>
      </c>
      <c r="Q571" s="9">
        <f t="shared" si="121"/>
        <v>787</v>
      </c>
      <c r="R571" s="11" t="str">
        <f t="shared" si="113"/>
        <v>787</v>
      </c>
      <c r="S571" s="11">
        <f t="shared" si="114"/>
        <v>0</v>
      </c>
      <c r="T571" s="16" t="str">
        <f t="shared" si="119"/>
        <v>781</v>
      </c>
      <c r="U571" s="16" t="str">
        <f t="shared" si="122"/>
        <v>7870</v>
      </c>
      <c r="V571" s="22">
        <v>8.8699999999999992</v>
      </c>
      <c r="W571" s="9">
        <f t="shared" si="115"/>
        <v>0</v>
      </c>
      <c r="X571" s="18">
        <f t="shared" si="118"/>
        <v>0.8869999999999999</v>
      </c>
      <c r="Y571" s="11" t="str">
        <f t="shared" si="116"/>
        <v>887</v>
      </c>
      <c r="Z571" s="11" t="str">
        <f t="shared" si="117"/>
        <v>m</v>
      </c>
    </row>
    <row r="572" spans="15:26">
      <c r="O572" s="16">
        <v>8.06</v>
      </c>
      <c r="P572" s="9">
        <f t="shared" si="120"/>
        <v>3</v>
      </c>
      <c r="Q572" s="9">
        <f t="shared" si="121"/>
        <v>806.00000000000011</v>
      </c>
      <c r="R572" s="11" t="str">
        <f t="shared" si="113"/>
        <v>806</v>
      </c>
      <c r="S572" s="11">
        <f t="shared" si="114"/>
        <v>0</v>
      </c>
      <c r="T572" s="16" t="str">
        <f t="shared" si="119"/>
        <v>801</v>
      </c>
      <c r="U572" s="16" t="str">
        <f t="shared" si="122"/>
        <v>8060</v>
      </c>
      <c r="V572" s="22">
        <v>8.98</v>
      </c>
      <c r="W572" s="9">
        <f t="shared" si="115"/>
        <v>0</v>
      </c>
      <c r="X572" s="18">
        <f t="shared" si="118"/>
        <v>0.89800000000000002</v>
      </c>
      <c r="Y572" s="11" t="str">
        <f t="shared" si="116"/>
        <v>898</v>
      </c>
      <c r="Z572" s="11" t="str">
        <f t="shared" si="117"/>
        <v>m</v>
      </c>
    </row>
    <row r="573" spans="15:26">
      <c r="O573" s="16">
        <v>8.25</v>
      </c>
      <c r="P573" s="9">
        <f t="shared" si="120"/>
        <v>3</v>
      </c>
      <c r="Q573" s="9">
        <f t="shared" si="121"/>
        <v>825</v>
      </c>
      <c r="R573" s="11" t="str">
        <f t="shared" si="113"/>
        <v>825</v>
      </c>
      <c r="S573" s="11">
        <f t="shared" si="114"/>
        <v>0</v>
      </c>
      <c r="T573" s="16" t="str">
        <f t="shared" si="119"/>
        <v>821</v>
      </c>
      <c r="U573" s="16" t="str">
        <f t="shared" si="122"/>
        <v>8250</v>
      </c>
      <c r="V573" s="22">
        <v>9.09</v>
      </c>
      <c r="W573" s="9">
        <f t="shared" si="115"/>
        <v>0</v>
      </c>
      <c r="X573" s="18">
        <f t="shared" si="118"/>
        <v>0.90900000000000003</v>
      </c>
      <c r="Y573" s="11" t="str">
        <f t="shared" si="116"/>
        <v>909</v>
      </c>
      <c r="Z573" s="11" t="str">
        <f t="shared" si="117"/>
        <v>m</v>
      </c>
    </row>
    <row r="574" spans="15:26">
      <c r="O574" s="16">
        <v>8.4499999999999993</v>
      </c>
      <c r="P574" s="9">
        <f t="shared" si="120"/>
        <v>3</v>
      </c>
      <c r="Q574" s="9">
        <f t="shared" si="121"/>
        <v>845</v>
      </c>
      <c r="R574" s="11" t="str">
        <f t="shared" si="113"/>
        <v>845</v>
      </c>
      <c r="S574" s="11">
        <f t="shared" si="114"/>
        <v>0</v>
      </c>
      <c r="T574" s="16" t="str">
        <f t="shared" si="119"/>
        <v>841</v>
      </c>
      <c r="U574" s="16" t="str">
        <f t="shared" si="122"/>
        <v>8450</v>
      </c>
      <c r="V574" s="22">
        <v>9.1999999999999993</v>
      </c>
      <c r="W574" s="9">
        <f t="shared" si="115"/>
        <v>0</v>
      </c>
      <c r="X574" s="18">
        <f t="shared" si="118"/>
        <v>0.91999999999999993</v>
      </c>
      <c r="Y574" s="11" t="str">
        <f t="shared" si="116"/>
        <v>920</v>
      </c>
      <c r="Z574" s="11" t="str">
        <f t="shared" si="117"/>
        <v>m</v>
      </c>
    </row>
    <row r="575" spans="15:26">
      <c r="O575" s="16">
        <v>8.66</v>
      </c>
      <c r="P575" s="9">
        <f t="shared" si="120"/>
        <v>3</v>
      </c>
      <c r="Q575" s="9">
        <f t="shared" si="121"/>
        <v>866</v>
      </c>
      <c r="R575" s="11" t="str">
        <f t="shared" si="113"/>
        <v>866</v>
      </c>
      <c r="S575" s="11">
        <f t="shared" si="114"/>
        <v>0</v>
      </c>
      <c r="T575" s="16" t="str">
        <f t="shared" si="119"/>
        <v>861</v>
      </c>
      <c r="U575" s="16" t="str">
        <f t="shared" si="122"/>
        <v>8660</v>
      </c>
      <c r="V575" s="22">
        <v>9.31</v>
      </c>
      <c r="W575" s="9">
        <f t="shared" si="115"/>
        <v>0</v>
      </c>
      <c r="X575" s="18">
        <f t="shared" si="118"/>
        <v>0.93100000000000005</v>
      </c>
      <c r="Y575" s="11" t="str">
        <f t="shared" si="116"/>
        <v>931</v>
      </c>
      <c r="Z575" s="11" t="str">
        <f t="shared" si="117"/>
        <v>m</v>
      </c>
    </row>
    <row r="576" spans="15:26">
      <c r="O576" s="16">
        <v>8.8699999999999992</v>
      </c>
      <c r="P576" s="9">
        <f t="shared" si="120"/>
        <v>3</v>
      </c>
      <c r="Q576" s="9">
        <f t="shared" si="121"/>
        <v>887</v>
      </c>
      <c r="R576" s="11" t="str">
        <f t="shared" si="113"/>
        <v>887</v>
      </c>
      <c r="S576" s="11">
        <f t="shared" si="114"/>
        <v>0</v>
      </c>
      <c r="T576" s="16" t="str">
        <f t="shared" si="119"/>
        <v>881</v>
      </c>
      <c r="U576" s="16" t="str">
        <f t="shared" si="122"/>
        <v>8870</v>
      </c>
      <c r="V576" s="22">
        <v>9.42</v>
      </c>
      <c r="W576" s="9">
        <f t="shared" si="115"/>
        <v>0</v>
      </c>
      <c r="X576" s="18">
        <f t="shared" si="118"/>
        <v>0.94199999999999995</v>
      </c>
      <c r="Y576" s="11" t="str">
        <f t="shared" si="116"/>
        <v>942</v>
      </c>
      <c r="Z576" s="11" t="str">
        <f t="shared" si="117"/>
        <v>m</v>
      </c>
    </row>
    <row r="577" spans="15:28">
      <c r="O577" s="16">
        <v>9.09</v>
      </c>
      <c r="P577" s="9">
        <f t="shared" si="120"/>
        <v>3</v>
      </c>
      <c r="Q577" s="9">
        <f t="shared" si="121"/>
        <v>909</v>
      </c>
      <c r="R577" s="11" t="str">
        <f t="shared" si="113"/>
        <v>909</v>
      </c>
      <c r="S577" s="11">
        <f t="shared" si="114"/>
        <v>0</v>
      </c>
      <c r="T577" s="16" t="str">
        <f t="shared" si="119"/>
        <v>901</v>
      </c>
      <c r="U577" s="16" t="str">
        <f t="shared" si="122"/>
        <v>9090</v>
      </c>
      <c r="V577" s="22">
        <v>9.5299999999999994</v>
      </c>
      <c r="W577" s="9">
        <f t="shared" si="115"/>
        <v>0</v>
      </c>
      <c r="X577" s="18">
        <f t="shared" si="118"/>
        <v>0.95299999999999996</v>
      </c>
      <c r="Y577" s="11" t="str">
        <f t="shared" si="116"/>
        <v>953</v>
      </c>
      <c r="Z577" s="11" t="str">
        <f t="shared" si="117"/>
        <v>m</v>
      </c>
    </row>
    <row r="578" spans="15:28">
      <c r="O578" s="16">
        <v>9.31</v>
      </c>
      <c r="P578" s="9">
        <f t="shared" si="120"/>
        <v>3</v>
      </c>
      <c r="Q578" s="9">
        <f t="shared" si="121"/>
        <v>931</v>
      </c>
      <c r="R578" s="11" t="str">
        <f t="shared" si="113"/>
        <v>931</v>
      </c>
      <c r="S578" s="11">
        <f t="shared" si="114"/>
        <v>0</v>
      </c>
      <c r="T578" s="16" t="str">
        <f t="shared" si="119"/>
        <v>931</v>
      </c>
      <c r="U578" s="16" t="str">
        <f>IF(P578&lt;0,"R0"&amp;LEFT(R578,2),IF(P578&lt;1,"R"&amp;R578,IF(P578&lt;3,SUBSTITUTE(R578,".","R"),LEFT(_xlfn.VALUETOTEXT(Q578),3)&amp;P578-3)))</f>
        <v>9310</v>
      </c>
      <c r="V578" s="22">
        <v>9.65</v>
      </c>
      <c r="W578" s="9">
        <f t="shared" si="115"/>
        <v>0</v>
      </c>
      <c r="X578" s="18">
        <f t="shared" si="118"/>
        <v>0.96500000000000008</v>
      </c>
      <c r="Y578" s="11" t="str">
        <f t="shared" si="116"/>
        <v>965</v>
      </c>
      <c r="Z578" s="11" t="str">
        <f t="shared" si="117"/>
        <v>m</v>
      </c>
    </row>
    <row r="579" spans="15:28">
      <c r="O579" s="16">
        <v>9.5299999999999994</v>
      </c>
      <c r="P579" s="9">
        <f t="shared" si="120"/>
        <v>3</v>
      </c>
      <c r="Q579" s="9">
        <f t="shared" si="121"/>
        <v>953</v>
      </c>
      <c r="R579" s="11" t="str">
        <f t="shared" si="113"/>
        <v>953</v>
      </c>
      <c r="S579" s="11">
        <f t="shared" si="114"/>
        <v>0</v>
      </c>
      <c r="T579" s="16" t="str">
        <f t="shared" si="119"/>
        <v>951</v>
      </c>
      <c r="U579" s="16" t="str">
        <f>IF(P579&lt;0,"R0"&amp;LEFT(R579,2),IF(P579&lt;1,"R"&amp;R579,IF(P579&lt;3,SUBSTITUTE(R579,".","R"),LEFT(_xlfn.VALUETOTEXT(Q579),3)&amp;P579-3)))</f>
        <v>9530</v>
      </c>
      <c r="V579" s="22">
        <v>9.76</v>
      </c>
      <c r="W579" s="9">
        <f t="shared" si="115"/>
        <v>0</v>
      </c>
      <c r="X579" s="18">
        <f t="shared" si="118"/>
        <v>0.97599999999999998</v>
      </c>
      <c r="Y579" s="11" t="str">
        <f t="shared" si="116"/>
        <v>976</v>
      </c>
      <c r="Z579" s="11" t="str">
        <f t="shared" si="117"/>
        <v>m</v>
      </c>
    </row>
    <row r="580" spans="15:28">
      <c r="O580" s="16">
        <v>9.76</v>
      </c>
      <c r="P580" s="9">
        <f t="shared" si="120"/>
        <v>3</v>
      </c>
      <c r="Q580" s="9">
        <f t="shared" si="121"/>
        <v>976</v>
      </c>
      <c r="R580" s="11" t="str">
        <f t="shared" si="113"/>
        <v>976</v>
      </c>
      <c r="S580" s="11">
        <f t="shared" si="114"/>
        <v>0</v>
      </c>
      <c r="T580" s="16" t="str">
        <f t="shared" si="119"/>
        <v>971</v>
      </c>
      <c r="U580" s="16" t="str">
        <f>IF(P580&lt;0,"R0"&amp;LEFT(R580,2),IF(P580&lt;1,"R"&amp;R580,IF(P580&lt;3,SUBSTITUTE(R580,".","R"),LEFT(_xlfn.VALUETOTEXT(Q580),3)&amp;P580-3)))</f>
        <v>9760</v>
      </c>
      <c r="V580" s="22">
        <v>9.8800000000000008</v>
      </c>
      <c r="W580" s="9">
        <f t="shared" si="115"/>
        <v>0</v>
      </c>
      <c r="X580" s="18">
        <f t="shared" si="118"/>
        <v>0.9880000000000001</v>
      </c>
      <c r="Y580" s="11" t="str">
        <f t="shared" si="116"/>
        <v>988</v>
      </c>
      <c r="Z580" s="11" t="str">
        <f t="shared" si="117"/>
        <v>m</v>
      </c>
    </row>
    <row r="581" spans="15:28">
      <c r="O581" s="16">
        <v>1</v>
      </c>
      <c r="P581" s="9">
        <f t="shared" si="120"/>
        <v>4</v>
      </c>
      <c r="Q581" s="9">
        <f>O581*10^P581/10</f>
        <v>1000</v>
      </c>
      <c r="R581" s="11" t="str">
        <f t="shared" ref="R581:R644" si="123">TEXT(Q581*_xlfn.XLOOKUP(P581,Index_Table,D_List),SUBSTITUTE(_xlfn.XLOOKUP(P581,Index_Table,T_List),"""",""))</f>
        <v>1.00</v>
      </c>
      <c r="S581" s="11" t="str">
        <f t="shared" ref="S581:S644" si="124">_xlfn.XLOOKUP(P581,Index_Table,Sym_List)</f>
        <v>k</v>
      </c>
      <c r="T581" s="16" t="str">
        <f t="shared" si="119"/>
        <v>102</v>
      </c>
      <c r="U581" s="16" t="str">
        <f>IF(P581&lt;0,"R0"&amp;LEFT(R581,2),IF(P581&lt;1,"R"&amp;R581,IF(P581&lt;3,SUBSTITUTE(R581,".","R"),LEFT(_xlfn.VALUETOTEXT(Q581),3)&amp;P581-3)))</f>
        <v>1001</v>
      </c>
      <c r="V581" s="16">
        <v>1</v>
      </c>
      <c r="W581" s="9">
        <f t="shared" ref="W581:W644" si="125">IF(V581=1,W580+1,W580)</f>
        <v>1</v>
      </c>
      <c r="X581" s="16">
        <f t="shared" si="118"/>
        <v>1</v>
      </c>
      <c r="Y581" s="11" t="str">
        <f t="shared" ref="Y581:Y644" si="126">TEXT(X581*_xlfn.XLOOKUP(W581,Index_Table,D_List),SUBSTITUTE(_xlfn.XLOOKUP(W581,Index_Table,T_List),"""",""))</f>
        <v>1.00</v>
      </c>
      <c r="Z581" s="11">
        <f t="shared" ref="Z581:Z644" si="127">_xlfn.XLOOKUP(W581,Index_Table,Sym_List)</f>
        <v>0</v>
      </c>
      <c r="AB581" s="16" t="str">
        <f t="shared" ref="AB581:AB644" si="128">IF(W581&gt;2,LEFT(_xlfn.VALUETOTEXT(X581),3)&amp;W581-3,SUBSTITUTE(Y581,".","R"))</f>
        <v>1R00</v>
      </c>
    </row>
    <row r="582" spans="15:28">
      <c r="O582" s="16">
        <v>1.02</v>
      </c>
      <c r="P582" s="9">
        <f t="shared" si="120"/>
        <v>4</v>
      </c>
      <c r="Q582" s="9">
        <f t="shared" ref="Q582:Q645" si="129">O582*10^P582/10</f>
        <v>1020</v>
      </c>
      <c r="R582" s="11" t="str">
        <f t="shared" si="123"/>
        <v>1.02</v>
      </c>
      <c r="S582" s="11" t="str">
        <f t="shared" si="124"/>
        <v>k</v>
      </c>
      <c r="T582" s="16" t="str">
        <f t="shared" si="119"/>
        <v>102</v>
      </c>
      <c r="U582" s="16" t="str">
        <f t="shared" ref="U582:U645" si="130">IF(P582&lt;0,"R0"&amp;LEFT(R582,2),IF(P582&lt;1,"R"&amp;R582,IF(P582&lt;3,SUBSTITUTE(R582,".","R"),LEFT(_xlfn.VALUETOTEXT(Q582),3)&amp;P582-3)))</f>
        <v>1021</v>
      </c>
      <c r="V582" s="22">
        <v>1.01</v>
      </c>
      <c r="W582" s="9">
        <f t="shared" si="125"/>
        <v>1</v>
      </c>
      <c r="X582" s="16">
        <f>V582*10^W582/10</f>
        <v>1.01</v>
      </c>
      <c r="Y582" s="11" t="str">
        <f t="shared" si="126"/>
        <v>1.01</v>
      </c>
      <c r="Z582" s="11">
        <f t="shared" si="127"/>
        <v>0</v>
      </c>
      <c r="AB582" s="16" t="str">
        <f t="shared" si="128"/>
        <v>1R01</v>
      </c>
    </row>
    <row r="583" spans="15:28">
      <c r="O583" s="16">
        <v>1.05</v>
      </c>
      <c r="P583" s="9">
        <f t="shared" si="120"/>
        <v>4</v>
      </c>
      <c r="Q583" s="9">
        <f t="shared" si="129"/>
        <v>1050</v>
      </c>
      <c r="R583" s="11" t="str">
        <f t="shared" si="123"/>
        <v>1.05</v>
      </c>
      <c r="S583" s="11" t="str">
        <f t="shared" si="124"/>
        <v>k</v>
      </c>
      <c r="T583" s="16" t="str">
        <f t="shared" si="119"/>
        <v>102</v>
      </c>
      <c r="U583" s="16" t="str">
        <f t="shared" si="130"/>
        <v>1051</v>
      </c>
      <c r="V583" s="22">
        <v>1.02</v>
      </c>
      <c r="W583" s="9">
        <f t="shared" si="125"/>
        <v>1</v>
      </c>
      <c r="X583" s="16">
        <f t="shared" ref="X583:X646" si="131">V583*10^W583/10</f>
        <v>1.02</v>
      </c>
      <c r="Y583" s="11" t="str">
        <f t="shared" si="126"/>
        <v>1.02</v>
      </c>
      <c r="Z583" s="11">
        <f t="shared" si="127"/>
        <v>0</v>
      </c>
      <c r="AB583" s="16" t="str">
        <f t="shared" si="128"/>
        <v>1R02</v>
      </c>
    </row>
    <row r="584" spans="15:28">
      <c r="O584" s="16">
        <v>1.07</v>
      </c>
      <c r="P584" s="9">
        <f t="shared" si="120"/>
        <v>4</v>
      </c>
      <c r="Q584" s="9">
        <f t="shared" si="129"/>
        <v>1070</v>
      </c>
      <c r="R584" s="11" t="str">
        <f t="shared" si="123"/>
        <v>1.07</v>
      </c>
      <c r="S584" s="11" t="str">
        <f t="shared" si="124"/>
        <v>k</v>
      </c>
      <c r="T584" s="16" t="str">
        <f t="shared" si="119"/>
        <v>102</v>
      </c>
      <c r="U584" s="16" t="str">
        <f t="shared" si="130"/>
        <v>1071</v>
      </c>
      <c r="V584" s="22">
        <v>1.04</v>
      </c>
      <c r="W584" s="9">
        <f t="shared" si="125"/>
        <v>1</v>
      </c>
      <c r="X584" s="16">
        <f t="shared" si="131"/>
        <v>1.04</v>
      </c>
      <c r="Y584" s="11" t="str">
        <f t="shared" si="126"/>
        <v>1.04</v>
      </c>
      <c r="Z584" s="11">
        <f t="shared" si="127"/>
        <v>0</v>
      </c>
      <c r="AB584" s="16" t="str">
        <f t="shared" si="128"/>
        <v>1R04</v>
      </c>
    </row>
    <row r="585" spans="15:28">
      <c r="O585" s="16">
        <v>1.1000000000000001</v>
      </c>
      <c r="P585" s="9">
        <f t="shared" si="120"/>
        <v>4</v>
      </c>
      <c r="Q585" s="9">
        <f t="shared" si="129"/>
        <v>1100</v>
      </c>
      <c r="R585" s="11" t="str">
        <f t="shared" si="123"/>
        <v>1.10</v>
      </c>
      <c r="S585" s="11" t="str">
        <f t="shared" si="124"/>
        <v>k</v>
      </c>
      <c r="T585" s="16" t="str">
        <f t="shared" si="119"/>
        <v>112</v>
      </c>
      <c r="U585" s="16" t="str">
        <f t="shared" si="130"/>
        <v>1101</v>
      </c>
      <c r="V585" s="22">
        <v>1.05</v>
      </c>
      <c r="W585" s="9">
        <f t="shared" si="125"/>
        <v>1</v>
      </c>
      <c r="X585" s="16">
        <f t="shared" si="131"/>
        <v>1.05</v>
      </c>
      <c r="Y585" s="11" t="str">
        <f t="shared" si="126"/>
        <v>1.05</v>
      </c>
      <c r="Z585" s="11">
        <f t="shared" si="127"/>
        <v>0</v>
      </c>
      <c r="AB585" s="16" t="str">
        <f t="shared" si="128"/>
        <v>1R05</v>
      </c>
    </row>
    <row r="586" spans="15:28">
      <c r="O586" s="16">
        <v>1.1299999999999999</v>
      </c>
      <c r="P586" s="9">
        <f t="shared" si="120"/>
        <v>4</v>
      </c>
      <c r="Q586" s="9">
        <f t="shared" si="129"/>
        <v>1129.9999999999998</v>
      </c>
      <c r="R586" s="11" t="str">
        <f t="shared" si="123"/>
        <v>1.13</v>
      </c>
      <c r="S586" s="11" t="str">
        <f t="shared" si="124"/>
        <v>k</v>
      </c>
      <c r="T586" s="16" t="str">
        <f t="shared" si="119"/>
        <v>112</v>
      </c>
      <c r="U586" s="16" t="str">
        <f t="shared" si="130"/>
        <v>1131</v>
      </c>
      <c r="V586" s="22">
        <v>1.06</v>
      </c>
      <c r="W586" s="9">
        <f t="shared" si="125"/>
        <v>1</v>
      </c>
      <c r="X586" s="16">
        <f t="shared" si="131"/>
        <v>1.06</v>
      </c>
      <c r="Y586" s="11" t="str">
        <f t="shared" si="126"/>
        <v>1.06</v>
      </c>
      <c r="Z586" s="11">
        <f t="shared" si="127"/>
        <v>0</v>
      </c>
      <c r="AB586" s="16" t="str">
        <f t="shared" si="128"/>
        <v>1R06</v>
      </c>
    </row>
    <row r="587" spans="15:28">
      <c r="O587" s="16">
        <v>1.1499999999999999</v>
      </c>
      <c r="P587" s="9">
        <f t="shared" si="120"/>
        <v>4</v>
      </c>
      <c r="Q587" s="9">
        <f t="shared" si="129"/>
        <v>1150</v>
      </c>
      <c r="R587" s="11" t="str">
        <f t="shared" si="123"/>
        <v>1.15</v>
      </c>
      <c r="S587" s="11" t="str">
        <f t="shared" si="124"/>
        <v>k</v>
      </c>
      <c r="T587" s="16" t="str">
        <f t="shared" si="119"/>
        <v>112</v>
      </c>
      <c r="U587" s="16" t="str">
        <f t="shared" si="130"/>
        <v>1151</v>
      </c>
      <c r="V587" s="22">
        <v>1.07</v>
      </c>
      <c r="W587" s="9">
        <f t="shared" si="125"/>
        <v>1</v>
      </c>
      <c r="X587" s="16">
        <f t="shared" si="131"/>
        <v>1.07</v>
      </c>
      <c r="Y587" s="11" t="str">
        <f t="shared" si="126"/>
        <v>1.07</v>
      </c>
      <c r="Z587" s="11">
        <f t="shared" si="127"/>
        <v>0</v>
      </c>
      <c r="AB587" s="16" t="str">
        <f t="shared" si="128"/>
        <v>1R07</v>
      </c>
    </row>
    <row r="588" spans="15:28">
      <c r="O588" s="16">
        <v>1.18</v>
      </c>
      <c r="P588" s="9">
        <f t="shared" si="120"/>
        <v>4</v>
      </c>
      <c r="Q588" s="9">
        <f t="shared" si="129"/>
        <v>1180</v>
      </c>
      <c r="R588" s="11" t="str">
        <f t="shared" si="123"/>
        <v>1.18</v>
      </c>
      <c r="S588" s="11" t="str">
        <f t="shared" si="124"/>
        <v>k</v>
      </c>
      <c r="T588" s="16" t="str">
        <f t="shared" si="119"/>
        <v>112</v>
      </c>
      <c r="U588" s="16" t="str">
        <f t="shared" si="130"/>
        <v>1181</v>
      </c>
      <c r="V588" s="22">
        <v>1.0900000000000001</v>
      </c>
      <c r="W588" s="9">
        <f t="shared" si="125"/>
        <v>1</v>
      </c>
      <c r="X588" s="16">
        <f t="shared" si="131"/>
        <v>1.0900000000000001</v>
      </c>
      <c r="Y588" s="11" t="str">
        <f t="shared" si="126"/>
        <v>1.09</v>
      </c>
      <c r="Z588" s="11">
        <f t="shared" si="127"/>
        <v>0</v>
      </c>
      <c r="AB588" s="16" t="str">
        <f t="shared" si="128"/>
        <v>1R09</v>
      </c>
    </row>
    <row r="589" spans="15:28">
      <c r="O589" s="16">
        <v>1.21</v>
      </c>
      <c r="P589" s="9">
        <f t="shared" si="120"/>
        <v>4</v>
      </c>
      <c r="Q589" s="9">
        <f t="shared" si="129"/>
        <v>1210</v>
      </c>
      <c r="R589" s="11" t="str">
        <f t="shared" si="123"/>
        <v>1.21</v>
      </c>
      <c r="S589" s="11" t="str">
        <f t="shared" si="124"/>
        <v>k</v>
      </c>
      <c r="T589" s="16" t="str">
        <f t="shared" si="119"/>
        <v>122</v>
      </c>
      <c r="U589" s="16" t="str">
        <f t="shared" si="130"/>
        <v>1211</v>
      </c>
      <c r="V589" s="22">
        <v>1.1000000000000001</v>
      </c>
      <c r="W589" s="9">
        <f t="shared" si="125"/>
        <v>1</v>
      </c>
      <c r="X589" s="16">
        <f t="shared" si="131"/>
        <v>1.1000000000000001</v>
      </c>
      <c r="Y589" s="11" t="str">
        <f t="shared" si="126"/>
        <v>1.10</v>
      </c>
      <c r="Z589" s="11">
        <f t="shared" si="127"/>
        <v>0</v>
      </c>
      <c r="AB589" s="16" t="str">
        <f t="shared" si="128"/>
        <v>1R10</v>
      </c>
    </row>
    <row r="590" spans="15:28">
      <c r="O590" s="16">
        <v>1.24</v>
      </c>
      <c r="P590" s="9">
        <f t="shared" si="120"/>
        <v>4</v>
      </c>
      <c r="Q590" s="9">
        <f t="shared" si="129"/>
        <v>1240</v>
      </c>
      <c r="R590" s="11" t="str">
        <f t="shared" si="123"/>
        <v>1.24</v>
      </c>
      <c r="S590" s="11" t="str">
        <f t="shared" si="124"/>
        <v>k</v>
      </c>
      <c r="T590" s="16" t="str">
        <f t="shared" si="119"/>
        <v>122</v>
      </c>
      <c r="U590" s="16" t="str">
        <f t="shared" si="130"/>
        <v>1241</v>
      </c>
      <c r="V590" s="22">
        <v>1.1100000000000001</v>
      </c>
      <c r="W590" s="9">
        <f t="shared" si="125"/>
        <v>1</v>
      </c>
      <c r="X590" s="16">
        <f t="shared" si="131"/>
        <v>1.1100000000000001</v>
      </c>
      <c r="Y590" s="11" t="str">
        <f t="shared" si="126"/>
        <v>1.11</v>
      </c>
      <c r="Z590" s="11">
        <f t="shared" si="127"/>
        <v>0</v>
      </c>
      <c r="AB590" s="16" t="str">
        <f t="shared" si="128"/>
        <v>1R11</v>
      </c>
    </row>
    <row r="591" spans="15:28">
      <c r="O591" s="16">
        <v>1.27</v>
      </c>
      <c r="P591" s="9">
        <f t="shared" si="120"/>
        <v>4</v>
      </c>
      <c r="Q591" s="9">
        <f t="shared" si="129"/>
        <v>1270</v>
      </c>
      <c r="R591" s="11" t="str">
        <f t="shared" si="123"/>
        <v>1.27</v>
      </c>
      <c r="S591" s="11" t="str">
        <f t="shared" si="124"/>
        <v>k</v>
      </c>
      <c r="T591" s="16" t="str">
        <f t="shared" si="119"/>
        <v>122</v>
      </c>
      <c r="U591" s="16" t="str">
        <f t="shared" si="130"/>
        <v>1271</v>
      </c>
      <c r="V591" s="22">
        <v>1.1299999999999999</v>
      </c>
      <c r="W591" s="9">
        <f t="shared" si="125"/>
        <v>1</v>
      </c>
      <c r="X591" s="16">
        <f t="shared" si="131"/>
        <v>1.1299999999999999</v>
      </c>
      <c r="Y591" s="11" t="str">
        <f t="shared" si="126"/>
        <v>1.13</v>
      </c>
      <c r="Z591" s="11">
        <f t="shared" si="127"/>
        <v>0</v>
      </c>
      <c r="AB591" s="16" t="str">
        <f t="shared" si="128"/>
        <v>1R13</v>
      </c>
    </row>
    <row r="592" spans="15:28">
      <c r="O592" s="16">
        <v>1.3</v>
      </c>
      <c r="P592" s="9">
        <f t="shared" si="120"/>
        <v>4</v>
      </c>
      <c r="Q592" s="9">
        <f t="shared" si="129"/>
        <v>1300</v>
      </c>
      <c r="R592" s="11" t="str">
        <f t="shared" si="123"/>
        <v>1.30</v>
      </c>
      <c r="S592" s="11" t="str">
        <f t="shared" si="124"/>
        <v>k</v>
      </c>
      <c r="T592" s="16" t="str">
        <f t="shared" si="119"/>
        <v>132</v>
      </c>
      <c r="U592" s="16" t="str">
        <f t="shared" si="130"/>
        <v>1301</v>
      </c>
      <c r="V592" s="22">
        <v>1.1399999999999999</v>
      </c>
      <c r="W592" s="9">
        <f t="shared" si="125"/>
        <v>1</v>
      </c>
      <c r="X592" s="16">
        <f t="shared" si="131"/>
        <v>1.1399999999999999</v>
      </c>
      <c r="Y592" s="11" t="str">
        <f t="shared" si="126"/>
        <v>1.14</v>
      </c>
      <c r="Z592" s="11">
        <f t="shared" si="127"/>
        <v>0</v>
      </c>
      <c r="AB592" s="16" t="str">
        <f t="shared" si="128"/>
        <v>1R14</v>
      </c>
    </row>
    <row r="593" spans="15:28">
      <c r="O593" s="16">
        <v>1.33</v>
      </c>
      <c r="P593" s="9">
        <f t="shared" si="120"/>
        <v>4</v>
      </c>
      <c r="Q593" s="9">
        <f t="shared" si="129"/>
        <v>1330</v>
      </c>
      <c r="R593" s="11" t="str">
        <f t="shared" si="123"/>
        <v>1.33</v>
      </c>
      <c r="S593" s="11" t="str">
        <f t="shared" si="124"/>
        <v>k</v>
      </c>
      <c r="T593" s="16" t="str">
        <f t="shared" si="119"/>
        <v>132</v>
      </c>
      <c r="U593" s="16" t="str">
        <f t="shared" si="130"/>
        <v>1331</v>
      </c>
      <c r="V593" s="22">
        <v>1.1499999999999999</v>
      </c>
      <c r="W593" s="9">
        <f t="shared" si="125"/>
        <v>1</v>
      </c>
      <c r="X593" s="16">
        <f t="shared" si="131"/>
        <v>1.1499999999999999</v>
      </c>
      <c r="Y593" s="11" t="str">
        <f t="shared" si="126"/>
        <v>1.15</v>
      </c>
      <c r="Z593" s="11">
        <f t="shared" si="127"/>
        <v>0</v>
      </c>
      <c r="AB593" s="16" t="str">
        <f t="shared" si="128"/>
        <v>1R15</v>
      </c>
    </row>
    <row r="594" spans="15:28">
      <c r="O594" s="16">
        <v>1.37</v>
      </c>
      <c r="P594" s="9">
        <f t="shared" si="120"/>
        <v>4</v>
      </c>
      <c r="Q594" s="9">
        <f t="shared" si="129"/>
        <v>1370.0000000000002</v>
      </c>
      <c r="R594" s="11" t="str">
        <f t="shared" si="123"/>
        <v>1.37</v>
      </c>
      <c r="S594" s="11" t="str">
        <f t="shared" si="124"/>
        <v>k</v>
      </c>
      <c r="T594" s="16" t="str">
        <f t="shared" si="119"/>
        <v>132</v>
      </c>
      <c r="U594" s="16" t="str">
        <f t="shared" si="130"/>
        <v>1371</v>
      </c>
      <c r="V594" s="22">
        <v>1.17</v>
      </c>
      <c r="W594" s="9">
        <f t="shared" si="125"/>
        <v>1</v>
      </c>
      <c r="X594" s="16">
        <f t="shared" si="131"/>
        <v>1.17</v>
      </c>
      <c r="Y594" s="11" t="str">
        <f t="shared" si="126"/>
        <v>1.17</v>
      </c>
      <c r="Z594" s="11">
        <f t="shared" si="127"/>
        <v>0</v>
      </c>
      <c r="AB594" s="16" t="str">
        <f t="shared" si="128"/>
        <v>1R17</v>
      </c>
    </row>
    <row r="595" spans="15:28">
      <c r="O595" s="16">
        <v>1.4</v>
      </c>
      <c r="P595" s="9">
        <f t="shared" si="120"/>
        <v>4</v>
      </c>
      <c r="Q595" s="9">
        <f t="shared" si="129"/>
        <v>1400</v>
      </c>
      <c r="R595" s="11" t="str">
        <f t="shared" si="123"/>
        <v>1.40</v>
      </c>
      <c r="S595" s="11" t="str">
        <f t="shared" si="124"/>
        <v>k</v>
      </c>
      <c r="T595" s="16" t="str">
        <f t="shared" si="119"/>
        <v>142</v>
      </c>
      <c r="U595" s="16" t="str">
        <f t="shared" si="130"/>
        <v>1401</v>
      </c>
      <c r="V595" s="22">
        <v>1.18</v>
      </c>
      <c r="W595" s="9">
        <f t="shared" si="125"/>
        <v>1</v>
      </c>
      <c r="X595" s="16">
        <f t="shared" si="131"/>
        <v>1.18</v>
      </c>
      <c r="Y595" s="11" t="str">
        <f t="shared" si="126"/>
        <v>1.18</v>
      </c>
      <c r="Z595" s="11">
        <f t="shared" si="127"/>
        <v>0</v>
      </c>
      <c r="AB595" s="16" t="str">
        <f t="shared" si="128"/>
        <v>1R18</v>
      </c>
    </row>
    <row r="596" spans="15:28">
      <c r="O596" s="16">
        <v>1.43</v>
      </c>
      <c r="P596" s="9">
        <f t="shared" si="120"/>
        <v>4</v>
      </c>
      <c r="Q596" s="9">
        <f t="shared" si="129"/>
        <v>1430</v>
      </c>
      <c r="R596" s="11" t="str">
        <f t="shared" si="123"/>
        <v>1.43</v>
      </c>
      <c r="S596" s="11" t="str">
        <f t="shared" si="124"/>
        <v>k</v>
      </c>
      <c r="T596" s="16" t="str">
        <f t="shared" si="119"/>
        <v>142</v>
      </c>
      <c r="U596" s="16" t="str">
        <f t="shared" si="130"/>
        <v>1431</v>
      </c>
      <c r="V596" s="22">
        <v>1.2</v>
      </c>
      <c r="W596" s="9">
        <f t="shared" si="125"/>
        <v>1</v>
      </c>
      <c r="X596" s="16">
        <f t="shared" si="131"/>
        <v>1.2</v>
      </c>
      <c r="Y596" s="11" t="str">
        <f t="shared" si="126"/>
        <v>1.20</v>
      </c>
      <c r="Z596" s="11">
        <f t="shared" si="127"/>
        <v>0</v>
      </c>
      <c r="AB596" s="16" t="str">
        <f t="shared" si="128"/>
        <v>1R20</v>
      </c>
    </row>
    <row r="597" spans="15:28">
      <c r="O597" s="16">
        <v>1.47</v>
      </c>
      <c r="P597" s="9">
        <f t="shared" si="120"/>
        <v>4</v>
      </c>
      <c r="Q597" s="9">
        <f t="shared" si="129"/>
        <v>1470</v>
      </c>
      <c r="R597" s="11" t="str">
        <f t="shared" si="123"/>
        <v>1.47</v>
      </c>
      <c r="S597" s="11" t="str">
        <f t="shared" si="124"/>
        <v>k</v>
      </c>
      <c r="T597" s="16" t="str">
        <f t="shared" si="119"/>
        <v>142</v>
      </c>
      <c r="U597" s="16" t="str">
        <f t="shared" si="130"/>
        <v>1471</v>
      </c>
      <c r="V597" s="22">
        <v>1.21</v>
      </c>
      <c r="W597" s="9">
        <f t="shared" si="125"/>
        <v>1</v>
      </c>
      <c r="X597" s="16">
        <f t="shared" si="131"/>
        <v>1.21</v>
      </c>
      <c r="Y597" s="11" t="str">
        <f t="shared" si="126"/>
        <v>1.21</v>
      </c>
      <c r="Z597" s="11">
        <f t="shared" si="127"/>
        <v>0</v>
      </c>
      <c r="AB597" s="16" t="str">
        <f t="shared" si="128"/>
        <v>1R21</v>
      </c>
    </row>
    <row r="598" spans="15:28">
      <c r="O598" s="16">
        <v>1.5</v>
      </c>
      <c r="P598" s="9">
        <f t="shared" si="120"/>
        <v>4</v>
      </c>
      <c r="Q598" s="9">
        <f t="shared" si="129"/>
        <v>1500</v>
      </c>
      <c r="R598" s="11" t="str">
        <f t="shared" si="123"/>
        <v>1.50</v>
      </c>
      <c r="S598" s="11" t="str">
        <f t="shared" si="124"/>
        <v>k</v>
      </c>
      <c r="T598" s="16" t="str">
        <f t="shared" si="119"/>
        <v>152</v>
      </c>
      <c r="U598" s="16" t="str">
        <f t="shared" si="130"/>
        <v>1501</v>
      </c>
      <c r="V598" s="22">
        <v>1.23</v>
      </c>
      <c r="W598" s="9">
        <f t="shared" si="125"/>
        <v>1</v>
      </c>
      <c r="X598" s="16">
        <f t="shared" si="131"/>
        <v>1.23</v>
      </c>
      <c r="Y598" s="11" t="str">
        <f t="shared" si="126"/>
        <v>1.23</v>
      </c>
      <c r="Z598" s="11">
        <f t="shared" si="127"/>
        <v>0</v>
      </c>
      <c r="AB598" s="16" t="str">
        <f t="shared" si="128"/>
        <v>1R23</v>
      </c>
    </row>
    <row r="599" spans="15:28">
      <c r="O599" s="16">
        <v>1.54</v>
      </c>
      <c r="P599" s="9">
        <f t="shared" si="120"/>
        <v>4</v>
      </c>
      <c r="Q599" s="9">
        <f t="shared" si="129"/>
        <v>1540</v>
      </c>
      <c r="R599" s="11" t="str">
        <f t="shared" si="123"/>
        <v>1.54</v>
      </c>
      <c r="S599" s="11" t="str">
        <f t="shared" si="124"/>
        <v>k</v>
      </c>
      <c r="T599" s="16" t="str">
        <f t="shared" si="119"/>
        <v>152</v>
      </c>
      <c r="U599" s="16" t="str">
        <f t="shared" si="130"/>
        <v>1541</v>
      </c>
      <c r="V599" s="22">
        <v>1.24</v>
      </c>
      <c r="W599" s="9">
        <f t="shared" si="125"/>
        <v>1</v>
      </c>
      <c r="X599" s="16">
        <f t="shared" si="131"/>
        <v>1.24</v>
      </c>
      <c r="Y599" s="11" t="str">
        <f t="shared" si="126"/>
        <v>1.24</v>
      </c>
      <c r="Z599" s="11">
        <f t="shared" si="127"/>
        <v>0</v>
      </c>
      <c r="AB599" s="16" t="str">
        <f t="shared" si="128"/>
        <v>1R24</v>
      </c>
    </row>
    <row r="600" spans="15:28">
      <c r="O600" s="16">
        <v>1.58</v>
      </c>
      <c r="P600" s="9">
        <f t="shared" si="120"/>
        <v>4</v>
      </c>
      <c r="Q600" s="9">
        <f t="shared" si="129"/>
        <v>1580</v>
      </c>
      <c r="R600" s="11" t="str">
        <f t="shared" si="123"/>
        <v>1.58</v>
      </c>
      <c r="S600" s="11" t="str">
        <f t="shared" si="124"/>
        <v>k</v>
      </c>
      <c r="T600" s="16" t="str">
        <f t="shared" si="119"/>
        <v>152</v>
      </c>
      <c r="U600" s="16" t="str">
        <f t="shared" si="130"/>
        <v>1581</v>
      </c>
      <c r="V600" s="22">
        <v>1.26</v>
      </c>
      <c r="W600" s="9">
        <f t="shared" si="125"/>
        <v>1</v>
      </c>
      <c r="X600" s="16">
        <f t="shared" si="131"/>
        <v>1.26</v>
      </c>
      <c r="Y600" s="11" t="str">
        <f t="shared" si="126"/>
        <v>1.26</v>
      </c>
      <c r="Z600" s="11">
        <f t="shared" si="127"/>
        <v>0</v>
      </c>
      <c r="AB600" s="16" t="str">
        <f t="shared" si="128"/>
        <v>1R26</v>
      </c>
    </row>
    <row r="601" spans="15:28">
      <c r="O601" s="16">
        <v>1.62</v>
      </c>
      <c r="P601" s="9">
        <f t="shared" si="120"/>
        <v>4</v>
      </c>
      <c r="Q601" s="9">
        <f t="shared" si="129"/>
        <v>1620.0000000000002</v>
      </c>
      <c r="R601" s="11" t="str">
        <f t="shared" si="123"/>
        <v>1.62</v>
      </c>
      <c r="S601" s="11" t="str">
        <f t="shared" si="124"/>
        <v>k</v>
      </c>
      <c r="T601" s="16" t="str">
        <f t="shared" si="119"/>
        <v>162</v>
      </c>
      <c r="U601" s="16" t="str">
        <f t="shared" si="130"/>
        <v>1621</v>
      </c>
      <c r="V601" s="22">
        <v>1.27</v>
      </c>
      <c r="W601" s="9">
        <f t="shared" si="125"/>
        <v>1</v>
      </c>
      <c r="X601" s="16">
        <f t="shared" si="131"/>
        <v>1.27</v>
      </c>
      <c r="Y601" s="11" t="str">
        <f t="shared" si="126"/>
        <v>1.27</v>
      </c>
      <c r="Z601" s="11">
        <f t="shared" si="127"/>
        <v>0</v>
      </c>
      <c r="AB601" s="16" t="str">
        <f t="shared" si="128"/>
        <v>1R27</v>
      </c>
    </row>
    <row r="602" spans="15:28">
      <c r="O602" s="16">
        <v>1.65</v>
      </c>
      <c r="P602" s="9">
        <f t="shared" si="120"/>
        <v>4</v>
      </c>
      <c r="Q602" s="9">
        <f t="shared" si="129"/>
        <v>1650</v>
      </c>
      <c r="R602" s="11" t="str">
        <f t="shared" si="123"/>
        <v>1.65</v>
      </c>
      <c r="S602" s="11" t="str">
        <f t="shared" si="124"/>
        <v>k</v>
      </c>
      <c r="T602" s="16" t="str">
        <f t="shared" si="119"/>
        <v>162</v>
      </c>
      <c r="U602" s="16" t="str">
        <f t="shared" si="130"/>
        <v>1651</v>
      </c>
      <c r="V602" s="22">
        <v>1.29</v>
      </c>
      <c r="W602" s="9">
        <f t="shared" si="125"/>
        <v>1</v>
      </c>
      <c r="X602" s="16">
        <f t="shared" si="131"/>
        <v>1.29</v>
      </c>
      <c r="Y602" s="11" t="str">
        <f t="shared" si="126"/>
        <v>1.29</v>
      </c>
      <c r="Z602" s="11">
        <f t="shared" si="127"/>
        <v>0</v>
      </c>
      <c r="AB602" s="16" t="str">
        <f t="shared" si="128"/>
        <v>1R29</v>
      </c>
    </row>
    <row r="603" spans="15:28">
      <c r="O603" s="16">
        <v>1.69</v>
      </c>
      <c r="P603" s="9">
        <f t="shared" si="120"/>
        <v>4</v>
      </c>
      <c r="Q603" s="9">
        <f t="shared" si="129"/>
        <v>1690</v>
      </c>
      <c r="R603" s="11" t="str">
        <f t="shared" si="123"/>
        <v>1.69</v>
      </c>
      <c r="S603" s="11" t="str">
        <f t="shared" si="124"/>
        <v>k</v>
      </c>
      <c r="T603" s="16" t="str">
        <f t="shared" si="119"/>
        <v>162</v>
      </c>
      <c r="U603" s="16" t="str">
        <f t="shared" si="130"/>
        <v>1691</v>
      </c>
      <c r="V603" s="22">
        <v>1.3</v>
      </c>
      <c r="W603" s="9">
        <f t="shared" si="125"/>
        <v>1</v>
      </c>
      <c r="X603" s="16">
        <f t="shared" si="131"/>
        <v>1.3</v>
      </c>
      <c r="Y603" s="11" t="str">
        <f t="shared" si="126"/>
        <v>1.30</v>
      </c>
      <c r="Z603" s="11">
        <f t="shared" si="127"/>
        <v>0</v>
      </c>
      <c r="AB603" s="16" t="str">
        <f t="shared" si="128"/>
        <v>1R30</v>
      </c>
    </row>
    <row r="604" spans="15:28">
      <c r="O604" s="16">
        <v>1.74</v>
      </c>
      <c r="P604" s="9">
        <f t="shared" si="120"/>
        <v>4</v>
      </c>
      <c r="Q604" s="9">
        <f t="shared" si="129"/>
        <v>1740</v>
      </c>
      <c r="R604" s="11" t="str">
        <f t="shared" si="123"/>
        <v>1.74</v>
      </c>
      <c r="S604" s="11" t="str">
        <f t="shared" si="124"/>
        <v>k</v>
      </c>
      <c r="T604" s="16" t="str">
        <f t="shared" si="119"/>
        <v>172</v>
      </c>
      <c r="U604" s="16" t="str">
        <f t="shared" si="130"/>
        <v>1741</v>
      </c>
      <c r="V604" s="22">
        <v>1.32</v>
      </c>
      <c r="W604" s="9">
        <f t="shared" si="125"/>
        <v>1</v>
      </c>
      <c r="X604" s="16">
        <f t="shared" si="131"/>
        <v>1.32</v>
      </c>
      <c r="Y604" s="11" t="str">
        <f t="shared" si="126"/>
        <v>1.32</v>
      </c>
      <c r="Z604" s="11">
        <f t="shared" si="127"/>
        <v>0</v>
      </c>
      <c r="AB604" s="16" t="str">
        <f t="shared" si="128"/>
        <v>1R32</v>
      </c>
    </row>
    <row r="605" spans="15:28">
      <c r="O605" s="16">
        <v>1.78</v>
      </c>
      <c r="P605" s="9">
        <f t="shared" si="120"/>
        <v>4</v>
      </c>
      <c r="Q605" s="9">
        <f t="shared" si="129"/>
        <v>1780</v>
      </c>
      <c r="R605" s="11" t="str">
        <f t="shared" si="123"/>
        <v>1.78</v>
      </c>
      <c r="S605" s="11" t="str">
        <f t="shared" si="124"/>
        <v>k</v>
      </c>
      <c r="T605" s="16" t="str">
        <f t="shared" si="119"/>
        <v>172</v>
      </c>
      <c r="U605" s="16" t="str">
        <f t="shared" si="130"/>
        <v>1781</v>
      </c>
      <c r="V605" s="22">
        <v>1.33</v>
      </c>
      <c r="W605" s="9">
        <f t="shared" si="125"/>
        <v>1</v>
      </c>
      <c r="X605" s="16">
        <f t="shared" si="131"/>
        <v>1.33</v>
      </c>
      <c r="Y605" s="11" t="str">
        <f t="shared" si="126"/>
        <v>1.33</v>
      </c>
      <c r="Z605" s="11">
        <f t="shared" si="127"/>
        <v>0</v>
      </c>
      <c r="AB605" s="16" t="str">
        <f t="shared" si="128"/>
        <v>1R33</v>
      </c>
    </row>
    <row r="606" spans="15:28">
      <c r="O606" s="16">
        <v>1.82</v>
      </c>
      <c r="P606" s="9">
        <f t="shared" si="120"/>
        <v>4</v>
      </c>
      <c r="Q606" s="9">
        <f t="shared" si="129"/>
        <v>1820</v>
      </c>
      <c r="R606" s="11" t="str">
        <f t="shared" si="123"/>
        <v>1.82</v>
      </c>
      <c r="S606" s="11" t="str">
        <f t="shared" si="124"/>
        <v>k</v>
      </c>
      <c r="T606" s="16" t="str">
        <f t="shared" si="119"/>
        <v>182</v>
      </c>
      <c r="U606" s="16" t="str">
        <f t="shared" si="130"/>
        <v>1821</v>
      </c>
      <c r="V606" s="22">
        <v>1.35</v>
      </c>
      <c r="W606" s="9">
        <f t="shared" si="125"/>
        <v>1</v>
      </c>
      <c r="X606" s="16">
        <f t="shared" si="131"/>
        <v>1.35</v>
      </c>
      <c r="Y606" s="11" t="str">
        <f t="shared" si="126"/>
        <v>1.35</v>
      </c>
      <c r="Z606" s="11">
        <f t="shared" si="127"/>
        <v>0</v>
      </c>
      <c r="AB606" s="16" t="str">
        <f t="shared" si="128"/>
        <v>1R35</v>
      </c>
    </row>
    <row r="607" spans="15:28">
      <c r="O607" s="16">
        <v>1.87</v>
      </c>
      <c r="P607" s="9">
        <f t="shared" si="120"/>
        <v>4</v>
      </c>
      <c r="Q607" s="9">
        <f t="shared" si="129"/>
        <v>1870</v>
      </c>
      <c r="R607" s="11" t="str">
        <f t="shared" si="123"/>
        <v>1.87</v>
      </c>
      <c r="S607" s="11" t="str">
        <f t="shared" si="124"/>
        <v>k</v>
      </c>
      <c r="T607" s="16" t="str">
        <f t="shared" si="119"/>
        <v>182</v>
      </c>
      <c r="U607" s="16" t="str">
        <f t="shared" si="130"/>
        <v>1871</v>
      </c>
      <c r="V607" s="22">
        <v>1.37</v>
      </c>
      <c r="W607" s="9">
        <f t="shared" si="125"/>
        <v>1</v>
      </c>
      <c r="X607" s="16">
        <f t="shared" si="131"/>
        <v>1.37</v>
      </c>
      <c r="Y607" s="11" t="str">
        <f t="shared" si="126"/>
        <v>1.37</v>
      </c>
      <c r="Z607" s="11">
        <f t="shared" si="127"/>
        <v>0</v>
      </c>
      <c r="AB607" s="16" t="str">
        <f t="shared" si="128"/>
        <v>1R37</v>
      </c>
    </row>
    <row r="608" spans="15:28">
      <c r="O608" s="16">
        <v>1.91</v>
      </c>
      <c r="P608" s="9">
        <f t="shared" si="120"/>
        <v>4</v>
      </c>
      <c r="Q608" s="9">
        <f t="shared" si="129"/>
        <v>1910</v>
      </c>
      <c r="R608" s="11" t="str">
        <f t="shared" si="123"/>
        <v>1.91</v>
      </c>
      <c r="S608" s="11" t="str">
        <f t="shared" si="124"/>
        <v>k</v>
      </c>
      <c r="T608" s="16" t="str">
        <f t="shared" si="119"/>
        <v>192</v>
      </c>
      <c r="U608" s="16" t="str">
        <f t="shared" si="130"/>
        <v>1911</v>
      </c>
      <c r="V608" s="22">
        <v>1.38</v>
      </c>
      <c r="W608" s="9">
        <f t="shared" si="125"/>
        <v>1</v>
      </c>
      <c r="X608" s="16">
        <f t="shared" si="131"/>
        <v>1.38</v>
      </c>
      <c r="Y608" s="11" t="str">
        <f t="shared" si="126"/>
        <v>1.38</v>
      </c>
      <c r="Z608" s="11">
        <f t="shared" si="127"/>
        <v>0</v>
      </c>
      <c r="AB608" s="16" t="str">
        <f t="shared" si="128"/>
        <v>1R38</v>
      </c>
    </row>
    <row r="609" spans="15:28">
      <c r="O609" s="16">
        <v>1.96</v>
      </c>
      <c r="P609" s="9">
        <f t="shared" si="120"/>
        <v>4</v>
      </c>
      <c r="Q609" s="9">
        <f t="shared" si="129"/>
        <v>1960</v>
      </c>
      <c r="R609" s="11" t="str">
        <f t="shared" si="123"/>
        <v>1.96</v>
      </c>
      <c r="S609" s="11" t="str">
        <f t="shared" si="124"/>
        <v>k</v>
      </c>
      <c r="T609" s="16" t="str">
        <f t="shared" si="119"/>
        <v>192</v>
      </c>
      <c r="U609" s="16" t="str">
        <f t="shared" si="130"/>
        <v>1961</v>
      </c>
      <c r="V609" s="22">
        <v>1.4</v>
      </c>
      <c r="W609" s="9">
        <f t="shared" si="125"/>
        <v>1</v>
      </c>
      <c r="X609" s="16">
        <f t="shared" si="131"/>
        <v>1.4</v>
      </c>
      <c r="Y609" s="11" t="str">
        <f t="shared" si="126"/>
        <v>1.40</v>
      </c>
      <c r="Z609" s="11">
        <f t="shared" si="127"/>
        <v>0</v>
      </c>
      <c r="AB609" s="16" t="str">
        <f t="shared" si="128"/>
        <v>1R40</v>
      </c>
    </row>
    <row r="610" spans="15:28">
      <c r="O610" s="16">
        <v>2</v>
      </c>
      <c r="P610" s="9">
        <f t="shared" si="120"/>
        <v>4</v>
      </c>
      <c r="Q610" s="9">
        <f t="shared" si="129"/>
        <v>2000</v>
      </c>
      <c r="R610" s="11" t="str">
        <f t="shared" si="123"/>
        <v>2.00</v>
      </c>
      <c r="S610" s="11" t="str">
        <f t="shared" si="124"/>
        <v>k</v>
      </c>
      <c r="T610" s="16" t="str">
        <f t="shared" si="119"/>
        <v>202</v>
      </c>
      <c r="U610" s="16" t="str">
        <f t="shared" si="130"/>
        <v>2001</v>
      </c>
      <c r="V610" s="22">
        <v>1.42</v>
      </c>
      <c r="W610" s="9">
        <f t="shared" si="125"/>
        <v>1</v>
      </c>
      <c r="X610" s="16">
        <f t="shared" si="131"/>
        <v>1.42</v>
      </c>
      <c r="Y610" s="11" t="str">
        <f t="shared" si="126"/>
        <v>1.42</v>
      </c>
      <c r="Z610" s="11">
        <f t="shared" si="127"/>
        <v>0</v>
      </c>
      <c r="AB610" s="16" t="str">
        <f t="shared" si="128"/>
        <v>1R42</v>
      </c>
    </row>
    <row r="611" spans="15:28">
      <c r="O611" s="16">
        <v>2.0499999999999998</v>
      </c>
      <c r="P611" s="9">
        <f t="shared" si="120"/>
        <v>4</v>
      </c>
      <c r="Q611" s="9">
        <f t="shared" si="129"/>
        <v>2050</v>
      </c>
      <c r="R611" s="11" t="str">
        <f t="shared" si="123"/>
        <v>2.05</v>
      </c>
      <c r="S611" s="11" t="str">
        <f t="shared" si="124"/>
        <v>k</v>
      </c>
      <c r="T611" s="16" t="str">
        <f t="shared" si="119"/>
        <v>202</v>
      </c>
      <c r="U611" s="16" t="str">
        <f t="shared" si="130"/>
        <v>2051</v>
      </c>
      <c r="V611" s="22">
        <v>1.43</v>
      </c>
      <c r="W611" s="9">
        <f t="shared" si="125"/>
        <v>1</v>
      </c>
      <c r="X611" s="16">
        <f t="shared" si="131"/>
        <v>1.43</v>
      </c>
      <c r="Y611" s="11" t="str">
        <f t="shared" si="126"/>
        <v>1.43</v>
      </c>
      <c r="Z611" s="11">
        <f t="shared" si="127"/>
        <v>0</v>
      </c>
      <c r="AB611" s="16" t="str">
        <f t="shared" si="128"/>
        <v>1R43</v>
      </c>
    </row>
    <row r="612" spans="15:28">
      <c r="O612" s="16">
        <v>2.1</v>
      </c>
      <c r="P612" s="9">
        <f t="shared" si="120"/>
        <v>4</v>
      </c>
      <c r="Q612" s="9">
        <f t="shared" si="129"/>
        <v>2100</v>
      </c>
      <c r="R612" s="11" t="str">
        <f t="shared" si="123"/>
        <v>2.10</v>
      </c>
      <c r="S612" s="11" t="str">
        <f t="shared" si="124"/>
        <v>k</v>
      </c>
      <c r="T612" s="16" t="str">
        <f t="shared" si="119"/>
        <v>212</v>
      </c>
      <c r="U612" s="16" t="str">
        <f t="shared" si="130"/>
        <v>2101</v>
      </c>
      <c r="V612" s="22">
        <v>1.45</v>
      </c>
      <c r="W612" s="9">
        <f t="shared" si="125"/>
        <v>1</v>
      </c>
      <c r="X612" s="16">
        <f t="shared" si="131"/>
        <v>1.45</v>
      </c>
      <c r="Y612" s="11" t="str">
        <f t="shared" si="126"/>
        <v>1.45</v>
      </c>
      <c r="Z612" s="11">
        <f t="shared" si="127"/>
        <v>0</v>
      </c>
      <c r="AB612" s="16" t="str">
        <f t="shared" si="128"/>
        <v>1R45</v>
      </c>
    </row>
    <row r="613" spans="15:28">
      <c r="O613" s="16">
        <v>2.15</v>
      </c>
      <c r="P613" s="9">
        <f t="shared" si="120"/>
        <v>4</v>
      </c>
      <c r="Q613" s="9">
        <f t="shared" si="129"/>
        <v>2150</v>
      </c>
      <c r="R613" s="11" t="str">
        <f t="shared" si="123"/>
        <v>2.15</v>
      </c>
      <c r="S613" s="11" t="str">
        <f t="shared" si="124"/>
        <v>k</v>
      </c>
      <c r="T613" s="16" t="str">
        <f t="shared" ref="T613:T676" si="132">IF(P613&lt;2,LEFT(U613,3),LEFT(U613,2)&amp;P613-2)</f>
        <v>212</v>
      </c>
      <c r="U613" s="16" t="str">
        <f t="shared" si="130"/>
        <v>2151</v>
      </c>
      <c r="V613" s="22">
        <v>1.47</v>
      </c>
      <c r="W613" s="9">
        <f t="shared" si="125"/>
        <v>1</v>
      </c>
      <c r="X613" s="16">
        <f t="shared" si="131"/>
        <v>1.47</v>
      </c>
      <c r="Y613" s="11" t="str">
        <f t="shared" si="126"/>
        <v>1.47</v>
      </c>
      <c r="Z613" s="11">
        <f t="shared" si="127"/>
        <v>0</v>
      </c>
      <c r="AB613" s="16" t="str">
        <f t="shared" si="128"/>
        <v>1R47</v>
      </c>
    </row>
    <row r="614" spans="15:28">
      <c r="O614" s="16">
        <v>2.21</v>
      </c>
      <c r="P614" s="9">
        <f t="shared" ref="P614:P677" si="133">IF(O614=1,P613+1,P613)</f>
        <v>4</v>
      </c>
      <c r="Q614" s="9">
        <f t="shared" si="129"/>
        <v>2210</v>
      </c>
      <c r="R614" s="11" t="str">
        <f t="shared" si="123"/>
        <v>2.21</v>
      </c>
      <c r="S614" s="11" t="str">
        <f t="shared" si="124"/>
        <v>k</v>
      </c>
      <c r="T614" s="16" t="str">
        <f t="shared" si="132"/>
        <v>222</v>
      </c>
      <c r="U614" s="16" t="str">
        <f t="shared" si="130"/>
        <v>2211</v>
      </c>
      <c r="V614" s="22">
        <v>1.49</v>
      </c>
      <c r="W614" s="9">
        <f t="shared" si="125"/>
        <v>1</v>
      </c>
      <c r="X614" s="16">
        <f t="shared" si="131"/>
        <v>1.49</v>
      </c>
      <c r="Y614" s="11" t="str">
        <f t="shared" si="126"/>
        <v>1.49</v>
      </c>
      <c r="Z614" s="11">
        <f t="shared" si="127"/>
        <v>0</v>
      </c>
      <c r="AB614" s="16" t="str">
        <f t="shared" si="128"/>
        <v>1R49</v>
      </c>
    </row>
    <row r="615" spans="15:28">
      <c r="O615" s="16">
        <v>2.2599999999999998</v>
      </c>
      <c r="P615" s="9">
        <f t="shared" si="133"/>
        <v>4</v>
      </c>
      <c r="Q615" s="9">
        <f t="shared" si="129"/>
        <v>2259.9999999999995</v>
      </c>
      <c r="R615" s="11" t="str">
        <f t="shared" si="123"/>
        <v>2.26</v>
      </c>
      <c r="S615" s="11" t="str">
        <f t="shared" si="124"/>
        <v>k</v>
      </c>
      <c r="T615" s="16" t="str">
        <f t="shared" si="132"/>
        <v>222</v>
      </c>
      <c r="U615" s="16" t="str">
        <f t="shared" si="130"/>
        <v>2261</v>
      </c>
      <c r="V615" s="22">
        <v>1.5</v>
      </c>
      <c r="W615" s="9">
        <f t="shared" si="125"/>
        <v>1</v>
      </c>
      <c r="X615" s="16">
        <f t="shared" si="131"/>
        <v>1.5</v>
      </c>
      <c r="Y615" s="11" t="str">
        <f t="shared" si="126"/>
        <v>1.50</v>
      </c>
      <c r="Z615" s="11">
        <f t="shared" si="127"/>
        <v>0</v>
      </c>
      <c r="AB615" s="16" t="str">
        <f t="shared" si="128"/>
        <v>1R50</v>
      </c>
    </row>
    <row r="616" spans="15:28">
      <c r="O616" s="16">
        <v>2.3199999999999998</v>
      </c>
      <c r="P616" s="9">
        <f t="shared" si="133"/>
        <v>4</v>
      </c>
      <c r="Q616" s="9">
        <f t="shared" si="129"/>
        <v>2320</v>
      </c>
      <c r="R616" s="11" t="str">
        <f t="shared" si="123"/>
        <v>2.32</v>
      </c>
      <c r="S616" s="11" t="str">
        <f t="shared" si="124"/>
        <v>k</v>
      </c>
      <c r="T616" s="16" t="str">
        <f t="shared" si="132"/>
        <v>232</v>
      </c>
      <c r="U616" s="16" t="str">
        <f t="shared" si="130"/>
        <v>2321</v>
      </c>
      <c r="V616" s="22">
        <v>1.52</v>
      </c>
      <c r="W616" s="9">
        <f t="shared" si="125"/>
        <v>1</v>
      </c>
      <c r="X616" s="16">
        <f t="shared" si="131"/>
        <v>1.52</v>
      </c>
      <c r="Y616" s="11" t="str">
        <f t="shared" si="126"/>
        <v>1.52</v>
      </c>
      <c r="Z616" s="11">
        <f t="shared" si="127"/>
        <v>0</v>
      </c>
      <c r="AB616" s="16" t="str">
        <f t="shared" si="128"/>
        <v>1R52</v>
      </c>
    </row>
    <row r="617" spans="15:28">
      <c r="O617" s="16">
        <v>2.37</v>
      </c>
      <c r="P617" s="9">
        <f t="shared" si="133"/>
        <v>4</v>
      </c>
      <c r="Q617" s="9">
        <f t="shared" si="129"/>
        <v>2370</v>
      </c>
      <c r="R617" s="11" t="str">
        <f t="shared" si="123"/>
        <v>2.37</v>
      </c>
      <c r="S617" s="11" t="str">
        <f t="shared" si="124"/>
        <v>k</v>
      </c>
      <c r="T617" s="16" t="str">
        <f t="shared" si="132"/>
        <v>232</v>
      </c>
      <c r="U617" s="16" t="str">
        <f t="shared" si="130"/>
        <v>2371</v>
      </c>
      <c r="V617" s="22">
        <v>1.54</v>
      </c>
      <c r="W617" s="9">
        <f t="shared" si="125"/>
        <v>1</v>
      </c>
      <c r="X617" s="16">
        <f t="shared" si="131"/>
        <v>1.54</v>
      </c>
      <c r="Y617" s="11" t="str">
        <f t="shared" si="126"/>
        <v>1.54</v>
      </c>
      <c r="Z617" s="11">
        <f t="shared" si="127"/>
        <v>0</v>
      </c>
      <c r="AB617" s="16" t="str">
        <f t="shared" si="128"/>
        <v>1R54</v>
      </c>
    </row>
    <row r="618" spans="15:28">
      <c r="O618" s="16">
        <v>2.4300000000000002</v>
      </c>
      <c r="P618" s="9">
        <f t="shared" si="133"/>
        <v>4</v>
      </c>
      <c r="Q618" s="9">
        <f t="shared" si="129"/>
        <v>2430</v>
      </c>
      <c r="R618" s="11" t="str">
        <f t="shared" si="123"/>
        <v>2.43</v>
      </c>
      <c r="S618" s="11" t="str">
        <f t="shared" si="124"/>
        <v>k</v>
      </c>
      <c r="T618" s="16" t="str">
        <f t="shared" si="132"/>
        <v>242</v>
      </c>
      <c r="U618" s="16" t="str">
        <f t="shared" si="130"/>
        <v>2431</v>
      </c>
      <c r="V618" s="22">
        <v>1.56</v>
      </c>
      <c r="W618" s="9">
        <f t="shared" si="125"/>
        <v>1</v>
      </c>
      <c r="X618" s="16">
        <f t="shared" si="131"/>
        <v>1.56</v>
      </c>
      <c r="Y618" s="11" t="str">
        <f t="shared" si="126"/>
        <v>1.56</v>
      </c>
      <c r="Z618" s="11">
        <f t="shared" si="127"/>
        <v>0</v>
      </c>
      <c r="AB618" s="16" t="str">
        <f t="shared" si="128"/>
        <v>1R56</v>
      </c>
    </row>
    <row r="619" spans="15:28">
      <c r="O619" s="16">
        <v>2.4900000000000002</v>
      </c>
      <c r="P619" s="9">
        <f t="shared" si="133"/>
        <v>4</v>
      </c>
      <c r="Q619" s="9">
        <f t="shared" si="129"/>
        <v>2490.0000000000005</v>
      </c>
      <c r="R619" s="11" t="str">
        <f t="shared" si="123"/>
        <v>2.49</v>
      </c>
      <c r="S619" s="11" t="str">
        <f t="shared" si="124"/>
        <v>k</v>
      </c>
      <c r="T619" s="16" t="str">
        <f t="shared" si="132"/>
        <v>242</v>
      </c>
      <c r="U619" s="16" t="str">
        <f t="shared" si="130"/>
        <v>2491</v>
      </c>
      <c r="V619" s="22">
        <v>1.58</v>
      </c>
      <c r="W619" s="9">
        <f t="shared" si="125"/>
        <v>1</v>
      </c>
      <c r="X619" s="16">
        <f t="shared" si="131"/>
        <v>1.58</v>
      </c>
      <c r="Y619" s="11" t="str">
        <f t="shared" si="126"/>
        <v>1.58</v>
      </c>
      <c r="Z619" s="11">
        <f t="shared" si="127"/>
        <v>0</v>
      </c>
      <c r="AB619" s="16" t="str">
        <f t="shared" si="128"/>
        <v>1R58</v>
      </c>
    </row>
    <row r="620" spans="15:28">
      <c r="O620" s="16">
        <v>2.5499999999999998</v>
      </c>
      <c r="P620" s="9">
        <f t="shared" si="133"/>
        <v>4</v>
      </c>
      <c r="Q620" s="9">
        <f t="shared" si="129"/>
        <v>2550</v>
      </c>
      <c r="R620" s="11" t="str">
        <f t="shared" si="123"/>
        <v>2.55</v>
      </c>
      <c r="S620" s="11" t="str">
        <f t="shared" si="124"/>
        <v>k</v>
      </c>
      <c r="T620" s="16" t="str">
        <f t="shared" si="132"/>
        <v>252</v>
      </c>
      <c r="U620" s="16" t="str">
        <f t="shared" si="130"/>
        <v>2551</v>
      </c>
      <c r="V620" s="22">
        <v>1.6</v>
      </c>
      <c r="W620" s="9">
        <f t="shared" si="125"/>
        <v>1</v>
      </c>
      <c r="X620" s="16">
        <f t="shared" si="131"/>
        <v>1.6</v>
      </c>
      <c r="Y620" s="11" t="str">
        <f t="shared" si="126"/>
        <v>1.60</v>
      </c>
      <c r="Z620" s="11">
        <f t="shared" si="127"/>
        <v>0</v>
      </c>
      <c r="AB620" s="16" t="str">
        <f t="shared" si="128"/>
        <v>1R60</v>
      </c>
    </row>
    <row r="621" spans="15:28">
      <c r="O621" s="16">
        <v>2.61</v>
      </c>
      <c r="P621" s="9">
        <f t="shared" si="133"/>
        <v>4</v>
      </c>
      <c r="Q621" s="9">
        <f t="shared" si="129"/>
        <v>2610</v>
      </c>
      <c r="R621" s="11" t="str">
        <f t="shared" si="123"/>
        <v>2.61</v>
      </c>
      <c r="S621" s="11" t="str">
        <f t="shared" si="124"/>
        <v>k</v>
      </c>
      <c r="T621" s="16" t="str">
        <f t="shared" si="132"/>
        <v>262</v>
      </c>
      <c r="U621" s="16" t="str">
        <f t="shared" si="130"/>
        <v>2611</v>
      </c>
      <c r="V621" s="22">
        <v>1.62</v>
      </c>
      <c r="W621" s="9">
        <f t="shared" si="125"/>
        <v>1</v>
      </c>
      <c r="X621" s="16">
        <f t="shared" si="131"/>
        <v>1.6200000000000003</v>
      </c>
      <c r="Y621" s="11" t="str">
        <f t="shared" si="126"/>
        <v>1.62</v>
      </c>
      <c r="Z621" s="11">
        <f t="shared" si="127"/>
        <v>0</v>
      </c>
      <c r="AB621" s="16" t="str">
        <f t="shared" si="128"/>
        <v>1R62</v>
      </c>
    </row>
    <row r="622" spans="15:28">
      <c r="O622" s="16">
        <v>2.67</v>
      </c>
      <c r="P622" s="9">
        <f t="shared" si="133"/>
        <v>4</v>
      </c>
      <c r="Q622" s="9">
        <f t="shared" si="129"/>
        <v>2670</v>
      </c>
      <c r="R622" s="11" t="str">
        <f t="shared" si="123"/>
        <v>2.67</v>
      </c>
      <c r="S622" s="11" t="str">
        <f t="shared" si="124"/>
        <v>k</v>
      </c>
      <c r="T622" s="16" t="str">
        <f t="shared" si="132"/>
        <v>262</v>
      </c>
      <c r="U622" s="16" t="str">
        <f t="shared" si="130"/>
        <v>2671</v>
      </c>
      <c r="V622" s="22">
        <v>1.64</v>
      </c>
      <c r="W622" s="9">
        <f t="shared" si="125"/>
        <v>1</v>
      </c>
      <c r="X622" s="16">
        <f t="shared" si="131"/>
        <v>1.64</v>
      </c>
      <c r="Y622" s="11" t="str">
        <f t="shared" si="126"/>
        <v>1.64</v>
      </c>
      <c r="Z622" s="11">
        <f t="shared" si="127"/>
        <v>0</v>
      </c>
      <c r="AB622" s="16" t="str">
        <f t="shared" si="128"/>
        <v>1R64</v>
      </c>
    </row>
    <row r="623" spans="15:28">
      <c r="O623" s="16">
        <v>2.74</v>
      </c>
      <c r="P623" s="9">
        <f t="shared" si="133"/>
        <v>4</v>
      </c>
      <c r="Q623" s="9">
        <f t="shared" si="129"/>
        <v>2740.0000000000005</v>
      </c>
      <c r="R623" s="11" t="str">
        <f t="shared" si="123"/>
        <v>2.74</v>
      </c>
      <c r="S623" s="11" t="str">
        <f t="shared" si="124"/>
        <v>k</v>
      </c>
      <c r="T623" s="16" t="str">
        <f t="shared" si="132"/>
        <v>272</v>
      </c>
      <c r="U623" s="16" t="str">
        <f t="shared" si="130"/>
        <v>2741</v>
      </c>
      <c r="V623" s="22">
        <v>1.65</v>
      </c>
      <c r="W623" s="9">
        <f t="shared" si="125"/>
        <v>1</v>
      </c>
      <c r="X623" s="16">
        <f t="shared" si="131"/>
        <v>1.65</v>
      </c>
      <c r="Y623" s="11" t="str">
        <f t="shared" si="126"/>
        <v>1.65</v>
      </c>
      <c r="Z623" s="11">
        <f t="shared" si="127"/>
        <v>0</v>
      </c>
      <c r="AB623" s="16" t="str">
        <f t="shared" si="128"/>
        <v>1R65</v>
      </c>
    </row>
    <row r="624" spans="15:28">
      <c r="O624" s="16">
        <v>2.8</v>
      </c>
      <c r="P624" s="9">
        <f t="shared" si="133"/>
        <v>4</v>
      </c>
      <c r="Q624" s="9">
        <f t="shared" si="129"/>
        <v>2800</v>
      </c>
      <c r="R624" s="11" t="str">
        <f t="shared" si="123"/>
        <v>2.80</v>
      </c>
      <c r="S624" s="11" t="str">
        <f t="shared" si="124"/>
        <v>k</v>
      </c>
      <c r="T624" s="16" t="str">
        <f t="shared" si="132"/>
        <v>282</v>
      </c>
      <c r="U624" s="16" t="str">
        <f t="shared" si="130"/>
        <v>2801</v>
      </c>
      <c r="V624" s="22">
        <v>1.67</v>
      </c>
      <c r="W624" s="9">
        <f t="shared" si="125"/>
        <v>1</v>
      </c>
      <c r="X624" s="16">
        <f t="shared" si="131"/>
        <v>1.67</v>
      </c>
      <c r="Y624" s="11" t="str">
        <f t="shared" si="126"/>
        <v>1.67</v>
      </c>
      <c r="Z624" s="11">
        <f t="shared" si="127"/>
        <v>0</v>
      </c>
      <c r="AB624" s="16" t="str">
        <f t="shared" si="128"/>
        <v>1R67</v>
      </c>
    </row>
    <row r="625" spans="15:28">
      <c r="O625" s="16">
        <v>2.87</v>
      </c>
      <c r="P625" s="9">
        <f t="shared" si="133"/>
        <v>4</v>
      </c>
      <c r="Q625" s="9">
        <f t="shared" si="129"/>
        <v>2870</v>
      </c>
      <c r="R625" s="11" t="str">
        <f t="shared" si="123"/>
        <v>2.87</v>
      </c>
      <c r="S625" s="11" t="str">
        <f t="shared" si="124"/>
        <v>k</v>
      </c>
      <c r="T625" s="16" t="str">
        <f t="shared" si="132"/>
        <v>282</v>
      </c>
      <c r="U625" s="16" t="str">
        <f t="shared" si="130"/>
        <v>2871</v>
      </c>
      <c r="V625" s="22">
        <v>1.69</v>
      </c>
      <c r="W625" s="9">
        <f t="shared" si="125"/>
        <v>1</v>
      </c>
      <c r="X625" s="16">
        <f t="shared" si="131"/>
        <v>1.69</v>
      </c>
      <c r="Y625" s="11" t="str">
        <f t="shared" si="126"/>
        <v>1.69</v>
      </c>
      <c r="Z625" s="11">
        <f t="shared" si="127"/>
        <v>0</v>
      </c>
      <c r="AB625" s="16" t="str">
        <f t="shared" si="128"/>
        <v>1R69</v>
      </c>
    </row>
    <row r="626" spans="15:28">
      <c r="O626" s="16">
        <v>2.94</v>
      </c>
      <c r="P626" s="9">
        <f t="shared" si="133"/>
        <v>4</v>
      </c>
      <c r="Q626" s="9">
        <f t="shared" si="129"/>
        <v>2940</v>
      </c>
      <c r="R626" s="11" t="str">
        <f t="shared" si="123"/>
        <v>2.94</v>
      </c>
      <c r="S626" s="11" t="str">
        <f t="shared" si="124"/>
        <v>k</v>
      </c>
      <c r="T626" s="16" t="str">
        <f t="shared" si="132"/>
        <v>292</v>
      </c>
      <c r="U626" s="16" t="str">
        <f t="shared" si="130"/>
        <v>2941</v>
      </c>
      <c r="V626" s="22">
        <v>1.72</v>
      </c>
      <c r="W626" s="9">
        <f t="shared" si="125"/>
        <v>1</v>
      </c>
      <c r="X626" s="16">
        <f t="shared" si="131"/>
        <v>1.72</v>
      </c>
      <c r="Y626" s="11" t="str">
        <f t="shared" si="126"/>
        <v>1.72</v>
      </c>
      <c r="Z626" s="11">
        <f t="shared" si="127"/>
        <v>0</v>
      </c>
      <c r="AB626" s="16" t="str">
        <f t="shared" si="128"/>
        <v>1R72</v>
      </c>
    </row>
    <row r="627" spans="15:28">
      <c r="O627" s="16">
        <v>3.01</v>
      </c>
      <c r="P627" s="9">
        <f t="shared" si="133"/>
        <v>4</v>
      </c>
      <c r="Q627" s="9">
        <f t="shared" si="129"/>
        <v>3009.9999999999995</v>
      </c>
      <c r="R627" s="11" t="str">
        <f t="shared" si="123"/>
        <v>3.01</v>
      </c>
      <c r="S627" s="11" t="str">
        <f t="shared" si="124"/>
        <v>k</v>
      </c>
      <c r="T627" s="16" t="str">
        <f t="shared" si="132"/>
        <v>302</v>
      </c>
      <c r="U627" s="16" t="str">
        <f t="shared" si="130"/>
        <v>3011</v>
      </c>
      <c r="V627" s="22">
        <v>1.74</v>
      </c>
      <c r="W627" s="9">
        <f t="shared" si="125"/>
        <v>1</v>
      </c>
      <c r="X627" s="16">
        <f t="shared" si="131"/>
        <v>1.7399999999999998</v>
      </c>
      <c r="Y627" s="11" t="str">
        <f t="shared" si="126"/>
        <v>1.74</v>
      </c>
      <c r="Z627" s="11">
        <f t="shared" si="127"/>
        <v>0</v>
      </c>
      <c r="AB627" s="16" t="str">
        <f t="shared" si="128"/>
        <v>1R74</v>
      </c>
    </row>
    <row r="628" spans="15:28">
      <c r="O628" s="16">
        <v>3.09</v>
      </c>
      <c r="P628" s="9">
        <f t="shared" si="133"/>
        <v>4</v>
      </c>
      <c r="Q628" s="9">
        <f t="shared" si="129"/>
        <v>3090</v>
      </c>
      <c r="R628" s="11" t="str">
        <f t="shared" si="123"/>
        <v>3.09</v>
      </c>
      <c r="S628" s="11" t="str">
        <f t="shared" si="124"/>
        <v>k</v>
      </c>
      <c r="T628" s="16" t="str">
        <f t="shared" si="132"/>
        <v>302</v>
      </c>
      <c r="U628" s="16" t="str">
        <f t="shared" si="130"/>
        <v>3091</v>
      </c>
      <c r="V628" s="22">
        <v>1.76</v>
      </c>
      <c r="W628" s="9">
        <f t="shared" si="125"/>
        <v>1</v>
      </c>
      <c r="X628" s="16">
        <f t="shared" si="131"/>
        <v>1.7600000000000002</v>
      </c>
      <c r="Y628" s="11" t="str">
        <f t="shared" si="126"/>
        <v>1.76</v>
      </c>
      <c r="Z628" s="11">
        <f t="shared" si="127"/>
        <v>0</v>
      </c>
      <c r="AB628" s="16" t="str">
        <f t="shared" si="128"/>
        <v>1R76</v>
      </c>
    </row>
    <row r="629" spans="15:28">
      <c r="O629" s="16">
        <v>3.16</v>
      </c>
      <c r="P629" s="9">
        <f t="shared" si="133"/>
        <v>4</v>
      </c>
      <c r="Q629" s="9">
        <f t="shared" si="129"/>
        <v>3160</v>
      </c>
      <c r="R629" s="11" t="str">
        <f t="shared" si="123"/>
        <v>3.16</v>
      </c>
      <c r="S629" s="11" t="str">
        <f t="shared" si="124"/>
        <v>k</v>
      </c>
      <c r="T629" s="16" t="str">
        <f t="shared" si="132"/>
        <v>312</v>
      </c>
      <c r="U629" s="16" t="str">
        <f t="shared" si="130"/>
        <v>3161</v>
      </c>
      <c r="V629" s="22">
        <v>1.78</v>
      </c>
      <c r="W629" s="9">
        <f t="shared" si="125"/>
        <v>1</v>
      </c>
      <c r="X629" s="16">
        <f t="shared" si="131"/>
        <v>1.78</v>
      </c>
      <c r="Y629" s="11" t="str">
        <f t="shared" si="126"/>
        <v>1.78</v>
      </c>
      <c r="Z629" s="11">
        <f t="shared" si="127"/>
        <v>0</v>
      </c>
      <c r="AB629" s="16" t="str">
        <f t="shared" si="128"/>
        <v>1R78</v>
      </c>
    </row>
    <row r="630" spans="15:28">
      <c r="O630" s="16">
        <v>3.24</v>
      </c>
      <c r="P630" s="9">
        <f t="shared" si="133"/>
        <v>4</v>
      </c>
      <c r="Q630" s="9">
        <f t="shared" si="129"/>
        <v>3240.0000000000005</v>
      </c>
      <c r="R630" s="11" t="str">
        <f t="shared" si="123"/>
        <v>3.24</v>
      </c>
      <c r="S630" s="11" t="str">
        <f t="shared" si="124"/>
        <v>k</v>
      </c>
      <c r="T630" s="16" t="str">
        <f t="shared" si="132"/>
        <v>322</v>
      </c>
      <c r="U630" s="16" t="str">
        <f t="shared" si="130"/>
        <v>3241</v>
      </c>
      <c r="V630" s="22">
        <v>1.8</v>
      </c>
      <c r="W630" s="9">
        <f t="shared" si="125"/>
        <v>1</v>
      </c>
      <c r="X630" s="16">
        <f t="shared" si="131"/>
        <v>1.8</v>
      </c>
      <c r="Y630" s="11" t="str">
        <f t="shared" si="126"/>
        <v>1.80</v>
      </c>
      <c r="Z630" s="11">
        <f t="shared" si="127"/>
        <v>0</v>
      </c>
      <c r="AB630" s="16" t="str">
        <f t="shared" si="128"/>
        <v>1R80</v>
      </c>
    </row>
    <row r="631" spans="15:28">
      <c r="O631" s="16">
        <v>3.32</v>
      </c>
      <c r="P631" s="9">
        <f t="shared" si="133"/>
        <v>4</v>
      </c>
      <c r="Q631" s="9">
        <f t="shared" si="129"/>
        <v>3320</v>
      </c>
      <c r="R631" s="11" t="str">
        <f t="shared" si="123"/>
        <v>3.32</v>
      </c>
      <c r="S631" s="11" t="str">
        <f t="shared" si="124"/>
        <v>k</v>
      </c>
      <c r="T631" s="16" t="str">
        <f t="shared" si="132"/>
        <v>332</v>
      </c>
      <c r="U631" s="16" t="str">
        <f t="shared" si="130"/>
        <v>3321</v>
      </c>
      <c r="V631" s="22">
        <v>1.82</v>
      </c>
      <c r="W631" s="9">
        <f t="shared" si="125"/>
        <v>1</v>
      </c>
      <c r="X631" s="16">
        <f t="shared" si="131"/>
        <v>1.8199999999999998</v>
      </c>
      <c r="Y631" s="11" t="str">
        <f t="shared" si="126"/>
        <v>1.82</v>
      </c>
      <c r="Z631" s="11">
        <f t="shared" si="127"/>
        <v>0</v>
      </c>
      <c r="AB631" s="16" t="str">
        <f t="shared" si="128"/>
        <v>1R82</v>
      </c>
    </row>
    <row r="632" spans="15:28">
      <c r="O632" s="16">
        <v>3.4</v>
      </c>
      <c r="P632" s="9">
        <f t="shared" si="133"/>
        <v>4</v>
      </c>
      <c r="Q632" s="9">
        <f t="shared" si="129"/>
        <v>3400</v>
      </c>
      <c r="R632" s="11" t="str">
        <f t="shared" si="123"/>
        <v>3.40</v>
      </c>
      <c r="S632" s="11" t="str">
        <f t="shared" si="124"/>
        <v>k</v>
      </c>
      <c r="T632" s="16" t="str">
        <f t="shared" si="132"/>
        <v>342</v>
      </c>
      <c r="U632" s="16" t="str">
        <f t="shared" si="130"/>
        <v>3401</v>
      </c>
      <c r="V632" s="22">
        <v>1.84</v>
      </c>
      <c r="W632" s="9">
        <f t="shared" si="125"/>
        <v>1</v>
      </c>
      <c r="X632" s="16">
        <f t="shared" si="131"/>
        <v>1.8400000000000003</v>
      </c>
      <c r="Y632" s="11" t="str">
        <f t="shared" si="126"/>
        <v>1.84</v>
      </c>
      <c r="Z632" s="11">
        <f t="shared" si="127"/>
        <v>0</v>
      </c>
      <c r="AB632" s="16" t="str">
        <f t="shared" si="128"/>
        <v>1R84</v>
      </c>
    </row>
    <row r="633" spans="15:28">
      <c r="O633" s="16">
        <v>3.48</v>
      </c>
      <c r="P633" s="9">
        <f t="shared" si="133"/>
        <v>4</v>
      </c>
      <c r="Q633" s="9">
        <f t="shared" si="129"/>
        <v>3480</v>
      </c>
      <c r="R633" s="11" t="str">
        <f t="shared" si="123"/>
        <v>3.48</v>
      </c>
      <c r="S633" s="11" t="str">
        <f t="shared" si="124"/>
        <v>k</v>
      </c>
      <c r="T633" s="16" t="str">
        <f t="shared" si="132"/>
        <v>342</v>
      </c>
      <c r="U633" s="16" t="str">
        <f t="shared" si="130"/>
        <v>3481</v>
      </c>
      <c r="V633" s="22">
        <v>1.87</v>
      </c>
      <c r="W633" s="9">
        <f t="shared" si="125"/>
        <v>1</v>
      </c>
      <c r="X633" s="16">
        <f t="shared" si="131"/>
        <v>1.8700000000000003</v>
      </c>
      <c r="Y633" s="11" t="str">
        <f t="shared" si="126"/>
        <v>1.87</v>
      </c>
      <c r="Z633" s="11">
        <f t="shared" si="127"/>
        <v>0</v>
      </c>
      <c r="AB633" s="16" t="str">
        <f t="shared" si="128"/>
        <v>1R87</v>
      </c>
    </row>
    <row r="634" spans="15:28">
      <c r="O634" s="16">
        <v>3.57</v>
      </c>
      <c r="P634" s="9">
        <f t="shared" si="133"/>
        <v>4</v>
      </c>
      <c r="Q634" s="9">
        <f t="shared" si="129"/>
        <v>3570</v>
      </c>
      <c r="R634" s="11" t="str">
        <f t="shared" si="123"/>
        <v>3.57</v>
      </c>
      <c r="S634" s="11" t="str">
        <f t="shared" si="124"/>
        <v>k</v>
      </c>
      <c r="T634" s="16" t="str">
        <f t="shared" si="132"/>
        <v>352</v>
      </c>
      <c r="U634" s="16" t="str">
        <f t="shared" si="130"/>
        <v>3571</v>
      </c>
      <c r="V634" s="22">
        <v>1.89</v>
      </c>
      <c r="W634" s="9">
        <f t="shared" si="125"/>
        <v>1</v>
      </c>
      <c r="X634" s="16">
        <f t="shared" si="131"/>
        <v>1.89</v>
      </c>
      <c r="Y634" s="11" t="str">
        <f t="shared" si="126"/>
        <v>1.89</v>
      </c>
      <c r="Z634" s="11">
        <f t="shared" si="127"/>
        <v>0</v>
      </c>
      <c r="AB634" s="16" t="str">
        <f t="shared" si="128"/>
        <v>1R89</v>
      </c>
    </row>
    <row r="635" spans="15:28">
      <c r="O635" s="16">
        <v>3.65</v>
      </c>
      <c r="P635" s="9">
        <f t="shared" si="133"/>
        <v>4</v>
      </c>
      <c r="Q635" s="9">
        <f t="shared" si="129"/>
        <v>3650</v>
      </c>
      <c r="R635" s="11" t="str">
        <f t="shared" si="123"/>
        <v>3.65</v>
      </c>
      <c r="S635" s="11" t="str">
        <f t="shared" si="124"/>
        <v>k</v>
      </c>
      <c r="T635" s="16" t="str">
        <f t="shared" si="132"/>
        <v>362</v>
      </c>
      <c r="U635" s="16" t="str">
        <f t="shared" si="130"/>
        <v>3651</v>
      </c>
      <c r="V635" s="22">
        <v>1.91</v>
      </c>
      <c r="W635" s="9">
        <f t="shared" si="125"/>
        <v>1</v>
      </c>
      <c r="X635" s="16">
        <f t="shared" si="131"/>
        <v>1.9099999999999997</v>
      </c>
      <c r="Y635" s="11" t="str">
        <f t="shared" si="126"/>
        <v>1.91</v>
      </c>
      <c r="Z635" s="11">
        <f t="shared" si="127"/>
        <v>0</v>
      </c>
      <c r="AB635" s="16" t="str">
        <f t="shared" si="128"/>
        <v>1R91</v>
      </c>
    </row>
    <row r="636" spans="15:28">
      <c r="O636" s="16">
        <v>3.74</v>
      </c>
      <c r="P636" s="9">
        <f t="shared" si="133"/>
        <v>4</v>
      </c>
      <c r="Q636" s="9">
        <f t="shared" si="129"/>
        <v>3740</v>
      </c>
      <c r="R636" s="11" t="str">
        <f t="shared" si="123"/>
        <v>3.74</v>
      </c>
      <c r="S636" s="11" t="str">
        <f t="shared" si="124"/>
        <v>k</v>
      </c>
      <c r="T636" s="16" t="str">
        <f t="shared" si="132"/>
        <v>372</v>
      </c>
      <c r="U636" s="16" t="str">
        <f t="shared" si="130"/>
        <v>3741</v>
      </c>
      <c r="V636" s="22">
        <v>1.93</v>
      </c>
      <c r="W636" s="9">
        <f t="shared" si="125"/>
        <v>1</v>
      </c>
      <c r="X636" s="16">
        <f t="shared" si="131"/>
        <v>1.9300000000000002</v>
      </c>
      <c r="Y636" s="11" t="str">
        <f t="shared" si="126"/>
        <v>1.93</v>
      </c>
      <c r="Z636" s="11">
        <f t="shared" si="127"/>
        <v>0</v>
      </c>
      <c r="AB636" s="16" t="str">
        <f t="shared" si="128"/>
        <v>1R93</v>
      </c>
    </row>
    <row r="637" spans="15:28">
      <c r="O637" s="16">
        <v>3.83</v>
      </c>
      <c r="P637" s="9">
        <f t="shared" si="133"/>
        <v>4</v>
      </c>
      <c r="Q637" s="9">
        <f t="shared" si="129"/>
        <v>3830</v>
      </c>
      <c r="R637" s="11" t="str">
        <f t="shared" si="123"/>
        <v>3.83</v>
      </c>
      <c r="S637" s="11" t="str">
        <f t="shared" si="124"/>
        <v>k</v>
      </c>
      <c r="T637" s="16" t="str">
        <f t="shared" si="132"/>
        <v>382</v>
      </c>
      <c r="U637" s="16" t="str">
        <f t="shared" si="130"/>
        <v>3831</v>
      </c>
      <c r="V637" s="22">
        <v>1.96</v>
      </c>
      <c r="W637" s="9">
        <f t="shared" si="125"/>
        <v>1</v>
      </c>
      <c r="X637" s="16">
        <f t="shared" si="131"/>
        <v>1.9600000000000002</v>
      </c>
      <c r="Y637" s="11" t="str">
        <f t="shared" si="126"/>
        <v>1.96</v>
      </c>
      <c r="Z637" s="11">
        <f t="shared" si="127"/>
        <v>0</v>
      </c>
      <c r="AB637" s="16" t="str">
        <f t="shared" si="128"/>
        <v>1R96</v>
      </c>
    </row>
    <row r="638" spans="15:28">
      <c r="O638" s="16">
        <v>3.92</v>
      </c>
      <c r="P638" s="9">
        <f t="shared" si="133"/>
        <v>4</v>
      </c>
      <c r="Q638" s="9">
        <f t="shared" si="129"/>
        <v>3920</v>
      </c>
      <c r="R638" s="11" t="str">
        <f t="shared" si="123"/>
        <v>3.92</v>
      </c>
      <c r="S638" s="11" t="str">
        <f t="shared" si="124"/>
        <v>k</v>
      </c>
      <c r="T638" s="16" t="str">
        <f t="shared" si="132"/>
        <v>392</v>
      </c>
      <c r="U638" s="16" t="str">
        <f t="shared" si="130"/>
        <v>3921</v>
      </c>
      <c r="V638" s="22">
        <v>1.98</v>
      </c>
      <c r="W638" s="9">
        <f t="shared" si="125"/>
        <v>1</v>
      </c>
      <c r="X638" s="16">
        <f t="shared" si="131"/>
        <v>1.98</v>
      </c>
      <c r="Y638" s="11" t="str">
        <f t="shared" si="126"/>
        <v>1.98</v>
      </c>
      <c r="Z638" s="11">
        <f t="shared" si="127"/>
        <v>0</v>
      </c>
      <c r="AB638" s="16" t="str">
        <f t="shared" si="128"/>
        <v>1R98</v>
      </c>
    </row>
    <row r="639" spans="15:28">
      <c r="O639" s="16">
        <v>4.0199999999999996</v>
      </c>
      <c r="P639" s="9">
        <f t="shared" si="133"/>
        <v>4</v>
      </c>
      <c r="Q639" s="9">
        <f t="shared" si="129"/>
        <v>4019.9999999999991</v>
      </c>
      <c r="R639" s="11" t="str">
        <f t="shared" si="123"/>
        <v>4.02</v>
      </c>
      <c r="S639" s="11" t="str">
        <f t="shared" si="124"/>
        <v>k</v>
      </c>
      <c r="T639" s="16" t="str">
        <f t="shared" si="132"/>
        <v>402</v>
      </c>
      <c r="U639" s="16" t="str">
        <f t="shared" si="130"/>
        <v>4021</v>
      </c>
      <c r="V639" s="22">
        <v>2</v>
      </c>
      <c r="W639" s="9">
        <f t="shared" si="125"/>
        <v>1</v>
      </c>
      <c r="X639" s="16">
        <f t="shared" si="131"/>
        <v>2</v>
      </c>
      <c r="Y639" s="11" t="str">
        <f t="shared" si="126"/>
        <v>2.00</v>
      </c>
      <c r="Z639" s="11">
        <f t="shared" si="127"/>
        <v>0</v>
      </c>
      <c r="AB639" s="16" t="str">
        <f t="shared" si="128"/>
        <v>2R00</v>
      </c>
    </row>
    <row r="640" spans="15:28">
      <c r="O640" s="16">
        <v>4.12</v>
      </c>
      <c r="P640" s="9">
        <f t="shared" si="133"/>
        <v>4</v>
      </c>
      <c r="Q640" s="9">
        <f t="shared" si="129"/>
        <v>4120</v>
      </c>
      <c r="R640" s="11" t="str">
        <f t="shared" si="123"/>
        <v>4.12</v>
      </c>
      <c r="S640" s="11" t="str">
        <f t="shared" si="124"/>
        <v>k</v>
      </c>
      <c r="T640" s="16" t="str">
        <f t="shared" si="132"/>
        <v>412</v>
      </c>
      <c r="U640" s="16" t="str">
        <f t="shared" si="130"/>
        <v>4121</v>
      </c>
      <c r="V640" s="22">
        <v>2.0299999999999998</v>
      </c>
      <c r="W640" s="9">
        <f t="shared" si="125"/>
        <v>1</v>
      </c>
      <c r="X640" s="16">
        <f t="shared" si="131"/>
        <v>2.0299999999999998</v>
      </c>
      <c r="Y640" s="11" t="str">
        <f t="shared" si="126"/>
        <v>2.03</v>
      </c>
      <c r="Z640" s="11">
        <f t="shared" si="127"/>
        <v>0</v>
      </c>
      <c r="AB640" s="16" t="str">
        <f t="shared" si="128"/>
        <v>2R03</v>
      </c>
    </row>
    <row r="641" spans="15:28">
      <c r="O641" s="16">
        <v>4.22</v>
      </c>
      <c r="P641" s="9">
        <f t="shared" si="133"/>
        <v>4</v>
      </c>
      <c r="Q641" s="9">
        <f t="shared" si="129"/>
        <v>4220</v>
      </c>
      <c r="R641" s="11" t="str">
        <f t="shared" si="123"/>
        <v>4.22</v>
      </c>
      <c r="S641" s="11" t="str">
        <f t="shared" si="124"/>
        <v>k</v>
      </c>
      <c r="T641" s="16" t="str">
        <f t="shared" si="132"/>
        <v>422</v>
      </c>
      <c r="U641" s="16" t="str">
        <f t="shared" si="130"/>
        <v>4221</v>
      </c>
      <c r="V641" s="22">
        <v>2.0499999999999998</v>
      </c>
      <c r="W641" s="9">
        <f t="shared" si="125"/>
        <v>1</v>
      </c>
      <c r="X641" s="16">
        <f t="shared" si="131"/>
        <v>2.0499999999999998</v>
      </c>
      <c r="Y641" s="11" t="str">
        <f t="shared" si="126"/>
        <v>2.05</v>
      </c>
      <c r="Z641" s="11">
        <f t="shared" si="127"/>
        <v>0</v>
      </c>
      <c r="AB641" s="16" t="str">
        <f t="shared" si="128"/>
        <v>2R05</v>
      </c>
    </row>
    <row r="642" spans="15:28">
      <c r="O642" s="16">
        <v>4.32</v>
      </c>
      <c r="P642" s="9">
        <f t="shared" si="133"/>
        <v>4</v>
      </c>
      <c r="Q642" s="9">
        <f t="shared" si="129"/>
        <v>4320</v>
      </c>
      <c r="R642" s="11" t="str">
        <f t="shared" si="123"/>
        <v>4.32</v>
      </c>
      <c r="S642" s="11" t="str">
        <f t="shared" si="124"/>
        <v>k</v>
      </c>
      <c r="T642" s="16" t="str">
        <f t="shared" si="132"/>
        <v>432</v>
      </c>
      <c r="U642" s="16" t="str">
        <f t="shared" si="130"/>
        <v>4321</v>
      </c>
      <c r="V642" s="22">
        <v>2.08</v>
      </c>
      <c r="W642" s="9">
        <f t="shared" si="125"/>
        <v>1</v>
      </c>
      <c r="X642" s="16">
        <f t="shared" si="131"/>
        <v>2.08</v>
      </c>
      <c r="Y642" s="11" t="str">
        <f t="shared" si="126"/>
        <v>2.08</v>
      </c>
      <c r="Z642" s="11">
        <f t="shared" si="127"/>
        <v>0</v>
      </c>
      <c r="AB642" s="16" t="str">
        <f t="shared" si="128"/>
        <v>2R08</v>
      </c>
    </row>
    <row r="643" spans="15:28">
      <c r="O643" s="16">
        <v>4.42</v>
      </c>
      <c r="P643" s="9">
        <f t="shared" si="133"/>
        <v>4</v>
      </c>
      <c r="Q643" s="9">
        <f t="shared" si="129"/>
        <v>4420</v>
      </c>
      <c r="R643" s="11" t="str">
        <f t="shared" si="123"/>
        <v>4.42</v>
      </c>
      <c r="S643" s="11" t="str">
        <f t="shared" si="124"/>
        <v>k</v>
      </c>
      <c r="T643" s="16" t="str">
        <f t="shared" si="132"/>
        <v>442</v>
      </c>
      <c r="U643" s="16" t="str">
        <f t="shared" si="130"/>
        <v>4421</v>
      </c>
      <c r="V643" s="22">
        <v>2.1</v>
      </c>
      <c r="W643" s="9">
        <f t="shared" si="125"/>
        <v>1</v>
      </c>
      <c r="X643" s="16">
        <f t="shared" si="131"/>
        <v>2.1</v>
      </c>
      <c r="Y643" s="11" t="str">
        <f t="shared" si="126"/>
        <v>2.10</v>
      </c>
      <c r="Z643" s="11">
        <f t="shared" si="127"/>
        <v>0</v>
      </c>
      <c r="AB643" s="16" t="str">
        <f t="shared" si="128"/>
        <v>2R10</v>
      </c>
    </row>
    <row r="644" spans="15:28">
      <c r="O644" s="16">
        <v>4.53</v>
      </c>
      <c r="P644" s="9">
        <f t="shared" si="133"/>
        <v>4</v>
      </c>
      <c r="Q644" s="9">
        <f t="shared" si="129"/>
        <v>4530</v>
      </c>
      <c r="R644" s="11" t="str">
        <f t="shared" si="123"/>
        <v>4.53</v>
      </c>
      <c r="S644" s="11" t="str">
        <f t="shared" si="124"/>
        <v>k</v>
      </c>
      <c r="T644" s="16" t="str">
        <f t="shared" si="132"/>
        <v>452</v>
      </c>
      <c r="U644" s="16" t="str">
        <f t="shared" si="130"/>
        <v>4531</v>
      </c>
      <c r="V644" s="22">
        <v>2.13</v>
      </c>
      <c r="W644" s="9">
        <f t="shared" si="125"/>
        <v>1</v>
      </c>
      <c r="X644" s="16">
        <f t="shared" si="131"/>
        <v>2.13</v>
      </c>
      <c r="Y644" s="11" t="str">
        <f t="shared" si="126"/>
        <v>2.13</v>
      </c>
      <c r="Z644" s="11">
        <f t="shared" si="127"/>
        <v>0</v>
      </c>
      <c r="AB644" s="16" t="str">
        <f t="shared" si="128"/>
        <v>2R13</v>
      </c>
    </row>
    <row r="645" spans="15:28">
      <c r="O645" s="16">
        <v>4.6399999999999997</v>
      </c>
      <c r="P645" s="9">
        <f t="shared" si="133"/>
        <v>4</v>
      </c>
      <c r="Q645" s="9">
        <f t="shared" si="129"/>
        <v>4640</v>
      </c>
      <c r="R645" s="11" t="str">
        <f t="shared" ref="R645:R708" si="134">TEXT(Q645*_xlfn.XLOOKUP(P645,Index_Table,D_List),SUBSTITUTE(_xlfn.XLOOKUP(P645,Index_Table,T_List),"""",""))</f>
        <v>4.64</v>
      </c>
      <c r="S645" s="11" t="str">
        <f t="shared" ref="S645:S708" si="135">_xlfn.XLOOKUP(P645,Index_Table,Sym_List)</f>
        <v>k</v>
      </c>
      <c r="T645" s="16" t="str">
        <f t="shared" si="132"/>
        <v>462</v>
      </c>
      <c r="U645" s="16" t="str">
        <f t="shared" si="130"/>
        <v>4641</v>
      </c>
      <c r="V645" s="22">
        <v>2.15</v>
      </c>
      <c r="W645" s="9">
        <f t="shared" ref="W645:W708" si="136">IF(V645=1,W644+1,W644)</f>
        <v>1</v>
      </c>
      <c r="X645" s="16">
        <f t="shared" si="131"/>
        <v>2.15</v>
      </c>
      <c r="Y645" s="11" t="str">
        <f t="shared" ref="Y645:Y708" si="137">TEXT(X645*_xlfn.XLOOKUP(W645,Index_Table,D_List),SUBSTITUTE(_xlfn.XLOOKUP(W645,Index_Table,T_List),"""",""))</f>
        <v>2.15</v>
      </c>
      <c r="Z645" s="11">
        <f t="shared" ref="Z645:Z708" si="138">_xlfn.XLOOKUP(W645,Index_Table,Sym_List)</f>
        <v>0</v>
      </c>
      <c r="AB645" s="16" t="str">
        <f t="shared" ref="AB645:AB708" si="139">IF(W645&gt;2,LEFT(_xlfn.VALUETOTEXT(X645),3)&amp;W645-3,SUBSTITUTE(Y645,".","R"))</f>
        <v>2R15</v>
      </c>
    </row>
    <row r="646" spans="15:28">
      <c r="O646" s="16">
        <v>4.75</v>
      </c>
      <c r="P646" s="9">
        <f t="shared" si="133"/>
        <v>4</v>
      </c>
      <c r="Q646" s="9">
        <f t="shared" ref="Q646:Q676" si="140">O646*10^P646/10</f>
        <v>4750</v>
      </c>
      <c r="R646" s="11" t="str">
        <f t="shared" si="134"/>
        <v>4.75</v>
      </c>
      <c r="S646" s="11" t="str">
        <f t="shared" si="135"/>
        <v>k</v>
      </c>
      <c r="T646" s="16" t="str">
        <f t="shared" si="132"/>
        <v>472</v>
      </c>
      <c r="U646" s="16" t="str">
        <f t="shared" ref="U646:U709" si="141">IF(P646&lt;0,"R0"&amp;LEFT(R646,2),IF(P646&lt;1,"R"&amp;R646,IF(P646&lt;3,SUBSTITUTE(R646,".","R"),LEFT(_xlfn.VALUETOTEXT(Q646),3)&amp;P646-3)))</f>
        <v>4751</v>
      </c>
      <c r="V646" s="22">
        <v>2.1800000000000002</v>
      </c>
      <c r="W646" s="9">
        <f t="shared" si="136"/>
        <v>1</v>
      </c>
      <c r="X646" s="16">
        <f t="shared" si="131"/>
        <v>2.1800000000000002</v>
      </c>
      <c r="Y646" s="11" t="str">
        <f t="shared" si="137"/>
        <v>2.18</v>
      </c>
      <c r="Z646" s="11">
        <f t="shared" si="138"/>
        <v>0</v>
      </c>
      <c r="AB646" s="16" t="str">
        <f t="shared" si="139"/>
        <v>2R18</v>
      </c>
    </row>
    <row r="647" spans="15:28">
      <c r="O647" s="16">
        <v>4.87</v>
      </c>
      <c r="P647" s="9">
        <f t="shared" si="133"/>
        <v>4</v>
      </c>
      <c r="Q647" s="9">
        <f t="shared" si="140"/>
        <v>4870</v>
      </c>
      <c r="R647" s="11" t="str">
        <f t="shared" si="134"/>
        <v>4.87</v>
      </c>
      <c r="S647" s="11" t="str">
        <f t="shared" si="135"/>
        <v>k</v>
      </c>
      <c r="T647" s="16" t="str">
        <f t="shared" si="132"/>
        <v>482</v>
      </c>
      <c r="U647" s="16" t="str">
        <f t="shared" si="141"/>
        <v>4871</v>
      </c>
      <c r="V647" s="22">
        <v>2.21</v>
      </c>
      <c r="W647" s="9">
        <f t="shared" si="136"/>
        <v>1</v>
      </c>
      <c r="X647" s="16">
        <f t="shared" ref="X647:X710" si="142">V647*10^W647/10</f>
        <v>2.21</v>
      </c>
      <c r="Y647" s="11" t="str">
        <f t="shared" si="137"/>
        <v>2.21</v>
      </c>
      <c r="Z647" s="11">
        <f t="shared" si="138"/>
        <v>0</v>
      </c>
      <c r="AB647" s="16" t="str">
        <f t="shared" si="139"/>
        <v>2R21</v>
      </c>
    </row>
    <row r="648" spans="15:28">
      <c r="O648" s="16">
        <v>4.99</v>
      </c>
      <c r="P648" s="9">
        <f t="shared" si="133"/>
        <v>4</v>
      </c>
      <c r="Q648" s="9">
        <f t="shared" si="140"/>
        <v>4990</v>
      </c>
      <c r="R648" s="11" t="str">
        <f t="shared" si="134"/>
        <v>4.99</v>
      </c>
      <c r="S648" s="11" t="str">
        <f t="shared" si="135"/>
        <v>k</v>
      </c>
      <c r="T648" s="16" t="str">
        <f t="shared" si="132"/>
        <v>492</v>
      </c>
      <c r="U648" s="16" t="str">
        <f t="shared" si="141"/>
        <v>4991</v>
      </c>
      <c r="V648" s="22">
        <v>2.23</v>
      </c>
      <c r="W648" s="9">
        <f t="shared" si="136"/>
        <v>1</v>
      </c>
      <c r="X648" s="16">
        <f t="shared" si="142"/>
        <v>2.23</v>
      </c>
      <c r="Y648" s="11" t="str">
        <f t="shared" si="137"/>
        <v>2.23</v>
      </c>
      <c r="Z648" s="11">
        <f t="shared" si="138"/>
        <v>0</v>
      </c>
      <c r="AB648" s="16" t="str">
        <f t="shared" si="139"/>
        <v>2R23</v>
      </c>
    </row>
    <row r="649" spans="15:28">
      <c r="O649" s="16">
        <v>5.1100000000000003</v>
      </c>
      <c r="P649" s="9">
        <f t="shared" si="133"/>
        <v>4</v>
      </c>
      <c r="Q649" s="9">
        <f t="shared" si="140"/>
        <v>5110</v>
      </c>
      <c r="R649" s="11" t="str">
        <f t="shared" si="134"/>
        <v>5.11</v>
      </c>
      <c r="S649" s="11" t="str">
        <f t="shared" si="135"/>
        <v>k</v>
      </c>
      <c r="T649" s="16" t="str">
        <f t="shared" si="132"/>
        <v>512</v>
      </c>
      <c r="U649" s="16" t="str">
        <f t="shared" si="141"/>
        <v>5111</v>
      </c>
      <c r="V649" s="22">
        <v>2.2599999999999998</v>
      </c>
      <c r="W649" s="9">
        <f t="shared" si="136"/>
        <v>1</v>
      </c>
      <c r="X649" s="16">
        <f t="shared" si="142"/>
        <v>2.2599999999999998</v>
      </c>
      <c r="Y649" s="11" t="str">
        <f t="shared" si="137"/>
        <v>2.26</v>
      </c>
      <c r="Z649" s="11">
        <f t="shared" si="138"/>
        <v>0</v>
      </c>
      <c r="AB649" s="16" t="str">
        <f t="shared" si="139"/>
        <v>2R26</v>
      </c>
    </row>
    <row r="650" spans="15:28">
      <c r="O650" s="16">
        <v>5.23</v>
      </c>
      <c r="P650" s="9">
        <f t="shared" si="133"/>
        <v>4</v>
      </c>
      <c r="Q650" s="9">
        <f t="shared" si="140"/>
        <v>5230.0000000000009</v>
      </c>
      <c r="R650" s="11" t="str">
        <f t="shared" si="134"/>
        <v>5.23</v>
      </c>
      <c r="S650" s="11" t="str">
        <f t="shared" si="135"/>
        <v>k</v>
      </c>
      <c r="T650" s="16" t="str">
        <f t="shared" si="132"/>
        <v>522</v>
      </c>
      <c r="U650" s="16" t="str">
        <f t="shared" si="141"/>
        <v>5231</v>
      </c>
      <c r="V650" s="22">
        <v>2.29</v>
      </c>
      <c r="W650" s="9">
        <f t="shared" si="136"/>
        <v>1</v>
      </c>
      <c r="X650" s="16">
        <f t="shared" si="142"/>
        <v>2.29</v>
      </c>
      <c r="Y650" s="11" t="str">
        <f t="shared" si="137"/>
        <v>2.29</v>
      </c>
      <c r="Z650" s="11">
        <f t="shared" si="138"/>
        <v>0</v>
      </c>
      <c r="AB650" s="16" t="str">
        <f t="shared" si="139"/>
        <v>2R29</v>
      </c>
    </row>
    <row r="651" spans="15:28">
      <c r="O651" s="16">
        <v>5.36</v>
      </c>
      <c r="P651" s="9">
        <f t="shared" si="133"/>
        <v>4</v>
      </c>
      <c r="Q651" s="9">
        <f t="shared" si="140"/>
        <v>5360</v>
      </c>
      <c r="R651" s="11" t="str">
        <f t="shared" si="134"/>
        <v>5.36</v>
      </c>
      <c r="S651" s="11" t="str">
        <f t="shared" si="135"/>
        <v>k</v>
      </c>
      <c r="T651" s="16" t="str">
        <f t="shared" si="132"/>
        <v>532</v>
      </c>
      <c r="U651" s="16" t="str">
        <f t="shared" si="141"/>
        <v>5361</v>
      </c>
      <c r="V651" s="22">
        <v>2.3199999999999998</v>
      </c>
      <c r="W651" s="9">
        <f t="shared" si="136"/>
        <v>1</v>
      </c>
      <c r="X651" s="16">
        <f t="shared" si="142"/>
        <v>2.3199999999999998</v>
      </c>
      <c r="Y651" s="11" t="str">
        <f t="shared" si="137"/>
        <v>2.32</v>
      </c>
      <c r="Z651" s="11">
        <f t="shared" si="138"/>
        <v>0</v>
      </c>
      <c r="AB651" s="16" t="str">
        <f t="shared" si="139"/>
        <v>2R32</v>
      </c>
    </row>
    <row r="652" spans="15:28">
      <c r="O652" s="16">
        <v>5.49</v>
      </c>
      <c r="P652" s="9">
        <f t="shared" si="133"/>
        <v>4</v>
      </c>
      <c r="Q652" s="9">
        <f t="shared" si="140"/>
        <v>5490</v>
      </c>
      <c r="R652" s="11" t="str">
        <f t="shared" si="134"/>
        <v>5.49</v>
      </c>
      <c r="S652" s="11" t="str">
        <f t="shared" si="135"/>
        <v>k</v>
      </c>
      <c r="T652" s="16" t="str">
        <f t="shared" si="132"/>
        <v>542</v>
      </c>
      <c r="U652" s="16" t="str">
        <f t="shared" si="141"/>
        <v>5491</v>
      </c>
      <c r="V652" s="22">
        <v>2.34</v>
      </c>
      <c r="W652" s="9">
        <f t="shared" si="136"/>
        <v>1</v>
      </c>
      <c r="X652" s="16">
        <f t="shared" si="142"/>
        <v>2.34</v>
      </c>
      <c r="Y652" s="11" t="str">
        <f t="shared" si="137"/>
        <v>2.34</v>
      </c>
      <c r="Z652" s="11">
        <f t="shared" si="138"/>
        <v>0</v>
      </c>
      <c r="AB652" s="16" t="str">
        <f t="shared" si="139"/>
        <v>2R34</v>
      </c>
    </row>
    <row r="653" spans="15:28">
      <c r="O653" s="16">
        <v>5.62</v>
      </c>
      <c r="P653" s="9">
        <f t="shared" si="133"/>
        <v>4</v>
      </c>
      <c r="Q653" s="9">
        <f t="shared" si="140"/>
        <v>5620</v>
      </c>
      <c r="R653" s="11" t="str">
        <f t="shared" si="134"/>
        <v>5.62</v>
      </c>
      <c r="S653" s="11" t="str">
        <f t="shared" si="135"/>
        <v>k</v>
      </c>
      <c r="T653" s="16" t="str">
        <f t="shared" si="132"/>
        <v>562</v>
      </c>
      <c r="U653" s="16" t="str">
        <f t="shared" si="141"/>
        <v>5621</v>
      </c>
      <c r="V653" s="22">
        <v>2.37</v>
      </c>
      <c r="W653" s="9">
        <f t="shared" si="136"/>
        <v>1</v>
      </c>
      <c r="X653" s="16">
        <f t="shared" si="142"/>
        <v>2.37</v>
      </c>
      <c r="Y653" s="11" t="str">
        <f t="shared" si="137"/>
        <v>2.37</v>
      </c>
      <c r="Z653" s="11">
        <f t="shared" si="138"/>
        <v>0</v>
      </c>
      <c r="AB653" s="16" t="str">
        <f t="shared" si="139"/>
        <v>2R37</v>
      </c>
    </row>
    <row r="654" spans="15:28">
      <c r="O654" s="16">
        <v>5.76</v>
      </c>
      <c r="P654" s="9">
        <f t="shared" si="133"/>
        <v>4</v>
      </c>
      <c r="Q654" s="9">
        <f t="shared" si="140"/>
        <v>5760</v>
      </c>
      <c r="R654" s="11" t="str">
        <f t="shared" si="134"/>
        <v>5.76</v>
      </c>
      <c r="S654" s="11" t="str">
        <f t="shared" si="135"/>
        <v>k</v>
      </c>
      <c r="T654" s="16" t="str">
        <f t="shared" si="132"/>
        <v>572</v>
      </c>
      <c r="U654" s="16" t="str">
        <f t="shared" si="141"/>
        <v>5761</v>
      </c>
      <c r="V654" s="22">
        <v>2.4</v>
      </c>
      <c r="W654" s="9">
        <f t="shared" si="136"/>
        <v>1</v>
      </c>
      <c r="X654" s="16">
        <f t="shared" si="142"/>
        <v>2.4</v>
      </c>
      <c r="Y654" s="11" t="str">
        <f t="shared" si="137"/>
        <v>2.40</v>
      </c>
      <c r="Z654" s="11">
        <f t="shared" si="138"/>
        <v>0</v>
      </c>
      <c r="AB654" s="16" t="str">
        <f t="shared" si="139"/>
        <v>2R40</v>
      </c>
    </row>
    <row r="655" spans="15:28">
      <c r="O655" s="16">
        <v>5.9</v>
      </c>
      <c r="P655" s="9">
        <f t="shared" si="133"/>
        <v>4</v>
      </c>
      <c r="Q655" s="9">
        <f t="shared" si="140"/>
        <v>5900</v>
      </c>
      <c r="R655" s="11" t="str">
        <f t="shared" si="134"/>
        <v>5.90</v>
      </c>
      <c r="S655" s="11" t="str">
        <f t="shared" si="135"/>
        <v>k</v>
      </c>
      <c r="T655" s="16" t="str">
        <f t="shared" si="132"/>
        <v>592</v>
      </c>
      <c r="U655" s="16" t="str">
        <f t="shared" si="141"/>
        <v>5901</v>
      </c>
      <c r="V655" s="22">
        <v>2.4300000000000002</v>
      </c>
      <c r="W655" s="9">
        <f t="shared" si="136"/>
        <v>1</v>
      </c>
      <c r="X655" s="16">
        <f t="shared" si="142"/>
        <v>2.4300000000000002</v>
      </c>
      <c r="Y655" s="11" t="str">
        <f t="shared" si="137"/>
        <v>2.43</v>
      </c>
      <c r="Z655" s="11">
        <f t="shared" si="138"/>
        <v>0</v>
      </c>
      <c r="AB655" s="16" t="str">
        <f t="shared" si="139"/>
        <v>2R43</v>
      </c>
    </row>
    <row r="656" spans="15:28">
      <c r="O656" s="16">
        <v>6.04</v>
      </c>
      <c r="P656" s="9">
        <f t="shared" si="133"/>
        <v>4</v>
      </c>
      <c r="Q656" s="9">
        <f t="shared" si="140"/>
        <v>6040</v>
      </c>
      <c r="R656" s="11" t="str">
        <f t="shared" si="134"/>
        <v>6.04</v>
      </c>
      <c r="S656" s="11" t="str">
        <f t="shared" si="135"/>
        <v>k</v>
      </c>
      <c r="T656" s="16" t="str">
        <f t="shared" si="132"/>
        <v>602</v>
      </c>
      <c r="U656" s="16" t="str">
        <f t="shared" si="141"/>
        <v>6041</v>
      </c>
      <c r="V656" s="22">
        <v>2.46</v>
      </c>
      <c r="W656" s="9">
        <f t="shared" si="136"/>
        <v>1</v>
      </c>
      <c r="X656" s="16">
        <f t="shared" si="142"/>
        <v>2.46</v>
      </c>
      <c r="Y656" s="11" t="str">
        <f t="shared" si="137"/>
        <v>2.46</v>
      </c>
      <c r="Z656" s="11">
        <f t="shared" si="138"/>
        <v>0</v>
      </c>
      <c r="AB656" s="16" t="str">
        <f t="shared" si="139"/>
        <v>2R46</v>
      </c>
    </row>
    <row r="657" spans="15:28">
      <c r="O657" s="16">
        <v>6.19</v>
      </c>
      <c r="P657" s="9">
        <f t="shared" si="133"/>
        <v>4</v>
      </c>
      <c r="Q657" s="9">
        <f t="shared" si="140"/>
        <v>6190.0000000000009</v>
      </c>
      <c r="R657" s="11" t="str">
        <f t="shared" si="134"/>
        <v>6.19</v>
      </c>
      <c r="S657" s="11" t="str">
        <f t="shared" si="135"/>
        <v>k</v>
      </c>
      <c r="T657" s="16" t="str">
        <f t="shared" si="132"/>
        <v>612</v>
      </c>
      <c r="U657" s="16" t="str">
        <f t="shared" si="141"/>
        <v>6191</v>
      </c>
      <c r="V657" s="22">
        <v>2.4900000000000002</v>
      </c>
      <c r="W657" s="9">
        <f t="shared" si="136"/>
        <v>1</v>
      </c>
      <c r="X657" s="16">
        <f t="shared" si="142"/>
        <v>2.4900000000000002</v>
      </c>
      <c r="Y657" s="11" t="str">
        <f t="shared" si="137"/>
        <v>2.49</v>
      </c>
      <c r="Z657" s="11">
        <f t="shared" si="138"/>
        <v>0</v>
      </c>
      <c r="AB657" s="16" t="str">
        <f t="shared" si="139"/>
        <v>2R49</v>
      </c>
    </row>
    <row r="658" spans="15:28">
      <c r="O658" s="16">
        <v>6.34</v>
      </c>
      <c r="P658" s="9">
        <f t="shared" si="133"/>
        <v>4</v>
      </c>
      <c r="Q658" s="9">
        <f t="shared" si="140"/>
        <v>6340</v>
      </c>
      <c r="R658" s="11" t="str">
        <f t="shared" si="134"/>
        <v>6.34</v>
      </c>
      <c r="S658" s="11" t="str">
        <f t="shared" si="135"/>
        <v>k</v>
      </c>
      <c r="T658" s="16" t="str">
        <f t="shared" si="132"/>
        <v>632</v>
      </c>
      <c r="U658" s="16" t="str">
        <f t="shared" si="141"/>
        <v>6341</v>
      </c>
      <c r="V658" s="22">
        <v>2.52</v>
      </c>
      <c r="W658" s="9">
        <f t="shared" si="136"/>
        <v>1</v>
      </c>
      <c r="X658" s="16">
        <f t="shared" si="142"/>
        <v>2.52</v>
      </c>
      <c r="Y658" s="11" t="str">
        <f t="shared" si="137"/>
        <v>2.52</v>
      </c>
      <c r="Z658" s="11">
        <f t="shared" si="138"/>
        <v>0</v>
      </c>
      <c r="AB658" s="16" t="str">
        <f t="shared" si="139"/>
        <v>2R52</v>
      </c>
    </row>
    <row r="659" spans="15:28">
      <c r="O659" s="16">
        <v>6.49</v>
      </c>
      <c r="P659" s="9">
        <f t="shared" si="133"/>
        <v>4</v>
      </c>
      <c r="Q659" s="9">
        <f t="shared" si="140"/>
        <v>6490</v>
      </c>
      <c r="R659" s="11" t="str">
        <f t="shared" si="134"/>
        <v>6.49</v>
      </c>
      <c r="S659" s="11" t="str">
        <f t="shared" si="135"/>
        <v>k</v>
      </c>
      <c r="T659" s="16" t="str">
        <f t="shared" si="132"/>
        <v>642</v>
      </c>
      <c r="U659" s="16" t="str">
        <f t="shared" si="141"/>
        <v>6491</v>
      </c>
      <c r="V659" s="22">
        <v>2.5499999999999998</v>
      </c>
      <c r="W659" s="9">
        <f t="shared" si="136"/>
        <v>1</v>
      </c>
      <c r="X659" s="16">
        <f t="shared" si="142"/>
        <v>2.5499999999999998</v>
      </c>
      <c r="Y659" s="11" t="str">
        <f t="shared" si="137"/>
        <v>2.55</v>
      </c>
      <c r="Z659" s="11">
        <f t="shared" si="138"/>
        <v>0</v>
      </c>
      <c r="AB659" s="16" t="str">
        <f t="shared" si="139"/>
        <v>2R55</v>
      </c>
    </row>
    <row r="660" spans="15:28">
      <c r="O660" s="16">
        <v>6.65</v>
      </c>
      <c r="P660" s="9">
        <f t="shared" si="133"/>
        <v>4</v>
      </c>
      <c r="Q660" s="9">
        <f t="shared" si="140"/>
        <v>6650</v>
      </c>
      <c r="R660" s="11" t="str">
        <f t="shared" si="134"/>
        <v>6.65</v>
      </c>
      <c r="S660" s="11" t="str">
        <f t="shared" si="135"/>
        <v>k</v>
      </c>
      <c r="T660" s="16" t="str">
        <f t="shared" si="132"/>
        <v>662</v>
      </c>
      <c r="U660" s="16" t="str">
        <f t="shared" si="141"/>
        <v>6651</v>
      </c>
      <c r="V660" s="22">
        <v>2.58</v>
      </c>
      <c r="W660" s="9">
        <f t="shared" si="136"/>
        <v>1</v>
      </c>
      <c r="X660" s="16">
        <f t="shared" si="142"/>
        <v>2.58</v>
      </c>
      <c r="Y660" s="11" t="str">
        <f t="shared" si="137"/>
        <v>2.58</v>
      </c>
      <c r="Z660" s="11">
        <f t="shared" si="138"/>
        <v>0</v>
      </c>
      <c r="AB660" s="16" t="str">
        <f t="shared" si="139"/>
        <v>2R58</v>
      </c>
    </row>
    <row r="661" spans="15:28">
      <c r="O661" s="16">
        <v>6.81</v>
      </c>
      <c r="P661" s="9">
        <f t="shared" si="133"/>
        <v>4</v>
      </c>
      <c r="Q661" s="9">
        <f t="shared" si="140"/>
        <v>6810</v>
      </c>
      <c r="R661" s="11" t="str">
        <f t="shared" si="134"/>
        <v>6.81</v>
      </c>
      <c r="S661" s="11" t="str">
        <f t="shared" si="135"/>
        <v>k</v>
      </c>
      <c r="T661" s="16" t="str">
        <f t="shared" si="132"/>
        <v>682</v>
      </c>
      <c r="U661" s="16" t="str">
        <f t="shared" si="141"/>
        <v>6811</v>
      </c>
      <c r="V661" s="22">
        <v>2.61</v>
      </c>
      <c r="W661" s="9">
        <f t="shared" si="136"/>
        <v>1</v>
      </c>
      <c r="X661" s="16">
        <f t="shared" si="142"/>
        <v>2.61</v>
      </c>
      <c r="Y661" s="11" t="str">
        <f t="shared" si="137"/>
        <v>2.61</v>
      </c>
      <c r="Z661" s="11">
        <f t="shared" si="138"/>
        <v>0</v>
      </c>
      <c r="AB661" s="16" t="str">
        <f t="shared" si="139"/>
        <v>2R61</v>
      </c>
    </row>
    <row r="662" spans="15:28">
      <c r="O662" s="16">
        <v>6.98</v>
      </c>
      <c r="P662" s="9">
        <f t="shared" si="133"/>
        <v>4</v>
      </c>
      <c r="Q662" s="9">
        <f t="shared" si="140"/>
        <v>6980</v>
      </c>
      <c r="R662" s="11" t="str">
        <f t="shared" si="134"/>
        <v>6.98</v>
      </c>
      <c r="S662" s="11" t="str">
        <f t="shared" si="135"/>
        <v>k</v>
      </c>
      <c r="T662" s="16" t="str">
        <f t="shared" si="132"/>
        <v>692</v>
      </c>
      <c r="U662" s="16" t="str">
        <f t="shared" si="141"/>
        <v>6981</v>
      </c>
      <c r="V662" s="22">
        <v>2.64</v>
      </c>
      <c r="W662" s="9">
        <f t="shared" si="136"/>
        <v>1</v>
      </c>
      <c r="X662" s="16">
        <f t="shared" si="142"/>
        <v>2.64</v>
      </c>
      <c r="Y662" s="11" t="str">
        <f t="shared" si="137"/>
        <v>2.64</v>
      </c>
      <c r="Z662" s="11">
        <f t="shared" si="138"/>
        <v>0</v>
      </c>
      <c r="AB662" s="16" t="str">
        <f t="shared" si="139"/>
        <v>2R64</v>
      </c>
    </row>
    <row r="663" spans="15:28">
      <c r="O663" s="16">
        <v>7.15</v>
      </c>
      <c r="P663" s="9">
        <f t="shared" si="133"/>
        <v>4</v>
      </c>
      <c r="Q663" s="9">
        <f t="shared" si="140"/>
        <v>7150</v>
      </c>
      <c r="R663" s="11" t="str">
        <f t="shared" si="134"/>
        <v>7.15</v>
      </c>
      <c r="S663" s="11" t="str">
        <f t="shared" si="135"/>
        <v>k</v>
      </c>
      <c r="T663" s="16" t="str">
        <f t="shared" si="132"/>
        <v>712</v>
      </c>
      <c r="U663" s="16" t="str">
        <f t="shared" si="141"/>
        <v>7151</v>
      </c>
      <c r="V663" s="22">
        <v>2.67</v>
      </c>
      <c r="W663" s="9">
        <f t="shared" si="136"/>
        <v>1</v>
      </c>
      <c r="X663" s="16">
        <f t="shared" si="142"/>
        <v>2.67</v>
      </c>
      <c r="Y663" s="11" t="str">
        <f t="shared" si="137"/>
        <v>2.67</v>
      </c>
      <c r="Z663" s="11">
        <f t="shared" si="138"/>
        <v>0</v>
      </c>
      <c r="AB663" s="16" t="str">
        <f t="shared" si="139"/>
        <v>2R67</v>
      </c>
    </row>
    <row r="664" spans="15:28">
      <c r="O664" s="16">
        <v>7.32</v>
      </c>
      <c r="P664" s="9">
        <f t="shared" si="133"/>
        <v>4</v>
      </c>
      <c r="Q664" s="9">
        <f t="shared" si="140"/>
        <v>7320</v>
      </c>
      <c r="R664" s="11" t="str">
        <f t="shared" si="134"/>
        <v>7.32</v>
      </c>
      <c r="S664" s="11" t="str">
        <f t="shared" si="135"/>
        <v>k</v>
      </c>
      <c r="T664" s="16" t="str">
        <f t="shared" si="132"/>
        <v>732</v>
      </c>
      <c r="U664" s="16" t="str">
        <f t="shared" si="141"/>
        <v>7321</v>
      </c>
      <c r="V664" s="22">
        <v>2.71</v>
      </c>
      <c r="W664" s="9">
        <f t="shared" si="136"/>
        <v>1</v>
      </c>
      <c r="X664" s="16">
        <f t="shared" si="142"/>
        <v>2.71</v>
      </c>
      <c r="Y664" s="11" t="str">
        <f t="shared" si="137"/>
        <v>2.71</v>
      </c>
      <c r="Z664" s="11">
        <f t="shared" si="138"/>
        <v>0</v>
      </c>
      <c r="AB664" s="16" t="str">
        <f t="shared" si="139"/>
        <v>2R71</v>
      </c>
    </row>
    <row r="665" spans="15:28">
      <c r="O665" s="16">
        <v>7.5</v>
      </c>
      <c r="P665" s="9">
        <f t="shared" si="133"/>
        <v>4</v>
      </c>
      <c r="Q665" s="9">
        <f t="shared" si="140"/>
        <v>7500</v>
      </c>
      <c r="R665" s="11" t="str">
        <f t="shared" si="134"/>
        <v>7.50</v>
      </c>
      <c r="S665" s="11" t="str">
        <f t="shared" si="135"/>
        <v>k</v>
      </c>
      <c r="T665" s="16" t="str">
        <f t="shared" si="132"/>
        <v>752</v>
      </c>
      <c r="U665" s="16" t="str">
        <f t="shared" si="141"/>
        <v>7501</v>
      </c>
      <c r="V665" s="22">
        <v>2.74</v>
      </c>
      <c r="W665" s="9">
        <f t="shared" si="136"/>
        <v>1</v>
      </c>
      <c r="X665" s="16">
        <f t="shared" si="142"/>
        <v>2.74</v>
      </c>
      <c r="Y665" s="11" t="str">
        <f t="shared" si="137"/>
        <v>2.74</v>
      </c>
      <c r="Z665" s="11">
        <f t="shared" si="138"/>
        <v>0</v>
      </c>
      <c r="AB665" s="16" t="str">
        <f t="shared" si="139"/>
        <v>2R74</v>
      </c>
    </row>
    <row r="666" spans="15:28">
      <c r="O666" s="16">
        <v>7.68</v>
      </c>
      <c r="P666" s="9">
        <f t="shared" si="133"/>
        <v>4</v>
      </c>
      <c r="Q666" s="9">
        <f t="shared" si="140"/>
        <v>7680</v>
      </c>
      <c r="R666" s="11" t="str">
        <f t="shared" si="134"/>
        <v>7.68</v>
      </c>
      <c r="S666" s="11" t="str">
        <f t="shared" si="135"/>
        <v>k</v>
      </c>
      <c r="T666" s="16" t="str">
        <f t="shared" si="132"/>
        <v>762</v>
      </c>
      <c r="U666" s="16" t="str">
        <f t="shared" si="141"/>
        <v>7681</v>
      </c>
      <c r="V666" s="22">
        <v>2.77</v>
      </c>
      <c r="W666" s="9">
        <f t="shared" si="136"/>
        <v>1</v>
      </c>
      <c r="X666" s="16">
        <f t="shared" si="142"/>
        <v>2.77</v>
      </c>
      <c r="Y666" s="11" t="str">
        <f t="shared" si="137"/>
        <v>2.77</v>
      </c>
      <c r="Z666" s="11">
        <f t="shared" si="138"/>
        <v>0</v>
      </c>
      <c r="AB666" s="16" t="str">
        <f t="shared" si="139"/>
        <v>2R77</v>
      </c>
    </row>
    <row r="667" spans="15:28">
      <c r="O667" s="16">
        <v>7.87</v>
      </c>
      <c r="P667" s="9">
        <f t="shared" si="133"/>
        <v>4</v>
      </c>
      <c r="Q667" s="9">
        <f t="shared" si="140"/>
        <v>7870</v>
      </c>
      <c r="R667" s="11" t="str">
        <f t="shared" si="134"/>
        <v>7.87</v>
      </c>
      <c r="S667" s="11" t="str">
        <f t="shared" si="135"/>
        <v>k</v>
      </c>
      <c r="T667" s="16" t="str">
        <f t="shared" si="132"/>
        <v>782</v>
      </c>
      <c r="U667" s="16" t="str">
        <f t="shared" si="141"/>
        <v>7871</v>
      </c>
      <c r="V667" s="22">
        <v>2.8</v>
      </c>
      <c r="W667" s="9">
        <f t="shared" si="136"/>
        <v>1</v>
      </c>
      <c r="X667" s="16">
        <f t="shared" si="142"/>
        <v>2.8</v>
      </c>
      <c r="Y667" s="11" t="str">
        <f t="shared" si="137"/>
        <v>2.80</v>
      </c>
      <c r="Z667" s="11">
        <f t="shared" si="138"/>
        <v>0</v>
      </c>
      <c r="AB667" s="16" t="str">
        <f t="shared" si="139"/>
        <v>2R80</v>
      </c>
    </row>
    <row r="668" spans="15:28">
      <c r="O668" s="16">
        <v>8.06</v>
      </c>
      <c r="P668" s="9">
        <f t="shared" si="133"/>
        <v>4</v>
      </c>
      <c r="Q668" s="9">
        <f t="shared" si="140"/>
        <v>8060</v>
      </c>
      <c r="R668" s="11" t="str">
        <f t="shared" si="134"/>
        <v>8.06</v>
      </c>
      <c r="S668" s="11" t="str">
        <f t="shared" si="135"/>
        <v>k</v>
      </c>
      <c r="T668" s="16" t="str">
        <f t="shared" si="132"/>
        <v>802</v>
      </c>
      <c r="U668" s="16" t="str">
        <f t="shared" si="141"/>
        <v>8061</v>
      </c>
      <c r="V668" s="22">
        <v>2.84</v>
      </c>
      <c r="W668" s="9">
        <f t="shared" si="136"/>
        <v>1</v>
      </c>
      <c r="X668" s="16">
        <f t="shared" si="142"/>
        <v>2.84</v>
      </c>
      <c r="Y668" s="11" t="str">
        <f t="shared" si="137"/>
        <v>2.84</v>
      </c>
      <c r="Z668" s="11">
        <f t="shared" si="138"/>
        <v>0</v>
      </c>
      <c r="AB668" s="16" t="str">
        <f t="shared" si="139"/>
        <v>2R84</v>
      </c>
    </row>
    <row r="669" spans="15:28">
      <c r="O669" s="16">
        <v>8.25</v>
      </c>
      <c r="P669" s="9">
        <f t="shared" si="133"/>
        <v>4</v>
      </c>
      <c r="Q669" s="9">
        <f t="shared" si="140"/>
        <v>8250</v>
      </c>
      <c r="R669" s="11" t="str">
        <f t="shared" si="134"/>
        <v>8.25</v>
      </c>
      <c r="S669" s="11" t="str">
        <f t="shared" si="135"/>
        <v>k</v>
      </c>
      <c r="T669" s="16" t="str">
        <f t="shared" si="132"/>
        <v>822</v>
      </c>
      <c r="U669" s="16" t="str">
        <f t="shared" si="141"/>
        <v>8251</v>
      </c>
      <c r="V669" s="22">
        <v>2.87</v>
      </c>
      <c r="W669" s="9">
        <f t="shared" si="136"/>
        <v>1</v>
      </c>
      <c r="X669" s="16">
        <f t="shared" si="142"/>
        <v>2.87</v>
      </c>
      <c r="Y669" s="11" t="str">
        <f t="shared" si="137"/>
        <v>2.87</v>
      </c>
      <c r="Z669" s="11">
        <f t="shared" si="138"/>
        <v>0</v>
      </c>
      <c r="AB669" s="16" t="str">
        <f t="shared" si="139"/>
        <v>2R87</v>
      </c>
    </row>
    <row r="670" spans="15:28">
      <c r="O670" s="16">
        <v>8.4499999999999993</v>
      </c>
      <c r="P670" s="9">
        <f t="shared" si="133"/>
        <v>4</v>
      </c>
      <c r="Q670" s="9">
        <f t="shared" si="140"/>
        <v>8450</v>
      </c>
      <c r="R670" s="11" t="str">
        <f t="shared" si="134"/>
        <v>8.45</v>
      </c>
      <c r="S670" s="11" t="str">
        <f t="shared" si="135"/>
        <v>k</v>
      </c>
      <c r="T670" s="16" t="str">
        <f t="shared" si="132"/>
        <v>842</v>
      </c>
      <c r="U670" s="16" t="str">
        <f t="shared" si="141"/>
        <v>8451</v>
      </c>
      <c r="V670" s="22">
        <v>2.91</v>
      </c>
      <c r="W670" s="9">
        <f t="shared" si="136"/>
        <v>1</v>
      </c>
      <c r="X670" s="16">
        <f t="shared" si="142"/>
        <v>2.91</v>
      </c>
      <c r="Y670" s="11" t="str">
        <f t="shared" si="137"/>
        <v>2.91</v>
      </c>
      <c r="Z670" s="11">
        <f t="shared" si="138"/>
        <v>0</v>
      </c>
      <c r="AB670" s="16" t="str">
        <f t="shared" si="139"/>
        <v>2R91</v>
      </c>
    </row>
    <row r="671" spans="15:28">
      <c r="O671" s="16">
        <v>8.66</v>
      </c>
      <c r="P671" s="9">
        <f t="shared" si="133"/>
        <v>4</v>
      </c>
      <c r="Q671" s="9">
        <f t="shared" si="140"/>
        <v>8660</v>
      </c>
      <c r="R671" s="11" t="str">
        <f t="shared" si="134"/>
        <v>8.66</v>
      </c>
      <c r="S671" s="11" t="str">
        <f t="shared" si="135"/>
        <v>k</v>
      </c>
      <c r="T671" s="16" t="str">
        <f t="shared" si="132"/>
        <v>862</v>
      </c>
      <c r="U671" s="16" t="str">
        <f t="shared" si="141"/>
        <v>8661</v>
      </c>
      <c r="V671" s="22">
        <v>2.94</v>
      </c>
      <c r="W671" s="9">
        <f t="shared" si="136"/>
        <v>1</v>
      </c>
      <c r="X671" s="16">
        <f t="shared" si="142"/>
        <v>2.94</v>
      </c>
      <c r="Y671" s="11" t="str">
        <f t="shared" si="137"/>
        <v>2.94</v>
      </c>
      <c r="Z671" s="11">
        <f t="shared" si="138"/>
        <v>0</v>
      </c>
      <c r="AB671" s="16" t="str">
        <f t="shared" si="139"/>
        <v>2R94</v>
      </c>
    </row>
    <row r="672" spans="15:28">
      <c r="O672" s="16">
        <v>8.8699999999999992</v>
      </c>
      <c r="P672" s="9">
        <f t="shared" si="133"/>
        <v>4</v>
      </c>
      <c r="Q672" s="9">
        <f t="shared" si="140"/>
        <v>8869.9999999999982</v>
      </c>
      <c r="R672" s="11" t="str">
        <f t="shared" si="134"/>
        <v>8.87</v>
      </c>
      <c r="S672" s="11" t="str">
        <f t="shared" si="135"/>
        <v>k</v>
      </c>
      <c r="T672" s="16" t="str">
        <f t="shared" si="132"/>
        <v>882</v>
      </c>
      <c r="U672" s="16" t="str">
        <f t="shared" si="141"/>
        <v>8871</v>
      </c>
      <c r="V672" s="22">
        <v>2.98</v>
      </c>
      <c r="W672" s="9">
        <f t="shared" si="136"/>
        <v>1</v>
      </c>
      <c r="X672" s="16">
        <f t="shared" si="142"/>
        <v>2.98</v>
      </c>
      <c r="Y672" s="11" t="str">
        <f t="shared" si="137"/>
        <v>2.98</v>
      </c>
      <c r="Z672" s="11">
        <f t="shared" si="138"/>
        <v>0</v>
      </c>
      <c r="AB672" s="16" t="str">
        <f t="shared" si="139"/>
        <v>2R98</v>
      </c>
    </row>
    <row r="673" spans="15:28">
      <c r="O673" s="16">
        <v>9.09</v>
      </c>
      <c r="P673" s="9">
        <f t="shared" si="133"/>
        <v>4</v>
      </c>
      <c r="Q673" s="9">
        <f t="shared" si="140"/>
        <v>9090</v>
      </c>
      <c r="R673" s="11" t="str">
        <f t="shared" si="134"/>
        <v>9.09</v>
      </c>
      <c r="S673" s="11" t="str">
        <f t="shared" si="135"/>
        <v>k</v>
      </c>
      <c r="T673" s="16" t="str">
        <f t="shared" si="132"/>
        <v>902</v>
      </c>
      <c r="U673" s="16" t="str">
        <f t="shared" si="141"/>
        <v>9091</v>
      </c>
      <c r="V673" s="22">
        <v>3.01</v>
      </c>
      <c r="W673" s="9">
        <f t="shared" si="136"/>
        <v>1</v>
      </c>
      <c r="X673" s="16">
        <f t="shared" si="142"/>
        <v>3.01</v>
      </c>
      <c r="Y673" s="11" t="str">
        <f t="shared" si="137"/>
        <v>3.01</v>
      </c>
      <c r="Z673" s="11">
        <f t="shared" si="138"/>
        <v>0</v>
      </c>
      <c r="AB673" s="16" t="str">
        <f t="shared" si="139"/>
        <v>3R01</v>
      </c>
    </row>
    <row r="674" spans="15:28">
      <c r="O674" s="16">
        <v>9.31</v>
      </c>
      <c r="P674" s="9">
        <f t="shared" si="133"/>
        <v>4</v>
      </c>
      <c r="Q674" s="9">
        <f t="shared" si="140"/>
        <v>9310</v>
      </c>
      <c r="R674" s="11" t="str">
        <f t="shared" si="134"/>
        <v>9.31</v>
      </c>
      <c r="S674" s="11" t="str">
        <f t="shared" si="135"/>
        <v>k</v>
      </c>
      <c r="T674" s="16" t="str">
        <f t="shared" si="132"/>
        <v>932</v>
      </c>
      <c r="U674" s="16" t="str">
        <f t="shared" si="141"/>
        <v>9311</v>
      </c>
      <c r="V674" s="22">
        <v>3.05</v>
      </c>
      <c r="W674" s="9">
        <f t="shared" si="136"/>
        <v>1</v>
      </c>
      <c r="X674" s="16">
        <f t="shared" si="142"/>
        <v>3.05</v>
      </c>
      <c r="Y674" s="11" t="str">
        <f t="shared" si="137"/>
        <v>3.05</v>
      </c>
      <c r="Z674" s="11">
        <f t="shared" si="138"/>
        <v>0</v>
      </c>
      <c r="AB674" s="16" t="str">
        <f t="shared" si="139"/>
        <v>3R05</v>
      </c>
    </row>
    <row r="675" spans="15:28">
      <c r="O675" s="16">
        <v>9.5299999999999994</v>
      </c>
      <c r="P675" s="9">
        <f t="shared" si="133"/>
        <v>4</v>
      </c>
      <c r="Q675" s="9">
        <f t="shared" si="140"/>
        <v>9530</v>
      </c>
      <c r="R675" s="11" t="str">
        <f t="shared" si="134"/>
        <v>9.53</v>
      </c>
      <c r="S675" s="11" t="str">
        <f t="shared" si="135"/>
        <v>k</v>
      </c>
      <c r="T675" s="16" t="str">
        <f t="shared" si="132"/>
        <v>952</v>
      </c>
      <c r="U675" s="16" t="str">
        <f t="shared" si="141"/>
        <v>9531</v>
      </c>
      <c r="V675" s="22">
        <v>3.09</v>
      </c>
      <c r="W675" s="9">
        <f t="shared" si="136"/>
        <v>1</v>
      </c>
      <c r="X675" s="16">
        <f t="shared" si="142"/>
        <v>3.09</v>
      </c>
      <c r="Y675" s="11" t="str">
        <f t="shared" si="137"/>
        <v>3.09</v>
      </c>
      <c r="Z675" s="11">
        <f t="shared" si="138"/>
        <v>0</v>
      </c>
      <c r="AB675" s="16" t="str">
        <f t="shared" si="139"/>
        <v>3R09</v>
      </c>
    </row>
    <row r="676" spans="15:28">
      <c r="O676" s="16">
        <v>9.76</v>
      </c>
      <c r="P676" s="9">
        <f t="shared" si="133"/>
        <v>4</v>
      </c>
      <c r="Q676" s="9">
        <f t="shared" si="140"/>
        <v>9760</v>
      </c>
      <c r="R676" s="11" t="str">
        <f t="shared" si="134"/>
        <v>9.76</v>
      </c>
      <c r="S676" s="11" t="str">
        <f t="shared" si="135"/>
        <v>k</v>
      </c>
      <c r="T676" s="16" t="str">
        <f t="shared" si="132"/>
        <v>972</v>
      </c>
      <c r="U676" s="16" t="str">
        <f t="shared" si="141"/>
        <v>9761</v>
      </c>
      <c r="V676" s="22">
        <v>3.12</v>
      </c>
      <c r="W676" s="9">
        <f t="shared" si="136"/>
        <v>1</v>
      </c>
      <c r="X676" s="16">
        <f t="shared" si="142"/>
        <v>3.12</v>
      </c>
      <c r="Y676" s="11" t="str">
        <f t="shared" si="137"/>
        <v>3.12</v>
      </c>
      <c r="Z676" s="11">
        <f t="shared" si="138"/>
        <v>0</v>
      </c>
      <c r="AB676" s="16" t="str">
        <f t="shared" si="139"/>
        <v>3R12</v>
      </c>
    </row>
    <row r="677" spans="15:28">
      <c r="O677" s="16">
        <v>1</v>
      </c>
      <c r="P677" s="9">
        <f t="shared" si="133"/>
        <v>5</v>
      </c>
      <c r="Q677" s="9">
        <f>O677*10^P677/10</f>
        <v>10000</v>
      </c>
      <c r="R677" s="11" t="str">
        <f t="shared" si="134"/>
        <v>10.0</v>
      </c>
      <c r="S677" s="11" t="str">
        <f t="shared" si="135"/>
        <v>k</v>
      </c>
      <c r="T677" s="16" t="str">
        <f t="shared" ref="T677:T740" si="143">IF(P677&lt;2,LEFT(U677,3),LEFT(U677,2)&amp;P677-2)</f>
        <v>103</v>
      </c>
      <c r="U677" s="16" t="str">
        <f t="shared" si="141"/>
        <v>1002</v>
      </c>
      <c r="V677" s="22">
        <v>3.16</v>
      </c>
      <c r="W677" s="9">
        <f t="shared" si="136"/>
        <v>1</v>
      </c>
      <c r="X677" s="16">
        <f t="shared" si="142"/>
        <v>3.16</v>
      </c>
      <c r="Y677" s="11" t="str">
        <f t="shared" si="137"/>
        <v>3.16</v>
      </c>
      <c r="Z677" s="11">
        <f t="shared" si="138"/>
        <v>0</v>
      </c>
      <c r="AB677" s="16" t="str">
        <f t="shared" si="139"/>
        <v>3R16</v>
      </c>
    </row>
    <row r="678" spans="15:28">
      <c r="O678" s="16">
        <v>1.02</v>
      </c>
      <c r="P678" s="9">
        <f t="shared" ref="P678:P741" si="144">IF(O678=1,P677+1,P677)</f>
        <v>5</v>
      </c>
      <c r="Q678" s="9">
        <f t="shared" ref="Q678:Q741" si="145">O678*10^P678/10</f>
        <v>10200</v>
      </c>
      <c r="R678" s="11" t="str">
        <f t="shared" si="134"/>
        <v>10.2</v>
      </c>
      <c r="S678" s="11" t="str">
        <f t="shared" si="135"/>
        <v>k</v>
      </c>
      <c r="T678" s="16" t="str">
        <f t="shared" si="143"/>
        <v>103</v>
      </c>
      <c r="U678" s="16" t="str">
        <f t="shared" si="141"/>
        <v>1022</v>
      </c>
      <c r="V678" s="22">
        <v>3.2</v>
      </c>
      <c r="W678" s="9">
        <f t="shared" si="136"/>
        <v>1</v>
      </c>
      <c r="X678" s="16">
        <f t="shared" si="142"/>
        <v>3.2</v>
      </c>
      <c r="Y678" s="11" t="str">
        <f t="shared" si="137"/>
        <v>3.20</v>
      </c>
      <c r="Z678" s="11">
        <f t="shared" si="138"/>
        <v>0</v>
      </c>
      <c r="AB678" s="16" t="str">
        <f t="shared" si="139"/>
        <v>3R20</v>
      </c>
    </row>
    <row r="679" spans="15:28">
      <c r="O679" s="16">
        <v>1.05</v>
      </c>
      <c r="P679" s="9">
        <f t="shared" si="144"/>
        <v>5</v>
      </c>
      <c r="Q679" s="9">
        <f t="shared" si="145"/>
        <v>10500</v>
      </c>
      <c r="R679" s="11" t="str">
        <f t="shared" si="134"/>
        <v>10.5</v>
      </c>
      <c r="S679" s="11" t="str">
        <f t="shared" si="135"/>
        <v>k</v>
      </c>
      <c r="T679" s="16" t="str">
        <f t="shared" si="143"/>
        <v>103</v>
      </c>
      <c r="U679" s="16" t="str">
        <f t="shared" si="141"/>
        <v>1052</v>
      </c>
      <c r="V679" s="22">
        <v>3.24</v>
      </c>
      <c r="W679" s="9">
        <f t="shared" si="136"/>
        <v>1</v>
      </c>
      <c r="X679" s="16">
        <f t="shared" si="142"/>
        <v>3.2400000000000007</v>
      </c>
      <c r="Y679" s="11" t="str">
        <f t="shared" si="137"/>
        <v>3.24</v>
      </c>
      <c r="Z679" s="11">
        <f t="shared" si="138"/>
        <v>0</v>
      </c>
      <c r="AB679" s="16" t="str">
        <f t="shared" si="139"/>
        <v>3R24</v>
      </c>
    </row>
    <row r="680" spans="15:28">
      <c r="O680" s="16">
        <v>1.07</v>
      </c>
      <c r="P680" s="9">
        <f t="shared" si="144"/>
        <v>5</v>
      </c>
      <c r="Q680" s="9">
        <f t="shared" si="145"/>
        <v>10700</v>
      </c>
      <c r="R680" s="11" t="str">
        <f t="shared" si="134"/>
        <v>10.7</v>
      </c>
      <c r="S680" s="11" t="str">
        <f t="shared" si="135"/>
        <v>k</v>
      </c>
      <c r="T680" s="16" t="str">
        <f t="shared" si="143"/>
        <v>103</v>
      </c>
      <c r="U680" s="16" t="str">
        <f t="shared" si="141"/>
        <v>1072</v>
      </c>
      <c r="V680" s="22">
        <v>3.28</v>
      </c>
      <c r="W680" s="9">
        <f t="shared" si="136"/>
        <v>1</v>
      </c>
      <c r="X680" s="16">
        <f t="shared" si="142"/>
        <v>3.28</v>
      </c>
      <c r="Y680" s="11" t="str">
        <f t="shared" si="137"/>
        <v>3.28</v>
      </c>
      <c r="Z680" s="11">
        <f t="shared" si="138"/>
        <v>0</v>
      </c>
      <c r="AB680" s="16" t="str">
        <f t="shared" si="139"/>
        <v>3R28</v>
      </c>
    </row>
    <row r="681" spans="15:28">
      <c r="O681" s="16">
        <v>1.1000000000000001</v>
      </c>
      <c r="P681" s="9">
        <f t="shared" si="144"/>
        <v>5</v>
      </c>
      <c r="Q681" s="9">
        <f t="shared" si="145"/>
        <v>11000.000000000002</v>
      </c>
      <c r="R681" s="11" t="str">
        <f t="shared" si="134"/>
        <v>11.0</v>
      </c>
      <c r="S681" s="11" t="str">
        <f t="shared" si="135"/>
        <v>k</v>
      </c>
      <c r="T681" s="16" t="str">
        <f t="shared" si="143"/>
        <v>113</v>
      </c>
      <c r="U681" s="16" t="str">
        <f t="shared" si="141"/>
        <v>1102</v>
      </c>
      <c r="V681" s="22">
        <v>3.32</v>
      </c>
      <c r="W681" s="9">
        <f t="shared" si="136"/>
        <v>1</v>
      </c>
      <c r="X681" s="16">
        <f t="shared" si="142"/>
        <v>3.3199999999999994</v>
      </c>
      <c r="Y681" s="11" t="str">
        <f t="shared" si="137"/>
        <v>3.32</v>
      </c>
      <c r="Z681" s="11">
        <f t="shared" si="138"/>
        <v>0</v>
      </c>
      <c r="AB681" s="16" t="str">
        <f t="shared" si="139"/>
        <v>3R32</v>
      </c>
    </row>
    <row r="682" spans="15:28">
      <c r="O682" s="16">
        <v>1.1299999999999999</v>
      </c>
      <c r="P682" s="9">
        <f t="shared" si="144"/>
        <v>5</v>
      </c>
      <c r="Q682" s="9">
        <f t="shared" si="145"/>
        <v>11299.999999999998</v>
      </c>
      <c r="R682" s="11" t="str">
        <f t="shared" si="134"/>
        <v>11.3</v>
      </c>
      <c r="S682" s="11" t="str">
        <f t="shared" si="135"/>
        <v>k</v>
      </c>
      <c r="T682" s="16" t="str">
        <f t="shared" si="143"/>
        <v>113</v>
      </c>
      <c r="U682" s="16" t="str">
        <f t="shared" si="141"/>
        <v>1132</v>
      </c>
      <c r="V682" s="22">
        <v>3.36</v>
      </c>
      <c r="W682" s="9">
        <f t="shared" si="136"/>
        <v>1</v>
      </c>
      <c r="X682" s="16">
        <f t="shared" si="142"/>
        <v>3.3600000000000003</v>
      </c>
      <c r="Y682" s="11" t="str">
        <f t="shared" si="137"/>
        <v>3.36</v>
      </c>
      <c r="Z682" s="11">
        <f t="shared" si="138"/>
        <v>0</v>
      </c>
      <c r="AB682" s="16" t="str">
        <f t="shared" si="139"/>
        <v>3R36</v>
      </c>
    </row>
    <row r="683" spans="15:28">
      <c r="O683" s="16">
        <v>1.1499999999999999</v>
      </c>
      <c r="P683" s="9">
        <f t="shared" si="144"/>
        <v>5</v>
      </c>
      <c r="Q683" s="9">
        <f t="shared" si="145"/>
        <v>11499.999999999998</v>
      </c>
      <c r="R683" s="11" t="str">
        <f t="shared" si="134"/>
        <v>11.5</v>
      </c>
      <c r="S683" s="11" t="str">
        <f t="shared" si="135"/>
        <v>k</v>
      </c>
      <c r="T683" s="16" t="str">
        <f t="shared" si="143"/>
        <v>113</v>
      </c>
      <c r="U683" s="16" t="str">
        <f t="shared" si="141"/>
        <v>1152</v>
      </c>
      <c r="V683" s="22">
        <v>3.4</v>
      </c>
      <c r="W683" s="9">
        <f t="shared" si="136"/>
        <v>1</v>
      </c>
      <c r="X683" s="16">
        <f t="shared" si="142"/>
        <v>3.4</v>
      </c>
      <c r="Y683" s="11" t="str">
        <f t="shared" si="137"/>
        <v>3.40</v>
      </c>
      <c r="Z683" s="11">
        <f t="shared" si="138"/>
        <v>0</v>
      </c>
      <c r="AB683" s="16" t="str">
        <f t="shared" si="139"/>
        <v>3R40</v>
      </c>
    </row>
    <row r="684" spans="15:28">
      <c r="O684" s="16">
        <v>1.18</v>
      </c>
      <c r="P684" s="9">
        <f t="shared" si="144"/>
        <v>5</v>
      </c>
      <c r="Q684" s="9">
        <f t="shared" si="145"/>
        <v>11800</v>
      </c>
      <c r="R684" s="11" t="str">
        <f t="shared" si="134"/>
        <v>11.8</v>
      </c>
      <c r="S684" s="11" t="str">
        <f t="shared" si="135"/>
        <v>k</v>
      </c>
      <c r="T684" s="16" t="str">
        <f t="shared" si="143"/>
        <v>113</v>
      </c>
      <c r="U684" s="16" t="str">
        <f t="shared" si="141"/>
        <v>1182</v>
      </c>
      <c r="V684" s="22">
        <v>3.44</v>
      </c>
      <c r="W684" s="9">
        <f t="shared" si="136"/>
        <v>1</v>
      </c>
      <c r="X684" s="16">
        <f t="shared" si="142"/>
        <v>3.44</v>
      </c>
      <c r="Y684" s="11" t="str">
        <f t="shared" si="137"/>
        <v>3.44</v>
      </c>
      <c r="Z684" s="11">
        <f t="shared" si="138"/>
        <v>0</v>
      </c>
      <c r="AB684" s="16" t="str">
        <f t="shared" si="139"/>
        <v>3R44</v>
      </c>
    </row>
    <row r="685" spans="15:28">
      <c r="O685" s="16">
        <v>1.21</v>
      </c>
      <c r="P685" s="9">
        <f t="shared" si="144"/>
        <v>5</v>
      </c>
      <c r="Q685" s="9">
        <f t="shared" si="145"/>
        <v>12100</v>
      </c>
      <c r="R685" s="11" t="str">
        <f t="shared" si="134"/>
        <v>12.1</v>
      </c>
      <c r="S685" s="11" t="str">
        <f t="shared" si="135"/>
        <v>k</v>
      </c>
      <c r="T685" s="16" t="str">
        <f t="shared" si="143"/>
        <v>123</v>
      </c>
      <c r="U685" s="16" t="str">
        <f t="shared" si="141"/>
        <v>1212</v>
      </c>
      <c r="V685" s="22">
        <v>3.48</v>
      </c>
      <c r="W685" s="9">
        <f t="shared" si="136"/>
        <v>1</v>
      </c>
      <c r="X685" s="16">
        <f t="shared" si="142"/>
        <v>3.4799999999999995</v>
      </c>
      <c r="Y685" s="11" t="str">
        <f t="shared" si="137"/>
        <v>3.48</v>
      </c>
      <c r="Z685" s="11">
        <f t="shared" si="138"/>
        <v>0</v>
      </c>
      <c r="AB685" s="16" t="str">
        <f t="shared" si="139"/>
        <v>3R48</v>
      </c>
    </row>
    <row r="686" spans="15:28">
      <c r="O686" s="16">
        <v>1.24</v>
      </c>
      <c r="P686" s="9">
        <f t="shared" si="144"/>
        <v>5</v>
      </c>
      <c r="Q686" s="9">
        <f t="shared" si="145"/>
        <v>12400</v>
      </c>
      <c r="R686" s="11" t="str">
        <f t="shared" si="134"/>
        <v>12.4</v>
      </c>
      <c r="S686" s="11" t="str">
        <f t="shared" si="135"/>
        <v>k</v>
      </c>
      <c r="T686" s="16" t="str">
        <f t="shared" si="143"/>
        <v>123</v>
      </c>
      <c r="U686" s="16" t="str">
        <f t="shared" si="141"/>
        <v>1242</v>
      </c>
      <c r="V686" s="22">
        <v>3.52</v>
      </c>
      <c r="W686" s="9">
        <f t="shared" si="136"/>
        <v>1</v>
      </c>
      <c r="X686" s="16">
        <f t="shared" si="142"/>
        <v>3.5200000000000005</v>
      </c>
      <c r="Y686" s="11" t="str">
        <f t="shared" si="137"/>
        <v>3.52</v>
      </c>
      <c r="Z686" s="11">
        <f t="shared" si="138"/>
        <v>0</v>
      </c>
      <c r="AB686" s="16" t="str">
        <f t="shared" si="139"/>
        <v>3R52</v>
      </c>
    </row>
    <row r="687" spans="15:28">
      <c r="O687" s="16">
        <v>1.27</v>
      </c>
      <c r="P687" s="9">
        <f t="shared" si="144"/>
        <v>5</v>
      </c>
      <c r="Q687" s="9">
        <f t="shared" si="145"/>
        <v>12700</v>
      </c>
      <c r="R687" s="11" t="str">
        <f t="shared" si="134"/>
        <v>12.7</v>
      </c>
      <c r="S687" s="11" t="str">
        <f t="shared" si="135"/>
        <v>k</v>
      </c>
      <c r="T687" s="16" t="str">
        <f t="shared" si="143"/>
        <v>123</v>
      </c>
      <c r="U687" s="16" t="str">
        <f t="shared" si="141"/>
        <v>1272</v>
      </c>
      <c r="V687" s="22">
        <v>3.57</v>
      </c>
      <c r="W687" s="9">
        <f t="shared" si="136"/>
        <v>1</v>
      </c>
      <c r="X687" s="16">
        <f t="shared" si="142"/>
        <v>3.5699999999999994</v>
      </c>
      <c r="Y687" s="11" t="str">
        <f t="shared" si="137"/>
        <v>3.57</v>
      </c>
      <c r="Z687" s="11">
        <f t="shared" si="138"/>
        <v>0</v>
      </c>
      <c r="AB687" s="16" t="str">
        <f t="shared" si="139"/>
        <v>3R57</v>
      </c>
    </row>
    <row r="688" spans="15:28">
      <c r="O688" s="16">
        <v>1.3</v>
      </c>
      <c r="P688" s="9">
        <f t="shared" si="144"/>
        <v>5</v>
      </c>
      <c r="Q688" s="9">
        <f t="shared" si="145"/>
        <v>13000</v>
      </c>
      <c r="R688" s="11" t="str">
        <f t="shared" si="134"/>
        <v>13.0</v>
      </c>
      <c r="S688" s="11" t="str">
        <f t="shared" si="135"/>
        <v>k</v>
      </c>
      <c r="T688" s="16" t="str">
        <f t="shared" si="143"/>
        <v>133</v>
      </c>
      <c r="U688" s="16" t="str">
        <f t="shared" si="141"/>
        <v>1302</v>
      </c>
      <c r="V688" s="22">
        <v>3.61</v>
      </c>
      <c r="W688" s="9">
        <f t="shared" si="136"/>
        <v>1</v>
      </c>
      <c r="X688" s="16">
        <f t="shared" si="142"/>
        <v>3.6100000000000003</v>
      </c>
      <c r="Y688" s="11" t="str">
        <f t="shared" si="137"/>
        <v>3.61</v>
      </c>
      <c r="Z688" s="11">
        <f t="shared" si="138"/>
        <v>0</v>
      </c>
      <c r="AB688" s="16" t="str">
        <f t="shared" si="139"/>
        <v>3R61</v>
      </c>
    </row>
    <row r="689" spans="15:28">
      <c r="O689" s="16">
        <v>1.33</v>
      </c>
      <c r="P689" s="9">
        <f t="shared" si="144"/>
        <v>5</v>
      </c>
      <c r="Q689" s="9">
        <f t="shared" si="145"/>
        <v>13300</v>
      </c>
      <c r="R689" s="11" t="str">
        <f t="shared" si="134"/>
        <v>13.3</v>
      </c>
      <c r="S689" s="11" t="str">
        <f t="shared" si="135"/>
        <v>k</v>
      </c>
      <c r="T689" s="16" t="str">
        <f t="shared" si="143"/>
        <v>133</v>
      </c>
      <c r="U689" s="16" t="str">
        <f t="shared" si="141"/>
        <v>1332</v>
      </c>
      <c r="V689" s="22">
        <v>3.65</v>
      </c>
      <c r="W689" s="9">
        <f t="shared" si="136"/>
        <v>1</v>
      </c>
      <c r="X689" s="16">
        <f t="shared" si="142"/>
        <v>3.65</v>
      </c>
      <c r="Y689" s="11" t="str">
        <f t="shared" si="137"/>
        <v>3.65</v>
      </c>
      <c r="Z689" s="11">
        <f t="shared" si="138"/>
        <v>0</v>
      </c>
      <c r="AB689" s="16" t="str">
        <f t="shared" si="139"/>
        <v>3R65</v>
      </c>
    </row>
    <row r="690" spans="15:28">
      <c r="O690" s="16">
        <v>1.37</v>
      </c>
      <c r="P690" s="9">
        <f t="shared" si="144"/>
        <v>5</v>
      </c>
      <c r="Q690" s="9">
        <f t="shared" si="145"/>
        <v>13700</v>
      </c>
      <c r="R690" s="11" t="str">
        <f t="shared" si="134"/>
        <v>13.7</v>
      </c>
      <c r="S690" s="11" t="str">
        <f t="shared" si="135"/>
        <v>k</v>
      </c>
      <c r="T690" s="16" t="str">
        <f t="shared" si="143"/>
        <v>133</v>
      </c>
      <c r="U690" s="16" t="str">
        <f t="shared" si="141"/>
        <v>1372</v>
      </c>
      <c r="V690" s="22">
        <v>3.7</v>
      </c>
      <c r="W690" s="9">
        <f t="shared" si="136"/>
        <v>1</v>
      </c>
      <c r="X690" s="16">
        <f t="shared" si="142"/>
        <v>3.7</v>
      </c>
      <c r="Y690" s="11" t="str">
        <f t="shared" si="137"/>
        <v>3.70</v>
      </c>
      <c r="Z690" s="11">
        <f t="shared" si="138"/>
        <v>0</v>
      </c>
      <c r="AB690" s="16" t="str">
        <f t="shared" si="139"/>
        <v>3R70</v>
      </c>
    </row>
    <row r="691" spans="15:28">
      <c r="O691" s="16">
        <v>1.4</v>
      </c>
      <c r="P691" s="9">
        <f t="shared" si="144"/>
        <v>5</v>
      </c>
      <c r="Q691" s="9">
        <f t="shared" si="145"/>
        <v>14000</v>
      </c>
      <c r="R691" s="11" t="str">
        <f t="shared" si="134"/>
        <v>14.0</v>
      </c>
      <c r="S691" s="11" t="str">
        <f t="shared" si="135"/>
        <v>k</v>
      </c>
      <c r="T691" s="16" t="str">
        <f t="shared" si="143"/>
        <v>143</v>
      </c>
      <c r="U691" s="16" t="str">
        <f t="shared" si="141"/>
        <v>1402</v>
      </c>
      <c r="V691" s="22">
        <v>3.74</v>
      </c>
      <c r="W691" s="9">
        <f t="shared" si="136"/>
        <v>1</v>
      </c>
      <c r="X691" s="16">
        <f t="shared" si="142"/>
        <v>3.7400000000000007</v>
      </c>
      <c r="Y691" s="11" t="str">
        <f t="shared" si="137"/>
        <v>3.74</v>
      </c>
      <c r="Z691" s="11">
        <f t="shared" si="138"/>
        <v>0</v>
      </c>
      <c r="AB691" s="16" t="str">
        <f t="shared" si="139"/>
        <v>3R74</v>
      </c>
    </row>
    <row r="692" spans="15:28">
      <c r="O692" s="16">
        <v>1.43</v>
      </c>
      <c r="P692" s="9">
        <f t="shared" si="144"/>
        <v>5</v>
      </c>
      <c r="Q692" s="9">
        <f t="shared" si="145"/>
        <v>14300</v>
      </c>
      <c r="R692" s="11" t="str">
        <f t="shared" si="134"/>
        <v>14.3</v>
      </c>
      <c r="S692" s="11" t="str">
        <f t="shared" si="135"/>
        <v>k</v>
      </c>
      <c r="T692" s="16" t="str">
        <f t="shared" si="143"/>
        <v>143</v>
      </c>
      <c r="U692" s="16" t="str">
        <f t="shared" si="141"/>
        <v>1432</v>
      </c>
      <c r="V692" s="22">
        <v>3.79</v>
      </c>
      <c r="W692" s="9">
        <f t="shared" si="136"/>
        <v>1</v>
      </c>
      <c r="X692" s="16">
        <f t="shared" si="142"/>
        <v>3.79</v>
      </c>
      <c r="Y692" s="11" t="str">
        <f t="shared" si="137"/>
        <v>3.79</v>
      </c>
      <c r="Z692" s="11">
        <f t="shared" si="138"/>
        <v>0</v>
      </c>
      <c r="AB692" s="16" t="str">
        <f t="shared" si="139"/>
        <v>3R79</v>
      </c>
    </row>
    <row r="693" spans="15:28">
      <c r="O693" s="16">
        <v>1.47</v>
      </c>
      <c r="P693" s="9">
        <f t="shared" si="144"/>
        <v>5</v>
      </c>
      <c r="Q693" s="9">
        <f t="shared" si="145"/>
        <v>14700</v>
      </c>
      <c r="R693" s="11" t="str">
        <f t="shared" si="134"/>
        <v>14.7</v>
      </c>
      <c r="S693" s="11" t="str">
        <f t="shared" si="135"/>
        <v>k</v>
      </c>
      <c r="T693" s="16" t="str">
        <f t="shared" si="143"/>
        <v>143</v>
      </c>
      <c r="U693" s="16" t="str">
        <f t="shared" si="141"/>
        <v>1472</v>
      </c>
      <c r="V693" s="22">
        <v>3.83</v>
      </c>
      <c r="W693" s="9">
        <f t="shared" si="136"/>
        <v>1</v>
      </c>
      <c r="X693" s="16">
        <f t="shared" si="142"/>
        <v>3.8299999999999996</v>
      </c>
      <c r="Y693" s="11" t="str">
        <f t="shared" si="137"/>
        <v>3.83</v>
      </c>
      <c r="Z693" s="11">
        <f t="shared" si="138"/>
        <v>0</v>
      </c>
      <c r="AB693" s="16" t="str">
        <f t="shared" si="139"/>
        <v>3R83</v>
      </c>
    </row>
    <row r="694" spans="15:28">
      <c r="O694" s="16">
        <v>1.5</v>
      </c>
      <c r="P694" s="9">
        <f t="shared" si="144"/>
        <v>5</v>
      </c>
      <c r="Q694" s="9">
        <f t="shared" si="145"/>
        <v>15000</v>
      </c>
      <c r="R694" s="11" t="str">
        <f t="shared" si="134"/>
        <v>15.0</v>
      </c>
      <c r="S694" s="11" t="str">
        <f t="shared" si="135"/>
        <v>k</v>
      </c>
      <c r="T694" s="16" t="str">
        <f t="shared" si="143"/>
        <v>153</v>
      </c>
      <c r="U694" s="16" t="str">
        <f t="shared" si="141"/>
        <v>1502</v>
      </c>
      <c r="V694" s="22">
        <v>3.88</v>
      </c>
      <c r="W694" s="9">
        <f t="shared" si="136"/>
        <v>1</v>
      </c>
      <c r="X694" s="16">
        <f t="shared" si="142"/>
        <v>3.88</v>
      </c>
      <c r="Y694" s="11" t="str">
        <f t="shared" si="137"/>
        <v>3.88</v>
      </c>
      <c r="Z694" s="11">
        <f t="shared" si="138"/>
        <v>0</v>
      </c>
      <c r="AB694" s="16" t="str">
        <f t="shared" si="139"/>
        <v>3R88</v>
      </c>
    </row>
    <row r="695" spans="15:28">
      <c r="O695" s="16">
        <v>1.54</v>
      </c>
      <c r="P695" s="9">
        <f t="shared" si="144"/>
        <v>5</v>
      </c>
      <c r="Q695" s="9">
        <f t="shared" si="145"/>
        <v>15400</v>
      </c>
      <c r="R695" s="11" t="str">
        <f t="shared" si="134"/>
        <v>15.4</v>
      </c>
      <c r="S695" s="11" t="str">
        <f t="shared" si="135"/>
        <v>k</v>
      </c>
      <c r="T695" s="16" t="str">
        <f t="shared" si="143"/>
        <v>153</v>
      </c>
      <c r="U695" s="16" t="str">
        <f t="shared" si="141"/>
        <v>1542</v>
      </c>
      <c r="V695" s="22">
        <v>3.92</v>
      </c>
      <c r="W695" s="9">
        <f t="shared" si="136"/>
        <v>1</v>
      </c>
      <c r="X695" s="16">
        <f t="shared" si="142"/>
        <v>3.9200000000000004</v>
      </c>
      <c r="Y695" s="11" t="str">
        <f t="shared" si="137"/>
        <v>3.92</v>
      </c>
      <c r="Z695" s="11">
        <f t="shared" si="138"/>
        <v>0</v>
      </c>
      <c r="AB695" s="16" t="str">
        <f t="shared" si="139"/>
        <v>3R92</v>
      </c>
    </row>
    <row r="696" spans="15:28">
      <c r="O696" s="16">
        <v>1.58</v>
      </c>
      <c r="P696" s="9">
        <f t="shared" si="144"/>
        <v>5</v>
      </c>
      <c r="Q696" s="9">
        <f t="shared" si="145"/>
        <v>15800</v>
      </c>
      <c r="R696" s="11" t="str">
        <f t="shared" si="134"/>
        <v>15.8</v>
      </c>
      <c r="S696" s="11" t="str">
        <f t="shared" si="135"/>
        <v>k</v>
      </c>
      <c r="T696" s="16" t="str">
        <f t="shared" si="143"/>
        <v>153</v>
      </c>
      <c r="U696" s="16" t="str">
        <f t="shared" si="141"/>
        <v>1582</v>
      </c>
      <c r="V696" s="22">
        <v>3.97</v>
      </c>
      <c r="W696" s="9">
        <f t="shared" si="136"/>
        <v>1</v>
      </c>
      <c r="X696" s="16">
        <f t="shared" si="142"/>
        <v>3.97</v>
      </c>
      <c r="Y696" s="11" t="str">
        <f t="shared" si="137"/>
        <v>3.97</v>
      </c>
      <c r="Z696" s="11">
        <f t="shared" si="138"/>
        <v>0</v>
      </c>
      <c r="AB696" s="16" t="str">
        <f t="shared" si="139"/>
        <v>3R97</v>
      </c>
    </row>
    <row r="697" spans="15:28">
      <c r="O697" s="16">
        <v>1.62</v>
      </c>
      <c r="P697" s="9">
        <f t="shared" si="144"/>
        <v>5</v>
      </c>
      <c r="Q697" s="9">
        <f t="shared" si="145"/>
        <v>16200</v>
      </c>
      <c r="R697" s="11" t="str">
        <f t="shared" si="134"/>
        <v>16.2</v>
      </c>
      <c r="S697" s="11" t="str">
        <f t="shared" si="135"/>
        <v>k</v>
      </c>
      <c r="T697" s="16" t="str">
        <f t="shared" si="143"/>
        <v>163</v>
      </c>
      <c r="U697" s="16" t="str">
        <f t="shared" si="141"/>
        <v>1622</v>
      </c>
      <c r="V697" s="22">
        <v>4.0199999999999996</v>
      </c>
      <c r="W697" s="9">
        <f t="shared" si="136"/>
        <v>1</v>
      </c>
      <c r="X697" s="16">
        <f t="shared" si="142"/>
        <v>4.0199999999999996</v>
      </c>
      <c r="Y697" s="11" t="str">
        <f t="shared" si="137"/>
        <v>4.02</v>
      </c>
      <c r="Z697" s="11">
        <f t="shared" si="138"/>
        <v>0</v>
      </c>
      <c r="AB697" s="16" t="str">
        <f t="shared" si="139"/>
        <v>4R02</v>
      </c>
    </row>
    <row r="698" spans="15:28">
      <c r="O698" s="16">
        <v>1.65</v>
      </c>
      <c r="P698" s="9">
        <f t="shared" si="144"/>
        <v>5</v>
      </c>
      <c r="Q698" s="9">
        <f t="shared" si="145"/>
        <v>16500</v>
      </c>
      <c r="R698" s="11" t="str">
        <f t="shared" si="134"/>
        <v>16.5</v>
      </c>
      <c r="S698" s="11" t="str">
        <f t="shared" si="135"/>
        <v>k</v>
      </c>
      <c r="T698" s="16" t="str">
        <f t="shared" si="143"/>
        <v>163</v>
      </c>
      <c r="U698" s="16" t="str">
        <f t="shared" si="141"/>
        <v>1652</v>
      </c>
      <c r="V698" s="22">
        <v>4.07</v>
      </c>
      <c r="W698" s="9">
        <f t="shared" si="136"/>
        <v>1</v>
      </c>
      <c r="X698" s="16">
        <f t="shared" si="142"/>
        <v>4.07</v>
      </c>
      <c r="Y698" s="11" t="str">
        <f t="shared" si="137"/>
        <v>4.07</v>
      </c>
      <c r="Z698" s="11">
        <f t="shared" si="138"/>
        <v>0</v>
      </c>
      <c r="AB698" s="16" t="str">
        <f t="shared" si="139"/>
        <v>4R07</v>
      </c>
    </row>
    <row r="699" spans="15:28">
      <c r="O699" s="16">
        <v>1.69</v>
      </c>
      <c r="P699" s="9">
        <f t="shared" si="144"/>
        <v>5</v>
      </c>
      <c r="Q699" s="9">
        <f t="shared" si="145"/>
        <v>16900</v>
      </c>
      <c r="R699" s="11" t="str">
        <f t="shared" si="134"/>
        <v>16.9</v>
      </c>
      <c r="S699" s="11" t="str">
        <f t="shared" si="135"/>
        <v>k</v>
      </c>
      <c r="T699" s="16" t="str">
        <f t="shared" si="143"/>
        <v>163</v>
      </c>
      <c r="U699" s="16" t="str">
        <f t="shared" si="141"/>
        <v>1692</v>
      </c>
      <c r="V699" s="22">
        <v>4.12</v>
      </c>
      <c r="W699" s="9">
        <f t="shared" si="136"/>
        <v>1</v>
      </c>
      <c r="X699" s="16">
        <f t="shared" si="142"/>
        <v>4.12</v>
      </c>
      <c r="Y699" s="11" t="str">
        <f t="shared" si="137"/>
        <v>4.12</v>
      </c>
      <c r="Z699" s="11">
        <f t="shared" si="138"/>
        <v>0</v>
      </c>
      <c r="AB699" s="16" t="str">
        <f t="shared" si="139"/>
        <v>4R12</v>
      </c>
    </row>
    <row r="700" spans="15:28">
      <c r="O700" s="16">
        <v>1.74</v>
      </c>
      <c r="P700" s="9">
        <f t="shared" si="144"/>
        <v>5</v>
      </c>
      <c r="Q700" s="9">
        <f t="shared" si="145"/>
        <v>17400</v>
      </c>
      <c r="R700" s="11" t="str">
        <f t="shared" si="134"/>
        <v>17.4</v>
      </c>
      <c r="S700" s="11" t="str">
        <f t="shared" si="135"/>
        <v>k</v>
      </c>
      <c r="T700" s="16" t="str">
        <f t="shared" si="143"/>
        <v>173</v>
      </c>
      <c r="U700" s="16" t="str">
        <f t="shared" si="141"/>
        <v>1742</v>
      </c>
      <c r="V700" s="22">
        <v>4.17</v>
      </c>
      <c r="W700" s="9">
        <f t="shared" si="136"/>
        <v>1</v>
      </c>
      <c r="X700" s="16">
        <f t="shared" si="142"/>
        <v>4.17</v>
      </c>
      <c r="Y700" s="11" t="str">
        <f t="shared" si="137"/>
        <v>4.17</v>
      </c>
      <c r="Z700" s="11">
        <f t="shared" si="138"/>
        <v>0</v>
      </c>
      <c r="AB700" s="16" t="str">
        <f t="shared" si="139"/>
        <v>4R17</v>
      </c>
    </row>
    <row r="701" spans="15:28">
      <c r="O701" s="16">
        <v>1.78</v>
      </c>
      <c r="P701" s="9">
        <f t="shared" si="144"/>
        <v>5</v>
      </c>
      <c r="Q701" s="9">
        <f t="shared" si="145"/>
        <v>17800</v>
      </c>
      <c r="R701" s="11" t="str">
        <f t="shared" si="134"/>
        <v>17.8</v>
      </c>
      <c r="S701" s="11" t="str">
        <f t="shared" si="135"/>
        <v>k</v>
      </c>
      <c r="T701" s="16" t="str">
        <f t="shared" si="143"/>
        <v>173</v>
      </c>
      <c r="U701" s="16" t="str">
        <f t="shared" si="141"/>
        <v>1782</v>
      </c>
      <c r="V701" s="22">
        <v>4.22</v>
      </c>
      <c r="W701" s="9">
        <f t="shared" si="136"/>
        <v>1</v>
      </c>
      <c r="X701" s="16">
        <f t="shared" si="142"/>
        <v>4.22</v>
      </c>
      <c r="Y701" s="11" t="str">
        <f t="shared" si="137"/>
        <v>4.22</v>
      </c>
      <c r="Z701" s="11">
        <f t="shared" si="138"/>
        <v>0</v>
      </c>
      <c r="AB701" s="16" t="str">
        <f t="shared" si="139"/>
        <v>4R22</v>
      </c>
    </row>
    <row r="702" spans="15:28">
      <c r="O702" s="16">
        <v>1.82</v>
      </c>
      <c r="P702" s="9">
        <f t="shared" si="144"/>
        <v>5</v>
      </c>
      <c r="Q702" s="9">
        <f t="shared" si="145"/>
        <v>18200</v>
      </c>
      <c r="R702" s="11" t="str">
        <f t="shared" si="134"/>
        <v>18.2</v>
      </c>
      <c r="S702" s="11" t="str">
        <f t="shared" si="135"/>
        <v>k</v>
      </c>
      <c r="T702" s="16" t="str">
        <f t="shared" si="143"/>
        <v>183</v>
      </c>
      <c r="U702" s="16" t="str">
        <f t="shared" si="141"/>
        <v>1822</v>
      </c>
      <c r="V702" s="22">
        <v>4.2699999999999996</v>
      </c>
      <c r="W702" s="9">
        <f t="shared" si="136"/>
        <v>1</v>
      </c>
      <c r="X702" s="16">
        <f t="shared" si="142"/>
        <v>4.2699999999999996</v>
      </c>
      <c r="Y702" s="11" t="str">
        <f t="shared" si="137"/>
        <v>4.27</v>
      </c>
      <c r="Z702" s="11">
        <f t="shared" si="138"/>
        <v>0</v>
      </c>
      <c r="AB702" s="16" t="str">
        <f t="shared" si="139"/>
        <v>4R27</v>
      </c>
    </row>
    <row r="703" spans="15:28">
      <c r="O703" s="16">
        <v>1.87</v>
      </c>
      <c r="P703" s="9">
        <f t="shared" si="144"/>
        <v>5</v>
      </c>
      <c r="Q703" s="9">
        <f t="shared" si="145"/>
        <v>18700</v>
      </c>
      <c r="R703" s="11" t="str">
        <f t="shared" si="134"/>
        <v>18.7</v>
      </c>
      <c r="S703" s="11" t="str">
        <f t="shared" si="135"/>
        <v>k</v>
      </c>
      <c r="T703" s="16" t="str">
        <f t="shared" si="143"/>
        <v>183</v>
      </c>
      <c r="U703" s="16" t="str">
        <f t="shared" si="141"/>
        <v>1872</v>
      </c>
      <c r="V703" s="22">
        <v>4.32</v>
      </c>
      <c r="W703" s="9">
        <f t="shared" si="136"/>
        <v>1</v>
      </c>
      <c r="X703" s="16">
        <f t="shared" si="142"/>
        <v>4.32</v>
      </c>
      <c r="Y703" s="11" t="str">
        <f t="shared" si="137"/>
        <v>4.32</v>
      </c>
      <c r="Z703" s="11">
        <f t="shared" si="138"/>
        <v>0</v>
      </c>
      <c r="AB703" s="16" t="str">
        <f t="shared" si="139"/>
        <v>4R32</v>
      </c>
    </row>
    <row r="704" spans="15:28">
      <c r="O704" s="16">
        <v>1.91</v>
      </c>
      <c r="P704" s="9">
        <f t="shared" si="144"/>
        <v>5</v>
      </c>
      <c r="Q704" s="9">
        <f t="shared" si="145"/>
        <v>19100</v>
      </c>
      <c r="R704" s="11" t="str">
        <f t="shared" si="134"/>
        <v>19.1</v>
      </c>
      <c r="S704" s="11" t="str">
        <f t="shared" si="135"/>
        <v>k</v>
      </c>
      <c r="T704" s="16" t="str">
        <f t="shared" si="143"/>
        <v>193</v>
      </c>
      <c r="U704" s="16" t="str">
        <f t="shared" si="141"/>
        <v>1912</v>
      </c>
      <c r="V704" s="22">
        <v>4.37</v>
      </c>
      <c r="W704" s="9">
        <f t="shared" si="136"/>
        <v>1</v>
      </c>
      <c r="X704" s="16">
        <f t="shared" si="142"/>
        <v>4.37</v>
      </c>
      <c r="Y704" s="11" t="str">
        <f t="shared" si="137"/>
        <v>4.37</v>
      </c>
      <c r="Z704" s="11">
        <f t="shared" si="138"/>
        <v>0</v>
      </c>
      <c r="AB704" s="16" t="str">
        <f t="shared" si="139"/>
        <v>4R37</v>
      </c>
    </row>
    <row r="705" spans="15:28">
      <c r="O705" s="16">
        <v>1.96</v>
      </c>
      <c r="P705" s="9">
        <f t="shared" si="144"/>
        <v>5</v>
      </c>
      <c r="Q705" s="9">
        <f t="shared" si="145"/>
        <v>19600</v>
      </c>
      <c r="R705" s="11" t="str">
        <f t="shared" si="134"/>
        <v>19.6</v>
      </c>
      <c r="S705" s="11" t="str">
        <f t="shared" si="135"/>
        <v>k</v>
      </c>
      <c r="T705" s="16" t="str">
        <f t="shared" si="143"/>
        <v>193</v>
      </c>
      <c r="U705" s="16" t="str">
        <f t="shared" si="141"/>
        <v>1962</v>
      </c>
      <c r="V705" s="22">
        <v>4.42</v>
      </c>
      <c r="W705" s="9">
        <f t="shared" si="136"/>
        <v>1</v>
      </c>
      <c r="X705" s="16">
        <f t="shared" si="142"/>
        <v>4.42</v>
      </c>
      <c r="Y705" s="11" t="str">
        <f t="shared" si="137"/>
        <v>4.42</v>
      </c>
      <c r="Z705" s="11">
        <f t="shared" si="138"/>
        <v>0</v>
      </c>
      <c r="AB705" s="16" t="str">
        <f t="shared" si="139"/>
        <v>4R42</v>
      </c>
    </row>
    <row r="706" spans="15:28">
      <c r="O706" s="16">
        <v>2</v>
      </c>
      <c r="P706" s="9">
        <f t="shared" si="144"/>
        <v>5</v>
      </c>
      <c r="Q706" s="9">
        <f t="shared" si="145"/>
        <v>20000</v>
      </c>
      <c r="R706" s="11" t="str">
        <f t="shared" si="134"/>
        <v>20.0</v>
      </c>
      <c r="S706" s="11" t="str">
        <f t="shared" si="135"/>
        <v>k</v>
      </c>
      <c r="T706" s="16" t="str">
        <f t="shared" si="143"/>
        <v>203</v>
      </c>
      <c r="U706" s="16" t="str">
        <f t="shared" si="141"/>
        <v>2002</v>
      </c>
      <c r="V706" s="22">
        <v>4.4800000000000004</v>
      </c>
      <c r="W706" s="9">
        <f t="shared" si="136"/>
        <v>1</v>
      </c>
      <c r="X706" s="16">
        <f t="shared" si="142"/>
        <v>4.4800000000000004</v>
      </c>
      <c r="Y706" s="11" t="str">
        <f t="shared" si="137"/>
        <v>4.48</v>
      </c>
      <c r="Z706" s="11">
        <f t="shared" si="138"/>
        <v>0</v>
      </c>
      <c r="AB706" s="16" t="str">
        <f t="shared" si="139"/>
        <v>4R48</v>
      </c>
    </row>
    <row r="707" spans="15:28">
      <c r="O707" s="16">
        <v>2.0499999999999998</v>
      </c>
      <c r="P707" s="9">
        <f t="shared" si="144"/>
        <v>5</v>
      </c>
      <c r="Q707" s="9">
        <f t="shared" si="145"/>
        <v>20499.999999999996</v>
      </c>
      <c r="R707" s="11" t="str">
        <f t="shared" si="134"/>
        <v>20.5</v>
      </c>
      <c r="S707" s="11" t="str">
        <f t="shared" si="135"/>
        <v>k</v>
      </c>
      <c r="T707" s="16" t="str">
        <f t="shared" si="143"/>
        <v>203</v>
      </c>
      <c r="U707" s="16" t="str">
        <f t="shared" si="141"/>
        <v>2052</v>
      </c>
      <c r="V707" s="22">
        <v>4.53</v>
      </c>
      <c r="W707" s="9">
        <f t="shared" si="136"/>
        <v>1</v>
      </c>
      <c r="X707" s="16">
        <f t="shared" si="142"/>
        <v>4.53</v>
      </c>
      <c r="Y707" s="11" t="str">
        <f t="shared" si="137"/>
        <v>4.53</v>
      </c>
      <c r="Z707" s="11">
        <f t="shared" si="138"/>
        <v>0</v>
      </c>
      <c r="AB707" s="16" t="str">
        <f t="shared" si="139"/>
        <v>4R53</v>
      </c>
    </row>
    <row r="708" spans="15:28">
      <c r="O708" s="16">
        <v>2.1</v>
      </c>
      <c r="P708" s="9">
        <f t="shared" si="144"/>
        <v>5</v>
      </c>
      <c r="Q708" s="9">
        <f t="shared" si="145"/>
        <v>21000</v>
      </c>
      <c r="R708" s="11" t="str">
        <f t="shared" si="134"/>
        <v>21.0</v>
      </c>
      <c r="S708" s="11" t="str">
        <f t="shared" si="135"/>
        <v>k</v>
      </c>
      <c r="T708" s="16" t="str">
        <f t="shared" si="143"/>
        <v>213</v>
      </c>
      <c r="U708" s="16" t="str">
        <f t="shared" si="141"/>
        <v>2102</v>
      </c>
      <c r="V708" s="22">
        <v>4.59</v>
      </c>
      <c r="W708" s="9">
        <f t="shared" si="136"/>
        <v>1</v>
      </c>
      <c r="X708" s="16">
        <f t="shared" si="142"/>
        <v>4.59</v>
      </c>
      <c r="Y708" s="11" t="str">
        <f t="shared" si="137"/>
        <v>4.59</v>
      </c>
      <c r="Z708" s="11">
        <f t="shared" si="138"/>
        <v>0</v>
      </c>
      <c r="AB708" s="16" t="str">
        <f t="shared" si="139"/>
        <v>4R59</v>
      </c>
    </row>
    <row r="709" spans="15:28">
      <c r="O709" s="16">
        <v>2.15</v>
      </c>
      <c r="P709" s="9">
        <f t="shared" si="144"/>
        <v>5</v>
      </c>
      <c r="Q709" s="9">
        <f t="shared" si="145"/>
        <v>21500</v>
      </c>
      <c r="R709" s="11" t="str">
        <f t="shared" ref="R709:R772" si="146">TEXT(Q709*_xlfn.XLOOKUP(P709,Index_Table,D_List),SUBSTITUTE(_xlfn.XLOOKUP(P709,Index_Table,T_List),"""",""))</f>
        <v>21.5</v>
      </c>
      <c r="S709" s="11" t="str">
        <f t="shared" ref="S709:S772" si="147">_xlfn.XLOOKUP(P709,Index_Table,Sym_List)</f>
        <v>k</v>
      </c>
      <c r="T709" s="16" t="str">
        <f t="shared" si="143"/>
        <v>213</v>
      </c>
      <c r="U709" s="16" t="str">
        <f t="shared" si="141"/>
        <v>2152</v>
      </c>
      <c r="V709" s="22">
        <v>4.6399999999999997</v>
      </c>
      <c r="W709" s="9">
        <f t="shared" ref="W709:W772" si="148">IF(V709=1,W708+1,W708)</f>
        <v>1</v>
      </c>
      <c r="X709" s="16">
        <f t="shared" si="142"/>
        <v>4.6399999999999997</v>
      </c>
      <c r="Y709" s="11" t="str">
        <f t="shared" ref="Y709:Y772" si="149">TEXT(X709*_xlfn.XLOOKUP(W709,Index_Table,D_List),SUBSTITUTE(_xlfn.XLOOKUP(W709,Index_Table,T_List),"""",""))</f>
        <v>4.64</v>
      </c>
      <c r="Z709" s="11">
        <f t="shared" ref="Z709:Z772" si="150">_xlfn.XLOOKUP(W709,Index_Table,Sym_List)</f>
        <v>0</v>
      </c>
      <c r="AB709" s="16" t="str">
        <f t="shared" ref="AB709:AB772" si="151">IF(W709&gt;2,LEFT(_xlfn.VALUETOTEXT(X709),3)&amp;W709-3,SUBSTITUTE(Y709,".","R"))</f>
        <v>4R64</v>
      </c>
    </row>
    <row r="710" spans="15:28">
      <c r="O710" s="16">
        <v>2.21</v>
      </c>
      <c r="P710" s="9">
        <f t="shared" si="144"/>
        <v>5</v>
      </c>
      <c r="Q710" s="9">
        <f t="shared" si="145"/>
        <v>22100</v>
      </c>
      <c r="R710" s="11" t="str">
        <f t="shared" si="146"/>
        <v>22.1</v>
      </c>
      <c r="S710" s="11" t="str">
        <f t="shared" si="147"/>
        <v>k</v>
      </c>
      <c r="T710" s="16" t="str">
        <f t="shared" si="143"/>
        <v>223</v>
      </c>
      <c r="U710" s="16" t="str">
        <f t="shared" ref="U710:U773" si="152">IF(P710&lt;0,"R0"&amp;LEFT(R710,2),IF(P710&lt;1,"R"&amp;R710,IF(P710&lt;3,SUBSTITUTE(R710,".","R"),LEFT(_xlfn.VALUETOTEXT(Q710),3)&amp;P710-3)))</f>
        <v>2212</v>
      </c>
      <c r="V710" s="22">
        <v>4.7</v>
      </c>
      <c r="W710" s="9">
        <f t="shared" si="148"/>
        <v>1</v>
      </c>
      <c r="X710" s="16">
        <f t="shared" si="142"/>
        <v>4.7</v>
      </c>
      <c r="Y710" s="11" t="str">
        <f t="shared" si="149"/>
        <v>4.70</v>
      </c>
      <c r="Z710" s="11">
        <f t="shared" si="150"/>
        <v>0</v>
      </c>
      <c r="AB710" s="16" t="str">
        <f t="shared" si="151"/>
        <v>4R70</v>
      </c>
    </row>
    <row r="711" spans="15:28">
      <c r="O711" s="16">
        <v>2.2599999999999998</v>
      </c>
      <c r="P711" s="9">
        <f t="shared" si="144"/>
        <v>5</v>
      </c>
      <c r="Q711" s="9">
        <f t="shared" si="145"/>
        <v>22599.999999999996</v>
      </c>
      <c r="R711" s="11" t="str">
        <f t="shared" si="146"/>
        <v>22.6</v>
      </c>
      <c r="S711" s="11" t="str">
        <f t="shared" si="147"/>
        <v>k</v>
      </c>
      <c r="T711" s="16" t="str">
        <f t="shared" si="143"/>
        <v>223</v>
      </c>
      <c r="U711" s="16" t="str">
        <f t="shared" si="152"/>
        <v>2262</v>
      </c>
      <c r="V711" s="22">
        <v>4.75</v>
      </c>
      <c r="W711" s="9">
        <f t="shared" si="148"/>
        <v>1</v>
      </c>
      <c r="X711" s="16">
        <f t="shared" ref="X711:X773" si="153">V711*10^W711/10</f>
        <v>4.75</v>
      </c>
      <c r="Y711" s="11" t="str">
        <f t="shared" si="149"/>
        <v>4.75</v>
      </c>
      <c r="Z711" s="11">
        <f t="shared" si="150"/>
        <v>0</v>
      </c>
      <c r="AB711" s="16" t="str">
        <f t="shared" si="151"/>
        <v>4R75</v>
      </c>
    </row>
    <row r="712" spans="15:28">
      <c r="O712" s="16">
        <v>2.3199999999999998</v>
      </c>
      <c r="P712" s="9">
        <f t="shared" si="144"/>
        <v>5</v>
      </c>
      <c r="Q712" s="9">
        <f t="shared" si="145"/>
        <v>23199.999999999996</v>
      </c>
      <c r="R712" s="11" t="str">
        <f t="shared" si="146"/>
        <v>23.2</v>
      </c>
      <c r="S712" s="11" t="str">
        <f t="shared" si="147"/>
        <v>k</v>
      </c>
      <c r="T712" s="16" t="str">
        <f t="shared" si="143"/>
        <v>233</v>
      </c>
      <c r="U712" s="16" t="str">
        <f t="shared" si="152"/>
        <v>2322</v>
      </c>
      <c r="V712" s="22">
        <v>4.8099999999999996</v>
      </c>
      <c r="W712" s="9">
        <f t="shared" si="148"/>
        <v>1</v>
      </c>
      <c r="X712" s="16">
        <f t="shared" si="153"/>
        <v>4.8099999999999996</v>
      </c>
      <c r="Y712" s="11" t="str">
        <f t="shared" si="149"/>
        <v>4.81</v>
      </c>
      <c r="Z712" s="11">
        <f t="shared" si="150"/>
        <v>0</v>
      </c>
      <c r="AB712" s="16" t="str">
        <f t="shared" si="151"/>
        <v>4R81</v>
      </c>
    </row>
    <row r="713" spans="15:28">
      <c r="O713" s="16">
        <v>2.37</v>
      </c>
      <c r="P713" s="9">
        <f t="shared" si="144"/>
        <v>5</v>
      </c>
      <c r="Q713" s="9">
        <f t="shared" si="145"/>
        <v>23700</v>
      </c>
      <c r="R713" s="11" t="str">
        <f t="shared" si="146"/>
        <v>23.7</v>
      </c>
      <c r="S713" s="11" t="str">
        <f t="shared" si="147"/>
        <v>k</v>
      </c>
      <c r="T713" s="16" t="str">
        <f t="shared" si="143"/>
        <v>233</v>
      </c>
      <c r="U713" s="16" t="str">
        <f t="shared" si="152"/>
        <v>2372</v>
      </c>
      <c r="V713" s="22">
        <v>4.87</v>
      </c>
      <c r="W713" s="9">
        <f t="shared" si="148"/>
        <v>1</v>
      </c>
      <c r="X713" s="16">
        <f t="shared" si="153"/>
        <v>4.87</v>
      </c>
      <c r="Y713" s="11" t="str">
        <f t="shared" si="149"/>
        <v>4.87</v>
      </c>
      <c r="Z713" s="11">
        <f t="shared" si="150"/>
        <v>0</v>
      </c>
      <c r="AB713" s="16" t="str">
        <f t="shared" si="151"/>
        <v>4R87</v>
      </c>
    </row>
    <row r="714" spans="15:28">
      <c r="O714" s="16">
        <v>2.4300000000000002</v>
      </c>
      <c r="P714" s="9">
        <f t="shared" si="144"/>
        <v>5</v>
      </c>
      <c r="Q714" s="9">
        <f t="shared" si="145"/>
        <v>24300.000000000004</v>
      </c>
      <c r="R714" s="11" t="str">
        <f t="shared" si="146"/>
        <v>24.3</v>
      </c>
      <c r="S714" s="11" t="str">
        <f t="shared" si="147"/>
        <v>k</v>
      </c>
      <c r="T714" s="16" t="str">
        <f t="shared" si="143"/>
        <v>243</v>
      </c>
      <c r="U714" s="16" t="str">
        <f t="shared" si="152"/>
        <v>2432</v>
      </c>
      <c r="V714" s="22">
        <v>4.93</v>
      </c>
      <c r="W714" s="9">
        <f t="shared" si="148"/>
        <v>1</v>
      </c>
      <c r="X714" s="16">
        <f t="shared" si="153"/>
        <v>4.93</v>
      </c>
      <c r="Y714" s="11" t="str">
        <f t="shared" si="149"/>
        <v>4.93</v>
      </c>
      <c r="Z714" s="11">
        <f t="shared" si="150"/>
        <v>0</v>
      </c>
      <c r="AB714" s="16" t="str">
        <f t="shared" si="151"/>
        <v>4R93</v>
      </c>
    </row>
    <row r="715" spans="15:28">
      <c r="O715" s="16">
        <v>2.4900000000000002</v>
      </c>
      <c r="P715" s="9">
        <f t="shared" si="144"/>
        <v>5</v>
      </c>
      <c r="Q715" s="9">
        <f t="shared" si="145"/>
        <v>24900.000000000004</v>
      </c>
      <c r="R715" s="11" t="str">
        <f t="shared" si="146"/>
        <v>24.9</v>
      </c>
      <c r="S715" s="11" t="str">
        <f t="shared" si="147"/>
        <v>k</v>
      </c>
      <c r="T715" s="16" t="str">
        <f t="shared" si="143"/>
        <v>243</v>
      </c>
      <c r="U715" s="16" t="str">
        <f t="shared" si="152"/>
        <v>2492</v>
      </c>
      <c r="V715" s="22">
        <v>4.99</v>
      </c>
      <c r="W715" s="9">
        <f t="shared" si="148"/>
        <v>1</v>
      </c>
      <c r="X715" s="16">
        <f t="shared" si="153"/>
        <v>4.99</v>
      </c>
      <c r="Y715" s="11" t="str">
        <f t="shared" si="149"/>
        <v>4.99</v>
      </c>
      <c r="Z715" s="11">
        <f t="shared" si="150"/>
        <v>0</v>
      </c>
      <c r="AB715" s="16" t="str">
        <f t="shared" si="151"/>
        <v>4R99</v>
      </c>
    </row>
    <row r="716" spans="15:28">
      <c r="O716" s="16">
        <v>2.5499999999999998</v>
      </c>
      <c r="P716" s="9">
        <f t="shared" si="144"/>
        <v>5</v>
      </c>
      <c r="Q716" s="9">
        <f t="shared" si="145"/>
        <v>25499.999999999996</v>
      </c>
      <c r="R716" s="11" t="str">
        <f t="shared" si="146"/>
        <v>25.5</v>
      </c>
      <c r="S716" s="11" t="str">
        <f t="shared" si="147"/>
        <v>k</v>
      </c>
      <c r="T716" s="16" t="str">
        <f t="shared" si="143"/>
        <v>253</v>
      </c>
      <c r="U716" s="16" t="str">
        <f t="shared" si="152"/>
        <v>2552</v>
      </c>
      <c r="V716" s="22">
        <v>5.05</v>
      </c>
      <c r="W716" s="9">
        <f t="shared" si="148"/>
        <v>1</v>
      </c>
      <c r="X716" s="16">
        <f t="shared" si="153"/>
        <v>5.05</v>
      </c>
      <c r="Y716" s="11" t="str">
        <f t="shared" si="149"/>
        <v>5.05</v>
      </c>
      <c r="Z716" s="11">
        <f t="shared" si="150"/>
        <v>0</v>
      </c>
      <c r="AB716" s="16" t="str">
        <f t="shared" si="151"/>
        <v>5R05</v>
      </c>
    </row>
    <row r="717" spans="15:28">
      <c r="O717" s="16">
        <v>2.61</v>
      </c>
      <c r="P717" s="9">
        <f t="shared" si="144"/>
        <v>5</v>
      </c>
      <c r="Q717" s="9">
        <f t="shared" si="145"/>
        <v>26100</v>
      </c>
      <c r="R717" s="11" t="str">
        <f t="shared" si="146"/>
        <v>26.1</v>
      </c>
      <c r="S717" s="11" t="str">
        <f t="shared" si="147"/>
        <v>k</v>
      </c>
      <c r="T717" s="16" t="str">
        <f t="shared" si="143"/>
        <v>263</v>
      </c>
      <c r="U717" s="16" t="str">
        <f t="shared" si="152"/>
        <v>2612</v>
      </c>
      <c r="V717" s="22">
        <v>5.1100000000000003</v>
      </c>
      <c r="W717" s="9">
        <f t="shared" si="148"/>
        <v>1</v>
      </c>
      <c r="X717" s="16">
        <f t="shared" si="153"/>
        <v>5.1100000000000003</v>
      </c>
      <c r="Y717" s="11" t="str">
        <f t="shared" si="149"/>
        <v>5.11</v>
      </c>
      <c r="Z717" s="11">
        <f t="shared" si="150"/>
        <v>0</v>
      </c>
      <c r="AB717" s="16" t="str">
        <f t="shared" si="151"/>
        <v>5R11</v>
      </c>
    </row>
    <row r="718" spans="15:28">
      <c r="O718" s="16">
        <v>2.67</v>
      </c>
      <c r="P718" s="9">
        <f t="shared" si="144"/>
        <v>5</v>
      </c>
      <c r="Q718" s="9">
        <f t="shared" si="145"/>
        <v>26700</v>
      </c>
      <c r="R718" s="11" t="str">
        <f t="shared" si="146"/>
        <v>26.7</v>
      </c>
      <c r="S718" s="11" t="str">
        <f t="shared" si="147"/>
        <v>k</v>
      </c>
      <c r="T718" s="16" t="str">
        <f t="shared" si="143"/>
        <v>263</v>
      </c>
      <c r="U718" s="16" t="str">
        <f t="shared" si="152"/>
        <v>2672</v>
      </c>
      <c r="V718" s="22">
        <v>5.17</v>
      </c>
      <c r="W718" s="9">
        <f t="shared" si="148"/>
        <v>1</v>
      </c>
      <c r="X718" s="16">
        <f t="shared" si="153"/>
        <v>5.17</v>
      </c>
      <c r="Y718" s="11" t="str">
        <f t="shared" si="149"/>
        <v>5.17</v>
      </c>
      <c r="Z718" s="11">
        <f t="shared" si="150"/>
        <v>0</v>
      </c>
      <c r="AB718" s="16" t="str">
        <f t="shared" si="151"/>
        <v>5R17</v>
      </c>
    </row>
    <row r="719" spans="15:28">
      <c r="O719" s="16">
        <v>2.74</v>
      </c>
      <c r="P719" s="9">
        <f t="shared" si="144"/>
        <v>5</v>
      </c>
      <c r="Q719" s="9">
        <f t="shared" si="145"/>
        <v>27400</v>
      </c>
      <c r="R719" s="11" t="str">
        <f t="shared" si="146"/>
        <v>27.4</v>
      </c>
      <c r="S719" s="11" t="str">
        <f t="shared" si="147"/>
        <v>k</v>
      </c>
      <c r="T719" s="16" t="str">
        <f t="shared" si="143"/>
        <v>273</v>
      </c>
      <c r="U719" s="16" t="str">
        <f t="shared" si="152"/>
        <v>2742</v>
      </c>
      <c r="V719" s="22">
        <v>5.23</v>
      </c>
      <c r="W719" s="9">
        <f t="shared" si="148"/>
        <v>1</v>
      </c>
      <c r="X719" s="16">
        <f t="shared" si="153"/>
        <v>5.23</v>
      </c>
      <c r="Y719" s="11" t="str">
        <f t="shared" si="149"/>
        <v>5.23</v>
      </c>
      <c r="Z719" s="11">
        <f t="shared" si="150"/>
        <v>0</v>
      </c>
      <c r="AB719" s="16" t="str">
        <f t="shared" si="151"/>
        <v>5R23</v>
      </c>
    </row>
    <row r="720" spans="15:28">
      <c r="O720" s="16">
        <v>2.8</v>
      </c>
      <c r="P720" s="9">
        <f t="shared" si="144"/>
        <v>5</v>
      </c>
      <c r="Q720" s="9">
        <f t="shared" si="145"/>
        <v>28000</v>
      </c>
      <c r="R720" s="11" t="str">
        <f t="shared" si="146"/>
        <v>28.0</v>
      </c>
      <c r="S720" s="11" t="str">
        <f t="shared" si="147"/>
        <v>k</v>
      </c>
      <c r="T720" s="16" t="str">
        <f t="shared" si="143"/>
        <v>283</v>
      </c>
      <c r="U720" s="16" t="str">
        <f t="shared" si="152"/>
        <v>2802</v>
      </c>
      <c r="V720" s="22">
        <v>5.3</v>
      </c>
      <c r="W720" s="9">
        <f t="shared" si="148"/>
        <v>1</v>
      </c>
      <c r="X720" s="16">
        <f t="shared" si="153"/>
        <v>5.3</v>
      </c>
      <c r="Y720" s="11" t="str">
        <f t="shared" si="149"/>
        <v>5.30</v>
      </c>
      <c r="Z720" s="11">
        <f t="shared" si="150"/>
        <v>0</v>
      </c>
      <c r="AB720" s="16" t="str">
        <f t="shared" si="151"/>
        <v>5R30</v>
      </c>
    </row>
    <row r="721" spans="15:28">
      <c r="O721" s="16">
        <v>2.87</v>
      </c>
      <c r="P721" s="9">
        <f t="shared" si="144"/>
        <v>5</v>
      </c>
      <c r="Q721" s="9">
        <f t="shared" si="145"/>
        <v>28700</v>
      </c>
      <c r="R721" s="11" t="str">
        <f t="shared" si="146"/>
        <v>28.7</v>
      </c>
      <c r="S721" s="11" t="str">
        <f t="shared" si="147"/>
        <v>k</v>
      </c>
      <c r="T721" s="16" t="str">
        <f t="shared" si="143"/>
        <v>283</v>
      </c>
      <c r="U721" s="16" t="str">
        <f t="shared" si="152"/>
        <v>2872</v>
      </c>
      <c r="V721" s="22">
        <v>5.36</v>
      </c>
      <c r="W721" s="9">
        <f t="shared" si="148"/>
        <v>1</v>
      </c>
      <c r="X721" s="16">
        <f t="shared" si="153"/>
        <v>5.36</v>
      </c>
      <c r="Y721" s="11" t="str">
        <f t="shared" si="149"/>
        <v>5.36</v>
      </c>
      <c r="Z721" s="11">
        <f t="shared" si="150"/>
        <v>0</v>
      </c>
      <c r="AB721" s="16" t="str">
        <f t="shared" si="151"/>
        <v>5R36</v>
      </c>
    </row>
    <row r="722" spans="15:28">
      <c r="O722" s="16">
        <v>2.94</v>
      </c>
      <c r="P722" s="9">
        <f t="shared" si="144"/>
        <v>5</v>
      </c>
      <c r="Q722" s="9">
        <f t="shared" si="145"/>
        <v>29400</v>
      </c>
      <c r="R722" s="11" t="str">
        <f t="shared" si="146"/>
        <v>29.4</v>
      </c>
      <c r="S722" s="11" t="str">
        <f t="shared" si="147"/>
        <v>k</v>
      </c>
      <c r="T722" s="16" t="str">
        <f t="shared" si="143"/>
        <v>293</v>
      </c>
      <c r="U722" s="16" t="str">
        <f t="shared" si="152"/>
        <v>2942</v>
      </c>
      <c r="V722" s="22">
        <v>5.42</v>
      </c>
      <c r="W722" s="9">
        <f t="shared" si="148"/>
        <v>1</v>
      </c>
      <c r="X722" s="16">
        <f t="shared" si="153"/>
        <v>5.42</v>
      </c>
      <c r="Y722" s="11" t="str">
        <f t="shared" si="149"/>
        <v>5.42</v>
      </c>
      <c r="Z722" s="11">
        <f t="shared" si="150"/>
        <v>0</v>
      </c>
      <c r="AB722" s="16" t="str">
        <f t="shared" si="151"/>
        <v>5R42</v>
      </c>
    </row>
    <row r="723" spans="15:28">
      <c r="O723" s="16">
        <v>3.01</v>
      </c>
      <c r="P723" s="9">
        <f t="shared" si="144"/>
        <v>5</v>
      </c>
      <c r="Q723" s="9">
        <f t="shared" si="145"/>
        <v>30100</v>
      </c>
      <c r="R723" s="11" t="str">
        <f t="shared" si="146"/>
        <v>30.1</v>
      </c>
      <c r="S723" s="11" t="str">
        <f t="shared" si="147"/>
        <v>k</v>
      </c>
      <c r="T723" s="16" t="str">
        <f t="shared" si="143"/>
        <v>303</v>
      </c>
      <c r="U723" s="16" t="str">
        <f t="shared" si="152"/>
        <v>3012</v>
      </c>
      <c r="V723" s="22">
        <v>5.49</v>
      </c>
      <c r="W723" s="9">
        <f t="shared" si="148"/>
        <v>1</v>
      </c>
      <c r="X723" s="16">
        <f t="shared" si="153"/>
        <v>5.49</v>
      </c>
      <c r="Y723" s="11" t="str">
        <f t="shared" si="149"/>
        <v>5.49</v>
      </c>
      <c r="Z723" s="11">
        <f t="shared" si="150"/>
        <v>0</v>
      </c>
      <c r="AB723" s="16" t="str">
        <f t="shared" si="151"/>
        <v>5R49</v>
      </c>
    </row>
    <row r="724" spans="15:28">
      <c r="O724" s="16">
        <v>3.09</v>
      </c>
      <c r="P724" s="9">
        <f t="shared" si="144"/>
        <v>5</v>
      </c>
      <c r="Q724" s="9">
        <f t="shared" si="145"/>
        <v>30900</v>
      </c>
      <c r="R724" s="11" t="str">
        <f t="shared" si="146"/>
        <v>30.9</v>
      </c>
      <c r="S724" s="11" t="str">
        <f t="shared" si="147"/>
        <v>k</v>
      </c>
      <c r="T724" s="16" t="str">
        <f t="shared" si="143"/>
        <v>303</v>
      </c>
      <c r="U724" s="16" t="str">
        <f t="shared" si="152"/>
        <v>3092</v>
      </c>
      <c r="V724" s="22">
        <v>5.56</v>
      </c>
      <c r="W724" s="9">
        <f t="shared" si="148"/>
        <v>1</v>
      </c>
      <c r="X724" s="16">
        <f t="shared" si="153"/>
        <v>5.56</v>
      </c>
      <c r="Y724" s="11" t="str">
        <f t="shared" si="149"/>
        <v>5.56</v>
      </c>
      <c r="Z724" s="11">
        <f t="shared" si="150"/>
        <v>0</v>
      </c>
      <c r="AB724" s="16" t="str">
        <f t="shared" si="151"/>
        <v>5R56</v>
      </c>
    </row>
    <row r="725" spans="15:28">
      <c r="O725" s="16">
        <v>3.16</v>
      </c>
      <c r="P725" s="9">
        <f t="shared" si="144"/>
        <v>5</v>
      </c>
      <c r="Q725" s="9">
        <f t="shared" si="145"/>
        <v>31600</v>
      </c>
      <c r="R725" s="11" t="str">
        <f t="shared" si="146"/>
        <v>31.6</v>
      </c>
      <c r="S725" s="11" t="str">
        <f t="shared" si="147"/>
        <v>k</v>
      </c>
      <c r="T725" s="16" t="str">
        <f t="shared" si="143"/>
        <v>313</v>
      </c>
      <c r="U725" s="16" t="str">
        <f t="shared" si="152"/>
        <v>3162</v>
      </c>
      <c r="V725" s="22">
        <v>5.62</v>
      </c>
      <c r="W725" s="9">
        <f t="shared" si="148"/>
        <v>1</v>
      </c>
      <c r="X725" s="16">
        <f t="shared" si="153"/>
        <v>5.62</v>
      </c>
      <c r="Y725" s="11" t="str">
        <f t="shared" si="149"/>
        <v>5.62</v>
      </c>
      <c r="Z725" s="11">
        <f t="shared" si="150"/>
        <v>0</v>
      </c>
      <c r="AB725" s="16" t="str">
        <f t="shared" si="151"/>
        <v>5R62</v>
      </c>
    </row>
    <row r="726" spans="15:28">
      <c r="O726" s="16">
        <v>3.24</v>
      </c>
      <c r="P726" s="9">
        <f t="shared" si="144"/>
        <v>5</v>
      </c>
      <c r="Q726" s="9">
        <f t="shared" si="145"/>
        <v>32400</v>
      </c>
      <c r="R726" s="11" t="str">
        <f t="shared" si="146"/>
        <v>32.4</v>
      </c>
      <c r="S726" s="11" t="str">
        <f t="shared" si="147"/>
        <v>k</v>
      </c>
      <c r="T726" s="16" t="str">
        <f t="shared" si="143"/>
        <v>323</v>
      </c>
      <c r="U726" s="16" t="str">
        <f t="shared" si="152"/>
        <v>3242</v>
      </c>
      <c r="V726" s="22">
        <v>5.69</v>
      </c>
      <c r="W726" s="9">
        <f t="shared" si="148"/>
        <v>1</v>
      </c>
      <c r="X726" s="16">
        <f t="shared" si="153"/>
        <v>5.69</v>
      </c>
      <c r="Y726" s="11" t="str">
        <f t="shared" si="149"/>
        <v>5.69</v>
      </c>
      <c r="Z726" s="11">
        <f t="shared" si="150"/>
        <v>0</v>
      </c>
      <c r="AB726" s="16" t="str">
        <f t="shared" si="151"/>
        <v>5R69</v>
      </c>
    </row>
    <row r="727" spans="15:28">
      <c r="O727" s="16">
        <v>3.32</v>
      </c>
      <c r="P727" s="9">
        <f t="shared" si="144"/>
        <v>5</v>
      </c>
      <c r="Q727" s="9">
        <f t="shared" si="145"/>
        <v>33200</v>
      </c>
      <c r="R727" s="11" t="str">
        <f t="shared" si="146"/>
        <v>33.2</v>
      </c>
      <c r="S727" s="11" t="str">
        <f t="shared" si="147"/>
        <v>k</v>
      </c>
      <c r="T727" s="16" t="str">
        <f t="shared" si="143"/>
        <v>333</v>
      </c>
      <c r="U727" s="16" t="str">
        <f t="shared" si="152"/>
        <v>3322</v>
      </c>
      <c r="V727" s="22">
        <v>5.76</v>
      </c>
      <c r="W727" s="9">
        <f t="shared" si="148"/>
        <v>1</v>
      </c>
      <c r="X727" s="16">
        <f t="shared" si="153"/>
        <v>5.76</v>
      </c>
      <c r="Y727" s="11" t="str">
        <f t="shared" si="149"/>
        <v>5.76</v>
      </c>
      <c r="Z727" s="11">
        <f t="shared" si="150"/>
        <v>0</v>
      </c>
      <c r="AB727" s="16" t="str">
        <f t="shared" si="151"/>
        <v>5R76</v>
      </c>
    </row>
    <row r="728" spans="15:28">
      <c r="O728" s="16">
        <v>3.4</v>
      </c>
      <c r="P728" s="9">
        <f t="shared" si="144"/>
        <v>5</v>
      </c>
      <c r="Q728" s="9">
        <f t="shared" si="145"/>
        <v>34000</v>
      </c>
      <c r="R728" s="11" t="str">
        <f t="shared" si="146"/>
        <v>34.0</v>
      </c>
      <c r="S728" s="11" t="str">
        <f t="shared" si="147"/>
        <v>k</v>
      </c>
      <c r="T728" s="16" t="str">
        <f t="shared" si="143"/>
        <v>343</v>
      </c>
      <c r="U728" s="16" t="str">
        <f t="shared" si="152"/>
        <v>3402</v>
      </c>
      <c r="V728" s="22">
        <v>5.83</v>
      </c>
      <c r="W728" s="9">
        <f t="shared" si="148"/>
        <v>1</v>
      </c>
      <c r="X728" s="16">
        <f t="shared" si="153"/>
        <v>5.83</v>
      </c>
      <c r="Y728" s="11" t="str">
        <f t="shared" si="149"/>
        <v>5.83</v>
      </c>
      <c r="Z728" s="11">
        <f t="shared" si="150"/>
        <v>0</v>
      </c>
      <c r="AB728" s="16" t="str">
        <f t="shared" si="151"/>
        <v>5R83</v>
      </c>
    </row>
    <row r="729" spans="15:28">
      <c r="O729" s="16">
        <v>3.48</v>
      </c>
      <c r="P729" s="9">
        <f t="shared" si="144"/>
        <v>5</v>
      </c>
      <c r="Q729" s="9">
        <f t="shared" si="145"/>
        <v>34800</v>
      </c>
      <c r="R729" s="11" t="str">
        <f t="shared" si="146"/>
        <v>34.8</v>
      </c>
      <c r="S729" s="11" t="str">
        <f t="shared" si="147"/>
        <v>k</v>
      </c>
      <c r="T729" s="16" t="str">
        <f t="shared" si="143"/>
        <v>343</v>
      </c>
      <c r="U729" s="16" t="str">
        <f t="shared" si="152"/>
        <v>3482</v>
      </c>
      <c r="V729" s="22">
        <v>5.9</v>
      </c>
      <c r="W729" s="9">
        <f t="shared" si="148"/>
        <v>1</v>
      </c>
      <c r="X729" s="16">
        <f t="shared" si="153"/>
        <v>5.9</v>
      </c>
      <c r="Y729" s="11" t="str">
        <f t="shared" si="149"/>
        <v>5.90</v>
      </c>
      <c r="Z729" s="11">
        <f t="shared" si="150"/>
        <v>0</v>
      </c>
      <c r="AB729" s="16" t="str">
        <f t="shared" si="151"/>
        <v>5R90</v>
      </c>
    </row>
    <row r="730" spans="15:28">
      <c r="O730" s="16">
        <v>3.57</v>
      </c>
      <c r="P730" s="9">
        <f t="shared" si="144"/>
        <v>5</v>
      </c>
      <c r="Q730" s="9">
        <f t="shared" si="145"/>
        <v>35700</v>
      </c>
      <c r="R730" s="11" t="str">
        <f t="shared" si="146"/>
        <v>35.7</v>
      </c>
      <c r="S730" s="11" t="str">
        <f t="shared" si="147"/>
        <v>k</v>
      </c>
      <c r="T730" s="16" t="str">
        <f t="shared" si="143"/>
        <v>353</v>
      </c>
      <c r="U730" s="16" t="str">
        <f t="shared" si="152"/>
        <v>3572</v>
      </c>
      <c r="V730" s="22">
        <v>5.97</v>
      </c>
      <c r="W730" s="9">
        <f t="shared" si="148"/>
        <v>1</v>
      </c>
      <c r="X730" s="16">
        <f t="shared" si="153"/>
        <v>5.97</v>
      </c>
      <c r="Y730" s="11" t="str">
        <f t="shared" si="149"/>
        <v>5.97</v>
      </c>
      <c r="Z730" s="11">
        <f t="shared" si="150"/>
        <v>0</v>
      </c>
      <c r="AB730" s="16" t="str">
        <f t="shared" si="151"/>
        <v>5R97</v>
      </c>
    </row>
    <row r="731" spans="15:28">
      <c r="O731" s="16">
        <v>3.65</v>
      </c>
      <c r="P731" s="9">
        <f t="shared" si="144"/>
        <v>5</v>
      </c>
      <c r="Q731" s="9">
        <f t="shared" si="145"/>
        <v>36500</v>
      </c>
      <c r="R731" s="11" t="str">
        <f t="shared" si="146"/>
        <v>36.5</v>
      </c>
      <c r="S731" s="11" t="str">
        <f t="shared" si="147"/>
        <v>k</v>
      </c>
      <c r="T731" s="16" t="str">
        <f t="shared" si="143"/>
        <v>363</v>
      </c>
      <c r="U731" s="16" t="str">
        <f t="shared" si="152"/>
        <v>3652</v>
      </c>
      <c r="V731" s="22">
        <v>6.04</v>
      </c>
      <c r="W731" s="9">
        <f t="shared" si="148"/>
        <v>1</v>
      </c>
      <c r="X731" s="16">
        <f t="shared" si="153"/>
        <v>6.04</v>
      </c>
      <c r="Y731" s="11" t="str">
        <f t="shared" si="149"/>
        <v>6.04</v>
      </c>
      <c r="Z731" s="11">
        <f t="shared" si="150"/>
        <v>0</v>
      </c>
      <c r="AB731" s="16" t="str">
        <f t="shared" si="151"/>
        <v>6R04</v>
      </c>
    </row>
    <row r="732" spans="15:28">
      <c r="O732" s="16">
        <v>3.74</v>
      </c>
      <c r="P732" s="9">
        <f t="shared" si="144"/>
        <v>5</v>
      </c>
      <c r="Q732" s="9">
        <f t="shared" si="145"/>
        <v>37400</v>
      </c>
      <c r="R732" s="11" t="str">
        <f t="shared" si="146"/>
        <v>37.4</v>
      </c>
      <c r="S732" s="11" t="str">
        <f t="shared" si="147"/>
        <v>k</v>
      </c>
      <c r="T732" s="16" t="str">
        <f t="shared" si="143"/>
        <v>373</v>
      </c>
      <c r="U732" s="16" t="str">
        <f t="shared" si="152"/>
        <v>3742</v>
      </c>
      <c r="V732" s="22">
        <v>6.12</v>
      </c>
      <c r="W732" s="9">
        <f t="shared" si="148"/>
        <v>1</v>
      </c>
      <c r="X732" s="16">
        <f t="shared" si="153"/>
        <v>6.12</v>
      </c>
      <c r="Y732" s="11" t="str">
        <f t="shared" si="149"/>
        <v>6.12</v>
      </c>
      <c r="Z732" s="11">
        <f t="shared" si="150"/>
        <v>0</v>
      </c>
      <c r="AB732" s="16" t="str">
        <f t="shared" si="151"/>
        <v>6R12</v>
      </c>
    </row>
    <row r="733" spans="15:28">
      <c r="O733" s="16">
        <v>3.83</v>
      </c>
      <c r="P733" s="9">
        <f t="shared" si="144"/>
        <v>5</v>
      </c>
      <c r="Q733" s="9">
        <f t="shared" si="145"/>
        <v>38300</v>
      </c>
      <c r="R733" s="11" t="str">
        <f t="shared" si="146"/>
        <v>38.3</v>
      </c>
      <c r="S733" s="11" t="str">
        <f t="shared" si="147"/>
        <v>k</v>
      </c>
      <c r="T733" s="16" t="str">
        <f t="shared" si="143"/>
        <v>383</v>
      </c>
      <c r="U733" s="16" t="str">
        <f t="shared" si="152"/>
        <v>3832</v>
      </c>
      <c r="V733" s="22">
        <v>6.19</v>
      </c>
      <c r="W733" s="9">
        <f t="shared" si="148"/>
        <v>1</v>
      </c>
      <c r="X733" s="16">
        <f t="shared" si="153"/>
        <v>6.19</v>
      </c>
      <c r="Y733" s="11" t="str">
        <f t="shared" si="149"/>
        <v>6.19</v>
      </c>
      <c r="Z733" s="11">
        <f t="shared" si="150"/>
        <v>0</v>
      </c>
      <c r="AB733" s="16" t="str">
        <f t="shared" si="151"/>
        <v>6R19</v>
      </c>
    </row>
    <row r="734" spans="15:28">
      <c r="O734" s="16">
        <v>3.92</v>
      </c>
      <c r="P734" s="9">
        <f t="shared" si="144"/>
        <v>5</v>
      </c>
      <c r="Q734" s="9">
        <f t="shared" si="145"/>
        <v>39200</v>
      </c>
      <c r="R734" s="11" t="str">
        <f t="shared" si="146"/>
        <v>39.2</v>
      </c>
      <c r="S734" s="11" t="str">
        <f t="shared" si="147"/>
        <v>k</v>
      </c>
      <c r="T734" s="16" t="str">
        <f t="shared" si="143"/>
        <v>393</v>
      </c>
      <c r="U734" s="16" t="str">
        <f t="shared" si="152"/>
        <v>3922</v>
      </c>
      <c r="V734" s="22">
        <v>6.26</v>
      </c>
      <c r="W734" s="9">
        <f t="shared" si="148"/>
        <v>1</v>
      </c>
      <c r="X734" s="16">
        <f t="shared" si="153"/>
        <v>6.26</v>
      </c>
      <c r="Y734" s="11" t="str">
        <f t="shared" si="149"/>
        <v>6.26</v>
      </c>
      <c r="Z734" s="11">
        <f t="shared" si="150"/>
        <v>0</v>
      </c>
      <c r="AB734" s="16" t="str">
        <f t="shared" si="151"/>
        <v>6R26</v>
      </c>
    </row>
    <row r="735" spans="15:28">
      <c r="O735" s="16">
        <v>4.0199999999999996</v>
      </c>
      <c r="P735" s="9">
        <f t="shared" si="144"/>
        <v>5</v>
      </c>
      <c r="Q735" s="9">
        <f t="shared" si="145"/>
        <v>40199.999999999993</v>
      </c>
      <c r="R735" s="11" t="str">
        <f t="shared" si="146"/>
        <v>40.2</v>
      </c>
      <c r="S735" s="11" t="str">
        <f t="shared" si="147"/>
        <v>k</v>
      </c>
      <c r="T735" s="16" t="str">
        <f t="shared" si="143"/>
        <v>403</v>
      </c>
      <c r="U735" s="16" t="str">
        <f t="shared" si="152"/>
        <v>4022</v>
      </c>
      <c r="V735" s="22">
        <v>6.34</v>
      </c>
      <c r="W735" s="9">
        <f t="shared" si="148"/>
        <v>1</v>
      </c>
      <c r="X735" s="16">
        <f t="shared" si="153"/>
        <v>6.34</v>
      </c>
      <c r="Y735" s="11" t="str">
        <f t="shared" si="149"/>
        <v>6.34</v>
      </c>
      <c r="Z735" s="11">
        <f t="shared" si="150"/>
        <v>0</v>
      </c>
      <c r="AB735" s="16" t="str">
        <f t="shared" si="151"/>
        <v>6R34</v>
      </c>
    </row>
    <row r="736" spans="15:28">
      <c r="O736" s="16">
        <v>4.12</v>
      </c>
      <c r="P736" s="9">
        <f t="shared" si="144"/>
        <v>5</v>
      </c>
      <c r="Q736" s="9">
        <f t="shared" si="145"/>
        <v>41200</v>
      </c>
      <c r="R736" s="11" t="str">
        <f t="shared" si="146"/>
        <v>41.2</v>
      </c>
      <c r="S736" s="11" t="str">
        <f t="shared" si="147"/>
        <v>k</v>
      </c>
      <c r="T736" s="16" t="str">
        <f t="shared" si="143"/>
        <v>413</v>
      </c>
      <c r="U736" s="16" t="str">
        <f t="shared" si="152"/>
        <v>4122</v>
      </c>
      <c r="V736" s="22">
        <v>6.42</v>
      </c>
      <c r="W736" s="9">
        <f t="shared" si="148"/>
        <v>1</v>
      </c>
      <c r="X736" s="16">
        <f t="shared" si="153"/>
        <v>6.42</v>
      </c>
      <c r="Y736" s="11" t="str">
        <f t="shared" si="149"/>
        <v>6.42</v>
      </c>
      <c r="Z736" s="11">
        <f t="shared" si="150"/>
        <v>0</v>
      </c>
      <c r="AB736" s="16" t="str">
        <f t="shared" si="151"/>
        <v>6R42</v>
      </c>
    </row>
    <row r="737" spans="15:28">
      <c r="O737" s="16">
        <v>4.22</v>
      </c>
      <c r="P737" s="9">
        <f t="shared" si="144"/>
        <v>5</v>
      </c>
      <c r="Q737" s="9">
        <f t="shared" si="145"/>
        <v>42200</v>
      </c>
      <c r="R737" s="11" t="str">
        <f t="shared" si="146"/>
        <v>42.2</v>
      </c>
      <c r="S737" s="11" t="str">
        <f t="shared" si="147"/>
        <v>k</v>
      </c>
      <c r="T737" s="16" t="str">
        <f t="shared" si="143"/>
        <v>423</v>
      </c>
      <c r="U737" s="16" t="str">
        <f t="shared" si="152"/>
        <v>4222</v>
      </c>
      <c r="V737" s="22">
        <v>6.49</v>
      </c>
      <c r="W737" s="9">
        <f t="shared" si="148"/>
        <v>1</v>
      </c>
      <c r="X737" s="16">
        <f t="shared" si="153"/>
        <v>6.49</v>
      </c>
      <c r="Y737" s="11" t="str">
        <f t="shared" si="149"/>
        <v>6.49</v>
      </c>
      <c r="Z737" s="11">
        <f t="shared" si="150"/>
        <v>0</v>
      </c>
      <c r="AB737" s="16" t="str">
        <f t="shared" si="151"/>
        <v>6R49</v>
      </c>
    </row>
    <row r="738" spans="15:28">
      <c r="O738" s="16">
        <v>4.32</v>
      </c>
      <c r="P738" s="9">
        <f t="shared" si="144"/>
        <v>5</v>
      </c>
      <c r="Q738" s="9">
        <f t="shared" si="145"/>
        <v>43200</v>
      </c>
      <c r="R738" s="11" t="str">
        <f t="shared" si="146"/>
        <v>43.2</v>
      </c>
      <c r="S738" s="11" t="str">
        <f t="shared" si="147"/>
        <v>k</v>
      </c>
      <c r="T738" s="16" t="str">
        <f t="shared" si="143"/>
        <v>433</v>
      </c>
      <c r="U738" s="16" t="str">
        <f t="shared" si="152"/>
        <v>4322</v>
      </c>
      <c r="V738" s="22">
        <v>6.57</v>
      </c>
      <c r="W738" s="9">
        <f t="shared" si="148"/>
        <v>1</v>
      </c>
      <c r="X738" s="16">
        <f t="shared" si="153"/>
        <v>6.57</v>
      </c>
      <c r="Y738" s="11" t="str">
        <f t="shared" si="149"/>
        <v>6.57</v>
      </c>
      <c r="Z738" s="11">
        <f t="shared" si="150"/>
        <v>0</v>
      </c>
      <c r="AB738" s="16" t="str">
        <f t="shared" si="151"/>
        <v>6R57</v>
      </c>
    </row>
    <row r="739" spans="15:28">
      <c r="O739" s="16">
        <v>4.42</v>
      </c>
      <c r="P739" s="9">
        <f t="shared" si="144"/>
        <v>5</v>
      </c>
      <c r="Q739" s="9">
        <f t="shared" si="145"/>
        <v>44200</v>
      </c>
      <c r="R739" s="11" t="str">
        <f t="shared" si="146"/>
        <v>44.2</v>
      </c>
      <c r="S739" s="11" t="str">
        <f t="shared" si="147"/>
        <v>k</v>
      </c>
      <c r="T739" s="16" t="str">
        <f t="shared" si="143"/>
        <v>443</v>
      </c>
      <c r="U739" s="16" t="str">
        <f t="shared" si="152"/>
        <v>4422</v>
      </c>
      <c r="V739" s="22">
        <v>6.65</v>
      </c>
      <c r="W739" s="9">
        <f t="shared" si="148"/>
        <v>1</v>
      </c>
      <c r="X739" s="16">
        <f t="shared" si="153"/>
        <v>6.65</v>
      </c>
      <c r="Y739" s="11" t="str">
        <f t="shared" si="149"/>
        <v>6.65</v>
      </c>
      <c r="Z739" s="11">
        <f t="shared" si="150"/>
        <v>0</v>
      </c>
      <c r="AB739" s="16" t="str">
        <f t="shared" si="151"/>
        <v>6R65</v>
      </c>
    </row>
    <row r="740" spans="15:28">
      <c r="O740" s="16">
        <v>4.53</v>
      </c>
      <c r="P740" s="9">
        <f t="shared" si="144"/>
        <v>5</v>
      </c>
      <c r="Q740" s="9">
        <f t="shared" si="145"/>
        <v>45300</v>
      </c>
      <c r="R740" s="11" t="str">
        <f t="shared" si="146"/>
        <v>45.3</v>
      </c>
      <c r="S740" s="11" t="str">
        <f t="shared" si="147"/>
        <v>k</v>
      </c>
      <c r="T740" s="16" t="str">
        <f t="shared" si="143"/>
        <v>453</v>
      </c>
      <c r="U740" s="16" t="str">
        <f t="shared" si="152"/>
        <v>4532</v>
      </c>
      <c r="V740" s="22">
        <v>6.73</v>
      </c>
      <c r="W740" s="9">
        <f t="shared" si="148"/>
        <v>1</v>
      </c>
      <c r="X740" s="16">
        <f t="shared" si="153"/>
        <v>6.7300000000000013</v>
      </c>
      <c r="Y740" s="11" t="str">
        <f t="shared" si="149"/>
        <v>6.73</v>
      </c>
      <c r="Z740" s="11">
        <f t="shared" si="150"/>
        <v>0</v>
      </c>
      <c r="AB740" s="16" t="str">
        <f t="shared" si="151"/>
        <v>6R73</v>
      </c>
    </row>
    <row r="741" spans="15:28">
      <c r="O741" s="16">
        <v>4.6399999999999997</v>
      </c>
      <c r="P741" s="9">
        <f t="shared" si="144"/>
        <v>5</v>
      </c>
      <c r="Q741" s="9">
        <f t="shared" si="145"/>
        <v>46399.999999999993</v>
      </c>
      <c r="R741" s="11" t="str">
        <f t="shared" si="146"/>
        <v>46.4</v>
      </c>
      <c r="S741" s="11" t="str">
        <f t="shared" si="147"/>
        <v>k</v>
      </c>
      <c r="T741" s="16" t="str">
        <f t="shared" ref="T741:T804" si="154">IF(P741&lt;2,LEFT(U741,3),LEFT(U741,2)&amp;P741-2)</f>
        <v>463</v>
      </c>
      <c r="U741" s="16" t="str">
        <f t="shared" si="152"/>
        <v>4642</v>
      </c>
      <c r="V741" s="22">
        <v>6.81</v>
      </c>
      <c r="W741" s="9">
        <f t="shared" si="148"/>
        <v>1</v>
      </c>
      <c r="X741" s="16">
        <f t="shared" si="153"/>
        <v>6.81</v>
      </c>
      <c r="Y741" s="11" t="str">
        <f t="shared" si="149"/>
        <v>6.81</v>
      </c>
      <c r="Z741" s="11">
        <f t="shared" si="150"/>
        <v>0</v>
      </c>
      <c r="AB741" s="16" t="str">
        <f t="shared" si="151"/>
        <v>6R81</v>
      </c>
    </row>
    <row r="742" spans="15:28">
      <c r="O742" s="16">
        <v>4.75</v>
      </c>
      <c r="P742" s="9">
        <f t="shared" ref="P742:P805" si="155">IF(O742=1,P741+1,P741)</f>
        <v>5</v>
      </c>
      <c r="Q742" s="9">
        <f t="shared" ref="Q742:Q772" si="156">O742*10^P742/10</f>
        <v>47500</v>
      </c>
      <c r="R742" s="11" t="str">
        <f t="shared" si="146"/>
        <v>47.5</v>
      </c>
      <c r="S742" s="11" t="str">
        <f t="shared" si="147"/>
        <v>k</v>
      </c>
      <c r="T742" s="16" t="str">
        <f t="shared" si="154"/>
        <v>473</v>
      </c>
      <c r="U742" s="16" t="str">
        <f t="shared" si="152"/>
        <v>4752</v>
      </c>
      <c r="V742" s="22">
        <v>6.9</v>
      </c>
      <c r="W742" s="9">
        <f t="shared" si="148"/>
        <v>1</v>
      </c>
      <c r="X742" s="16">
        <f t="shared" si="153"/>
        <v>6.9</v>
      </c>
      <c r="Y742" s="11" t="str">
        <f t="shared" si="149"/>
        <v>6.90</v>
      </c>
      <c r="Z742" s="11">
        <f t="shared" si="150"/>
        <v>0</v>
      </c>
      <c r="AB742" s="16" t="str">
        <f t="shared" si="151"/>
        <v>6R90</v>
      </c>
    </row>
    <row r="743" spans="15:28">
      <c r="O743" s="16">
        <v>4.87</v>
      </c>
      <c r="P743" s="9">
        <f t="shared" si="155"/>
        <v>5</v>
      </c>
      <c r="Q743" s="9">
        <f t="shared" si="156"/>
        <v>48700</v>
      </c>
      <c r="R743" s="11" t="str">
        <f t="shared" si="146"/>
        <v>48.7</v>
      </c>
      <c r="S743" s="11" t="str">
        <f t="shared" si="147"/>
        <v>k</v>
      </c>
      <c r="T743" s="16" t="str">
        <f t="shared" si="154"/>
        <v>483</v>
      </c>
      <c r="U743" s="16" t="str">
        <f t="shared" si="152"/>
        <v>4872</v>
      </c>
      <c r="V743" s="22">
        <v>6.98</v>
      </c>
      <c r="W743" s="9">
        <f t="shared" si="148"/>
        <v>1</v>
      </c>
      <c r="X743" s="16">
        <f t="shared" si="153"/>
        <v>6.9800000000000013</v>
      </c>
      <c r="Y743" s="11" t="str">
        <f t="shared" si="149"/>
        <v>6.98</v>
      </c>
      <c r="Z743" s="11">
        <f t="shared" si="150"/>
        <v>0</v>
      </c>
      <c r="AB743" s="16" t="str">
        <f t="shared" si="151"/>
        <v>6R98</v>
      </c>
    </row>
    <row r="744" spans="15:28">
      <c r="O744" s="16">
        <v>4.99</v>
      </c>
      <c r="P744" s="9">
        <f t="shared" si="155"/>
        <v>5</v>
      </c>
      <c r="Q744" s="9">
        <f t="shared" si="156"/>
        <v>49900</v>
      </c>
      <c r="R744" s="11" t="str">
        <f t="shared" si="146"/>
        <v>49.9</v>
      </c>
      <c r="S744" s="11" t="str">
        <f t="shared" si="147"/>
        <v>k</v>
      </c>
      <c r="T744" s="16" t="str">
        <f t="shared" si="154"/>
        <v>493</v>
      </c>
      <c r="U744" s="16" t="str">
        <f t="shared" si="152"/>
        <v>4992</v>
      </c>
      <c r="V744" s="22">
        <v>7.06</v>
      </c>
      <c r="W744" s="9">
        <f t="shared" si="148"/>
        <v>1</v>
      </c>
      <c r="X744" s="16">
        <f t="shared" si="153"/>
        <v>7.06</v>
      </c>
      <c r="Y744" s="11" t="str">
        <f t="shared" si="149"/>
        <v>7.06</v>
      </c>
      <c r="Z744" s="11">
        <f t="shared" si="150"/>
        <v>0</v>
      </c>
      <c r="AB744" s="16" t="str">
        <f t="shared" si="151"/>
        <v>7R06</v>
      </c>
    </row>
    <row r="745" spans="15:28">
      <c r="O745" s="16">
        <v>5.1100000000000003</v>
      </c>
      <c r="P745" s="9">
        <f t="shared" si="155"/>
        <v>5</v>
      </c>
      <c r="Q745" s="9">
        <f t="shared" si="156"/>
        <v>51100.000000000007</v>
      </c>
      <c r="R745" s="11" t="str">
        <f t="shared" si="146"/>
        <v>51.1</v>
      </c>
      <c r="S745" s="11" t="str">
        <f t="shared" si="147"/>
        <v>k</v>
      </c>
      <c r="T745" s="16" t="str">
        <f t="shared" si="154"/>
        <v>513</v>
      </c>
      <c r="U745" s="16" t="str">
        <f t="shared" si="152"/>
        <v>5112</v>
      </c>
      <c r="V745" s="22">
        <v>7.15</v>
      </c>
      <c r="W745" s="9">
        <f t="shared" si="148"/>
        <v>1</v>
      </c>
      <c r="X745" s="16">
        <f t="shared" si="153"/>
        <v>7.15</v>
      </c>
      <c r="Y745" s="11" t="str">
        <f t="shared" si="149"/>
        <v>7.15</v>
      </c>
      <c r="Z745" s="11">
        <f t="shared" si="150"/>
        <v>0</v>
      </c>
      <c r="AB745" s="16" t="str">
        <f t="shared" si="151"/>
        <v>7R15</v>
      </c>
    </row>
    <row r="746" spans="15:28">
      <c r="O746" s="16">
        <v>5.23</v>
      </c>
      <c r="P746" s="9">
        <f t="shared" si="155"/>
        <v>5</v>
      </c>
      <c r="Q746" s="9">
        <f t="shared" si="156"/>
        <v>52300.000000000007</v>
      </c>
      <c r="R746" s="11" t="str">
        <f t="shared" si="146"/>
        <v>52.3</v>
      </c>
      <c r="S746" s="11" t="str">
        <f t="shared" si="147"/>
        <v>k</v>
      </c>
      <c r="T746" s="16" t="str">
        <f t="shared" si="154"/>
        <v>523</v>
      </c>
      <c r="U746" s="16" t="str">
        <f t="shared" si="152"/>
        <v>5232</v>
      </c>
      <c r="V746" s="22">
        <v>7.23</v>
      </c>
      <c r="W746" s="9">
        <f t="shared" si="148"/>
        <v>1</v>
      </c>
      <c r="X746" s="16">
        <f t="shared" si="153"/>
        <v>7.2300000000000013</v>
      </c>
      <c r="Y746" s="11" t="str">
        <f t="shared" si="149"/>
        <v>7.23</v>
      </c>
      <c r="Z746" s="11">
        <f t="shared" si="150"/>
        <v>0</v>
      </c>
      <c r="AB746" s="16" t="str">
        <f t="shared" si="151"/>
        <v>7R23</v>
      </c>
    </row>
    <row r="747" spans="15:28">
      <c r="O747" s="16">
        <v>5.36</v>
      </c>
      <c r="P747" s="9">
        <f t="shared" si="155"/>
        <v>5</v>
      </c>
      <c r="Q747" s="9">
        <f t="shared" si="156"/>
        <v>53600</v>
      </c>
      <c r="R747" s="11" t="str">
        <f t="shared" si="146"/>
        <v>53.6</v>
      </c>
      <c r="S747" s="11" t="str">
        <f t="shared" si="147"/>
        <v>k</v>
      </c>
      <c r="T747" s="16" t="str">
        <f t="shared" si="154"/>
        <v>533</v>
      </c>
      <c r="U747" s="16" t="str">
        <f t="shared" si="152"/>
        <v>5362</v>
      </c>
      <c r="V747" s="22">
        <v>7.32</v>
      </c>
      <c r="W747" s="9">
        <f t="shared" si="148"/>
        <v>1</v>
      </c>
      <c r="X747" s="16">
        <f t="shared" si="153"/>
        <v>7.32</v>
      </c>
      <c r="Y747" s="11" t="str">
        <f t="shared" si="149"/>
        <v>7.32</v>
      </c>
      <c r="Z747" s="11">
        <f t="shared" si="150"/>
        <v>0</v>
      </c>
      <c r="AB747" s="16" t="str">
        <f t="shared" si="151"/>
        <v>7R32</v>
      </c>
    </row>
    <row r="748" spans="15:28">
      <c r="O748" s="16">
        <v>5.49</v>
      </c>
      <c r="P748" s="9">
        <f t="shared" si="155"/>
        <v>5</v>
      </c>
      <c r="Q748" s="9">
        <f t="shared" si="156"/>
        <v>54900</v>
      </c>
      <c r="R748" s="11" t="str">
        <f t="shared" si="146"/>
        <v>54.9</v>
      </c>
      <c r="S748" s="11" t="str">
        <f t="shared" si="147"/>
        <v>k</v>
      </c>
      <c r="T748" s="16" t="str">
        <f t="shared" si="154"/>
        <v>543</v>
      </c>
      <c r="U748" s="16" t="str">
        <f t="shared" si="152"/>
        <v>5492</v>
      </c>
      <c r="V748" s="22">
        <v>7.41</v>
      </c>
      <c r="W748" s="9">
        <f t="shared" si="148"/>
        <v>1</v>
      </c>
      <c r="X748" s="16">
        <f t="shared" si="153"/>
        <v>7.4099999999999993</v>
      </c>
      <c r="Y748" s="11" t="str">
        <f t="shared" si="149"/>
        <v>7.41</v>
      </c>
      <c r="Z748" s="11">
        <f t="shared" si="150"/>
        <v>0</v>
      </c>
      <c r="AB748" s="16" t="str">
        <f t="shared" si="151"/>
        <v>7R41</v>
      </c>
    </row>
    <row r="749" spans="15:28">
      <c r="O749" s="16">
        <v>5.62</v>
      </c>
      <c r="P749" s="9">
        <f t="shared" si="155"/>
        <v>5</v>
      </c>
      <c r="Q749" s="9">
        <f t="shared" si="156"/>
        <v>56200</v>
      </c>
      <c r="R749" s="11" t="str">
        <f t="shared" si="146"/>
        <v>56.2</v>
      </c>
      <c r="S749" s="11" t="str">
        <f t="shared" si="147"/>
        <v>k</v>
      </c>
      <c r="T749" s="16" t="str">
        <f t="shared" si="154"/>
        <v>563</v>
      </c>
      <c r="U749" s="16" t="str">
        <f t="shared" si="152"/>
        <v>5622</v>
      </c>
      <c r="V749" s="22">
        <v>7.5</v>
      </c>
      <c r="W749" s="9">
        <f t="shared" si="148"/>
        <v>1</v>
      </c>
      <c r="X749" s="16">
        <f t="shared" si="153"/>
        <v>7.5</v>
      </c>
      <c r="Y749" s="11" t="str">
        <f t="shared" si="149"/>
        <v>7.50</v>
      </c>
      <c r="Z749" s="11">
        <f t="shared" si="150"/>
        <v>0</v>
      </c>
      <c r="AB749" s="16" t="str">
        <f t="shared" si="151"/>
        <v>7R50</v>
      </c>
    </row>
    <row r="750" spans="15:28">
      <c r="O750" s="16">
        <v>5.76</v>
      </c>
      <c r="P750" s="9">
        <f t="shared" si="155"/>
        <v>5</v>
      </c>
      <c r="Q750" s="9">
        <f t="shared" si="156"/>
        <v>57600</v>
      </c>
      <c r="R750" s="11" t="str">
        <f t="shared" si="146"/>
        <v>57.6</v>
      </c>
      <c r="S750" s="11" t="str">
        <f t="shared" si="147"/>
        <v>k</v>
      </c>
      <c r="T750" s="16" t="str">
        <f t="shared" si="154"/>
        <v>573</v>
      </c>
      <c r="U750" s="16" t="str">
        <f t="shared" si="152"/>
        <v>5762</v>
      </c>
      <c r="V750" s="22">
        <v>7.59</v>
      </c>
      <c r="W750" s="9">
        <f t="shared" si="148"/>
        <v>1</v>
      </c>
      <c r="X750" s="16">
        <f t="shared" si="153"/>
        <v>7.5900000000000007</v>
      </c>
      <c r="Y750" s="11" t="str">
        <f t="shared" si="149"/>
        <v>7.59</v>
      </c>
      <c r="Z750" s="11">
        <f t="shared" si="150"/>
        <v>0</v>
      </c>
      <c r="AB750" s="16" t="str">
        <f t="shared" si="151"/>
        <v>7R59</v>
      </c>
    </row>
    <row r="751" spans="15:28">
      <c r="O751" s="16">
        <v>5.9</v>
      </c>
      <c r="P751" s="9">
        <f t="shared" si="155"/>
        <v>5</v>
      </c>
      <c r="Q751" s="9">
        <f t="shared" si="156"/>
        <v>59000</v>
      </c>
      <c r="R751" s="11" t="str">
        <f t="shared" si="146"/>
        <v>59.0</v>
      </c>
      <c r="S751" s="11" t="str">
        <f t="shared" si="147"/>
        <v>k</v>
      </c>
      <c r="T751" s="16" t="str">
        <f t="shared" si="154"/>
        <v>593</v>
      </c>
      <c r="U751" s="16" t="str">
        <f t="shared" si="152"/>
        <v>5902</v>
      </c>
      <c r="V751" s="22">
        <v>7.68</v>
      </c>
      <c r="W751" s="9">
        <f t="shared" si="148"/>
        <v>1</v>
      </c>
      <c r="X751" s="16">
        <f t="shared" si="153"/>
        <v>7.68</v>
      </c>
      <c r="Y751" s="11" t="str">
        <f t="shared" si="149"/>
        <v>7.68</v>
      </c>
      <c r="Z751" s="11">
        <f t="shared" si="150"/>
        <v>0</v>
      </c>
      <c r="AB751" s="16" t="str">
        <f t="shared" si="151"/>
        <v>7R68</v>
      </c>
    </row>
    <row r="752" spans="15:28">
      <c r="O752" s="16">
        <v>6.04</v>
      </c>
      <c r="P752" s="9">
        <f t="shared" si="155"/>
        <v>5</v>
      </c>
      <c r="Q752" s="9">
        <f t="shared" si="156"/>
        <v>60400</v>
      </c>
      <c r="R752" s="11" t="str">
        <f t="shared" si="146"/>
        <v>60.4</v>
      </c>
      <c r="S752" s="11" t="str">
        <f t="shared" si="147"/>
        <v>k</v>
      </c>
      <c r="T752" s="16" t="str">
        <f t="shared" si="154"/>
        <v>603</v>
      </c>
      <c r="U752" s="16" t="str">
        <f t="shared" si="152"/>
        <v>6042</v>
      </c>
      <c r="V752" s="22">
        <v>7.77</v>
      </c>
      <c r="W752" s="9">
        <f t="shared" si="148"/>
        <v>1</v>
      </c>
      <c r="X752" s="16">
        <f t="shared" si="153"/>
        <v>7.7699999999999987</v>
      </c>
      <c r="Y752" s="11" t="str">
        <f t="shared" si="149"/>
        <v>7.77</v>
      </c>
      <c r="Z752" s="11">
        <f t="shared" si="150"/>
        <v>0</v>
      </c>
      <c r="AB752" s="16" t="str">
        <f t="shared" si="151"/>
        <v>7R77</v>
      </c>
    </row>
    <row r="753" spans="15:28">
      <c r="O753" s="16">
        <v>6.19</v>
      </c>
      <c r="P753" s="9">
        <f t="shared" si="155"/>
        <v>5</v>
      </c>
      <c r="Q753" s="9">
        <f t="shared" si="156"/>
        <v>61900</v>
      </c>
      <c r="R753" s="11" t="str">
        <f t="shared" si="146"/>
        <v>61.9</v>
      </c>
      <c r="S753" s="11" t="str">
        <f t="shared" si="147"/>
        <v>k</v>
      </c>
      <c r="T753" s="16" t="str">
        <f t="shared" si="154"/>
        <v>613</v>
      </c>
      <c r="U753" s="16" t="str">
        <f t="shared" si="152"/>
        <v>6192</v>
      </c>
      <c r="V753" s="22">
        <v>7.87</v>
      </c>
      <c r="W753" s="9">
        <f t="shared" si="148"/>
        <v>1</v>
      </c>
      <c r="X753" s="16">
        <f t="shared" si="153"/>
        <v>7.87</v>
      </c>
      <c r="Y753" s="11" t="str">
        <f t="shared" si="149"/>
        <v>7.87</v>
      </c>
      <c r="Z753" s="11">
        <f t="shared" si="150"/>
        <v>0</v>
      </c>
      <c r="AB753" s="16" t="str">
        <f t="shared" si="151"/>
        <v>7R87</v>
      </c>
    </row>
    <row r="754" spans="15:28">
      <c r="O754" s="16">
        <v>6.34</v>
      </c>
      <c r="P754" s="9">
        <f t="shared" si="155"/>
        <v>5</v>
      </c>
      <c r="Q754" s="9">
        <f t="shared" si="156"/>
        <v>63400</v>
      </c>
      <c r="R754" s="11" t="str">
        <f t="shared" si="146"/>
        <v>63.4</v>
      </c>
      <c r="S754" s="11" t="str">
        <f t="shared" si="147"/>
        <v>k</v>
      </c>
      <c r="T754" s="16" t="str">
        <f t="shared" si="154"/>
        <v>633</v>
      </c>
      <c r="U754" s="16" t="str">
        <f t="shared" si="152"/>
        <v>6342</v>
      </c>
      <c r="V754" s="22">
        <v>7.96</v>
      </c>
      <c r="W754" s="9">
        <f t="shared" si="148"/>
        <v>1</v>
      </c>
      <c r="X754" s="16">
        <f t="shared" si="153"/>
        <v>7.9599999999999991</v>
      </c>
      <c r="Y754" s="11" t="str">
        <f t="shared" si="149"/>
        <v>7.96</v>
      </c>
      <c r="Z754" s="11">
        <f t="shared" si="150"/>
        <v>0</v>
      </c>
      <c r="AB754" s="16" t="str">
        <f t="shared" si="151"/>
        <v>7R96</v>
      </c>
    </row>
    <row r="755" spans="15:28">
      <c r="O755" s="16">
        <v>6.49</v>
      </c>
      <c r="P755" s="9">
        <f t="shared" si="155"/>
        <v>5</v>
      </c>
      <c r="Q755" s="9">
        <f t="shared" si="156"/>
        <v>64900</v>
      </c>
      <c r="R755" s="11" t="str">
        <f t="shared" si="146"/>
        <v>64.9</v>
      </c>
      <c r="S755" s="11" t="str">
        <f t="shared" si="147"/>
        <v>k</v>
      </c>
      <c r="T755" s="16" t="str">
        <f t="shared" si="154"/>
        <v>643</v>
      </c>
      <c r="U755" s="16" t="str">
        <f t="shared" si="152"/>
        <v>6492</v>
      </c>
      <c r="V755" s="22">
        <v>8.06</v>
      </c>
      <c r="W755" s="9">
        <f t="shared" si="148"/>
        <v>1</v>
      </c>
      <c r="X755" s="16">
        <f t="shared" si="153"/>
        <v>8.06</v>
      </c>
      <c r="Y755" s="11" t="str">
        <f t="shared" si="149"/>
        <v>8.06</v>
      </c>
      <c r="Z755" s="11">
        <f t="shared" si="150"/>
        <v>0</v>
      </c>
      <c r="AB755" s="16" t="str">
        <f t="shared" si="151"/>
        <v>8R06</v>
      </c>
    </row>
    <row r="756" spans="15:28">
      <c r="O756" s="16">
        <v>6.65</v>
      </c>
      <c r="P756" s="9">
        <f t="shared" si="155"/>
        <v>5</v>
      </c>
      <c r="Q756" s="9">
        <f t="shared" si="156"/>
        <v>66500</v>
      </c>
      <c r="R756" s="11" t="str">
        <f t="shared" si="146"/>
        <v>66.5</v>
      </c>
      <c r="S756" s="11" t="str">
        <f t="shared" si="147"/>
        <v>k</v>
      </c>
      <c r="T756" s="16" t="str">
        <f t="shared" si="154"/>
        <v>663</v>
      </c>
      <c r="U756" s="16" t="str">
        <f t="shared" si="152"/>
        <v>6652</v>
      </c>
      <c r="V756" s="22">
        <v>8.16</v>
      </c>
      <c r="W756" s="9">
        <f t="shared" si="148"/>
        <v>1</v>
      </c>
      <c r="X756" s="16">
        <f t="shared" si="153"/>
        <v>8.16</v>
      </c>
      <c r="Y756" s="11" t="str">
        <f t="shared" si="149"/>
        <v>8.16</v>
      </c>
      <c r="Z756" s="11">
        <f t="shared" si="150"/>
        <v>0</v>
      </c>
      <c r="AB756" s="16" t="str">
        <f t="shared" si="151"/>
        <v>8R16</v>
      </c>
    </row>
    <row r="757" spans="15:28">
      <c r="O757" s="16">
        <v>6.81</v>
      </c>
      <c r="P757" s="9">
        <f t="shared" si="155"/>
        <v>5</v>
      </c>
      <c r="Q757" s="9">
        <f t="shared" si="156"/>
        <v>68100</v>
      </c>
      <c r="R757" s="11" t="str">
        <f t="shared" si="146"/>
        <v>68.1</v>
      </c>
      <c r="S757" s="11" t="str">
        <f t="shared" si="147"/>
        <v>k</v>
      </c>
      <c r="T757" s="16" t="str">
        <f t="shared" si="154"/>
        <v>683</v>
      </c>
      <c r="U757" s="16" t="str">
        <f t="shared" si="152"/>
        <v>6812</v>
      </c>
      <c r="V757" s="22">
        <v>8.25</v>
      </c>
      <c r="W757" s="9">
        <f t="shared" si="148"/>
        <v>1</v>
      </c>
      <c r="X757" s="16">
        <f t="shared" si="153"/>
        <v>8.25</v>
      </c>
      <c r="Y757" s="11" t="str">
        <f t="shared" si="149"/>
        <v>8.25</v>
      </c>
      <c r="Z757" s="11">
        <f t="shared" si="150"/>
        <v>0</v>
      </c>
      <c r="AB757" s="16" t="str">
        <f t="shared" si="151"/>
        <v>8R25</v>
      </c>
    </row>
    <row r="758" spans="15:28">
      <c r="O758" s="16">
        <v>6.98</v>
      </c>
      <c r="P758" s="9">
        <f t="shared" si="155"/>
        <v>5</v>
      </c>
      <c r="Q758" s="9">
        <f t="shared" si="156"/>
        <v>69800</v>
      </c>
      <c r="R758" s="11" t="str">
        <f t="shared" si="146"/>
        <v>69.8</v>
      </c>
      <c r="S758" s="11" t="str">
        <f t="shared" si="147"/>
        <v>k</v>
      </c>
      <c r="T758" s="16" t="str">
        <f t="shared" si="154"/>
        <v>693</v>
      </c>
      <c r="U758" s="16" t="str">
        <f t="shared" si="152"/>
        <v>6982</v>
      </c>
      <c r="V758" s="22">
        <v>8.35</v>
      </c>
      <c r="W758" s="9">
        <f t="shared" si="148"/>
        <v>1</v>
      </c>
      <c r="X758" s="16">
        <f t="shared" si="153"/>
        <v>8.35</v>
      </c>
      <c r="Y758" s="11" t="str">
        <f t="shared" si="149"/>
        <v>8.35</v>
      </c>
      <c r="Z758" s="11">
        <f t="shared" si="150"/>
        <v>0</v>
      </c>
      <c r="AB758" s="16" t="str">
        <f t="shared" si="151"/>
        <v>8R35</v>
      </c>
    </row>
    <row r="759" spans="15:28">
      <c r="O759" s="16">
        <v>7.15</v>
      </c>
      <c r="P759" s="9">
        <f t="shared" si="155"/>
        <v>5</v>
      </c>
      <c r="Q759" s="9">
        <f t="shared" si="156"/>
        <v>71500</v>
      </c>
      <c r="R759" s="11" t="str">
        <f t="shared" si="146"/>
        <v>71.5</v>
      </c>
      <c r="S759" s="11" t="str">
        <f t="shared" si="147"/>
        <v>k</v>
      </c>
      <c r="T759" s="16" t="str">
        <f t="shared" si="154"/>
        <v>713</v>
      </c>
      <c r="U759" s="16" t="str">
        <f t="shared" si="152"/>
        <v>7152</v>
      </c>
      <c r="V759" s="22">
        <v>8.4499999999999993</v>
      </c>
      <c r="W759" s="9">
        <f t="shared" si="148"/>
        <v>1</v>
      </c>
      <c r="X759" s="16">
        <f t="shared" si="153"/>
        <v>8.4499999999999993</v>
      </c>
      <c r="Y759" s="11" t="str">
        <f t="shared" si="149"/>
        <v>8.45</v>
      </c>
      <c r="Z759" s="11">
        <f t="shared" si="150"/>
        <v>0</v>
      </c>
      <c r="AB759" s="16" t="str">
        <f t="shared" si="151"/>
        <v>8R45</v>
      </c>
    </row>
    <row r="760" spans="15:28">
      <c r="O760" s="16">
        <v>7.32</v>
      </c>
      <c r="P760" s="9">
        <f t="shared" si="155"/>
        <v>5</v>
      </c>
      <c r="Q760" s="9">
        <f t="shared" si="156"/>
        <v>73200</v>
      </c>
      <c r="R760" s="11" t="str">
        <f t="shared" si="146"/>
        <v>73.2</v>
      </c>
      <c r="S760" s="11" t="str">
        <f t="shared" si="147"/>
        <v>k</v>
      </c>
      <c r="T760" s="16" t="str">
        <f t="shared" si="154"/>
        <v>733</v>
      </c>
      <c r="U760" s="16" t="str">
        <f t="shared" si="152"/>
        <v>7322</v>
      </c>
      <c r="V760" s="22">
        <v>8.56</v>
      </c>
      <c r="W760" s="9">
        <f t="shared" si="148"/>
        <v>1</v>
      </c>
      <c r="X760" s="16">
        <f t="shared" si="153"/>
        <v>8.56</v>
      </c>
      <c r="Y760" s="11" t="str">
        <f t="shared" si="149"/>
        <v>8.56</v>
      </c>
      <c r="Z760" s="11">
        <f t="shared" si="150"/>
        <v>0</v>
      </c>
      <c r="AB760" s="16" t="str">
        <f t="shared" si="151"/>
        <v>8R56</v>
      </c>
    </row>
    <row r="761" spans="15:28">
      <c r="O761" s="16">
        <v>7.5</v>
      </c>
      <c r="P761" s="9">
        <f t="shared" si="155"/>
        <v>5</v>
      </c>
      <c r="Q761" s="9">
        <f t="shared" si="156"/>
        <v>75000</v>
      </c>
      <c r="R761" s="11" t="str">
        <f t="shared" si="146"/>
        <v>75.0</v>
      </c>
      <c r="S761" s="11" t="str">
        <f t="shared" si="147"/>
        <v>k</v>
      </c>
      <c r="T761" s="16" t="str">
        <f t="shared" si="154"/>
        <v>753</v>
      </c>
      <c r="U761" s="16" t="str">
        <f t="shared" si="152"/>
        <v>7502</v>
      </c>
      <c r="V761" s="22">
        <v>8.66</v>
      </c>
      <c r="W761" s="9">
        <f t="shared" si="148"/>
        <v>1</v>
      </c>
      <c r="X761" s="16">
        <f t="shared" si="153"/>
        <v>8.66</v>
      </c>
      <c r="Y761" s="11" t="str">
        <f t="shared" si="149"/>
        <v>8.66</v>
      </c>
      <c r="Z761" s="11">
        <f t="shared" si="150"/>
        <v>0</v>
      </c>
      <c r="AB761" s="16" t="str">
        <f t="shared" si="151"/>
        <v>8R66</v>
      </c>
    </row>
    <row r="762" spans="15:28">
      <c r="O762" s="16">
        <v>7.68</v>
      </c>
      <c r="P762" s="9">
        <f t="shared" si="155"/>
        <v>5</v>
      </c>
      <c r="Q762" s="9">
        <f t="shared" si="156"/>
        <v>76800</v>
      </c>
      <c r="R762" s="11" t="str">
        <f t="shared" si="146"/>
        <v>76.8</v>
      </c>
      <c r="S762" s="11" t="str">
        <f t="shared" si="147"/>
        <v>k</v>
      </c>
      <c r="T762" s="16" t="str">
        <f t="shared" si="154"/>
        <v>763</v>
      </c>
      <c r="U762" s="16" t="str">
        <f t="shared" si="152"/>
        <v>7682</v>
      </c>
      <c r="V762" s="22">
        <v>8.76</v>
      </c>
      <c r="W762" s="9">
        <f t="shared" si="148"/>
        <v>1</v>
      </c>
      <c r="X762" s="16">
        <f t="shared" si="153"/>
        <v>8.76</v>
      </c>
      <c r="Y762" s="11" t="str">
        <f t="shared" si="149"/>
        <v>8.76</v>
      </c>
      <c r="Z762" s="11">
        <f t="shared" si="150"/>
        <v>0</v>
      </c>
      <c r="AB762" s="16" t="str">
        <f t="shared" si="151"/>
        <v>8R76</v>
      </c>
    </row>
    <row r="763" spans="15:28">
      <c r="O763" s="16">
        <v>7.87</v>
      </c>
      <c r="P763" s="9">
        <f t="shared" si="155"/>
        <v>5</v>
      </c>
      <c r="Q763" s="9">
        <f t="shared" si="156"/>
        <v>78700</v>
      </c>
      <c r="R763" s="11" t="str">
        <f t="shared" si="146"/>
        <v>78.7</v>
      </c>
      <c r="S763" s="11" t="str">
        <f t="shared" si="147"/>
        <v>k</v>
      </c>
      <c r="T763" s="16" t="str">
        <f t="shared" si="154"/>
        <v>783</v>
      </c>
      <c r="U763" s="16" t="str">
        <f t="shared" si="152"/>
        <v>7872</v>
      </c>
      <c r="V763" s="22">
        <v>8.8699999999999992</v>
      </c>
      <c r="W763" s="9">
        <f t="shared" si="148"/>
        <v>1</v>
      </c>
      <c r="X763" s="16">
        <f t="shared" si="153"/>
        <v>8.8699999999999992</v>
      </c>
      <c r="Y763" s="11" t="str">
        <f t="shared" si="149"/>
        <v>8.87</v>
      </c>
      <c r="Z763" s="11">
        <f t="shared" si="150"/>
        <v>0</v>
      </c>
      <c r="AB763" s="16" t="str">
        <f t="shared" si="151"/>
        <v>8R87</v>
      </c>
    </row>
    <row r="764" spans="15:28">
      <c r="O764" s="16">
        <v>8.06</v>
      </c>
      <c r="P764" s="9">
        <f t="shared" si="155"/>
        <v>5</v>
      </c>
      <c r="Q764" s="9">
        <f t="shared" si="156"/>
        <v>80600</v>
      </c>
      <c r="R764" s="11" t="str">
        <f t="shared" si="146"/>
        <v>80.6</v>
      </c>
      <c r="S764" s="11" t="str">
        <f t="shared" si="147"/>
        <v>k</v>
      </c>
      <c r="T764" s="16" t="str">
        <f t="shared" si="154"/>
        <v>803</v>
      </c>
      <c r="U764" s="16" t="str">
        <f t="shared" si="152"/>
        <v>8062</v>
      </c>
      <c r="V764" s="22">
        <v>8.98</v>
      </c>
      <c r="W764" s="9">
        <f t="shared" si="148"/>
        <v>1</v>
      </c>
      <c r="X764" s="16">
        <f t="shared" si="153"/>
        <v>8.98</v>
      </c>
      <c r="Y764" s="11" t="str">
        <f t="shared" si="149"/>
        <v>8.98</v>
      </c>
      <c r="Z764" s="11">
        <f t="shared" si="150"/>
        <v>0</v>
      </c>
      <c r="AB764" s="16" t="str">
        <f t="shared" si="151"/>
        <v>8R98</v>
      </c>
    </row>
    <row r="765" spans="15:28">
      <c r="O765" s="16">
        <v>8.25</v>
      </c>
      <c r="P765" s="9">
        <f t="shared" si="155"/>
        <v>5</v>
      </c>
      <c r="Q765" s="9">
        <f t="shared" si="156"/>
        <v>82500</v>
      </c>
      <c r="R765" s="11" t="str">
        <f t="shared" si="146"/>
        <v>82.5</v>
      </c>
      <c r="S765" s="11" t="str">
        <f t="shared" si="147"/>
        <v>k</v>
      </c>
      <c r="T765" s="16" t="str">
        <f t="shared" si="154"/>
        <v>823</v>
      </c>
      <c r="U765" s="16" t="str">
        <f t="shared" si="152"/>
        <v>8252</v>
      </c>
      <c r="V765" s="22">
        <v>9.09</v>
      </c>
      <c r="W765" s="9">
        <f t="shared" si="148"/>
        <v>1</v>
      </c>
      <c r="X765" s="16">
        <f t="shared" si="153"/>
        <v>9.09</v>
      </c>
      <c r="Y765" s="11" t="str">
        <f t="shared" si="149"/>
        <v>9.09</v>
      </c>
      <c r="Z765" s="11">
        <f t="shared" si="150"/>
        <v>0</v>
      </c>
      <c r="AB765" s="16" t="str">
        <f t="shared" si="151"/>
        <v>9R09</v>
      </c>
    </row>
    <row r="766" spans="15:28">
      <c r="O766" s="16">
        <v>8.4499999999999993</v>
      </c>
      <c r="P766" s="9">
        <f t="shared" si="155"/>
        <v>5</v>
      </c>
      <c r="Q766" s="9">
        <f t="shared" si="156"/>
        <v>84499.999999999985</v>
      </c>
      <c r="R766" s="11" t="str">
        <f t="shared" si="146"/>
        <v>84.5</v>
      </c>
      <c r="S766" s="11" t="str">
        <f t="shared" si="147"/>
        <v>k</v>
      </c>
      <c r="T766" s="16" t="str">
        <f t="shared" si="154"/>
        <v>843</v>
      </c>
      <c r="U766" s="16" t="str">
        <f t="shared" si="152"/>
        <v>8452</v>
      </c>
      <c r="V766" s="22">
        <v>9.1999999999999993</v>
      </c>
      <c r="W766" s="9">
        <f t="shared" si="148"/>
        <v>1</v>
      </c>
      <c r="X766" s="16">
        <f t="shared" si="153"/>
        <v>9.1999999999999993</v>
      </c>
      <c r="Y766" s="11" t="str">
        <f t="shared" si="149"/>
        <v>9.20</v>
      </c>
      <c r="Z766" s="11">
        <f t="shared" si="150"/>
        <v>0</v>
      </c>
      <c r="AB766" s="16" t="str">
        <f t="shared" si="151"/>
        <v>9R20</v>
      </c>
    </row>
    <row r="767" spans="15:28">
      <c r="O767" s="16">
        <v>8.66</v>
      </c>
      <c r="P767" s="9">
        <f t="shared" si="155"/>
        <v>5</v>
      </c>
      <c r="Q767" s="9">
        <f t="shared" si="156"/>
        <v>86600</v>
      </c>
      <c r="R767" s="11" t="str">
        <f t="shared" si="146"/>
        <v>86.6</v>
      </c>
      <c r="S767" s="11" t="str">
        <f t="shared" si="147"/>
        <v>k</v>
      </c>
      <c r="T767" s="16" t="str">
        <f t="shared" si="154"/>
        <v>863</v>
      </c>
      <c r="U767" s="16" t="str">
        <f t="shared" si="152"/>
        <v>8662</v>
      </c>
      <c r="V767" s="22">
        <v>9.31</v>
      </c>
      <c r="W767" s="9">
        <f t="shared" si="148"/>
        <v>1</v>
      </c>
      <c r="X767" s="16">
        <f t="shared" si="153"/>
        <v>9.31</v>
      </c>
      <c r="Y767" s="11" t="str">
        <f t="shared" si="149"/>
        <v>9.31</v>
      </c>
      <c r="Z767" s="11">
        <f t="shared" si="150"/>
        <v>0</v>
      </c>
      <c r="AB767" s="16" t="str">
        <f t="shared" si="151"/>
        <v>9R31</v>
      </c>
    </row>
    <row r="768" spans="15:28">
      <c r="O768" s="16">
        <v>8.8699999999999992</v>
      </c>
      <c r="P768" s="9">
        <f t="shared" si="155"/>
        <v>5</v>
      </c>
      <c r="Q768" s="9">
        <f t="shared" si="156"/>
        <v>88699.999999999985</v>
      </c>
      <c r="R768" s="11" t="str">
        <f t="shared" si="146"/>
        <v>88.7</v>
      </c>
      <c r="S768" s="11" t="str">
        <f t="shared" si="147"/>
        <v>k</v>
      </c>
      <c r="T768" s="16" t="str">
        <f t="shared" si="154"/>
        <v>883</v>
      </c>
      <c r="U768" s="16" t="str">
        <f t="shared" si="152"/>
        <v>8872</v>
      </c>
      <c r="V768" s="22">
        <v>9.42</v>
      </c>
      <c r="W768" s="9">
        <f t="shared" si="148"/>
        <v>1</v>
      </c>
      <c r="X768" s="16">
        <f t="shared" si="153"/>
        <v>9.42</v>
      </c>
      <c r="Y768" s="11" t="str">
        <f t="shared" si="149"/>
        <v>9.42</v>
      </c>
      <c r="Z768" s="11">
        <f t="shared" si="150"/>
        <v>0</v>
      </c>
      <c r="AB768" s="16" t="str">
        <f t="shared" si="151"/>
        <v>9R42</v>
      </c>
    </row>
    <row r="769" spans="15:28">
      <c r="O769" s="16">
        <v>9.09</v>
      </c>
      <c r="P769" s="9">
        <f t="shared" si="155"/>
        <v>5</v>
      </c>
      <c r="Q769" s="9">
        <f t="shared" si="156"/>
        <v>90900</v>
      </c>
      <c r="R769" s="11" t="str">
        <f t="shared" si="146"/>
        <v>90.9</v>
      </c>
      <c r="S769" s="11" t="str">
        <f t="shared" si="147"/>
        <v>k</v>
      </c>
      <c r="T769" s="16" t="str">
        <f t="shared" si="154"/>
        <v>903</v>
      </c>
      <c r="U769" s="16" t="str">
        <f t="shared" si="152"/>
        <v>9092</v>
      </c>
      <c r="V769" s="22">
        <v>9.5299999999999994</v>
      </c>
      <c r="W769" s="9">
        <f t="shared" si="148"/>
        <v>1</v>
      </c>
      <c r="X769" s="16">
        <f t="shared" si="153"/>
        <v>9.5299999999999994</v>
      </c>
      <c r="Y769" s="11" t="str">
        <f t="shared" si="149"/>
        <v>9.53</v>
      </c>
      <c r="Z769" s="11">
        <f t="shared" si="150"/>
        <v>0</v>
      </c>
      <c r="AB769" s="16" t="str">
        <f t="shared" si="151"/>
        <v>9R53</v>
      </c>
    </row>
    <row r="770" spans="15:28">
      <c r="O770" s="16">
        <v>9.31</v>
      </c>
      <c r="P770" s="9">
        <f t="shared" si="155"/>
        <v>5</v>
      </c>
      <c r="Q770" s="9">
        <f t="shared" si="156"/>
        <v>93100</v>
      </c>
      <c r="R770" s="11" t="str">
        <f t="shared" si="146"/>
        <v>93.1</v>
      </c>
      <c r="S770" s="11" t="str">
        <f t="shared" si="147"/>
        <v>k</v>
      </c>
      <c r="T770" s="16" t="str">
        <f t="shared" si="154"/>
        <v>933</v>
      </c>
      <c r="U770" s="16" t="str">
        <f t="shared" si="152"/>
        <v>9312</v>
      </c>
      <c r="V770" s="22">
        <v>9.65</v>
      </c>
      <c r="W770" s="9">
        <f t="shared" si="148"/>
        <v>1</v>
      </c>
      <c r="X770" s="16">
        <f t="shared" si="153"/>
        <v>9.65</v>
      </c>
      <c r="Y770" s="11" t="str">
        <f t="shared" si="149"/>
        <v>9.65</v>
      </c>
      <c r="Z770" s="11">
        <f t="shared" si="150"/>
        <v>0</v>
      </c>
      <c r="AB770" s="16" t="str">
        <f t="shared" si="151"/>
        <v>9R65</v>
      </c>
    </row>
    <row r="771" spans="15:28">
      <c r="O771" s="16">
        <v>9.5299999999999994</v>
      </c>
      <c r="P771" s="9">
        <f t="shared" si="155"/>
        <v>5</v>
      </c>
      <c r="Q771" s="9">
        <f t="shared" si="156"/>
        <v>95299.999999999985</v>
      </c>
      <c r="R771" s="11" t="str">
        <f t="shared" si="146"/>
        <v>95.3</v>
      </c>
      <c r="S771" s="11" t="str">
        <f t="shared" si="147"/>
        <v>k</v>
      </c>
      <c r="T771" s="16" t="str">
        <f t="shared" si="154"/>
        <v>953</v>
      </c>
      <c r="U771" s="16" t="str">
        <f t="shared" si="152"/>
        <v>9532</v>
      </c>
      <c r="V771" s="22">
        <v>9.76</v>
      </c>
      <c r="W771" s="9">
        <f t="shared" si="148"/>
        <v>1</v>
      </c>
      <c r="X771" s="16">
        <f t="shared" si="153"/>
        <v>9.76</v>
      </c>
      <c r="Y771" s="11" t="str">
        <f t="shared" si="149"/>
        <v>9.76</v>
      </c>
      <c r="Z771" s="11">
        <f t="shared" si="150"/>
        <v>0</v>
      </c>
      <c r="AB771" s="16" t="str">
        <f t="shared" si="151"/>
        <v>9R76</v>
      </c>
    </row>
    <row r="772" spans="15:28">
      <c r="O772" s="16">
        <v>9.76</v>
      </c>
      <c r="P772" s="9">
        <f t="shared" si="155"/>
        <v>5</v>
      </c>
      <c r="Q772" s="9">
        <f t="shared" si="156"/>
        <v>97600</v>
      </c>
      <c r="R772" s="11" t="str">
        <f t="shared" si="146"/>
        <v>97.6</v>
      </c>
      <c r="S772" s="11" t="str">
        <f t="shared" si="147"/>
        <v>k</v>
      </c>
      <c r="T772" s="16" t="str">
        <f t="shared" si="154"/>
        <v>973</v>
      </c>
      <c r="U772" s="16" t="str">
        <f t="shared" si="152"/>
        <v>9762</v>
      </c>
      <c r="V772" s="22">
        <v>9.8800000000000008</v>
      </c>
      <c r="W772" s="9">
        <f t="shared" si="148"/>
        <v>1</v>
      </c>
      <c r="X772" s="16">
        <f t="shared" si="153"/>
        <v>9.8800000000000008</v>
      </c>
      <c r="Y772" s="11" t="str">
        <f t="shared" si="149"/>
        <v>9.88</v>
      </c>
      <c r="Z772" s="11">
        <f t="shared" si="150"/>
        <v>0</v>
      </c>
      <c r="AB772" s="16" t="str">
        <f t="shared" si="151"/>
        <v>9R88</v>
      </c>
    </row>
    <row r="773" spans="15:28">
      <c r="O773" s="16">
        <v>1</v>
      </c>
      <c r="P773" s="9">
        <f t="shared" si="155"/>
        <v>6</v>
      </c>
      <c r="Q773" s="9">
        <f>O773*10^P773/10</f>
        <v>100000</v>
      </c>
      <c r="R773" s="11" t="str">
        <f t="shared" ref="R773:R836" si="157">TEXT(Q773*_xlfn.XLOOKUP(P773,Index_Table,D_List),SUBSTITUTE(_xlfn.XLOOKUP(P773,Index_Table,T_List),"""",""))</f>
        <v>100</v>
      </c>
      <c r="S773" s="11" t="str">
        <f t="shared" ref="S773:S836" si="158">_xlfn.XLOOKUP(P773,Index_Table,Sym_List)</f>
        <v>k</v>
      </c>
      <c r="T773" s="16" t="str">
        <f t="shared" si="154"/>
        <v>104</v>
      </c>
      <c r="U773" s="16" t="str">
        <f t="shared" si="152"/>
        <v>1003</v>
      </c>
      <c r="V773" s="16">
        <v>1</v>
      </c>
      <c r="W773" s="9">
        <f t="shared" ref="W773:W836" si="159">IF(V773=1,W772+1,W772)</f>
        <v>2</v>
      </c>
      <c r="X773" s="10">
        <f t="shared" si="153"/>
        <v>10</v>
      </c>
      <c r="Y773" s="11" t="str">
        <f t="shared" ref="Y773:Y836" si="160">TEXT(X773*_xlfn.XLOOKUP(W773,Index_Table,D_List),SUBSTITUTE(_xlfn.XLOOKUP(W773,Index_Table,T_List),"""",""))</f>
        <v>10.0</v>
      </c>
      <c r="Z773" s="11">
        <f t="shared" ref="Z773:Z836" si="161">_xlfn.XLOOKUP(W773,Index_Table,Sym_List)</f>
        <v>0</v>
      </c>
      <c r="AB773" s="16" t="str">
        <f t="shared" ref="AB773:AB836" si="162">IF(W773&gt;2,LEFT(_xlfn.VALUETOTEXT(X773),3)&amp;W773-3,SUBSTITUTE(Y773,".","R"))</f>
        <v>10R0</v>
      </c>
    </row>
    <row r="774" spans="15:28">
      <c r="O774" s="16">
        <v>1.02</v>
      </c>
      <c r="P774" s="9">
        <f t="shared" si="155"/>
        <v>6</v>
      </c>
      <c r="Q774" s="9">
        <f t="shared" ref="Q774:Q837" si="163">O774*10^P774/10</f>
        <v>102000</v>
      </c>
      <c r="R774" s="11" t="str">
        <f t="shared" si="157"/>
        <v>102</v>
      </c>
      <c r="S774" s="11" t="str">
        <f t="shared" si="158"/>
        <v>k</v>
      </c>
      <c r="T774" s="16" t="str">
        <f t="shared" si="154"/>
        <v>104</v>
      </c>
      <c r="U774" s="16" t="str">
        <f t="shared" ref="U774:U837" si="164">IF(P774&lt;0,"R0"&amp;LEFT(R774,2),IF(P774&lt;1,"R"&amp;R774,IF(P774&lt;3,SUBSTITUTE(R774,".","R"),LEFT(_xlfn.VALUETOTEXT(Q774),3)&amp;P774-3)))</f>
        <v>1023</v>
      </c>
      <c r="V774" s="22">
        <v>1.01</v>
      </c>
      <c r="W774" s="9">
        <f t="shared" si="159"/>
        <v>2</v>
      </c>
      <c r="X774" s="10">
        <f>V774*10^W774/10</f>
        <v>10.1</v>
      </c>
      <c r="Y774" s="11" t="str">
        <f t="shared" si="160"/>
        <v>10.1</v>
      </c>
      <c r="Z774" s="11">
        <f t="shared" si="161"/>
        <v>0</v>
      </c>
      <c r="AB774" s="16" t="str">
        <f t="shared" si="162"/>
        <v>10R1</v>
      </c>
    </row>
    <row r="775" spans="15:28">
      <c r="O775" s="16">
        <v>1.05</v>
      </c>
      <c r="P775" s="9">
        <f t="shared" si="155"/>
        <v>6</v>
      </c>
      <c r="Q775" s="9">
        <f t="shared" si="163"/>
        <v>105000</v>
      </c>
      <c r="R775" s="11" t="str">
        <f t="shared" si="157"/>
        <v>105</v>
      </c>
      <c r="S775" s="11" t="str">
        <f t="shared" si="158"/>
        <v>k</v>
      </c>
      <c r="T775" s="16" t="str">
        <f t="shared" si="154"/>
        <v>104</v>
      </c>
      <c r="U775" s="16" t="str">
        <f t="shared" si="164"/>
        <v>1053</v>
      </c>
      <c r="V775" s="22">
        <v>1.02</v>
      </c>
      <c r="W775" s="9">
        <f t="shared" si="159"/>
        <v>2</v>
      </c>
      <c r="X775" s="10">
        <f t="shared" ref="X775:X838" si="165">V775*10^W775/10</f>
        <v>10.199999999999999</v>
      </c>
      <c r="Y775" s="11" t="str">
        <f t="shared" si="160"/>
        <v>10.2</v>
      </c>
      <c r="Z775" s="11">
        <f t="shared" si="161"/>
        <v>0</v>
      </c>
      <c r="AB775" s="16" t="str">
        <f t="shared" si="162"/>
        <v>10R2</v>
      </c>
    </row>
    <row r="776" spans="15:28">
      <c r="O776" s="16">
        <v>1.07</v>
      </c>
      <c r="P776" s="9">
        <f t="shared" si="155"/>
        <v>6</v>
      </c>
      <c r="Q776" s="9">
        <f t="shared" si="163"/>
        <v>107000</v>
      </c>
      <c r="R776" s="11" t="str">
        <f t="shared" si="157"/>
        <v>107</v>
      </c>
      <c r="S776" s="11" t="str">
        <f t="shared" si="158"/>
        <v>k</v>
      </c>
      <c r="T776" s="16" t="str">
        <f t="shared" si="154"/>
        <v>104</v>
      </c>
      <c r="U776" s="16" t="str">
        <f t="shared" si="164"/>
        <v>1073</v>
      </c>
      <c r="V776" s="22">
        <v>1.04</v>
      </c>
      <c r="W776" s="9">
        <f t="shared" si="159"/>
        <v>2</v>
      </c>
      <c r="X776" s="10">
        <f t="shared" si="165"/>
        <v>10.4</v>
      </c>
      <c r="Y776" s="11" t="str">
        <f t="shared" si="160"/>
        <v>10.4</v>
      </c>
      <c r="Z776" s="11">
        <f t="shared" si="161"/>
        <v>0</v>
      </c>
      <c r="AB776" s="16" t="str">
        <f t="shared" si="162"/>
        <v>10R4</v>
      </c>
    </row>
    <row r="777" spans="15:28">
      <c r="O777" s="16">
        <v>1.1000000000000001</v>
      </c>
      <c r="P777" s="9">
        <f t="shared" si="155"/>
        <v>6</v>
      </c>
      <c r="Q777" s="9">
        <f t="shared" si="163"/>
        <v>110000</v>
      </c>
      <c r="R777" s="11" t="str">
        <f t="shared" si="157"/>
        <v>110</v>
      </c>
      <c r="S777" s="11" t="str">
        <f t="shared" si="158"/>
        <v>k</v>
      </c>
      <c r="T777" s="16" t="str">
        <f t="shared" si="154"/>
        <v>114</v>
      </c>
      <c r="U777" s="16" t="str">
        <f t="shared" si="164"/>
        <v>1103</v>
      </c>
      <c r="V777" s="22">
        <v>1.05</v>
      </c>
      <c r="W777" s="9">
        <f t="shared" si="159"/>
        <v>2</v>
      </c>
      <c r="X777" s="10">
        <f t="shared" si="165"/>
        <v>10.5</v>
      </c>
      <c r="Y777" s="11" t="str">
        <f t="shared" si="160"/>
        <v>10.5</v>
      </c>
      <c r="Z777" s="11">
        <f t="shared" si="161"/>
        <v>0</v>
      </c>
      <c r="AB777" s="16" t="str">
        <f t="shared" si="162"/>
        <v>10R5</v>
      </c>
    </row>
    <row r="778" spans="15:28">
      <c r="O778" s="16">
        <v>1.1299999999999999</v>
      </c>
      <c r="P778" s="9">
        <f t="shared" si="155"/>
        <v>6</v>
      </c>
      <c r="Q778" s="9">
        <f t="shared" si="163"/>
        <v>113000</v>
      </c>
      <c r="R778" s="11" t="str">
        <f t="shared" si="157"/>
        <v>113</v>
      </c>
      <c r="S778" s="11" t="str">
        <f t="shared" si="158"/>
        <v>k</v>
      </c>
      <c r="T778" s="16" t="str">
        <f t="shared" si="154"/>
        <v>114</v>
      </c>
      <c r="U778" s="16" t="str">
        <f t="shared" si="164"/>
        <v>1133</v>
      </c>
      <c r="V778" s="22">
        <v>1.06</v>
      </c>
      <c r="W778" s="9">
        <f t="shared" si="159"/>
        <v>2</v>
      </c>
      <c r="X778" s="10">
        <f t="shared" si="165"/>
        <v>10.6</v>
      </c>
      <c r="Y778" s="11" t="str">
        <f t="shared" si="160"/>
        <v>10.6</v>
      </c>
      <c r="Z778" s="11">
        <f t="shared" si="161"/>
        <v>0</v>
      </c>
      <c r="AB778" s="16" t="str">
        <f t="shared" si="162"/>
        <v>10R6</v>
      </c>
    </row>
    <row r="779" spans="15:28">
      <c r="O779" s="16">
        <v>1.1499999999999999</v>
      </c>
      <c r="P779" s="9">
        <f t="shared" si="155"/>
        <v>6</v>
      </c>
      <c r="Q779" s="9">
        <f t="shared" si="163"/>
        <v>115000</v>
      </c>
      <c r="R779" s="11" t="str">
        <f t="shared" si="157"/>
        <v>115</v>
      </c>
      <c r="S779" s="11" t="str">
        <f t="shared" si="158"/>
        <v>k</v>
      </c>
      <c r="T779" s="16" t="str">
        <f t="shared" si="154"/>
        <v>114</v>
      </c>
      <c r="U779" s="16" t="str">
        <f t="shared" si="164"/>
        <v>1153</v>
      </c>
      <c r="V779" s="22">
        <v>1.07</v>
      </c>
      <c r="W779" s="9">
        <f t="shared" si="159"/>
        <v>2</v>
      </c>
      <c r="X779" s="10">
        <f t="shared" si="165"/>
        <v>10.7</v>
      </c>
      <c r="Y779" s="11" t="str">
        <f t="shared" si="160"/>
        <v>10.7</v>
      </c>
      <c r="Z779" s="11">
        <f t="shared" si="161"/>
        <v>0</v>
      </c>
      <c r="AB779" s="16" t="str">
        <f t="shared" si="162"/>
        <v>10R7</v>
      </c>
    </row>
    <row r="780" spans="15:28">
      <c r="O780" s="16">
        <v>1.18</v>
      </c>
      <c r="P780" s="9">
        <f t="shared" si="155"/>
        <v>6</v>
      </c>
      <c r="Q780" s="9">
        <f t="shared" si="163"/>
        <v>118000</v>
      </c>
      <c r="R780" s="11" t="str">
        <f t="shared" si="157"/>
        <v>118</v>
      </c>
      <c r="S780" s="11" t="str">
        <f t="shared" si="158"/>
        <v>k</v>
      </c>
      <c r="T780" s="16" t="str">
        <f t="shared" si="154"/>
        <v>114</v>
      </c>
      <c r="U780" s="16" t="str">
        <f t="shared" si="164"/>
        <v>1183</v>
      </c>
      <c r="V780" s="22">
        <v>1.0900000000000001</v>
      </c>
      <c r="W780" s="9">
        <f t="shared" si="159"/>
        <v>2</v>
      </c>
      <c r="X780" s="10">
        <f t="shared" si="165"/>
        <v>10.900000000000002</v>
      </c>
      <c r="Y780" s="11" t="str">
        <f t="shared" si="160"/>
        <v>10.9</v>
      </c>
      <c r="Z780" s="11">
        <f t="shared" si="161"/>
        <v>0</v>
      </c>
      <c r="AB780" s="16" t="str">
        <f t="shared" si="162"/>
        <v>10R9</v>
      </c>
    </row>
    <row r="781" spans="15:28">
      <c r="O781" s="16">
        <v>1.21</v>
      </c>
      <c r="P781" s="9">
        <f t="shared" si="155"/>
        <v>6</v>
      </c>
      <c r="Q781" s="9">
        <f t="shared" si="163"/>
        <v>121000</v>
      </c>
      <c r="R781" s="11" t="str">
        <f t="shared" si="157"/>
        <v>121</v>
      </c>
      <c r="S781" s="11" t="str">
        <f t="shared" si="158"/>
        <v>k</v>
      </c>
      <c r="T781" s="16" t="str">
        <f t="shared" si="154"/>
        <v>124</v>
      </c>
      <c r="U781" s="16" t="str">
        <f t="shared" si="164"/>
        <v>1213</v>
      </c>
      <c r="V781" s="22">
        <v>1.1000000000000001</v>
      </c>
      <c r="W781" s="9">
        <f t="shared" si="159"/>
        <v>2</v>
      </c>
      <c r="X781" s="10">
        <f t="shared" si="165"/>
        <v>11.000000000000002</v>
      </c>
      <c r="Y781" s="11" t="str">
        <f t="shared" si="160"/>
        <v>11.0</v>
      </c>
      <c r="Z781" s="11">
        <f t="shared" si="161"/>
        <v>0</v>
      </c>
      <c r="AB781" s="16" t="str">
        <f t="shared" si="162"/>
        <v>11R0</v>
      </c>
    </row>
    <row r="782" spans="15:28">
      <c r="O782" s="16">
        <v>1.24</v>
      </c>
      <c r="P782" s="9">
        <f t="shared" si="155"/>
        <v>6</v>
      </c>
      <c r="Q782" s="9">
        <f t="shared" si="163"/>
        <v>124000</v>
      </c>
      <c r="R782" s="11" t="str">
        <f t="shared" si="157"/>
        <v>124</v>
      </c>
      <c r="S782" s="11" t="str">
        <f t="shared" si="158"/>
        <v>k</v>
      </c>
      <c r="T782" s="16" t="str">
        <f t="shared" si="154"/>
        <v>124</v>
      </c>
      <c r="U782" s="16" t="str">
        <f t="shared" si="164"/>
        <v>1243</v>
      </c>
      <c r="V782" s="22">
        <v>1.1100000000000001</v>
      </c>
      <c r="W782" s="9">
        <f t="shared" si="159"/>
        <v>2</v>
      </c>
      <c r="X782" s="10">
        <f t="shared" si="165"/>
        <v>11.100000000000001</v>
      </c>
      <c r="Y782" s="11" t="str">
        <f t="shared" si="160"/>
        <v>11.1</v>
      </c>
      <c r="Z782" s="11">
        <f t="shared" si="161"/>
        <v>0</v>
      </c>
      <c r="AB782" s="16" t="str">
        <f t="shared" si="162"/>
        <v>11R1</v>
      </c>
    </row>
    <row r="783" spans="15:28">
      <c r="O783" s="16">
        <v>1.27</v>
      </c>
      <c r="P783" s="9">
        <f t="shared" si="155"/>
        <v>6</v>
      </c>
      <c r="Q783" s="9">
        <f t="shared" si="163"/>
        <v>127000</v>
      </c>
      <c r="R783" s="11" t="str">
        <f t="shared" si="157"/>
        <v>127</v>
      </c>
      <c r="S783" s="11" t="str">
        <f t="shared" si="158"/>
        <v>k</v>
      </c>
      <c r="T783" s="16" t="str">
        <f t="shared" si="154"/>
        <v>124</v>
      </c>
      <c r="U783" s="16" t="str">
        <f t="shared" si="164"/>
        <v>1273</v>
      </c>
      <c r="V783" s="22">
        <v>1.1299999999999999</v>
      </c>
      <c r="W783" s="9">
        <f t="shared" si="159"/>
        <v>2</v>
      </c>
      <c r="X783" s="10">
        <f t="shared" si="165"/>
        <v>11.299999999999999</v>
      </c>
      <c r="Y783" s="11" t="str">
        <f t="shared" si="160"/>
        <v>11.3</v>
      </c>
      <c r="Z783" s="11">
        <f t="shared" si="161"/>
        <v>0</v>
      </c>
      <c r="AB783" s="16" t="str">
        <f t="shared" si="162"/>
        <v>11R3</v>
      </c>
    </row>
    <row r="784" spans="15:28">
      <c r="O784" s="16">
        <v>1.3</v>
      </c>
      <c r="P784" s="9">
        <f t="shared" si="155"/>
        <v>6</v>
      </c>
      <c r="Q784" s="9">
        <f t="shared" si="163"/>
        <v>130000</v>
      </c>
      <c r="R784" s="11" t="str">
        <f t="shared" si="157"/>
        <v>130</v>
      </c>
      <c r="S784" s="11" t="str">
        <f t="shared" si="158"/>
        <v>k</v>
      </c>
      <c r="T784" s="16" t="str">
        <f t="shared" si="154"/>
        <v>134</v>
      </c>
      <c r="U784" s="16" t="str">
        <f t="shared" si="164"/>
        <v>1303</v>
      </c>
      <c r="V784" s="22">
        <v>1.1399999999999999</v>
      </c>
      <c r="W784" s="9">
        <f t="shared" si="159"/>
        <v>2</v>
      </c>
      <c r="X784" s="10">
        <f t="shared" si="165"/>
        <v>11.399999999999999</v>
      </c>
      <c r="Y784" s="11" t="str">
        <f t="shared" si="160"/>
        <v>11.4</v>
      </c>
      <c r="Z784" s="11">
        <f t="shared" si="161"/>
        <v>0</v>
      </c>
      <c r="AB784" s="16" t="str">
        <f t="shared" si="162"/>
        <v>11R4</v>
      </c>
    </row>
    <row r="785" spans="15:28">
      <c r="O785" s="16">
        <v>1.33</v>
      </c>
      <c r="P785" s="9">
        <f t="shared" si="155"/>
        <v>6</v>
      </c>
      <c r="Q785" s="9">
        <f t="shared" si="163"/>
        <v>133000</v>
      </c>
      <c r="R785" s="11" t="str">
        <f t="shared" si="157"/>
        <v>133</v>
      </c>
      <c r="S785" s="11" t="str">
        <f t="shared" si="158"/>
        <v>k</v>
      </c>
      <c r="T785" s="16" t="str">
        <f t="shared" si="154"/>
        <v>134</v>
      </c>
      <c r="U785" s="16" t="str">
        <f t="shared" si="164"/>
        <v>1333</v>
      </c>
      <c r="V785" s="22">
        <v>1.1499999999999999</v>
      </c>
      <c r="W785" s="9">
        <f t="shared" si="159"/>
        <v>2</v>
      </c>
      <c r="X785" s="10">
        <f t="shared" si="165"/>
        <v>11.499999999999998</v>
      </c>
      <c r="Y785" s="11" t="str">
        <f t="shared" si="160"/>
        <v>11.5</v>
      </c>
      <c r="Z785" s="11">
        <f t="shared" si="161"/>
        <v>0</v>
      </c>
      <c r="AB785" s="16" t="str">
        <f t="shared" si="162"/>
        <v>11R5</v>
      </c>
    </row>
    <row r="786" spans="15:28">
      <c r="O786" s="16">
        <v>1.37</v>
      </c>
      <c r="P786" s="9">
        <f t="shared" si="155"/>
        <v>6</v>
      </c>
      <c r="Q786" s="9">
        <f t="shared" si="163"/>
        <v>137000</v>
      </c>
      <c r="R786" s="11" t="str">
        <f t="shared" si="157"/>
        <v>137</v>
      </c>
      <c r="S786" s="11" t="str">
        <f t="shared" si="158"/>
        <v>k</v>
      </c>
      <c r="T786" s="16" t="str">
        <f t="shared" si="154"/>
        <v>134</v>
      </c>
      <c r="U786" s="16" t="str">
        <f t="shared" si="164"/>
        <v>1373</v>
      </c>
      <c r="V786" s="22">
        <v>1.17</v>
      </c>
      <c r="W786" s="9">
        <f t="shared" si="159"/>
        <v>2</v>
      </c>
      <c r="X786" s="10">
        <f t="shared" si="165"/>
        <v>11.7</v>
      </c>
      <c r="Y786" s="11" t="str">
        <f t="shared" si="160"/>
        <v>11.7</v>
      </c>
      <c r="Z786" s="11">
        <f t="shared" si="161"/>
        <v>0</v>
      </c>
      <c r="AB786" s="16" t="str">
        <f t="shared" si="162"/>
        <v>11R7</v>
      </c>
    </row>
    <row r="787" spans="15:28">
      <c r="O787" s="16">
        <v>1.4</v>
      </c>
      <c r="P787" s="9">
        <f t="shared" si="155"/>
        <v>6</v>
      </c>
      <c r="Q787" s="9">
        <f t="shared" si="163"/>
        <v>140000</v>
      </c>
      <c r="R787" s="11" t="str">
        <f t="shared" si="157"/>
        <v>140</v>
      </c>
      <c r="S787" s="11" t="str">
        <f t="shared" si="158"/>
        <v>k</v>
      </c>
      <c r="T787" s="16" t="str">
        <f t="shared" si="154"/>
        <v>144</v>
      </c>
      <c r="U787" s="16" t="str">
        <f t="shared" si="164"/>
        <v>1403</v>
      </c>
      <c r="V787" s="22">
        <v>1.18</v>
      </c>
      <c r="W787" s="9">
        <f t="shared" si="159"/>
        <v>2</v>
      </c>
      <c r="X787" s="10">
        <f t="shared" si="165"/>
        <v>11.8</v>
      </c>
      <c r="Y787" s="11" t="str">
        <f t="shared" si="160"/>
        <v>11.8</v>
      </c>
      <c r="Z787" s="11">
        <f t="shared" si="161"/>
        <v>0</v>
      </c>
      <c r="AB787" s="16" t="str">
        <f t="shared" si="162"/>
        <v>11R8</v>
      </c>
    </row>
    <row r="788" spans="15:28">
      <c r="O788" s="16">
        <v>1.43</v>
      </c>
      <c r="P788" s="9">
        <f t="shared" si="155"/>
        <v>6</v>
      </c>
      <c r="Q788" s="9">
        <f t="shared" si="163"/>
        <v>143000</v>
      </c>
      <c r="R788" s="11" t="str">
        <f t="shared" si="157"/>
        <v>143</v>
      </c>
      <c r="S788" s="11" t="str">
        <f t="shared" si="158"/>
        <v>k</v>
      </c>
      <c r="T788" s="16" t="str">
        <f t="shared" si="154"/>
        <v>144</v>
      </c>
      <c r="U788" s="16" t="str">
        <f t="shared" si="164"/>
        <v>1433</v>
      </c>
      <c r="V788" s="22">
        <v>1.2</v>
      </c>
      <c r="W788" s="9">
        <f t="shared" si="159"/>
        <v>2</v>
      </c>
      <c r="X788" s="10">
        <f t="shared" si="165"/>
        <v>12</v>
      </c>
      <c r="Y788" s="11" t="str">
        <f t="shared" si="160"/>
        <v>12.0</v>
      </c>
      <c r="Z788" s="11">
        <f t="shared" si="161"/>
        <v>0</v>
      </c>
      <c r="AB788" s="16" t="str">
        <f t="shared" si="162"/>
        <v>12R0</v>
      </c>
    </row>
    <row r="789" spans="15:28">
      <c r="O789" s="16">
        <v>1.47</v>
      </c>
      <c r="P789" s="9">
        <f t="shared" si="155"/>
        <v>6</v>
      </c>
      <c r="Q789" s="9">
        <f t="shared" si="163"/>
        <v>147000</v>
      </c>
      <c r="R789" s="11" t="str">
        <f t="shared" si="157"/>
        <v>147</v>
      </c>
      <c r="S789" s="11" t="str">
        <f t="shared" si="158"/>
        <v>k</v>
      </c>
      <c r="T789" s="16" t="str">
        <f t="shared" si="154"/>
        <v>144</v>
      </c>
      <c r="U789" s="16" t="str">
        <f t="shared" si="164"/>
        <v>1473</v>
      </c>
      <c r="V789" s="22">
        <v>1.21</v>
      </c>
      <c r="W789" s="9">
        <f t="shared" si="159"/>
        <v>2</v>
      </c>
      <c r="X789" s="10">
        <f t="shared" si="165"/>
        <v>12.1</v>
      </c>
      <c r="Y789" s="11" t="str">
        <f t="shared" si="160"/>
        <v>12.1</v>
      </c>
      <c r="Z789" s="11">
        <f t="shared" si="161"/>
        <v>0</v>
      </c>
      <c r="AB789" s="16" t="str">
        <f t="shared" si="162"/>
        <v>12R1</v>
      </c>
    </row>
    <row r="790" spans="15:28">
      <c r="O790" s="16">
        <v>1.5</v>
      </c>
      <c r="P790" s="9">
        <f t="shared" si="155"/>
        <v>6</v>
      </c>
      <c r="Q790" s="9">
        <f t="shared" si="163"/>
        <v>150000</v>
      </c>
      <c r="R790" s="11" t="str">
        <f t="shared" si="157"/>
        <v>150</v>
      </c>
      <c r="S790" s="11" t="str">
        <f t="shared" si="158"/>
        <v>k</v>
      </c>
      <c r="T790" s="16" t="str">
        <f t="shared" si="154"/>
        <v>154</v>
      </c>
      <c r="U790" s="16" t="str">
        <f t="shared" si="164"/>
        <v>1503</v>
      </c>
      <c r="V790" s="22">
        <v>1.23</v>
      </c>
      <c r="W790" s="9">
        <f t="shared" si="159"/>
        <v>2</v>
      </c>
      <c r="X790" s="10">
        <f t="shared" si="165"/>
        <v>12.3</v>
      </c>
      <c r="Y790" s="11" t="str">
        <f t="shared" si="160"/>
        <v>12.3</v>
      </c>
      <c r="Z790" s="11">
        <f t="shared" si="161"/>
        <v>0</v>
      </c>
      <c r="AB790" s="16" t="str">
        <f t="shared" si="162"/>
        <v>12R3</v>
      </c>
    </row>
    <row r="791" spans="15:28">
      <c r="O791" s="16">
        <v>1.54</v>
      </c>
      <c r="P791" s="9">
        <f t="shared" si="155"/>
        <v>6</v>
      </c>
      <c r="Q791" s="9">
        <f t="shared" si="163"/>
        <v>154000</v>
      </c>
      <c r="R791" s="11" t="str">
        <f t="shared" si="157"/>
        <v>154</v>
      </c>
      <c r="S791" s="11" t="str">
        <f t="shared" si="158"/>
        <v>k</v>
      </c>
      <c r="T791" s="16" t="str">
        <f t="shared" si="154"/>
        <v>154</v>
      </c>
      <c r="U791" s="16" t="str">
        <f t="shared" si="164"/>
        <v>1543</v>
      </c>
      <c r="V791" s="22">
        <v>1.24</v>
      </c>
      <c r="W791" s="9">
        <f t="shared" si="159"/>
        <v>2</v>
      </c>
      <c r="X791" s="10">
        <f t="shared" si="165"/>
        <v>12.4</v>
      </c>
      <c r="Y791" s="11" t="str">
        <f t="shared" si="160"/>
        <v>12.4</v>
      </c>
      <c r="Z791" s="11">
        <f t="shared" si="161"/>
        <v>0</v>
      </c>
      <c r="AB791" s="16" t="str">
        <f t="shared" si="162"/>
        <v>12R4</v>
      </c>
    </row>
    <row r="792" spans="15:28">
      <c r="O792" s="16">
        <v>1.58</v>
      </c>
      <c r="P792" s="9">
        <f t="shared" si="155"/>
        <v>6</v>
      </c>
      <c r="Q792" s="9">
        <f t="shared" si="163"/>
        <v>158000</v>
      </c>
      <c r="R792" s="11" t="str">
        <f t="shared" si="157"/>
        <v>158</v>
      </c>
      <c r="S792" s="11" t="str">
        <f t="shared" si="158"/>
        <v>k</v>
      </c>
      <c r="T792" s="16" t="str">
        <f t="shared" si="154"/>
        <v>154</v>
      </c>
      <c r="U792" s="16" t="str">
        <f t="shared" si="164"/>
        <v>1583</v>
      </c>
      <c r="V792" s="22">
        <v>1.26</v>
      </c>
      <c r="W792" s="9">
        <f t="shared" si="159"/>
        <v>2</v>
      </c>
      <c r="X792" s="10">
        <f t="shared" si="165"/>
        <v>12.6</v>
      </c>
      <c r="Y792" s="11" t="str">
        <f t="shared" si="160"/>
        <v>12.6</v>
      </c>
      <c r="Z792" s="11">
        <f t="shared" si="161"/>
        <v>0</v>
      </c>
      <c r="AB792" s="16" t="str">
        <f t="shared" si="162"/>
        <v>12R6</v>
      </c>
    </row>
    <row r="793" spans="15:28">
      <c r="O793" s="16">
        <v>1.62</v>
      </c>
      <c r="P793" s="9">
        <f t="shared" si="155"/>
        <v>6</v>
      </c>
      <c r="Q793" s="9">
        <f t="shared" si="163"/>
        <v>162000</v>
      </c>
      <c r="R793" s="11" t="str">
        <f t="shared" si="157"/>
        <v>162</v>
      </c>
      <c r="S793" s="11" t="str">
        <f t="shared" si="158"/>
        <v>k</v>
      </c>
      <c r="T793" s="16" t="str">
        <f t="shared" si="154"/>
        <v>164</v>
      </c>
      <c r="U793" s="16" t="str">
        <f t="shared" si="164"/>
        <v>1623</v>
      </c>
      <c r="V793" s="22">
        <v>1.27</v>
      </c>
      <c r="W793" s="9">
        <f t="shared" si="159"/>
        <v>2</v>
      </c>
      <c r="X793" s="10">
        <f t="shared" si="165"/>
        <v>12.7</v>
      </c>
      <c r="Y793" s="11" t="str">
        <f t="shared" si="160"/>
        <v>12.7</v>
      </c>
      <c r="Z793" s="11">
        <f t="shared" si="161"/>
        <v>0</v>
      </c>
      <c r="AB793" s="16" t="str">
        <f t="shared" si="162"/>
        <v>12R7</v>
      </c>
    </row>
    <row r="794" spans="15:28">
      <c r="O794" s="16">
        <v>1.65</v>
      </c>
      <c r="P794" s="9">
        <f t="shared" si="155"/>
        <v>6</v>
      </c>
      <c r="Q794" s="9">
        <f t="shared" si="163"/>
        <v>165000</v>
      </c>
      <c r="R794" s="11" t="str">
        <f t="shared" si="157"/>
        <v>165</v>
      </c>
      <c r="S794" s="11" t="str">
        <f t="shared" si="158"/>
        <v>k</v>
      </c>
      <c r="T794" s="16" t="str">
        <f t="shared" si="154"/>
        <v>164</v>
      </c>
      <c r="U794" s="16" t="str">
        <f t="shared" si="164"/>
        <v>1653</v>
      </c>
      <c r="V794" s="22">
        <v>1.29</v>
      </c>
      <c r="W794" s="9">
        <f t="shared" si="159"/>
        <v>2</v>
      </c>
      <c r="X794" s="10">
        <f t="shared" si="165"/>
        <v>12.9</v>
      </c>
      <c r="Y794" s="11" t="str">
        <f t="shared" si="160"/>
        <v>12.9</v>
      </c>
      <c r="Z794" s="11">
        <f t="shared" si="161"/>
        <v>0</v>
      </c>
      <c r="AB794" s="16" t="str">
        <f t="shared" si="162"/>
        <v>12R9</v>
      </c>
    </row>
    <row r="795" spans="15:28">
      <c r="O795" s="16">
        <v>1.69</v>
      </c>
      <c r="P795" s="9">
        <f t="shared" si="155"/>
        <v>6</v>
      </c>
      <c r="Q795" s="9">
        <f t="shared" si="163"/>
        <v>169000</v>
      </c>
      <c r="R795" s="11" t="str">
        <f t="shared" si="157"/>
        <v>169</v>
      </c>
      <c r="S795" s="11" t="str">
        <f t="shared" si="158"/>
        <v>k</v>
      </c>
      <c r="T795" s="16" t="str">
        <f t="shared" si="154"/>
        <v>164</v>
      </c>
      <c r="U795" s="16" t="str">
        <f t="shared" si="164"/>
        <v>1693</v>
      </c>
      <c r="V795" s="22">
        <v>1.3</v>
      </c>
      <c r="W795" s="9">
        <f t="shared" si="159"/>
        <v>2</v>
      </c>
      <c r="X795" s="10">
        <f t="shared" si="165"/>
        <v>13</v>
      </c>
      <c r="Y795" s="11" t="str">
        <f t="shared" si="160"/>
        <v>13.0</v>
      </c>
      <c r="Z795" s="11">
        <f t="shared" si="161"/>
        <v>0</v>
      </c>
      <c r="AB795" s="16" t="str">
        <f t="shared" si="162"/>
        <v>13R0</v>
      </c>
    </row>
    <row r="796" spans="15:28">
      <c r="O796" s="16">
        <v>1.74</v>
      </c>
      <c r="P796" s="9">
        <f t="shared" si="155"/>
        <v>6</v>
      </c>
      <c r="Q796" s="9">
        <f t="shared" si="163"/>
        <v>174000</v>
      </c>
      <c r="R796" s="11" t="str">
        <f t="shared" si="157"/>
        <v>174</v>
      </c>
      <c r="S796" s="11" t="str">
        <f t="shared" si="158"/>
        <v>k</v>
      </c>
      <c r="T796" s="16" t="str">
        <f t="shared" si="154"/>
        <v>174</v>
      </c>
      <c r="U796" s="16" t="str">
        <f t="shared" si="164"/>
        <v>1743</v>
      </c>
      <c r="V796" s="22">
        <v>1.32</v>
      </c>
      <c r="W796" s="9">
        <f t="shared" si="159"/>
        <v>2</v>
      </c>
      <c r="X796" s="10">
        <f t="shared" si="165"/>
        <v>13.2</v>
      </c>
      <c r="Y796" s="11" t="str">
        <f t="shared" si="160"/>
        <v>13.2</v>
      </c>
      <c r="Z796" s="11">
        <f t="shared" si="161"/>
        <v>0</v>
      </c>
      <c r="AB796" s="16" t="str">
        <f t="shared" si="162"/>
        <v>13R2</v>
      </c>
    </row>
    <row r="797" spans="15:28">
      <c r="O797" s="16">
        <v>1.78</v>
      </c>
      <c r="P797" s="9">
        <f t="shared" si="155"/>
        <v>6</v>
      </c>
      <c r="Q797" s="9">
        <f t="shared" si="163"/>
        <v>178000</v>
      </c>
      <c r="R797" s="11" t="str">
        <f t="shared" si="157"/>
        <v>178</v>
      </c>
      <c r="S797" s="11" t="str">
        <f t="shared" si="158"/>
        <v>k</v>
      </c>
      <c r="T797" s="16" t="str">
        <f t="shared" si="154"/>
        <v>174</v>
      </c>
      <c r="U797" s="16" t="str">
        <f t="shared" si="164"/>
        <v>1783</v>
      </c>
      <c r="V797" s="22">
        <v>1.33</v>
      </c>
      <c r="W797" s="9">
        <f t="shared" si="159"/>
        <v>2</v>
      </c>
      <c r="X797" s="10">
        <f t="shared" si="165"/>
        <v>13.3</v>
      </c>
      <c r="Y797" s="11" t="str">
        <f t="shared" si="160"/>
        <v>13.3</v>
      </c>
      <c r="Z797" s="11">
        <f t="shared" si="161"/>
        <v>0</v>
      </c>
      <c r="AB797" s="16" t="str">
        <f t="shared" si="162"/>
        <v>13R3</v>
      </c>
    </row>
    <row r="798" spans="15:28">
      <c r="O798" s="16">
        <v>1.82</v>
      </c>
      <c r="P798" s="9">
        <f t="shared" si="155"/>
        <v>6</v>
      </c>
      <c r="Q798" s="9">
        <f t="shared" si="163"/>
        <v>182000</v>
      </c>
      <c r="R798" s="11" t="str">
        <f t="shared" si="157"/>
        <v>182</v>
      </c>
      <c r="S798" s="11" t="str">
        <f t="shared" si="158"/>
        <v>k</v>
      </c>
      <c r="T798" s="16" t="str">
        <f t="shared" si="154"/>
        <v>184</v>
      </c>
      <c r="U798" s="16" t="str">
        <f t="shared" si="164"/>
        <v>1823</v>
      </c>
      <c r="V798" s="22">
        <v>1.35</v>
      </c>
      <c r="W798" s="9">
        <f t="shared" si="159"/>
        <v>2</v>
      </c>
      <c r="X798" s="10">
        <f t="shared" si="165"/>
        <v>13.5</v>
      </c>
      <c r="Y798" s="11" t="str">
        <f t="shared" si="160"/>
        <v>13.5</v>
      </c>
      <c r="Z798" s="11">
        <f t="shared" si="161"/>
        <v>0</v>
      </c>
      <c r="AB798" s="16" t="str">
        <f t="shared" si="162"/>
        <v>13R5</v>
      </c>
    </row>
    <row r="799" spans="15:28">
      <c r="O799" s="16">
        <v>1.87</v>
      </c>
      <c r="P799" s="9">
        <f t="shared" si="155"/>
        <v>6</v>
      </c>
      <c r="Q799" s="9">
        <f t="shared" si="163"/>
        <v>187000</v>
      </c>
      <c r="R799" s="11" t="str">
        <f t="shared" si="157"/>
        <v>187</v>
      </c>
      <c r="S799" s="11" t="str">
        <f t="shared" si="158"/>
        <v>k</v>
      </c>
      <c r="T799" s="16" t="str">
        <f t="shared" si="154"/>
        <v>184</v>
      </c>
      <c r="U799" s="16" t="str">
        <f t="shared" si="164"/>
        <v>1873</v>
      </c>
      <c r="V799" s="22">
        <v>1.37</v>
      </c>
      <c r="W799" s="9">
        <f t="shared" si="159"/>
        <v>2</v>
      </c>
      <c r="X799" s="10">
        <f t="shared" si="165"/>
        <v>13.7</v>
      </c>
      <c r="Y799" s="11" t="str">
        <f t="shared" si="160"/>
        <v>13.7</v>
      </c>
      <c r="Z799" s="11">
        <f t="shared" si="161"/>
        <v>0</v>
      </c>
      <c r="AB799" s="16" t="str">
        <f t="shared" si="162"/>
        <v>13R7</v>
      </c>
    </row>
    <row r="800" spans="15:28">
      <c r="O800" s="16">
        <v>1.91</v>
      </c>
      <c r="P800" s="9">
        <f t="shared" si="155"/>
        <v>6</v>
      </c>
      <c r="Q800" s="9">
        <f t="shared" si="163"/>
        <v>191000</v>
      </c>
      <c r="R800" s="11" t="str">
        <f t="shared" si="157"/>
        <v>191</v>
      </c>
      <c r="S800" s="11" t="str">
        <f t="shared" si="158"/>
        <v>k</v>
      </c>
      <c r="T800" s="16" t="str">
        <f t="shared" si="154"/>
        <v>194</v>
      </c>
      <c r="U800" s="16" t="str">
        <f t="shared" si="164"/>
        <v>1913</v>
      </c>
      <c r="V800" s="22">
        <v>1.38</v>
      </c>
      <c r="W800" s="9">
        <f t="shared" si="159"/>
        <v>2</v>
      </c>
      <c r="X800" s="10">
        <f t="shared" si="165"/>
        <v>13.8</v>
      </c>
      <c r="Y800" s="11" t="str">
        <f t="shared" si="160"/>
        <v>13.8</v>
      </c>
      <c r="Z800" s="11">
        <f t="shared" si="161"/>
        <v>0</v>
      </c>
      <c r="AB800" s="16" t="str">
        <f t="shared" si="162"/>
        <v>13R8</v>
      </c>
    </row>
    <row r="801" spans="15:28">
      <c r="O801" s="16">
        <v>1.96</v>
      </c>
      <c r="P801" s="9">
        <f t="shared" si="155"/>
        <v>6</v>
      </c>
      <c r="Q801" s="9">
        <f t="shared" si="163"/>
        <v>196000</v>
      </c>
      <c r="R801" s="11" t="str">
        <f t="shared" si="157"/>
        <v>196</v>
      </c>
      <c r="S801" s="11" t="str">
        <f t="shared" si="158"/>
        <v>k</v>
      </c>
      <c r="T801" s="16" t="str">
        <f t="shared" si="154"/>
        <v>194</v>
      </c>
      <c r="U801" s="16" t="str">
        <f t="shared" si="164"/>
        <v>1963</v>
      </c>
      <c r="V801" s="22">
        <v>1.4</v>
      </c>
      <c r="W801" s="9">
        <f t="shared" si="159"/>
        <v>2</v>
      </c>
      <c r="X801" s="10">
        <f t="shared" si="165"/>
        <v>14</v>
      </c>
      <c r="Y801" s="11" t="str">
        <f t="shared" si="160"/>
        <v>14.0</v>
      </c>
      <c r="Z801" s="11">
        <f t="shared" si="161"/>
        <v>0</v>
      </c>
      <c r="AB801" s="16" t="str">
        <f t="shared" si="162"/>
        <v>14R0</v>
      </c>
    </row>
    <row r="802" spans="15:28">
      <c r="O802" s="16">
        <v>2</v>
      </c>
      <c r="P802" s="9">
        <f t="shared" si="155"/>
        <v>6</v>
      </c>
      <c r="Q802" s="9">
        <f t="shared" si="163"/>
        <v>200000</v>
      </c>
      <c r="R802" s="11" t="str">
        <f t="shared" si="157"/>
        <v>200</v>
      </c>
      <c r="S802" s="11" t="str">
        <f t="shared" si="158"/>
        <v>k</v>
      </c>
      <c r="T802" s="16" t="str">
        <f t="shared" si="154"/>
        <v>204</v>
      </c>
      <c r="U802" s="16" t="str">
        <f t="shared" si="164"/>
        <v>2003</v>
      </c>
      <c r="V802" s="22">
        <v>1.42</v>
      </c>
      <c r="W802" s="9">
        <f t="shared" si="159"/>
        <v>2</v>
      </c>
      <c r="X802" s="10">
        <f t="shared" si="165"/>
        <v>14.2</v>
      </c>
      <c r="Y802" s="11" t="str">
        <f t="shared" si="160"/>
        <v>14.2</v>
      </c>
      <c r="Z802" s="11">
        <f t="shared" si="161"/>
        <v>0</v>
      </c>
      <c r="AB802" s="16" t="str">
        <f t="shared" si="162"/>
        <v>14R2</v>
      </c>
    </row>
    <row r="803" spans="15:28">
      <c r="O803" s="16">
        <v>2.0499999999999998</v>
      </c>
      <c r="P803" s="9">
        <f t="shared" si="155"/>
        <v>6</v>
      </c>
      <c r="Q803" s="9">
        <f t="shared" si="163"/>
        <v>204999.99999999997</v>
      </c>
      <c r="R803" s="11" t="str">
        <f t="shared" si="157"/>
        <v>205</v>
      </c>
      <c r="S803" s="11" t="str">
        <f t="shared" si="158"/>
        <v>k</v>
      </c>
      <c r="T803" s="16" t="str">
        <f t="shared" si="154"/>
        <v>204</v>
      </c>
      <c r="U803" s="16" t="str">
        <f t="shared" si="164"/>
        <v>2053</v>
      </c>
      <c r="V803" s="22">
        <v>1.43</v>
      </c>
      <c r="W803" s="9">
        <f t="shared" si="159"/>
        <v>2</v>
      </c>
      <c r="X803" s="10">
        <f t="shared" si="165"/>
        <v>14.3</v>
      </c>
      <c r="Y803" s="11" t="str">
        <f t="shared" si="160"/>
        <v>14.3</v>
      </c>
      <c r="Z803" s="11">
        <f t="shared" si="161"/>
        <v>0</v>
      </c>
      <c r="AB803" s="16" t="str">
        <f t="shared" si="162"/>
        <v>14R3</v>
      </c>
    </row>
    <row r="804" spans="15:28">
      <c r="O804" s="16">
        <v>2.1</v>
      </c>
      <c r="P804" s="9">
        <f t="shared" si="155"/>
        <v>6</v>
      </c>
      <c r="Q804" s="9">
        <f t="shared" si="163"/>
        <v>210000</v>
      </c>
      <c r="R804" s="11" t="str">
        <f t="shared" si="157"/>
        <v>210</v>
      </c>
      <c r="S804" s="11" t="str">
        <f t="shared" si="158"/>
        <v>k</v>
      </c>
      <c r="T804" s="16" t="str">
        <f t="shared" si="154"/>
        <v>214</v>
      </c>
      <c r="U804" s="16" t="str">
        <f t="shared" si="164"/>
        <v>2103</v>
      </c>
      <c r="V804" s="22">
        <v>1.45</v>
      </c>
      <c r="W804" s="9">
        <f t="shared" si="159"/>
        <v>2</v>
      </c>
      <c r="X804" s="10">
        <f t="shared" si="165"/>
        <v>14.5</v>
      </c>
      <c r="Y804" s="11" t="str">
        <f t="shared" si="160"/>
        <v>14.5</v>
      </c>
      <c r="Z804" s="11">
        <f t="shared" si="161"/>
        <v>0</v>
      </c>
      <c r="AB804" s="16" t="str">
        <f t="shared" si="162"/>
        <v>14R5</v>
      </c>
    </row>
    <row r="805" spans="15:28">
      <c r="O805" s="16">
        <v>2.15</v>
      </c>
      <c r="P805" s="9">
        <f t="shared" si="155"/>
        <v>6</v>
      </c>
      <c r="Q805" s="9">
        <f t="shared" si="163"/>
        <v>215000</v>
      </c>
      <c r="R805" s="11" t="str">
        <f t="shared" si="157"/>
        <v>215</v>
      </c>
      <c r="S805" s="11" t="str">
        <f t="shared" si="158"/>
        <v>k</v>
      </c>
      <c r="T805" s="16" t="str">
        <f t="shared" ref="T805:T868" si="166">IF(P805&lt;2,LEFT(U805,3),LEFT(U805,2)&amp;P805-2)</f>
        <v>214</v>
      </c>
      <c r="U805" s="16" t="str">
        <f t="shared" si="164"/>
        <v>2153</v>
      </c>
      <c r="V805" s="22">
        <v>1.47</v>
      </c>
      <c r="W805" s="9">
        <f t="shared" si="159"/>
        <v>2</v>
      </c>
      <c r="X805" s="10">
        <f t="shared" si="165"/>
        <v>14.7</v>
      </c>
      <c r="Y805" s="11" t="str">
        <f t="shared" si="160"/>
        <v>14.7</v>
      </c>
      <c r="Z805" s="11">
        <f t="shared" si="161"/>
        <v>0</v>
      </c>
      <c r="AB805" s="16" t="str">
        <f t="shared" si="162"/>
        <v>14R7</v>
      </c>
    </row>
    <row r="806" spans="15:28">
      <c r="O806" s="16">
        <v>2.21</v>
      </c>
      <c r="P806" s="9">
        <f t="shared" ref="P806:P868" si="167">IF(O806=1,P805+1,P805)</f>
        <v>6</v>
      </c>
      <c r="Q806" s="9">
        <f t="shared" si="163"/>
        <v>221000</v>
      </c>
      <c r="R806" s="11" t="str">
        <f t="shared" si="157"/>
        <v>221</v>
      </c>
      <c r="S806" s="11" t="str">
        <f t="shared" si="158"/>
        <v>k</v>
      </c>
      <c r="T806" s="16" t="str">
        <f t="shared" si="166"/>
        <v>224</v>
      </c>
      <c r="U806" s="16" t="str">
        <f t="shared" si="164"/>
        <v>2213</v>
      </c>
      <c r="V806" s="22">
        <v>1.49</v>
      </c>
      <c r="W806" s="9">
        <f t="shared" si="159"/>
        <v>2</v>
      </c>
      <c r="X806" s="10">
        <f t="shared" si="165"/>
        <v>14.9</v>
      </c>
      <c r="Y806" s="11" t="str">
        <f t="shared" si="160"/>
        <v>14.9</v>
      </c>
      <c r="Z806" s="11">
        <f t="shared" si="161"/>
        <v>0</v>
      </c>
      <c r="AB806" s="16" t="str">
        <f t="shared" si="162"/>
        <v>14R9</v>
      </c>
    </row>
    <row r="807" spans="15:28">
      <c r="O807" s="16">
        <v>2.2599999999999998</v>
      </c>
      <c r="P807" s="9">
        <f t="shared" si="167"/>
        <v>6</v>
      </c>
      <c r="Q807" s="9">
        <f t="shared" si="163"/>
        <v>226000</v>
      </c>
      <c r="R807" s="11" t="str">
        <f t="shared" si="157"/>
        <v>226</v>
      </c>
      <c r="S807" s="11" t="str">
        <f t="shared" si="158"/>
        <v>k</v>
      </c>
      <c r="T807" s="16" t="str">
        <f t="shared" si="166"/>
        <v>224</v>
      </c>
      <c r="U807" s="16" t="str">
        <f t="shared" si="164"/>
        <v>2263</v>
      </c>
      <c r="V807" s="22">
        <v>1.5</v>
      </c>
      <c r="W807" s="9">
        <f t="shared" si="159"/>
        <v>2</v>
      </c>
      <c r="X807" s="10">
        <f t="shared" si="165"/>
        <v>15</v>
      </c>
      <c r="Y807" s="11" t="str">
        <f t="shared" si="160"/>
        <v>15.0</v>
      </c>
      <c r="Z807" s="11">
        <f t="shared" si="161"/>
        <v>0</v>
      </c>
      <c r="AB807" s="16" t="str">
        <f t="shared" si="162"/>
        <v>15R0</v>
      </c>
    </row>
    <row r="808" spans="15:28">
      <c r="O808" s="16">
        <v>2.3199999999999998</v>
      </c>
      <c r="P808" s="9">
        <f t="shared" si="167"/>
        <v>6</v>
      </c>
      <c r="Q808" s="9">
        <f t="shared" si="163"/>
        <v>232000</v>
      </c>
      <c r="R808" s="11" t="str">
        <f t="shared" si="157"/>
        <v>232</v>
      </c>
      <c r="S808" s="11" t="str">
        <f t="shared" si="158"/>
        <v>k</v>
      </c>
      <c r="T808" s="16" t="str">
        <f t="shared" si="166"/>
        <v>234</v>
      </c>
      <c r="U808" s="16" t="str">
        <f t="shared" si="164"/>
        <v>2323</v>
      </c>
      <c r="V808" s="22">
        <v>1.52</v>
      </c>
      <c r="W808" s="9">
        <f t="shared" si="159"/>
        <v>2</v>
      </c>
      <c r="X808" s="10">
        <f t="shared" si="165"/>
        <v>15.2</v>
      </c>
      <c r="Y808" s="11" t="str">
        <f t="shared" si="160"/>
        <v>15.2</v>
      </c>
      <c r="Z808" s="11">
        <f t="shared" si="161"/>
        <v>0</v>
      </c>
      <c r="AB808" s="16" t="str">
        <f t="shared" si="162"/>
        <v>15R2</v>
      </c>
    </row>
    <row r="809" spans="15:28">
      <c r="O809" s="16">
        <v>2.37</v>
      </c>
      <c r="P809" s="9">
        <f t="shared" si="167"/>
        <v>6</v>
      </c>
      <c r="Q809" s="9">
        <f t="shared" si="163"/>
        <v>237000</v>
      </c>
      <c r="R809" s="11" t="str">
        <f t="shared" si="157"/>
        <v>237</v>
      </c>
      <c r="S809" s="11" t="str">
        <f t="shared" si="158"/>
        <v>k</v>
      </c>
      <c r="T809" s="16" t="str">
        <f t="shared" si="166"/>
        <v>234</v>
      </c>
      <c r="U809" s="16" t="str">
        <f t="shared" si="164"/>
        <v>2373</v>
      </c>
      <c r="V809" s="22">
        <v>1.54</v>
      </c>
      <c r="W809" s="9">
        <f t="shared" si="159"/>
        <v>2</v>
      </c>
      <c r="X809" s="10">
        <f t="shared" si="165"/>
        <v>15.4</v>
      </c>
      <c r="Y809" s="11" t="str">
        <f t="shared" si="160"/>
        <v>15.4</v>
      </c>
      <c r="Z809" s="11">
        <f t="shared" si="161"/>
        <v>0</v>
      </c>
      <c r="AB809" s="16" t="str">
        <f t="shared" si="162"/>
        <v>15R4</v>
      </c>
    </row>
    <row r="810" spans="15:28">
      <c r="O810" s="16">
        <v>2.4300000000000002</v>
      </c>
      <c r="P810" s="9">
        <f t="shared" si="167"/>
        <v>6</v>
      </c>
      <c r="Q810" s="9">
        <f t="shared" si="163"/>
        <v>243000</v>
      </c>
      <c r="R810" s="11" t="str">
        <f t="shared" si="157"/>
        <v>243</v>
      </c>
      <c r="S810" s="11" t="str">
        <f t="shared" si="158"/>
        <v>k</v>
      </c>
      <c r="T810" s="16" t="str">
        <f t="shared" si="166"/>
        <v>244</v>
      </c>
      <c r="U810" s="16" t="str">
        <f t="shared" si="164"/>
        <v>2433</v>
      </c>
      <c r="V810" s="22">
        <v>1.56</v>
      </c>
      <c r="W810" s="9">
        <f t="shared" si="159"/>
        <v>2</v>
      </c>
      <c r="X810" s="10">
        <f t="shared" si="165"/>
        <v>15.6</v>
      </c>
      <c r="Y810" s="11" t="str">
        <f t="shared" si="160"/>
        <v>15.6</v>
      </c>
      <c r="Z810" s="11">
        <f t="shared" si="161"/>
        <v>0</v>
      </c>
      <c r="AB810" s="16" t="str">
        <f t="shared" si="162"/>
        <v>15R6</v>
      </c>
    </row>
    <row r="811" spans="15:28">
      <c r="O811" s="16">
        <v>2.4900000000000002</v>
      </c>
      <c r="P811" s="9">
        <f t="shared" si="167"/>
        <v>6</v>
      </c>
      <c r="Q811" s="9">
        <f t="shared" si="163"/>
        <v>249000</v>
      </c>
      <c r="R811" s="11" t="str">
        <f t="shared" si="157"/>
        <v>249</v>
      </c>
      <c r="S811" s="11" t="str">
        <f t="shared" si="158"/>
        <v>k</v>
      </c>
      <c r="T811" s="16" t="str">
        <f t="shared" si="166"/>
        <v>244</v>
      </c>
      <c r="U811" s="16" t="str">
        <f t="shared" si="164"/>
        <v>2493</v>
      </c>
      <c r="V811" s="22">
        <v>1.58</v>
      </c>
      <c r="W811" s="9">
        <f t="shared" si="159"/>
        <v>2</v>
      </c>
      <c r="X811" s="10">
        <f t="shared" si="165"/>
        <v>15.8</v>
      </c>
      <c r="Y811" s="11" t="str">
        <f t="shared" si="160"/>
        <v>15.8</v>
      </c>
      <c r="Z811" s="11">
        <f t="shared" si="161"/>
        <v>0</v>
      </c>
      <c r="AB811" s="16" t="str">
        <f t="shared" si="162"/>
        <v>15R8</v>
      </c>
    </row>
    <row r="812" spans="15:28">
      <c r="O812" s="16">
        <v>2.5499999999999998</v>
      </c>
      <c r="P812" s="9">
        <f t="shared" si="167"/>
        <v>6</v>
      </c>
      <c r="Q812" s="9">
        <f t="shared" si="163"/>
        <v>255000</v>
      </c>
      <c r="R812" s="11" t="str">
        <f t="shared" si="157"/>
        <v>255</v>
      </c>
      <c r="S812" s="11" t="str">
        <f t="shared" si="158"/>
        <v>k</v>
      </c>
      <c r="T812" s="16" t="str">
        <f t="shared" si="166"/>
        <v>254</v>
      </c>
      <c r="U812" s="16" t="str">
        <f t="shared" si="164"/>
        <v>2553</v>
      </c>
      <c r="V812" s="22">
        <v>1.6</v>
      </c>
      <c r="W812" s="9">
        <f t="shared" si="159"/>
        <v>2</v>
      </c>
      <c r="X812" s="10">
        <f t="shared" si="165"/>
        <v>16</v>
      </c>
      <c r="Y812" s="11" t="str">
        <f t="shared" si="160"/>
        <v>16.0</v>
      </c>
      <c r="Z812" s="11">
        <f t="shared" si="161"/>
        <v>0</v>
      </c>
      <c r="AB812" s="16" t="str">
        <f t="shared" si="162"/>
        <v>16R0</v>
      </c>
    </row>
    <row r="813" spans="15:28">
      <c r="O813" s="16">
        <v>2.61</v>
      </c>
      <c r="P813" s="9">
        <f t="shared" si="167"/>
        <v>6</v>
      </c>
      <c r="Q813" s="9">
        <f t="shared" si="163"/>
        <v>261000</v>
      </c>
      <c r="R813" s="11" t="str">
        <f t="shared" si="157"/>
        <v>261</v>
      </c>
      <c r="S813" s="11" t="str">
        <f t="shared" si="158"/>
        <v>k</v>
      </c>
      <c r="T813" s="16" t="str">
        <f t="shared" si="166"/>
        <v>264</v>
      </c>
      <c r="U813" s="16" t="str">
        <f t="shared" si="164"/>
        <v>2613</v>
      </c>
      <c r="V813" s="22">
        <v>1.62</v>
      </c>
      <c r="W813" s="9">
        <f t="shared" si="159"/>
        <v>2</v>
      </c>
      <c r="X813" s="10">
        <f t="shared" si="165"/>
        <v>16.2</v>
      </c>
      <c r="Y813" s="11" t="str">
        <f t="shared" si="160"/>
        <v>16.2</v>
      </c>
      <c r="Z813" s="11">
        <f t="shared" si="161"/>
        <v>0</v>
      </c>
      <c r="AB813" s="16" t="str">
        <f t="shared" si="162"/>
        <v>16R2</v>
      </c>
    </row>
    <row r="814" spans="15:28">
      <c r="O814" s="16">
        <v>2.67</v>
      </c>
      <c r="P814" s="9">
        <f t="shared" si="167"/>
        <v>6</v>
      </c>
      <c r="Q814" s="9">
        <f t="shared" si="163"/>
        <v>267000</v>
      </c>
      <c r="R814" s="11" t="str">
        <f t="shared" si="157"/>
        <v>267</v>
      </c>
      <c r="S814" s="11" t="str">
        <f t="shared" si="158"/>
        <v>k</v>
      </c>
      <c r="T814" s="16" t="str">
        <f t="shared" si="166"/>
        <v>264</v>
      </c>
      <c r="U814" s="16" t="str">
        <f t="shared" si="164"/>
        <v>2673</v>
      </c>
      <c r="V814" s="22">
        <v>1.64</v>
      </c>
      <c r="W814" s="9">
        <f t="shared" si="159"/>
        <v>2</v>
      </c>
      <c r="X814" s="10">
        <f t="shared" si="165"/>
        <v>16.399999999999999</v>
      </c>
      <c r="Y814" s="11" t="str">
        <f t="shared" si="160"/>
        <v>16.4</v>
      </c>
      <c r="Z814" s="11">
        <f t="shared" si="161"/>
        <v>0</v>
      </c>
      <c r="AB814" s="16" t="str">
        <f t="shared" si="162"/>
        <v>16R4</v>
      </c>
    </row>
    <row r="815" spans="15:28">
      <c r="O815" s="16">
        <v>2.74</v>
      </c>
      <c r="P815" s="9">
        <f t="shared" si="167"/>
        <v>6</v>
      </c>
      <c r="Q815" s="9">
        <f t="shared" si="163"/>
        <v>274000</v>
      </c>
      <c r="R815" s="11" t="str">
        <f t="shared" si="157"/>
        <v>274</v>
      </c>
      <c r="S815" s="11" t="str">
        <f t="shared" si="158"/>
        <v>k</v>
      </c>
      <c r="T815" s="16" t="str">
        <f t="shared" si="166"/>
        <v>274</v>
      </c>
      <c r="U815" s="16" t="str">
        <f t="shared" si="164"/>
        <v>2743</v>
      </c>
      <c r="V815" s="22">
        <v>1.65</v>
      </c>
      <c r="W815" s="9">
        <f t="shared" si="159"/>
        <v>2</v>
      </c>
      <c r="X815" s="10">
        <f t="shared" si="165"/>
        <v>16.5</v>
      </c>
      <c r="Y815" s="11" t="str">
        <f t="shared" si="160"/>
        <v>16.5</v>
      </c>
      <c r="Z815" s="11">
        <f t="shared" si="161"/>
        <v>0</v>
      </c>
      <c r="AB815" s="16" t="str">
        <f t="shared" si="162"/>
        <v>16R5</v>
      </c>
    </row>
    <row r="816" spans="15:28">
      <c r="O816" s="16">
        <v>2.8</v>
      </c>
      <c r="P816" s="9">
        <f t="shared" si="167"/>
        <v>6</v>
      </c>
      <c r="Q816" s="9">
        <f t="shared" si="163"/>
        <v>280000</v>
      </c>
      <c r="R816" s="11" t="str">
        <f t="shared" si="157"/>
        <v>280</v>
      </c>
      <c r="S816" s="11" t="str">
        <f t="shared" si="158"/>
        <v>k</v>
      </c>
      <c r="T816" s="16" t="str">
        <f t="shared" si="166"/>
        <v>284</v>
      </c>
      <c r="U816" s="16" t="str">
        <f t="shared" si="164"/>
        <v>2803</v>
      </c>
      <c r="V816" s="22">
        <v>1.67</v>
      </c>
      <c r="W816" s="9">
        <f t="shared" si="159"/>
        <v>2</v>
      </c>
      <c r="X816" s="10">
        <f t="shared" si="165"/>
        <v>16.7</v>
      </c>
      <c r="Y816" s="11" t="str">
        <f t="shared" si="160"/>
        <v>16.7</v>
      </c>
      <c r="Z816" s="11">
        <f t="shared" si="161"/>
        <v>0</v>
      </c>
      <c r="AB816" s="16" t="str">
        <f t="shared" si="162"/>
        <v>16R7</v>
      </c>
    </row>
    <row r="817" spans="15:28">
      <c r="O817" s="16">
        <v>2.87</v>
      </c>
      <c r="P817" s="9">
        <f t="shared" si="167"/>
        <v>6</v>
      </c>
      <c r="Q817" s="9">
        <f t="shared" si="163"/>
        <v>287000</v>
      </c>
      <c r="R817" s="11" t="str">
        <f t="shared" si="157"/>
        <v>287</v>
      </c>
      <c r="S817" s="11" t="str">
        <f t="shared" si="158"/>
        <v>k</v>
      </c>
      <c r="T817" s="16" t="str">
        <f t="shared" si="166"/>
        <v>284</v>
      </c>
      <c r="U817" s="16" t="str">
        <f t="shared" si="164"/>
        <v>2873</v>
      </c>
      <c r="V817" s="22">
        <v>1.69</v>
      </c>
      <c r="W817" s="9">
        <f t="shared" si="159"/>
        <v>2</v>
      </c>
      <c r="X817" s="10">
        <f t="shared" si="165"/>
        <v>16.899999999999999</v>
      </c>
      <c r="Y817" s="11" t="str">
        <f t="shared" si="160"/>
        <v>16.9</v>
      </c>
      <c r="Z817" s="11">
        <f t="shared" si="161"/>
        <v>0</v>
      </c>
      <c r="AB817" s="16" t="str">
        <f t="shared" si="162"/>
        <v>16R9</v>
      </c>
    </row>
    <row r="818" spans="15:28">
      <c r="O818" s="16">
        <v>2.94</v>
      </c>
      <c r="P818" s="9">
        <f t="shared" si="167"/>
        <v>6</v>
      </c>
      <c r="Q818" s="9">
        <f t="shared" si="163"/>
        <v>294000</v>
      </c>
      <c r="R818" s="11" t="str">
        <f t="shared" si="157"/>
        <v>294</v>
      </c>
      <c r="S818" s="11" t="str">
        <f t="shared" si="158"/>
        <v>k</v>
      </c>
      <c r="T818" s="16" t="str">
        <f t="shared" si="166"/>
        <v>294</v>
      </c>
      <c r="U818" s="16" t="str">
        <f t="shared" si="164"/>
        <v>2943</v>
      </c>
      <c r="V818" s="22">
        <v>1.72</v>
      </c>
      <c r="W818" s="9">
        <f t="shared" si="159"/>
        <v>2</v>
      </c>
      <c r="X818" s="10">
        <f t="shared" si="165"/>
        <v>17.2</v>
      </c>
      <c r="Y818" s="11" t="str">
        <f t="shared" si="160"/>
        <v>17.2</v>
      </c>
      <c r="Z818" s="11">
        <f t="shared" si="161"/>
        <v>0</v>
      </c>
      <c r="AB818" s="16" t="str">
        <f t="shared" si="162"/>
        <v>17R2</v>
      </c>
    </row>
    <row r="819" spans="15:28">
      <c r="O819" s="16">
        <v>3.01</v>
      </c>
      <c r="P819" s="9">
        <f t="shared" si="167"/>
        <v>6</v>
      </c>
      <c r="Q819" s="9">
        <f t="shared" si="163"/>
        <v>301000</v>
      </c>
      <c r="R819" s="11" t="str">
        <f t="shared" si="157"/>
        <v>301</v>
      </c>
      <c r="S819" s="11" t="str">
        <f t="shared" si="158"/>
        <v>k</v>
      </c>
      <c r="T819" s="16" t="str">
        <f t="shared" si="166"/>
        <v>304</v>
      </c>
      <c r="U819" s="16" t="str">
        <f t="shared" si="164"/>
        <v>3013</v>
      </c>
      <c r="V819" s="22">
        <v>1.74</v>
      </c>
      <c r="W819" s="9">
        <f t="shared" si="159"/>
        <v>2</v>
      </c>
      <c r="X819" s="10">
        <f t="shared" si="165"/>
        <v>17.399999999999999</v>
      </c>
      <c r="Y819" s="11" t="str">
        <f t="shared" si="160"/>
        <v>17.4</v>
      </c>
      <c r="Z819" s="11">
        <f t="shared" si="161"/>
        <v>0</v>
      </c>
      <c r="AB819" s="16" t="str">
        <f t="shared" si="162"/>
        <v>17R4</v>
      </c>
    </row>
    <row r="820" spans="15:28">
      <c r="O820" s="16">
        <v>3.09</v>
      </c>
      <c r="P820" s="9">
        <f t="shared" si="167"/>
        <v>6</v>
      </c>
      <c r="Q820" s="9">
        <f t="shared" si="163"/>
        <v>309000</v>
      </c>
      <c r="R820" s="11" t="str">
        <f t="shared" si="157"/>
        <v>309</v>
      </c>
      <c r="S820" s="11" t="str">
        <f t="shared" si="158"/>
        <v>k</v>
      </c>
      <c r="T820" s="16" t="str">
        <f t="shared" si="166"/>
        <v>304</v>
      </c>
      <c r="U820" s="16" t="str">
        <f t="shared" si="164"/>
        <v>3093</v>
      </c>
      <c r="V820" s="22">
        <v>1.76</v>
      </c>
      <c r="W820" s="9">
        <f t="shared" si="159"/>
        <v>2</v>
      </c>
      <c r="X820" s="10">
        <f t="shared" si="165"/>
        <v>17.600000000000001</v>
      </c>
      <c r="Y820" s="11" t="str">
        <f t="shared" si="160"/>
        <v>17.6</v>
      </c>
      <c r="Z820" s="11">
        <f t="shared" si="161"/>
        <v>0</v>
      </c>
      <c r="AB820" s="16" t="str">
        <f t="shared" si="162"/>
        <v>17R6</v>
      </c>
    </row>
    <row r="821" spans="15:28">
      <c r="O821" s="16">
        <v>3.16</v>
      </c>
      <c r="P821" s="9">
        <f t="shared" si="167"/>
        <v>6</v>
      </c>
      <c r="Q821" s="9">
        <f t="shared" si="163"/>
        <v>316000</v>
      </c>
      <c r="R821" s="11" t="str">
        <f t="shared" si="157"/>
        <v>316</v>
      </c>
      <c r="S821" s="11" t="str">
        <f t="shared" si="158"/>
        <v>k</v>
      </c>
      <c r="T821" s="16" t="str">
        <f t="shared" si="166"/>
        <v>314</v>
      </c>
      <c r="U821" s="16" t="str">
        <f t="shared" si="164"/>
        <v>3163</v>
      </c>
      <c r="V821" s="22">
        <v>1.78</v>
      </c>
      <c r="W821" s="9">
        <f t="shared" si="159"/>
        <v>2</v>
      </c>
      <c r="X821" s="10">
        <f t="shared" si="165"/>
        <v>17.8</v>
      </c>
      <c r="Y821" s="11" t="str">
        <f t="shared" si="160"/>
        <v>17.8</v>
      </c>
      <c r="Z821" s="11">
        <f t="shared" si="161"/>
        <v>0</v>
      </c>
      <c r="AB821" s="16" t="str">
        <f t="shared" si="162"/>
        <v>17R8</v>
      </c>
    </row>
    <row r="822" spans="15:28">
      <c r="O822" s="16">
        <v>3.24</v>
      </c>
      <c r="P822" s="9">
        <f t="shared" si="167"/>
        <v>6</v>
      </c>
      <c r="Q822" s="9">
        <f t="shared" si="163"/>
        <v>324000</v>
      </c>
      <c r="R822" s="11" t="str">
        <f t="shared" si="157"/>
        <v>324</v>
      </c>
      <c r="S822" s="11" t="str">
        <f t="shared" si="158"/>
        <v>k</v>
      </c>
      <c r="T822" s="16" t="str">
        <f t="shared" si="166"/>
        <v>324</v>
      </c>
      <c r="U822" s="16" t="str">
        <f t="shared" si="164"/>
        <v>3243</v>
      </c>
      <c r="V822" s="22">
        <v>1.8</v>
      </c>
      <c r="W822" s="9">
        <f t="shared" si="159"/>
        <v>2</v>
      </c>
      <c r="X822" s="10">
        <f t="shared" si="165"/>
        <v>18</v>
      </c>
      <c r="Y822" s="11" t="str">
        <f t="shared" si="160"/>
        <v>18.0</v>
      </c>
      <c r="Z822" s="11">
        <f t="shared" si="161"/>
        <v>0</v>
      </c>
      <c r="AB822" s="16" t="str">
        <f t="shared" si="162"/>
        <v>18R0</v>
      </c>
    </row>
    <row r="823" spans="15:28">
      <c r="O823" s="16">
        <v>3.32</v>
      </c>
      <c r="P823" s="9">
        <f t="shared" si="167"/>
        <v>6</v>
      </c>
      <c r="Q823" s="9">
        <f t="shared" si="163"/>
        <v>332000</v>
      </c>
      <c r="R823" s="11" t="str">
        <f t="shared" si="157"/>
        <v>332</v>
      </c>
      <c r="S823" s="11" t="str">
        <f t="shared" si="158"/>
        <v>k</v>
      </c>
      <c r="T823" s="16" t="str">
        <f t="shared" si="166"/>
        <v>334</v>
      </c>
      <c r="U823" s="16" t="str">
        <f t="shared" si="164"/>
        <v>3323</v>
      </c>
      <c r="V823" s="22">
        <v>1.82</v>
      </c>
      <c r="W823" s="9">
        <f t="shared" si="159"/>
        <v>2</v>
      </c>
      <c r="X823" s="10">
        <f t="shared" si="165"/>
        <v>18.2</v>
      </c>
      <c r="Y823" s="11" t="str">
        <f t="shared" si="160"/>
        <v>18.2</v>
      </c>
      <c r="Z823" s="11">
        <f t="shared" si="161"/>
        <v>0</v>
      </c>
      <c r="AB823" s="16" t="str">
        <f t="shared" si="162"/>
        <v>18R2</v>
      </c>
    </row>
    <row r="824" spans="15:28">
      <c r="O824" s="16">
        <v>3.4</v>
      </c>
      <c r="P824" s="9">
        <f t="shared" si="167"/>
        <v>6</v>
      </c>
      <c r="Q824" s="9">
        <f t="shared" si="163"/>
        <v>340000</v>
      </c>
      <c r="R824" s="11" t="str">
        <f t="shared" si="157"/>
        <v>340</v>
      </c>
      <c r="S824" s="11" t="str">
        <f t="shared" si="158"/>
        <v>k</v>
      </c>
      <c r="T824" s="16" t="str">
        <f t="shared" si="166"/>
        <v>344</v>
      </c>
      <c r="U824" s="16" t="str">
        <f t="shared" si="164"/>
        <v>3403</v>
      </c>
      <c r="V824" s="22">
        <v>1.84</v>
      </c>
      <c r="W824" s="9">
        <f t="shared" si="159"/>
        <v>2</v>
      </c>
      <c r="X824" s="10">
        <f t="shared" si="165"/>
        <v>18.399999999999999</v>
      </c>
      <c r="Y824" s="11" t="str">
        <f t="shared" si="160"/>
        <v>18.4</v>
      </c>
      <c r="Z824" s="11">
        <f t="shared" si="161"/>
        <v>0</v>
      </c>
      <c r="AB824" s="16" t="str">
        <f t="shared" si="162"/>
        <v>18R4</v>
      </c>
    </row>
    <row r="825" spans="15:28">
      <c r="O825" s="16">
        <v>3.48</v>
      </c>
      <c r="P825" s="9">
        <f t="shared" si="167"/>
        <v>6</v>
      </c>
      <c r="Q825" s="9">
        <f t="shared" si="163"/>
        <v>348000</v>
      </c>
      <c r="R825" s="11" t="str">
        <f t="shared" si="157"/>
        <v>348</v>
      </c>
      <c r="S825" s="11" t="str">
        <f t="shared" si="158"/>
        <v>k</v>
      </c>
      <c r="T825" s="16" t="str">
        <f t="shared" si="166"/>
        <v>344</v>
      </c>
      <c r="U825" s="16" t="str">
        <f t="shared" si="164"/>
        <v>3483</v>
      </c>
      <c r="V825" s="22">
        <v>1.87</v>
      </c>
      <c r="W825" s="9">
        <f t="shared" si="159"/>
        <v>2</v>
      </c>
      <c r="X825" s="10">
        <f t="shared" si="165"/>
        <v>18.7</v>
      </c>
      <c r="Y825" s="11" t="str">
        <f t="shared" si="160"/>
        <v>18.7</v>
      </c>
      <c r="Z825" s="11">
        <f t="shared" si="161"/>
        <v>0</v>
      </c>
      <c r="AB825" s="16" t="str">
        <f t="shared" si="162"/>
        <v>18R7</v>
      </c>
    </row>
    <row r="826" spans="15:28">
      <c r="O826" s="16">
        <v>3.57</v>
      </c>
      <c r="P826" s="9">
        <f t="shared" si="167"/>
        <v>6</v>
      </c>
      <c r="Q826" s="9">
        <f t="shared" si="163"/>
        <v>357000</v>
      </c>
      <c r="R826" s="11" t="str">
        <f t="shared" si="157"/>
        <v>357</v>
      </c>
      <c r="S826" s="11" t="str">
        <f t="shared" si="158"/>
        <v>k</v>
      </c>
      <c r="T826" s="16" t="str">
        <f t="shared" si="166"/>
        <v>354</v>
      </c>
      <c r="U826" s="16" t="str">
        <f t="shared" si="164"/>
        <v>3573</v>
      </c>
      <c r="V826" s="22">
        <v>1.89</v>
      </c>
      <c r="W826" s="9">
        <f t="shared" si="159"/>
        <v>2</v>
      </c>
      <c r="X826" s="10">
        <f t="shared" si="165"/>
        <v>18.899999999999999</v>
      </c>
      <c r="Y826" s="11" t="str">
        <f t="shared" si="160"/>
        <v>18.9</v>
      </c>
      <c r="Z826" s="11">
        <f t="shared" si="161"/>
        <v>0</v>
      </c>
      <c r="AB826" s="16" t="str">
        <f t="shared" si="162"/>
        <v>18R9</v>
      </c>
    </row>
    <row r="827" spans="15:28">
      <c r="O827" s="16">
        <v>3.65</v>
      </c>
      <c r="P827" s="9">
        <f t="shared" si="167"/>
        <v>6</v>
      </c>
      <c r="Q827" s="9">
        <f t="shared" si="163"/>
        <v>365000</v>
      </c>
      <c r="R827" s="11" t="str">
        <f t="shared" si="157"/>
        <v>365</v>
      </c>
      <c r="S827" s="11" t="str">
        <f t="shared" si="158"/>
        <v>k</v>
      </c>
      <c r="T827" s="16" t="str">
        <f t="shared" si="166"/>
        <v>364</v>
      </c>
      <c r="U827" s="16" t="str">
        <f t="shared" si="164"/>
        <v>3653</v>
      </c>
      <c r="V827" s="22">
        <v>1.91</v>
      </c>
      <c r="W827" s="9">
        <f t="shared" si="159"/>
        <v>2</v>
      </c>
      <c r="X827" s="10">
        <f t="shared" si="165"/>
        <v>19.100000000000001</v>
      </c>
      <c r="Y827" s="11" t="str">
        <f t="shared" si="160"/>
        <v>19.1</v>
      </c>
      <c r="Z827" s="11">
        <f t="shared" si="161"/>
        <v>0</v>
      </c>
      <c r="AB827" s="16" t="str">
        <f t="shared" si="162"/>
        <v>19R1</v>
      </c>
    </row>
    <row r="828" spans="15:28">
      <c r="O828" s="16">
        <v>3.74</v>
      </c>
      <c r="P828" s="9">
        <f t="shared" si="167"/>
        <v>6</v>
      </c>
      <c r="Q828" s="9">
        <f t="shared" si="163"/>
        <v>374000</v>
      </c>
      <c r="R828" s="11" t="str">
        <f t="shared" si="157"/>
        <v>374</v>
      </c>
      <c r="S828" s="11" t="str">
        <f t="shared" si="158"/>
        <v>k</v>
      </c>
      <c r="T828" s="16" t="str">
        <f t="shared" si="166"/>
        <v>374</v>
      </c>
      <c r="U828" s="16" t="str">
        <f t="shared" si="164"/>
        <v>3743</v>
      </c>
      <c r="V828" s="22">
        <v>1.93</v>
      </c>
      <c r="W828" s="9">
        <f t="shared" si="159"/>
        <v>2</v>
      </c>
      <c r="X828" s="10">
        <f t="shared" si="165"/>
        <v>19.3</v>
      </c>
      <c r="Y828" s="11" t="str">
        <f t="shared" si="160"/>
        <v>19.3</v>
      </c>
      <c r="Z828" s="11">
        <f t="shared" si="161"/>
        <v>0</v>
      </c>
      <c r="AB828" s="16" t="str">
        <f t="shared" si="162"/>
        <v>19R3</v>
      </c>
    </row>
    <row r="829" spans="15:28">
      <c r="O829" s="16">
        <v>3.83</v>
      </c>
      <c r="P829" s="9">
        <f t="shared" si="167"/>
        <v>6</v>
      </c>
      <c r="Q829" s="9">
        <f t="shared" si="163"/>
        <v>383000</v>
      </c>
      <c r="R829" s="11" t="str">
        <f t="shared" si="157"/>
        <v>383</v>
      </c>
      <c r="S829" s="11" t="str">
        <f t="shared" si="158"/>
        <v>k</v>
      </c>
      <c r="T829" s="16" t="str">
        <f t="shared" si="166"/>
        <v>384</v>
      </c>
      <c r="U829" s="16" t="str">
        <f t="shared" si="164"/>
        <v>3833</v>
      </c>
      <c r="V829" s="22">
        <v>1.96</v>
      </c>
      <c r="W829" s="9">
        <f t="shared" si="159"/>
        <v>2</v>
      </c>
      <c r="X829" s="10">
        <f t="shared" si="165"/>
        <v>19.600000000000001</v>
      </c>
      <c r="Y829" s="11" t="str">
        <f t="shared" si="160"/>
        <v>19.6</v>
      </c>
      <c r="Z829" s="11">
        <f t="shared" si="161"/>
        <v>0</v>
      </c>
      <c r="AB829" s="16" t="str">
        <f t="shared" si="162"/>
        <v>19R6</v>
      </c>
    </row>
    <row r="830" spans="15:28">
      <c r="O830" s="16">
        <v>3.92</v>
      </c>
      <c r="P830" s="9">
        <f t="shared" si="167"/>
        <v>6</v>
      </c>
      <c r="Q830" s="9">
        <f t="shared" si="163"/>
        <v>392000</v>
      </c>
      <c r="R830" s="11" t="str">
        <f t="shared" si="157"/>
        <v>392</v>
      </c>
      <c r="S830" s="11" t="str">
        <f t="shared" si="158"/>
        <v>k</v>
      </c>
      <c r="T830" s="16" t="str">
        <f t="shared" si="166"/>
        <v>394</v>
      </c>
      <c r="U830" s="16" t="str">
        <f t="shared" si="164"/>
        <v>3923</v>
      </c>
      <c r="V830" s="22">
        <v>1.98</v>
      </c>
      <c r="W830" s="9">
        <f t="shared" si="159"/>
        <v>2</v>
      </c>
      <c r="X830" s="10">
        <f t="shared" si="165"/>
        <v>19.8</v>
      </c>
      <c r="Y830" s="11" t="str">
        <f t="shared" si="160"/>
        <v>19.8</v>
      </c>
      <c r="Z830" s="11">
        <f t="shared" si="161"/>
        <v>0</v>
      </c>
      <c r="AB830" s="16" t="str">
        <f t="shared" si="162"/>
        <v>19R8</v>
      </c>
    </row>
    <row r="831" spans="15:28">
      <c r="O831" s="16">
        <v>4.0199999999999996</v>
      </c>
      <c r="P831" s="9">
        <f t="shared" si="167"/>
        <v>6</v>
      </c>
      <c r="Q831" s="9">
        <f t="shared" si="163"/>
        <v>401999.99999999994</v>
      </c>
      <c r="R831" s="11" t="str">
        <f t="shared" si="157"/>
        <v>402</v>
      </c>
      <c r="S831" s="11" t="str">
        <f t="shared" si="158"/>
        <v>k</v>
      </c>
      <c r="T831" s="16" t="str">
        <f t="shared" si="166"/>
        <v>404</v>
      </c>
      <c r="U831" s="16" t="str">
        <f t="shared" si="164"/>
        <v>4023</v>
      </c>
      <c r="V831" s="22">
        <v>2</v>
      </c>
      <c r="W831" s="9">
        <f t="shared" si="159"/>
        <v>2</v>
      </c>
      <c r="X831" s="10">
        <f t="shared" si="165"/>
        <v>20</v>
      </c>
      <c r="Y831" s="11" t="str">
        <f t="shared" si="160"/>
        <v>20.0</v>
      </c>
      <c r="Z831" s="11">
        <f t="shared" si="161"/>
        <v>0</v>
      </c>
      <c r="AB831" s="16" t="str">
        <f t="shared" si="162"/>
        <v>20R0</v>
      </c>
    </row>
    <row r="832" spans="15:28">
      <c r="O832" s="16">
        <v>4.12</v>
      </c>
      <c r="P832" s="9">
        <f t="shared" si="167"/>
        <v>6</v>
      </c>
      <c r="Q832" s="9">
        <f t="shared" si="163"/>
        <v>412000</v>
      </c>
      <c r="R832" s="11" t="str">
        <f t="shared" si="157"/>
        <v>412</v>
      </c>
      <c r="S832" s="11" t="str">
        <f t="shared" si="158"/>
        <v>k</v>
      </c>
      <c r="T832" s="16" t="str">
        <f t="shared" si="166"/>
        <v>414</v>
      </c>
      <c r="U832" s="16" t="str">
        <f t="shared" si="164"/>
        <v>4123</v>
      </c>
      <c r="V832" s="22">
        <v>2.0299999999999998</v>
      </c>
      <c r="W832" s="9">
        <f t="shared" si="159"/>
        <v>2</v>
      </c>
      <c r="X832" s="10">
        <f t="shared" si="165"/>
        <v>20.299999999999997</v>
      </c>
      <c r="Y832" s="11" t="str">
        <f t="shared" si="160"/>
        <v>20.3</v>
      </c>
      <c r="Z832" s="11">
        <f t="shared" si="161"/>
        <v>0</v>
      </c>
      <c r="AB832" s="16" t="str">
        <f t="shared" si="162"/>
        <v>20R3</v>
      </c>
    </row>
    <row r="833" spans="15:28">
      <c r="O833" s="16">
        <v>4.22</v>
      </c>
      <c r="P833" s="9">
        <f t="shared" si="167"/>
        <v>6</v>
      </c>
      <c r="Q833" s="9">
        <f t="shared" si="163"/>
        <v>422000</v>
      </c>
      <c r="R833" s="11" t="str">
        <f t="shared" si="157"/>
        <v>422</v>
      </c>
      <c r="S833" s="11" t="str">
        <f t="shared" si="158"/>
        <v>k</v>
      </c>
      <c r="T833" s="16" t="str">
        <f t="shared" si="166"/>
        <v>424</v>
      </c>
      <c r="U833" s="16" t="str">
        <f t="shared" si="164"/>
        <v>4223</v>
      </c>
      <c r="V833" s="22">
        <v>2.0499999999999998</v>
      </c>
      <c r="W833" s="9">
        <f t="shared" si="159"/>
        <v>2</v>
      </c>
      <c r="X833" s="10">
        <f t="shared" si="165"/>
        <v>20.499999999999996</v>
      </c>
      <c r="Y833" s="11" t="str">
        <f t="shared" si="160"/>
        <v>20.5</v>
      </c>
      <c r="Z833" s="11">
        <f t="shared" si="161"/>
        <v>0</v>
      </c>
      <c r="AB833" s="16" t="str">
        <f t="shared" si="162"/>
        <v>20R5</v>
      </c>
    </row>
    <row r="834" spans="15:28">
      <c r="O834" s="16">
        <v>4.32</v>
      </c>
      <c r="P834" s="9">
        <f t="shared" si="167"/>
        <v>6</v>
      </c>
      <c r="Q834" s="9">
        <f t="shared" si="163"/>
        <v>432000</v>
      </c>
      <c r="R834" s="11" t="str">
        <f t="shared" si="157"/>
        <v>432</v>
      </c>
      <c r="S834" s="11" t="str">
        <f t="shared" si="158"/>
        <v>k</v>
      </c>
      <c r="T834" s="16" t="str">
        <f t="shared" si="166"/>
        <v>434</v>
      </c>
      <c r="U834" s="16" t="str">
        <f t="shared" si="164"/>
        <v>4323</v>
      </c>
      <c r="V834" s="22">
        <v>2.08</v>
      </c>
      <c r="W834" s="9">
        <f t="shared" si="159"/>
        <v>2</v>
      </c>
      <c r="X834" s="10">
        <f t="shared" si="165"/>
        <v>20.8</v>
      </c>
      <c r="Y834" s="11" t="str">
        <f t="shared" si="160"/>
        <v>20.8</v>
      </c>
      <c r="Z834" s="11">
        <f t="shared" si="161"/>
        <v>0</v>
      </c>
      <c r="AB834" s="16" t="str">
        <f t="shared" si="162"/>
        <v>20R8</v>
      </c>
    </row>
    <row r="835" spans="15:28">
      <c r="O835" s="16">
        <v>4.42</v>
      </c>
      <c r="P835" s="9">
        <f t="shared" si="167"/>
        <v>6</v>
      </c>
      <c r="Q835" s="9">
        <f t="shared" si="163"/>
        <v>442000</v>
      </c>
      <c r="R835" s="11" t="str">
        <f t="shared" si="157"/>
        <v>442</v>
      </c>
      <c r="S835" s="11" t="str">
        <f t="shared" si="158"/>
        <v>k</v>
      </c>
      <c r="T835" s="16" t="str">
        <f t="shared" si="166"/>
        <v>444</v>
      </c>
      <c r="U835" s="16" t="str">
        <f t="shared" si="164"/>
        <v>4423</v>
      </c>
      <c r="V835" s="22">
        <v>2.1</v>
      </c>
      <c r="W835" s="9">
        <f t="shared" si="159"/>
        <v>2</v>
      </c>
      <c r="X835" s="10">
        <f t="shared" si="165"/>
        <v>21</v>
      </c>
      <c r="Y835" s="11" t="str">
        <f t="shared" si="160"/>
        <v>21.0</v>
      </c>
      <c r="Z835" s="11">
        <f t="shared" si="161"/>
        <v>0</v>
      </c>
      <c r="AB835" s="16" t="str">
        <f t="shared" si="162"/>
        <v>21R0</v>
      </c>
    </row>
    <row r="836" spans="15:28">
      <c r="O836" s="16">
        <v>4.53</v>
      </c>
      <c r="P836" s="9">
        <f t="shared" si="167"/>
        <v>6</v>
      </c>
      <c r="Q836" s="9">
        <f t="shared" si="163"/>
        <v>453000</v>
      </c>
      <c r="R836" s="11" t="str">
        <f t="shared" si="157"/>
        <v>453</v>
      </c>
      <c r="S836" s="11" t="str">
        <f t="shared" si="158"/>
        <v>k</v>
      </c>
      <c r="T836" s="16" t="str">
        <f t="shared" si="166"/>
        <v>454</v>
      </c>
      <c r="U836" s="16" t="str">
        <f t="shared" si="164"/>
        <v>4533</v>
      </c>
      <c r="V836" s="22">
        <v>2.13</v>
      </c>
      <c r="W836" s="9">
        <f t="shared" si="159"/>
        <v>2</v>
      </c>
      <c r="X836" s="10">
        <f t="shared" si="165"/>
        <v>21.3</v>
      </c>
      <c r="Y836" s="11" t="str">
        <f t="shared" si="160"/>
        <v>21.3</v>
      </c>
      <c r="Z836" s="11">
        <f t="shared" si="161"/>
        <v>0</v>
      </c>
      <c r="AB836" s="16" t="str">
        <f t="shared" si="162"/>
        <v>21R3</v>
      </c>
    </row>
    <row r="837" spans="15:28">
      <c r="O837" s="16">
        <v>4.6399999999999997</v>
      </c>
      <c r="P837" s="9">
        <f t="shared" si="167"/>
        <v>6</v>
      </c>
      <c r="Q837" s="9">
        <f t="shared" si="163"/>
        <v>464000</v>
      </c>
      <c r="R837" s="11" t="str">
        <f t="shared" ref="R837:R900" si="168">TEXT(Q837*_xlfn.XLOOKUP(P837,Index_Table,D_List),SUBSTITUTE(_xlfn.XLOOKUP(P837,Index_Table,T_List),"""",""))</f>
        <v>464</v>
      </c>
      <c r="S837" s="11" t="str">
        <f t="shared" ref="S837:S900" si="169">_xlfn.XLOOKUP(P837,Index_Table,Sym_List)</f>
        <v>k</v>
      </c>
      <c r="T837" s="16" t="str">
        <f t="shared" si="166"/>
        <v>464</v>
      </c>
      <c r="U837" s="16" t="str">
        <f t="shared" si="164"/>
        <v>4643</v>
      </c>
      <c r="V837" s="22">
        <v>2.15</v>
      </c>
      <c r="W837" s="9">
        <f t="shared" ref="W837:W900" si="170">IF(V837=1,W836+1,W836)</f>
        <v>2</v>
      </c>
      <c r="X837" s="10">
        <f t="shared" si="165"/>
        <v>21.5</v>
      </c>
      <c r="Y837" s="11" t="str">
        <f t="shared" ref="Y837:Y900" si="171">TEXT(X837*_xlfn.XLOOKUP(W837,Index_Table,D_List),SUBSTITUTE(_xlfn.XLOOKUP(W837,Index_Table,T_List),"""",""))</f>
        <v>21.5</v>
      </c>
      <c r="Z837" s="11">
        <f t="shared" ref="Z837:Z900" si="172">_xlfn.XLOOKUP(W837,Index_Table,Sym_List)</f>
        <v>0</v>
      </c>
      <c r="AB837" s="16" t="str">
        <f t="shared" ref="AB837:AB900" si="173">IF(W837&gt;2,LEFT(_xlfn.VALUETOTEXT(X837),3)&amp;W837-3,SUBSTITUTE(Y837,".","R"))</f>
        <v>21R5</v>
      </c>
    </row>
    <row r="838" spans="15:28">
      <c r="O838" s="16">
        <v>4.75</v>
      </c>
      <c r="P838" s="9">
        <f t="shared" si="167"/>
        <v>6</v>
      </c>
      <c r="Q838" s="9">
        <f t="shared" ref="Q838:Q868" si="174">O838*10^P838/10</f>
        <v>475000</v>
      </c>
      <c r="R838" s="11" t="str">
        <f t="shared" si="168"/>
        <v>475</v>
      </c>
      <c r="S838" s="11" t="str">
        <f t="shared" si="169"/>
        <v>k</v>
      </c>
      <c r="T838" s="16" t="str">
        <f t="shared" si="166"/>
        <v>474</v>
      </c>
      <c r="U838" s="16" t="str">
        <f t="shared" ref="U838:U901" si="175">IF(P838&lt;0,"R0"&amp;LEFT(R838,2),IF(P838&lt;1,"R"&amp;R838,IF(P838&lt;3,SUBSTITUTE(R838,".","R"),LEFT(_xlfn.VALUETOTEXT(Q838),3)&amp;P838-3)))</f>
        <v>4753</v>
      </c>
      <c r="V838" s="22">
        <v>2.1800000000000002</v>
      </c>
      <c r="W838" s="9">
        <f t="shared" si="170"/>
        <v>2</v>
      </c>
      <c r="X838" s="10">
        <f t="shared" si="165"/>
        <v>21.800000000000004</v>
      </c>
      <c r="Y838" s="11" t="str">
        <f t="shared" si="171"/>
        <v>21.8</v>
      </c>
      <c r="Z838" s="11">
        <f t="shared" si="172"/>
        <v>0</v>
      </c>
      <c r="AB838" s="16" t="str">
        <f t="shared" si="173"/>
        <v>21R8</v>
      </c>
    </row>
    <row r="839" spans="15:28">
      <c r="O839" s="16">
        <v>4.87</v>
      </c>
      <c r="P839" s="9">
        <f t="shared" si="167"/>
        <v>6</v>
      </c>
      <c r="Q839" s="9">
        <f t="shared" si="174"/>
        <v>487000</v>
      </c>
      <c r="R839" s="11" t="str">
        <f t="shared" si="168"/>
        <v>487</v>
      </c>
      <c r="S839" s="11" t="str">
        <f t="shared" si="169"/>
        <v>k</v>
      </c>
      <c r="T839" s="16" t="str">
        <f t="shared" si="166"/>
        <v>484</v>
      </c>
      <c r="U839" s="16" t="str">
        <f t="shared" si="175"/>
        <v>4873</v>
      </c>
      <c r="V839" s="22">
        <v>2.21</v>
      </c>
      <c r="W839" s="9">
        <f t="shared" si="170"/>
        <v>2</v>
      </c>
      <c r="X839" s="10">
        <f t="shared" ref="X839:X902" si="176">V839*10^W839/10</f>
        <v>22.1</v>
      </c>
      <c r="Y839" s="11" t="str">
        <f t="shared" si="171"/>
        <v>22.1</v>
      </c>
      <c r="Z839" s="11">
        <f t="shared" si="172"/>
        <v>0</v>
      </c>
      <c r="AB839" s="16" t="str">
        <f t="shared" si="173"/>
        <v>22R1</v>
      </c>
    </row>
    <row r="840" spans="15:28">
      <c r="O840" s="16">
        <v>4.99</v>
      </c>
      <c r="P840" s="9">
        <f t="shared" si="167"/>
        <v>6</v>
      </c>
      <c r="Q840" s="9">
        <f t="shared" si="174"/>
        <v>499000</v>
      </c>
      <c r="R840" s="11" t="str">
        <f t="shared" si="168"/>
        <v>499</v>
      </c>
      <c r="S840" s="11" t="str">
        <f t="shared" si="169"/>
        <v>k</v>
      </c>
      <c r="T840" s="16" t="str">
        <f t="shared" si="166"/>
        <v>494</v>
      </c>
      <c r="U840" s="16" t="str">
        <f t="shared" si="175"/>
        <v>4993</v>
      </c>
      <c r="V840" s="22">
        <v>2.23</v>
      </c>
      <c r="W840" s="9">
        <f t="shared" si="170"/>
        <v>2</v>
      </c>
      <c r="X840" s="10">
        <f t="shared" si="176"/>
        <v>22.3</v>
      </c>
      <c r="Y840" s="11" t="str">
        <f t="shared" si="171"/>
        <v>22.3</v>
      </c>
      <c r="Z840" s="11">
        <f t="shared" si="172"/>
        <v>0</v>
      </c>
      <c r="AB840" s="16" t="str">
        <f t="shared" si="173"/>
        <v>22R3</v>
      </c>
    </row>
    <row r="841" spans="15:28">
      <c r="O841" s="16">
        <v>5.1100000000000003</v>
      </c>
      <c r="P841" s="9">
        <f t="shared" si="167"/>
        <v>6</v>
      </c>
      <c r="Q841" s="9">
        <f t="shared" si="174"/>
        <v>511000</v>
      </c>
      <c r="R841" s="11" t="str">
        <f t="shared" si="168"/>
        <v>511</v>
      </c>
      <c r="S841" s="11" t="str">
        <f t="shared" si="169"/>
        <v>k</v>
      </c>
      <c r="T841" s="16" t="str">
        <f t="shared" si="166"/>
        <v>514</v>
      </c>
      <c r="U841" s="16" t="str">
        <f t="shared" si="175"/>
        <v>5113</v>
      </c>
      <c r="V841" s="22">
        <v>2.2599999999999998</v>
      </c>
      <c r="W841" s="9">
        <f t="shared" si="170"/>
        <v>2</v>
      </c>
      <c r="X841" s="10">
        <f t="shared" si="176"/>
        <v>22.599999999999998</v>
      </c>
      <c r="Y841" s="11" t="str">
        <f t="shared" si="171"/>
        <v>22.6</v>
      </c>
      <c r="Z841" s="11">
        <f t="shared" si="172"/>
        <v>0</v>
      </c>
      <c r="AB841" s="16" t="str">
        <f t="shared" si="173"/>
        <v>22R6</v>
      </c>
    </row>
    <row r="842" spans="15:28">
      <c r="O842" s="16">
        <v>5.23</v>
      </c>
      <c r="P842" s="9">
        <f t="shared" si="167"/>
        <v>6</v>
      </c>
      <c r="Q842" s="9">
        <f t="shared" si="174"/>
        <v>523000</v>
      </c>
      <c r="R842" s="11" t="str">
        <f t="shared" si="168"/>
        <v>523</v>
      </c>
      <c r="S842" s="11" t="str">
        <f t="shared" si="169"/>
        <v>k</v>
      </c>
      <c r="T842" s="16" t="str">
        <f t="shared" si="166"/>
        <v>524</v>
      </c>
      <c r="U842" s="16" t="str">
        <f t="shared" si="175"/>
        <v>5233</v>
      </c>
      <c r="V842" s="22">
        <v>2.29</v>
      </c>
      <c r="W842" s="9">
        <f t="shared" si="170"/>
        <v>2</v>
      </c>
      <c r="X842" s="10">
        <f t="shared" si="176"/>
        <v>22.9</v>
      </c>
      <c r="Y842" s="11" t="str">
        <f t="shared" si="171"/>
        <v>22.9</v>
      </c>
      <c r="Z842" s="11">
        <f t="shared" si="172"/>
        <v>0</v>
      </c>
      <c r="AB842" s="16" t="str">
        <f t="shared" si="173"/>
        <v>22R9</v>
      </c>
    </row>
    <row r="843" spans="15:28">
      <c r="O843" s="16">
        <v>5.36</v>
      </c>
      <c r="P843" s="9">
        <f t="shared" si="167"/>
        <v>6</v>
      </c>
      <c r="Q843" s="9">
        <f t="shared" si="174"/>
        <v>536000</v>
      </c>
      <c r="R843" s="11" t="str">
        <f t="shared" si="168"/>
        <v>536</v>
      </c>
      <c r="S843" s="11" t="str">
        <f t="shared" si="169"/>
        <v>k</v>
      </c>
      <c r="T843" s="16" t="str">
        <f t="shared" si="166"/>
        <v>534</v>
      </c>
      <c r="U843" s="16" t="str">
        <f t="shared" si="175"/>
        <v>5363</v>
      </c>
      <c r="V843" s="22">
        <v>2.3199999999999998</v>
      </c>
      <c r="W843" s="9">
        <f t="shared" si="170"/>
        <v>2</v>
      </c>
      <c r="X843" s="10">
        <f t="shared" si="176"/>
        <v>23.199999999999996</v>
      </c>
      <c r="Y843" s="11" t="str">
        <f t="shared" si="171"/>
        <v>23.2</v>
      </c>
      <c r="Z843" s="11">
        <f t="shared" si="172"/>
        <v>0</v>
      </c>
      <c r="AB843" s="16" t="str">
        <f t="shared" si="173"/>
        <v>23R2</v>
      </c>
    </row>
    <row r="844" spans="15:28">
      <c r="O844" s="16">
        <v>5.49</v>
      </c>
      <c r="P844" s="9">
        <f t="shared" si="167"/>
        <v>6</v>
      </c>
      <c r="Q844" s="9">
        <f t="shared" si="174"/>
        <v>549000</v>
      </c>
      <c r="R844" s="11" t="str">
        <f t="shared" si="168"/>
        <v>549</v>
      </c>
      <c r="S844" s="11" t="str">
        <f t="shared" si="169"/>
        <v>k</v>
      </c>
      <c r="T844" s="16" t="str">
        <f t="shared" si="166"/>
        <v>544</v>
      </c>
      <c r="U844" s="16" t="str">
        <f t="shared" si="175"/>
        <v>5493</v>
      </c>
      <c r="V844" s="22">
        <v>2.34</v>
      </c>
      <c r="W844" s="9">
        <f t="shared" si="170"/>
        <v>2</v>
      </c>
      <c r="X844" s="10">
        <f t="shared" si="176"/>
        <v>23.4</v>
      </c>
      <c r="Y844" s="11" t="str">
        <f t="shared" si="171"/>
        <v>23.4</v>
      </c>
      <c r="Z844" s="11">
        <f t="shared" si="172"/>
        <v>0</v>
      </c>
      <c r="AB844" s="16" t="str">
        <f t="shared" si="173"/>
        <v>23R4</v>
      </c>
    </row>
    <row r="845" spans="15:28">
      <c r="O845" s="16">
        <v>5.62</v>
      </c>
      <c r="P845" s="9">
        <f t="shared" si="167"/>
        <v>6</v>
      </c>
      <c r="Q845" s="9">
        <f t="shared" si="174"/>
        <v>562000</v>
      </c>
      <c r="R845" s="11" t="str">
        <f t="shared" si="168"/>
        <v>562</v>
      </c>
      <c r="S845" s="11" t="str">
        <f t="shared" si="169"/>
        <v>k</v>
      </c>
      <c r="T845" s="16" t="str">
        <f t="shared" si="166"/>
        <v>564</v>
      </c>
      <c r="U845" s="16" t="str">
        <f t="shared" si="175"/>
        <v>5623</v>
      </c>
      <c r="V845" s="22">
        <v>2.37</v>
      </c>
      <c r="W845" s="9">
        <f t="shared" si="170"/>
        <v>2</v>
      </c>
      <c r="X845" s="10">
        <f t="shared" si="176"/>
        <v>23.7</v>
      </c>
      <c r="Y845" s="11" t="str">
        <f t="shared" si="171"/>
        <v>23.7</v>
      </c>
      <c r="Z845" s="11">
        <f t="shared" si="172"/>
        <v>0</v>
      </c>
      <c r="AB845" s="16" t="str">
        <f t="shared" si="173"/>
        <v>23R7</v>
      </c>
    </row>
    <row r="846" spans="15:28">
      <c r="O846" s="16">
        <v>5.76</v>
      </c>
      <c r="P846" s="9">
        <f t="shared" si="167"/>
        <v>6</v>
      </c>
      <c r="Q846" s="9">
        <f t="shared" si="174"/>
        <v>576000</v>
      </c>
      <c r="R846" s="11" t="str">
        <f t="shared" si="168"/>
        <v>576</v>
      </c>
      <c r="S846" s="11" t="str">
        <f t="shared" si="169"/>
        <v>k</v>
      </c>
      <c r="T846" s="16" t="str">
        <f t="shared" si="166"/>
        <v>574</v>
      </c>
      <c r="U846" s="16" t="str">
        <f t="shared" si="175"/>
        <v>5763</v>
      </c>
      <c r="V846" s="22">
        <v>2.4</v>
      </c>
      <c r="W846" s="9">
        <f t="shared" si="170"/>
        <v>2</v>
      </c>
      <c r="X846" s="10">
        <f t="shared" si="176"/>
        <v>24</v>
      </c>
      <c r="Y846" s="11" t="str">
        <f t="shared" si="171"/>
        <v>24.0</v>
      </c>
      <c r="Z846" s="11">
        <f t="shared" si="172"/>
        <v>0</v>
      </c>
      <c r="AB846" s="16" t="str">
        <f t="shared" si="173"/>
        <v>24R0</v>
      </c>
    </row>
    <row r="847" spans="15:28">
      <c r="O847" s="16">
        <v>5.9</v>
      </c>
      <c r="P847" s="9">
        <f t="shared" si="167"/>
        <v>6</v>
      </c>
      <c r="Q847" s="9">
        <f t="shared" si="174"/>
        <v>590000</v>
      </c>
      <c r="R847" s="11" t="str">
        <f t="shared" si="168"/>
        <v>590</v>
      </c>
      <c r="S847" s="11" t="str">
        <f t="shared" si="169"/>
        <v>k</v>
      </c>
      <c r="T847" s="16" t="str">
        <f t="shared" si="166"/>
        <v>594</v>
      </c>
      <c r="U847" s="16" t="str">
        <f t="shared" si="175"/>
        <v>5903</v>
      </c>
      <c r="V847" s="22">
        <v>2.4300000000000002</v>
      </c>
      <c r="W847" s="9">
        <f t="shared" si="170"/>
        <v>2</v>
      </c>
      <c r="X847" s="10">
        <f t="shared" si="176"/>
        <v>24.300000000000004</v>
      </c>
      <c r="Y847" s="11" t="str">
        <f t="shared" si="171"/>
        <v>24.3</v>
      </c>
      <c r="Z847" s="11">
        <f t="shared" si="172"/>
        <v>0</v>
      </c>
      <c r="AB847" s="16" t="str">
        <f t="shared" si="173"/>
        <v>24R3</v>
      </c>
    </row>
    <row r="848" spans="15:28">
      <c r="O848" s="16">
        <v>6.04</v>
      </c>
      <c r="P848" s="9">
        <f t="shared" si="167"/>
        <v>6</v>
      </c>
      <c r="Q848" s="9">
        <f t="shared" si="174"/>
        <v>604000</v>
      </c>
      <c r="R848" s="11" t="str">
        <f t="shared" si="168"/>
        <v>604</v>
      </c>
      <c r="S848" s="11" t="str">
        <f t="shared" si="169"/>
        <v>k</v>
      </c>
      <c r="T848" s="16" t="str">
        <f t="shared" si="166"/>
        <v>604</v>
      </c>
      <c r="U848" s="16" t="str">
        <f t="shared" si="175"/>
        <v>6043</v>
      </c>
      <c r="V848" s="22">
        <v>2.46</v>
      </c>
      <c r="W848" s="9">
        <f t="shared" si="170"/>
        <v>2</v>
      </c>
      <c r="X848" s="10">
        <f t="shared" si="176"/>
        <v>24.6</v>
      </c>
      <c r="Y848" s="11" t="str">
        <f t="shared" si="171"/>
        <v>24.6</v>
      </c>
      <c r="Z848" s="11">
        <f t="shared" si="172"/>
        <v>0</v>
      </c>
      <c r="AB848" s="16" t="str">
        <f t="shared" si="173"/>
        <v>24R6</v>
      </c>
    </row>
    <row r="849" spans="15:28">
      <c r="O849" s="16">
        <v>6.19</v>
      </c>
      <c r="P849" s="9">
        <f t="shared" si="167"/>
        <v>6</v>
      </c>
      <c r="Q849" s="9">
        <f t="shared" si="174"/>
        <v>619000</v>
      </c>
      <c r="R849" s="11" t="str">
        <f t="shared" si="168"/>
        <v>619</v>
      </c>
      <c r="S849" s="11" t="str">
        <f t="shared" si="169"/>
        <v>k</v>
      </c>
      <c r="T849" s="16" t="str">
        <f t="shared" si="166"/>
        <v>614</v>
      </c>
      <c r="U849" s="16" t="str">
        <f t="shared" si="175"/>
        <v>6193</v>
      </c>
      <c r="V849" s="22">
        <v>2.4900000000000002</v>
      </c>
      <c r="W849" s="9">
        <f t="shared" si="170"/>
        <v>2</v>
      </c>
      <c r="X849" s="10">
        <f t="shared" si="176"/>
        <v>24.900000000000002</v>
      </c>
      <c r="Y849" s="11" t="str">
        <f t="shared" si="171"/>
        <v>24.9</v>
      </c>
      <c r="Z849" s="11">
        <f t="shared" si="172"/>
        <v>0</v>
      </c>
      <c r="AB849" s="16" t="str">
        <f t="shared" si="173"/>
        <v>24R9</v>
      </c>
    </row>
    <row r="850" spans="15:28">
      <c r="O850" s="16">
        <v>6.34</v>
      </c>
      <c r="P850" s="9">
        <f t="shared" si="167"/>
        <v>6</v>
      </c>
      <c r="Q850" s="9">
        <f t="shared" si="174"/>
        <v>634000</v>
      </c>
      <c r="R850" s="11" t="str">
        <f t="shared" si="168"/>
        <v>634</v>
      </c>
      <c r="S850" s="11" t="str">
        <f t="shared" si="169"/>
        <v>k</v>
      </c>
      <c r="T850" s="16" t="str">
        <f t="shared" si="166"/>
        <v>634</v>
      </c>
      <c r="U850" s="16" t="str">
        <f t="shared" si="175"/>
        <v>6343</v>
      </c>
      <c r="V850" s="22">
        <v>2.52</v>
      </c>
      <c r="W850" s="9">
        <f t="shared" si="170"/>
        <v>2</v>
      </c>
      <c r="X850" s="10">
        <f t="shared" si="176"/>
        <v>25.2</v>
      </c>
      <c r="Y850" s="11" t="str">
        <f t="shared" si="171"/>
        <v>25.2</v>
      </c>
      <c r="Z850" s="11">
        <f t="shared" si="172"/>
        <v>0</v>
      </c>
      <c r="AB850" s="16" t="str">
        <f t="shared" si="173"/>
        <v>25R2</v>
      </c>
    </row>
    <row r="851" spans="15:28">
      <c r="O851" s="16">
        <v>6.49</v>
      </c>
      <c r="P851" s="9">
        <f t="shared" si="167"/>
        <v>6</v>
      </c>
      <c r="Q851" s="9">
        <f t="shared" si="174"/>
        <v>649000</v>
      </c>
      <c r="R851" s="11" t="str">
        <f t="shared" si="168"/>
        <v>649</v>
      </c>
      <c r="S851" s="11" t="str">
        <f t="shared" si="169"/>
        <v>k</v>
      </c>
      <c r="T851" s="16" t="str">
        <f t="shared" si="166"/>
        <v>644</v>
      </c>
      <c r="U851" s="16" t="str">
        <f t="shared" si="175"/>
        <v>6493</v>
      </c>
      <c r="V851" s="22">
        <v>2.5499999999999998</v>
      </c>
      <c r="W851" s="9">
        <f t="shared" si="170"/>
        <v>2</v>
      </c>
      <c r="X851" s="10">
        <f t="shared" si="176"/>
        <v>25.499999999999996</v>
      </c>
      <c r="Y851" s="11" t="str">
        <f t="shared" si="171"/>
        <v>25.5</v>
      </c>
      <c r="Z851" s="11">
        <f t="shared" si="172"/>
        <v>0</v>
      </c>
      <c r="AB851" s="16" t="str">
        <f t="shared" si="173"/>
        <v>25R5</v>
      </c>
    </row>
    <row r="852" spans="15:28">
      <c r="O852" s="16">
        <v>6.65</v>
      </c>
      <c r="P852" s="9">
        <f t="shared" si="167"/>
        <v>6</v>
      </c>
      <c r="Q852" s="9">
        <f t="shared" si="174"/>
        <v>665000</v>
      </c>
      <c r="R852" s="11" t="str">
        <f t="shared" si="168"/>
        <v>665</v>
      </c>
      <c r="S852" s="11" t="str">
        <f t="shared" si="169"/>
        <v>k</v>
      </c>
      <c r="T852" s="16" t="str">
        <f t="shared" si="166"/>
        <v>664</v>
      </c>
      <c r="U852" s="16" t="str">
        <f t="shared" si="175"/>
        <v>6653</v>
      </c>
      <c r="V852" s="22">
        <v>2.58</v>
      </c>
      <c r="W852" s="9">
        <f t="shared" si="170"/>
        <v>2</v>
      </c>
      <c r="X852" s="10">
        <f t="shared" si="176"/>
        <v>25.8</v>
      </c>
      <c r="Y852" s="11" t="str">
        <f t="shared" si="171"/>
        <v>25.8</v>
      </c>
      <c r="Z852" s="11">
        <f t="shared" si="172"/>
        <v>0</v>
      </c>
      <c r="AB852" s="16" t="str">
        <f t="shared" si="173"/>
        <v>25R8</v>
      </c>
    </row>
    <row r="853" spans="15:28">
      <c r="O853" s="16">
        <v>6.81</v>
      </c>
      <c r="P853" s="9">
        <f t="shared" si="167"/>
        <v>6</v>
      </c>
      <c r="Q853" s="9">
        <f t="shared" si="174"/>
        <v>681000</v>
      </c>
      <c r="R853" s="11" t="str">
        <f t="shared" si="168"/>
        <v>681</v>
      </c>
      <c r="S853" s="11" t="str">
        <f t="shared" si="169"/>
        <v>k</v>
      </c>
      <c r="T853" s="16" t="str">
        <f t="shared" si="166"/>
        <v>684</v>
      </c>
      <c r="U853" s="16" t="str">
        <f t="shared" si="175"/>
        <v>6813</v>
      </c>
      <c r="V853" s="22">
        <v>2.61</v>
      </c>
      <c r="W853" s="9">
        <f t="shared" si="170"/>
        <v>2</v>
      </c>
      <c r="X853" s="10">
        <f t="shared" si="176"/>
        <v>26.1</v>
      </c>
      <c r="Y853" s="11" t="str">
        <f t="shared" si="171"/>
        <v>26.1</v>
      </c>
      <c r="Z853" s="11">
        <f t="shared" si="172"/>
        <v>0</v>
      </c>
      <c r="AB853" s="16" t="str">
        <f t="shared" si="173"/>
        <v>26R1</v>
      </c>
    </row>
    <row r="854" spans="15:28">
      <c r="O854" s="16">
        <v>6.98</v>
      </c>
      <c r="P854" s="9">
        <f t="shared" si="167"/>
        <v>6</v>
      </c>
      <c r="Q854" s="9">
        <f t="shared" si="174"/>
        <v>698000</v>
      </c>
      <c r="R854" s="11" t="str">
        <f t="shared" si="168"/>
        <v>698</v>
      </c>
      <c r="S854" s="11" t="str">
        <f t="shared" si="169"/>
        <v>k</v>
      </c>
      <c r="T854" s="16" t="str">
        <f t="shared" si="166"/>
        <v>694</v>
      </c>
      <c r="U854" s="16" t="str">
        <f t="shared" si="175"/>
        <v>6983</v>
      </c>
      <c r="V854" s="22">
        <v>2.64</v>
      </c>
      <c r="W854" s="9">
        <f t="shared" si="170"/>
        <v>2</v>
      </c>
      <c r="X854" s="10">
        <f t="shared" si="176"/>
        <v>26.4</v>
      </c>
      <c r="Y854" s="11" t="str">
        <f t="shared" si="171"/>
        <v>26.4</v>
      </c>
      <c r="Z854" s="11">
        <f t="shared" si="172"/>
        <v>0</v>
      </c>
      <c r="AB854" s="16" t="str">
        <f t="shared" si="173"/>
        <v>26R4</v>
      </c>
    </row>
    <row r="855" spans="15:28">
      <c r="O855" s="16">
        <v>7.15</v>
      </c>
      <c r="P855" s="9">
        <f t="shared" si="167"/>
        <v>6</v>
      </c>
      <c r="Q855" s="9">
        <f t="shared" si="174"/>
        <v>715000</v>
      </c>
      <c r="R855" s="11" t="str">
        <f t="shared" si="168"/>
        <v>715</v>
      </c>
      <c r="S855" s="11" t="str">
        <f t="shared" si="169"/>
        <v>k</v>
      </c>
      <c r="T855" s="16" t="str">
        <f t="shared" si="166"/>
        <v>714</v>
      </c>
      <c r="U855" s="16" t="str">
        <f t="shared" si="175"/>
        <v>7153</v>
      </c>
      <c r="V855" s="22">
        <v>2.67</v>
      </c>
      <c r="W855" s="9">
        <f t="shared" si="170"/>
        <v>2</v>
      </c>
      <c r="X855" s="10">
        <f t="shared" si="176"/>
        <v>26.7</v>
      </c>
      <c r="Y855" s="11" t="str">
        <f t="shared" si="171"/>
        <v>26.7</v>
      </c>
      <c r="Z855" s="11">
        <f t="shared" si="172"/>
        <v>0</v>
      </c>
      <c r="AB855" s="16" t="str">
        <f t="shared" si="173"/>
        <v>26R7</v>
      </c>
    </row>
    <row r="856" spans="15:28">
      <c r="O856" s="16">
        <v>7.32</v>
      </c>
      <c r="P856" s="9">
        <f t="shared" si="167"/>
        <v>6</v>
      </c>
      <c r="Q856" s="9">
        <f t="shared" si="174"/>
        <v>732000</v>
      </c>
      <c r="R856" s="11" t="str">
        <f t="shared" si="168"/>
        <v>732</v>
      </c>
      <c r="S856" s="11" t="str">
        <f t="shared" si="169"/>
        <v>k</v>
      </c>
      <c r="T856" s="16" t="str">
        <f t="shared" si="166"/>
        <v>734</v>
      </c>
      <c r="U856" s="16" t="str">
        <f t="shared" si="175"/>
        <v>7323</v>
      </c>
      <c r="V856" s="22">
        <v>2.71</v>
      </c>
      <c r="W856" s="9">
        <f t="shared" si="170"/>
        <v>2</v>
      </c>
      <c r="X856" s="10">
        <f t="shared" si="176"/>
        <v>27.1</v>
      </c>
      <c r="Y856" s="11" t="str">
        <f t="shared" si="171"/>
        <v>27.1</v>
      </c>
      <c r="Z856" s="11">
        <f t="shared" si="172"/>
        <v>0</v>
      </c>
      <c r="AB856" s="16" t="str">
        <f t="shared" si="173"/>
        <v>27R1</v>
      </c>
    </row>
    <row r="857" spans="15:28">
      <c r="O857" s="16">
        <v>7.5</v>
      </c>
      <c r="P857" s="9">
        <f t="shared" si="167"/>
        <v>6</v>
      </c>
      <c r="Q857" s="9">
        <f t="shared" si="174"/>
        <v>750000</v>
      </c>
      <c r="R857" s="11" t="str">
        <f t="shared" si="168"/>
        <v>750</v>
      </c>
      <c r="S857" s="11" t="str">
        <f t="shared" si="169"/>
        <v>k</v>
      </c>
      <c r="T857" s="16" t="str">
        <f t="shared" si="166"/>
        <v>754</v>
      </c>
      <c r="U857" s="16" t="str">
        <f t="shared" si="175"/>
        <v>7503</v>
      </c>
      <c r="V857" s="22">
        <v>2.74</v>
      </c>
      <c r="W857" s="9">
        <f t="shared" si="170"/>
        <v>2</v>
      </c>
      <c r="X857" s="10">
        <f t="shared" si="176"/>
        <v>27.4</v>
      </c>
      <c r="Y857" s="11" t="str">
        <f t="shared" si="171"/>
        <v>27.4</v>
      </c>
      <c r="Z857" s="11">
        <f t="shared" si="172"/>
        <v>0</v>
      </c>
      <c r="AB857" s="16" t="str">
        <f t="shared" si="173"/>
        <v>27R4</v>
      </c>
    </row>
    <row r="858" spans="15:28">
      <c r="O858" s="16">
        <v>7.68</v>
      </c>
      <c r="P858" s="9">
        <f t="shared" si="167"/>
        <v>6</v>
      </c>
      <c r="Q858" s="9">
        <f t="shared" si="174"/>
        <v>768000</v>
      </c>
      <c r="R858" s="11" t="str">
        <f t="shared" si="168"/>
        <v>768</v>
      </c>
      <c r="S858" s="11" t="str">
        <f t="shared" si="169"/>
        <v>k</v>
      </c>
      <c r="T858" s="16" t="str">
        <f t="shared" si="166"/>
        <v>764</v>
      </c>
      <c r="U858" s="16" t="str">
        <f t="shared" si="175"/>
        <v>7683</v>
      </c>
      <c r="V858" s="22">
        <v>2.77</v>
      </c>
      <c r="W858" s="9">
        <f t="shared" si="170"/>
        <v>2</v>
      </c>
      <c r="X858" s="10">
        <f t="shared" si="176"/>
        <v>27.7</v>
      </c>
      <c r="Y858" s="11" t="str">
        <f t="shared" si="171"/>
        <v>27.7</v>
      </c>
      <c r="Z858" s="11">
        <f t="shared" si="172"/>
        <v>0</v>
      </c>
      <c r="AB858" s="16" t="str">
        <f t="shared" si="173"/>
        <v>27R7</v>
      </c>
    </row>
    <row r="859" spans="15:28">
      <c r="O859" s="16">
        <v>7.87</v>
      </c>
      <c r="P859" s="9">
        <f t="shared" si="167"/>
        <v>6</v>
      </c>
      <c r="Q859" s="9">
        <f t="shared" si="174"/>
        <v>787000</v>
      </c>
      <c r="R859" s="11" t="str">
        <f t="shared" si="168"/>
        <v>787</v>
      </c>
      <c r="S859" s="11" t="str">
        <f t="shared" si="169"/>
        <v>k</v>
      </c>
      <c r="T859" s="16" t="str">
        <f t="shared" si="166"/>
        <v>784</v>
      </c>
      <c r="U859" s="16" t="str">
        <f t="shared" si="175"/>
        <v>7873</v>
      </c>
      <c r="V859" s="22">
        <v>2.8</v>
      </c>
      <c r="W859" s="9">
        <f t="shared" si="170"/>
        <v>2</v>
      </c>
      <c r="X859" s="10">
        <f t="shared" si="176"/>
        <v>28</v>
      </c>
      <c r="Y859" s="11" t="str">
        <f t="shared" si="171"/>
        <v>28.0</v>
      </c>
      <c r="Z859" s="11">
        <f t="shared" si="172"/>
        <v>0</v>
      </c>
      <c r="AB859" s="16" t="str">
        <f t="shared" si="173"/>
        <v>28R0</v>
      </c>
    </row>
    <row r="860" spans="15:28">
      <c r="O860" s="16">
        <v>8.06</v>
      </c>
      <c r="P860" s="9">
        <f t="shared" si="167"/>
        <v>6</v>
      </c>
      <c r="Q860" s="9">
        <f t="shared" si="174"/>
        <v>806000.00000000012</v>
      </c>
      <c r="R860" s="11" t="str">
        <f t="shared" si="168"/>
        <v>806</v>
      </c>
      <c r="S860" s="11" t="str">
        <f t="shared" si="169"/>
        <v>k</v>
      </c>
      <c r="T860" s="16" t="str">
        <f t="shared" si="166"/>
        <v>804</v>
      </c>
      <c r="U860" s="16" t="str">
        <f t="shared" si="175"/>
        <v>8063</v>
      </c>
      <c r="V860" s="22">
        <v>2.84</v>
      </c>
      <c r="W860" s="9">
        <f t="shared" si="170"/>
        <v>2</v>
      </c>
      <c r="X860" s="10">
        <f t="shared" si="176"/>
        <v>28.4</v>
      </c>
      <c r="Y860" s="11" t="str">
        <f t="shared" si="171"/>
        <v>28.4</v>
      </c>
      <c r="Z860" s="11">
        <f t="shared" si="172"/>
        <v>0</v>
      </c>
      <c r="AB860" s="16" t="str">
        <f t="shared" si="173"/>
        <v>28R4</v>
      </c>
    </row>
    <row r="861" spans="15:28">
      <c r="O861" s="16">
        <v>8.25</v>
      </c>
      <c r="P861" s="9">
        <f t="shared" si="167"/>
        <v>6</v>
      </c>
      <c r="Q861" s="9">
        <f t="shared" si="174"/>
        <v>825000</v>
      </c>
      <c r="R861" s="11" t="str">
        <f t="shared" si="168"/>
        <v>825</v>
      </c>
      <c r="S861" s="11" t="str">
        <f t="shared" si="169"/>
        <v>k</v>
      </c>
      <c r="T861" s="16" t="str">
        <f t="shared" si="166"/>
        <v>824</v>
      </c>
      <c r="U861" s="16" t="str">
        <f t="shared" si="175"/>
        <v>8253</v>
      </c>
      <c r="V861" s="22">
        <v>2.87</v>
      </c>
      <c r="W861" s="9">
        <f t="shared" si="170"/>
        <v>2</v>
      </c>
      <c r="X861" s="10">
        <f t="shared" si="176"/>
        <v>28.7</v>
      </c>
      <c r="Y861" s="11" t="str">
        <f t="shared" si="171"/>
        <v>28.7</v>
      </c>
      <c r="Z861" s="11">
        <f t="shared" si="172"/>
        <v>0</v>
      </c>
      <c r="AB861" s="16" t="str">
        <f t="shared" si="173"/>
        <v>28R7</v>
      </c>
    </row>
    <row r="862" spans="15:28">
      <c r="O862" s="16">
        <v>8.4499999999999993</v>
      </c>
      <c r="P862" s="9">
        <f t="shared" si="167"/>
        <v>6</v>
      </c>
      <c r="Q862" s="9">
        <f t="shared" si="174"/>
        <v>845000</v>
      </c>
      <c r="R862" s="11" t="str">
        <f t="shared" si="168"/>
        <v>845</v>
      </c>
      <c r="S862" s="11" t="str">
        <f t="shared" si="169"/>
        <v>k</v>
      </c>
      <c r="T862" s="16" t="str">
        <f t="shared" si="166"/>
        <v>844</v>
      </c>
      <c r="U862" s="16" t="str">
        <f t="shared" si="175"/>
        <v>8453</v>
      </c>
      <c r="V862" s="22">
        <v>2.91</v>
      </c>
      <c r="W862" s="9">
        <f t="shared" si="170"/>
        <v>2</v>
      </c>
      <c r="X862" s="10">
        <f t="shared" si="176"/>
        <v>29.1</v>
      </c>
      <c r="Y862" s="11" t="str">
        <f t="shared" si="171"/>
        <v>29.1</v>
      </c>
      <c r="Z862" s="11">
        <f t="shared" si="172"/>
        <v>0</v>
      </c>
      <c r="AB862" s="16" t="str">
        <f t="shared" si="173"/>
        <v>29R1</v>
      </c>
    </row>
    <row r="863" spans="15:28">
      <c r="O863" s="16">
        <v>8.66</v>
      </c>
      <c r="P863" s="9">
        <f t="shared" si="167"/>
        <v>6</v>
      </c>
      <c r="Q863" s="9">
        <f t="shared" si="174"/>
        <v>866000</v>
      </c>
      <c r="R863" s="11" t="str">
        <f t="shared" si="168"/>
        <v>866</v>
      </c>
      <c r="S863" s="11" t="str">
        <f t="shared" si="169"/>
        <v>k</v>
      </c>
      <c r="T863" s="16" t="str">
        <f t="shared" si="166"/>
        <v>864</v>
      </c>
      <c r="U863" s="16" t="str">
        <f t="shared" si="175"/>
        <v>8663</v>
      </c>
      <c r="V863" s="22">
        <v>2.94</v>
      </c>
      <c r="W863" s="9">
        <f t="shared" si="170"/>
        <v>2</v>
      </c>
      <c r="X863" s="10">
        <f t="shared" si="176"/>
        <v>29.4</v>
      </c>
      <c r="Y863" s="11" t="str">
        <f t="shared" si="171"/>
        <v>29.4</v>
      </c>
      <c r="Z863" s="11">
        <f t="shared" si="172"/>
        <v>0</v>
      </c>
      <c r="AB863" s="16" t="str">
        <f t="shared" si="173"/>
        <v>29R4</v>
      </c>
    </row>
    <row r="864" spans="15:28">
      <c r="O864" s="16">
        <v>8.8699999999999992</v>
      </c>
      <c r="P864" s="9">
        <f t="shared" si="167"/>
        <v>6</v>
      </c>
      <c r="Q864" s="9">
        <f t="shared" si="174"/>
        <v>887000</v>
      </c>
      <c r="R864" s="11" t="str">
        <f t="shared" si="168"/>
        <v>887</v>
      </c>
      <c r="S864" s="11" t="str">
        <f t="shared" si="169"/>
        <v>k</v>
      </c>
      <c r="T864" s="16" t="str">
        <f t="shared" si="166"/>
        <v>884</v>
      </c>
      <c r="U864" s="16" t="str">
        <f t="shared" si="175"/>
        <v>8873</v>
      </c>
      <c r="V864" s="22">
        <v>2.98</v>
      </c>
      <c r="W864" s="9">
        <f t="shared" si="170"/>
        <v>2</v>
      </c>
      <c r="X864" s="10">
        <f t="shared" si="176"/>
        <v>29.8</v>
      </c>
      <c r="Y864" s="11" t="str">
        <f t="shared" si="171"/>
        <v>29.8</v>
      </c>
      <c r="Z864" s="11">
        <f t="shared" si="172"/>
        <v>0</v>
      </c>
      <c r="AB864" s="16" t="str">
        <f t="shared" si="173"/>
        <v>29R8</v>
      </c>
    </row>
    <row r="865" spans="15:28">
      <c r="O865" s="16">
        <v>9.09</v>
      </c>
      <c r="P865" s="9">
        <f t="shared" si="167"/>
        <v>6</v>
      </c>
      <c r="Q865" s="9">
        <f t="shared" si="174"/>
        <v>909000</v>
      </c>
      <c r="R865" s="11" t="str">
        <f t="shared" si="168"/>
        <v>909</v>
      </c>
      <c r="S865" s="11" t="str">
        <f t="shared" si="169"/>
        <v>k</v>
      </c>
      <c r="T865" s="16" t="str">
        <f t="shared" si="166"/>
        <v>904</v>
      </c>
      <c r="U865" s="16" t="str">
        <f t="shared" si="175"/>
        <v>9093</v>
      </c>
      <c r="V865" s="22">
        <v>3.01</v>
      </c>
      <c r="W865" s="9">
        <f t="shared" si="170"/>
        <v>2</v>
      </c>
      <c r="X865" s="10">
        <f t="shared" si="176"/>
        <v>30.1</v>
      </c>
      <c r="Y865" s="11" t="str">
        <f t="shared" si="171"/>
        <v>30.1</v>
      </c>
      <c r="Z865" s="11">
        <f t="shared" si="172"/>
        <v>0</v>
      </c>
      <c r="AB865" s="16" t="str">
        <f t="shared" si="173"/>
        <v>30R1</v>
      </c>
    </row>
    <row r="866" spans="15:28">
      <c r="O866" s="16">
        <v>9.31</v>
      </c>
      <c r="P866" s="9">
        <f t="shared" si="167"/>
        <v>6</v>
      </c>
      <c r="Q866" s="9">
        <f t="shared" si="174"/>
        <v>931000</v>
      </c>
      <c r="R866" s="11" t="str">
        <f t="shared" si="168"/>
        <v>931</v>
      </c>
      <c r="S866" s="11" t="str">
        <f t="shared" si="169"/>
        <v>k</v>
      </c>
      <c r="T866" s="16" t="str">
        <f t="shared" si="166"/>
        <v>934</v>
      </c>
      <c r="U866" s="16" t="str">
        <f t="shared" si="175"/>
        <v>9313</v>
      </c>
      <c r="V866" s="22">
        <v>3.05</v>
      </c>
      <c r="W866" s="9">
        <f t="shared" si="170"/>
        <v>2</v>
      </c>
      <c r="X866" s="10">
        <f t="shared" si="176"/>
        <v>30.5</v>
      </c>
      <c r="Y866" s="11" t="str">
        <f t="shared" si="171"/>
        <v>30.5</v>
      </c>
      <c r="Z866" s="11">
        <f t="shared" si="172"/>
        <v>0</v>
      </c>
      <c r="AB866" s="16" t="str">
        <f t="shared" si="173"/>
        <v>30R5</v>
      </c>
    </row>
    <row r="867" spans="15:28">
      <c r="O867" s="16">
        <v>9.5299999999999994</v>
      </c>
      <c r="P867" s="9">
        <f t="shared" si="167"/>
        <v>6</v>
      </c>
      <c r="Q867" s="9">
        <f t="shared" si="174"/>
        <v>953000</v>
      </c>
      <c r="R867" s="11" t="str">
        <f t="shared" si="168"/>
        <v>953</v>
      </c>
      <c r="S867" s="11" t="str">
        <f t="shared" si="169"/>
        <v>k</v>
      </c>
      <c r="T867" s="16" t="str">
        <f t="shared" si="166"/>
        <v>954</v>
      </c>
      <c r="U867" s="16" t="str">
        <f t="shared" si="175"/>
        <v>9533</v>
      </c>
      <c r="V867" s="22">
        <v>3.09</v>
      </c>
      <c r="W867" s="9">
        <f t="shared" si="170"/>
        <v>2</v>
      </c>
      <c r="X867" s="10">
        <f t="shared" si="176"/>
        <v>30.9</v>
      </c>
      <c r="Y867" s="11" t="str">
        <f t="shared" si="171"/>
        <v>30.9</v>
      </c>
      <c r="Z867" s="11">
        <f t="shared" si="172"/>
        <v>0</v>
      </c>
      <c r="AB867" s="16" t="str">
        <f t="shared" si="173"/>
        <v>30R9</v>
      </c>
    </row>
    <row r="868" spans="15:28">
      <c r="O868" s="16">
        <v>9.76</v>
      </c>
      <c r="P868" s="9">
        <f t="shared" si="167"/>
        <v>6</v>
      </c>
      <c r="Q868" s="9">
        <f t="shared" si="174"/>
        <v>976000</v>
      </c>
      <c r="R868" s="11" t="str">
        <f t="shared" si="168"/>
        <v>976</v>
      </c>
      <c r="S868" s="11" t="str">
        <f t="shared" si="169"/>
        <v>k</v>
      </c>
      <c r="T868" s="16" t="str">
        <f t="shared" si="166"/>
        <v>974</v>
      </c>
      <c r="U868" s="16" t="str">
        <f t="shared" si="175"/>
        <v>9763</v>
      </c>
      <c r="V868" s="22">
        <v>3.12</v>
      </c>
      <c r="W868" s="9">
        <f t="shared" si="170"/>
        <v>2</v>
      </c>
      <c r="X868" s="10">
        <f t="shared" si="176"/>
        <v>31.2</v>
      </c>
      <c r="Y868" s="11" t="str">
        <f t="shared" si="171"/>
        <v>31.2</v>
      </c>
      <c r="Z868" s="11">
        <f t="shared" si="172"/>
        <v>0</v>
      </c>
      <c r="AB868" s="16" t="str">
        <f t="shared" si="173"/>
        <v>31R2</v>
      </c>
    </row>
    <row r="869" spans="15:28">
      <c r="O869" s="16">
        <v>1</v>
      </c>
      <c r="P869" s="9">
        <f t="shared" ref="P869:P932" si="177">IF(O869=1,P868+1,P868)</f>
        <v>7</v>
      </c>
      <c r="Q869" s="9">
        <f t="shared" ref="Q869:Q932" si="178">O869*10^P869/10</f>
        <v>1000000</v>
      </c>
      <c r="R869" s="11" t="str">
        <f t="shared" si="168"/>
        <v>1.00</v>
      </c>
      <c r="S869" s="11" t="str">
        <f t="shared" si="169"/>
        <v>M</v>
      </c>
      <c r="T869" s="16" t="str">
        <f t="shared" ref="T869:T932" si="179">IF(P869&lt;2,LEFT(U869,3),LEFT(U869,2)&amp;P869-2)</f>
        <v>105</v>
      </c>
      <c r="U869" s="16" t="str">
        <f t="shared" si="175"/>
        <v>1004</v>
      </c>
      <c r="V869" s="22">
        <v>3.16</v>
      </c>
      <c r="W869" s="9">
        <f t="shared" si="170"/>
        <v>2</v>
      </c>
      <c r="X869" s="10">
        <f t="shared" si="176"/>
        <v>31.6</v>
      </c>
      <c r="Y869" s="11" t="str">
        <f t="shared" si="171"/>
        <v>31.6</v>
      </c>
      <c r="Z869" s="11">
        <f t="shared" si="172"/>
        <v>0</v>
      </c>
      <c r="AB869" s="16" t="str">
        <f t="shared" si="173"/>
        <v>31R6</v>
      </c>
    </row>
    <row r="870" spans="15:28">
      <c r="O870" s="16">
        <v>1.02</v>
      </c>
      <c r="P870" s="9">
        <f t="shared" si="177"/>
        <v>7</v>
      </c>
      <c r="Q870" s="9">
        <f t="shared" si="178"/>
        <v>1020000</v>
      </c>
      <c r="R870" s="11" t="str">
        <f t="shared" si="168"/>
        <v>1.02</v>
      </c>
      <c r="S870" s="11" t="str">
        <f t="shared" si="169"/>
        <v>M</v>
      </c>
      <c r="T870" s="16" t="str">
        <f t="shared" si="179"/>
        <v>105</v>
      </c>
      <c r="U870" s="16" t="str">
        <f t="shared" si="175"/>
        <v>1024</v>
      </c>
      <c r="V870" s="22">
        <v>3.2</v>
      </c>
      <c r="W870" s="9">
        <f t="shared" si="170"/>
        <v>2</v>
      </c>
      <c r="X870" s="10">
        <f t="shared" si="176"/>
        <v>32</v>
      </c>
      <c r="Y870" s="11" t="str">
        <f t="shared" si="171"/>
        <v>32.0</v>
      </c>
      <c r="Z870" s="11">
        <f t="shared" si="172"/>
        <v>0</v>
      </c>
      <c r="AB870" s="16" t="str">
        <f t="shared" si="173"/>
        <v>32R0</v>
      </c>
    </row>
    <row r="871" spans="15:28">
      <c r="O871" s="16">
        <v>1.05</v>
      </c>
      <c r="P871" s="9">
        <f t="shared" si="177"/>
        <v>7</v>
      </c>
      <c r="Q871" s="9">
        <f t="shared" si="178"/>
        <v>1050000</v>
      </c>
      <c r="R871" s="11" t="str">
        <f t="shared" si="168"/>
        <v>1.05</v>
      </c>
      <c r="S871" s="11" t="str">
        <f t="shared" si="169"/>
        <v>M</v>
      </c>
      <c r="T871" s="16" t="str">
        <f t="shared" si="179"/>
        <v>105</v>
      </c>
      <c r="U871" s="16" t="str">
        <f t="shared" si="175"/>
        <v>1054</v>
      </c>
      <c r="V871" s="22">
        <v>3.24</v>
      </c>
      <c r="W871" s="9">
        <f t="shared" si="170"/>
        <v>2</v>
      </c>
      <c r="X871" s="10">
        <f t="shared" si="176"/>
        <v>32.4</v>
      </c>
      <c r="Y871" s="11" t="str">
        <f t="shared" si="171"/>
        <v>32.4</v>
      </c>
      <c r="Z871" s="11">
        <f t="shared" si="172"/>
        <v>0</v>
      </c>
      <c r="AB871" s="16" t="str">
        <f t="shared" si="173"/>
        <v>32R4</v>
      </c>
    </row>
    <row r="872" spans="15:28">
      <c r="O872" s="16">
        <v>1.07</v>
      </c>
      <c r="P872" s="9">
        <f t="shared" si="177"/>
        <v>7</v>
      </c>
      <c r="Q872" s="9">
        <f t="shared" si="178"/>
        <v>1070000</v>
      </c>
      <c r="R872" s="11" t="str">
        <f t="shared" si="168"/>
        <v>1.07</v>
      </c>
      <c r="S872" s="11" t="str">
        <f t="shared" si="169"/>
        <v>M</v>
      </c>
      <c r="T872" s="16" t="str">
        <f t="shared" si="179"/>
        <v>105</v>
      </c>
      <c r="U872" s="16" t="str">
        <f t="shared" si="175"/>
        <v>1074</v>
      </c>
      <c r="V872" s="22">
        <v>3.28</v>
      </c>
      <c r="W872" s="9">
        <f t="shared" si="170"/>
        <v>2</v>
      </c>
      <c r="X872" s="10">
        <f t="shared" si="176"/>
        <v>32.799999999999997</v>
      </c>
      <c r="Y872" s="11" t="str">
        <f t="shared" si="171"/>
        <v>32.8</v>
      </c>
      <c r="Z872" s="11">
        <f t="shared" si="172"/>
        <v>0</v>
      </c>
      <c r="AB872" s="16" t="str">
        <f t="shared" si="173"/>
        <v>32R8</v>
      </c>
    </row>
    <row r="873" spans="15:28">
      <c r="O873" s="16">
        <v>1.1000000000000001</v>
      </c>
      <c r="P873" s="9">
        <f t="shared" si="177"/>
        <v>7</v>
      </c>
      <c r="Q873" s="9">
        <f t="shared" si="178"/>
        <v>1100000</v>
      </c>
      <c r="R873" s="11" t="str">
        <f t="shared" si="168"/>
        <v>1.10</v>
      </c>
      <c r="S873" s="11" t="str">
        <f t="shared" si="169"/>
        <v>M</v>
      </c>
      <c r="T873" s="16" t="str">
        <f t="shared" si="179"/>
        <v>115</v>
      </c>
      <c r="U873" s="16" t="str">
        <f t="shared" si="175"/>
        <v>1104</v>
      </c>
      <c r="V873" s="22">
        <v>3.32</v>
      </c>
      <c r="W873" s="9">
        <f t="shared" si="170"/>
        <v>2</v>
      </c>
      <c r="X873" s="10">
        <f t="shared" si="176"/>
        <v>33.200000000000003</v>
      </c>
      <c r="Y873" s="11" t="str">
        <f t="shared" si="171"/>
        <v>33.2</v>
      </c>
      <c r="Z873" s="11">
        <f t="shared" si="172"/>
        <v>0</v>
      </c>
      <c r="AB873" s="16" t="str">
        <f t="shared" si="173"/>
        <v>33R2</v>
      </c>
    </row>
    <row r="874" spans="15:28">
      <c r="O874" s="16">
        <v>1.1299999999999999</v>
      </c>
      <c r="P874" s="9">
        <f t="shared" si="177"/>
        <v>7</v>
      </c>
      <c r="Q874" s="9">
        <f t="shared" si="178"/>
        <v>1129999.9999999998</v>
      </c>
      <c r="R874" s="11" t="str">
        <f t="shared" si="168"/>
        <v>1.13</v>
      </c>
      <c r="S874" s="11" t="str">
        <f t="shared" si="169"/>
        <v>M</v>
      </c>
      <c r="T874" s="16" t="str">
        <f t="shared" si="179"/>
        <v>115</v>
      </c>
      <c r="U874" s="16" t="str">
        <f t="shared" si="175"/>
        <v>1134</v>
      </c>
      <c r="V874" s="22">
        <v>3.36</v>
      </c>
      <c r="W874" s="9">
        <f t="shared" si="170"/>
        <v>2</v>
      </c>
      <c r="X874" s="10">
        <f t="shared" si="176"/>
        <v>33.6</v>
      </c>
      <c r="Y874" s="11" t="str">
        <f t="shared" si="171"/>
        <v>33.6</v>
      </c>
      <c r="Z874" s="11">
        <f t="shared" si="172"/>
        <v>0</v>
      </c>
      <c r="AB874" s="16" t="str">
        <f t="shared" si="173"/>
        <v>33R6</v>
      </c>
    </row>
    <row r="875" spans="15:28">
      <c r="O875" s="16">
        <v>1.1499999999999999</v>
      </c>
      <c r="P875" s="9">
        <f t="shared" si="177"/>
        <v>7</v>
      </c>
      <c r="Q875" s="9">
        <f t="shared" si="178"/>
        <v>1150000</v>
      </c>
      <c r="R875" s="11" t="str">
        <f t="shared" si="168"/>
        <v>1.15</v>
      </c>
      <c r="S875" s="11" t="str">
        <f t="shared" si="169"/>
        <v>M</v>
      </c>
      <c r="T875" s="16" t="str">
        <f t="shared" si="179"/>
        <v>115</v>
      </c>
      <c r="U875" s="16" t="str">
        <f t="shared" si="175"/>
        <v>1154</v>
      </c>
      <c r="V875" s="22">
        <v>3.4</v>
      </c>
      <c r="W875" s="9">
        <f t="shared" si="170"/>
        <v>2</v>
      </c>
      <c r="X875" s="10">
        <f t="shared" si="176"/>
        <v>34</v>
      </c>
      <c r="Y875" s="11" t="str">
        <f t="shared" si="171"/>
        <v>34.0</v>
      </c>
      <c r="Z875" s="11">
        <f t="shared" si="172"/>
        <v>0</v>
      </c>
      <c r="AB875" s="16" t="str">
        <f t="shared" si="173"/>
        <v>34R0</v>
      </c>
    </row>
    <row r="876" spans="15:28">
      <c r="O876" s="16">
        <v>1.18</v>
      </c>
      <c r="P876" s="9">
        <f t="shared" si="177"/>
        <v>7</v>
      </c>
      <c r="Q876" s="9">
        <f t="shared" si="178"/>
        <v>1180000</v>
      </c>
      <c r="R876" s="11" t="str">
        <f t="shared" si="168"/>
        <v>1.18</v>
      </c>
      <c r="S876" s="11" t="str">
        <f t="shared" si="169"/>
        <v>M</v>
      </c>
      <c r="T876" s="16" t="str">
        <f t="shared" si="179"/>
        <v>115</v>
      </c>
      <c r="U876" s="16" t="str">
        <f t="shared" si="175"/>
        <v>1184</v>
      </c>
      <c r="V876" s="22">
        <v>3.44</v>
      </c>
      <c r="W876" s="9">
        <f t="shared" si="170"/>
        <v>2</v>
      </c>
      <c r="X876" s="10">
        <f t="shared" si="176"/>
        <v>34.4</v>
      </c>
      <c r="Y876" s="11" t="str">
        <f t="shared" si="171"/>
        <v>34.4</v>
      </c>
      <c r="Z876" s="11">
        <f t="shared" si="172"/>
        <v>0</v>
      </c>
      <c r="AB876" s="16" t="str">
        <f t="shared" si="173"/>
        <v>34R4</v>
      </c>
    </row>
    <row r="877" spans="15:28">
      <c r="O877" s="16">
        <v>1.21</v>
      </c>
      <c r="P877" s="9">
        <f t="shared" si="177"/>
        <v>7</v>
      </c>
      <c r="Q877" s="9">
        <f t="shared" si="178"/>
        <v>1210000</v>
      </c>
      <c r="R877" s="11" t="str">
        <f t="shared" si="168"/>
        <v>1.21</v>
      </c>
      <c r="S877" s="11" t="str">
        <f t="shared" si="169"/>
        <v>M</v>
      </c>
      <c r="T877" s="16" t="str">
        <f t="shared" si="179"/>
        <v>125</v>
      </c>
      <c r="U877" s="16" t="str">
        <f t="shared" si="175"/>
        <v>1214</v>
      </c>
      <c r="V877" s="22">
        <v>3.48</v>
      </c>
      <c r="W877" s="9">
        <f t="shared" si="170"/>
        <v>2</v>
      </c>
      <c r="X877" s="10">
        <f t="shared" si="176"/>
        <v>34.799999999999997</v>
      </c>
      <c r="Y877" s="11" t="str">
        <f t="shared" si="171"/>
        <v>34.8</v>
      </c>
      <c r="Z877" s="11">
        <f t="shared" si="172"/>
        <v>0</v>
      </c>
      <c r="AB877" s="16" t="str">
        <f t="shared" si="173"/>
        <v>34R8</v>
      </c>
    </row>
    <row r="878" spans="15:28">
      <c r="O878" s="16">
        <v>1.24</v>
      </c>
      <c r="P878" s="9">
        <f t="shared" si="177"/>
        <v>7</v>
      </c>
      <c r="Q878" s="9">
        <f t="shared" si="178"/>
        <v>1240000</v>
      </c>
      <c r="R878" s="11" t="str">
        <f t="shared" si="168"/>
        <v>1.24</v>
      </c>
      <c r="S878" s="11" t="str">
        <f t="shared" si="169"/>
        <v>M</v>
      </c>
      <c r="T878" s="16" t="str">
        <f t="shared" si="179"/>
        <v>125</v>
      </c>
      <c r="U878" s="16" t="str">
        <f t="shared" si="175"/>
        <v>1244</v>
      </c>
      <c r="V878" s="22">
        <v>3.52</v>
      </c>
      <c r="W878" s="9">
        <f t="shared" si="170"/>
        <v>2</v>
      </c>
      <c r="X878" s="10">
        <f t="shared" si="176"/>
        <v>35.200000000000003</v>
      </c>
      <c r="Y878" s="11" t="str">
        <f t="shared" si="171"/>
        <v>35.2</v>
      </c>
      <c r="Z878" s="11">
        <f t="shared" si="172"/>
        <v>0</v>
      </c>
      <c r="AB878" s="16" t="str">
        <f t="shared" si="173"/>
        <v>35R2</v>
      </c>
    </row>
    <row r="879" spans="15:28">
      <c r="O879" s="16">
        <v>1.27</v>
      </c>
      <c r="P879" s="9">
        <f t="shared" si="177"/>
        <v>7</v>
      </c>
      <c r="Q879" s="9">
        <f t="shared" si="178"/>
        <v>1270000</v>
      </c>
      <c r="R879" s="11" t="str">
        <f t="shared" si="168"/>
        <v>1.27</v>
      </c>
      <c r="S879" s="11" t="str">
        <f t="shared" si="169"/>
        <v>M</v>
      </c>
      <c r="T879" s="16" t="str">
        <f t="shared" si="179"/>
        <v>125</v>
      </c>
      <c r="U879" s="16" t="str">
        <f t="shared" si="175"/>
        <v>1274</v>
      </c>
      <c r="V879" s="22">
        <v>3.57</v>
      </c>
      <c r="W879" s="9">
        <f t="shared" si="170"/>
        <v>2</v>
      </c>
      <c r="X879" s="10">
        <f t="shared" si="176"/>
        <v>35.700000000000003</v>
      </c>
      <c r="Y879" s="11" t="str">
        <f t="shared" si="171"/>
        <v>35.7</v>
      </c>
      <c r="Z879" s="11">
        <f t="shared" si="172"/>
        <v>0</v>
      </c>
      <c r="AB879" s="16" t="str">
        <f t="shared" si="173"/>
        <v>35R7</v>
      </c>
    </row>
    <row r="880" spans="15:28">
      <c r="O880" s="16">
        <v>1.3</v>
      </c>
      <c r="P880" s="9">
        <f t="shared" si="177"/>
        <v>7</v>
      </c>
      <c r="Q880" s="9">
        <f t="shared" si="178"/>
        <v>1300000</v>
      </c>
      <c r="R880" s="11" t="str">
        <f t="shared" si="168"/>
        <v>1.30</v>
      </c>
      <c r="S880" s="11" t="str">
        <f t="shared" si="169"/>
        <v>M</v>
      </c>
      <c r="T880" s="16" t="str">
        <f t="shared" si="179"/>
        <v>135</v>
      </c>
      <c r="U880" s="16" t="str">
        <f t="shared" si="175"/>
        <v>1304</v>
      </c>
      <c r="V880" s="22">
        <v>3.61</v>
      </c>
      <c r="W880" s="9">
        <f t="shared" si="170"/>
        <v>2</v>
      </c>
      <c r="X880" s="10">
        <f t="shared" si="176"/>
        <v>36.1</v>
      </c>
      <c r="Y880" s="11" t="str">
        <f t="shared" si="171"/>
        <v>36.1</v>
      </c>
      <c r="Z880" s="11">
        <f t="shared" si="172"/>
        <v>0</v>
      </c>
      <c r="AB880" s="16" t="str">
        <f t="shared" si="173"/>
        <v>36R1</v>
      </c>
    </row>
    <row r="881" spans="15:28">
      <c r="O881" s="16">
        <v>1.33</v>
      </c>
      <c r="P881" s="9">
        <f t="shared" si="177"/>
        <v>7</v>
      </c>
      <c r="Q881" s="9">
        <f t="shared" si="178"/>
        <v>1330000</v>
      </c>
      <c r="R881" s="11" t="str">
        <f t="shared" si="168"/>
        <v>1.33</v>
      </c>
      <c r="S881" s="11" t="str">
        <f t="shared" si="169"/>
        <v>M</v>
      </c>
      <c r="T881" s="16" t="str">
        <f t="shared" si="179"/>
        <v>135</v>
      </c>
      <c r="U881" s="16" t="str">
        <f t="shared" si="175"/>
        <v>1334</v>
      </c>
      <c r="V881" s="22">
        <v>3.65</v>
      </c>
      <c r="W881" s="9">
        <f t="shared" si="170"/>
        <v>2</v>
      </c>
      <c r="X881" s="10">
        <f t="shared" si="176"/>
        <v>36.5</v>
      </c>
      <c r="Y881" s="11" t="str">
        <f t="shared" si="171"/>
        <v>36.5</v>
      </c>
      <c r="Z881" s="11">
        <f t="shared" si="172"/>
        <v>0</v>
      </c>
      <c r="AB881" s="16" t="str">
        <f t="shared" si="173"/>
        <v>36R5</v>
      </c>
    </row>
    <row r="882" spans="15:28">
      <c r="O882" s="16">
        <v>1.37</v>
      </c>
      <c r="P882" s="9">
        <f t="shared" si="177"/>
        <v>7</v>
      </c>
      <c r="Q882" s="9">
        <f t="shared" si="178"/>
        <v>1370000.0000000002</v>
      </c>
      <c r="R882" s="11" t="str">
        <f t="shared" si="168"/>
        <v>1.37</v>
      </c>
      <c r="S882" s="11" t="str">
        <f t="shared" si="169"/>
        <v>M</v>
      </c>
      <c r="T882" s="16" t="str">
        <f t="shared" si="179"/>
        <v>135</v>
      </c>
      <c r="U882" s="16" t="str">
        <f t="shared" si="175"/>
        <v>1374</v>
      </c>
      <c r="V882" s="22">
        <v>3.7</v>
      </c>
      <c r="W882" s="9">
        <f t="shared" si="170"/>
        <v>2</v>
      </c>
      <c r="X882" s="10">
        <f t="shared" si="176"/>
        <v>37</v>
      </c>
      <c r="Y882" s="11" t="str">
        <f t="shared" si="171"/>
        <v>37.0</v>
      </c>
      <c r="Z882" s="11">
        <f t="shared" si="172"/>
        <v>0</v>
      </c>
      <c r="AB882" s="16" t="str">
        <f t="shared" si="173"/>
        <v>37R0</v>
      </c>
    </row>
    <row r="883" spans="15:28">
      <c r="O883" s="16">
        <v>1.4</v>
      </c>
      <c r="P883" s="9">
        <f t="shared" si="177"/>
        <v>7</v>
      </c>
      <c r="Q883" s="9">
        <f t="shared" si="178"/>
        <v>1400000</v>
      </c>
      <c r="R883" s="11" t="str">
        <f t="shared" si="168"/>
        <v>1.40</v>
      </c>
      <c r="S883" s="11" t="str">
        <f t="shared" si="169"/>
        <v>M</v>
      </c>
      <c r="T883" s="16" t="str">
        <f t="shared" si="179"/>
        <v>145</v>
      </c>
      <c r="U883" s="16" t="str">
        <f t="shared" si="175"/>
        <v>1404</v>
      </c>
      <c r="V883" s="22">
        <v>3.74</v>
      </c>
      <c r="W883" s="9">
        <f t="shared" si="170"/>
        <v>2</v>
      </c>
      <c r="X883" s="10">
        <f t="shared" si="176"/>
        <v>37.4</v>
      </c>
      <c r="Y883" s="11" t="str">
        <f t="shared" si="171"/>
        <v>37.4</v>
      </c>
      <c r="Z883" s="11">
        <f t="shared" si="172"/>
        <v>0</v>
      </c>
      <c r="AB883" s="16" t="str">
        <f t="shared" si="173"/>
        <v>37R4</v>
      </c>
    </row>
    <row r="884" spans="15:28">
      <c r="O884" s="16">
        <v>1.43</v>
      </c>
      <c r="P884" s="9">
        <f t="shared" si="177"/>
        <v>7</v>
      </c>
      <c r="Q884" s="9">
        <f t="shared" si="178"/>
        <v>1430000</v>
      </c>
      <c r="R884" s="11" t="str">
        <f t="shared" si="168"/>
        <v>1.43</v>
      </c>
      <c r="S884" s="11" t="str">
        <f t="shared" si="169"/>
        <v>M</v>
      </c>
      <c r="T884" s="16" t="str">
        <f t="shared" si="179"/>
        <v>145</v>
      </c>
      <c r="U884" s="16" t="str">
        <f t="shared" si="175"/>
        <v>1434</v>
      </c>
      <c r="V884" s="22">
        <v>3.79</v>
      </c>
      <c r="W884" s="9">
        <f t="shared" si="170"/>
        <v>2</v>
      </c>
      <c r="X884" s="10">
        <f t="shared" si="176"/>
        <v>37.9</v>
      </c>
      <c r="Y884" s="11" t="str">
        <f t="shared" si="171"/>
        <v>37.9</v>
      </c>
      <c r="Z884" s="11">
        <f t="shared" si="172"/>
        <v>0</v>
      </c>
      <c r="AB884" s="16" t="str">
        <f t="shared" si="173"/>
        <v>37R9</v>
      </c>
    </row>
    <row r="885" spans="15:28">
      <c r="O885" s="16">
        <v>1.47</v>
      </c>
      <c r="P885" s="9">
        <f t="shared" si="177"/>
        <v>7</v>
      </c>
      <c r="Q885" s="9">
        <f t="shared" si="178"/>
        <v>1470000</v>
      </c>
      <c r="R885" s="11" t="str">
        <f t="shared" si="168"/>
        <v>1.47</v>
      </c>
      <c r="S885" s="11" t="str">
        <f t="shared" si="169"/>
        <v>M</v>
      </c>
      <c r="T885" s="16" t="str">
        <f t="shared" si="179"/>
        <v>145</v>
      </c>
      <c r="U885" s="16" t="str">
        <f t="shared" si="175"/>
        <v>1474</v>
      </c>
      <c r="V885" s="22">
        <v>3.83</v>
      </c>
      <c r="W885" s="9">
        <f t="shared" si="170"/>
        <v>2</v>
      </c>
      <c r="X885" s="10">
        <f t="shared" si="176"/>
        <v>38.299999999999997</v>
      </c>
      <c r="Y885" s="11" t="str">
        <f t="shared" si="171"/>
        <v>38.3</v>
      </c>
      <c r="Z885" s="11">
        <f t="shared" si="172"/>
        <v>0</v>
      </c>
      <c r="AB885" s="16" t="str">
        <f t="shared" si="173"/>
        <v>38R3</v>
      </c>
    </row>
    <row r="886" spans="15:28">
      <c r="O886" s="16">
        <v>1.5</v>
      </c>
      <c r="P886" s="9">
        <f t="shared" si="177"/>
        <v>7</v>
      </c>
      <c r="Q886" s="9">
        <f t="shared" si="178"/>
        <v>1500000</v>
      </c>
      <c r="R886" s="11" t="str">
        <f t="shared" si="168"/>
        <v>1.50</v>
      </c>
      <c r="S886" s="11" t="str">
        <f t="shared" si="169"/>
        <v>M</v>
      </c>
      <c r="T886" s="16" t="str">
        <f t="shared" si="179"/>
        <v>155</v>
      </c>
      <c r="U886" s="16" t="str">
        <f t="shared" si="175"/>
        <v>1504</v>
      </c>
      <c r="V886" s="22">
        <v>3.88</v>
      </c>
      <c r="W886" s="9">
        <f t="shared" si="170"/>
        <v>2</v>
      </c>
      <c r="X886" s="10">
        <f t="shared" si="176"/>
        <v>38.799999999999997</v>
      </c>
      <c r="Y886" s="11" t="str">
        <f t="shared" si="171"/>
        <v>38.8</v>
      </c>
      <c r="Z886" s="11">
        <f t="shared" si="172"/>
        <v>0</v>
      </c>
      <c r="AB886" s="16" t="str">
        <f t="shared" si="173"/>
        <v>38R8</v>
      </c>
    </row>
    <row r="887" spans="15:28">
      <c r="O887" s="16">
        <v>1.54</v>
      </c>
      <c r="P887" s="9">
        <f t="shared" si="177"/>
        <v>7</v>
      </c>
      <c r="Q887" s="9">
        <f t="shared" si="178"/>
        <v>1540000</v>
      </c>
      <c r="R887" s="11" t="str">
        <f t="shared" si="168"/>
        <v>1.54</v>
      </c>
      <c r="S887" s="11" t="str">
        <f t="shared" si="169"/>
        <v>M</v>
      </c>
      <c r="T887" s="16" t="str">
        <f t="shared" si="179"/>
        <v>155</v>
      </c>
      <c r="U887" s="16" t="str">
        <f t="shared" si="175"/>
        <v>1544</v>
      </c>
      <c r="V887" s="22">
        <v>3.92</v>
      </c>
      <c r="W887" s="9">
        <f t="shared" si="170"/>
        <v>2</v>
      </c>
      <c r="X887" s="10">
        <f t="shared" si="176"/>
        <v>39.200000000000003</v>
      </c>
      <c r="Y887" s="11" t="str">
        <f t="shared" si="171"/>
        <v>39.2</v>
      </c>
      <c r="Z887" s="11">
        <f t="shared" si="172"/>
        <v>0</v>
      </c>
      <c r="AB887" s="16" t="str">
        <f t="shared" si="173"/>
        <v>39R2</v>
      </c>
    </row>
    <row r="888" spans="15:28">
      <c r="O888" s="16">
        <v>1.58</v>
      </c>
      <c r="P888" s="9">
        <f t="shared" si="177"/>
        <v>7</v>
      </c>
      <c r="Q888" s="9">
        <f t="shared" si="178"/>
        <v>1580000</v>
      </c>
      <c r="R888" s="11" t="str">
        <f t="shared" si="168"/>
        <v>1.58</v>
      </c>
      <c r="S888" s="11" t="str">
        <f t="shared" si="169"/>
        <v>M</v>
      </c>
      <c r="T888" s="16" t="str">
        <f t="shared" si="179"/>
        <v>155</v>
      </c>
      <c r="U888" s="16" t="str">
        <f t="shared" si="175"/>
        <v>1584</v>
      </c>
      <c r="V888" s="22">
        <v>3.97</v>
      </c>
      <c r="W888" s="9">
        <f t="shared" si="170"/>
        <v>2</v>
      </c>
      <c r="X888" s="10">
        <f t="shared" si="176"/>
        <v>39.700000000000003</v>
      </c>
      <c r="Y888" s="11" t="str">
        <f t="shared" si="171"/>
        <v>39.7</v>
      </c>
      <c r="Z888" s="11">
        <f t="shared" si="172"/>
        <v>0</v>
      </c>
      <c r="AB888" s="16" t="str">
        <f t="shared" si="173"/>
        <v>39R7</v>
      </c>
    </row>
    <row r="889" spans="15:28">
      <c r="O889" s="16">
        <v>1.62</v>
      </c>
      <c r="P889" s="9">
        <f t="shared" si="177"/>
        <v>7</v>
      </c>
      <c r="Q889" s="9">
        <f t="shared" si="178"/>
        <v>1620000.0000000002</v>
      </c>
      <c r="R889" s="11" t="str">
        <f t="shared" si="168"/>
        <v>1.62</v>
      </c>
      <c r="S889" s="11" t="str">
        <f t="shared" si="169"/>
        <v>M</v>
      </c>
      <c r="T889" s="16" t="str">
        <f t="shared" si="179"/>
        <v>165</v>
      </c>
      <c r="U889" s="16" t="str">
        <f t="shared" si="175"/>
        <v>1624</v>
      </c>
      <c r="V889" s="22">
        <v>4.0199999999999996</v>
      </c>
      <c r="W889" s="9">
        <f t="shared" si="170"/>
        <v>2</v>
      </c>
      <c r="X889" s="10">
        <f t="shared" si="176"/>
        <v>40.199999999999996</v>
      </c>
      <c r="Y889" s="11" t="str">
        <f t="shared" si="171"/>
        <v>40.2</v>
      </c>
      <c r="Z889" s="11">
        <f t="shared" si="172"/>
        <v>0</v>
      </c>
      <c r="AB889" s="16" t="str">
        <f t="shared" si="173"/>
        <v>40R2</v>
      </c>
    </row>
    <row r="890" spans="15:28">
      <c r="O890" s="16">
        <v>1.65</v>
      </c>
      <c r="P890" s="9">
        <f t="shared" si="177"/>
        <v>7</v>
      </c>
      <c r="Q890" s="9">
        <f t="shared" si="178"/>
        <v>1650000</v>
      </c>
      <c r="R890" s="11" t="str">
        <f t="shared" si="168"/>
        <v>1.65</v>
      </c>
      <c r="S890" s="11" t="str">
        <f t="shared" si="169"/>
        <v>M</v>
      </c>
      <c r="T890" s="16" t="str">
        <f t="shared" si="179"/>
        <v>165</v>
      </c>
      <c r="U890" s="16" t="str">
        <f t="shared" si="175"/>
        <v>1654</v>
      </c>
      <c r="V890" s="22">
        <v>4.07</v>
      </c>
      <c r="W890" s="9">
        <f t="shared" si="170"/>
        <v>2</v>
      </c>
      <c r="X890" s="10">
        <f t="shared" si="176"/>
        <v>40.700000000000003</v>
      </c>
      <c r="Y890" s="11" t="str">
        <f t="shared" si="171"/>
        <v>40.7</v>
      </c>
      <c r="Z890" s="11">
        <f t="shared" si="172"/>
        <v>0</v>
      </c>
      <c r="AB890" s="16" t="str">
        <f t="shared" si="173"/>
        <v>40R7</v>
      </c>
    </row>
    <row r="891" spans="15:28">
      <c r="O891" s="16">
        <v>1.69</v>
      </c>
      <c r="P891" s="9">
        <f t="shared" si="177"/>
        <v>7</v>
      </c>
      <c r="Q891" s="9">
        <f t="shared" si="178"/>
        <v>1690000</v>
      </c>
      <c r="R891" s="11" t="str">
        <f t="shared" si="168"/>
        <v>1.69</v>
      </c>
      <c r="S891" s="11" t="str">
        <f t="shared" si="169"/>
        <v>M</v>
      </c>
      <c r="T891" s="16" t="str">
        <f t="shared" si="179"/>
        <v>165</v>
      </c>
      <c r="U891" s="16" t="str">
        <f t="shared" si="175"/>
        <v>1694</v>
      </c>
      <c r="V891" s="22">
        <v>4.12</v>
      </c>
      <c r="W891" s="9">
        <f t="shared" si="170"/>
        <v>2</v>
      </c>
      <c r="X891" s="10">
        <f t="shared" si="176"/>
        <v>41.2</v>
      </c>
      <c r="Y891" s="11" t="str">
        <f t="shared" si="171"/>
        <v>41.2</v>
      </c>
      <c r="Z891" s="11">
        <f t="shared" si="172"/>
        <v>0</v>
      </c>
      <c r="AB891" s="16" t="str">
        <f t="shared" si="173"/>
        <v>41R2</v>
      </c>
    </row>
    <row r="892" spans="15:28">
      <c r="O892" s="16">
        <v>1.74</v>
      </c>
      <c r="P892" s="9">
        <f t="shared" si="177"/>
        <v>7</v>
      </c>
      <c r="Q892" s="9">
        <f t="shared" si="178"/>
        <v>1740000</v>
      </c>
      <c r="R892" s="11" t="str">
        <f t="shared" si="168"/>
        <v>1.74</v>
      </c>
      <c r="S892" s="11" t="str">
        <f t="shared" si="169"/>
        <v>M</v>
      </c>
      <c r="T892" s="16" t="str">
        <f t="shared" si="179"/>
        <v>175</v>
      </c>
      <c r="U892" s="16" t="str">
        <f t="shared" si="175"/>
        <v>1744</v>
      </c>
      <c r="V892" s="22">
        <v>4.17</v>
      </c>
      <c r="W892" s="9">
        <f t="shared" si="170"/>
        <v>2</v>
      </c>
      <c r="X892" s="10">
        <f t="shared" si="176"/>
        <v>41.7</v>
      </c>
      <c r="Y892" s="11" t="str">
        <f t="shared" si="171"/>
        <v>41.7</v>
      </c>
      <c r="Z892" s="11">
        <f t="shared" si="172"/>
        <v>0</v>
      </c>
      <c r="AB892" s="16" t="str">
        <f t="shared" si="173"/>
        <v>41R7</v>
      </c>
    </row>
    <row r="893" spans="15:28">
      <c r="O893" s="16">
        <v>1.78</v>
      </c>
      <c r="P893" s="9">
        <f t="shared" si="177"/>
        <v>7</v>
      </c>
      <c r="Q893" s="9">
        <f t="shared" si="178"/>
        <v>1780000</v>
      </c>
      <c r="R893" s="11" t="str">
        <f t="shared" si="168"/>
        <v>1.78</v>
      </c>
      <c r="S893" s="11" t="str">
        <f t="shared" si="169"/>
        <v>M</v>
      </c>
      <c r="T893" s="16" t="str">
        <f t="shared" si="179"/>
        <v>175</v>
      </c>
      <c r="U893" s="16" t="str">
        <f t="shared" si="175"/>
        <v>1784</v>
      </c>
      <c r="V893" s="22">
        <v>4.22</v>
      </c>
      <c r="W893" s="9">
        <f t="shared" si="170"/>
        <v>2</v>
      </c>
      <c r="X893" s="10">
        <f t="shared" si="176"/>
        <v>42.2</v>
      </c>
      <c r="Y893" s="11" t="str">
        <f t="shared" si="171"/>
        <v>42.2</v>
      </c>
      <c r="Z893" s="11">
        <f t="shared" si="172"/>
        <v>0</v>
      </c>
      <c r="AB893" s="16" t="str">
        <f t="shared" si="173"/>
        <v>42R2</v>
      </c>
    </row>
    <row r="894" spans="15:28">
      <c r="O894" s="16">
        <v>1.82</v>
      </c>
      <c r="P894" s="9">
        <f t="shared" si="177"/>
        <v>7</v>
      </c>
      <c r="Q894" s="9">
        <f t="shared" si="178"/>
        <v>1820000</v>
      </c>
      <c r="R894" s="11" t="str">
        <f t="shared" si="168"/>
        <v>1.82</v>
      </c>
      <c r="S894" s="11" t="str">
        <f t="shared" si="169"/>
        <v>M</v>
      </c>
      <c r="T894" s="16" t="str">
        <f t="shared" si="179"/>
        <v>185</v>
      </c>
      <c r="U894" s="16" t="str">
        <f t="shared" si="175"/>
        <v>1824</v>
      </c>
      <c r="V894" s="22">
        <v>4.2699999999999996</v>
      </c>
      <c r="W894" s="9">
        <f t="shared" si="170"/>
        <v>2</v>
      </c>
      <c r="X894" s="10">
        <f t="shared" si="176"/>
        <v>42.699999999999996</v>
      </c>
      <c r="Y894" s="11" t="str">
        <f t="shared" si="171"/>
        <v>42.7</v>
      </c>
      <c r="Z894" s="11">
        <f t="shared" si="172"/>
        <v>0</v>
      </c>
      <c r="AB894" s="16" t="str">
        <f t="shared" si="173"/>
        <v>42R7</v>
      </c>
    </row>
    <row r="895" spans="15:28">
      <c r="O895" s="16">
        <v>1.87</v>
      </c>
      <c r="P895" s="9">
        <f t="shared" si="177"/>
        <v>7</v>
      </c>
      <c r="Q895" s="9">
        <f t="shared" si="178"/>
        <v>1870000</v>
      </c>
      <c r="R895" s="11" t="str">
        <f t="shared" si="168"/>
        <v>1.87</v>
      </c>
      <c r="S895" s="11" t="str">
        <f t="shared" si="169"/>
        <v>M</v>
      </c>
      <c r="T895" s="16" t="str">
        <f t="shared" si="179"/>
        <v>185</v>
      </c>
      <c r="U895" s="16" t="str">
        <f t="shared" si="175"/>
        <v>1874</v>
      </c>
      <c r="V895" s="22">
        <v>4.32</v>
      </c>
      <c r="W895" s="9">
        <f t="shared" si="170"/>
        <v>2</v>
      </c>
      <c r="X895" s="10">
        <f t="shared" si="176"/>
        <v>43.2</v>
      </c>
      <c r="Y895" s="11" t="str">
        <f t="shared" si="171"/>
        <v>43.2</v>
      </c>
      <c r="Z895" s="11">
        <f t="shared" si="172"/>
        <v>0</v>
      </c>
      <c r="AB895" s="16" t="str">
        <f t="shared" si="173"/>
        <v>43R2</v>
      </c>
    </row>
    <row r="896" spans="15:28">
      <c r="O896" s="16">
        <v>1.91</v>
      </c>
      <c r="P896" s="9">
        <f t="shared" si="177"/>
        <v>7</v>
      </c>
      <c r="Q896" s="9">
        <f t="shared" si="178"/>
        <v>1910000</v>
      </c>
      <c r="R896" s="11" t="str">
        <f t="shared" si="168"/>
        <v>1.91</v>
      </c>
      <c r="S896" s="11" t="str">
        <f t="shared" si="169"/>
        <v>M</v>
      </c>
      <c r="T896" s="16" t="str">
        <f t="shared" si="179"/>
        <v>195</v>
      </c>
      <c r="U896" s="16" t="str">
        <f t="shared" si="175"/>
        <v>1914</v>
      </c>
      <c r="V896" s="22">
        <v>4.37</v>
      </c>
      <c r="W896" s="9">
        <f t="shared" si="170"/>
        <v>2</v>
      </c>
      <c r="X896" s="10">
        <f t="shared" si="176"/>
        <v>43.7</v>
      </c>
      <c r="Y896" s="11" t="str">
        <f t="shared" si="171"/>
        <v>43.7</v>
      </c>
      <c r="Z896" s="11">
        <f t="shared" si="172"/>
        <v>0</v>
      </c>
      <c r="AB896" s="16" t="str">
        <f t="shared" si="173"/>
        <v>43R7</v>
      </c>
    </row>
    <row r="897" spans="15:28">
      <c r="O897" s="16">
        <v>1.96</v>
      </c>
      <c r="P897" s="9">
        <f t="shared" si="177"/>
        <v>7</v>
      </c>
      <c r="Q897" s="9">
        <f t="shared" si="178"/>
        <v>1960000</v>
      </c>
      <c r="R897" s="11" t="str">
        <f t="shared" si="168"/>
        <v>1.96</v>
      </c>
      <c r="S897" s="11" t="str">
        <f t="shared" si="169"/>
        <v>M</v>
      </c>
      <c r="T897" s="16" t="str">
        <f t="shared" si="179"/>
        <v>195</v>
      </c>
      <c r="U897" s="16" t="str">
        <f t="shared" si="175"/>
        <v>1964</v>
      </c>
      <c r="V897" s="22">
        <v>4.42</v>
      </c>
      <c r="W897" s="9">
        <f t="shared" si="170"/>
        <v>2</v>
      </c>
      <c r="X897" s="10">
        <f t="shared" si="176"/>
        <v>44.2</v>
      </c>
      <c r="Y897" s="11" t="str">
        <f t="shared" si="171"/>
        <v>44.2</v>
      </c>
      <c r="Z897" s="11">
        <f t="shared" si="172"/>
        <v>0</v>
      </c>
      <c r="AB897" s="16" t="str">
        <f t="shared" si="173"/>
        <v>44R2</v>
      </c>
    </row>
    <row r="898" spans="15:28">
      <c r="O898" s="16">
        <v>2</v>
      </c>
      <c r="P898" s="9">
        <f t="shared" si="177"/>
        <v>7</v>
      </c>
      <c r="Q898" s="9">
        <f t="shared" si="178"/>
        <v>2000000</v>
      </c>
      <c r="R898" s="11" t="str">
        <f t="shared" si="168"/>
        <v>2.00</v>
      </c>
      <c r="S898" s="11" t="str">
        <f t="shared" si="169"/>
        <v>M</v>
      </c>
      <c r="T898" s="16" t="str">
        <f t="shared" si="179"/>
        <v>205</v>
      </c>
      <c r="U898" s="16" t="str">
        <f t="shared" si="175"/>
        <v>2004</v>
      </c>
      <c r="V898" s="22">
        <v>4.4800000000000004</v>
      </c>
      <c r="W898" s="9">
        <f t="shared" si="170"/>
        <v>2</v>
      </c>
      <c r="X898" s="10">
        <f t="shared" si="176"/>
        <v>44.800000000000004</v>
      </c>
      <c r="Y898" s="11" t="str">
        <f t="shared" si="171"/>
        <v>44.8</v>
      </c>
      <c r="Z898" s="11">
        <f t="shared" si="172"/>
        <v>0</v>
      </c>
      <c r="AB898" s="16" t="str">
        <f t="shared" si="173"/>
        <v>44R8</v>
      </c>
    </row>
    <row r="899" spans="15:28">
      <c r="O899" s="16">
        <v>2.0499999999999998</v>
      </c>
      <c r="P899" s="9">
        <f t="shared" si="177"/>
        <v>7</v>
      </c>
      <c r="Q899" s="9">
        <f t="shared" si="178"/>
        <v>2050000</v>
      </c>
      <c r="R899" s="11" t="str">
        <f t="shared" si="168"/>
        <v>2.05</v>
      </c>
      <c r="S899" s="11" t="str">
        <f t="shared" si="169"/>
        <v>M</v>
      </c>
      <c r="T899" s="16" t="str">
        <f t="shared" si="179"/>
        <v>205</v>
      </c>
      <c r="U899" s="16" t="str">
        <f t="shared" si="175"/>
        <v>2054</v>
      </c>
      <c r="V899" s="22">
        <v>4.53</v>
      </c>
      <c r="W899" s="9">
        <f t="shared" si="170"/>
        <v>2</v>
      </c>
      <c r="X899" s="10">
        <f t="shared" si="176"/>
        <v>45.3</v>
      </c>
      <c r="Y899" s="11" t="str">
        <f t="shared" si="171"/>
        <v>45.3</v>
      </c>
      <c r="Z899" s="11">
        <f t="shared" si="172"/>
        <v>0</v>
      </c>
      <c r="AB899" s="16" t="str">
        <f t="shared" si="173"/>
        <v>45R3</v>
      </c>
    </row>
    <row r="900" spans="15:28">
      <c r="O900" s="16">
        <v>2.1</v>
      </c>
      <c r="P900" s="9">
        <f t="shared" si="177"/>
        <v>7</v>
      </c>
      <c r="Q900" s="9">
        <f t="shared" si="178"/>
        <v>2100000</v>
      </c>
      <c r="R900" s="11" t="str">
        <f t="shared" si="168"/>
        <v>2.10</v>
      </c>
      <c r="S900" s="11" t="str">
        <f t="shared" si="169"/>
        <v>M</v>
      </c>
      <c r="T900" s="16" t="str">
        <f t="shared" si="179"/>
        <v>215</v>
      </c>
      <c r="U900" s="16" t="str">
        <f t="shared" si="175"/>
        <v>2104</v>
      </c>
      <c r="V900" s="22">
        <v>4.59</v>
      </c>
      <c r="W900" s="9">
        <f t="shared" si="170"/>
        <v>2</v>
      </c>
      <c r="X900" s="10">
        <f t="shared" si="176"/>
        <v>45.9</v>
      </c>
      <c r="Y900" s="11" t="str">
        <f t="shared" si="171"/>
        <v>45.9</v>
      </c>
      <c r="Z900" s="11">
        <f t="shared" si="172"/>
        <v>0</v>
      </c>
      <c r="AB900" s="16" t="str">
        <f t="shared" si="173"/>
        <v>45R9</v>
      </c>
    </row>
    <row r="901" spans="15:28">
      <c r="O901" s="16">
        <v>2.15</v>
      </c>
      <c r="P901" s="9">
        <f t="shared" si="177"/>
        <v>7</v>
      </c>
      <c r="Q901" s="9">
        <f t="shared" si="178"/>
        <v>2150000</v>
      </c>
      <c r="R901" s="11" t="str">
        <f t="shared" ref="R901:R964" si="180">TEXT(Q901*_xlfn.XLOOKUP(P901,Index_Table,D_List),SUBSTITUTE(_xlfn.XLOOKUP(P901,Index_Table,T_List),"""",""))</f>
        <v>2.15</v>
      </c>
      <c r="S901" s="11" t="str">
        <f t="shared" ref="S901:S965" si="181">_xlfn.XLOOKUP(P901,Index_Table,Sym_List)</f>
        <v>M</v>
      </c>
      <c r="T901" s="16" t="str">
        <f t="shared" si="179"/>
        <v>215</v>
      </c>
      <c r="U901" s="16" t="str">
        <f t="shared" si="175"/>
        <v>2154</v>
      </c>
      <c r="V901" s="22">
        <v>4.6399999999999997</v>
      </c>
      <c r="W901" s="9">
        <f t="shared" ref="W901:W964" si="182">IF(V901=1,W900+1,W900)</f>
        <v>2</v>
      </c>
      <c r="X901" s="10">
        <f t="shared" si="176"/>
        <v>46.399999999999991</v>
      </c>
      <c r="Y901" s="11" t="str">
        <f t="shared" ref="Y901:Y964" si="183">TEXT(X901*_xlfn.XLOOKUP(W901,Index_Table,D_List),SUBSTITUTE(_xlfn.XLOOKUP(W901,Index_Table,T_List),"""",""))</f>
        <v>46.4</v>
      </c>
      <c r="Z901" s="11">
        <f t="shared" ref="Z901:Z964" si="184">_xlfn.XLOOKUP(W901,Index_Table,Sym_List)</f>
        <v>0</v>
      </c>
      <c r="AB901" s="16" t="str">
        <f t="shared" ref="AB901:AB964" si="185">IF(W901&gt;2,LEFT(_xlfn.VALUETOTEXT(X901),3)&amp;W901-3,SUBSTITUTE(Y901,".","R"))</f>
        <v>46R4</v>
      </c>
    </row>
    <row r="902" spans="15:28">
      <c r="O902" s="16">
        <v>2.21</v>
      </c>
      <c r="P902" s="9">
        <f t="shared" si="177"/>
        <v>7</v>
      </c>
      <c r="Q902" s="9">
        <f t="shared" si="178"/>
        <v>2210000</v>
      </c>
      <c r="R902" s="11" t="str">
        <f t="shared" si="180"/>
        <v>2.21</v>
      </c>
      <c r="S902" s="11" t="str">
        <f t="shared" si="181"/>
        <v>M</v>
      </c>
      <c r="T902" s="16" t="str">
        <f t="shared" si="179"/>
        <v>225</v>
      </c>
      <c r="U902" s="16" t="str">
        <f t="shared" ref="U902:U965" si="186">IF(P902&lt;0,"R0"&amp;LEFT(R902,2),IF(P902&lt;1,"R"&amp;R902,IF(P902&lt;3,SUBSTITUTE(R902,".","R"),LEFT(_xlfn.VALUETOTEXT(Q902),3)&amp;P902-3)))</f>
        <v>2214</v>
      </c>
      <c r="V902" s="22">
        <v>4.7</v>
      </c>
      <c r="W902" s="9">
        <f t="shared" si="182"/>
        <v>2</v>
      </c>
      <c r="X902" s="10">
        <f t="shared" si="176"/>
        <v>47</v>
      </c>
      <c r="Y902" s="11" t="str">
        <f t="shared" si="183"/>
        <v>47.0</v>
      </c>
      <c r="Z902" s="11">
        <f t="shared" si="184"/>
        <v>0</v>
      </c>
      <c r="AB902" s="16" t="str">
        <f t="shared" si="185"/>
        <v>47R0</v>
      </c>
    </row>
    <row r="903" spans="15:28">
      <c r="O903" s="16">
        <v>2.2599999999999998</v>
      </c>
      <c r="P903" s="9">
        <f t="shared" si="177"/>
        <v>7</v>
      </c>
      <c r="Q903" s="9">
        <f t="shared" si="178"/>
        <v>2259999.9999999995</v>
      </c>
      <c r="R903" s="11" t="str">
        <f t="shared" si="180"/>
        <v>2.26</v>
      </c>
      <c r="S903" s="11" t="str">
        <f t="shared" si="181"/>
        <v>M</v>
      </c>
      <c r="T903" s="16" t="str">
        <f t="shared" si="179"/>
        <v>225</v>
      </c>
      <c r="U903" s="16" t="str">
        <f t="shared" si="186"/>
        <v>2264</v>
      </c>
      <c r="V903" s="22">
        <v>4.75</v>
      </c>
      <c r="W903" s="9">
        <f t="shared" si="182"/>
        <v>2</v>
      </c>
      <c r="X903" s="10">
        <f t="shared" ref="X903:X965" si="187">V903*10^W903/10</f>
        <v>47.5</v>
      </c>
      <c r="Y903" s="11" t="str">
        <f t="shared" si="183"/>
        <v>47.5</v>
      </c>
      <c r="Z903" s="11">
        <f t="shared" si="184"/>
        <v>0</v>
      </c>
      <c r="AB903" s="16" t="str">
        <f t="shared" si="185"/>
        <v>47R5</v>
      </c>
    </row>
    <row r="904" spans="15:28">
      <c r="O904" s="16">
        <v>2.3199999999999998</v>
      </c>
      <c r="P904" s="9">
        <f t="shared" si="177"/>
        <v>7</v>
      </c>
      <c r="Q904" s="9">
        <f t="shared" si="178"/>
        <v>2320000</v>
      </c>
      <c r="R904" s="11" t="str">
        <f t="shared" si="180"/>
        <v>2.32</v>
      </c>
      <c r="S904" s="11" t="str">
        <f t="shared" si="181"/>
        <v>M</v>
      </c>
      <c r="T904" s="16" t="str">
        <f t="shared" si="179"/>
        <v>235</v>
      </c>
      <c r="U904" s="16" t="str">
        <f t="shared" si="186"/>
        <v>2324</v>
      </c>
      <c r="V904" s="22">
        <v>4.8099999999999996</v>
      </c>
      <c r="W904" s="9">
        <f t="shared" si="182"/>
        <v>2</v>
      </c>
      <c r="X904" s="10">
        <f t="shared" si="187"/>
        <v>48.099999999999994</v>
      </c>
      <c r="Y904" s="11" t="str">
        <f t="shared" si="183"/>
        <v>48.1</v>
      </c>
      <c r="Z904" s="11">
        <f t="shared" si="184"/>
        <v>0</v>
      </c>
      <c r="AB904" s="16" t="str">
        <f t="shared" si="185"/>
        <v>48R1</v>
      </c>
    </row>
    <row r="905" spans="15:28">
      <c r="O905" s="16">
        <v>2.37</v>
      </c>
      <c r="P905" s="9">
        <f t="shared" si="177"/>
        <v>7</v>
      </c>
      <c r="Q905" s="9">
        <f t="shared" si="178"/>
        <v>2370000</v>
      </c>
      <c r="R905" s="11" t="str">
        <f t="shared" si="180"/>
        <v>2.37</v>
      </c>
      <c r="S905" s="11" t="str">
        <f t="shared" si="181"/>
        <v>M</v>
      </c>
      <c r="T905" s="16" t="str">
        <f t="shared" si="179"/>
        <v>235</v>
      </c>
      <c r="U905" s="16" t="str">
        <f t="shared" si="186"/>
        <v>2374</v>
      </c>
      <c r="V905" s="22">
        <v>4.87</v>
      </c>
      <c r="W905" s="9">
        <f t="shared" si="182"/>
        <v>2</v>
      </c>
      <c r="X905" s="10">
        <f t="shared" si="187"/>
        <v>48.7</v>
      </c>
      <c r="Y905" s="11" t="str">
        <f t="shared" si="183"/>
        <v>48.7</v>
      </c>
      <c r="Z905" s="11">
        <f t="shared" si="184"/>
        <v>0</v>
      </c>
      <c r="AB905" s="16" t="str">
        <f t="shared" si="185"/>
        <v>48R7</v>
      </c>
    </row>
    <row r="906" spans="15:28">
      <c r="O906" s="16">
        <v>2.4300000000000002</v>
      </c>
      <c r="P906" s="9">
        <f t="shared" si="177"/>
        <v>7</v>
      </c>
      <c r="Q906" s="9">
        <f t="shared" si="178"/>
        <v>2430000</v>
      </c>
      <c r="R906" s="11" t="str">
        <f t="shared" si="180"/>
        <v>2.43</v>
      </c>
      <c r="S906" s="11" t="str">
        <f t="shared" si="181"/>
        <v>M</v>
      </c>
      <c r="T906" s="16" t="str">
        <f t="shared" si="179"/>
        <v>245</v>
      </c>
      <c r="U906" s="16" t="str">
        <f t="shared" si="186"/>
        <v>2434</v>
      </c>
      <c r="V906" s="22">
        <v>4.93</v>
      </c>
      <c r="W906" s="9">
        <f t="shared" si="182"/>
        <v>2</v>
      </c>
      <c r="X906" s="10">
        <f t="shared" si="187"/>
        <v>49.3</v>
      </c>
      <c r="Y906" s="11" t="str">
        <f t="shared" si="183"/>
        <v>49.3</v>
      </c>
      <c r="Z906" s="11">
        <f t="shared" si="184"/>
        <v>0</v>
      </c>
      <c r="AB906" s="16" t="str">
        <f t="shared" si="185"/>
        <v>49R3</v>
      </c>
    </row>
    <row r="907" spans="15:28">
      <c r="O907" s="16">
        <v>2.4900000000000002</v>
      </c>
      <c r="P907" s="9">
        <f t="shared" si="177"/>
        <v>7</v>
      </c>
      <c r="Q907" s="9">
        <f t="shared" si="178"/>
        <v>2490000.0000000005</v>
      </c>
      <c r="R907" s="11" t="str">
        <f t="shared" si="180"/>
        <v>2.49</v>
      </c>
      <c r="S907" s="11" t="str">
        <f t="shared" si="181"/>
        <v>M</v>
      </c>
      <c r="T907" s="16" t="str">
        <f t="shared" si="179"/>
        <v>245</v>
      </c>
      <c r="U907" s="16" t="str">
        <f t="shared" si="186"/>
        <v>2494</v>
      </c>
      <c r="V907" s="22">
        <v>4.99</v>
      </c>
      <c r="W907" s="9">
        <f t="shared" si="182"/>
        <v>2</v>
      </c>
      <c r="X907" s="10">
        <f t="shared" si="187"/>
        <v>49.9</v>
      </c>
      <c r="Y907" s="11" t="str">
        <f t="shared" si="183"/>
        <v>49.9</v>
      </c>
      <c r="Z907" s="11">
        <f t="shared" si="184"/>
        <v>0</v>
      </c>
      <c r="AB907" s="16" t="str">
        <f t="shared" si="185"/>
        <v>49R9</v>
      </c>
    </row>
    <row r="908" spans="15:28">
      <c r="O908" s="16">
        <v>2.5499999999999998</v>
      </c>
      <c r="P908" s="9">
        <f t="shared" si="177"/>
        <v>7</v>
      </c>
      <c r="Q908" s="9">
        <f t="shared" si="178"/>
        <v>2550000</v>
      </c>
      <c r="R908" s="11" t="str">
        <f t="shared" si="180"/>
        <v>2.55</v>
      </c>
      <c r="S908" s="11" t="str">
        <f t="shared" si="181"/>
        <v>M</v>
      </c>
      <c r="T908" s="16" t="str">
        <f t="shared" si="179"/>
        <v>255</v>
      </c>
      <c r="U908" s="16" t="str">
        <f t="shared" si="186"/>
        <v>2554</v>
      </c>
      <c r="V908" s="22">
        <v>5.05</v>
      </c>
      <c r="W908" s="9">
        <f t="shared" si="182"/>
        <v>2</v>
      </c>
      <c r="X908" s="10">
        <f t="shared" si="187"/>
        <v>50.5</v>
      </c>
      <c r="Y908" s="11" t="str">
        <f t="shared" si="183"/>
        <v>50.5</v>
      </c>
      <c r="Z908" s="11">
        <f t="shared" si="184"/>
        <v>0</v>
      </c>
      <c r="AB908" s="16" t="str">
        <f t="shared" si="185"/>
        <v>50R5</v>
      </c>
    </row>
    <row r="909" spans="15:28">
      <c r="O909" s="16">
        <v>2.61</v>
      </c>
      <c r="P909" s="9">
        <f t="shared" si="177"/>
        <v>7</v>
      </c>
      <c r="Q909" s="9">
        <f t="shared" si="178"/>
        <v>2610000</v>
      </c>
      <c r="R909" s="11" t="str">
        <f t="shared" si="180"/>
        <v>2.61</v>
      </c>
      <c r="S909" s="11" t="str">
        <f t="shared" si="181"/>
        <v>M</v>
      </c>
      <c r="T909" s="16" t="str">
        <f t="shared" si="179"/>
        <v>265</v>
      </c>
      <c r="U909" s="16" t="str">
        <f t="shared" si="186"/>
        <v>2614</v>
      </c>
      <c r="V909" s="22">
        <v>5.1100000000000003</v>
      </c>
      <c r="W909" s="9">
        <f t="shared" si="182"/>
        <v>2</v>
      </c>
      <c r="X909" s="10">
        <f t="shared" si="187"/>
        <v>51.100000000000009</v>
      </c>
      <c r="Y909" s="11" t="str">
        <f t="shared" si="183"/>
        <v>51.1</v>
      </c>
      <c r="Z909" s="11">
        <f t="shared" si="184"/>
        <v>0</v>
      </c>
      <c r="AB909" s="16" t="str">
        <f t="shared" si="185"/>
        <v>51R1</v>
      </c>
    </row>
    <row r="910" spans="15:28">
      <c r="O910" s="16">
        <v>2.67</v>
      </c>
      <c r="P910" s="9">
        <f t="shared" si="177"/>
        <v>7</v>
      </c>
      <c r="Q910" s="9">
        <f t="shared" si="178"/>
        <v>2670000</v>
      </c>
      <c r="R910" s="11" t="str">
        <f t="shared" si="180"/>
        <v>2.67</v>
      </c>
      <c r="S910" s="11" t="str">
        <f t="shared" si="181"/>
        <v>M</v>
      </c>
      <c r="T910" s="16" t="str">
        <f t="shared" si="179"/>
        <v>265</v>
      </c>
      <c r="U910" s="16" t="str">
        <f t="shared" si="186"/>
        <v>2674</v>
      </c>
      <c r="V910" s="22">
        <v>5.17</v>
      </c>
      <c r="W910" s="9">
        <f t="shared" si="182"/>
        <v>2</v>
      </c>
      <c r="X910" s="10">
        <f t="shared" si="187"/>
        <v>51.7</v>
      </c>
      <c r="Y910" s="11" t="str">
        <f t="shared" si="183"/>
        <v>51.7</v>
      </c>
      <c r="Z910" s="11">
        <f t="shared" si="184"/>
        <v>0</v>
      </c>
      <c r="AB910" s="16" t="str">
        <f t="shared" si="185"/>
        <v>51R7</v>
      </c>
    </row>
    <row r="911" spans="15:28">
      <c r="O911" s="16">
        <v>2.74</v>
      </c>
      <c r="P911" s="9">
        <f t="shared" si="177"/>
        <v>7</v>
      </c>
      <c r="Q911" s="9">
        <f t="shared" si="178"/>
        <v>2740000.0000000005</v>
      </c>
      <c r="R911" s="11" t="str">
        <f t="shared" si="180"/>
        <v>2.74</v>
      </c>
      <c r="S911" s="11" t="str">
        <f t="shared" si="181"/>
        <v>M</v>
      </c>
      <c r="T911" s="16" t="str">
        <f t="shared" si="179"/>
        <v>275</v>
      </c>
      <c r="U911" s="16" t="str">
        <f t="shared" si="186"/>
        <v>2744</v>
      </c>
      <c r="V911" s="22">
        <v>5.23</v>
      </c>
      <c r="W911" s="9">
        <f t="shared" si="182"/>
        <v>2</v>
      </c>
      <c r="X911" s="10">
        <f t="shared" si="187"/>
        <v>52.3</v>
      </c>
      <c r="Y911" s="11" t="str">
        <f t="shared" si="183"/>
        <v>52.3</v>
      </c>
      <c r="Z911" s="11">
        <f t="shared" si="184"/>
        <v>0</v>
      </c>
      <c r="AB911" s="16" t="str">
        <f t="shared" si="185"/>
        <v>52R3</v>
      </c>
    </row>
    <row r="912" spans="15:28">
      <c r="O912" s="16">
        <v>2.8</v>
      </c>
      <c r="P912" s="9">
        <f t="shared" si="177"/>
        <v>7</v>
      </c>
      <c r="Q912" s="9">
        <f t="shared" si="178"/>
        <v>2800000</v>
      </c>
      <c r="R912" s="11" t="str">
        <f t="shared" si="180"/>
        <v>2.80</v>
      </c>
      <c r="S912" s="11" t="str">
        <f t="shared" si="181"/>
        <v>M</v>
      </c>
      <c r="T912" s="16" t="str">
        <f t="shared" si="179"/>
        <v>285</v>
      </c>
      <c r="U912" s="16" t="str">
        <f t="shared" si="186"/>
        <v>2804</v>
      </c>
      <c r="V912" s="22">
        <v>5.3</v>
      </c>
      <c r="W912" s="9">
        <f t="shared" si="182"/>
        <v>2</v>
      </c>
      <c r="X912" s="10">
        <f t="shared" si="187"/>
        <v>53</v>
      </c>
      <c r="Y912" s="11" t="str">
        <f t="shared" si="183"/>
        <v>53.0</v>
      </c>
      <c r="Z912" s="11">
        <f t="shared" si="184"/>
        <v>0</v>
      </c>
      <c r="AB912" s="16" t="str">
        <f t="shared" si="185"/>
        <v>53R0</v>
      </c>
    </row>
    <row r="913" spans="15:28">
      <c r="O913" s="16">
        <v>2.87</v>
      </c>
      <c r="P913" s="9">
        <f t="shared" si="177"/>
        <v>7</v>
      </c>
      <c r="Q913" s="9">
        <f t="shared" si="178"/>
        <v>2870000</v>
      </c>
      <c r="R913" s="11" t="str">
        <f t="shared" si="180"/>
        <v>2.87</v>
      </c>
      <c r="S913" s="11" t="str">
        <f t="shared" si="181"/>
        <v>M</v>
      </c>
      <c r="T913" s="16" t="str">
        <f t="shared" si="179"/>
        <v>285</v>
      </c>
      <c r="U913" s="16" t="str">
        <f t="shared" si="186"/>
        <v>2874</v>
      </c>
      <c r="V913" s="22">
        <v>5.36</v>
      </c>
      <c r="W913" s="9">
        <f t="shared" si="182"/>
        <v>2</v>
      </c>
      <c r="X913" s="10">
        <f t="shared" si="187"/>
        <v>53.6</v>
      </c>
      <c r="Y913" s="11" t="str">
        <f t="shared" si="183"/>
        <v>53.6</v>
      </c>
      <c r="Z913" s="11">
        <f t="shared" si="184"/>
        <v>0</v>
      </c>
      <c r="AB913" s="16" t="str">
        <f t="shared" si="185"/>
        <v>53R6</v>
      </c>
    </row>
    <row r="914" spans="15:28">
      <c r="O914" s="16">
        <v>2.94</v>
      </c>
      <c r="P914" s="9">
        <f t="shared" si="177"/>
        <v>7</v>
      </c>
      <c r="Q914" s="9">
        <f t="shared" si="178"/>
        <v>2940000</v>
      </c>
      <c r="R914" s="11" t="str">
        <f t="shared" si="180"/>
        <v>2.94</v>
      </c>
      <c r="S914" s="11" t="str">
        <f t="shared" si="181"/>
        <v>M</v>
      </c>
      <c r="T914" s="16" t="str">
        <f t="shared" si="179"/>
        <v>295</v>
      </c>
      <c r="U914" s="16" t="str">
        <f t="shared" si="186"/>
        <v>2944</v>
      </c>
      <c r="V914" s="22">
        <v>5.42</v>
      </c>
      <c r="W914" s="9">
        <f t="shared" si="182"/>
        <v>2</v>
      </c>
      <c r="X914" s="10">
        <f t="shared" si="187"/>
        <v>54.2</v>
      </c>
      <c r="Y914" s="11" t="str">
        <f t="shared" si="183"/>
        <v>54.2</v>
      </c>
      <c r="Z914" s="11">
        <f t="shared" si="184"/>
        <v>0</v>
      </c>
      <c r="AB914" s="16" t="str">
        <f t="shared" si="185"/>
        <v>54R2</v>
      </c>
    </row>
    <row r="915" spans="15:28">
      <c r="O915" s="16">
        <v>3.01</v>
      </c>
      <c r="P915" s="9">
        <f t="shared" si="177"/>
        <v>7</v>
      </c>
      <c r="Q915" s="9">
        <f t="shared" si="178"/>
        <v>3009999.9999999995</v>
      </c>
      <c r="R915" s="11" t="str">
        <f t="shared" si="180"/>
        <v>3.01</v>
      </c>
      <c r="S915" s="11" t="str">
        <f t="shared" si="181"/>
        <v>M</v>
      </c>
      <c r="T915" s="16" t="str">
        <f t="shared" si="179"/>
        <v>305</v>
      </c>
      <c r="U915" s="16" t="str">
        <f t="shared" si="186"/>
        <v>3014</v>
      </c>
      <c r="V915" s="22">
        <v>5.49</v>
      </c>
      <c r="W915" s="9">
        <f t="shared" si="182"/>
        <v>2</v>
      </c>
      <c r="X915" s="10">
        <f t="shared" si="187"/>
        <v>54.9</v>
      </c>
      <c r="Y915" s="11" t="str">
        <f t="shared" si="183"/>
        <v>54.9</v>
      </c>
      <c r="Z915" s="11">
        <f t="shared" si="184"/>
        <v>0</v>
      </c>
      <c r="AB915" s="16" t="str">
        <f t="shared" si="185"/>
        <v>54R9</v>
      </c>
    </row>
    <row r="916" spans="15:28">
      <c r="O916" s="16">
        <v>3.09</v>
      </c>
      <c r="P916" s="9">
        <f t="shared" si="177"/>
        <v>7</v>
      </c>
      <c r="Q916" s="9">
        <f t="shared" si="178"/>
        <v>3090000</v>
      </c>
      <c r="R916" s="11" t="str">
        <f t="shared" si="180"/>
        <v>3.09</v>
      </c>
      <c r="S916" s="11" t="str">
        <f t="shared" si="181"/>
        <v>M</v>
      </c>
      <c r="T916" s="16" t="str">
        <f t="shared" si="179"/>
        <v>305</v>
      </c>
      <c r="U916" s="16" t="str">
        <f t="shared" si="186"/>
        <v>3094</v>
      </c>
      <c r="V916" s="22">
        <v>5.56</v>
      </c>
      <c r="W916" s="9">
        <f t="shared" si="182"/>
        <v>2</v>
      </c>
      <c r="X916" s="10">
        <f t="shared" si="187"/>
        <v>55.6</v>
      </c>
      <c r="Y916" s="11" t="str">
        <f t="shared" si="183"/>
        <v>55.6</v>
      </c>
      <c r="Z916" s="11">
        <f t="shared" si="184"/>
        <v>0</v>
      </c>
      <c r="AB916" s="16" t="str">
        <f t="shared" si="185"/>
        <v>55R6</v>
      </c>
    </row>
    <row r="917" spans="15:28">
      <c r="O917" s="16">
        <v>3.16</v>
      </c>
      <c r="P917" s="9">
        <f t="shared" si="177"/>
        <v>7</v>
      </c>
      <c r="Q917" s="9">
        <f t="shared" si="178"/>
        <v>3160000</v>
      </c>
      <c r="R917" s="11" t="str">
        <f t="shared" si="180"/>
        <v>3.16</v>
      </c>
      <c r="S917" s="11" t="str">
        <f t="shared" si="181"/>
        <v>M</v>
      </c>
      <c r="T917" s="16" t="str">
        <f t="shared" si="179"/>
        <v>315</v>
      </c>
      <c r="U917" s="16" t="str">
        <f t="shared" si="186"/>
        <v>3164</v>
      </c>
      <c r="V917" s="22">
        <v>5.62</v>
      </c>
      <c r="W917" s="9">
        <f t="shared" si="182"/>
        <v>2</v>
      </c>
      <c r="X917" s="10">
        <f t="shared" si="187"/>
        <v>56.2</v>
      </c>
      <c r="Y917" s="11" t="str">
        <f t="shared" si="183"/>
        <v>56.2</v>
      </c>
      <c r="Z917" s="11">
        <f t="shared" si="184"/>
        <v>0</v>
      </c>
      <c r="AB917" s="16" t="str">
        <f t="shared" si="185"/>
        <v>56R2</v>
      </c>
    </row>
    <row r="918" spans="15:28">
      <c r="O918" s="16">
        <v>3.24</v>
      </c>
      <c r="P918" s="9">
        <f t="shared" si="177"/>
        <v>7</v>
      </c>
      <c r="Q918" s="9">
        <f t="shared" si="178"/>
        <v>3240000.0000000005</v>
      </c>
      <c r="R918" s="11" t="str">
        <f t="shared" si="180"/>
        <v>3.24</v>
      </c>
      <c r="S918" s="11" t="str">
        <f t="shared" si="181"/>
        <v>M</v>
      </c>
      <c r="T918" s="16" t="str">
        <f t="shared" si="179"/>
        <v>325</v>
      </c>
      <c r="U918" s="16" t="str">
        <f t="shared" si="186"/>
        <v>3244</v>
      </c>
      <c r="V918" s="22">
        <v>5.69</v>
      </c>
      <c r="W918" s="9">
        <f t="shared" si="182"/>
        <v>2</v>
      </c>
      <c r="X918" s="10">
        <f t="shared" si="187"/>
        <v>56.9</v>
      </c>
      <c r="Y918" s="11" t="str">
        <f t="shared" si="183"/>
        <v>56.9</v>
      </c>
      <c r="Z918" s="11">
        <f t="shared" si="184"/>
        <v>0</v>
      </c>
      <c r="AB918" s="16" t="str">
        <f t="shared" si="185"/>
        <v>56R9</v>
      </c>
    </row>
    <row r="919" spans="15:28">
      <c r="O919" s="16">
        <v>3.32</v>
      </c>
      <c r="P919" s="9">
        <f t="shared" si="177"/>
        <v>7</v>
      </c>
      <c r="Q919" s="9">
        <f t="shared" si="178"/>
        <v>3320000</v>
      </c>
      <c r="R919" s="11" t="str">
        <f t="shared" si="180"/>
        <v>3.32</v>
      </c>
      <c r="S919" s="11" t="str">
        <f t="shared" si="181"/>
        <v>M</v>
      </c>
      <c r="T919" s="16" t="str">
        <f t="shared" si="179"/>
        <v>335</v>
      </c>
      <c r="U919" s="16" t="str">
        <f t="shared" si="186"/>
        <v>3324</v>
      </c>
      <c r="V919" s="22">
        <v>5.76</v>
      </c>
      <c r="W919" s="9">
        <f t="shared" si="182"/>
        <v>2</v>
      </c>
      <c r="X919" s="10">
        <f t="shared" si="187"/>
        <v>57.6</v>
      </c>
      <c r="Y919" s="11" t="str">
        <f t="shared" si="183"/>
        <v>57.6</v>
      </c>
      <c r="Z919" s="11">
        <f t="shared" si="184"/>
        <v>0</v>
      </c>
      <c r="AB919" s="16" t="str">
        <f t="shared" si="185"/>
        <v>57R6</v>
      </c>
    </row>
    <row r="920" spans="15:28">
      <c r="O920" s="16">
        <v>3.4</v>
      </c>
      <c r="P920" s="9">
        <f t="shared" si="177"/>
        <v>7</v>
      </c>
      <c r="Q920" s="9">
        <f t="shared" si="178"/>
        <v>3400000</v>
      </c>
      <c r="R920" s="11" t="str">
        <f t="shared" si="180"/>
        <v>3.40</v>
      </c>
      <c r="S920" s="11" t="str">
        <f t="shared" si="181"/>
        <v>M</v>
      </c>
      <c r="T920" s="16" t="str">
        <f t="shared" si="179"/>
        <v>345</v>
      </c>
      <c r="U920" s="16" t="str">
        <f t="shared" si="186"/>
        <v>3404</v>
      </c>
      <c r="V920" s="22">
        <v>5.83</v>
      </c>
      <c r="W920" s="9">
        <f t="shared" si="182"/>
        <v>2</v>
      </c>
      <c r="X920" s="10">
        <f t="shared" si="187"/>
        <v>58.3</v>
      </c>
      <c r="Y920" s="11" t="str">
        <f t="shared" si="183"/>
        <v>58.3</v>
      </c>
      <c r="Z920" s="11">
        <f t="shared" si="184"/>
        <v>0</v>
      </c>
      <c r="AB920" s="16" t="str">
        <f t="shared" si="185"/>
        <v>58R3</v>
      </c>
    </row>
    <row r="921" spans="15:28">
      <c r="O921" s="16">
        <v>3.48</v>
      </c>
      <c r="P921" s="9">
        <f t="shared" si="177"/>
        <v>7</v>
      </c>
      <c r="Q921" s="9">
        <f t="shared" si="178"/>
        <v>3480000</v>
      </c>
      <c r="R921" s="11" t="str">
        <f t="shared" si="180"/>
        <v>3.48</v>
      </c>
      <c r="S921" s="11" t="str">
        <f t="shared" si="181"/>
        <v>M</v>
      </c>
      <c r="T921" s="16" t="str">
        <f t="shared" si="179"/>
        <v>345</v>
      </c>
      <c r="U921" s="16" t="str">
        <f t="shared" si="186"/>
        <v>3484</v>
      </c>
      <c r="V921" s="22">
        <v>5.9</v>
      </c>
      <c r="W921" s="9">
        <f t="shared" si="182"/>
        <v>2</v>
      </c>
      <c r="X921" s="10">
        <f t="shared" si="187"/>
        <v>59</v>
      </c>
      <c r="Y921" s="11" t="str">
        <f t="shared" si="183"/>
        <v>59.0</v>
      </c>
      <c r="Z921" s="11">
        <f t="shared" si="184"/>
        <v>0</v>
      </c>
      <c r="AB921" s="16" t="str">
        <f t="shared" si="185"/>
        <v>59R0</v>
      </c>
    </row>
    <row r="922" spans="15:28">
      <c r="O922" s="16">
        <v>3.57</v>
      </c>
      <c r="P922" s="9">
        <f t="shared" si="177"/>
        <v>7</v>
      </c>
      <c r="Q922" s="9">
        <f t="shared" si="178"/>
        <v>3570000</v>
      </c>
      <c r="R922" s="11" t="str">
        <f t="shared" si="180"/>
        <v>3.57</v>
      </c>
      <c r="S922" s="11" t="str">
        <f t="shared" si="181"/>
        <v>M</v>
      </c>
      <c r="T922" s="16" t="str">
        <f t="shared" si="179"/>
        <v>355</v>
      </c>
      <c r="U922" s="16" t="str">
        <f t="shared" si="186"/>
        <v>3574</v>
      </c>
      <c r="V922" s="22">
        <v>5.97</v>
      </c>
      <c r="W922" s="9">
        <f t="shared" si="182"/>
        <v>2</v>
      </c>
      <c r="X922" s="10">
        <f t="shared" si="187"/>
        <v>59.7</v>
      </c>
      <c r="Y922" s="11" t="str">
        <f t="shared" si="183"/>
        <v>59.7</v>
      </c>
      <c r="Z922" s="11">
        <f t="shared" si="184"/>
        <v>0</v>
      </c>
      <c r="AB922" s="16" t="str">
        <f t="shared" si="185"/>
        <v>59R7</v>
      </c>
    </row>
    <row r="923" spans="15:28">
      <c r="O923" s="16">
        <v>3.65</v>
      </c>
      <c r="P923" s="9">
        <f t="shared" si="177"/>
        <v>7</v>
      </c>
      <c r="Q923" s="9">
        <f t="shared" si="178"/>
        <v>3650000</v>
      </c>
      <c r="R923" s="11" t="str">
        <f t="shared" si="180"/>
        <v>3.65</v>
      </c>
      <c r="S923" s="11" t="str">
        <f t="shared" si="181"/>
        <v>M</v>
      </c>
      <c r="T923" s="16" t="str">
        <f t="shared" si="179"/>
        <v>365</v>
      </c>
      <c r="U923" s="16" t="str">
        <f t="shared" si="186"/>
        <v>3654</v>
      </c>
      <c r="V923" s="22">
        <v>6.04</v>
      </c>
      <c r="W923" s="9">
        <f t="shared" si="182"/>
        <v>2</v>
      </c>
      <c r="X923" s="10">
        <f t="shared" si="187"/>
        <v>60.4</v>
      </c>
      <c r="Y923" s="11" t="str">
        <f t="shared" si="183"/>
        <v>60.4</v>
      </c>
      <c r="Z923" s="11">
        <f t="shared" si="184"/>
        <v>0</v>
      </c>
      <c r="AB923" s="16" t="str">
        <f t="shared" si="185"/>
        <v>60R4</v>
      </c>
    </row>
    <row r="924" spans="15:28">
      <c r="O924" s="16">
        <v>3.74</v>
      </c>
      <c r="P924" s="9">
        <f t="shared" si="177"/>
        <v>7</v>
      </c>
      <c r="Q924" s="9">
        <f t="shared" si="178"/>
        <v>3740000</v>
      </c>
      <c r="R924" s="11" t="str">
        <f t="shared" si="180"/>
        <v>3.74</v>
      </c>
      <c r="S924" s="11" t="str">
        <f t="shared" si="181"/>
        <v>M</v>
      </c>
      <c r="T924" s="16" t="str">
        <f t="shared" si="179"/>
        <v>375</v>
      </c>
      <c r="U924" s="16" t="str">
        <f t="shared" si="186"/>
        <v>3744</v>
      </c>
      <c r="V924" s="22">
        <v>6.12</v>
      </c>
      <c r="W924" s="9">
        <f t="shared" si="182"/>
        <v>2</v>
      </c>
      <c r="X924" s="10">
        <f t="shared" si="187"/>
        <v>61.2</v>
      </c>
      <c r="Y924" s="11" t="str">
        <f t="shared" si="183"/>
        <v>61.2</v>
      </c>
      <c r="Z924" s="11">
        <f t="shared" si="184"/>
        <v>0</v>
      </c>
      <c r="AB924" s="16" t="str">
        <f t="shared" si="185"/>
        <v>61R2</v>
      </c>
    </row>
    <row r="925" spans="15:28">
      <c r="O925" s="16">
        <v>3.83</v>
      </c>
      <c r="P925" s="9">
        <f t="shared" si="177"/>
        <v>7</v>
      </c>
      <c r="Q925" s="9">
        <f t="shared" si="178"/>
        <v>3830000</v>
      </c>
      <c r="R925" s="11" t="str">
        <f t="shared" si="180"/>
        <v>3.83</v>
      </c>
      <c r="S925" s="11" t="str">
        <f t="shared" si="181"/>
        <v>M</v>
      </c>
      <c r="T925" s="16" t="str">
        <f t="shared" si="179"/>
        <v>385</v>
      </c>
      <c r="U925" s="16" t="str">
        <f t="shared" si="186"/>
        <v>3834</v>
      </c>
      <c r="V925" s="22">
        <v>6.19</v>
      </c>
      <c r="W925" s="9">
        <f t="shared" si="182"/>
        <v>2</v>
      </c>
      <c r="X925" s="10">
        <f t="shared" si="187"/>
        <v>61.9</v>
      </c>
      <c r="Y925" s="11" t="str">
        <f t="shared" si="183"/>
        <v>61.9</v>
      </c>
      <c r="Z925" s="11">
        <f t="shared" si="184"/>
        <v>0</v>
      </c>
      <c r="AB925" s="16" t="str">
        <f t="shared" si="185"/>
        <v>61R9</v>
      </c>
    </row>
    <row r="926" spans="15:28">
      <c r="O926" s="16">
        <v>3.92</v>
      </c>
      <c r="P926" s="9">
        <f t="shared" si="177"/>
        <v>7</v>
      </c>
      <c r="Q926" s="9">
        <f t="shared" si="178"/>
        <v>3920000</v>
      </c>
      <c r="R926" s="11" t="str">
        <f t="shared" si="180"/>
        <v>3.92</v>
      </c>
      <c r="S926" s="11" t="str">
        <f t="shared" si="181"/>
        <v>M</v>
      </c>
      <c r="T926" s="16" t="str">
        <f t="shared" si="179"/>
        <v>395</v>
      </c>
      <c r="U926" s="16" t="str">
        <f t="shared" si="186"/>
        <v>3924</v>
      </c>
      <c r="V926" s="22">
        <v>6.26</v>
      </c>
      <c r="W926" s="9">
        <f t="shared" si="182"/>
        <v>2</v>
      </c>
      <c r="X926" s="10">
        <f t="shared" si="187"/>
        <v>62.6</v>
      </c>
      <c r="Y926" s="11" t="str">
        <f t="shared" si="183"/>
        <v>62.6</v>
      </c>
      <c r="Z926" s="11">
        <f t="shared" si="184"/>
        <v>0</v>
      </c>
      <c r="AB926" s="16" t="str">
        <f t="shared" si="185"/>
        <v>62R6</v>
      </c>
    </row>
    <row r="927" spans="15:28">
      <c r="O927" s="16">
        <v>4.0199999999999996</v>
      </c>
      <c r="P927" s="9">
        <f t="shared" si="177"/>
        <v>7</v>
      </c>
      <c r="Q927" s="9">
        <f t="shared" si="178"/>
        <v>4019999.9999999991</v>
      </c>
      <c r="R927" s="11" t="str">
        <f t="shared" si="180"/>
        <v>4.02</v>
      </c>
      <c r="S927" s="11" t="str">
        <f t="shared" si="181"/>
        <v>M</v>
      </c>
      <c r="T927" s="16" t="str">
        <f t="shared" si="179"/>
        <v>405</v>
      </c>
      <c r="U927" s="16" t="str">
        <f t="shared" si="186"/>
        <v>4024</v>
      </c>
      <c r="V927" s="22">
        <v>6.34</v>
      </c>
      <c r="W927" s="9">
        <f t="shared" si="182"/>
        <v>2</v>
      </c>
      <c r="X927" s="10">
        <f t="shared" si="187"/>
        <v>63.4</v>
      </c>
      <c r="Y927" s="11" t="str">
        <f t="shared" si="183"/>
        <v>63.4</v>
      </c>
      <c r="Z927" s="11">
        <f t="shared" si="184"/>
        <v>0</v>
      </c>
      <c r="AB927" s="16" t="str">
        <f t="shared" si="185"/>
        <v>63R4</v>
      </c>
    </row>
    <row r="928" spans="15:28">
      <c r="O928" s="16">
        <v>4.12</v>
      </c>
      <c r="P928" s="9">
        <f t="shared" si="177"/>
        <v>7</v>
      </c>
      <c r="Q928" s="9">
        <f t="shared" si="178"/>
        <v>4120000</v>
      </c>
      <c r="R928" s="11" t="str">
        <f t="shared" si="180"/>
        <v>4.12</v>
      </c>
      <c r="S928" s="11" t="str">
        <f t="shared" si="181"/>
        <v>M</v>
      </c>
      <c r="T928" s="16" t="str">
        <f t="shared" si="179"/>
        <v>415</v>
      </c>
      <c r="U928" s="16" t="str">
        <f t="shared" si="186"/>
        <v>4124</v>
      </c>
      <c r="V928" s="22">
        <v>6.42</v>
      </c>
      <c r="W928" s="9">
        <f t="shared" si="182"/>
        <v>2</v>
      </c>
      <c r="X928" s="10">
        <f t="shared" si="187"/>
        <v>64.2</v>
      </c>
      <c r="Y928" s="11" t="str">
        <f t="shared" si="183"/>
        <v>64.2</v>
      </c>
      <c r="Z928" s="11">
        <f t="shared" si="184"/>
        <v>0</v>
      </c>
      <c r="AB928" s="16" t="str">
        <f t="shared" si="185"/>
        <v>64R2</v>
      </c>
    </row>
    <row r="929" spans="15:28">
      <c r="O929" s="16">
        <v>4.22</v>
      </c>
      <c r="P929" s="9">
        <f t="shared" si="177"/>
        <v>7</v>
      </c>
      <c r="Q929" s="9">
        <f t="shared" si="178"/>
        <v>4220000</v>
      </c>
      <c r="R929" s="11" t="str">
        <f t="shared" si="180"/>
        <v>4.22</v>
      </c>
      <c r="S929" s="11" t="str">
        <f t="shared" si="181"/>
        <v>M</v>
      </c>
      <c r="T929" s="16" t="str">
        <f t="shared" si="179"/>
        <v>425</v>
      </c>
      <c r="U929" s="16" t="str">
        <f t="shared" si="186"/>
        <v>4224</v>
      </c>
      <c r="V929" s="22">
        <v>6.49</v>
      </c>
      <c r="W929" s="9">
        <f t="shared" si="182"/>
        <v>2</v>
      </c>
      <c r="X929" s="10">
        <f t="shared" si="187"/>
        <v>64.900000000000006</v>
      </c>
      <c r="Y929" s="11" t="str">
        <f t="shared" si="183"/>
        <v>64.9</v>
      </c>
      <c r="Z929" s="11">
        <f t="shared" si="184"/>
        <v>0</v>
      </c>
      <c r="AB929" s="16" t="str">
        <f t="shared" si="185"/>
        <v>64R9</v>
      </c>
    </row>
    <row r="930" spans="15:28">
      <c r="O930" s="16">
        <v>4.32</v>
      </c>
      <c r="P930" s="9">
        <f t="shared" si="177"/>
        <v>7</v>
      </c>
      <c r="Q930" s="9">
        <f t="shared" si="178"/>
        <v>4320000</v>
      </c>
      <c r="R930" s="11" t="str">
        <f t="shared" si="180"/>
        <v>4.32</v>
      </c>
      <c r="S930" s="11" t="str">
        <f t="shared" si="181"/>
        <v>M</v>
      </c>
      <c r="T930" s="16" t="str">
        <f t="shared" si="179"/>
        <v>435</v>
      </c>
      <c r="U930" s="16" t="str">
        <f t="shared" si="186"/>
        <v>4324</v>
      </c>
      <c r="V930" s="22">
        <v>6.57</v>
      </c>
      <c r="W930" s="9">
        <f t="shared" si="182"/>
        <v>2</v>
      </c>
      <c r="X930" s="10">
        <f t="shared" si="187"/>
        <v>65.7</v>
      </c>
      <c r="Y930" s="11" t="str">
        <f t="shared" si="183"/>
        <v>65.7</v>
      </c>
      <c r="Z930" s="11">
        <f t="shared" si="184"/>
        <v>0</v>
      </c>
      <c r="AB930" s="16" t="str">
        <f t="shared" si="185"/>
        <v>65R7</v>
      </c>
    </row>
    <row r="931" spans="15:28">
      <c r="O931" s="16">
        <v>4.42</v>
      </c>
      <c r="P931" s="9">
        <f t="shared" si="177"/>
        <v>7</v>
      </c>
      <c r="Q931" s="9">
        <f t="shared" si="178"/>
        <v>4420000</v>
      </c>
      <c r="R931" s="11" t="str">
        <f t="shared" si="180"/>
        <v>4.42</v>
      </c>
      <c r="S931" s="11" t="str">
        <f t="shared" si="181"/>
        <v>M</v>
      </c>
      <c r="T931" s="16" t="str">
        <f t="shared" si="179"/>
        <v>445</v>
      </c>
      <c r="U931" s="16" t="str">
        <f t="shared" si="186"/>
        <v>4424</v>
      </c>
      <c r="V931" s="22">
        <v>6.65</v>
      </c>
      <c r="W931" s="9">
        <f t="shared" si="182"/>
        <v>2</v>
      </c>
      <c r="X931" s="10">
        <f t="shared" si="187"/>
        <v>66.5</v>
      </c>
      <c r="Y931" s="11" t="str">
        <f t="shared" si="183"/>
        <v>66.5</v>
      </c>
      <c r="Z931" s="11">
        <f t="shared" si="184"/>
        <v>0</v>
      </c>
      <c r="AB931" s="16" t="str">
        <f t="shared" si="185"/>
        <v>66R5</v>
      </c>
    </row>
    <row r="932" spans="15:28">
      <c r="O932" s="16">
        <v>4.53</v>
      </c>
      <c r="P932" s="9">
        <f t="shared" si="177"/>
        <v>7</v>
      </c>
      <c r="Q932" s="9">
        <f t="shared" si="178"/>
        <v>4530000</v>
      </c>
      <c r="R932" s="11" t="str">
        <f t="shared" si="180"/>
        <v>4.53</v>
      </c>
      <c r="S932" s="11" t="str">
        <f t="shared" si="181"/>
        <v>M</v>
      </c>
      <c r="T932" s="16" t="str">
        <f t="shared" si="179"/>
        <v>455</v>
      </c>
      <c r="U932" s="16" t="str">
        <f t="shared" si="186"/>
        <v>4534</v>
      </c>
      <c r="V932" s="22">
        <v>6.73</v>
      </c>
      <c r="W932" s="9">
        <f t="shared" si="182"/>
        <v>2</v>
      </c>
      <c r="X932" s="10">
        <f t="shared" si="187"/>
        <v>67.3</v>
      </c>
      <c r="Y932" s="11" t="str">
        <f t="shared" si="183"/>
        <v>67.3</v>
      </c>
      <c r="Z932" s="11">
        <f t="shared" si="184"/>
        <v>0</v>
      </c>
      <c r="AB932" s="16" t="str">
        <f t="shared" si="185"/>
        <v>67R3</v>
      </c>
    </row>
    <row r="933" spans="15:28">
      <c r="O933" s="16">
        <v>4.6399999999999997</v>
      </c>
      <c r="P933" s="9">
        <f t="shared" ref="P933:P965" si="188">IF(O933=1,P932+1,P932)</f>
        <v>7</v>
      </c>
      <c r="Q933" s="9">
        <f t="shared" ref="Q933:Q965" si="189">O933*10^P933/10</f>
        <v>4640000</v>
      </c>
      <c r="R933" s="11" t="str">
        <f t="shared" si="180"/>
        <v>4.64</v>
      </c>
      <c r="S933" s="11" t="str">
        <f t="shared" si="181"/>
        <v>M</v>
      </c>
      <c r="T933" s="16" t="str">
        <f t="shared" ref="T933:T964" si="190">IF(P933&lt;2,LEFT(U933,3),LEFT(U933,2)&amp;P933-2)</f>
        <v>465</v>
      </c>
      <c r="U933" s="16" t="str">
        <f t="shared" si="186"/>
        <v>4644</v>
      </c>
      <c r="V933" s="22">
        <v>6.81</v>
      </c>
      <c r="W933" s="9">
        <f t="shared" si="182"/>
        <v>2</v>
      </c>
      <c r="X933" s="10">
        <f t="shared" si="187"/>
        <v>68.099999999999994</v>
      </c>
      <c r="Y933" s="11" t="str">
        <f t="shared" si="183"/>
        <v>68.1</v>
      </c>
      <c r="Z933" s="11">
        <f t="shared" si="184"/>
        <v>0</v>
      </c>
      <c r="AB933" s="16" t="str">
        <f t="shared" si="185"/>
        <v>68R1</v>
      </c>
    </row>
    <row r="934" spans="15:28">
      <c r="O934" s="16">
        <v>4.75</v>
      </c>
      <c r="P934" s="9">
        <f t="shared" si="188"/>
        <v>7</v>
      </c>
      <c r="Q934" s="9">
        <f t="shared" si="189"/>
        <v>4750000</v>
      </c>
      <c r="R934" s="11" t="str">
        <f t="shared" si="180"/>
        <v>4.75</v>
      </c>
      <c r="S934" s="11" t="str">
        <f t="shared" si="181"/>
        <v>M</v>
      </c>
      <c r="T934" s="16" t="str">
        <f t="shared" si="190"/>
        <v>475</v>
      </c>
      <c r="U934" s="16" t="str">
        <f t="shared" si="186"/>
        <v>4754</v>
      </c>
      <c r="V934" s="22">
        <v>6.9</v>
      </c>
      <c r="W934" s="9">
        <f t="shared" si="182"/>
        <v>2</v>
      </c>
      <c r="X934" s="10">
        <f t="shared" si="187"/>
        <v>69</v>
      </c>
      <c r="Y934" s="11" t="str">
        <f t="shared" si="183"/>
        <v>69.0</v>
      </c>
      <c r="Z934" s="11">
        <f t="shared" si="184"/>
        <v>0</v>
      </c>
      <c r="AB934" s="16" t="str">
        <f t="shared" si="185"/>
        <v>69R0</v>
      </c>
    </row>
    <row r="935" spans="15:28">
      <c r="O935" s="16">
        <v>4.87</v>
      </c>
      <c r="P935" s="9">
        <f t="shared" si="188"/>
        <v>7</v>
      </c>
      <c r="Q935" s="9">
        <f t="shared" si="189"/>
        <v>4870000</v>
      </c>
      <c r="R935" s="11" t="str">
        <f t="shared" si="180"/>
        <v>4.87</v>
      </c>
      <c r="S935" s="11" t="str">
        <f t="shared" si="181"/>
        <v>M</v>
      </c>
      <c r="T935" s="16" t="str">
        <f t="shared" si="190"/>
        <v>485</v>
      </c>
      <c r="U935" s="16" t="str">
        <f t="shared" si="186"/>
        <v>4874</v>
      </c>
      <c r="V935" s="22">
        <v>6.98</v>
      </c>
      <c r="W935" s="9">
        <f t="shared" si="182"/>
        <v>2</v>
      </c>
      <c r="X935" s="10">
        <f t="shared" si="187"/>
        <v>69.8</v>
      </c>
      <c r="Y935" s="11" t="str">
        <f t="shared" si="183"/>
        <v>69.8</v>
      </c>
      <c r="Z935" s="11">
        <f t="shared" si="184"/>
        <v>0</v>
      </c>
      <c r="AB935" s="16" t="str">
        <f t="shared" si="185"/>
        <v>69R8</v>
      </c>
    </row>
    <row r="936" spans="15:28">
      <c r="O936" s="16">
        <v>4.99</v>
      </c>
      <c r="P936" s="9">
        <f t="shared" si="188"/>
        <v>7</v>
      </c>
      <c r="Q936" s="9">
        <f t="shared" si="189"/>
        <v>4990000</v>
      </c>
      <c r="R936" s="11" t="str">
        <f t="shared" si="180"/>
        <v>4.99</v>
      </c>
      <c r="S936" s="11" t="str">
        <f t="shared" si="181"/>
        <v>M</v>
      </c>
      <c r="T936" s="16" t="str">
        <f t="shared" si="190"/>
        <v>495</v>
      </c>
      <c r="U936" s="16" t="str">
        <f t="shared" si="186"/>
        <v>4994</v>
      </c>
      <c r="V936" s="22">
        <v>7.06</v>
      </c>
      <c r="W936" s="9">
        <f t="shared" si="182"/>
        <v>2</v>
      </c>
      <c r="X936" s="10">
        <f t="shared" si="187"/>
        <v>70.599999999999994</v>
      </c>
      <c r="Y936" s="11" t="str">
        <f t="shared" si="183"/>
        <v>70.6</v>
      </c>
      <c r="Z936" s="11">
        <f t="shared" si="184"/>
        <v>0</v>
      </c>
      <c r="AB936" s="16" t="str">
        <f t="shared" si="185"/>
        <v>70R6</v>
      </c>
    </row>
    <row r="937" spans="15:28">
      <c r="O937" s="16">
        <v>5.1100000000000003</v>
      </c>
      <c r="P937" s="9">
        <f t="shared" si="188"/>
        <v>7</v>
      </c>
      <c r="Q937" s="9">
        <f t="shared" si="189"/>
        <v>5110000</v>
      </c>
      <c r="R937" s="11" t="str">
        <f t="shared" si="180"/>
        <v>5.11</v>
      </c>
      <c r="S937" s="11" t="str">
        <f t="shared" si="181"/>
        <v>M</v>
      </c>
      <c r="T937" s="16" t="str">
        <f t="shared" si="190"/>
        <v>515</v>
      </c>
      <c r="U937" s="16" t="str">
        <f t="shared" si="186"/>
        <v>5114</v>
      </c>
      <c r="V937" s="22">
        <v>7.15</v>
      </c>
      <c r="W937" s="9">
        <f t="shared" si="182"/>
        <v>2</v>
      </c>
      <c r="X937" s="10">
        <f t="shared" si="187"/>
        <v>71.5</v>
      </c>
      <c r="Y937" s="11" t="str">
        <f t="shared" si="183"/>
        <v>71.5</v>
      </c>
      <c r="Z937" s="11">
        <f t="shared" si="184"/>
        <v>0</v>
      </c>
      <c r="AB937" s="16" t="str">
        <f t="shared" si="185"/>
        <v>71R5</v>
      </c>
    </row>
    <row r="938" spans="15:28">
      <c r="O938" s="16">
        <v>5.23</v>
      </c>
      <c r="P938" s="9">
        <f t="shared" si="188"/>
        <v>7</v>
      </c>
      <c r="Q938" s="9">
        <f t="shared" si="189"/>
        <v>5230000.0000000009</v>
      </c>
      <c r="R938" s="11" t="str">
        <f t="shared" si="180"/>
        <v>5.23</v>
      </c>
      <c r="S938" s="11" t="str">
        <f t="shared" si="181"/>
        <v>M</v>
      </c>
      <c r="T938" s="16" t="str">
        <f t="shared" si="190"/>
        <v>525</v>
      </c>
      <c r="U938" s="16" t="str">
        <f t="shared" si="186"/>
        <v>5234</v>
      </c>
      <c r="V938" s="22">
        <v>7.23</v>
      </c>
      <c r="W938" s="9">
        <f t="shared" si="182"/>
        <v>2</v>
      </c>
      <c r="X938" s="10">
        <f t="shared" si="187"/>
        <v>72.3</v>
      </c>
      <c r="Y938" s="11" t="str">
        <f t="shared" si="183"/>
        <v>72.3</v>
      </c>
      <c r="Z938" s="11">
        <f t="shared" si="184"/>
        <v>0</v>
      </c>
      <c r="AB938" s="16" t="str">
        <f t="shared" si="185"/>
        <v>72R3</v>
      </c>
    </row>
    <row r="939" spans="15:28">
      <c r="O939" s="16">
        <v>5.36</v>
      </c>
      <c r="P939" s="9">
        <f t="shared" si="188"/>
        <v>7</v>
      </c>
      <c r="Q939" s="9">
        <f t="shared" si="189"/>
        <v>5360000</v>
      </c>
      <c r="R939" s="11" t="str">
        <f t="shared" si="180"/>
        <v>5.36</v>
      </c>
      <c r="S939" s="11" t="str">
        <f t="shared" si="181"/>
        <v>M</v>
      </c>
      <c r="T939" s="16" t="str">
        <f t="shared" si="190"/>
        <v>535</v>
      </c>
      <c r="U939" s="16" t="str">
        <f t="shared" si="186"/>
        <v>5364</v>
      </c>
      <c r="V939" s="22">
        <v>7.32</v>
      </c>
      <c r="W939" s="9">
        <f t="shared" si="182"/>
        <v>2</v>
      </c>
      <c r="X939" s="10">
        <f t="shared" si="187"/>
        <v>73.2</v>
      </c>
      <c r="Y939" s="11" t="str">
        <f t="shared" si="183"/>
        <v>73.2</v>
      </c>
      <c r="Z939" s="11">
        <f t="shared" si="184"/>
        <v>0</v>
      </c>
      <c r="AB939" s="16" t="str">
        <f t="shared" si="185"/>
        <v>73R2</v>
      </c>
    </row>
    <row r="940" spans="15:28">
      <c r="O940" s="16">
        <v>5.49</v>
      </c>
      <c r="P940" s="9">
        <f t="shared" si="188"/>
        <v>7</v>
      </c>
      <c r="Q940" s="9">
        <f t="shared" si="189"/>
        <v>5490000</v>
      </c>
      <c r="R940" s="11" t="str">
        <f t="shared" si="180"/>
        <v>5.49</v>
      </c>
      <c r="S940" s="11" t="str">
        <f t="shared" si="181"/>
        <v>M</v>
      </c>
      <c r="T940" s="16" t="str">
        <f t="shared" si="190"/>
        <v>545</v>
      </c>
      <c r="U940" s="16" t="str">
        <f t="shared" si="186"/>
        <v>5494</v>
      </c>
      <c r="V940" s="22">
        <v>7.41</v>
      </c>
      <c r="W940" s="9">
        <f t="shared" si="182"/>
        <v>2</v>
      </c>
      <c r="X940" s="10">
        <f t="shared" si="187"/>
        <v>74.099999999999994</v>
      </c>
      <c r="Y940" s="11" t="str">
        <f t="shared" si="183"/>
        <v>74.1</v>
      </c>
      <c r="Z940" s="11">
        <f t="shared" si="184"/>
        <v>0</v>
      </c>
      <c r="AB940" s="16" t="str">
        <f t="shared" si="185"/>
        <v>74R1</v>
      </c>
    </row>
    <row r="941" spans="15:28">
      <c r="O941" s="16">
        <v>5.62</v>
      </c>
      <c r="P941" s="9">
        <f t="shared" si="188"/>
        <v>7</v>
      </c>
      <c r="Q941" s="9">
        <f t="shared" si="189"/>
        <v>5620000</v>
      </c>
      <c r="R941" s="11" t="str">
        <f t="shared" si="180"/>
        <v>5.62</v>
      </c>
      <c r="S941" s="11" t="str">
        <f t="shared" si="181"/>
        <v>M</v>
      </c>
      <c r="T941" s="16" t="str">
        <f t="shared" si="190"/>
        <v>565</v>
      </c>
      <c r="U941" s="16" t="str">
        <f t="shared" si="186"/>
        <v>5624</v>
      </c>
      <c r="V941" s="22">
        <v>7.5</v>
      </c>
      <c r="W941" s="9">
        <f t="shared" si="182"/>
        <v>2</v>
      </c>
      <c r="X941" s="10">
        <f t="shared" si="187"/>
        <v>75</v>
      </c>
      <c r="Y941" s="11" t="str">
        <f t="shared" si="183"/>
        <v>75.0</v>
      </c>
      <c r="Z941" s="11">
        <f t="shared" si="184"/>
        <v>0</v>
      </c>
      <c r="AB941" s="16" t="str">
        <f t="shared" si="185"/>
        <v>75R0</v>
      </c>
    </row>
    <row r="942" spans="15:28">
      <c r="O942" s="16">
        <v>5.76</v>
      </c>
      <c r="P942" s="9">
        <f t="shared" si="188"/>
        <v>7</v>
      </c>
      <c r="Q942" s="9">
        <f t="shared" si="189"/>
        <v>5760000</v>
      </c>
      <c r="R942" s="11" t="str">
        <f t="shared" si="180"/>
        <v>5.76</v>
      </c>
      <c r="S942" s="11" t="str">
        <f t="shared" si="181"/>
        <v>M</v>
      </c>
      <c r="T942" s="16" t="str">
        <f t="shared" si="190"/>
        <v>575</v>
      </c>
      <c r="U942" s="16" t="str">
        <f t="shared" si="186"/>
        <v>5764</v>
      </c>
      <c r="V942" s="22">
        <v>7.59</v>
      </c>
      <c r="W942" s="9">
        <f t="shared" si="182"/>
        <v>2</v>
      </c>
      <c r="X942" s="10">
        <f t="shared" si="187"/>
        <v>75.900000000000006</v>
      </c>
      <c r="Y942" s="11" t="str">
        <f t="shared" si="183"/>
        <v>75.9</v>
      </c>
      <c r="Z942" s="11">
        <f t="shared" si="184"/>
        <v>0</v>
      </c>
      <c r="AB942" s="16" t="str">
        <f t="shared" si="185"/>
        <v>75R9</v>
      </c>
    </row>
    <row r="943" spans="15:28">
      <c r="O943" s="16">
        <v>5.9</v>
      </c>
      <c r="P943" s="9">
        <f t="shared" si="188"/>
        <v>7</v>
      </c>
      <c r="Q943" s="9">
        <f t="shared" si="189"/>
        <v>5900000</v>
      </c>
      <c r="R943" s="11" t="str">
        <f t="shared" si="180"/>
        <v>5.90</v>
      </c>
      <c r="S943" s="11" t="str">
        <f t="shared" si="181"/>
        <v>M</v>
      </c>
      <c r="T943" s="16" t="str">
        <f t="shared" si="190"/>
        <v>595</v>
      </c>
      <c r="U943" s="16" t="str">
        <f t="shared" si="186"/>
        <v>5904</v>
      </c>
      <c r="V943" s="22">
        <v>7.68</v>
      </c>
      <c r="W943" s="9">
        <f t="shared" si="182"/>
        <v>2</v>
      </c>
      <c r="X943" s="10">
        <f t="shared" si="187"/>
        <v>76.8</v>
      </c>
      <c r="Y943" s="11" t="str">
        <f t="shared" si="183"/>
        <v>76.8</v>
      </c>
      <c r="Z943" s="11">
        <f t="shared" si="184"/>
        <v>0</v>
      </c>
      <c r="AB943" s="16" t="str">
        <f t="shared" si="185"/>
        <v>76R8</v>
      </c>
    </row>
    <row r="944" spans="15:28">
      <c r="O944" s="16">
        <v>6.04</v>
      </c>
      <c r="P944" s="9">
        <f t="shared" si="188"/>
        <v>7</v>
      </c>
      <c r="Q944" s="9">
        <f t="shared" si="189"/>
        <v>6040000</v>
      </c>
      <c r="R944" s="11" t="str">
        <f t="shared" si="180"/>
        <v>6.04</v>
      </c>
      <c r="S944" s="11" t="str">
        <f t="shared" si="181"/>
        <v>M</v>
      </c>
      <c r="T944" s="16" t="str">
        <f t="shared" si="190"/>
        <v>605</v>
      </c>
      <c r="U944" s="16" t="str">
        <f t="shared" si="186"/>
        <v>6044</v>
      </c>
      <c r="V944" s="22">
        <v>7.77</v>
      </c>
      <c r="W944" s="9">
        <f t="shared" si="182"/>
        <v>2</v>
      </c>
      <c r="X944" s="10">
        <f t="shared" si="187"/>
        <v>77.7</v>
      </c>
      <c r="Y944" s="11" t="str">
        <f t="shared" si="183"/>
        <v>77.7</v>
      </c>
      <c r="Z944" s="11">
        <f t="shared" si="184"/>
        <v>0</v>
      </c>
      <c r="AB944" s="16" t="str">
        <f t="shared" si="185"/>
        <v>77R7</v>
      </c>
    </row>
    <row r="945" spans="15:28">
      <c r="O945" s="16">
        <v>6.19</v>
      </c>
      <c r="P945" s="9">
        <f t="shared" si="188"/>
        <v>7</v>
      </c>
      <c r="Q945" s="9">
        <f t="shared" si="189"/>
        <v>6190000.0000000009</v>
      </c>
      <c r="R945" s="11" t="str">
        <f t="shared" si="180"/>
        <v>6.19</v>
      </c>
      <c r="S945" s="11" t="str">
        <f t="shared" si="181"/>
        <v>M</v>
      </c>
      <c r="T945" s="16" t="str">
        <f t="shared" si="190"/>
        <v>615</v>
      </c>
      <c r="U945" s="16" t="str">
        <f t="shared" si="186"/>
        <v>6194</v>
      </c>
      <c r="V945" s="22">
        <v>7.87</v>
      </c>
      <c r="W945" s="9">
        <f t="shared" si="182"/>
        <v>2</v>
      </c>
      <c r="X945" s="10">
        <f t="shared" si="187"/>
        <v>78.7</v>
      </c>
      <c r="Y945" s="11" t="str">
        <f t="shared" si="183"/>
        <v>78.7</v>
      </c>
      <c r="Z945" s="11">
        <f t="shared" si="184"/>
        <v>0</v>
      </c>
      <c r="AB945" s="16" t="str">
        <f t="shared" si="185"/>
        <v>78R7</v>
      </c>
    </row>
    <row r="946" spans="15:28">
      <c r="O946" s="16">
        <v>6.34</v>
      </c>
      <c r="P946" s="9">
        <f t="shared" si="188"/>
        <v>7</v>
      </c>
      <c r="Q946" s="9">
        <f t="shared" si="189"/>
        <v>6340000</v>
      </c>
      <c r="R946" s="11" t="str">
        <f t="shared" si="180"/>
        <v>6.34</v>
      </c>
      <c r="S946" s="11" t="str">
        <f t="shared" si="181"/>
        <v>M</v>
      </c>
      <c r="T946" s="16" t="str">
        <f t="shared" si="190"/>
        <v>635</v>
      </c>
      <c r="U946" s="16" t="str">
        <f t="shared" si="186"/>
        <v>6344</v>
      </c>
      <c r="V946" s="22">
        <v>7.96</v>
      </c>
      <c r="W946" s="9">
        <f t="shared" si="182"/>
        <v>2</v>
      </c>
      <c r="X946" s="10">
        <f t="shared" si="187"/>
        <v>79.599999999999994</v>
      </c>
      <c r="Y946" s="11" t="str">
        <f t="shared" si="183"/>
        <v>79.6</v>
      </c>
      <c r="Z946" s="11">
        <f t="shared" si="184"/>
        <v>0</v>
      </c>
      <c r="AB946" s="16" t="str">
        <f t="shared" si="185"/>
        <v>79R6</v>
      </c>
    </row>
    <row r="947" spans="15:28">
      <c r="O947" s="16">
        <v>6.49</v>
      </c>
      <c r="P947" s="9">
        <f t="shared" si="188"/>
        <v>7</v>
      </c>
      <c r="Q947" s="9">
        <f t="shared" si="189"/>
        <v>6490000</v>
      </c>
      <c r="R947" s="11" t="str">
        <f t="shared" si="180"/>
        <v>6.49</v>
      </c>
      <c r="S947" s="11" t="str">
        <f t="shared" si="181"/>
        <v>M</v>
      </c>
      <c r="T947" s="16" t="str">
        <f t="shared" si="190"/>
        <v>645</v>
      </c>
      <c r="U947" s="16" t="str">
        <f t="shared" si="186"/>
        <v>6494</v>
      </c>
      <c r="V947" s="22">
        <v>8.06</v>
      </c>
      <c r="W947" s="9">
        <f t="shared" si="182"/>
        <v>2</v>
      </c>
      <c r="X947" s="10">
        <f t="shared" si="187"/>
        <v>80.599999999999994</v>
      </c>
      <c r="Y947" s="11" t="str">
        <f t="shared" si="183"/>
        <v>80.6</v>
      </c>
      <c r="Z947" s="11">
        <f t="shared" si="184"/>
        <v>0</v>
      </c>
      <c r="AB947" s="16" t="str">
        <f t="shared" si="185"/>
        <v>80R6</v>
      </c>
    </row>
    <row r="948" spans="15:28">
      <c r="O948" s="16">
        <v>6.65</v>
      </c>
      <c r="P948" s="9">
        <f t="shared" si="188"/>
        <v>7</v>
      </c>
      <c r="Q948" s="9">
        <f t="shared" si="189"/>
        <v>6650000</v>
      </c>
      <c r="R948" s="11" t="str">
        <f t="shared" si="180"/>
        <v>6.65</v>
      </c>
      <c r="S948" s="11" t="str">
        <f t="shared" si="181"/>
        <v>M</v>
      </c>
      <c r="T948" s="16" t="str">
        <f t="shared" si="190"/>
        <v>665</v>
      </c>
      <c r="U948" s="16" t="str">
        <f t="shared" si="186"/>
        <v>6654</v>
      </c>
      <c r="V948" s="22">
        <v>8.16</v>
      </c>
      <c r="W948" s="9">
        <f t="shared" si="182"/>
        <v>2</v>
      </c>
      <c r="X948" s="10">
        <f t="shared" si="187"/>
        <v>81.599999999999994</v>
      </c>
      <c r="Y948" s="11" t="str">
        <f t="shared" si="183"/>
        <v>81.6</v>
      </c>
      <c r="Z948" s="11">
        <f t="shared" si="184"/>
        <v>0</v>
      </c>
      <c r="AB948" s="16" t="str">
        <f t="shared" si="185"/>
        <v>81R6</v>
      </c>
    </row>
    <row r="949" spans="15:28">
      <c r="O949" s="16">
        <v>6.81</v>
      </c>
      <c r="P949" s="9">
        <f t="shared" si="188"/>
        <v>7</v>
      </c>
      <c r="Q949" s="9">
        <f t="shared" si="189"/>
        <v>6810000</v>
      </c>
      <c r="R949" s="11" t="str">
        <f t="shared" si="180"/>
        <v>6.81</v>
      </c>
      <c r="S949" s="11" t="str">
        <f t="shared" si="181"/>
        <v>M</v>
      </c>
      <c r="T949" s="16" t="str">
        <f t="shared" si="190"/>
        <v>685</v>
      </c>
      <c r="U949" s="16" t="str">
        <f t="shared" si="186"/>
        <v>6814</v>
      </c>
      <c r="V949" s="22">
        <v>8.25</v>
      </c>
      <c r="W949" s="9">
        <f t="shared" si="182"/>
        <v>2</v>
      </c>
      <c r="X949" s="10">
        <f t="shared" si="187"/>
        <v>82.5</v>
      </c>
      <c r="Y949" s="11" t="str">
        <f t="shared" si="183"/>
        <v>82.5</v>
      </c>
      <c r="Z949" s="11">
        <f t="shared" si="184"/>
        <v>0</v>
      </c>
      <c r="AB949" s="16" t="str">
        <f t="shared" si="185"/>
        <v>82R5</v>
      </c>
    </row>
    <row r="950" spans="15:28">
      <c r="O950" s="16">
        <v>6.98</v>
      </c>
      <c r="P950" s="9">
        <f t="shared" si="188"/>
        <v>7</v>
      </c>
      <c r="Q950" s="9">
        <f t="shared" si="189"/>
        <v>6980000</v>
      </c>
      <c r="R950" s="11" t="str">
        <f t="shared" si="180"/>
        <v>6.98</v>
      </c>
      <c r="S950" s="11" t="str">
        <f t="shared" si="181"/>
        <v>M</v>
      </c>
      <c r="T950" s="16" t="str">
        <f t="shared" si="190"/>
        <v>695</v>
      </c>
      <c r="U950" s="16" t="str">
        <f t="shared" si="186"/>
        <v>6984</v>
      </c>
      <c r="V950" s="22">
        <v>8.35</v>
      </c>
      <c r="W950" s="9">
        <f t="shared" si="182"/>
        <v>2</v>
      </c>
      <c r="X950" s="10">
        <f t="shared" si="187"/>
        <v>83.5</v>
      </c>
      <c r="Y950" s="11" t="str">
        <f t="shared" si="183"/>
        <v>83.5</v>
      </c>
      <c r="Z950" s="11">
        <f t="shared" si="184"/>
        <v>0</v>
      </c>
      <c r="AB950" s="16" t="str">
        <f t="shared" si="185"/>
        <v>83R5</v>
      </c>
    </row>
    <row r="951" spans="15:28">
      <c r="O951" s="16">
        <v>7.15</v>
      </c>
      <c r="P951" s="9">
        <f t="shared" si="188"/>
        <v>7</v>
      </c>
      <c r="Q951" s="9">
        <f t="shared" si="189"/>
        <v>7150000</v>
      </c>
      <c r="R951" s="11" t="str">
        <f t="shared" si="180"/>
        <v>7.15</v>
      </c>
      <c r="S951" s="11" t="str">
        <f t="shared" si="181"/>
        <v>M</v>
      </c>
      <c r="T951" s="16" t="str">
        <f t="shared" si="190"/>
        <v>715</v>
      </c>
      <c r="U951" s="16" t="str">
        <f t="shared" si="186"/>
        <v>7154</v>
      </c>
      <c r="V951" s="22">
        <v>8.4499999999999993</v>
      </c>
      <c r="W951" s="9">
        <f t="shared" si="182"/>
        <v>2</v>
      </c>
      <c r="X951" s="10">
        <f t="shared" si="187"/>
        <v>84.499999999999986</v>
      </c>
      <c r="Y951" s="11" t="str">
        <f t="shared" si="183"/>
        <v>84.5</v>
      </c>
      <c r="Z951" s="11">
        <f t="shared" si="184"/>
        <v>0</v>
      </c>
      <c r="AB951" s="16" t="str">
        <f t="shared" si="185"/>
        <v>84R5</v>
      </c>
    </row>
    <row r="952" spans="15:28">
      <c r="O952" s="16">
        <v>7.32</v>
      </c>
      <c r="P952" s="9">
        <f t="shared" si="188"/>
        <v>7</v>
      </c>
      <c r="Q952" s="9">
        <f t="shared" si="189"/>
        <v>7320000</v>
      </c>
      <c r="R952" s="11" t="str">
        <f t="shared" si="180"/>
        <v>7.32</v>
      </c>
      <c r="S952" s="11" t="str">
        <f t="shared" si="181"/>
        <v>M</v>
      </c>
      <c r="T952" s="16" t="str">
        <f t="shared" si="190"/>
        <v>735</v>
      </c>
      <c r="U952" s="16" t="str">
        <f t="shared" si="186"/>
        <v>7324</v>
      </c>
      <c r="V952" s="22">
        <v>8.56</v>
      </c>
      <c r="W952" s="9">
        <f t="shared" si="182"/>
        <v>2</v>
      </c>
      <c r="X952" s="10">
        <f t="shared" si="187"/>
        <v>85.6</v>
      </c>
      <c r="Y952" s="11" t="str">
        <f t="shared" si="183"/>
        <v>85.6</v>
      </c>
      <c r="Z952" s="11">
        <f t="shared" si="184"/>
        <v>0</v>
      </c>
      <c r="AB952" s="16" t="str">
        <f t="shared" si="185"/>
        <v>85R6</v>
      </c>
    </row>
    <row r="953" spans="15:28">
      <c r="O953" s="16">
        <v>7.5</v>
      </c>
      <c r="P953" s="9">
        <f t="shared" si="188"/>
        <v>7</v>
      </c>
      <c r="Q953" s="9">
        <f t="shared" si="189"/>
        <v>7500000</v>
      </c>
      <c r="R953" s="11" t="str">
        <f t="shared" si="180"/>
        <v>7.50</v>
      </c>
      <c r="S953" s="11" t="str">
        <f t="shared" si="181"/>
        <v>M</v>
      </c>
      <c r="T953" s="16" t="str">
        <f t="shared" si="190"/>
        <v>755</v>
      </c>
      <c r="U953" s="16" t="str">
        <f t="shared" si="186"/>
        <v>7504</v>
      </c>
      <c r="V953" s="22">
        <v>8.66</v>
      </c>
      <c r="W953" s="9">
        <f t="shared" si="182"/>
        <v>2</v>
      </c>
      <c r="X953" s="10">
        <f t="shared" si="187"/>
        <v>86.6</v>
      </c>
      <c r="Y953" s="11" t="str">
        <f t="shared" si="183"/>
        <v>86.6</v>
      </c>
      <c r="Z953" s="11">
        <f t="shared" si="184"/>
        <v>0</v>
      </c>
      <c r="AB953" s="16" t="str">
        <f t="shared" si="185"/>
        <v>86R6</v>
      </c>
    </row>
    <row r="954" spans="15:28">
      <c r="O954" s="16">
        <v>7.68</v>
      </c>
      <c r="P954" s="9">
        <f t="shared" si="188"/>
        <v>7</v>
      </c>
      <c r="Q954" s="9">
        <f t="shared" si="189"/>
        <v>7680000</v>
      </c>
      <c r="R954" s="11" t="str">
        <f t="shared" si="180"/>
        <v>7.68</v>
      </c>
      <c r="S954" s="11" t="str">
        <f t="shared" si="181"/>
        <v>M</v>
      </c>
      <c r="T954" s="16" t="str">
        <f t="shared" si="190"/>
        <v>765</v>
      </c>
      <c r="U954" s="16" t="str">
        <f t="shared" si="186"/>
        <v>7684</v>
      </c>
      <c r="V954" s="22">
        <v>8.76</v>
      </c>
      <c r="W954" s="9">
        <f t="shared" si="182"/>
        <v>2</v>
      </c>
      <c r="X954" s="10">
        <f t="shared" si="187"/>
        <v>87.6</v>
      </c>
      <c r="Y954" s="11" t="str">
        <f t="shared" si="183"/>
        <v>87.6</v>
      </c>
      <c r="Z954" s="11">
        <f t="shared" si="184"/>
        <v>0</v>
      </c>
      <c r="AB954" s="16" t="str">
        <f t="shared" si="185"/>
        <v>87R6</v>
      </c>
    </row>
    <row r="955" spans="15:28">
      <c r="O955" s="16">
        <v>7.87</v>
      </c>
      <c r="P955" s="9">
        <f t="shared" si="188"/>
        <v>7</v>
      </c>
      <c r="Q955" s="9">
        <f t="shared" si="189"/>
        <v>7870000</v>
      </c>
      <c r="R955" s="11" t="str">
        <f t="shared" si="180"/>
        <v>7.87</v>
      </c>
      <c r="S955" s="11" t="str">
        <f t="shared" si="181"/>
        <v>M</v>
      </c>
      <c r="T955" s="16" t="str">
        <f t="shared" si="190"/>
        <v>785</v>
      </c>
      <c r="U955" s="16" t="str">
        <f t="shared" si="186"/>
        <v>7874</v>
      </c>
      <c r="V955" s="22">
        <v>8.8699999999999992</v>
      </c>
      <c r="W955" s="9">
        <f t="shared" si="182"/>
        <v>2</v>
      </c>
      <c r="X955" s="10">
        <f t="shared" si="187"/>
        <v>88.699999999999989</v>
      </c>
      <c r="Y955" s="11" t="str">
        <f t="shared" si="183"/>
        <v>88.7</v>
      </c>
      <c r="Z955" s="11">
        <f t="shared" si="184"/>
        <v>0</v>
      </c>
      <c r="AB955" s="16" t="str">
        <f t="shared" si="185"/>
        <v>88R7</v>
      </c>
    </row>
    <row r="956" spans="15:28">
      <c r="O956" s="16">
        <v>8.06</v>
      </c>
      <c r="P956" s="9">
        <f t="shared" si="188"/>
        <v>7</v>
      </c>
      <c r="Q956" s="9">
        <f t="shared" si="189"/>
        <v>8060000</v>
      </c>
      <c r="R956" s="11" t="str">
        <f t="shared" si="180"/>
        <v>8.06</v>
      </c>
      <c r="S956" s="11" t="str">
        <f t="shared" si="181"/>
        <v>M</v>
      </c>
      <c r="T956" s="16" t="str">
        <f t="shared" si="190"/>
        <v>805</v>
      </c>
      <c r="U956" s="16" t="str">
        <f t="shared" si="186"/>
        <v>8064</v>
      </c>
      <c r="V956" s="22">
        <v>8.98</v>
      </c>
      <c r="W956" s="9">
        <f t="shared" si="182"/>
        <v>2</v>
      </c>
      <c r="X956" s="10">
        <f t="shared" si="187"/>
        <v>89.8</v>
      </c>
      <c r="Y956" s="11" t="str">
        <f t="shared" si="183"/>
        <v>89.8</v>
      </c>
      <c r="Z956" s="11">
        <f t="shared" si="184"/>
        <v>0</v>
      </c>
      <c r="AB956" s="16" t="str">
        <f t="shared" si="185"/>
        <v>89R8</v>
      </c>
    </row>
    <row r="957" spans="15:28">
      <c r="O957" s="16">
        <v>8.25</v>
      </c>
      <c r="P957" s="9">
        <f t="shared" si="188"/>
        <v>7</v>
      </c>
      <c r="Q957" s="9">
        <f t="shared" si="189"/>
        <v>8250000</v>
      </c>
      <c r="R957" s="11" t="str">
        <f t="shared" si="180"/>
        <v>8.25</v>
      </c>
      <c r="S957" s="11" t="str">
        <f t="shared" si="181"/>
        <v>M</v>
      </c>
      <c r="T957" s="16" t="str">
        <f t="shared" si="190"/>
        <v>825</v>
      </c>
      <c r="U957" s="16" t="str">
        <f t="shared" si="186"/>
        <v>8254</v>
      </c>
      <c r="V957" s="22">
        <v>9.09</v>
      </c>
      <c r="W957" s="9">
        <f t="shared" si="182"/>
        <v>2</v>
      </c>
      <c r="X957" s="10">
        <f t="shared" si="187"/>
        <v>90.9</v>
      </c>
      <c r="Y957" s="11" t="str">
        <f t="shared" si="183"/>
        <v>90.9</v>
      </c>
      <c r="Z957" s="11">
        <f t="shared" si="184"/>
        <v>0</v>
      </c>
      <c r="AB957" s="16" t="str">
        <f t="shared" si="185"/>
        <v>90R9</v>
      </c>
    </row>
    <row r="958" spans="15:28">
      <c r="O958" s="16">
        <v>8.4499999999999993</v>
      </c>
      <c r="P958" s="9">
        <f t="shared" si="188"/>
        <v>7</v>
      </c>
      <c r="Q958" s="9">
        <f t="shared" si="189"/>
        <v>8450000</v>
      </c>
      <c r="R958" s="11" t="str">
        <f t="shared" si="180"/>
        <v>8.45</v>
      </c>
      <c r="S958" s="11" t="str">
        <f t="shared" si="181"/>
        <v>M</v>
      </c>
      <c r="T958" s="16" t="str">
        <f t="shared" si="190"/>
        <v>845</v>
      </c>
      <c r="U958" s="16" t="str">
        <f t="shared" si="186"/>
        <v>8454</v>
      </c>
      <c r="V958" s="22">
        <v>9.1999999999999993</v>
      </c>
      <c r="W958" s="9">
        <f t="shared" si="182"/>
        <v>2</v>
      </c>
      <c r="X958" s="10">
        <f t="shared" si="187"/>
        <v>91.999999999999986</v>
      </c>
      <c r="Y958" s="11" t="str">
        <f t="shared" si="183"/>
        <v>92.0</v>
      </c>
      <c r="Z958" s="11">
        <f t="shared" si="184"/>
        <v>0</v>
      </c>
      <c r="AB958" s="16" t="str">
        <f t="shared" si="185"/>
        <v>92R0</v>
      </c>
    </row>
    <row r="959" spans="15:28">
      <c r="O959" s="16">
        <v>8.66</v>
      </c>
      <c r="P959" s="9">
        <f t="shared" si="188"/>
        <v>7</v>
      </c>
      <c r="Q959" s="9">
        <f t="shared" si="189"/>
        <v>8660000</v>
      </c>
      <c r="R959" s="11" t="str">
        <f t="shared" si="180"/>
        <v>8.66</v>
      </c>
      <c r="S959" s="11" t="str">
        <f t="shared" si="181"/>
        <v>M</v>
      </c>
      <c r="T959" s="16" t="str">
        <f t="shared" si="190"/>
        <v>865</v>
      </c>
      <c r="U959" s="16" t="str">
        <f t="shared" si="186"/>
        <v>8664</v>
      </c>
      <c r="V959" s="22">
        <v>9.31</v>
      </c>
      <c r="W959" s="9">
        <f t="shared" si="182"/>
        <v>2</v>
      </c>
      <c r="X959" s="10">
        <f t="shared" si="187"/>
        <v>93.1</v>
      </c>
      <c r="Y959" s="11" t="str">
        <f t="shared" si="183"/>
        <v>93.1</v>
      </c>
      <c r="Z959" s="11">
        <f t="shared" si="184"/>
        <v>0</v>
      </c>
      <c r="AB959" s="16" t="str">
        <f t="shared" si="185"/>
        <v>93R1</v>
      </c>
    </row>
    <row r="960" spans="15:28">
      <c r="O960" s="16">
        <v>8.8699999999999992</v>
      </c>
      <c r="P960" s="9">
        <f t="shared" si="188"/>
        <v>7</v>
      </c>
      <c r="Q960" s="9">
        <f t="shared" si="189"/>
        <v>8869999.9999999981</v>
      </c>
      <c r="R960" s="11" t="str">
        <f t="shared" si="180"/>
        <v>8.87</v>
      </c>
      <c r="S960" s="11" t="str">
        <f t="shared" si="181"/>
        <v>M</v>
      </c>
      <c r="T960" s="16" t="str">
        <f t="shared" si="190"/>
        <v>885</v>
      </c>
      <c r="U960" s="16" t="str">
        <f t="shared" si="186"/>
        <v>8874</v>
      </c>
      <c r="V960" s="22">
        <v>9.42</v>
      </c>
      <c r="W960" s="9">
        <f t="shared" si="182"/>
        <v>2</v>
      </c>
      <c r="X960" s="10">
        <f t="shared" si="187"/>
        <v>94.2</v>
      </c>
      <c r="Y960" s="11" t="str">
        <f t="shared" si="183"/>
        <v>94.2</v>
      </c>
      <c r="Z960" s="11">
        <f t="shared" si="184"/>
        <v>0</v>
      </c>
      <c r="AB960" s="16" t="str">
        <f t="shared" si="185"/>
        <v>94R2</v>
      </c>
    </row>
    <row r="961" spans="15:28">
      <c r="O961" s="16">
        <v>9.09</v>
      </c>
      <c r="P961" s="9">
        <f t="shared" si="188"/>
        <v>7</v>
      </c>
      <c r="Q961" s="9">
        <f t="shared" si="189"/>
        <v>9090000</v>
      </c>
      <c r="R961" s="11" t="str">
        <f t="shared" si="180"/>
        <v>9.09</v>
      </c>
      <c r="S961" s="11" t="str">
        <f t="shared" si="181"/>
        <v>M</v>
      </c>
      <c r="T961" s="16" t="str">
        <f t="shared" si="190"/>
        <v>905</v>
      </c>
      <c r="U961" s="16" t="str">
        <f t="shared" si="186"/>
        <v>9094</v>
      </c>
      <c r="V961" s="22">
        <v>9.5299999999999994</v>
      </c>
      <c r="W961" s="9">
        <f t="shared" si="182"/>
        <v>2</v>
      </c>
      <c r="X961" s="10">
        <f t="shared" si="187"/>
        <v>95.299999999999983</v>
      </c>
      <c r="Y961" s="11" t="str">
        <f t="shared" si="183"/>
        <v>95.3</v>
      </c>
      <c r="Z961" s="11">
        <f t="shared" si="184"/>
        <v>0</v>
      </c>
      <c r="AB961" s="16" t="str">
        <f t="shared" si="185"/>
        <v>95R3</v>
      </c>
    </row>
    <row r="962" spans="15:28">
      <c r="O962" s="16">
        <v>9.31</v>
      </c>
      <c r="P962" s="9">
        <f t="shared" si="188"/>
        <v>7</v>
      </c>
      <c r="Q962" s="9">
        <f t="shared" si="189"/>
        <v>9310000</v>
      </c>
      <c r="R962" s="11" t="str">
        <f t="shared" si="180"/>
        <v>9.31</v>
      </c>
      <c r="S962" s="11" t="str">
        <f t="shared" si="181"/>
        <v>M</v>
      </c>
      <c r="T962" s="16" t="str">
        <f t="shared" si="190"/>
        <v>935</v>
      </c>
      <c r="U962" s="16" t="str">
        <f t="shared" si="186"/>
        <v>9314</v>
      </c>
      <c r="V962" s="22">
        <v>9.65</v>
      </c>
      <c r="W962" s="9">
        <f t="shared" si="182"/>
        <v>2</v>
      </c>
      <c r="X962" s="10">
        <f t="shared" si="187"/>
        <v>96.5</v>
      </c>
      <c r="Y962" s="11" t="str">
        <f t="shared" si="183"/>
        <v>96.5</v>
      </c>
      <c r="Z962" s="11">
        <f t="shared" si="184"/>
        <v>0</v>
      </c>
      <c r="AB962" s="16" t="str">
        <f t="shared" si="185"/>
        <v>96R5</v>
      </c>
    </row>
    <row r="963" spans="15:28">
      <c r="O963" s="16">
        <v>9.5299999999999994</v>
      </c>
      <c r="P963" s="9">
        <f t="shared" si="188"/>
        <v>7</v>
      </c>
      <c r="Q963" s="9">
        <f t="shared" si="189"/>
        <v>9530000</v>
      </c>
      <c r="R963" s="11" t="str">
        <f t="shared" si="180"/>
        <v>9.53</v>
      </c>
      <c r="S963" s="11" t="str">
        <f t="shared" si="181"/>
        <v>M</v>
      </c>
      <c r="T963" s="16" t="str">
        <f t="shared" si="190"/>
        <v>955</v>
      </c>
      <c r="U963" s="16" t="str">
        <f t="shared" si="186"/>
        <v>9534</v>
      </c>
      <c r="V963" s="22">
        <v>9.76</v>
      </c>
      <c r="W963" s="9">
        <f t="shared" si="182"/>
        <v>2</v>
      </c>
      <c r="X963" s="10">
        <f t="shared" si="187"/>
        <v>97.6</v>
      </c>
      <c r="Y963" s="11" t="str">
        <f t="shared" si="183"/>
        <v>97.6</v>
      </c>
      <c r="Z963" s="11">
        <f t="shared" si="184"/>
        <v>0</v>
      </c>
      <c r="AB963" s="16" t="str">
        <f t="shared" si="185"/>
        <v>97R6</v>
      </c>
    </row>
    <row r="964" spans="15:28">
      <c r="O964" s="16">
        <v>9.76</v>
      </c>
      <c r="P964" s="9">
        <f t="shared" si="188"/>
        <v>7</v>
      </c>
      <c r="Q964" s="9">
        <f t="shared" si="189"/>
        <v>9760000</v>
      </c>
      <c r="R964" s="11" t="str">
        <f t="shared" si="180"/>
        <v>9.76</v>
      </c>
      <c r="S964" s="11" t="str">
        <f t="shared" si="181"/>
        <v>M</v>
      </c>
      <c r="T964" s="16" t="str">
        <f t="shared" si="190"/>
        <v>975</v>
      </c>
      <c r="U964" s="16" t="str">
        <f t="shared" si="186"/>
        <v>9764</v>
      </c>
      <c r="V964" s="22">
        <v>9.8800000000000008</v>
      </c>
      <c r="W964" s="9">
        <f t="shared" si="182"/>
        <v>2</v>
      </c>
      <c r="X964" s="10">
        <f t="shared" si="187"/>
        <v>98.800000000000011</v>
      </c>
      <c r="Y964" s="11" t="str">
        <f t="shared" si="183"/>
        <v>98.8</v>
      </c>
      <c r="Z964" s="11">
        <f t="shared" si="184"/>
        <v>0</v>
      </c>
      <c r="AB964" s="16" t="str">
        <f t="shared" si="185"/>
        <v>98R8</v>
      </c>
    </row>
    <row r="965" spans="15:28">
      <c r="O965" s="16">
        <v>1</v>
      </c>
      <c r="P965" s="9">
        <f t="shared" si="188"/>
        <v>8</v>
      </c>
      <c r="Q965" s="9">
        <f t="shared" si="189"/>
        <v>10000000</v>
      </c>
      <c r="R965" s="11" t="str">
        <f t="shared" ref="R965" si="191">TEXT(Q965*_xlfn.XLOOKUP(P965,Index_Table,D_List),SUBSTITUTE(_xlfn.XLOOKUP(P965,Index_Table,T_List),"""",""))</f>
        <v>10.0</v>
      </c>
      <c r="S965" s="11" t="str">
        <f t="shared" si="181"/>
        <v>M</v>
      </c>
      <c r="T965" s="16" t="str">
        <f>IF(P965&lt;2,LEFT(U965,3),LEFT(U965,2)&amp;P965-2)</f>
        <v>106</v>
      </c>
      <c r="U965" s="16" t="str">
        <f t="shared" si="186"/>
        <v>1005</v>
      </c>
      <c r="V965" s="16">
        <v>1</v>
      </c>
      <c r="W965" s="9">
        <f t="shared" ref="W965:W1028" si="192">IF(V965=1,W964+1,W964)</f>
        <v>3</v>
      </c>
      <c r="X965" s="9">
        <f t="shared" si="187"/>
        <v>100</v>
      </c>
      <c r="Y965" s="11" t="str">
        <f t="shared" ref="Y965:Y1028" si="193">TEXT(X965*_xlfn.XLOOKUP(W965,Index_Table,D_List),SUBSTITUTE(_xlfn.XLOOKUP(W965,Index_Table,T_List),"""",""))</f>
        <v>100</v>
      </c>
      <c r="Z965" s="11">
        <f t="shared" ref="Z965:Z1028" si="194">_xlfn.XLOOKUP(W965,Index_Table,Sym_List)</f>
        <v>0</v>
      </c>
      <c r="AB965" s="16" t="str">
        <f t="shared" ref="AB965:AB1028" si="195">IF(W965&gt;2,LEFT(_xlfn.VALUETOTEXT(X965),3)&amp;W965-3,SUBSTITUTE(Y965,".","R"))</f>
        <v>1000</v>
      </c>
    </row>
    <row r="966" spans="15:28">
      <c r="V966" s="22">
        <v>1.01</v>
      </c>
      <c r="W966" s="9">
        <f t="shared" si="192"/>
        <v>3</v>
      </c>
      <c r="X966" s="9">
        <f>V966*10^W966/10</f>
        <v>101</v>
      </c>
      <c r="Y966" s="11" t="str">
        <f t="shared" si="193"/>
        <v>101</v>
      </c>
      <c r="Z966" s="11">
        <f t="shared" si="194"/>
        <v>0</v>
      </c>
      <c r="AB966" s="16" t="str">
        <f t="shared" si="195"/>
        <v>1010</v>
      </c>
    </row>
    <row r="967" spans="15:28">
      <c r="V967" s="22">
        <v>1.02</v>
      </c>
      <c r="W967" s="9">
        <f t="shared" si="192"/>
        <v>3</v>
      </c>
      <c r="X967" s="9">
        <f t="shared" ref="X967:X1030" si="196">V967*10^W967/10</f>
        <v>102</v>
      </c>
      <c r="Y967" s="11" t="str">
        <f t="shared" si="193"/>
        <v>102</v>
      </c>
      <c r="Z967" s="11">
        <f t="shared" si="194"/>
        <v>0</v>
      </c>
      <c r="AB967" s="16" t="str">
        <f t="shared" si="195"/>
        <v>1020</v>
      </c>
    </row>
    <row r="968" spans="15:28">
      <c r="V968" s="22">
        <v>1.04</v>
      </c>
      <c r="W968" s="9">
        <f t="shared" si="192"/>
        <v>3</v>
      </c>
      <c r="X968" s="9">
        <f t="shared" si="196"/>
        <v>104</v>
      </c>
      <c r="Y968" s="11" t="str">
        <f t="shared" si="193"/>
        <v>104</v>
      </c>
      <c r="Z968" s="11">
        <f t="shared" si="194"/>
        <v>0</v>
      </c>
      <c r="AB968" s="16" t="str">
        <f t="shared" si="195"/>
        <v>1040</v>
      </c>
    </row>
    <row r="969" spans="15:28">
      <c r="V969" s="22">
        <v>1.05</v>
      </c>
      <c r="W969" s="9">
        <f t="shared" si="192"/>
        <v>3</v>
      </c>
      <c r="X969" s="9">
        <f t="shared" si="196"/>
        <v>105</v>
      </c>
      <c r="Y969" s="11" t="str">
        <f t="shared" si="193"/>
        <v>105</v>
      </c>
      <c r="Z969" s="11">
        <f t="shared" si="194"/>
        <v>0</v>
      </c>
      <c r="AB969" s="16" t="str">
        <f t="shared" si="195"/>
        <v>1050</v>
      </c>
    </row>
    <row r="970" spans="15:28">
      <c r="V970" s="22">
        <v>1.06</v>
      </c>
      <c r="W970" s="9">
        <f t="shared" si="192"/>
        <v>3</v>
      </c>
      <c r="X970" s="9">
        <f t="shared" si="196"/>
        <v>106</v>
      </c>
      <c r="Y970" s="11" t="str">
        <f t="shared" si="193"/>
        <v>106</v>
      </c>
      <c r="Z970" s="11">
        <f t="shared" si="194"/>
        <v>0</v>
      </c>
      <c r="AB970" s="16" t="str">
        <f t="shared" si="195"/>
        <v>1060</v>
      </c>
    </row>
    <row r="971" spans="15:28">
      <c r="V971" s="22">
        <v>1.07</v>
      </c>
      <c r="W971" s="9">
        <f t="shared" si="192"/>
        <v>3</v>
      </c>
      <c r="X971" s="9">
        <f t="shared" si="196"/>
        <v>107</v>
      </c>
      <c r="Y971" s="11" t="str">
        <f t="shared" si="193"/>
        <v>107</v>
      </c>
      <c r="Z971" s="11">
        <f t="shared" si="194"/>
        <v>0</v>
      </c>
      <c r="AB971" s="16" t="str">
        <f t="shared" si="195"/>
        <v>1070</v>
      </c>
    </row>
    <row r="972" spans="15:28">
      <c r="V972" s="22">
        <v>1.0900000000000001</v>
      </c>
      <c r="W972" s="9">
        <f t="shared" si="192"/>
        <v>3</v>
      </c>
      <c r="X972" s="9">
        <f t="shared" si="196"/>
        <v>109</v>
      </c>
      <c r="Y972" s="11" t="str">
        <f t="shared" si="193"/>
        <v>109</v>
      </c>
      <c r="Z972" s="11">
        <f t="shared" si="194"/>
        <v>0</v>
      </c>
      <c r="AB972" s="16" t="str">
        <f t="shared" si="195"/>
        <v>1090</v>
      </c>
    </row>
    <row r="973" spans="15:28">
      <c r="V973" s="22">
        <v>1.1000000000000001</v>
      </c>
      <c r="W973" s="9">
        <f t="shared" si="192"/>
        <v>3</v>
      </c>
      <c r="X973" s="9">
        <f t="shared" si="196"/>
        <v>110</v>
      </c>
      <c r="Y973" s="11" t="str">
        <f t="shared" si="193"/>
        <v>110</v>
      </c>
      <c r="Z973" s="11">
        <f t="shared" si="194"/>
        <v>0</v>
      </c>
      <c r="AB973" s="16" t="str">
        <f t="shared" si="195"/>
        <v>1100</v>
      </c>
    </row>
    <row r="974" spans="15:28">
      <c r="V974" s="22">
        <v>1.1100000000000001</v>
      </c>
      <c r="W974" s="9">
        <f t="shared" si="192"/>
        <v>3</v>
      </c>
      <c r="X974" s="9">
        <f t="shared" si="196"/>
        <v>111</v>
      </c>
      <c r="Y974" s="11" t="str">
        <f t="shared" si="193"/>
        <v>111</v>
      </c>
      <c r="Z974" s="11">
        <f t="shared" si="194"/>
        <v>0</v>
      </c>
      <c r="AB974" s="16" t="str">
        <f t="shared" si="195"/>
        <v>1110</v>
      </c>
    </row>
    <row r="975" spans="15:28">
      <c r="V975" s="22">
        <v>1.1299999999999999</v>
      </c>
      <c r="W975" s="9">
        <f t="shared" si="192"/>
        <v>3</v>
      </c>
      <c r="X975" s="9">
        <f t="shared" si="196"/>
        <v>113</v>
      </c>
      <c r="Y975" s="11" t="str">
        <f t="shared" si="193"/>
        <v>113</v>
      </c>
      <c r="Z975" s="11">
        <f t="shared" si="194"/>
        <v>0</v>
      </c>
      <c r="AB975" s="16" t="str">
        <f t="shared" si="195"/>
        <v>1130</v>
      </c>
    </row>
    <row r="976" spans="15:28">
      <c r="V976" s="22">
        <v>1.1399999999999999</v>
      </c>
      <c r="W976" s="9">
        <f t="shared" si="192"/>
        <v>3</v>
      </c>
      <c r="X976" s="9">
        <f t="shared" si="196"/>
        <v>114</v>
      </c>
      <c r="Y976" s="11" t="str">
        <f t="shared" si="193"/>
        <v>114</v>
      </c>
      <c r="Z976" s="11">
        <f t="shared" si="194"/>
        <v>0</v>
      </c>
      <c r="AB976" s="16" t="str">
        <f t="shared" si="195"/>
        <v>1140</v>
      </c>
    </row>
    <row r="977" spans="22:28">
      <c r="V977" s="22">
        <v>1.1499999999999999</v>
      </c>
      <c r="W977" s="9">
        <f t="shared" si="192"/>
        <v>3</v>
      </c>
      <c r="X977" s="9">
        <f t="shared" si="196"/>
        <v>115</v>
      </c>
      <c r="Y977" s="11" t="str">
        <f t="shared" si="193"/>
        <v>115</v>
      </c>
      <c r="Z977" s="11">
        <f t="shared" si="194"/>
        <v>0</v>
      </c>
      <c r="AB977" s="16" t="str">
        <f t="shared" si="195"/>
        <v>1150</v>
      </c>
    </row>
    <row r="978" spans="22:28">
      <c r="V978" s="22">
        <v>1.17</v>
      </c>
      <c r="W978" s="9">
        <f t="shared" si="192"/>
        <v>3</v>
      </c>
      <c r="X978" s="9">
        <f t="shared" si="196"/>
        <v>117</v>
      </c>
      <c r="Y978" s="11" t="str">
        <f t="shared" si="193"/>
        <v>117</v>
      </c>
      <c r="Z978" s="11">
        <f t="shared" si="194"/>
        <v>0</v>
      </c>
      <c r="AB978" s="16" t="str">
        <f t="shared" si="195"/>
        <v>1170</v>
      </c>
    </row>
    <row r="979" spans="22:28">
      <c r="V979" s="22">
        <v>1.18</v>
      </c>
      <c r="W979" s="9">
        <f t="shared" si="192"/>
        <v>3</v>
      </c>
      <c r="X979" s="9">
        <f t="shared" si="196"/>
        <v>118</v>
      </c>
      <c r="Y979" s="11" t="str">
        <f t="shared" si="193"/>
        <v>118</v>
      </c>
      <c r="Z979" s="11">
        <f t="shared" si="194"/>
        <v>0</v>
      </c>
      <c r="AB979" s="16" t="str">
        <f t="shared" si="195"/>
        <v>1180</v>
      </c>
    </row>
    <row r="980" spans="22:28">
      <c r="V980" s="22">
        <v>1.2</v>
      </c>
      <c r="W980" s="9">
        <f t="shared" si="192"/>
        <v>3</v>
      </c>
      <c r="X980" s="9">
        <f t="shared" si="196"/>
        <v>120</v>
      </c>
      <c r="Y980" s="11" t="str">
        <f t="shared" si="193"/>
        <v>120</v>
      </c>
      <c r="Z980" s="11">
        <f t="shared" si="194"/>
        <v>0</v>
      </c>
      <c r="AB980" s="16" t="str">
        <f t="shared" si="195"/>
        <v>1200</v>
      </c>
    </row>
    <row r="981" spans="22:28">
      <c r="V981" s="22">
        <v>1.21</v>
      </c>
      <c r="W981" s="9">
        <f t="shared" si="192"/>
        <v>3</v>
      </c>
      <c r="X981" s="9">
        <f t="shared" si="196"/>
        <v>121</v>
      </c>
      <c r="Y981" s="11" t="str">
        <f t="shared" si="193"/>
        <v>121</v>
      </c>
      <c r="Z981" s="11">
        <f t="shared" si="194"/>
        <v>0</v>
      </c>
      <c r="AB981" s="16" t="str">
        <f t="shared" si="195"/>
        <v>1210</v>
      </c>
    </row>
    <row r="982" spans="22:28">
      <c r="V982" s="22">
        <v>1.23</v>
      </c>
      <c r="W982" s="9">
        <f t="shared" si="192"/>
        <v>3</v>
      </c>
      <c r="X982" s="9">
        <f t="shared" si="196"/>
        <v>123</v>
      </c>
      <c r="Y982" s="11" t="str">
        <f t="shared" si="193"/>
        <v>123</v>
      </c>
      <c r="Z982" s="11">
        <f t="shared" si="194"/>
        <v>0</v>
      </c>
      <c r="AB982" s="16" t="str">
        <f t="shared" si="195"/>
        <v>1230</v>
      </c>
    </row>
    <row r="983" spans="22:28">
      <c r="V983" s="22">
        <v>1.24</v>
      </c>
      <c r="W983" s="9">
        <f t="shared" si="192"/>
        <v>3</v>
      </c>
      <c r="X983" s="9">
        <f t="shared" si="196"/>
        <v>124</v>
      </c>
      <c r="Y983" s="11" t="str">
        <f t="shared" si="193"/>
        <v>124</v>
      </c>
      <c r="Z983" s="11">
        <f t="shared" si="194"/>
        <v>0</v>
      </c>
      <c r="AB983" s="16" t="str">
        <f t="shared" si="195"/>
        <v>1240</v>
      </c>
    </row>
    <row r="984" spans="22:28">
      <c r="V984" s="22">
        <v>1.26</v>
      </c>
      <c r="W984" s="9">
        <f t="shared" si="192"/>
        <v>3</v>
      </c>
      <c r="X984" s="9">
        <f t="shared" si="196"/>
        <v>126</v>
      </c>
      <c r="Y984" s="11" t="str">
        <f t="shared" si="193"/>
        <v>126</v>
      </c>
      <c r="Z984" s="11">
        <f t="shared" si="194"/>
        <v>0</v>
      </c>
      <c r="AB984" s="16" t="str">
        <f t="shared" si="195"/>
        <v>1260</v>
      </c>
    </row>
    <row r="985" spans="22:28">
      <c r="V985" s="22">
        <v>1.27</v>
      </c>
      <c r="W985" s="9">
        <f t="shared" si="192"/>
        <v>3</v>
      </c>
      <c r="X985" s="9">
        <f t="shared" si="196"/>
        <v>127</v>
      </c>
      <c r="Y985" s="11" t="str">
        <f t="shared" si="193"/>
        <v>127</v>
      </c>
      <c r="Z985" s="11">
        <f t="shared" si="194"/>
        <v>0</v>
      </c>
      <c r="AB985" s="16" t="str">
        <f t="shared" si="195"/>
        <v>1270</v>
      </c>
    </row>
    <row r="986" spans="22:28">
      <c r="V986" s="22">
        <v>1.29</v>
      </c>
      <c r="W986" s="9">
        <f t="shared" si="192"/>
        <v>3</v>
      </c>
      <c r="X986" s="9">
        <f t="shared" si="196"/>
        <v>129</v>
      </c>
      <c r="Y986" s="11" t="str">
        <f t="shared" si="193"/>
        <v>129</v>
      </c>
      <c r="Z986" s="11">
        <f t="shared" si="194"/>
        <v>0</v>
      </c>
      <c r="AB986" s="16" t="str">
        <f t="shared" si="195"/>
        <v>1290</v>
      </c>
    </row>
    <row r="987" spans="22:28">
      <c r="V987" s="22">
        <v>1.3</v>
      </c>
      <c r="W987" s="9">
        <f t="shared" si="192"/>
        <v>3</v>
      </c>
      <c r="X987" s="9">
        <f t="shared" si="196"/>
        <v>130</v>
      </c>
      <c r="Y987" s="11" t="str">
        <f t="shared" si="193"/>
        <v>130</v>
      </c>
      <c r="Z987" s="11">
        <f t="shared" si="194"/>
        <v>0</v>
      </c>
      <c r="AB987" s="16" t="str">
        <f t="shared" si="195"/>
        <v>1300</v>
      </c>
    </row>
    <row r="988" spans="22:28">
      <c r="V988" s="22">
        <v>1.32</v>
      </c>
      <c r="W988" s="9">
        <f t="shared" si="192"/>
        <v>3</v>
      </c>
      <c r="X988" s="9">
        <f t="shared" si="196"/>
        <v>132</v>
      </c>
      <c r="Y988" s="11" t="str">
        <f t="shared" si="193"/>
        <v>132</v>
      </c>
      <c r="Z988" s="11">
        <f t="shared" si="194"/>
        <v>0</v>
      </c>
      <c r="AB988" s="16" t="str">
        <f t="shared" si="195"/>
        <v>1320</v>
      </c>
    </row>
    <row r="989" spans="22:28">
      <c r="V989" s="22">
        <v>1.33</v>
      </c>
      <c r="W989" s="9">
        <f t="shared" si="192"/>
        <v>3</v>
      </c>
      <c r="X989" s="9">
        <f t="shared" si="196"/>
        <v>133</v>
      </c>
      <c r="Y989" s="11" t="str">
        <f t="shared" si="193"/>
        <v>133</v>
      </c>
      <c r="Z989" s="11">
        <f t="shared" si="194"/>
        <v>0</v>
      </c>
      <c r="AB989" s="16" t="str">
        <f t="shared" si="195"/>
        <v>1330</v>
      </c>
    </row>
    <row r="990" spans="22:28">
      <c r="V990" s="22">
        <v>1.35</v>
      </c>
      <c r="W990" s="9">
        <f t="shared" si="192"/>
        <v>3</v>
      </c>
      <c r="X990" s="9">
        <f t="shared" si="196"/>
        <v>135</v>
      </c>
      <c r="Y990" s="11" t="str">
        <f t="shared" si="193"/>
        <v>135</v>
      </c>
      <c r="Z990" s="11">
        <f t="shared" si="194"/>
        <v>0</v>
      </c>
      <c r="AB990" s="16" t="str">
        <f t="shared" si="195"/>
        <v>1350</v>
      </c>
    </row>
    <row r="991" spans="22:28">
      <c r="V991" s="22">
        <v>1.37</v>
      </c>
      <c r="W991" s="9">
        <f t="shared" si="192"/>
        <v>3</v>
      </c>
      <c r="X991" s="9">
        <f t="shared" si="196"/>
        <v>137</v>
      </c>
      <c r="Y991" s="11" t="str">
        <f t="shared" si="193"/>
        <v>137</v>
      </c>
      <c r="Z991" s="11">
        <f t="shared" si="194"/>
        <v>0</v>
      </c>
      <c r="AB991" s="16" t="str">
        <f t="shared" si="195"/>
        <v>1370</v>
      </c>
    </row>
    <row r="992" spans="22:28">
      <c r="V992" s="22">
        <v>1.38</v>
      </c>
      <c r="W992" s="9">
        <f t="shared" si="192"/>
        <v>3</v>
      </c>
      <c r="X992" s="9">
        <f t="shared" si="196"/>
        <v>138</v>
      </c>
      <c r="Y992" s="11" t="str">
        <f t="shared" si="193"/>
        <v>138</v>
      </c>
      <c r="Z992" s="11">
        <f t="shared" si="194"/>
        <v>0</v>
      </c>
      <c r="AB992" s="16" t="str">
        <f t="shared" si="195"/>
        <v>1380</v>
      </c>
    </row>
    <row r="993" spans="22:28">
      <c r="V993" s="22">
        <v>1.4</v>
      </c>
      <c r="W993" s="9">
        <f t="shared" si="192"/>
        <v>3</v>
      </c>
      <c r="X993" s="9">
        <f t="shared" si="196"/>
        <v>140</v>
      </c>
      <c r="Y993" s="11" t="str">
        <f t="shared" si="193"/>
        <v>140</v>
      </c>
      <c r="Z993" s="11">
        <f t="shared" si="194"/>
        <v>0</v>
      </c>
      <c r="AB993" s="16" t="str">
        <f t="shared" si="195"/>
        <v>1400</v>
      </c>
    </row>
    <row r="994" spans="22:28">
      <c r="V994" s="22">
        <v>1.42</v>
      </c>
      <c r="W994" s="9">
        <f t="shared" si="192"/>
        <v>3</v>
      </c>
      <c r="X994" s="9">
        <f t="shared" si="196"/>
        <v>142</v>
      </c>
      <c r="Y994" s="11" t="str">
        <f t="shared" si="193"/>
        <v>142</v>
      </c>
      <c r="Z994" s="11">
        <f t="shared" si="194"/>
        <v>0</v>
      </c>
      <c r="AB994" s="16" t="str">
        <f t="shared" si="195"/>
        <v>1420</v>
      </c>
    </row>
    <row r="995" spans="22:28">
      <c r="V995" s="22">
        <v>1.43</v>
      </c>
      <c r="W995" s="9">
        <f t="shared" si="192"/>
        <v>3</v>
      </c>
      <c r="X995" s="9">
        <f t="shared" si="196"/>
        <v>143</v>
      </c>
      <c r="Y995" s="11" t="str">
        <f t="shared" si="193"/>
        <v>143</v>
      </c>
      <c r="Z995" s="11">
        <f t="shared" si="194"/>
        <v>0</v>
      </c>
      <c r="AB995" s="16" t="str">
        <f t="shared" si="195"/>
        <v>1430</v>
      </c>
    </row>
    <row r="996" spans="22:28">
      <c r="V996" s="22">
        <v>1.45</v>
      </c>
      <c r="W996" s="9">
        <f t="shared" si="192"/>
        <v>3</v>
      </c>
      <c r="X996" s="9">
        <f t="shared" si="196"/>
        <v>145</v>
      </c>
      <c r="Y996" s="11" t="str">
        <f t="shared" si="193"/>
        <v>145</v>
      </c>
      <c r="Z996" s="11">
        <f t="shared" si="194"/>
        <v>0</v>
      </c>
      <c r="AB996" s="16" t="str">
        <f t="shared" si="195"/>
        <v>1450</v>
      </c>
    </row>
    <row r="997" spans="22:28">
      <c r="V997" s="22">
        <v>1.47</v>
      </c>
      <c r="W997" s="9">
        <f t="shared" si="192"/>
        <v>3</v>
      </c>
      <c r="X997" s="9">
        <f t="shared" si="196"/>
        <v>147</v>
      </c>
      <c r="Y997" s="11" t="str">
        <f t="shared" si="193"/>
        <v>147</v>
      </c>
      <c r="Z997" s="11">
        <f t="shared" si="194"/>
        <v>0</v>
      </c>
      <c r="AB997" s="16" t="str">
        <f t="shared" si="195"/>
        <v>1470</v>
      </c>
    </row>
    <row r="998" spans="22:28">
      <c r="V998" s="22">
        <v>1.49</v>
      </c>
      <c r="W998" s="9">
        <f t="shared" si="192"/>
        <v>3</v>
      </c>
      <c r="X998" s="9">
        <f t="shared" si="196"/>
        <v>149</v>
      </c>
      <c r="Y998" s="11" t="str">
        <f t="shared" si="193"/>
        <v>149</v>
      </c>
      <c r="Z998" s="11">
        <f t="shared" si="194"/>
        <v>0</v>
      </c>
      <c r="AB998" s="16" t="str">
        <f t="shared" si="195"/>
        <v>1490</v>
      </c>
    </row>
    <row r="999" spans="22:28">
      <c r="V999" s="22">
        <v>1.5</v>
      </c>
      <c r="W999" s="9">
        <f t="shared" si="192"/>
        <v>3</v>
      </c>
      <c r="X999" s="9">
        <f t="shared" si="196"/>
        <v>150</v>
      </c>
      <c r="Y999" s="11" t="str">
        <f t="shared" si="193"/>
        <v>150</v>
      </c>
      <c r="Z999" s="11">
        <f t="shared" si="194"/>
        <v>0</v>
      </c>
      <c r="AB999" s="16" t="str">
        <f t="shared" si="195"/>
        <v>1500</v>
      </c>
    </row>
    <row r="1000" spans="22:28">
      <c r="V1000" s="22">
        <v>1.52</v>
      </c>
      <c r="W1000" s="9">
        <f t="shared" si="192"/>
        <v>3</v>
      </c>
      <c r="X1000" s="9">
        <f t="shared" si="196"/>
        <v>152</v>
      </c>
      <c r="Y1000" s="11" t="str">
        <f t="shared" si="193"/>
        <v>152</v>
      </c>
      <c r="Z1000" s="11">
        <f t="shared" si="194"/>
        <v>0</v>
      </c>
      <c r="AB1000" s="16" t="str">
        <f t="shared" si="195"/>
        <v>1520</v>
      </c>
    </row>
    <row r="1001" spans="22:28">
      <c r="V1001" s="22">
        <v>1.54</v>
      </c>
      <c r="W1001" s="9">
        <f t="shared" si="192"/>
        <v>3</v>
      </c>
      <c r="X1001" s="9">
        <f t="shared" si="196"/>
        <v>154</v>
      </c>
      <c r="Y1001" s="11" t="str">
        <f t="shared" si="193"/>
        <v>154</v>
      </c>
      <c r="Z1001" s="11">
        <f t="shared" si="194"/>
        <v>0</v>
      </c>
      <c r="AB1001" s="16" t="str">
        <f t="shared" si="195"/>
        <v>1540</v>
      </c>
    </row>
    <row r="1002" spans="22:28">
      <c r="V1002" s="22">
        <v>1.56</v>
      </c>
      <c r="W1002" s="9">
        <f t="shared" si="192"/>
        <v>3</v>
      </c>
      <c r="X1002" s="9">
        <f t="shared" si="196"/>
        <v>156</v>
      </c>
      <c r="Y1002" s="11" t="str">
        <f t="shared" si="193"/>
        <v>156</v>
      </c>
      <c r="Z1002" s="11">
        <f t="shared" si="194"/>
        <v>0</v>
      </c>
      <c r="AB1002" s="16" t="str">
        <f t="shared" si="195"/>
        <v>1560</v>
      </c>
    </row>
    <row r="1003" spans="22:28">
      <c r="V1003" s="22">
        <v>1.58</v>
      </c>
      <c r="W1003" s="9">
        <f t="shared" si="192"/>
        <v>3</v>
      </c>
      <c r="X1003" s="9">
        <f t="shared" si="196"/>
        <v>158</v>
      </c>
      <c r="Y1003" s="11" t="str">
        <f t="shared" si="193"/>
        <v>158</v>
      </c>
      <c r="Z1003" s="11">
        <f t="shared" si="194"/>
        <v>0</v>
      </c>
      <c r="AB1003" s="16" t="str">
        <f t="shared" si="195"/>
        <v>1580</v>
      </c>
    </row>
    <row r="1004" spans="22:28">
      <c r="V1004" s="22">
        <v>1.6</v>
      </c>
      <c r="W1004" s="9">
        <f t="shared" si="192"/>
        <v>3</v>
      </c>
      <c r="X1004" s="9">
        <f t="shared" si="196"/>
        <v>160</v>
      </c>
      <c r="Y1004" s="11" t="str">
        <f t="shared" si="193"/>
        <v>160</v>
      </c>
      <c r="Z1004" s="11">
        <f t="shared" si="194"/>
        <v>0</v>
      </c>
      <c r="AB1004" s="16" t="str">
        <f t="shared" si="195"/>
        <v>1600</v>
      </c>
    </row>
    <row r="1005" spans="22:28">
      <c r="V1005" s="22">
        <v>1.62</v>
      </c>
      <c r="W1005" s="9">
        <f t="shared" si="192"/>
        <v>3</v>
      </c>
      <c r="X1005" s="9">
        <f t="shared" si="196"/>
        <v>162</v>
      </c>
      <c r="Y1005" s="11" t="str">
        <f t="shared" si="193"/>
        <v>162</v>
      </c>
      <c r="Z1005" s="11">
        <f t="shared" si="194"/>
        <v>0</v>
      </c>
      <c r="AB1005" s="16" t="str">
        <f t="shared" si="195"/>
        <v>1620</v>
      </c>
    </row>
    <row r="1006" spans="22:28">
      <c r="V1006" s="22">
        <v>1.64</v>
      </c>
      <c r="W1006" s="9">
        <f t="shared" si="192"/>
        <v>3</v>
      </c>
      <c r="X1006" s="9">
        <f t="shared" si="196"/>
        <v>164</v>
      </c>
      <c r="Y1006" s="11" t="str">
        <f t="shared" si="193"/>
        <v>164</v>
      </c>
      <c r="Z1006" s="11">
        <f t="shared" si="194"/>
        <v>0</v>
      </c>
      <c r="AB1006" s="16" t="str">
        <f t="shared" si="195"/>
        <v>1640</v>
      </c>
    </row>
    <row r="1007" spans="22:28">
      <c r="V1007" s="22">
        <v>1.65</v>
      </c>
      <c r="W1007" s="9">
        <f t="shared" si="192"/>
        <v>3</v>
      </c>
      <c r="X1007" s="9">
        <f t="shared" si="196"/>
        <v>165</v>
      </c>
      <c r="Y1007" s="11" t="str">
        <f t="shared" si="193"/>
        <v>165</v>
      </c>
      <c r="Z1007" s="11">
        <f t="shared" si="194"/>
        <v>0</v>
      </c>
      <c r="AB1007" s="16" t="str">
        <f t="shared" si="195"/>
        <v>1650</v>
      </c>
    </row>
    <row r="1008" spans="22:28">
      <c r="V1008" s="22">
        <v>1.67</v>
      </c>
      <c r="W1008" s="9">
        <f t="shared" si="192"/>
        <v>3</v>
      </c>
      <c r="X1008" s="9">
        <f t="shared" si="196"/>
        <v>167</v>
      </c>
      <c r="Y1008" s="11" t="str">
        <f t="shared" si="193"/>
        <v>167</v>
      </c>
      <c r="Z1008" s="11">
        <f t="shared" si="194"/>
        <v>0</v>
      </c>
      <c r="AB1008" s="16" t="str">
        <f t="shared" si="195"/>
        <v>1670</v>
      </c>
    </row>
    <row r="1009" spans="22:28">
      <c r="V1009" s="22">
        <v>1.69</v>
      </c>
      <c r="W1009" s="9">
        <f t="shared" si="192"/>
        <v>3</v>
      </c>
      <c r="X1009" s="9">
        <f t="shared" si="196"/>
        <v>169</v>
      </c>
      <c r="Y1009" s="11" t="str">
        <f t="shared" si="193"/>
        <v>169</v>
      </c>
      <c r="Z1009" s="11">
        <f t="shared" si="194"/>
        <v>0</v>
      </c>
      <c r="AB1009" s="16" t="str">
        <f t="shared" si="195"/>
        <v>1690</v>
      </c>
    </row>
    <row r="1010" spans="22:28">
      <c r="V1010" s="22">
        <v>1.72</v>
      </c>
      <c r="W1010" s="9">
        <f t="shared" si="192"/>
        <v>3</v>
      </c>
      <c r="X1010" s="9">
        <f t="shared" si="196"/>
        <v>172</v>
      </c>
      <c r="Y1010" s="11" t="str">
        <f t="shared" si="193"/>
        <v>172</v>
      </c>
      <c r="Z1010" s="11">
        <f t="shared" si="194"/>
        <v>0</v>
      </c>
      <c r="AB1010" s="16" t="str">
        <f t="shared" si="195"/>
        <v>1720</v>
      </c>
    </row>
    <row r="1011" spans="22:28">
      <c r="V1011" s="22">
        <v>1.74</v>
      </c>
      <c r="W1011" s="9">
        <f t="shared" si="192"/>
        <v>3</v>
      </c>
      <c r="X1011" s="9">
        <f t="shared" si="196"/>
        <v>174</v>
      </c>
      <c r="Y1011" s="11" t="str">
        <f t="shared" si="193"/>
        <v>174</v>
      </c>
      <c r="Z1011" s="11">
        <f t="shared" si="194"/>
        <v>0</v>
      </c>
      <c r="AB1011" s="16" t="str">
        <f t="shared" si="195"/>
        <v>1740</v>
      </c>
    </row>
    <row r="1012" spans="22:28">
      <c r="V1012" s="22">
        <v>1.76</v>
      </c>
      <c r="W1012" s="9">
        <f t="shared" si="192"/>
        <v>3</v>
      </c>
      <c r="X1012" s="9">
        <f t="shared" si="196"/>
        <v>176</v>
      </c>
      <c r="Y1012" s="11" t="str">
        <f t="shared" si="193"/>
        <v>176</v>
      </c>
      <c r="Z1012" s="11">
        <f t="shared" si="194"/>
        <v>0</v>
      </c>
      <c r="AB1012" s="16" t="str">
        <f t="shared" si="195"/>
        <v>1760</v>
      </c>
    </row>
    <row r="1013" spans="22:28">
      <c r="V1013" s="22">
        <v>1.78</v>
      </c>
      <c r="W1013" s="9">
        <f t="shared" si="192"/>
        <v>3</v>
      </c>
      <c r="X1013" s="9">
        <f t="shared" si="196"/>
        <v>178</v>
      </c>
      <c r="Y1013" s="11" t="str">
        <f t="shared" si="193"/>
        <v>178</v>
      </c>
      <c r="Z1013" s="11">
        <f t="shared" si="194"/>
        <v>0</v>
      </c>
      <c r="AB1013" s="16" t="str">
        <f t="shared" si="195"/>
        <v>1780</v>
      </c>
    </row>
    <row r="1014" spans="22:28">
      <c r="V1014" s="22">
        <v>1.8</v>
      </c>
      <c r="W1014" s="9">
        <f t="shared" si="192"/>
        <v>3</v>
      </c>
      <c r="X1014" s="9">
        <f t="shared" si="196"/>
        <v>180</v>
      </c>
      <c r="Y1014" s="11" t="str">
        <f t="shared" si="193"/>
        <v>180</v>
      </c>
      <c r="Z1014" s="11">
        <f t="shared" si="194"/>
        <v>0</v>
      </c>
      <c r="AB1014" s="16" t="str">
        <f t="shared" si="195"/>
        <v>1800</v>
      </c>
    </row>
    <row r="1015" spans="22:28">
      <c r="V1015" s="22">
        <v>1.82</v>
      </c>
      <c r="W1015" s="9">
        <f t="shared" si="192"/>
        <v>3</v>
      </c>
      <c r="X1015" s="9">
        <f t="shared" si="196"/>
        <v>182</v>
      </c>
      <c r="Y1015" s="11" t="str">
        <f t="shared" si="193"/>
        <v>182</v>
      </c>
      <c r="Z1015" s="11">
        <f t="shared" si="194"/>
        <v>0</v>
      </c>
      <c r="AB1015" s="16" t="str">
        <f t="shared" si="195"/>
        <v>1820</v>
      </c>
    </row>
    <row r="1016" spans="22:28">
      <c r="V1016" s="22">
        <v>1.84</v>
      </c>
      <c r="W1016" s="9">
        <f t="shared" si="192"/>
        <v>3</v>
      </c>
      <c r="X1016" s="9">
        <f t="shared" si="196"/>
        <v>184</v>
      </c>
      <c r="Y1016" s="11" t="str">
        <f t="shared" si="193"/>
        <v>184</v>
      </c>
      <c r="Z1016" s="11">
        <f t="shared" si="194"/>
        <v>0</v>
      </c>
      <c r="AB1016" s="16" t="str">
        <f t="shared" si="195"/>
        <v>1840</v>
      </c>
    </row>
    <row r="1017" spans="22:28">
      <c r="V1017" s="22">
        <v>1.87</v>
      </c>
      <c r="W1017" s="9">
        <f t="shared" si="192"/>
        <v>3</v>
      </c>
      <c r="X1017" s="9">
        <f t="shared" si="196"/>
        <v>187</v>
      </c>
      <c r="Y1017" s="11" t="str">
        <f t="shared" si="193"/>
        <v>187</v>
      </c>
      <c r="Z1017" s="11">
        <f t="shared" si="194"/>
        <v>0</v>
      </c>
      <c r="AB1017" s="16" t="str">
        <f t="shared" si="195"/>
        <v>1870</v>
      </c>
    </row>
    <row r="1018" spans="22:28">
      <c r="V1018" s="22">
        <v>1.89</v>
      </c>
      <c r="W1018" s="9">
        <f t="shared" si="192"/>
        <v>3</v>
      </c>
      <c r="X1018" s="9">
        <f t="shared" si="196"/>
        <v>189</v>
      </c>
      <c r="Y1018" s="11" t="str">
        <f t="shared" si="193"/>
        <v>189</v>
      </c>
      <c r="Z1018" s="11">
        <f t="shared" si="194"/>
        <v>0</v>
      </c>
      <c r="AB1018" s="16" t="str">
        <f t="shared" si="195"/>
        <v>1890</v>
      </c>
    </row>
    <row r="1019" spans="22:28">
      <c r="V1019" s="22">
        <v>1.91</v>
      </c>
      <c r="W1019" s="9">
        <f t="shared" si="192"/>
        <v>3</v>
      </c>
      <c r="X1019" s="9">
        <f t="shared" si="196"/>
        <v>191</v>
      </c>
      <c r="Y1019" s="11" t="str">
        <f t="shared" si="193"/>
        <v>191</v>
      </c>
      <c r="Z1019" s="11">
        <f t="shared" si="194"/>
        <v>0</v>
      </c>
      <c r="AB1019" s="16" t="str">
        <f t="shared" si="195"/>
        <v>1910</v>
      </c>
    </row>
    <row r="1020" spans="22:28">
      <c r="V1020" s="22">
        <v>1.93</v>
      </c>
      <c r="W1020" s="9">
        <f t="shared" si="192"/>
        <v>3</v>
      </c>
      <c r="X1020" s="9">
        <f t="shared" si="196"/>
        <v>193</v>
      </c>
      <c r="Y1020" s="11" t="str">
        <f t="shared" si="193"/>
        <v>193</v>
      </c>
      <c r="Z1020" s="11">
        <f t="shared" si="194"/>
        <v>0</v>
      </c>
      <c r="AB1020" s="16" t="str">
        <f t="shared" si="195"/>
        <v>1930</v>
      </c>
    </row>
    <row r="1021" spans="22:28">
      <c r="V1021" s="22">
        <v>1.96</v>
      </c>
      <c r="W1021" s="9">
        <f t="shared" si="192"/>
        <v>3</v>
      </c>
      <c r="X1021" s="9">
        <f t="shared" si="196"/>
        <v>196</v>
      </c>
      <c r="Y1021" s="11" t="str">
        <f t="shared" si="193"/>
        <v>196</v>
      </c>
      <c r="Z1021" s="11">
        <f t="shared" si="194"/>
        <v>0</v>
      </c>
      <c r="AB1021" s="16" t="str">
        <f t="shared" si="195"/>
        <v>1960</v>
      </c>
    </row>
    <row r="1022" spans="22:28">
      <c r="V1022" s="22">
        <v>1.98</v>
      </c>
      <c r="W1022" s="9">
        <f t="shared" si="192"/>
        <v>3</v>
      </c>
      <c r="X1022" s="9">
        <f t="shared" si="196"/>
        <v>198</v>
      </c>
      <c r="Y1022" s="11" t="str">
        <f t="shared" si="193"/>
        <v>198</v>
      </c>
      <c r="Z1022" s="11">
        <f t="shared" si="194"/>
        <v>0</v>
      </c>
      <c r="AB1022" s="16" t="str">
        <f t="shared" si="195"/>
        <v>1980</v>
      </c>
    </row>
    <row r="1023" spans="22:28">
      <c r="V1023" s="22">
        <v>2</v>
      </c>
      <c r="W1023" s="9">
        <f t="shared" si="192"/>
        <v>3</v>
      </c>
      <c r="X1023" s="9">
        <f t="shared" si="196"/>
        <v>200</v>
      </c>
      <c r="Y1023" s="11" t="str">
        <f t="shared" si="193"/>
        <v>200</v>
      </c>
      <c r="Z1023" s="11">
        <f t="shared" si="194"/>
        <v>0</v>
      </c>
      <c r="AB1023" s="16" t="str">
        <f t="shared" si="195"/>
        <v>2000</v>
      </c>
    </row>
    <row r="1024" spans="22:28">
      <c r="V1024" s="22">
        <v>2.0299999999999998</v>
      </c>
      <c r="W1024" s="9">
        <f t="shared" si="192"/>
        <v>3</v>
      </c>
      <c r="X1024" s="9">
        <f t="shared" si="196"/>
        <v>202.99999999999997</v>
      </c>
      <c r="Y1024" s="11" t="str">
        <f t="shared" si="193"/>
        <v>203</v>
      </c>
      <c r="Z1024" s="11">
        <f t="shared" si="194"/>
        <v>0</v>
      </c>
      <c r="AB1024" s="16" t="str">
        <f t="shared" si="195"/>
        <v>2030</v>
      </c>
    </row>
    <row r="1025" spans="22:28">
      <c r="V1025" s="22">
        <v>2.0499999999999998</v>
      </c>
      <c r="W1025" s="9">
        <f t="shared" si="192"/>
        <v>3</v>
      </c>
      <c r="X1025" s="9">
        <f t="shared" si="196"/>
        <v>205</v>
      </c>
      <c r="Y1025" s="11" t="str">
        <f t="shared" si="193"/>
        <v>205</v>
      </c>
      <c r="Z1025" s="11">
        <f t="shared" si="194"/>
        <v>0</v>
      </c>
      <c r="AB1025" s="16" t="str">
        <f t="shared" si="195"/>
        <v>2050</v>
      </c>
    </row>
    <row r="1026" spans="22:28">
      <c r="V1026" s="22">
        <v>2.08</v>
      </c>
      <c r="W1026" s="9">
        <f t="shared" si="192"/>
        <v>3</v>
      </c>
      <c r="X1026" s="9">
        <f t="shared" si="196"/>
        <v>208</v>
      </c>
      <c r="Y1026" s="11" t="str">
        <f t="shared" si="193"/>
        <v>208</v>
      </c>
      <c r="Z1026" s="11">
        <f t="shared" si="194"/>
        <v>0</v>
      </c>
      <c r="AB1026" s="16" t="str">
        <f t="shared" si="195"/>
        <v>2080</v>
      </c>
    </row>
    <row r="1027" spans="22:28">
      <c r="V1027" s="22">
        <v>2.1</v>
      </c>
      <c r="W1027" s="9">
        <f t="shared" si="192"/>
        <v>3</v>
      </c>
      <c r="X1027" s="9">
        <f t="shared" si="196"/>
        <v>210</v>
      </c>
      <c r="Y1027" s="11" t="str">
        <f t="shared" si="193"/>
        <v>210</v>
      </c>
      <c r="Z1027" s="11">
        <f t="shared" si="194"/>
        <v>0</v>
      </c>
      <c r="AB1027" s="16" t="str">
        <f t="shared" si="195"/>
        <v>2100</v>
      </c>
    </row>
    <row r="1028" spans="22:28">
      <c r="V1028" s="22">
        <v>2.13</v>
      </c>
      <c r="W1028" s="9">
        <f t="shared" si="192"/>
        <v>3</v>
      </c>
      <c r="X1028" s="9">
        <f t="shared" si="196"/>
        <v>213</v>
      </c>
      <c r="Y1028" s="11" t="str">
        <f t="shared" si="193"/>
        <v>213</v>
      </c>
      <c r="Z1028" s="11">
        <f t="shared" si="194"/>
        <v>0</v>
      </c>
      <c r="AB1028" s="16" t="str">
        <f t="shared" si="195"/>
        <v>2130</v>
      </c>
    </row>
    <row r="1029" spans="22:28">
      <c r="V1029" s="22">
        <v>2.15</v>
      </c>
      <c r="W1029" s="9">
        <f t="shared" ref="W1029:W1092" si="197">IF(V1029=1,W1028+1,W1028)</f>
        <v>3</v>
      </c>
      <c r="X1029" s="9">
        <f t="shared" si="196"/>
        <v>215</v>
      </c>
      <c r="Y1029" s="11" t="str">
        <f t="shared" ref="Y1029:Y1092" si="198">TEXT(X1029*_xlfn.XLOOKUP(W1029,Index_Table,D_List),SUBSTITUTE(_xlfn.XLOOKUP(W1029,Index_Table,T_List),"""",""))</f>
        <v>215</v>
      </c>
      <c r="Z1029" s="11">
        <f t="shared" ref="Z1029:Z1092" si="199">_xlfn.XLOOKUP(W1029,Index_Table,Sym_List)</f>
        <v>0</v>
      </c>
      <c r="AB1029" s="16" t="str">
        <f t="shared" ref="AB1029:AB1092" si="200">IF(W1029&gt;2,LEFT(_xlfn.VALUETOTEXT(X1029),3)&amp;W1029-3,SUBSTITUTE(Y1029,".","R"))</f>
        <v>2150</v>
      </c>
    </row>
    <row r="1030" spans="22:28">
      <c r="V1030" s="22">
        <v>2.1800000000000002</v>
      </c>
      <c r="W1030" s="9">
        <f t="shared" si="197"/>
        <v>3</v>
      </c>
      <c r="X1030" s="9">
        <f t="shared" si="196"/>
        <v>218</v>
      </c>
      <c r="Y1030" s="11" t="str">
        <f t="shared" si="198"/>
        <v>218</v>
      </c>
      <c r="Z1030" s="11">
        <f t="shared" si="199"/>
        <v>0</v>
      </c>
      <c r="AB1030" s="16" t="str">
        <f t="shared" si="200"/>
        <v>2180</v>
      </c>
    </row>
    <row r="1031" spans="22:28">
      <c r="V1031" s="22">
        <v>2.21</v>
      </c>
      <c r="W1031" s="9">
        <f t="shared" si="197"/>
        <v>3</v>
      </c>
      <c r="X1031" s="9">
        <f t="shared" ref="X1031:X1094" si="201">V1031*10^W1031/10</f>
        <v>221</v>
      </c>
      <c r="Y1031" s="11" t="str">
        <f t="shared" si="198"/>
        <v>221</v>
      </c>
      <c r="Z1031" s="11">
        <f t="shared" si="199"/>
        <v>0</v>
      </c>
      <c r="AB1031" s="16" t="str">
        <f t="shared" si="200"/>
        <v>2210</v>
      </c>
    </row>
    <row r="1032" spans="22:28">
      <c r="V1032" s="22">
        <v>2.23</v>
      </c>
      <c r="W1032" s="9">
        <f t="shared" si="197"/>
        <v>3</v>
      </c>
      <c r="X1032" s="9">
        <f t="shared" si="201"/>
        <v>223</v>
      </c>
      <c r="Y1032" s="11" t="str">
        <f t="shared" si="198"/>
        <v>223</v>
      </c>
      <c r="Z1032" s="11">
        <f t="shared" si="199"/>
        <v>0</v>
      </c>
      <c r="AB1032" s="16" t="str">
        <f t="shared" si="200"/>
        <v>2230</v>
      </c>
    </row>
    <row r="1033" spans="22:28">
      <c r="V1033" s="22">
        <v>2.2599999999999998</v>
      </c>
      <c r="W1033" s="9">
        <f t="shared" si="197"/>
        <v>3</v>
      </c>
      <c r="X1033" s="9">
        <f t="shared" si="201"/>
        <v>226</v>
      </c>
      <c r="Y1033" s="11" t="str">
        <f t="shared" si="198"/>
        <v>226</v>
      </c>
      <c r="Z1033" s="11">
        <f t="shared" si="199"/>
        <v>0</v>
      </c>
      <c r="AB1033" s="16" t="str">
        <f t="shared" si="200"/>
        <v>2260</v>
      </c>
    </row>
    <row r="1034" spans="22:28">
      <c r="V1034" s="22">
        <v>2.29</v>
      </c>
      <c r="W1034" s="9">
        <f t="shared" si="197"/>
        <v>3</v>
      </c>
      <c r="X1034" s="9">
        <f t="shared" si="201"/>
        <v>229</v>
      </c>
      <c r="Y1034" s="11" t="str">
        <f t="shared" si="198"/>
        <v>229</v>
      </c>
      <c r="Z1034" s="11">
        <f t="shared" si="199"/>
        <v>0</v>
      </c>
      <c r="AB1034" s="16" t="str">
        <f t="shared" si="200"/>
        <v>2290</v>
      </c>
    </row>
    <row r="1035" spans="22:28">
      <c r="V1035" s="22">
        <v>2.3199999999999998</v>
      </c>
      <c r="W1035" s="9">
        <f t="shared" si="197"/>
        <v>3</v>
      </c>
      <c r="X1035" s="9">
        <f t="shared" si="201"/>
        <v>232</v>
      </c>
      <c r="Y1035" s="11" t="str">
        <f t="shared" si="198"/>
        <v>232</v>
      </c>
      <c r="Z1035" s="11">
        <f t="shared" si="199"/>
        <v>0</v>
      </c>
      <c r="AB1035" s="16" t="str">
        <f t="shared" si="200"/>
        <v>2320</v>
      </c>
    </row>
    <row r="1036" spans="22:28">
      <c r="V1036" s="22">
        <v>2.34</v>
      </c>
      <c r="W1036" s="9">
        <f t="shared" si="197"/>
        <v>3</v>
      </c>
      <c r="X1036" s="9">
        <f t="shared" si="201"/>
        <v>234</v>
      </c>
      <c r="Y1036" s="11" t="str">
        <f t="shared" si="198"/>
        <v>234</v>
      </c>
      <c r="Z1036" s="11">
        <f t="shared" si="199"/>
        <v>0</v>
      </c>
      <c r="AB1036" s="16" t="str">
        <f t="shared" si="200"/>
        <v>2340</v>
      </c>
    </row>
    <row r="1037" spans="22:28">
      <c r="V1037" s="22">
        <v>2.37</v>
      </c>
      <c r="W1037" s="9">
        <f t="shared" si="197"/>
        <v>3</v>
      </c>
      <c r="X1037" s="9">
        <f t="shared" si="201"/>
        <v>237</v>
      </c>
      <c r="Y1037" s="11" t="str">
        <f t="shared" si="198"/>
        <v>237</v>
      </c>
      <c r="Z1037" s="11">
        <f t="shared" si="199"/>
        <v>0</v>
      </c>
      <c r="AB1037" s="16" t="str">
        <f t="shared" si="200"/>
        <v>2370</v>
      </c>
    </row>
    <row r="1038" spans="22:28">
      <c r="V1038" s="22">
        <v>2.4</v>
      </c>
      <c r="W1038" s="9">
        <f t="shared" si="197"/>
        <v>3</v>
      </c>
      <c r="X1038" s="9">
        <f t="shared" si="201"/>
        <v>240</v>
      </c>
      <c r="Y1038" s="11" t="str">
        <f t="shared" si="198"/>
        <v>240</v>
      </c>
      <c r="Z1038" s="11">
        <f t="shared" si="199"/>
        <v>0</v>
      </c>
      <c r="AB1038" s="16" t="str">
        <f t="shared" si="200"/>
        <v>2400</v>
      </c>
    </row>
    <row r="1039" spans="22:28">
      <c r="V1039" s="22">
        <v>2.4300000000000002</v>
      </c>
      <c r="W1039" s="9">
        <f t="shared" si="197"/>
        <v>3</v>
      </c>
      <c r="X1039" s="9">
        <f t="shared" si="201"/>
        <v>243</v>
      </c>
      <c r="Y1039" s="11" t="str">
        <f t="shared" si="198"/>
        <v>243</v>
      </c>
      <c r="Z1039" s="11">
        <f t="shared" si="199"/>
        <v>0</v>
      </c>
      <c r="AB1039" s="16" t="str">
        <f t="shared" si="200"/>
        <v>2430</v>
      </c>
    </row>
    <row r="1040" spans="22:28">
      <c r="V1040" s="22">
        <v>2.46</v>
      </c>
      <c r="W1040" s="9">
        <f t="shared" si="197"/>
        <v>3</v>
      </c>
      <c r="X1040" s="9">
        <f t="shared" si="201"/>
        <v>246</v>
      </c>
      <c r="Y1040" s="11" t="str">
        <f t="shared" si="198"/>
        <v>246</v>
      </c>
      <c r="Z1040" s="11">
        <f t="shared" si="199"/>
        <v>0</v>
      </c>
      <c r="AB1040" s="16" t="str">
        <f t="shared" si="200"/>
        <v>2460</v>
      </c>
    </row>
    <row r="1041" spans="22:28">
      <c r="V1041" s="22">
        <v>2.4900000000000002</v>
      </c>
      <c r="W1041" s="9">
        <f t="shared" si="197"/>
        <v>3</v>
      </c>
      <c r="X1041" s="9">
        <f t="shared" si="201"/>
        <v>249</v>
      </c>
      <c r="Y1041" s="11" t="str">
        <f t="shared" si="198"/>
        <v>249</v>
      </c>
      <c r="Z1041" s="11">
        <f t="shared" si="199"/>
        <v>0</v>
      </c>
      <c r="AB1041" s="16" t="str">
        <f t="shared" si="200"/>
        <v>2490</v>
      </c>
    </row>
    <row r="1042" spans="22:28">
      <c r="V1042" s="22">
        <v>2.52</v>
      </c>
      <c r="W1042" s="9">
        <f t="shared" si="197"/>
        <v>3</v>
      </c>
      <c r="X1042" s="9">
        <f t="shared" si="201"/>
        <v>252</v>
      </c>
      <c r="Y1042" s="11" t="str">
        <f t="shared" si="198"/>
        <v>252</v>
      </c>
      <c r="Z1042" s="11">
        <f t="shared" si="199"/>
        <v>0</v>
      </c>
      <c r="AB1042" s="16" t="str">
        <f t="shared" si="200"/>
        <v>2520</v>
      </c>
    </row>
    <row r="1043" spans="22:28">
      <c r="V1043" s="22">
        <v>2.5499999999999998</v>
      </c>
      <c r="W1043" s="9">
        <f t="shared" si="197"/>
        <v>3</v>
      </c>
      <c r="X1043" s="9">
        <f t="shared" si="201"/>
        <v>255</v>
      </c>
      <c r="Y1043" s="11" t="str">
        <f t="shared" si="198"/>
        <v>255</v>
      </c>
      <c r="Z1043" s="11">
        <f t="shared" si="199"/>
        <v>0</v>
      </c>
      <c r="AB1043" s="16" t="str">
        <f t="shared" si="200"/>
        <v>2550</v>
      </c>
    </row>
    <row r="1044" spans="22:28">
      <c r="V1044" s="22">
        <v>2.58</v>
      </c>
      <c r="W1044" s="9">
        <f t="shared" si="197"/>
        <v>3</v>
      </c>
      <c r="X1044" s="9">
        <f t="shared" si="201"/>
        <v>258</v>
      </c>
      <c r="Y1044" s="11" t="str">
        <f t="shared" si="198"/>
        <v>258</v>
      </c>
      <c r="Z1044" s="11">
        <f t="shared" si="199"/>
        <v>0</v>
      </c>
      <c r="AB1044" s="16" t="str">
        <f t="shared" si="200"/>
        <v>2580</v>
      </c>
    </row>
    <row r="1045" spans="22:28">
      <c r="V1045" s="22">
        <v>2.61</v>
      </c>
      <c r="W1045" s="9">
        <f t="shared" si="197"/>
        <v>3</v>
      </c>
      <c r="X1045" s="9">
        <f t="shared" si="201"/>
        <v>261</v>
      </c>
      <c r="Y1045" s="11" t="str">
        <f t="shared" si="198"/>
        <v>261</v>
      </c>
      <c r="Z1045" s="11">
        <f t="shared" si="199"/>
        <v>0</v>
      </c>
      <c r="AB1045" s="16" t="str">
        <f t="shared" si="200"/>
        <v>2610</v>
      </c>
    </row>
    <row r="1046" spans="22:28">
      <c r="V1046" s="22">
        <v>2.64</v>
      </c>
      <c r="W1046" s="9">
        <f t="shared" si="197"/>
        <v>3</v>
      </c>
      <c r="X1046" s="9">
        <f t="shared" si="201"/>
        <v>264</v>
      </c>
      <c r="Y1046" s="11" t="str">
        <f t="shared" si="198"/>
        <v>264</v>
      </c>
      <c r="Z1046" s="11">
        <f t="shared" si="199"/>
        <v>0</v>
      </c>
      <c r="AB1046" s="16" t="str">
        <f t="shared" si="200"/>
        <v>2640</v>
      </c>
    </row>
    <row r="1047" spans="22:28">
      <c r="V1047" s="22">
        <v>2.67</v>
      </c>
      <c r="W1047" s="9">
        <f t="shared" si="197"/>
        <v>3</v>
      </c>
      <c r="X1047" s="9">
        <f t="shared" si="201"/>
        <v>267</v>
      </c>
      <c r="Y1047" s="11" t="str">
        <f t="shared" si="198"/>
        <v>267</v>
      </c>
      <c r="Z1047" s="11">
        <f t="shared" si="199"/>
        <v>0</v>
      </c>
      <c r="AB1047" s="16" t="str">
        <f t="shared" si="200"/>
        <v>2670</v>
      </c>
    </row>
    <row r="1048" spans="22:28">
      <c r="V1048" s="22">
        <v>2.71</v>
      </c>
      <c r="W1048" s="9">
        <f t="shared" si="197"/>
        <v>3</v>
      </c>
      <c r="X1048" s="9">
        <f t="shared" si="201"/>
        <v>271</v>
      </c>
      <c r="Y1048" s="11" t="str">
        <f t="shared" si="198"/>
        <v>271</v>
      </c>
      <c r="Z1048" s="11">
        <f t="shared" si="199"/>
        <v>0</v>
      </c>
      <c r="AB1048" s="16" t="str">
        <f t="shared" si="200"/>
        <v>2710</v>
      </c>
    </row>
    <row r="1049" spans="22:28">
      <c r="V1049" s="22">
        <v>2.74</v>
      </c>
      <c r="W1049" s="9">
        <f t="shared" si="197"/>
        <v>3</v>
      </c>
      <c r="X1049" s="9">
        <f t="shared" si="201"/>
        <v>274</v>
      </c>
      <c r="Y1049" s="11" t="str">
        <f t="shared" si="198"/>
        <v>274</v>
      </c>
      <c r="Z1049" s="11">
        <f t="shared" si="199"/>
        <v>0</v>
      </c>
      <c r="AB1049" s="16" t="str">
        <f t="shared" si="200"/>
        <v>2740</v>
      </c>
    </row>
    <row r="1050" spans="22:28">
      <c r="V1050" s="22">
        <v>2.77</v>
      </c>
      <c r="W1050" s="9">
        <f t="shared" si="197"/>
        <v>3</v>
      </c>
      <c r="X1050" s="9">
        <f t="shared" si="201"/>
        <v>277</v>
      </c>
      <c r="Y1050" s="11" t="str">
        <f t="shared" si="198"/>
        <v>277</v>
      </c>
      <c r="Z1050" s="11">
        <f t="shared" si="199"/>
        <v>0</v>
      </c>
      <c r="AB1050" s="16" t="str">
        <f t="shared" si="200"/>
        <v>2770</v>
      </c>
    </row>
    <row r="1051" spans="22:28">
      <c r="V1051" s="22">
        <v>2.8</v>
      </c>
      <c r="W1051" s="9">
        <f t="shared" si="197"/>
        <v>3</v>
      </c>
      <c r="X1051" s="9">
        <f t="shared" si="201"/>
        <v>280</v>
      </c>
      <c r="Y1051" s="11" t="str">
        <f t="shared" si="198"/>
        <v>280</v>
      </c>
      <c r="Z1051" s="11">
        <f t="shared" si="199"/>
        <v>0</v>
      </c>
      <c r="AB1051" s="16" t="str">
        <f t="shared" si="200"/>
        <v>2800</v>
      </c>
    </row>
    <row r="1052" spans="22:28">
      <c r="V1052" s="22">
        <v>2.84</v>
      </c>
      <c r="W1052" s="9">
        <f t="shared" si="197"/>
        <v>3</v>
      </c>
      <c r="X1052" s="9">
        <f t="shared" si="201"/>
        <v>284</v>
      </c>
      <c r="Y1052" s="11" t="str">
        <f t="shared" si="198"/>
        <v>284</v>
      </c>
      <c r="Z1052" s="11">
        <f t="shared" si="199"/>
        <v>0</v>
      </c>
      <c r="AB1052" s="16" t="str">
        <f t="shared" si="200"/>
        <v>2840</v>
      </c>
    </row>
    <row r="1053" spans="22:28">
      <c r="V1053" s="22">
        <v>2.87</v>
      </c>
      <c r="W1053" s="9">
        <f t="shared" si="197"/>
        <v>3</v>
      </c>
      <c r="X1053" s="9">
        <f t="shared" si="201"/>
        <v>287</v>
      </c>
      <c r="Y1053" s="11" t="str">
        <f t="shared" si="198"/>
        <v>287</v>
      </c>
      <c r="Z1053" s="11">
        <f t="shared" si="199"/>
        <v>0</v>
      </c>
      <c r="AB1053" s="16" t="str">
        <f t="shared" si="200"/>
        <v>2870</v>
      </c>
    </row>
    <row r="1054" spans="22:28">
      <c r="V1054" s="22">
        <v>2.91</v>
      </c>
      <c r="W1054" s="9">
        <f t="shared" si="197"/>
        <v>3</v>
      </c>
      <c r="X1054" s="9">
        <f t="shared" si="201"/>
        <v>291</v>
      </c>
      <c r="Y1054" s="11" t="str">
        <f t="shared" si="198"/>
        <v>291</v>
      </c>
      <c r="Z1054" s="11">
        <f t="shared" si="199"/>
        <v>0</v>
      </c>
      <c r="AB1054" s="16" t="str">
        <f t="shared" si="200"/>
        <v>2910</v>
      </c>
    </row>
    <row r="1055" spans="22:28">
      <c r="V1055" s="22">
        <v>2.94</v>
      </c>
      <c r="W1055" s="9">
        <f t="shared" si="197"/>
        <v>3</v>
      </c>
      <c r="X1055" s="9">
        <f t="shared" si="201"/>
        <v>294</v>
      </c>
      <c r="Y1055" s="11" t="str">
        <f t="shared" si="198"/>
        <v>294</v>
      </c>
      <c r="Z1055" s="11">
        <f t="shared" si="199"/>
        <v>0</v>
      </c>
      <c r="AB1055" s="16" t="str">
        <f t="shared" si="200"/>
        <v>2940</v>
      </c>
    </row>
    <row r="1056" spans="22:28">
      <c r="V1056" s="22">
        <v>2.98</v>
      </c>
      <c r="W1056" s="9">
        <f t="shared" si="197"/>
        <v>3</v>
      </c>
      <c r="X1056" s="9">
        <f t="shared" si="201"/>
        <v>298</v>
      </c>
      <c r="Y1056" s="11" t="str">
        <f t="shared" si="198"/>
        <v>298</v>
      </c>
      <c r="Z1056" s="11">
        <f t="shared" si="199"/>
        <v>0</v>
      </c>
      <c r="AB1056" s="16" t="str">
        <f t="shared" si="200"/>
        <v>2980</v>
      </c>
    </row>
    <row r="1057" spans="22:28">
      <c r="V1057" s="22">
        <v>3.01</v>
      </c>
      <c r="W1057" s="9">
        <f t="shared" si="197"/>
        <v>3</v>
      </c>
      <c r="X1057" s="9">
        <f t="shared" si="201"/>
        <v>301</v>
      </c>
      <c r="Y1057" s="11" t="str">
        <f t="shared" si="198"/>
        <v>301</v>
      </c>
      <c r="Z1057" s="11">
        <f t="shared" si="199"/>
        <v>0</v>
      </c>
      <c r="AB1057" s="16" t="str">
        <f t="shared" si="200"/>
        <v>3010</v>
      </c>
    </row>
    <row r="1058" spans="22:28">
      <c r="V1058" s="22">
        <v>3.05</v>
      </c>
      <c r="W1058" s="9">
        <f t="shared" si="197"/>
        <v>3</v>
      </c>
      <c r="X1058" s="9">
        <f t="shared" si="201"/>
        <v>305</v>
      </c>
      <c r="Y1058" s="11" t="str">
        <f t="shared" si="198"/>
        <v>305</v>
      </c>
      <c r="Z1058" s="11">
        <f t="shared" si="199"/>
        <v>0</v>
      </c>
      <c r="AB1058" s="16" t="str">
        <f t="shared" si="200"/>
        <v>3050</v>
      </c>
    </row>
    <row r="1059" spans="22:28">
      <c r="V1059" s="22">
        <v>3.09</v>
      </c>
      <c r="W1059" s="9">
        <f t="shared" si="197"/>
        <v>3</v>
      </c>
      <c r="X1059" s="9">
        <f t="shared" si="201"/>
        <v>309</v>
      </c>
      <c r="Y1059" s="11" t="str">
        <f t="shared" si="198"/>
        <v>309</v>
      </c>
      <c r="Z1059" s="11">
        <f t="shared" si="199"/>
        <v>0</v>
      </c>
      <c r="AB1059" s="16" t="str">
        <f t="shared" si="200"/>
        <v>3090</v>
      </c>
    </row>
    <row r="1060" spans="22:28">
      <c r="V1060" s="22">
        <v>3.12</v>
      </c>
      <c r="W1060" s="9">
        <f t="shared" si="197"/>
        <v>3</v>
      </c>
      <c r="X1060" s="9">
        <f t="shared" si="201"/>
        <v>312</v>
      </c>
      <c r="Y1060" s="11" t="str">
        <f t="shared" si="198"/>
        <v>312</v>
      </c>
      <c r="Z1060" s="11">
        <f t="shared" si="199"/>
        <v>0</v>
      </c>
      <c r="AB1060" s="16" t="str">
        <f t="shared" si="200"/>
        <v>3120</v>
      </c>
    </row>
    <row r="1061" spans="22:28">
      <c r="V1061" s="22">
        <v>3.16</v>
      </c>
      <c r="W1061" s="9">
        <f t="shared" si="197"/>
        <v>3</v>
      </c>
      <c r="X1061" s="9">
        <f t="shared" si="201"/>
        <v>316</v>
      </c>
      <c r="Y1061" s="11" t="str">
        <f t="shared" si="198"/>
        <v>316</v>
      </c>
      <c r="Z1061" s="11">
        <f t="shared" si="199"/>
        <v>0</v>
      </c>
      <c r="AB1061" s="16" t="str">
        <f t="shared" si="200"/>
        <v>3160</v>
      </c>
    </row>
    <row r="1062" spans="22:28">
      <c r="V1062" s="22">
        <v>3.2</v>
      </c>
      <c r="W1062" s="9">
        <f t="shared" si="197"/>
        <v>3</v>
      </c>
      <c r="X1062" s="9">
        <f t="shared" si="201"/>
        <v>320</v>
      </c>
      <c r="Y1062" s="11" t="str">
        <f t="shared" si="198"/>
        <v>320</v>
      </c>
      <c r="Z1062" s="11">
        <f t="shared" si="199"/>
        <v>0</v>
      </c>
      <c r="AB1062" s="16" t="str">
        <f t="shared" si="200"/>
        <v>3200</v>
      </c>
    </row>
    <row r="1063" spans="22:28">
      <c r="V1063" s="22">
        <v>3.24</v>
      </c>
      <c r="W1063" s="9">
        <f t="shared" si="197"/>
        <v>3</v>
      </c>
      <c r="X1063" s="9">
        <f t="shared" si="201"/>
        <v>324</v>
      </c>
      <c r="Y1063" s="11" t="str">
        <f t="shared" si="198"/>
        <v>324</v>
      </c>
      <c r="Z1063" s="11">
        <f t="shared" si="199"/>
        <v>0</v>
      </c>
      <c r="AB1063" s="16" t="str">
        <f t="shared" si="200"/>
        <v>3240</v>
      </c>
    </row>
    <row r="1064" spans="22:28">
      <c r="V1064" s="22">
        <v>3.28</v>
      </c>
      <c r="W1064" s="9">
        <f t="shared" si="197"/>
        <v>3</v>
      </c>
      <c r="X1064" s="9">
        <f t="shared" si="201"/>
        <v>328</v>
      </c>
      <c r="Y1064" s="11" t="str">
        <f t="shared" si="198"/>
        <v>328</v>
      </c>
      <c r="Z1064" s="11">
        <f t="shared" si="199"/>
        <v>0</v>
      </c>
      <c r="AB1064" s="16" t="str">
        <f t="shared" si="200"/>
        <v>3280</v>
      </c>
    </row>
    <row r="1065" spans="22:28">
      <c r="V1065" s="22">
        <v>3.32</v>
      </c>
      <c r="W1065" s="9">
        <f t="shared" si="197"/>
        <v>3</v>
      </c>
      <c r="X1065" s="9">
        <f t="shared" si="201"/>
        <v>332</v>
      </c>
      <c r="Y1065" s="11" t="str">
        <f t="shared" si="198"/>
        <v>332</v>
      </c>
      <c r="Z1065" s="11">
        <f t="shared" si="199"/>
        <v>0</v>
      </c>
      <c r="AB1065" s="16" t="str">
        <f t="shared" si="200"/>
        <v>3320</v>
      </c>
    </row>
    <row r="1066" spans="22:28">
      <c r="V1066" s="22">
        <v>3.36</v>
      </c>
      <c r="W1066" s="9">
        <f t="shared" si="197"/>
        <v>3</v>
      </c>
      <c r="X1066" s="9">
        <f t="shared" si="201"/>
        <v>336</v>
      </c>
      <c r="Y1066" s="11" t="str">
        <f t="shared" si="198"/>
        <v>336</v>
      </c>
      <c r="Z1066" s="11">
        <f t="shared" si="199"/>
        <v>0</v>
      </c>
      <c r="AB1066" s="16" t="str">
        <f t="shared" si="200"/>
        <v>3360</v>
      </c>
    </row>
    <row r="1067" spans="22:28">
      <c r="V1067" s="22">
        <v>3.4</v>
      </c>
      <c r="W1067" s="9">
        <f t="shared" si="197"/>
        <v>3</v>
      </c>
      <c r="X1067" s="9">
        <f t="shared" si="201"/>
        <v>340</v>
      </c>
      <c r="Y1067" s="11" t="str">
        <f t="shared" si="198"/>
        <v>340</v>
      </c>
      <c r="Z1067" s="11">
        <f t="shared" si="199"/>
        <v>0</v>
      </c>
      <c r="AB1067" s="16" t="str">
        <f t="shared" si="200"/>
        <v>3400</v>
      </c>
    </row>
    <row r="1068" spans="22:28">
      <c r="V1068" s="22">
        <v>3.44</v>
      </c>
      <c r="W1068" s="9">
        <f t="shared" si="197"/>
        <v>3</v>
      </c>
      <c r="X1068" s="9">
        <f t="shared" si="201"/>
        <v>344</v>
      </c>
      <c r="Y1068" s="11" t="str">
        <f t="shared" si="198"/>
        <v>344</v>
      </c>
      <c r="Z1068" s="11">
        <f t="shared" si="199"/>
        <v>0</v>
      </c>
      <c r="AB1068" s="16" t="str">
        <f t="shared" si="200"/>
        <v>3440</v>
      </c>
    </row>
    <row r="1069" spans="22:28">
      <c r="V1069" s="22">
        <v>3.48</v>
      </c>
      <c r="W1069" s="9">
        <f t="shared" si="197"/>
        <v>3</v>
      </c>
      <c r="X1069" s="9">
        <f t="shared" si="201"/>
        <v>348</v>
      </c>
      <c r="Y1069" s="11" t="str">
        <f t="shared" si="198"/>
        <v>348</v>
      </c>
      <c r="Z1069" s="11">
        <f t="shared" si="199"/>
        <v>0</v>
      </c>
      <c r="AB1069" s="16" t="str">
        <f t="shared" si="200"/>
        <v>3480</v>
      </c>
    </row>
    <row r="1070" spans="22:28">
      <c r="V1070" s="22">
        <v>3.52</v>
      </c>
      <c r="W1070" s="9">
        <f t="shared" si="197"/>
        <v>3</v>
      </c>
      <c r="X1070" s="9">
        <f t="shared" si="201"/>
        <v>352</v>
      </c>
      <c r="Y1070" s="11" t="str">
        <f t="shared" si="198"/>
        <v>352</v>
      </c>
      <c r="Z1070" s="11">
        <f t="shared" si="199"/>
        <v>0</v>
      </c>
      <c r="AB1070" s="16" t="str">
        <f t="shared" si="200"/>
        <v>3520</v>
      </c>
    </row>
    <row r="1071" spans="22:28">
      <c r="V1071" s="22">
        <v>3.57</v>
      </c>
      <c r="W1071" s="9">
        <f t="shared" si="197"/>
        <v>3</v>
      </c>
      <c r="X1071" s="9">
        <f t="shared" si="201"/>
        <v>357</v>
      </c>
      <c r="Y1071" s="11" t="str">
        <f t="shared" si="198"/>
        <v>357</v>
      </c>
      <c r="Z1071" s="11">
        <f t="shared" si="199"/>
        <v>0</v>
      </c>
      <c r="AB1071" s="16" t="str">
        <f t="shared" si="200"/>
        <v>3570</v>
      </c>
    </row>
    <row r="1072" spans="22:28">
      <c r="V1072" s="22">
        <v>3.61</v>
      </c>
      <c r="W1072" s="9">
        <f t="shared" si="197"/>
        <v>3</v>
      </c>
      <c r="X1072" s="9">
        <f t="shared" si="201"/>
        <v>361</v>
      </c>
      <c r="Y1072" s="11" t="str">
        <f t="shared" si="198"/>
        <v>361</v>
      </c>
      <c r="Z1072" s="11">
        <f t="shared" si="199"/>
        <v>0</v>
      </c>
      <c r="AB1072" s="16" t="str">
        <f t="shared" si="200"/>
        <v>3610</v>
      </c>
    </row>
    <row r="1073" spans="22:28">
      <c r="V1073" s="22">
        <v>3.65</v>
      </c>
      <c r="W1073" s="9">
        <f t="shared" si="197"/>
        <v>3</v>
      </c>
      <c r="X1073" s="9">
        <f t="shared" si="201"/>
        <v>365</v>
      </c>
      <c r="Y1073" s="11" t="str">
        <f t="shared" si="198"/>
        <v>365</v>
      </c>
      <c r="Z1073" s="11">
        <f t="shared" si="199"/>
        <v>0</v>
      </c>
      <c r="AB1073" s="16" t="str">
        <f t="shared" si="200"/>
        <v>3650</v>
      </c>
    </row>
    <row r="1074" spans="22:28">
      <c r="V1074" s="22">
        <v>3.7</v>
      </c>
      <c r="W1074" s="9">
        <f t="shared" si="197"/>
        <v>3</v>
      </c>
      <c r="X1074" s="9">
        <f t="shared" si="201"/>
        <v>370</v>
      </c>
      <c r="Y1074" s="11" t="str">
        <f t="shared" si="198"/>
        <v>370</v>
      </c>
      <c r="Z1074" s="11">
        <f t="shared" si="199"/>
        <v>0</v>
      </c>
      <c r="AB1074" s="16" t="str">
        <f t="shared" si="200"/>
        <v>3700</v>
      </c>
    </row>
    <row r="1075" spans="22:28">
      <c r="V1075" s="22">
        <v>3.74</v>
      </c>
      <c r="W1075" s="9">
        <f t="shared" si="197"/>
        <v>3</v>
      </c>
      <c r="X1075" s="9">
        <f t="shared" si="201"/>
        <v>374</v>
      </c>
      <c r="Y1075" s="11" t="str">
        <f t="shared" si="198"/>
        <v>374</v>
      </c>
      <c r="Z1075" s="11">
        <f t="shared" si="199"/>
        <v>0</v>
      </c>
      <c r="AB1075" s="16" t="str">
        <f t="shared" si="200"/>
        <v>3740</v>
      </c>
    </row>
    <row r="1076" spans="22:28">
      <c r="V1076" s="22">
        <v>3.79</v>
      </c>
      <c r="W1076" s="9">
        <f t="shared" si="197"/>
        <v>3</v>
      </c>
      <c r="X1076" s="9">
        <f t="shared" si="201"/>
        <v>379</v>
      </c>
      <c r="Y1076" s="11" t="str">
        <f t="shared" si="198"/>
        <v>379</v>
      </c>
      <c r="Z1076" s="11">
        <f t="shared" si="199"/>
        <v>0</v>
      </c>
      <c r="AB1076" s="16" t="str">
        <f t="shared" si="200"/>
        <v>3790</v>
      </c>
    </row>
    <row r="1077" spans="22:28">
      <c r="V1077" s="22">
        <v>3.83</v>
      </c>
      <c r="W1077" s="9">
        <f t="shared" si="197"/>
        <v>3</v>
      </c>
      <c r="X1077" s="9">
        <f t="shared" si="201"/>
        <v>383</v>
      </c>
      <c r="Y1077" s="11" t="str">
        <f t="shared" si="198"/>
        <v>383</v>
      </c>
      <c r="Z1077" s="11">
        <f t="shared" si="199"/>
        <v>0</v>
      </c>
      <c r="AB1077" s="16" t="str">
        <f t="shared" si="200"/>
        <v>3830</v>
      </c>
    </row>
    <row r="1078" spans="22:28">
      <c r="V1078" s="22">
        <v>3.88</v>
      </c>
      <c r="W1078" s="9">
        <f t="shared" si="197"/>
        <v>3</v>
      </c>
      <c r="X1078" s="9">
        <f t="shared" si="201"/>
        <v>388</v>
      </c>
      <c r="Y1078" s="11" t="str">
        <f t="shared" si="198"/>
        <v>388</v>
      </c>
      <c r="Z1078" s="11">
        <f t="shared" si="199"/>
        <v>0</v>
      </c>
      <c r="AB1078" s="16" t="str">
        <f t="shared" si="200"/>
        <v>3880</v>
      </c>
    </row>
    <row r="1079" spans="22:28">
      <c r="V1079" s="22">
        <v>3.92</v>
      </c>
      <c r="W1079" s="9">
        <f t="shared" si="197"/>
        <v>3</v>
      </c>
      <c r="X1079" s="9">
        <f t="shared" si="201"/>
        <v>392</v>
      </c>
      <c r="Y1079" s="11" t="str">
        <f t="shared" si="198"/>
        <v>392</v>
      </c>
      <c r="Z1079" s="11">
        <f t="shared" si="199"/>
        <v>0</v>
      </c>
      <c r="AB1079" s="16" t="str">
        <f t="shared" si="200"/>
        <v>3920</v>
      </c>
    </row>
    <row r="1080" spans="22:28">
      <c r="V1080" s="22">
        <v>3.97</v>
      </c>
      <c r="W1080" s="9">
        <f t="shared" si="197"/>
        <v>3</v>
      </c>
      <c r="X1080" s="9">
        <f t="shared" si="201"/>
        <v>397</v>
      </c>
      <c r="Y1080" s="11" t="str">
        <f t="shared" si="198"/>
        <v>397</v>
      </c>
      <c r="Z1080" s="11">
        <f t="shared" si="199"/>
        <v>0</v>
      </c>
      <c r="AB1080" s="16" t="str">
        <f t="shared" si="200"/>
        <v>3970</v>
      </c>
    </row>
    <row r="1081" spans="22:28">
      <c r="V1081" s="22">
        <v>4.0199999999999996</v>
      </c>
      <c r="W1081" s="9">
        <f t="shared" si="197"/>
        <v>3</v>
      </c>
      <c r="X1081" s="9">
        <f t="shared" si="201"/>
        <v>401.99999999999994</v>
      </c>
      <c r="Y1081" s="11" t="str">
        <f t="shared" si="198"/>
        <v>402</v>
      </c>
      <c r="Z1081" s="11">
        <f t="shared" si="199"/>
        <v>0</v>
      </c>
      <c r="AB1081" s="16" t="str">
        <f t="shared" si="200"/>
        <v>4020</v>
      </c>
    </row>
    <row r="1082" spans="22:28">
      <c r="V1082" s="22">
        <v>4.07</v>
      </c>
      <c r="W1082" s="9">
        <f t="shared" si="197"/>
        <v>3</v>
      </c>
      <c r="X1082" s="9">
        <f t="shared" si="201"/>
        <v>407.00000000000006</v>
      </c>
      <c r="Y1082" s="11" t="str">
        <f t="shared" si="198"/>
        <v>407</v>
      </c>
      <c r="Z1082" s="11">
        <f t="shared" si="199"/>
        <v>0</v>
      </c>
      <c r="AB1082" s="16" t="str">
        <f t="shared" si="200"/>
        <v>4070</v>
      </c>
    </row>
    <row r="1083" spans="22:28">
      <c r="V1083" s="22">
        <v>4.12</v>
      </c>
      <c r="W1083" s="9">
        <f t="shared" si="197"/>
        <v>3</v>
      </c>
      <c r="X1083" s="9">
        <f t="shared" si="201"/>
        <v>412</v>
      </c>
      <c r="Y1083" s="11" t="str">
        <f t="shared" si="198"/>
        <v>412</v>
      </c>
      <c r="Z1083" s="11">
        <f t="shared" si="199"/>
        <v>0</v>
      </c>
      <c r="AB1083" s="16" t="str">
        <f t="shared" si="200"/>
        <v>4120</v>
      </c>
    </row>
    <row r="1084" spans="22:28">
      <c r="V1084" s="22">
        <v>4.17</v>
      </c>
      <c r="W1084" s="9">
        <f t="shared" si="197"/>
        <v>3</v>
      </c>
      <c r="X1084" s="9">
        <f t="shared" si="201"/>
        <v>417</v>
      </c>
      <c r="Y1084" s="11" t="str">
        <f t="shared" si="198"/>
        <v>417</v>
      </c>
      <c r="Z1084" s="11">
        <f t="shared" si="199"/>
        <v>0</v>
      </c>
      <c r="AB1084" s="16" t="str">
        <f t="shared" si="200"/>
        <v>4170</v>
      </c>
    </row>
    <row r="1085" spans="22:28">
      <c r="V1085" s="22">
        <v>4.22</v>
      </c>
      <c r="W1085" s="9">
        <f t="shared" si="197"/>
        <v>3</v>
      </c>
      <c r="X1085" s="9">
        <f t="shared" si="201"/>
        <v>422</v>
      </c>
      <c r="Y1085" s="11" t="str">
        <f t="shared" si="198"/>
        <v>422</v>
      </c>
      <c r="Z1085" s="11">
        <f t="shared" si="199"/>
        <v>0</v>
      </c>
      <c r="AB1085" s="16" t="str">
        <f t="shared" si="200"/>
        <v>4220</v>
      </c>
    </row>
    <row r="1086" spans="22:28">
      <c r="V1086" s="22">
        <v>4.2699999999999996</v>
      </c>
      <c r="W1086" s="9">
        <f t="shared" si="197"/>
        <v>3</v>
      </c>
      <c r="X1086" s="9">
        <f t="shared" si="201"/>
        <v>427</v>
      </c>
      <c r="Y1086" s="11" t="str">
        <f t="shared" si="198"/>
        <v>427</v>
      </c>
      <c r="Z1086" s="11">
        <f t="shared" si="199"/>
        <v>0</v>
      </c>
      <c r="AB1086" s="16" t="str">
        <f t="shared" si="200"/>
        <v>4270</v>
      </c>
    </row>
    <row r="1087" spans="22:28">
      <c r="V1087" s="22">
        <v>4.32</v>
      </c>
      <c r="W1087" s="9">
        <f t="shared" si="197"/>
        <v>3</v>
      </c>
      <c r="X1087" s="9">
        <f t="shared" si="201"/>
        <v>432</v>
      </c>
      <c r="Y1087" s="11" t="str">
        <f t="shared" si="198"/>
        <v>432</v>
      </c>
      <c r="Z1087" s="11">
        <f t="shared" si="199"/>
        <v>0</v>
      </c>
      <c r="AB1087" s="16" t="str">
        <f t="shared" si="200"/>
        <v>4320</v>
      </c>
    </row>
    <row r="1088" spans="22:28">
      <c r="V1088" s="22">
        <v>4.37</v>
      </c>
      <c r="W1088" s="9">
        <f t="shared" si="197"/>
        <v>3</v>
      </c>
      <c r="X1088" s="9">
        <f t="shared" si="201"/>
        <v>437</v>
      </c>
      <c r="Y1088" s="11" t="str">
        <f t="shared" si="198"/>
        <v>437</v>
      </c>
      <c r="Z1088" s="11">
        <f t="shared" si="199"/>
        <v>0</v>
      </c>
      <c r="AB1088" s="16" t="str">
        <f t="shared" si="200"/>
        <v>4370</v>
      </c>
    </row>
    <row r="1089" spans="22:28">
      <c r="V1089" s="22">
        <v>4.42</v>
      </c>
      <c r="W1089" s="9">
        <f t="shared" si="197"/>
        <v>3</v>
      </c>
      <c r="X1089" s="9">
        <f t="shared" si="201"/>
        <v>442</v>
      </c>
      <c r="Y1089" s="11" t="str">
        <f t="shared" si="198"/>
        <v>442</v>
      </c>
      <c r="Z1089" s="11">
        <f t="shared" si="199"/>
        <v>0</v>
      </c>
      <c r="AB1089" s="16" t="str">
        <f t="shared" si="200"/>
        <v>4420</v>
      </c>
    </row>
    <row r="1090" spans="22:28">
      <c r="V1090" s="22">
        <v>4.4800000000000004</v>
      </c>
      <c r="W1090" s="9">
        <f t="shared" si="197"/>
        <v>3</v>
      </c>
      <c r="X1090" s="9">
        <f t="shared" si="201"/>
        <v>448</v>
      </c>
      <c r="Y1090" s="11" t="str">
        <f t="shared" si="198"/>
        <v>448</v>
      </c>
      <c r="Z1090" s="11">
        <f t="shared" si="199"/>
        <v>0</v>
      </c>
      <c r="AB1090" s="16" t="str">
        <f t="shared" si="200"/>
        <v>4480</v>
      </c>
    </row>
    <row r="1091" spans="22:28">
      <c r="V1091" s="22">
        <v>4.53</v>
      </c>
      <c r="W1091" s="9">
        <f t="shared" si="197"/>
        <v>3</v>
      </c>
      <c r="X1091" s="9">
        <f t="shared" si="201"/>
        <v>453</v>
      </c>
      <c r="Y1091" s="11" t="str">
        <f t="shared" si="198"/>
        <v>453</v>
      </c>
      <c r="Z1091" s="11">
        <f t="shared" si="199"/>
        <v>0</v>
      </c>
      <c r="AB1091" s="16" t="str">
        <f t="shared" si="200"/>
        <v>4530</v>
      </c>
    </row>
    <row r="1092" spans="22:28">
      <c r="V1092" s="22">
        <v>4.59</v>
      </c>
      <c r="W1092" s="9">
        <f t="shared" si="197"/>
        <v>3</v>
      </c>
      <c r="X1092" s="9">
        <f t="shared" si="201"/>
        <v>459</v>
      </c>
      <c r="Y1092" s="11" t="str">
        <f t="shared" si="198"/>
        <v>459</v>
      </c>
      <c r="Z1092" s="11">
        <f t="shared" si="199"/>
        <v>0</v>
      </c>
      <c r="AB1092" s="16" t="str">
        <f t="shared" si="200"/>
        <v>4590</v>
      </c>
    </row>
    <row r="1093" spans="22:28">
      <c r="V1093" s="22">
        <v>4.6399999999999997</v>
      </c>
      <c r="W1093" s="9">
        <f t="shared" ref="W1093:W1156" si="202">IF(V1093=1,W1092+1,W1092)</f>
        <v>3</v>
      </c>
      <c r="X1093" s="9">
        <f t="shared" si="201"/>
        <v>464</v>
      </c>
      <c r="Y1093" s="11" t="str">
        <f t="shared" ref="Y1093:Y1156" si="203">TEXT(X1093*_xlfn.XLOOKUP(W1093,Index_Table,D_List),SUBSTITUTE(_xlfn.XLOOKUP(W1093,Index_Table,T_List),"""",""))</f>
        <v>464</v>
      </c>
      <c r="Z1093" s="11">
        <f t="shared" ref="Z1093:Z1156" si="204">_xlfn.XLOOKUP(W1093,Index_Table,Sym_List)</f>
        <v>0</v>
      </c>
      <c r="AB1093" s="16" t="str">
        <f t="shared" ref="AB1093:AB1156" si="205">IF(W1093&gt;2,LEFT(_xlfn.VALUETOTEXT(X1093),3)&amp;W1093-3,SUBSTITUTE(Y1093,".","R"))</f>
        <v>4640</v>
      </c>
    </row>
    <row r="1094" spans="22:28">
      <c r="V1094" s="22">
        <v>4.7</v>
      </c>
      <c r="W1094" s="9">
        <f t="shared" si="202"/>
        <v>3</v>
      </c>
      <c r="X1094" s="9">
        <f t="shared" si="201"/>
        <v>470</v>
      </c>
      <c r="Y1094" s="11" t="str">
        <f t="shared" si="203"/>
        <v>470</v>
      </c>
      <c r="Z1094" s="11">
        <f t="shared" si="204"/>
        <v>0</v>
      </c>
      <c r="AB1094" s="16" t="str">
        <f t="shared" si="205"/>
        <v>4700</v>
      </c>
    </row>
    <row r="1095" spans="22:28">
      <c r="V1095" s="22">
        <v>4.75</v>
      </c>
      <c r="W1095" s="9">
        <f t="shared" si="202"/>
        <v>3</v>
      </c>
      <c r="X1095" s="9">
        <f t="shared" ref="X1095:X1157" si="206">V1095*10^W1095/10</f>
        <v>475</v>
      </c>
      <c r="Y1095" s="11" t="str">
        <f t="shared" si="203"/>
        <v>475</v>
      </c>
      <c r="Z1095" s="11">
        <f t="shared" si="204"/>
        <v>0</v>
      </c>
      <c r="AB1095" s="16" t="str">
        <f t="shared" si="205"/>
        <v>4750</v>
      </c>
    </row>
    <row r="1096" spans="22:28">
      <c r="V1096" s="22">
        <v>4.8099999999999996</v>
      </c>
      <c r="W1096" s="9">
        <f t="shared" si="202"/>
        <v>3</v>
      </c>
      <c r="X1096" s="9">
        <f t="shared" si="206"/>
        <v>481</v>
      </c>
      <c r="Y1096" s="11" t="str">
        <f t="shared" si="203"/>
        <v>481</v>
      </c>
      <c r="Z1096" s="11">
        <f t="shared" si="204"/>
        <v>0</v>
      </c>
      <c r="AB1096" s="16" t="str">
        <f t="shared" si="205"/>
        <v>4810</v>
      </c>
    </row>
    <row r="1097" spans="22:28">
      <c r="V1097" s="22">
        <v>4.87</v>
      </c>
      <c r="W1097" s="9">
        <f t="shared" si="202"/>
        <v>3</v>
      </c>
      <c r="X1097" s="9">
        <f t="shared" si="206"/>
        <v>487</v>
      </c>
      <c r="Y1097" s="11" t="str">
        <f t="shared" si="203"/>
        <v>487</v>
      </c>
      <c r="Z1097" s="11">
        <f t="shared" si="204"/>
        <v>0</v>
      </c>
      <c r="AB1097" s="16" t="str">
        <f t="shared" si="205"/>
        <v>4870</v>
      </c>
    </row>
    <row r="1098" spans="22:28">
      <c r="V1098" s="22">
        <v>4.93</v>
      </c>
      <c r="W1098" s="9">
        <f t="shared" si="202"/>
        <v>3</v>
      </c>
      <c r="X1098" s="9">
        <f t="shared" si="206"/>
        <v>493</v>
      </c>
      <c r="Y1098" s="11" t="str">
        <f t="shared" si="203"/>
        <v>493</v>
      </c>
      <c r="Z1098" s="11">
        <f t="shared" si="204"/>
        <v>0</v>
      </c>
      <c r="AB1098" s="16" t="str">
        <f t="shared" si="205"/>
        <v>4930</v>
      </c>
    </row>
    <row r="1099" spans="22:28">
      <c r="V1099" s="22">
        <v>4.99</v>
      </c>
      <c r="W1099" s="9">
        <f t="shared" si="202"/>
        <v>3</v>
      </c>
      <c r="X1099" s="9">
        <f t="shared" si="206"/>
        <v>499</v>
      </c>
      <c r="Y1099" s="11" t="str">
        <f t="shared" si="203"/>
        <v>499</v>
      </c>
      <c r="Z1099" s="11">
        <f t="shared" si="204"/>
        <v>0</v>
      </c>
      <c r="AB1099" s="16" t="str">
        <f t="shared" si="205"/>
        <v>4990</v>
      </c>
    </row>
    <row r="1100" spans="22:28">
      <c r="V1100" s="22">
        <v>5.05</v>
      </c>
      <c r="W1100" s="9">
        <f t="shared" si="202"/>
        <v>3</v>
      </c>
      <c r="X1100" s="9">
        <f t="shared" si="206"/>
        <v>505</v>
      </c>
      <c r="Y1100" s="11" t="str">
        <f t="shared" si="203"/>
        <v>505</v>
      </c>
      <c r="Z1100" s="11">
        <f t="shared" si="204"/>
        <v>0</v>
      </c>
      <c r="AB1100" s="16" t="str">
        <f t="shared" si="205"/>
        <v>5050</v>
      </c>
    </row>
    <row r="1101" spans="22:28">
      <c r="V1101" s="22">
        <v>5.1100000000000003</v>
      </c>
      <c r="W1101" s="9">
        <f t="shared" si="202"/>
        <v>3</v>
      </c>
      <c r="X1101" s="9">
        <f t="shared" si="206"/>
        <v>511</v>
      </c>
      <c r="Y1101" s="11" t="str">
        <f t="shared" si="203"/>
        <v>511</v>
      </c>
      <c r="Z1101" s="11">
        <f t="shared" si="204"/>
        <v>0</v>
      </c>
      <c r="AB1101" s="16" t="str">
        <f t="shared" si="205"/>
        <v>5110</v>
      </c>
    </row>
    <row r="1102" spans="22:28">
      <c r="V1102" s="22">
        <v>5.17</v>
      </c>
      <c r="W1102" s="9">
        <f t="shared" si="202"/>
        <v>3</v>
      </c>
      <c r="X1102" s="9">
        <f t="shared" si="206"/>
        <v>517</v>
      </c>
      <c r="Y1102" s="11" t="str">
        <f t="shared" si="203"/>
        <v>517</v>
      </c>
      <c r="Z1102" s="11">
        <f t="shared" si="204"/>
        <v>0</v>
      </c>
      <c r="AB1102" s="16" t="str">
        <f t="shared" si="205"/>
        <v>5170</v>
      </c>
    </row>
    <row r="1103" spans="22:28">
      <c r="V1103" s="22">
        <v>5.23</v>
      </c>
      <c r="W1103" s="9">
        <f t="shared" si="202"/>
        <v>3</v>
      </c>
      <c r="X1103" s="9">
        <f t="shared" si="206"/>
        <v>523</v>
      </c>
      <c r="Y1103" s="11" t="str">
        <f t="shared" si="203"/>
        <v>523</v>
      </c>
      <c r="Z1103" s="11">
        <f t="shared" si="204"/>
        <v>0</v>
      </c>
      <c r="AB1103" s="16" t="str">
        <f t="shared" si="205"/>
        <v>5230</v>
      </c>
    </row>
    <row r="1104" spans="22:28">
      <c r="V1104" s="22">
        <v>5.3</v>
      </c>
      <c r="W1104" s="9">
        <f t="shared" si="202"/>
        <v>3</v>
      </c>
      <c r="X1104" s="9">
        <f t="shared" si="206"/>
        <v>530</v>
      </c>
      <c r="Y1104" s="11" t="str">
        <f t="shared" si="203"/>
        <v>530</v>
      </c>
      <c r="Z1104" s="11">
        <f t="shared" si="204"/>
        <v>0</v>
      </c>
      <c r="AB1104" s="16" t="str">
        <f t="shared" si="205"/>
        <v>5300</v>
      </c>
    </row>
    <row r="1105" spans="22:28">
      <c r="V1105" s="22">
        <v>5.36</v>
      </c>
      <c r="W1105" s="9">
        <f t="shared" si="202"/>
        <v>3</v>
      </c>
      <c r="X1105" s="9">
        <f t="shared" si="206"/>
        <v>536</v>
      </c>
      <c r="Y1105" s="11" t="str">
        <f t="shared" si="203"/>
        <v>536</v>
      </c>
      <c r="Z1105" s="11">
        <f t="shared" si="204"/>
        <v>0</v>
      </c>
      <c r="AB1105" s="16" t="str">
        <f t="shared" si="205"/>
        <v>5360</v>
      </c>
    </row>
    <row r="1106" spans="22:28">
      <c r="V1106" s="22">
        <v>5.42</v>
      </c>
      <c r="W1106" s="9">
        <f t="shared" si="202"/>
        <v>3</v>
      </c>
      <c r="X1106" s="9">
        <f t="shared" si="206"/>
        <v>542</v>
      </c>
      <c r="Y1106" s="11" t="str">
        <f t="shared" si="203"/>
        <v>542</v>
      </c>
      <c r="Z1106" s="11">
        <f t="shared" si="204"/>
        <v>0</v>
      </c>
      <c r="AB1106" s="16" t="str">
        <f t="shared" si="205"/>
        <v>5420</v>
      </c>
    </row>
    <row r="1107" spans="22:28">
      <c r="V1107" s="22">
        <v>5.49</v>
      </c>
      <c r="W1107" s="9">
        <f t="shared" si="202"/>
        <v>3</v>
      </c>
      <c r="X1107" s="9">
        <f t="shared" si="206"/>
        <v>549</v>
      </c>
      <c r="Y1107" s="11" t="str">
        <f t="shared" si="203"/>
        <v>549</v>
      </c>
      <c r="Z1107" s="11">
        <f t="shared" si="204"/>
        <v>0</v>
      </c>
      <c r="AB1107" s="16" t="str">
        <f t="shared" si="205"/>
        <v>5490</v>
      </c>
    </row>
    <row r="1108" spans="22:28">
      <c r="V1108" s="22">
        <v>5.56</v>
      </c>
      <c r="W1108" s="9">
        <f t="shared" si="202"/>
        <v>3</v>
      </c>
      <c r="X1108" s="9">
        <f t="shared" si="206"/>
        <v>556</v>
      </c>
      <c r="Y1108" s="11" t="str">
        <f t="shared" si="203"/>
        <v>556</v>
      </c>
      <c r="Z1108" s="11">
        <f t="shared" si="204"/>
        <v>0</v>
      </c>
      <c r="AB1108" s="16" t="str">
        <f t="shared" si="205"/>
        <v>5560</v>
      </c>
    </row>
    <row r="1109" spans="22:28">
      <c r="V1109" s="22">
        <v>5.62</v>
      </c>
      <c r="W1109" s="9">
        <f t="shared" si="202"/>
        <v>3</v>
      </c>
      <c r="X1109" s="9">
        <f t="shared" si="206"/>
        <v>562</v>
      </c>
      <c r="Y1109" s="11" t="str">
        <f t="shared" si="203"/>
        <v>562</v>
      </c>
      <c r="Z1109" s="11">
        <f t="shared" si="204"/>
        <v>0</v>
      </c>
      <c r="AB1109" s="16" t="str">
        <f t="shared" si="205"/>
        <v>5620</v>
      </c>
    </row>
    <row r="1110" spans="22:28">
      <c r="V1110" s="22">
        <v>5.69</v>
      </c>
      <c r="W1110" s="9">
        <f t="shared" si="202"/>
        <v>3</v>
      </c>
      <c r="X1110" s="9">
        <f t="shared" si="206"/>
        <v>569</v>
      </c>
      <c r="Y1110" s="11" t="str">
        <f t="shared" si="203"/>
        <v>569</v>
      </c>
      <c r="Z1110" s="11">
        <f t="shared" si="204"/>
        <v>0</v>
      </c>
      <c r="AB1110" s="16" t="str">
        <f t="shared" si="205"/>
        <v>5690</v>
      </c>
    </row>
    <row r="1111" spans="22:28">
      <c r="V1111" s="22">
        <v>5.76</v>
      </c>
      <c r="W1111" s="9">
        <f t="shared" si="202"/>
        <v>3</v>
      </c>
      <c r="X1111" s="9">
        <f t="shared" si="206"/>
        <v>576</v>
      </c>
      <c r="Y1111" s="11" t="str">
        <f t="shared" si="203"/>
        <v>576</v>
      </c>
      <c r="Z1111" s="11">
        <f t="shared" si="204"/>
        <v>0</v>
      </c>
      <c r="AB1111" s="16" t="str">
        <f t="shared" si="205"/>
        <v>5760</v>
      </c>
    </row>
    <row r="1112" spans="22:28">
      <c r="V1112" s="22">
        <v>5.83</v>
      </c>
      <c r="W1112" s="9">
        <f t="shared" si="202"/>
        <v>3</v>
      </c>
      <c r="X1112" s="9">
        <f t="shared" si="206"/>
        <v>583</v>
      </c>
      <c r="Y1112" s="11" t="str">
        <f t="shared" si="203"/>
        <v>583</v>
      </c>
      <c r="Z1112" s="11">
        <f t="shared" si="204"/>
        <v>0</v>
      </c>
      <c r="AB1112" s="16" t="str">
        <f t="shared" si="205"/>
        <v>5830</v>
      </c>
    </row>
    <row r="1113" spans="22:28">
      <c r="V1113" s="22">
        <v>5.9</v>
      </c>
      <c r="W1113" s="9">
        <f t="shared" si="202"/>
        <v>3</v>
      </c>
      <c r="X1113" s="9">
        <f t="shared" si="206"/>
        <v>590</v>
      </c>
      <c r="Y1113" s="11" t="str">
        <f t="shared" si="203"/>
        <v>590</v>
      </c>
      <c r="Z1113" s="11">
        <f t="shared" si="204"/>
        <v>0</v>
      </c>
      <c r="AB1113" s="16" t="str">
        <f t="shared" si="205"/>
        <v>5900</v>
      </c>
    </row>
    <row r="1114" spans="22:28">
      <c r="V1114" s="22">
        <v>5.97</v>
      </c>
      <c r="W1114" s="9">
        <f t="shared" si="202"/>
        <v>3</v>
      </c>
      <c r="X1114" s="9">
        <f t="shared" si="206"/>
        <v>597</v>
      </c>
      <c r="Y1114" s="11" t="str">
        <f t="shared" si="203"/>
        <v>597</v>
      </c>
      <c r="Z1114" s="11">
        <f t="shared" si="204"/>
        <v>0</v>
      </c>
      <c r="AB1114" s="16" t="str">
        <f t="shared" si="205"/>
        <v>5970</v>
      </c>
    </row>
    <row r="1115" spans="22:28">
      <c r="V1115" s="22">
        <v>6.04</v>
      </c>
      <c r="W1115" s="9">
        <f t="shared" si="202"/>
        <v>3</v>
      </c>
      <c r="X1115" s="9">
        <f t="shared" si="206"/>
        <v>604</v>
      </c>
      <c r="Y1115" s="11" t="str">
        <f t="shared" si="203"/>
        <v>604</v>
      </c>
      <c r="Z1115" s="11">
        <f t="shared" si="204"/>
        <v>0</v>
      </c>
      <c r="AB1115" s="16" t="str">
        <f t="shared" si="205"/>
        <v>6040</v>
      </c>
    </row>
    <row r="1116" spans="22:28">
      <c r="V1116" s="22">
        <v>6.12</v>
      </c>
      <c r="W1116" s="9">
        <f t="shared" si="202"/>
        <v>3</v>
      </c>
      <c r="X1116" s="9">
        <f t="shared" si="206"/>
        <v>612</v>
      </c>
      <c r="Y1116" s="11" t="str">
        <f t="shared" si="203"/>
        <v>612</v>
      </c>
      <c r="Z1116" s="11">
        <f t="shared" si="204"/>
        <v>0</v>
      </c>
      <c r="AB1116" s="16" t="str">
        <f t="shared" si="205"/>
        <v>6120</v>
      </c>
    </row>
    <row r="1117" spans="22:28">
      <c r="V1117" s="22">
        <v>6.19</v>
      </c>
      <c r="W1117" s="9">
        <f t="shared" si="202"/>
        <v>3</v>
      </c>
      <c r="X1117" s="9">
        <f t="shared" si="206"/>
        <v>619</v>
      </c>
      <c r="Y1117" s="11" t="str">
        <f t="shared" si="203"/>
        <v>619</v>
      </c>
      <c r="Z1117" s="11">
        <f t="shared" si="204"/>
        <v>0</v>
      </c>
      <c r="AB1117" s="16" t="str">
        <f t="shared" si="205"/>
        <v>6190</v>
      </c>
    </row>
    <row r="1118" spans="22:28">
      <c r="V1118" s="22">
        <v>6.26</v>
      </c>
      <c r="W1118" s="9">
        <f t="shared" si="202"/>
        <v>3</v>
      </c>
      <c r="X1118" s="9">
        <f t="shared" si="206"/>
        <v>626</v>
      </c>
      <c r="Y1118" s="11" t="str">
        <f t="shared" si="203"/>
        <v>626</v>
      </c>
      <c r="Z1118" s="11">
        <f t="shared" si="204"/>
        <v>0</v>
      </c>
      <c r="AB1118" s="16" t="str">
        <f t="shared" si="205"/>
        <v>6260</v>
      </c>
    </row>
    <row r="1119" spans="22:28">
      <c r="V1119" s="22">
        <v>6.34</v>
      </c>
      <c r="W1119" s="9">
        <f t="shared" si="202"/>
        <v>3</v>
      </c>
      <c r="X1119" s="9">
        <f t="shared" si="206"/>
        <v>634</v>
      </c>
      <c r="Y1119" s="11" t="str">
        <f t="shared" si="203"/>
        <v>634</v>
      </c>
      <c r="Z1119" s="11">
        <f t="shared" si="204"/>
        <v>0</v>
      </c>
      <c r="AB1119" s="16" t="str">
        <f t="shared" si="205"/>
        <v>6340</v>
      </c>
    </row>
    <row r="1120" spans="22:28">
      <c r="V1120" s="22">
        <v>6.42</v>
      </c>
      <c r="W1120" s="9">
        <f t="shared" si="202"/>
        <v>3</v>
      </c>
      <c r="X1120" s="9">
        <f t="shared" si="206"/>
        <v>642</v>
      </c>
      <c r="Y1120" s="11" t="str">
        <f t="shared" si="203"/>
        <v>642</v>
      </c>
      <c r="Z1120" s="11">
        <f t="shared" si="204"/>
        <v>0</v>
      </c>
      <c r="AB1120" s="16" t="str">
        <f t="shared" si="205"/>
        <v>6420</v>
      </c>
    </row>
    <row r="1121" spans="22:28">
      <c r="V1121" s="22">
        <v>6.49</v>
      </c>
      <c r="W1121" s="9">
        <f t="shared" si="202"/>
        <v>3</v>
      </c>
      <c r="X1121" s="9">
        <f t="shared" si="206"/>
        <v>649</v>
      </c>
      <c r="Y1121" s="11" t="str">
        <f t="shared" si="203"/>
        <v>649</v>
      </c>
      <c r="Z1121" s="11">
        <f t="shared" si="204"/>
        <v>0</v>
      </c>
      <c r="AB1121" s="16" t="str">
        <f t="shared" si="205"/>
        <v>6490</v>
      </c>
    </row>
    <row r="1122" spans="22:28">
      <c r="V1122" s="22">
        <v>6.57</v>
      </c>
      <c r="W1122" s="9">
        <f t="shared" si="202"/>
        <v>3</v>
      </c>
      <c r="X1122" s="9">
        <f t="shared" si="206"/>
        <v>657</v>
      </c>
      <c r="Y1122" s="11" t="str">
        <f t="shared" si="203"/>
        <v>657</v>
      </c>
      <c r="Z1122" s="11">
        <f t="shared" si="204"/>
        <v>0</v>
      </c>
      <c r="AB1122" s="16" t="str">
        <f t="shared" si="205"/>
        <v>6570</v>
      </c>
    </row>
    <row r="1123" spans="22:28">
      <c r="V1123" s="22">
        <v>6.65</v>
      </c>
      <c r="W1123" s="9">
        <f t="shared" si="202"/>
        <v>3</v>
      </c>
      <c r="X1123" s="9">
        <f t="shared" si="206"/>
        <v>665</v>
      </c>
      <c r="Y1123" s="11" t="str">
        <f t="shared" si="203"/>
        <v>665</v>
      </c>
      <c r="Z1123" s="11">
        <f t="shared" si="204"/>
        <v>0</v>
      </c>
      <c r="AB1123" s="16" t="str">
        <f t="shared" si="205"/>
        <v>6650</v>
      </c>
    </row>
    <row r="1124" spans="22:28">
      <c r="V1124" s="22">
        <v>6.73</v>
      </c>
      <c r="W1124" s="9">
        <f t="shared" si="202"/>
        <v>3</v>
      </c>
      <c r="X1124" s="9">
        <f t="shared" si="206"/>
        <v>673</v>
      </c>
      <c r="Y1124" s="11" t="str">
        <f t="shared" si="203"/>
        <v>673</v>
      </c>
      <c r="Z1124" s="11">
        <f t="shared" si="204"/>
        <v>0</v>
      </c>
      <c r="AB1124" s="16" t="str">
        <f t="shared" si="205"/>
        <v>6730</v>
      </c>
    </row>
    <row r="1125" spans="22:28">
      <c r="V1125" s="22">
        <v>6.81</v>
      </c>
      <c r="W1125" s="9">
        <f t="shared" si="202"/>
        <v>3</v>
      </c>
      <c r="X1125" s="9">
        <f t="shared" si="206"/>
        <v>681</v>
      </c>
      <c r="Y1125" s="11" t="str">
        <f t="shared" si="203"/>
        <v>681</v>
      </c>
      <c r="Z1125" s="11">
        <f t="shared" si="204"/>
        <v>0</v>
      </c>
      <c r="AB1125" s="16" t="str">
        <f t="shared" si="205"/>
        <v>6810</v>
      </c>
    </row>
    <row r="1126" spans="22:28">
      <c r="V1126" s="22">
        <v>6.9</v>
      </c>
      <c r="W1126" s="9">
        <f t="shared" si="202"/>
        <v>3</v>
      </c>
      <c r="X1126" s="9">
        <f t="shared" si="206"/>
        <v>690</v>
      </c>
      <c r="Y1126" s="11" t="str">
        <f t="shared" si="203"/>
        <v>690</v>
      </c>
      <c r="Z1126" s="11">
        <f t="shared" si="204"/>
        <v>0</v>
      </c>
      <c r="AB1126" s="16" t="str">
        <f t="shared" si="205"/>
        <v>6900</v>
      </c>
    </row>
    <row r="1127" spans="22:28">
      <c r="V1127" s="22">
        <v>6.98</v>
      </c>
      <c r="W1127" s="9">
        <f t="shared" si="202"/>
        <v>3</v>
      </c>
      <c r="X1127" s="9">
        <f t="shared" si="206"/>
        <v>698</v>
      </c>
      <c r="Y1127" s="11" t="str">
        <f t="shared" si="203"/>
        <v>698</v>
      </c>
      <c r="Z1127" s="11">
        <f t="shared" si="204"/>
        <v>0</v>
      </c>
      <c r="AB1127" s="16" t="str">
        <f t="shared" si="205"/>
        <v>6980</v>
      </c>
    </row>
    <row r="1128" spans="22:28">
      <c r="V1128" s="22">
        <v>7.06</v>
      </c>
      <c r="W1128" s="9">
        <f t="shared" si="202"/>
        <v>3</v>
      </c>
      <c r="X1128" s="9">
        <f t="shared" si="206"/>
        <v>706</v>
      </c>
      <c r="Y1128" s="11" t="str">
        <f t="shared" si="203"/>
        <v>706</v>
      </c>
      <c r="Z1128" s="11">
        <f t="shared" si="204"/>
        <v>0</v>
      </c>
      <c r="AB1128" s="16" t="str">
        <f t="shared" si="205"/>
        <v>7060</v>
      </c>
    </row>
    <row r="1129" spans="22:28">
      <c r="V1129" s="22">
        <v>7.15</v>
      </c>
      <c r="W1129" s="9">
        <f t="shared" si="202"/>
        <v>3</v>
      </c>
      <c r="X1129" s="9">
        <f t="shared" si="206"/>
        <v>715</v>
      </c>
      <c r="Y1129" s="11" t="str">
        <f t="shared" si="203"/>
        <v>715</v>
      </c>
      <c r="Z1129" s="11">
        <f t="shared" si="204"/>
        <v>0</v>
      </c>
      <c r="AB1129" s="16" t="str">
        <f t="shared" si="205"/>
        <v>7150</v>
      </c>
    </row>
    <row r="1130" spans="22:28">
      <c r="V1130" s="22">
        <v>7.23</v>
      </c>
      <c r="W1130" s="9">
        <f t="shared" si="202"/>
        <v>3</v>
      </c>
      <c r="X1130" s="9">
        <f t="shared" si="206"/>
        <v>723</v>
      </c>
      <c r="Y1130" s="11" t="str">
        <f t="shared" si="203"/>
        <v>723</v>
      </c>
      <c r="Z1130" s="11">
        <f t="shared" si="204"/>
        <v>0</v>
      </c>
      <c r="AB1130" s="16" t="str">
        <f t="shared" si="205"/>
        <v>7230</v>
      </c>
    </row>
    <row r="1131" spans="22:28">
      <c r="V1131" s="22">
        <v>7.32</v>
      </c>
      <c r="W1131" s="9">
        <f t="shared" si="202"/>
        <v>3</v>
      </c>
      <c r="X1131" s="9">
        <f t="shared" si="206"/>
        <v>732</v>
      </c>
      <c r="Y1131" s="11" t="str">
        <f t="shared" si="203"/>
        <v>732</v>
      </c>
      <c r="Z1131" s="11">
        <f t="shared" si="204"/>
        <v>0</v>
      </c>
      <c r="AB1131" s="16" t="str">
        <f t="shared" si="205"/>
        <v>7320</v>
      </c>
    </row>
    <row r="1132" spans="22:28">
      <c r="V1132" s="22">
        <v>7.41</v>
      </c>
      <c r="W1132" s="9">
        <f t="shared" si="202"/>
        <v>3</v>
      </c>
      <c r="X1132" s="9">
        <f t="shared" si="206"/>
        <v>741</v>
      </c>
      <c r="Y1132" s="11" t="str">
        <f t="shared" si="203"/>
        <v>741</v>
      </c>
      <c r="Z1132" s="11">
        <f t="shared" si="204"/>
        <v>0</v>
      </c>
      <c r="AB1132" s="16" t="str">
        <f t="shared" si="205"/>
        <v>7410</v>
      </c>
    </row>
    <row r="1133" spans="22:28">
      <c r="V1133" s="22">
        <v>7.5</v>
      </c>
      <c r="W1133" s="9">
        <f t="shared" si="202"/>
        <v>3</v>
      </c>
      <c r="X1133" s="9">
        <f t="shared" si="206"/>
        <v>750</v>
      </c>
      <c r="Y1133" s="11" t="str">
        <f t="shared" si="203"/>
        <v>750</v>
      </c>
      <c r="Z1133" s="11">
        <f t="shared" si="204"/>
        <v>0</v>
      </c>
      <c r="AB1133" s="16" t="str">
        <f t="shared" si="205"/>
        <v>7500</v>
      </c>
    </row>
    <row r="1134" spans="22:28">
      <c r="V1134" s="22">
        <v>7.59</v>
      </c>
      <c r="W1134" s="9">
        <f t="shared" si="202"/>
        <v>3</v>
      </c>
      <c r="X1134" s="9">
        <f t="shared" si="206"/>
        <v>759</v>
      </c>
      <c r="Y1134" s="11" t="str">
        <f t="shared" si="203"/>
        <v>759</v>
      </c>
      <c r="Z1134" s="11">
        <f t="shared" si="204"/>
        <v>0</v>
      </c>
      <c r="AB1134" s="16" t="str">
        <f t="shared" si="205"/>
        <v>7590</v>
      </c>
    </row>
    <row r="1135" spans="22:28">
      <c r="V1135" s="22">
        <v>7.68</v>
      </c>
      <c r="W1135" s="9">
        <f t="shared" si="202"/>
        <v>3</v>
      </c>
      <c r="X1135" s="9">
        <f t="shared" si="206"/>
        <v>768</v>
      </c>
      <c r="Y1135" s="11" t="str">
        <f t="shared" si="203"/>
        <v>768</v>
      </c>
      <c r="Z1135" s="11">
        <f t="shared" si="204"/>
        <v>0</v>
      </c>
      <c r="AB1135" s="16" t="str">
        <f t="shared" si="205"/>
        <v>7680</v>
      </c>
    </row>
    <row r="1136" spans="22:28">
      <c r="V1136" s="22">
        <v>7.77</v>
      </c>
      <c r="W1136" s="9">
        <f t="shared" si="202"/>
        <v>3</v>
      </c>
      <c r="X1136" s="9">
        <f t="shared" si="206"/>
        <v>777</v>
      </c>
      <c r="Y1136" s="11" t="str">
        <f t="shared" si="203"/>
        <v>777</v>
      </c>
      <c r="Z1136" s="11">
        <f t="shared" si="204"/>
        <v>0</v>
      </c>
      <c r="AB1136" s="16" t="str">
        <f t="shared" si="205"/>
        <v>7770</v>
      </c>
    </row>
    <row r="1137" spans="22:28">
      <c r="V1137" s="22">
        <v>7.87</v>
      </c>
      <c r="W1137" s="9">
        <f t="shared" si="202"/>
        <v>3</v>
      </c>
      <c r="X1137" s="9">
        <f t="shared" si="206"/>
        <v>787</v>
      </c>
      <c r="Y1137" s="11" t="str">
        <f t="shared" si="203"/>
        <v>787</v>
      </c>
      <c r="Z1137" s="11">
        <f t="shared" si="204"/>
        <v>0</v>
      </c>
      <c r="AB1137" s="16" t="str">
        <f t="shared" si="205"/>
        <v>7870</v>
      </c>
    </row>
    <row r="1138" spans="22:28">
      <c r="V1138" s="22">
        <v>7.96</v>
      </c>
      <c r="W1138" s="9">
        <f t="shared" si="202"/>
        <v>3</v>
      </c>
      <c r="X1138" s="9">
        <f t="shared" si="206"/>
        <v>796</v>
      </c>
      <c r="Y1138" s="11" t="str">
        <f t="shared" si="203"/>
        <v>796</v>
      </c>
      <c r="Z1138" s="11">
        <f t="shared" si="204"/>
        <v>0</v>
      </c>
      <c r="AB1138" s="16" t="str">
        <f t="shared" si="205"/>
        <v>7960</v>
      </c>
    </row>
    <row r="1139" spans="22:28">
      <c r="V1139" s="22">
        <v>8.06</v>
      </c>
      <c r="W1139" s="9">
        <f t="shared" si="202"/>
        <v>3</v>
      </c>
      <c r="X1139" s="9">
        <f t="shared" si="206"/>
        <v>806.00000000000011</v>
      </c>
      <c r="Y1139" s="11" t="str">
        <f t="shared" si="203"/>
        <v>806</v>
      </c>
      <c r="Z1139" s="11">
        <f t="shared" si="204"/>
        <v>0</v>
      </c>
      <c r="AB1139" s="16" t="str">
        <f t="shared" si="205"/>
        <v>8060</v>
      </c>
    </row>
    <row r="1140" spans="22:28">
      <c r="V1140" s="22">
        <v>8.16</v>
      </c>
      <c r="W1140" s="9">
        <f t="shared" si="202"/>
        <v>3</v>
      </c>
      <c r="X1140" s="9">
        <f t="shared" si="206"/>
        <v>816</v>
      </c>
      <c r="Y1140" s="11" t="str">
        <f t="shared" si="203"/>
        <v>816</v>
      </c>
      <c r="Z1140" s="11">
        <f t="shared" si="204"/>
        <v>0</v>
      </c>
      <c r="AB1140" s="16" t="str">
        <f t="shared" si="205"/>
        <v>8160</v>
      </c>
    </row>
    <row r="1141" spans="22:28">
      <c r="V1141" s="22">
        <v>8.25</v>
      </c>
      <c r="W1141" s="9">
        <f t="shared" si="202"/>
        <v>3</v>
      </c>
      <c r="X1141" s="9">
        <f t="shared" si="206"/>
        <v>825</v>
      </c>
      <c r="Y1141" s="11" t="str">
        <f t="shared" si="203"/>
        <v>825</v>
      </c>
      <c r="Z1141" s="11">
        <f t="shared" si="204"/>
        <v>0</v>
      </c>
      <c r="AB1141" s="16" t="str">
        <f t="shared" si="205"/>
        <v>8250</v>
      </c>
    </row>
    <row r="1142" spans="22:28">
      <c r="V1142" s="22">
        <v>8.35</v>
      </c>
      <c r="W1142" s="9">
        <f t="shared" si="202"/>
        <v>3</v>
      </c>
      <c r="X1142" s="9">
        <f t="shared" si="206"/>
        <v>835</v>
      </c>
      <c r="Y1142" s="11" t="str">
        <f t="shared" si="203"/>
        <v>835</v>
      </c>
      <c r="Z1142" s="11">
        <f t="shared" si="204"/>
        <v>0</v>
      </c>
      <c r="AB1142" s="16" t="str">
        <f t="shared" si="205"/>
        <v>8350</v>
      </c>
    </row>
    <row r="1143" spans="22:28">
      <c r="V1143" s="22">
        <v>8.4499999999999993</v>
      </c>
      <c r="W1143" s="9">
        <f t="shared" si="202"/>
        <v>3</v>
      </c>
      <c r="X1143" s="9">
        <f t="shared" si="206"/>
        <v>845</v>
      </c>
      <c r="Y1143" s="11" t="str">
        <f t="shared" si="203"/>
        <v>845</v>
      </c>
      <c r="Z1143" s="11">
        <f t="shared" si="204"/>
        <v>0</v>
      </c>
      <c r="AB1143" s="16" t="str">
        <f t="shared" si="205"/>
        <v>8450</v>
      </c>
    </row>
    <row r="1144" spans="22:28">
      <c r="V1144" s="22">
        <v>8.56</v>
      </c>
      <c r="W1144" s="9">
        <f t="shared" si="202"/>
        <v>3</v>
      </c>
      <c r="X1144" s="9">
        <f t="shared" si="206"/>
        <v>856</v>
      </c>
      <c r="Y1144" s="11" t="str">
        <f t="shared" si="203"/>
        <v>856</v>
      </c>
      <c r="Z1144" s="11">
        <f t="shared" si="204"/>
        <v>0</v>
      </c>
      <c r="AB1144" s="16" t="str">
        <f t="shared" si="205"/>
        <v>8560</v>
      </c>
    </row>
    <row r="1145" spans="22:28">
      <c r="V1145" s="22">
        <v>8.66</v>
      </c>
      <c r="W1145" s="9">
        <f t="shared" si="202"/>
        <v>3</v>
      </c>
      <c r="X1145" s="9">
        <f t="shared" si="206"/>
        <v>866</v>
      </c>
      <c r="Y1145" s="11" t="str">
        <f t="shared" si="203"/>
        <v>866</v>
      </c>
      <c r="Z1145" s="11">
        <f t="shared" si="204"/>
        <v>0</v>
      </c>
      <c r="AB1145" s="16" t="str">
        <f t="shared" si="205"/>
        <v>8660</v>
      </c>
    </row>
    <row r="1146" spans="22:28">
      <c r="V1146" s="22">
        <v>8.76</v>
      </c>
      <c r="W1146" s="9">
        <f t="shared" si="202"/>
        <v>3</v>
      </c>
      <c r="X1146" s="9">
        <f t="shared" si="206"/>
        <v>876</v>
      </c>
      <c r="Y1146" s="11" t="str">
        <f t="shared" si="203"/>
        <v>876</v>
      </c>
      <c r="Z1146" s="11">
        <f t="shared" si="204"/>
        <v>0</v>
      </c>
      <c r="AB1146" s="16" t="str">
        <f t="shared" si="205"/>
        <v>8760</v>
      </c>
    </row>
    <row r="1147" spans="22:28">
      <c r="V1147" s="22">
        <v>8.8699999999999992</v>
      </c>
      <c r="W1147" s="9">
        <f t="shared" si="202"/>
        <v>3</v>
      </c>
      <c r="X1147" s="9">
        <f t="shared" si="206"/>
        <v>887</v>
      </c>
      <c r="Y1147" s="11" t="str">
        <f t="shared" si="203"/>
        <v>887</v>
      </c>
      <c r="Z1147" s="11">
        <f t="shared" si="204"/>
        <v>0</v>
      </c>
      <c r="AB1147" s="16" t="str">
        <f t="shared" si="205"/>
        <v>8870</v>
      </c>
    </row>
    <row r="1148" spans="22:28">
      <c r="V1148" s="22">
        <v>8.98</v>
      </c>
      <c r="W1148" s="9">
        <f t="shared" si="202"/>
        <v>3</v>
      </c>
      <c r="X1148" s="9">
        <f t="shared" si="206"/>
        <v>898</v>
      </c>
      <c r="Y1148" s="11" t="str">
        <f t="shared" si="203"/>
        <v>898</v>
      </c>
      <c r="Z1148" s="11">
        <f t="shared" si="204"/>
        <v>0</v>
      </c>
      <c r="AB1148" s="16" t="str">
        <f t="shared" si="205"/>
        <v>8980</v>
      </c>
    </row>
    <row r="1149" spans="22:28">
      <c r="V1149" s="22">
        <v>9.09</v>
      </c>
      <c r="W1149" s="9">
        <f t="shared" si="202"/>
        <v>3</v>
      </c>
      <c r="X1149" s="9">
        <f t="shared" si="206"/>
        <v>909</v>
      </c>
      <c r="Y1149" s="11" t="str">
        <f t="shared" si="203"/>
        <v>909</v>
      </c>
      <c r="Z1149" s="11">
        <f t="shared" si="204"/>
        <v>0</v>
      </c>
      <c r="AB1149" s="16" t="str">
        <f t="shared" si="205"/>
        <v>9090</v>
      </c>
    </row>
    <row r="1150" spans="22:28">
      <c r="V1150" s="22">
        <v>9.1999999999999993</v>
      </c>
      <c r="W1150" s="9">
        <f t="shared" si="202"/>
        <v>3</v>
      </c>
      <c r="X1150" s="9">
        <f t="shared" si="206"/>
        <v>920</v>
      </c>
      <c r="Y1150" s="11" t="str">
        <f t="shared" si="203"/>
        <v>920</v>
      </c>
      <c r="Z1150" s="11">
        <f t="shared" si="204"/>
        <v>0</v>
      </c>
      <c r="AB1150" s="16" t="str">
        <f t="shared" si="205"/>
        <v>9200</v>
      </c>
    </row>
    <row r="1151" spans="22:28">
      <c r="V1151" s="22">
        <v>9.31</v>
      </c>
      <c r="W1151" s="9">
        <f t="shared" si="202"/>
        <v>3</v>
      </c>
      <c r="X1151" s="9">
        <f t="shared" si="206"/>
        <v>931</v>
      </c>
      <c r="Y1151" s="11" t="str">
        <f t="shared" si="203"/>
        <v>931</v>
      </c>
      <c r="Z1151" s="11">
        <f t="shared" si="204"/>
        <v>0</v>
      </c>
      <c r="AB1151" s="16" t="str">
        <f t="shared" si="205"/>
        <v>9310</v>
      </c>
    </row>
    <row r="1152" spans="22:28">
      <c r="V1152" s="22">
        <v>9.42</v>
      </c>
      <c r="W1152" s="9">
        <f t="shared" si="202"/>
        <v>3</v>
      </c>
      <c r="X1152" s="9">
        <f t="shared" si="206"/>
        <v>942</v>
      </c>
      <c r="Y1152" s="11" t="str">
        <f t="shared" si="203"/>
        <v>942</v>
      </c>
      <c r="Z1152" s="11">
        <f t="shared" si="204"/>
        <v>0</v>
      </c>
      <c r="AB1152" s="16" t="str">
        <f t="shared" si="205"/>
        <v>9420</v>
      </c>
    </row>
    <row r="1153" spans="22:28">
      <c r="V1153" s="22">
        <v>9.5299999999999994</v>
      </c>
      <c r="W1153" s="9">
        <f t="shared" si="202"/>
        <v>3</v>
      </c>
      <c r="X1153" s="9">
        <f t="shared" si="206"/>
        <v>953</v>
      </c>
      <c r="Y1153" s="11" t="str">
        <f t="shared" si="203"/>
        <v>953</v>
      </c>
      <c r="Z1153" s="11">
        <f t="shared" si="204"/>
        <v>0</v>
      </c>
      <c r="AB1153" s="16" t="str">
        <f t="shared" si="205"/>
        <v>9530</v>
      </c>
    </row>
    <row r="1154" spans="22:28">
      <c r="V1154" s="22">
        <v>9.65</v>
      </c>
      <c r="W1154" s="9">
        <f t="shared" si="202"/>
        <v>3</v>
      </c>
      <c r="X1154" s="9">
        <f t="shared" si="206"/>
        <v>965</v>
      </c>
      <c r="Y1154" s="11" t="str">
        <f t="shared" si="203"/>
        <v>965</v>
      </c>
      <c r="Z1154" s="11">
        <f t="shared" si="204"/>
        <v>0</v>
      </c>
      <c r="AB1154" s="16" t="str">
        <f t="shared" si="205"/>
        <v>9650</v>
      </c>
    </row>
    <row r="1155" spans="22:28">
      <c r="V1155" s="22">
        <v>9.76</v>
      </c>
      <c r="W1155" s="9">
        <f t="shared" si="202"/>
        <v>3</v>
      </c>
      <c r="X1155" s="9">
        <f t="shared" si="206"/>
        <v>976</v>
      </c>
      <c r="Y1155" s="11" t="str">
        <f t="shared" si="203"/>
        <v>976</v>
      </c>
      <c r="Z1155" s="11">
        <f t="shared" si="204"/>
        <v>0</v>
      </c>
      <c r="AB1155" s="16" t="str">
        <f t="shared" si="205"/>
        <v>9760</v>
      </c>
    </row>
    <row r="1156" spans="22:28">
      <c r="V1156" s="22">
        <v>9.8800000000000008</v>
      </c>
      <c r="W1156" s="9">
        <f t="shared" si="202"/>
        <v>3</v>
      </c>
      <c r="X1156" s="9">
        <f t="shared" si="206"/>
        <v>988</v>
      </c>
      <c r="Y1156" s="11" t="str">
        <f t="shared" si="203"/>
        <v>988</v>
      </c>
      <c r="Z1156" s="11">
        <f t="shared" si="204"/>
        <v>0</v>
      </c>
      <c r="AB1156" s="16" t="str">
        <f t="shared" si="205"/>
        <v>9880</v>
      </c>
    </row>
    <row r="1157" spans="22:28">
      <c r="V1157" s="16">
        <v>1</v>
      </c>
      <c r="W1157" s="9">
        <f t="shared" ref="W1157:W1220" si="207">IF(V1157=1,W1156+1,W1156)</f>
        <v>4</v>
      </c>
      <c r="X1157" s="9">
        <f t="shared" si="206"/>
        <v>1000</v>
      </c>
      <c r="Y1157" s="11" t="str">
        <f t="shared" ref="Y1157:Y1220" si="208">TEXT(X1157*_xlfn.XLOOKUP(W1157,Index_Table,D_List),SUBSTITUTE(_xlfn.XLOOKUP(W1157,Index_Table,T_List),"""",""))</f>
        <v>1.00</v>
      </c>
      <c r="Z1157" s="11" t="str">
        <f t="shared" ref="Z1157:Z1220" si="209">_xlfn.XLOOKUP(W1157,Index_Table,Sym_List)</f>
        <v>k</v>
      </c>
      <c r="AB1157" s="16" t="str">
        <f t="shared" ref="AB1157:AB1220" si="210">IF(W1157&gt;2,LEFT(_xlfn.VALUETOTEXT(X1157),3)&amp;W1157-3,SUBSTITUTE(Y1157,".","R"))</f>
        <v>1001</v>
      </c>
    </row>
    <row r="1158" spans="22:28">
      <c r="V1158" s="22">
        <v>1.01</v>
      </c>
      <c r="W1158" s="9">
        <f t="shared" si="207"/>
        <v>4</v>
      </c>
      <c r="X1158" s="9">
        <f>V1158*10^W1158/10</f>
        <v>1010</v>
      </c>
      <c r="Y1158" s="11" t="str">
        <f t="shared" si="208"/>
        <v>1.01</v>
      </c>
      <c r="Z1158" s="11" t="str">
        <f t="shared" si="209"/>
        <v>k</v>
      </c>
      <c r="AB1158" s="16" t="str">
        <f t="shared" si="210"/>
        <v>1011</v>
      </c>
    </row>
    <row r="1159" spans="22:28">
      <c r="V1159" s="22">
        <v>1.02</v>
      </c>
      <c r="W1159" s="9">
        <f t="shared" si="207"/>
        <v>4</v>
      </c>
      <c r="X1159" s="9">
        <f t="shared" ref="X1159:X1222" si="211">V1159*10^W1159/10</f>
        <v>1020</v>
      </c>
      <c r="Y1159" s="11" t="str">
        <f t="shared" si="208"/>
        <v>1.02</v>
      </c>
      <c r="Z1159" s="11" t="str">
        <f t="shared" si="209"/>
        <v>k</v>
      </c>
      <c r="AB1159" s="16" t="str">
        <f t="shared" si="210"/>
        <v>1021</v>
      </c>
    </row>
    <row r="1160" spans="22:28">
      <c r="V1160" s="22">
        <v>1.04</v>
      </c>
      <c r="W1160" s="9">
        <f t="shared" si="207"/>
        <v>4</v>
      </c>
      <c r="X1160" s="9">
        <f t="shared" si="211"/>
        <v>1040</v>
      </c>
      <c r="Y1160" s="11" t="str">
        <f t="shared" si="208"/>
        <v>1.04</v>
      </c>
      <c r="Z1160" s="11" t="str">
        <f t="shared" si="209"/>
        <v>k</v>
      </c>
      <c r="AB1160" s="16" t="str">
        <f t="shared" si="210"/>
        <v>1041</v>
      </c>
    </row>
    <row r="1161" spans="22:28">
      <c r="V1161" s="22">
        <v>1.05</v>
      </c>
      <c r="W1161" s="9">
        <f t="shared" si="207"/>
        <v>4</v>
      </c>
      <c r="X1161" s="9">
        <f t="shared" si="211"/>
        <v>1050</v>
      </c>
      <c r="Y1161" s="11" t="str">
        <f t="shared" si="208"/>
        <v>1.05</v>
      </c>
      <c r="Z1161" s="11" t="str">
        <f t="shared" si="209"/>
        <v>k</v>
      </c>
      <c r="AB1161" s="16" t="str">
        <f t="shared" si="210"/>
        <v>1051</v>
      </c>
    </row>
    <row r="1162" spans="22:28">
      <c r="V1162" s="22">
        <v>1.06</v>
      </c>
      <c r="W1162" s="9">
        <f t="shared" si="207"/>
        <v>4</v>
      </c>
      <c r="X1162" s="9">
        <f t="shared" si="211"/>
        <v>1060</v>
      </c>
      <c r="Y1162" s="11" t="str">
        <f t="shared" si="208"/>
        <v>1.06</v>
      </c>
      <c r="Z1162" s="11" t="str">
        <f t="shared" si="209"/>
        <v>k</v>
      </c>
      <c r="AB1162" s="16" t="str">
        <f t="shared" si="210"/>
        <v>1061</v>
      </c>
    </row>
    <row r="1163" spans="22:28">
      <c r="V1163" s="22">
        <v>1.07</v>
      </c>
      <c r="W1163" s="9">
        <f t="shared" si="207"/>
        <v>4</v>
      </c>
      <c r="X1163" s="9">
        <f t="shared" si="211"/>
        <v>1070</v>
      </c>
      <c r="Y1163" s="11" t="str">
        <f t="shared" si="208"/>
        <v>1.07</v>
      </c>
      <c r="Z1163" s="11" t="str">
        <f t="shared" si="209"/>
        <v>k</v>
      </c>
      <c r="AB1163" s="16" t="str">
        <f t="shared" si="210"/>
        <v>1071</v>
      </c>
    </row>
    <row r="1164" spans="22:28">
      <c r="V1164" s="22">
        <v>1.0900000000000001</v>
      </c>
      <c r="W1164" s="9">
        <f t="shared" si="207"/>
        <v>4</v>
      </c>
      <c r="X1164" s="9">
        <f t="shared" si="211"/>
        <v>1090</v>
      </c>
      <c r="Y1164" s="11" t="str">
        <f t="shared" si="208"/>
        <v>1.09</v>
      </c>
      <c r="Z1164" s="11" t="str">
        <f t="shared" si="209"/>
        <v>k</v>
      </c>
      <c r="AB1164" s="16" t="str">
        <f t="shared" si="210"/>
        <v>1091</v>
      </c>
    </row>
    <row r="1165" spans="22:28">
      <c r="V1165" s="22">
        <v>1.1000000000000001</v>
      </c>
      <c r="W1165" s="9">
        <f t="shared" si="207"/>
        <v>4</v>
      </c>
      <c r="X1165" s="9">
        <f t="shared" si="211"/>
        <v>1100</v>
      </c>
      <c r="Y1165" s="11" t="str">
        <f t="shared" si="208"/>
        <v>1.10</v>
      </c>
      <c r="Z1165" s="11" t="str">
        <f t="shared" si="209"/>
        <v>k</v>
      </c>
      <c r="AB1165" s="16" t="str">
        <f t="shared" si="210"/>
        <v>1101</v>
      </c>
    </row>
    <row r="1166" spans="22:28">
      <c r="V1166" s="22">
        <v>1.1100000000000001</v>
      </c>
      <c r="W1166" s="9">
        <f t="shared" si="207"/>
        <v>4</v>
      </c>
      <c r="X1166" s="9">
        <f t="shared" si="211"/>
        <v>1110.0000000000002</v>
      </c>
      <c r="Y1166" s="11" t="str">
        <f t="shared" si="208"/>
        <v>1.11</v>
      </c>
      <c r="Z1166" s="11" t="str">
        <f t="shared" si="209"/>
        <v>k</v>
      </c>
      <c r="AB1166" s="16" t="str">
        <f t="shared" si="210"/>
        <v>1111</v>
      </c>
    </row>
    <row r="1167" spans="22:28">
      <c r="V1167" s="22">
        <v>1.1299999999999999</v>
      </c>
      <c r="W1167" s="9">
        <f t="shared" si="207"/>
        <v>4</v>
      </c>
      <c r="X1167" s="9">
        <f t="shared" si="211"/>
        <v>1129.9999999999998</v>
      </c>
      <c r="Y1167" s="11" t="str">
        <f t="shared" si="208"/>
        <v>1.13</v>
      </c>
      <c r="Z1167" s="11" t="str">
        <f t="shared" si="209"/>
        <v>k</v>
      </c>
      <c r="AB1167" s="16" t="str">
        <f t="shared" si="210"/>
        <v>1131</v>
      </c>
    </row>
    <row r="1168" spans="22:28">
      <c r="V1168" s="22">
        <v>1.1399999999999999</v>
      </c>
      <c r="W1168" s="9">
        <f t="shared" si="207"/>
        <v>4</v>
      </c>
      <c r="X1168" s="9">
        <f t="shared" si="211"/>
        <v>1139.9999999999998</v>
      </c>
      <c r="Y1168" s="11" t="str">
        <f t="shared" si="208"/>
        <v>1.14</v>
      </c>
      <c r="Z1168" s="11" t="str">
        <f t="shared" si="209"/>
        <v>k</v>
      </c>
      <c r="AB1168" s="16" t="str">
        <f t="shared" si="210"/>
        <v>1141</v>
      </c>
    </row>
    <row r="1169" spans="22:28">
      <c r="V1169" s="22">
        <v>1.1499999999999999</v>
      </c>
      <c r="W1169" s="9">
        <f t="shared" si="207"/>
        <v>4</v>
      </c>
      <c r="X1169" s="9">
        <f t="shared" si="211"/>
        <v>1150</v>
      </c>
      <c r="Y1169" s="11" t="str">
        <f t="shared" si="208"/>
        <v>1.15</v>
      </c>
      <c r="Z1169" s="11" t="str">
        <f t="shared" si="209"/>
        <v>k</v>
      </c>
      <c r="AB1169" s="16" t="str">
        <f t="shared" si="210"/>
        <v>1151</v>
      </c>
    </row>
    <row r="1170" spans="22:28">
      <c r="V1170" s="22">
        <v>1.17</v>
      </c>
      <c r="W1170" s="9">
        <f t="shared" si="207"/>
        <v>4</v>
      </c>
      <c r="X1170" s="9">
        <f t="shared" si="211"/>
        <v>1170</v>
      </c>
      <c r="Y1170" s="11" t="str">
        <f t="shared" si="208"/>
        <v>1.17</v>
      </c>
      <c r="Z1170" s="11" t="str">
        <f t="shared" si="209"/>
        <v>k</v>
      </c>
      <c r="AB1170" s="16" t="str">
        <f t="shared" si="210"/>
        <v>1171</v>
      </c>
    </row>
    <row r="1171" spans="22:28">
      <c r="V1171" s="22">
        <v>1.18</v>
      </c>
      <c r="W1171" s="9">
        <f t="shared" si="207"/>
        <v>4</v>
      </c>
      <c r="X1171" s="9">
        <f t="shared" si="211"/>
        <v>1180</v>
      </c>
      <c r="Y1171" s="11" t="str">
        <f t="shared" si="208"/>
        <v>1.18</v>
      </c>
      <c r="Z1171" s="11" t="str">
        <f t="shared" si="209"/>
        <v>k</v>
      </c>
      <c r="AB1171" s="16" t="str">
        <f t="shared" si="210"/>
        <v>1181</v>
      </c>
    </row>
    <row r="1172" spans="22:28">
      <c r="V1172" s="22">
        <v>1.2</v>
      </c>
      <c r="W1172" s="9">
        <f t="shared" si="207"/>
        <v>4</v>
      </c>
      <c r="X1172" s="9">
        <f t="shared" si="211"/>
        <v>1200</v>
      </c>
      <c r="Y1172" s="11" t="str">
        <f t="shared" si="208"/>
        <v>1.20</v>
      </c>
      <c r="Z1172" s="11" t="str">
        <f t="shared" si="209"/>
        <v>k</v>
      </c>
      <c r="AB1172" s="16" t="str">
        <f t="shared" si="210"/>
        <v>1201</v>
      </c>
    </row>
    <row r="1173" spans="22:28">
      <c r="V1173" s="22">
        <v>1.21</v>
      </c>
      <c r="W1173" s="9">
        <f t="shared" si="207"/>
        <v>4</v>
      </c>
      <c r="X1173" s="9">
        <f t="shared" si="211"/>
        <v>1210</v>
      </c>
      <c r="Y1173" s="11" t="str">
        <f t="shared" si="208"/>
        <v>1.21</v>
      </c>
      <c r="Z1173" s="11" t="str">
        <f t="shared" si="209"/>
        <v>k</v>
      </c>
      <c r="AB1173" s="16" t="str">
        <f t="shared" si="210"/>
        <v>1211</v>
      </c>
    </row>
    <row r="1174" spans="22:28">
      <c r="V1174" s="22">
        <v>1.23</v>
      </c>
      <c r="W1174" s="9">
        <f t="shared" si="207"/>
        <v>4</v>
      </c>
      <c r="X1174" s="9">
        <f t="shared" si="211"/>
        <v>1230</v>
      </c>
      <c r="Y1174" s="11" t="str">
        <f t="shared" si="208"/>
        <v>1.23</v>
      </c>
      <c r="Z1174" s="11" t="str">
        <f t="shared" si="209"/>
        <v>k</v>
      </c>
      <c r="AB1174" s="16" t="str">
        <f t="shared" si="210"/>
        <v>1231</v>
      </c>
    </row>
    <row r="1175" spans="22:28">
      <c r="V1175" s="22">
        <v>1.24</v>
      </c>
      <c r="W1175" s="9">
        <f t="shared" si="207"/>
        <v>4</v>
      </c>
      <c r="X1175" s="9">
        <f t="shared" si="211"/>
        <v>1240</v>
      </c>
      <c r="Y1175" s="11" t="str">
        <f t="shared" si="208"/>
        <v>1.24</v>
      </c>
      <c r="Z1175" s="11" t="str">
        <f t="shared" si="209"/>
        <v>k</v>
      </c>
      <c r="AB1175" s="16" t="str">
        <f t="shared" si="210"/>
        <v>1241</v>
      </c>
    </row>
    <row r="1176" spans="22:28">
      <c r="V1176" s="22">
        <v>1.26</v>
      </c>
      <c r="W1176" s="9">
        <f t="shared" si="207"/>
        <v>4</v>
      </c>
      <c r="X1176" s="9">
        <f t="shared" si="211"/>
        <v>1260</v>
      </c>
      <c r="Y1176" s="11" t="str">
        <f t="shared" si="208"/>
        <v>1.26</v>
      </c>
      <c r="Z1176" s="11" t="str">
        <f t="shared" si="209"/>
        <v>k</v>
      </c>
      <c r="AB1176" s="16" t="str">
        <f t="shared" si="210"/>
        <v>1261</v>
      </c>
    </row>
    <row r="1177" spans="22:28">
      <c r="V1177" s="22">
        <v>1.27</v>
      </c>
      <c r="W1177" s="9">
        <f t="shared" si="207"/>
        <v>4</v>
      </c>
      <c r="X1177" s="9">
        <f t="shared" si="211"/>
        <v>1270</v>
      </c>
      <c r="Y1177" s="11" t="str">
        <f t="shared" si="208"/>
        <v>1.27</v>
      </c>
      <c r="Z1177" s="11" t="str">
        <f t="shared" si="209"/>
        <v>k</v>
      </c>
      <c r="AB1177" s="16" t="str">
        <f t="shared" si="210"/>
        <v>1271</v>
      </c>
    </row>
    <row r="1178" spans="22:28">
      <c r="V1178" s="22">
        <v>1.29</v>
      </c>
      <c r="W1178" s="9">
        <f t="shared" si="207"/>
        <v>4</v>
      </c>
      <c r="X1178" s="9">
        <f t="shared" si="211"/>
        <v>1290</v>
      </c>
      <c r="Y1178" s="11" t="str">
        <f t="shared" si="208"/>
        <v>1.29</v>
      </c>
      <c r="Z1178" s="11" t="str">
        <f t="shared" si="209"/>
        <v>k</v>
      </c>
      <c r="AB1178" s="16" t="str">
        <f t="shared" si="210"/>
        <v>1291</v>
      </c>
    </row>
    <row r="1179" spans="22:28">
      <c r="V1179" s="22">
        <v>1.3</v>
      </c>
      <c r="W1179" s="9">
        <f t="shared" si="207"/>
        <v>4</v>
      </c>
      <c r="X1179" s="9">
        <f t="shared" si="211"/>
        <v>1300</v>
      </c>
      <c r="Y1179" s="11" t="str">
        <f t="shared" si="208"/>
        <v>1.30</v>
      </c>
      <c r="Z1179" s="11" t="str">
        <f t="shared" si="209"/>
        <v>k</v>
      </c>
      <c r="AB1179" s="16" t="str">
        <f t="shared" si="210"/>
        <v>1301</v>
      </c>
    </row>
    <row r="1180" spans="22:28">
      <c r="V1180" s="22">
        <v>1.32</v>
      </c>
      <c r="W1180" s="9">
        <f t="shared" si="207"/>
        <v>4</v>
      </c>
      <c r="X1180" s="9">
        <f t="shared" si="211"/>
        <v>1320</v>
      </c>
      <c r="Y1180" s="11" t="str">
        <f t="shared" si="208"/>
        <v>1.32</v>
      </c>
      <c r="Z1180" s="11" t="str">
        <f t="shared" si="209"/>
        <v>k</v>
      </c>
      <c r="AB1180" s="16" t="str">
        <f t="shared" si="210"/>
        <v>1321</v>
      </c>
    </row>
    <row r="1181" spans="22:28">
      <c r="V1181" s="22">
        <v>1.33</v>
      </c>
      <c r="W1181" s="9">
        <f t="shared" si="207"/>
        <v>4</v>
      </c>
      <c r="X1181" s="9">
        <f t="shared" si="211"/>
        <v>1330</v>
      </c>
      <c r="Y1181" s="11" t="str">
        <f t="shared" si="208"/>
        <v>1.33</v>
      </c>
      <c r="Z1181" s="11" t="str">
        <f t="shared" si="209"/>
        <v>k</v>
      </c>
      <c r="AB1181" s="16" t="str">
        <f t="shared" si="210"/>
        <v>1331</v>
      </c>
    </row>
    <row r="1182" spans="22:28">
      <c r="V1182" s="22">
        <v>1.35</v>
      </c>
      <c r="W1182" s="9">
        <f t="shared" si="207"/>
        <v>4</v>
      </c>
      <c r="X1182" s="9">
        <f t="shared" si="211"/>
        <v>1350</v>
      </c>
      <c r="Y1182" s="11" t="str">
        <f t="shared" si="208"/>
        <v>1.35</v>
      </c>
      <c r="Z1182" s="11" t="str">
        <f t="shared" si="209"/>
        <v>k</v>
      </c>
      <c r="AB1182" s="16" t="str">
        <f t="shared" si="210"/>
        <v>1351</v>
      </c>
    </row>
    <row r="1183" spans="22:28">
      <c r="V1183" s="22">
        <v>1.37</v>
      </c>
      <c r="W1183" s="9">
        <f t="shared" si="207"/>
        <v>4</v>
      </c>
      <c r="X1183" s="9">
        <f t="shared" si="211"/>
        <v>1370.0000000000002</v>
      </c>
      <c r="Y1183" s="11" t="str">
        <f t="shared" si="208"/>
        <v>1.37</v>
      </c>
      <c r="Z1183" s="11" t="str">
        <f t="shared" si="209"/>
        <v>k</v>
      </c>
      <c r="AB1183" s="16" t="str">
        <f t="shared" si="210"/>
        <v>1371</v>
      </c>
    </row>
    <row r="1184" spans="22:28">
      <c r="V1184" s="22">
        <v>1.38</v>
      </c>
      <c r="W1184" s="9">
        <f t="shared" si="207"/>
        <v>4</v>
      </c>
      <c r="X1184" s="9">
        <f t="shared" si="211"/>
        <v>1379.9999999999998</v>
      </c>
      <c r="Y1184" s="11" t="str">
        <f t="shared" si="208"/>
        <v>1.38</v>
      </c>
      <c r="Z1184" s="11" t="str">
        <f t="shared" si="209"/>
        <v>k</v>
      </c>
      <c r="AB1184" s="16" t="str">
        <f t="shared" si="210"/>
        <v>1381</v>
      </c>
    </row>
    <row r="1185" spans="22:28">
      <c r="V1185" s="22">
        <v>1.4</v>
      </c>
      <c r="W1185" s="9">
        <f t="shared" si="207"/>
        <v>4</v>
      </c>
      <c r="X1185" s="9">
        <f t="shared" si="211"/>
        <v>1400</v>
      </c>
      <c r="Y1185" s="11" t="str">
        <f t="shared" si="208"/>
        <v>1.40</v>
      </c>
      <c r="Z1185" s="11" t="str">
        <f t="shared" si="209"/>
        <v>k</v>
      </c>
      <c r="AB1185" s="16" t="str">
        <f t="shared" si="210"/>
        <v>1401</v>
      </c>
    </row>
    <row r="1186" spans="22:28">
      <c r="V1186" s="22">
        <v>1.42</v>
      </c>
      <c r="W1186" s="9">
        <f t="shared" si="207"/>
        <v>4</v>
      </c>
      <c r="X1186" s="9">
        <f t="shared" si="211"/>
        <v>1420</v>
      </c>
      <c r="Y1186" s="11" t="str">
        <f t="shared" si="208"/>
        <v>1.42</v>
      </c>
      <c r="Z1186" s="11" t="str">
        <f t="shared" si="209"/>
        <v>k</v>
      </c>
      <c r="AB1186" s="16" t="str">
        <f t="shared" si="210"/>
        <v>1421</v>
      </c>
    </row>
    <row r="1187" spans="22:28">
      <c r="V1187" s="22">
        <v>1.43</v>
      </c>
      <c r="W1187" s="9">
        <f t="shared" si="207"/>
        <v>4</v>
      </c>
      <c r="X1187" s="9">
        <f t="shared" si="211"/>
        <v>1430</v>
      </c>
      <c r="Y1187" s="11" t="str">
        <f t="shared" si="208"/>
        <v>1.43</v>
      </c>
      <c r="Z1187" s="11" t="str">
        <f t="shared" si="209"/>
        <v>k</v>
      </c>
      <c r="AB1187" s="16" t="str">
        <f t="shared" si="210"/>
        <v>1431</v>
      </c>
    </row>
    <row r="1188" spans="22:28">
      <c r="V1188" s="22">
        <v>1.45</v>
      </c>
      <c r="W1188" s="9">
        <f t="shared" si="207"/>
        <v>4</v>
      </c>
      <c r="X1188" s="9">
        <f t="shared" si="211"/>
        <v>1450</v>
      </c>
      <c r="Y1188" s="11" t="str">
        <f t="shared" si="208"/>
        <v>1.45</v>
      </c>
      <c r="Z1188" s="11" t="str">
        <f t="shared" si="209"/>
        <v>k</v>
      </c>
      <c r="AB1188" s="16" t="str">
        <f t="shared" si="210"/>
        <v>1451</v>
      </c>
    </row>
    <row r="1189" spans="22:28">
      <c r="V1189" s="22">
        <v>1.47</v>
      </c>
      <c r="W1189" s="9">
        <f t="shared" si="207"/>
        <v>4</v>
      </c>
      <c r="X1189" s="9">
        <f t="shared" si="211"/>
        <v>1470</v>
      </c>
      <c r="Y1189" s="11" t="str">
        <f t="shared" si="208"/>
        <v>1.47</v>
      </c>
      <c r="Z1189" s="11" t="str">
        <f t="shared" si="209"/>
        <v>k</v>
      </c>
      <c r="AB1189" s="16" t="str">
        <f t="shared" si="210"/>
        <v>1471</v>
      </c>
    </row>
    <row r="1190" spans="22:28">
      <c r="V1190" s="22">
        <v>1.49</v>
      </c>
      <c r="W1190" s="9">
        <f t="shared" si="207"/>
        <v>4</v>
      </c>
      <c r="X1190" s="9">
        <f t="shared" si="211"/>
        <v>1490</v>
      </c>
      <c r="Y1190" s="11" t="str">
        <f t="shared" si="208"/>
        <v>1.49</v>
      </c>
      <c r="Z1190" s="11" t="str">
        <f t="shared" si="209"/>
        <v>k</v>
      </c>
      <c r="AB1190" s="16" t="str">
        <f t="shared" si="210"/>
        <v>1491</v>
      </c>
    </row>
    <row r="1191" spans="22:28">
      <c r="V1191" s="22">
        <v>1.5</v>
      </c>
      <c r="W1191" s="9">
        <f t="shared" si="207"/>
        <v>4</v>
      </c>
      <c r="X1191" s="9">
        <f t="shared" si="211"/>
        <v>1500</v>
      </c>
      <c r="Y1191" s="11" t="str">
        <f t="shared" si="208"/>
        <v>1.50</v>
      </c>
      <c r="Z1191" s="11" t="str">
        <f t="shared" si="209"/>
        <v>k</v>
      </c>
      <c r="AB1191" s="16" t="str">
        <f t="shared" si="210"/>
        <v>1501</v>
      </c>
    </row>
    <row r="1192" spans="22:28">
      <c r="V1192" s="22">
        <v>1.52</v>
      </c>
      <c r="W1192" s="9">
        <f t="shared" si="207"/>
        <v>4</v>
      </c>
      <c r="X1192" s="9">
        <f t="shared" si="211"/>
        <v>1520</v>
      </c>
      <c r="Y1192" s="11" t="str">
        <f t="shared" si="208"/>
        <v>1.52</v>
      </c>
      <c r="Z1192" s="11" t="str">
        <f t="shared" si="209"/>
        <v>k</v>
      </c>
      <c r="AB1192" s="16" t="str">
        <f t="shared" si="210"/>
        <v>1521</v>
      </c>
    </row>
    <row r="1193" spans="22:28">
      <c r="V1193" s="22">
        <v>1.54</v>
      </c>
      <c r="W1193" s="9">
        <f t="shared" si="207"/>
        <v>4</v>
      </c>
      <c r="X1193" s="9">
        <f t="shared" si="211"/>
        <v>1540</v>
      </c>
      <c r="Y1193" s="11" t="str">
        <f t="shared" si="208"/>
        <v>1.54</v>
      </c>
      <c r="Z1193" s="11" t="str">
        <f t="shared" si="209"/>
        <v>k</v>
      </c>
      <c r="AB1193" s="16" t="str">
        <f t="shared" si="210"/>
        <v>1541</v>
      </c>
    </row>
    <row r="1194" spans="22:28">
      <c r="V1194" s="22">
        <v>1.56</v>
      </c>
      <c r="W1194" s="9">
        <f t="shared" si="207"/>
        <v>4</v>
      </c>
      <c r="X1194" s="9">
        <f t="shared" si="211"/>
        <v>1560</v>
      </c>
      <c r="Y1194" s="11" t="str">
        <f t="shared" si="208"/>
        <v>1.56</v>
      </c>
      <c r="Z1194" s="11" t="str">
        <f t="shared" si="209"/>
        <v>k</v>
      </c>
      <c r="AB1194" s="16" t="str">
        <f t="shared" si="210"/>
        <v>1561</v>
      </c>
    </row>
    <row r="1195" spans="22:28">
      <c r="V1195" s="22">
        <v>1.58</v>
      </c>
      <c r="W1195" s="9">
        <f t="shared" si="207"/>
        <v>4</v>
      </c>
      <c r="X1195" s="9">
        <f t="shared" si="211"/>
        <v>1580</v>
      </c>
      <c r="Y1195" s="11" t="str">
        <f t="shared" si="208"/>
        <v>1.58</v>
      </c>
      <c r="Z1195" s="11" t="str">
        <f t="shared" si="209"/>
        <v>k</v>
      </c>
      <c r="AB1195" s="16" t="str">
        <f t="shared" si="210"/>
        <v>1581</v>
      </c>
    </row>
    <row r="1196" spans="22:28">
      <c r="V1196" s="22">
        <v>1.6</v>
      </c>
      <c r="W1196" s="9">
        <f t="shared" si="207"/>
        <v>4</v>
      </c>
      <c r="X1196" s="9">
        <f t="shared" si="211"/>
        <v>1600</v>
      </c>
      <c r="Y1196" s="11" t="str">
        <f t="shared" si="208"/>
        <v>1.60</v>
      </c>
      <c r="Z1196" s="11" t="str">
        <f t="shared" si="209"/>
        <v>k</v>
      </c>
      <c r="AB1196" s="16" t="str">
        <f t="shared" si="210"/>
        <v>1601</v>
      </c>
    </row>
    <row r="1197" spans="22:28">
      <c r="V1197" s="22">
        <v>1.62</v>
      </c>
      <c r="W1197" s="9">
        <f t="shared" si="207"/>
        <v>4</v>
      </c>
      <c r="X1197" s="9">
        <f t="shared" si="211"/>
        <v>1620.0000000000002</v>
      </c>
      <c r="Y1197" s="11" t="str">
        <f t="shared" si="208"/>
        <v>1.62</v>
      </c>
      <c r="Z1197" s="11" t="str">
        <f t="shared" si="209"/>
        <v>k</v>
      </c>
      <c r="AB1197" s="16" t="str">
        <f t="shared" si="210"/>
        <v>1621</v>
      </c>
    </row>
    <row r="1198" spans="22:28">
      <c r="V1198" s="22">
        <v>1.64</v>
      </c>
      <c r="W1198" s="9">
        <f t="shared" si="207"/>
        <v>4</v>
      </c>
      <c r="X1198" s="9">
        <f t="shared" si="211"/>
        <v>1640</v>
      </c>
      <c r="Y1198" s="11" t="str">
        <f t="shared" si="208"/>
        <v>1.64</v>
      </c>
      <c r="Z1198" s="11" t="str">
        <f t="shared" si="209"/>
        <v>k</v>
      </c>
      <c r="AB1198" s="16" t="str">
        <f t="shared" si="210"/>
        <v>1641</v>
      </c>
    </row>
    <row r="1199" spans="22:28">
      <c r="V1199" s="22">
        <v>1.65</v>
      </c>
      <c r="W1199" s="9">
        <f t="shared" si="207"/>
        <v>4</v>
      </c>
      <c r="X1199" s="9">
        <f t="shared" si="211"/>
        <v>1650</v>
      </c>
      <c r="Y1199" s="11" t="str">
        <f t="shared" si="208"/>
        <v>1.65</v>
      </c>
      <c r="Z1199" s="11" t="str">
        <f t="shared" si="209"/>
        <v>k</v>
      </c>
      <c r="AB1199" s="16" t="str">
        <f t="shared" si="210"/>
        <v>1651</v>
      </c>
    </row>
    <row r="1200" spans="22:28">
      <c r="V1200" s="22">
        <v>1.67</v>
      </c>
      <c r="W1200" s="9">
        <f t="shared" si="207"/>
        <v>4</v>
      </c>
      <c r="X1200" s="9">
        <f t="shared" si="211"/>
        <v>1670</v>
      </c>
      <c r="Y1200" s="11" t="str">
        <f t="shared" si="208"/>
        <v>1.67</v>
      </c>
      <c r="Z1200" s="11" t="str">
        <f t="shared" si="209"/>
        <v>k</v>
      </c>
      <c r="AB1200" s="16" t="str">
        <f t="shared" si="210"/>
        <v>1671</v>
      </c>
    </row>
    <row r="1201" spans="22:28">
      <c r="V1201" s="22">
        <v>1.69</v>
      </c>
      <c r="W1201" s="9">
        <f t="shared" si="207"/>
        <v>4</v>
      </c>
      <c r="X1201" s="9">
        <f t="shared" si="211"/>
        <v>1690</v>
      </c>
      <c r="Y1201" s="11" t="str">
        <f t="shared" si="208"/>
        <v>1.69</v>
      </c>
      <c r="Z1201" s="11" t="str">
        <f t="shared" si="209"/>
        <v>k</v>
      </c>
      <c r="AB1201" s="16" t="str">
        <f t="shared" si="210"/>
        <v>1691</v>
      </c>
    </row>
    <row r="1202" spans="22:28">
      <c r="V1202" s="22">
        <v>1.72</v>
      </c>
      <c r="W1202" s="9">
        <f t="shared" si="207"/>
        <v>4</v>
      </c>
      <c r="X1202" s="9">
        <f t="shared" si="211"/>
        <v>1720</v>
      </c>
      <c r="Y1202" s="11" t="str">
        <f t="shared" si="208"/>
        <v>1.72</v>
      </c>
      <c r="Z1202" s="11" t="str">
        <f t="shared" si="209"/>
        <v>k</v>
      </c>
      <c r="AB1202" s="16" t="str">
        <f t="shared" si="210"/>
        <v>1721</v>
      </c>
    </row>
    <row r="1203" spans="22:28">
      <c r="V1203" s="22">
        <v>1.74</v>
      </c>
      <c r="W1203" s="9">
        <f t="shared" si="207"/>
        <v>4</v>
      </c>
      <c r="X1203" s="9">
        <f t="shared" si="211"/>
        <v>1740</v>
      </c>
      <c r="Y1203" s="11" t="str">
        <f t="shared" si="208"/>
        <v>1.74</v>
      </c>
      <c r="Z1203" s="11" t="str">
        <f t="shared" si="209"/>
        <v>k</v>
      </c>
      <c r="AB1203" s="16" t="str">
        <f t="shared" si="210"/>
        <v>1741</v>
      </c>
    </row>
    <row r="1204" spans="22:28">
      <c r="V1204" s="22">
        <v>1.76</v>
      </c>
      <c r="W1204" s="9">
        <f t="shared" si="207"/>
        <v>4</v>
      </c>
      <c r="X1204" s="9">
        <f t="shared" si="211"/>
        <v>1760</v>
      </c>
      <c r="Y1204" s="11" t="str">
        <f t="shared" si="208"/>
        <v>1.76</v>
      </c>
      <c r="Z1204" s="11" t="str">
        <f t="shared" si="209"/>
        <v>k</v>
      </c>
      <c r="AB1204" s="16" t="str">
        <f t="shared" si="210"/>
        <v>1761</v>
      </c>
    </row>
    <row r="1205" spans="22:28">
      <c r="V1205" s="22">
        <v>1.78</v>
      </c>
      <c r="W1205" s="9">
        <f t="shared" si="207"/>
        <v>4</v>
      </c>
      <c r="X1205" s="9">
        <f t="shared" si="211"/>
        <v>1780</v>
      </c>
      <c r="Y1205" s="11" t="str">
        <f t="shared" si="208"/>
        <v>1.78</v>
      </c>
      <c r="Z1205" s="11" t="str">
        <f t="shared" si="209"/>
        <v>k</v>
      </c>
      <c r="AB1205" s="16" t="str">
        <f t="shared" si="210"/>
        <v>1781</v>
      </c>
    </row>
    <row r="1206" spans="22:28">
      <c r="V1206" s="22">
        <v>1.8</v>
      </c>
      <c r="W1206" s="9">
        <f t="shared" si="207"/>
        <v>4</v>
      </c>
      <c r="X1206" s="9">
        <f t="shared" si="211"/>
        <v>1800</v>
      </c>
      <c r="Y1206" s="11" t="str">
        <f t="shared" si="208"/>
        <v>1.80</v>
      </c>
      <c r="Z1206" s="11" t="str">
        <f t="shared" si="209"/>
        <v>k</v>
      </c>
      <c r="AB1206" s="16" t="str">
        <f t="shared" si="210"/>
        <v>1801</v>
      </c>
    </row>
    <row r="1207" spans="22:28">
      <c r="V1207" s="22">
        <v>1.82</v>
      </c>
      <c r="W1207" s="9">
        <f t="shared" si="207"/>
        <v>4</v>
      </c>
      <c r="X1207" s="9">
        <f t="shared" si="211"/>
        <v>1820</v>
      </c>
      <c r="Y1207" s="11" t="str">
        <f t="shared" si="208"/>
        <v>1.82</v>
      </c>
      <c r="Z1207" s="11" t="str">
        <f t="shared" si="209"/>
        <v>k</v>
      </c>
      <c r="AB1207" s="16" t="str">
        <f t="shared" si="210"/>
        <v>1821</v>
      </c>
    </row>
    <row r="1208" spans="22:28">
      <c r="V1208" s="22">
        <v>1.84</v>
      </c>
      <c r="W1208" s="9">
        <f t="shared" si="207"/>
        <v>4</v>
      </c>
      <c r="X1208" s="9">
        <f t="shared" si="211"/>
        <v>1840</v>
      </c>
      <c r="Y1208" s="11" t="str">
        <f t="shared" si="208"/>
        <v>1.84</v>
      </c>
      <c r="Z1208" s="11" t="str">
        <f t="shared" si="209"/>
        <v>k</v>
      </c>
      <c r="AB1208" s="16" t="str">
        <f t="shared" si="210"/>
        <v>1841</v>
      </c>
    </row>
    <row r="1209" spans="22:28">
      <c r="V1209" s="22">
        <v>1.87</v>
      </c>
      <c r="W1209" s="9">
        <f t="shared" si="207"/>
        <v>4</v>
      </c>
      <c r="X1209" s="9">
        <f t="shared" si="211"/>
        <v>1870</v>
      </c>
      <c r="Y1209" s="11" t="str">
        <f t="shared" si="208"/>
        <v>1.87</v>
      </c>
      <c r="Z1209" s="11" t="str">
        <f t="shared" si="209"/>
        <v>k</v>
      </c>
      <c r="AB1209" s="16" t="str">
        <f t="shared" si="210"/>
        <v>1871</v>
      </c>
    </row>
    <row r="1210" spans="22:28">
      <c r="V1210" s="22">
        <v>1.89</v>
      </c>
      <c r="W1210" s="9">
        <f t="shared" si="207"/>
        <v>4</v>
      </c>
      <c r="X1210" s="9">
        <f t="shared" si="211"/>
        <v>1890</v>
      </c>
      <c r="Y1210" s="11" t="str">
        <f t="shared" si="208"/>
        <v>1.89</v>
      </c>
      <c r="Z1210" s="11" t="str">
        <f t="shared" si="209"/>
        <v>k</v>
      </c>
      <c r="AB1210" s="16" t="str">
        <f t="shared" si="210"/>
        <v>1891</v>
      </c>
    </row>
    <row r="1211" spans="22:28">
      <c r="V1211" s="22">
        <v>1.91</v>
      </c>
      <c r="W1211" s="9">
        <f t="shared" si="207"/>
        <v>4</v>
      </c>
      <c r="X1211" s="9">
        <f t="shared" si="211"/>
        <v>1910</v>
      </c>
      <c r="Y1211" s="11" t="str">
        <f t="shared" si="208"/>
        <v>1.91</v>
      </c>
      <c r="Z1211" s="11" t="str">
        <f t="shared" si="209"/>
        <v>k</v>
      </c>
      <c r="AB1211" s="16" t="str">
        <f t="shared" si="210"/>
        <v>1911</v>
      </c>
    </row>
    <row r="1212" spans="22:28">
      <c r="V1212" s="22">
        <v>1.93</v>
      </c>
      <c r="W1212" s="9">
        <f t="shared" si="207"/>
        <v>4</v>
      </c>
      <c r="X1212" s="9">
        <f t="shared" si="211"/>
        <v>1930</v>
      </c>
      <c r="Y1212" s="11" t="str">
        <f t="shared" si="208"/>
        <v>1.93</v>
      </c>
      <c r="Z1212" s="11" t="str">
        <f t="shared" si="209"/>
        <v>k</v>
      </c>
      <c r="AB1212" s="16" t="str">
        <f t="shared" si="210"/>
        <v>1931</v>
      </c>
    </row>
    <row r="1213" spans="22:28">
      <c r="V1213" s="22">
        <v>1.96</v>
      </c>
      <c r="W1213" s="9">
        <f t="shared" si="207"/>
        <v>4</v>
      </c>
      <c r="X1213" s="9">
        <f t="shared" si="211"/>
        <v>1960</v>
      </c>
      <c r="Y1213" s="11" t="str">
        <f t="shared" si="208"/>
        <v>1.96</v>
      </c>
      <c r="Z1213" s="11" t="str">
        <f t="shared" si="209"/>
        <v>k</v>
      </c>
      <c r="AB1213" s="16" t="str">
        <f t="shared" si="210"/>
        <v>1961</v>
      </c>
    </row>
    <row r="1214" spans="22:28">
      <c r="V1214" s="22">
        <v>1.98</v>
      </c>
      <c r="W1214" s="9">
        <f t="shared" si="207"/>
        <v>4</v>
      </c>
      <c r="X1214" s="9">
        <f t="shared" si="211"/>
        <v>1980</v>
      </c>
      <c r="Y1214" s="11" t="str">
        <f t="shared" si="208"/>
        <v>1.98</v>
      </c>
      <c r="Z1214" s="11" t="str">
        <f t="shared" si="209"/>
        <v>k</v>
      </c>
      <c r="AB1214" s="16" t="str">
        <f t="shared" si="210"/>
        <v>1981</v>
      </c>
    </row>
    <row r="1215" spans="22:28">
      <c r="V1215" s="22">
        <v>2</v>
      </c>
      <c r="W1215" s="9">
        <f t="shared" si="207"/>
        <v>4</v>
      </c>
      <c r="X1215" s="9">
        <f t="shared" si="211"/>
        <v>2000</v>
      </c>
      <c r="Y1215" s="11" t="str">
        <f t="shared" si="208"/>
        <v>2.00</v>
      </c>
      <c r="Z1215" s="11" t="str">
        <f t="shared" si="209"/>
        <v>k</v>
      </c>
      <c r="AB1215" s="16" t="str">
        <f t="shared" si="210"/>
        <v>2001</v>
      </c>
    </row>
    <row r="1216" spans="22:28">
      <c r="V1216" s="22">
        <v>2.0299999999999998</v>
      </c>
      <c r="W1216" s="9">
        <f t="shared" si="207"/>
        <v>4</v>
      </c>
      <c r="X1216" s="9">
        <f t="shared" si="211"/>
        <v>2029.9999999999995</v>
      </c>
      <c r="Y1216" s="11" t="str">
        <f t="shared" si="208"/>
        <v>2.03</v>
      </c>
      <c r="Z1216" s="11" t="str">
        <f t="shared" si="209"/>
        <v>k</v>
      </c>
      <c r="AB1216" s="16" t="str">
        <f t="shared" si="210"/>
        <v>2031</v>
      </c>
    </row>
    <row r="1217" spans="22:28">
      <c r="V1217" s="22">
        <v>2.0499999999999998</v>
      </c>
      <c r="W1217" s="9">
        <f t="shared" si="207"/>
        <v>4</v>
      </c>
      <c r="X1217" s="9">
        <f t="shared" si="211"/>
        <v>2050</v>
      </c>
      <c r="Y1217" s="11" t="str">
        <f t="shared" si="208"/>
        <v>2.05</v>
      </c>
      <c r="Z1217" s="11" t="str">
        <f t="shared" si="209"/>
        <v>k</v>
      </c>
      <c r="AB1217" s="16" t="str">
        <f t="shared" si="210"/>
        <v>2051</v>
      </c>
    </row>
    <row r="1218" spans="22:28">
      <c r="V1218" s="22">
        <v>2.08</v>
      </c>
      <c r="W1218" s="9">
        <f t="shared" si="207"/>
        <v>4</v>
      </c>
      <c r="X1218" s="9">
        <f t="shared" si="211"/>
        <v>2080</v>
      </c>
      <c r="Y1218" s="11" t="str">
        <f t="shared" si="208"/>
        <v>2.08</v>
      </c>
      <c r="Z1218" s="11" t="str">
        <f t="shared" si="209"/>
        <v>k</v>
      </c>
      <c r="AB1218" s="16" t="str">
        <f t="shared" si="210"/>
        <v>2081</v>
      </c>
    </row>
    <row r="1219" spans="22:28">
      <c r="V1219" s="22">
        <v>2.1</v>
      </c>
      <c r="W1219" s="9">
        <f t="shared" si="207"/>
        <v>4</v>
      </c>
      <c r="X1219" s="9">
        <f t="shared" si="211"/>
        <v>2100</v>
      </c>
      <c r="Y1219" s="11" t="str">
        <f t="shared" si="208"/>
        <v>2.10</v>
      </c>
      <c r="Z1219" s="11" t="str">
        <f t="shared" si="209"/>
        <v>k</v>
      </c>
      <c r="AB1219" s="16" t="str">
        <f t="shared" si="210"/>
        <v>2101</v>
      </c>
    </row>
    <row r="1220" spans="22:28">
      <c r="V1220" s="22">
        <v>2.13</v>
      </c>
      <c r="W1220" s="9">
        <f t="shared" si="207"/>
        <v>4</v>
      </c>
      <c r="X1220" s="9">
        <f t="shared" si="211"/>
        <v>2130</v>
      </c>
      <c r="Y1220" s="11" t="str">
        <f t="shared" si="208"/>
        <v>2.13</v>
      </c>
      <c r="Z1220" s="11" t="str">
        <f t="shared" si="209"/>
        <v>k</v>
      </c>
      <c r="AB1220" s="16" t="str">
        <f t="shared" si="210"/>
        <v>2131</v>
      </c>
    </row>
    <row r="1221" spans="22:28">
      <c r="V1221" s="22">
        <v>2.15</v>
      </c>
      <c r="W1221" s="9">
        <f t="shared" ref="W1221:W1284" si="212">IF(V1221=1,W1220+1,W1220)</f>
        <v>4</v>
      </c>
      <c r="X1221" s="9">
        <f t="shared" si="211"/>
        <v>2150</v>
      </c>
      <c r="Y1221" s="11" t="str">
        <f t="shared" ref="Y1221:Y1284" si="213">TEXT(X1221*_xlfn.XLOOKUP(W1221,Index_Table,D_List),SUBSTITUTE(_xlfn.XLOOKUP(W1221,Index_Table,T_List),"""",""))</f>
        <v>2.15</v>
      </c>
      <c r="Z1221" s="11" t="str">
        <f t="shared" ref="Z1221:Z1284" si="214">_xlfn.XLOOKUP(W1221,Index_Table,Sym_List)</f>
        <v>k</v>
      </c>
      <c r="AB1221" s="16" t="str">
        <f t="shared" ref="AB1221:AB1253" si="215">IF(W1221&gt;2,LEFT(_xlfn.VALUETOTEXT(X1221),3)&amp;W1221-3,SUBSTITUTE(Y1221,".","R"))</f>
        <v>2151</v>
      </c>
    </row>
    <row r="1222" spans="22:28">
      <c r="V1222" s="22">
        <v>2.1800000000000002</v>
      </c>
      <c r="W1222" s="9">
        <f t="shared" si="212"/>
        <v>4</v>
      </c>
      <c r="X1222" s="9">
        <f t="shared" si="211"/>
        <v>2180</v>
      </c>
      <c r="Y1222" s="11" t="str">
        <f t="shared" si="213"/>
        <v>2.18</v>
      </c>
      <c r="Z1222" s="11" t="str">
        <f t="shared" si="214"/>
        <v>k</v>
      </c>
      <c r="AB1222" s="16" t="str">
        <f t="shared" si="215"/>
        <v>2181</v>
      </c>
    </row>
    <row r="1223" spans="22:28">
      <c r="V1223" s="22">
        <v>2.21</v>
      </c>
      <c r="W1223" s="9">
        <f t="shared" si="212"/>
        <v>4</v>
      </c>
      <c r="X1223" s="9">
        <f t="shared" ref="X1223:X1286" si="216">V1223*10^W1223/10</f>
        <v>2210</v>
      </c>
      <c r="Y1223" s="11" t="str">
        <f t="shared" si="213"/>
        <v>2.21</v>
      </c>
      <c r="Z1223" s="11" t="str">
        <f t="shared" si="214"/>
        <v>k</v>
      </c>
      <c r="AB1223" s="16" t="str">
        <f t="shared" si="215"/>
        <v>2211</v>
      </c>
    </row>
    <row r="1224" spans="22:28">
      <c r="V1224" s="22">
        <v>2.23</v>
      </c>
      <c r="W1224" s="9">
        <f t="shared" si="212"/>
        <v>4</v>
      </c>
      <c r="X1224" s="9">
        <f t="shared" si="216"/>
        <v>2230</v>
      </c>
      <c r="Y1224" s="11" t="str">
        <f t="shared" si="213"/>
        <v>2.23</v>
      </c>
      <c r="Z1224" s="11" t="str">
        <f t="shared" si="214"/>
        <v>k</v>
      </c>
      <c r="AB1224" s="16" t="str">
        <f t="shared" si="215"/>
        <v>2231</v>
      </c>
    </row>
    <row r="1225" spans="22:28">
      <c r="V1225" s="22">
        <v>2.2599999999999998</v>
      </c>
      <c r="W1225" s="9">
        <f t="shared" si="212"/>
        <v>4</v>
      </c>
      <c r="X1225" s="9">
        <f t="shared" si="216"/>
        <v>2259.9999999999995</v>
      </c>
      <c r="Y1225" s="11" t="str">
        <f t="shared" si="213"/>
        <v>2.26</v>
      </c>
      <c r="Z1225" s="11" t="str">
        <f t="shared" si="214"/>
        <v>k</v>
      </c>
      <c r="AB1225" s="16" t="str">
        <f t="shared" si="215"/>
        <v>2261</v>
      </c>
    </row>
    <row r="1226" spans="22:28">
      <c r="V1226" s="22">
        <v>2.29</v>
      </c>
      <c r="W1226" s="9">
        <f t="shared" si="212"/>
        <v>4</v>
      </c>
      <c r="X1226" s="9">
        <f t="shared" si="216"/>
        <v>2290</v>
      </c>
      <c r="Y1226" s="11" t="str">
        <f t="shared" si="213"/>
        <v>2.29</v>
      </c>
      <c r="Z1226" s="11" t="str">
        <f t="shared" si="214"/>
        <v>k</v>
      </c>
      <c r="AB1226" s="16" t="str">
        <f t="shared" si="215"/>
        <v>2291</v>
      </c>
    </row>
    <row r="1227" spans="22:28">
      <c r="V1227" s="22">
        <v>2.3199999999999998</v>
      </c>
      <c r="W1227" s="9">
        <f t="shared" si="212"/>
        <v>4</v>
      </c>
      <c r="X1227" s="9">
        <f t="shared" si="216"/>
        <v>2320</v>
      </c>
      <c r="Y1227" s="11" t="str">
        <f t="shared" si="213"/>
        <v>2.32</v>
      </c>
      <c r="Z1227" s="11" t="str">
        <f t="shared" si="214"/>
        <v>k</v>
      </c>
      <c r="AB1227" s="16" t="str">
        <f t="shared" si="215"/>
        <v>2321</v>
      </c>
    </row>
    <row r="1228" spans="22:28">
      <c r="V1228" s="22">
        <v>2.34</v>
      </c>
      <c r="W1228" s="9">
        <f t="shared" si="212"/>
        <v>4</v>
      </c>
      <c r="X1228" s="9">
        <f t="shared" si="216"/>
        <v>2340</v>
      </c>
      <c r="Y1228" s="11" t="str">
        <f t="shared" si="213"/>
        <v>2.34</v>
      </c>
      <c r="Z1228" s="11" t="str">
        <f t="shared" si="214"/>
        <v>k</v>
      </c>
      <c r="AB1228" s="16" t="str">
        <f t="shared" si="215"/>
        <v>2341</v>
      </c>
    </row>
    <row r="1229" spans="22:28">
      <c r="V1229" s="22">
        <v>2.37</v>
      </c>
      <c r="W1229" s="9">
        <f t="shared" si="212"/>
        <v>4</v>
      </c>
      <c r="X1229" s="9">
        <f t="shared" si="216"/>
        <v>2370</v>
      </c>
      <c r="Y1229" s="11" t="str">
        <f t="shared" si="213"/>
        <v>2.37</v>
      </c>
      <c r="Z1229" s="11" t="str">
        <f t="shared" si="214"/>
        <v>k</v>
      </c>
      <c r="AB1229" s="16" t="str">
        <f t="shared" si="215"/>
        <v>2371</v>
      </c>
    </row>
    <row r="1230" spans="22:28">
      <c r="V1230" s="22">
        <v>2.4</v>
      </c>
      <c r="W1230" s="9">
        <f t="shared" si="212"/>
        <v>4</v>
      </c>
      <c r="X1230" s="9">
        <f t="shared" si="216"/>
        <v>2400</v>
      </c>
      <c r="Y1230" s="11" t="str">
        <f t="shared" si="213"/>
        <v>2.40</v>
      </c>
      <c r="Z1230" s="11" t="str">
        <f t="shared" si="214"/>
        <v>k</v>
      </c>
      <c r="AB1230" s="16" t="str">
        <f t="shared" si="215"/>
        <v>2401</v>
      </c>
    </row>
    <row r="1231" spans="22:28">
      <c r="V1231" s="22">
        <v>2.4300000000000002</v>
      </c>
      <c r="W1231" s="9">
        <f t="shared" si="212"/>
        <v>4</v>
      </c>
      <c r="X1231" s="9">
        <f t="shared" si="216"/>
        <v>2430</v>
      </c>
      <c r="Y1231" s="11" t="str">
        <f t="shared" si="213"/>
        <v>2.43</v>
      </c>
      <c r="Z1231" s="11" t="str">
        <f t="shared" si="214"/>
        <v>k</v>
      </c>
      <c r="AB1231" s="16" t="str">
        <f t="shared" si="215"/>
        <v>2431</v>
      </c>
    </row>
    <row r="1232" spans="22:28">
      <c r="V1232" s="22">
        <v>2.46</v>
      </c>
      <c r="W1232" s="9">
        <f t="shared" si="212"/>
        <v>4</v>
      </c>
      <c r="X1232" s="9">
        <f t="shared" si="216"/>
        <v>2460</v>
      </c>
      <c r="Y1232" s="11" t="str">
        <f t="shared" si="213"/>
        <v>2.46</v>
      </c>
      <c r="Z1232" s="11" t="str">
        <f t="shared" si="214"/>
        <v>k</v>
      </c>
      <c r="AB1232" s="16" t="str">
        <f t="shared" si="215"/>
        <v>2461</v>
      </c>
    </row>
    <row r="1233" spans="22:28">
      <c r="V1233" s="22">
        <v>2.4900000000000002</v>
      </c>
      <c r="W1233" s="9">
        <f t="shared" si="212"/>
        <v>4</v>
      </c>
      <c r="X1233" s="9">
        <f t="shared" si="216"/>
        <v>2490.0000000000005</v>
      </c>
      <c r="Y1233" s="11" t="str">
        <f t="shared" si="213"/>
        <v>2.49</v>
      </c>
      <c r="Z1233" s="11" t="str">
        <f t="shared" si="214"/>
        <v>k</v>
      </c>
      <c r="AB1233" s="16" t="str">
        <f t="shared" si="215"/>
        <v>2491</v>
      </c>
    </row>
    <row r="1234" spans="22:28">
      <c r="V1234" s="22">
        <v>2.52</v>
      </c>
      <c r="W1234" s="9">
        <f t="shared" si="212"/>
        <v>4</v>
      </c>
      <c r="X1234" s="9">
        <f t="shared" si="216"/>
        <v>2520</v>
      </c>
      <c r="Y1234" s="11" t="str">
        <f t="shared" si="213"/>
        <v>2.52</v>
      </c>
      <c r="Z1234" s="11" t="str">
        <f t="shared" si="214"/>
        <v>k</v>
      </c>
      <c r="AB1234" s="16" t="str">
        <f t="shared" si="215"/>
        <v>2521</v>
      </c>
    </row>
    <row r="1235" spans="22:28">
      <c r="V1235" s="22">
        <v>2.5499999999999998</v>
      </c>
      <c r="W1235" s="9">
        <f t="shared" si="212"/>
        <v>4</v>
      </c>
      <c r="X1235" s="9">
        <f t="shared" si="216"/>
        <v>2550</v>
      </c>
      <c r="Y1235" s="11" t="str">
        <f t="shared" si="213"/>
        <v>2.55</v>
      </c>
      <c r="Z1235" s="11" t="str">
        <f t="shared" si="214"/>
        <v>k</v>
      </c>
      <c r="AB1235" s="16" t="str">
        <f t="shared" si="215"/>
        <v>2551</v>
      </c>
    </row>
    <row r="1236" spans="22:28">
      <c r="V1236" s="22">
        <v>2.58</v>
      </c>
      <c r="W1236" s="9">
        <f t="shared" si="212"/>
        <v>4</v>
      </c>
      <c r="X1236" s="9">
        <f t="shared" si="216"/>
        <v>2580</v>
      </c>
      <c r="Y1236" s="11" t="str">
        <f t="shared" si="213"/>
        <v>2.58</v>
      </c>
      <c r="Z1236" s="11" t="str">
        <f t="shared" si="214"/>
        <v>k</v>
      </c>
      <c r="AB1236" s="16" t="str">
        <f t="shared" si="215"/>
        <v>2581</v>
      </c>
    </row>
    <row r="1237" spans="22:28">
      <c r="V1237" s="22">
        <v>2.61</v>
      </c>
      <c r="W1237" s="9">
        <f t="shared" si="212"/>
        <v>4</v>
      </c>
      <c r="X1237" s="9">
        <f t="shared" si="216"/>
        <v>2610</v>
      </c>
      <c r="Y1237" s="11" t="str">
        <f t="shared" si="213"/>
        <v>2.61</v>
      </c>
      <c r="Z1237" s="11" t="str">
        <f t="shared" si="214"/>
        <v>k</v>
      </c>
      <c r="AB1237" s="16" t="str">
        <f t="shared" si="215"/>
        <v>2611</v>
      </c>
    </row>
    <row r="1238" spans="22:28">
      <c r="V1238" s="22">
        <v>2.64</v>
      </c>
      <c r="W1238" s="9">
        <f t="shared" si="212"/>
        <v>4</v>
      </c>
      <c r="X1238" s="9">
        <f t="shared" si="216"/>
        <v>2640</v>
      </c>
      <c r="Y1238" s="11" t="str">
        <f t="shared" si="213"/>
        <v>2.64</v>
      </c>
      <c r="Z1238" s="11" t="str">
        <f t="shared" si="214"/>
        <v>k</v>
      </c>
      <c r="AB1238" s="16" t="str">
        <f t="shared" si="215"/>
        <v>2641</v>
      </c>
    </row>
    <row r="1239" spans="22:28">
      <c r="V1239" s="22">
        <v>2.67</v>
      </c>
      <c r="W1239" s="9">
        <f t="shared" si="212"/>
        <v>4</v>
      </c>
      <c r="X1239" s="9">
        <f t="shared" si="216"/>
        <v>2670</v>
      </c>
      <c r="Y1239" s="11" t="str">
        <f t="shared" si="213"/>
        <v>2.67</v>
      </c>
      <c r="Z1239" s="11" t="str">
        <f t="shared" si="214"/>
        <v>k</v>
      </c>
      <c r="AB1239" s="16" t="str">
        <f t="shared" si="215"/>
        <v>2671</v>
      </c>
    </row>
    <row r="1240" spans="22:28">
      <c r="V1240" s="22">
        <v>2.71</v>
      </c>
      <c r="W1240" s="9">
        <f t="shared" si="212"/>
        <v>4</v>
      </c>
      <c r="X1240" s="9">
        <f t="shared" si="216"/>
        <v>2710</v>
      </c>
      <c r="Y1240" s="11" t="str">
        <f t="shared" si="213"/>
        <v>2.71</v>
      </c>
      <c r="Z1240" s="11" t="str">
        <f t="shared" si="214"/>
        <v>k</v>
      </c>
      <c r="AB1240" s="16" t="str">
        <f t="shared" si="215"/>
        <v>2711</v>
      </c>
    </row>
    <row r="1241" spans="22:28">
      <c r="V1241" s="22">
        <v>2.74</v>
      </c>
      <c r="W1241" s="9">
        <f t="shared" si="212"/>
        <v>4</v>
      </c>
      <c r="X1241" s="9">
        <f t="shared" si="216"/>
        <v>2740.0000000000005</v>
      </c>
      <c r="Y1241" s="11" t="str">
        <f t="shared" si="213"/>
        <v>2.74</v>
      </c>
      <c r="Z1241" s="11" t="str">
        <f t="shared" si="214"/>
        <v>k</v>
      </c>
      <c r="AB1241" s="16" t="str">
        <f t="shared" si="215"/>
        <v>2741</v>
      </c>
    </row>
    <row r="1242" spans="22:28">
      <c r="V1242" s="22">
        <v>2.77</v>
      </c>
      <c r="W1242" s="9">
        <f t="shared" si="212"/>
        <v>4</v>
      </c>
      <c r="X1242" s="9">
        <f t="shared" si="216"/>
        <v>2770</v>
      </c>
      <c r="Y1242" s="11" t="str">
        <f t="shared" si="213"/>
        <v>2.77</v>
      </c>
      <c r="Z1242" s="11" t="str">
        <f t="shared" si="214"/>
        <v>k</v>
      </c>
      <c r="AB1242" s="16" t="str">
        <f t="shared" si="215"/>
        <v>2771</v>
      </c>
    </row>
    <row r="1243" spans="22:28">
      <c r="V1243" s="22">
        <v>2.8</v>
      </c>
      <c r="W1243" s="9">
        <f t="shared" si="212"/>
        <v>4</v>
      </c>
      <c r="X1243" s="9">
        <f t="shared" si="216"/>
        <v>2800</v>
      </c>
      <c r="Y1243" s="11" t="str">
        <f t="shared" si="213"/>
        <v>2.80</v>
      </c>
      <c r="Z1243" s="11" t="str">
        <f t="shared" si="214"/>
        <v>k</v>
      </c>
      <c r="AB1243" s="16" t="str">
        <f t="shared" si="215"/>
        <v>2801</v>
      </c>
    </row>
    <row r="1244" spans="22:28">
      <c r="V1244" s="22">
        <v>2.84</v>
      </c>
      <c r="W1244" s="9">
        <f t="shared" si="212"/>
        <v>4</v>
      </c>
      <c r="X1244" s="9">
        <f t="shared" si="216"/>
        <v>2840</v>
      </c>
      <c r="Y1244" s="11" t="str">
        <f t="shared" si="213"/>
        <v>2.84</v>
      </c>
      <c r="Z1244" s="11" t="str">
        <f t="shared" si="214"/>
        <v>k</v>
      </c>
      <c r="AB1244" s="16" t="str">
        <f t="shared" si="215"/>
        <v>2841</v>
      </c>
    </row>
    <row r="1245" spans="22:28">
      <c r="V1245" s="22">
        <v>2.87</v>
      </c>
      <c r="W1245" s="9">
        <f t="shared" si="212"/>
        <v>4</v>
      </c>
      <c r="X1245" s="9">
        <f t="shared" si="216"/>
        <v>2870</v>
      </c>
      <c r="Y1245" s="11" t="str">
        <f t="shared" si="213"/>
        <v>2.87</v>
      </c>
      <c r="Z1245" s="11" t="str">
        <f t="shared" si="214"/>
        <v>k</v>
      </c>
      <c r="AB1245" s="16" t="str">
        <f t="shared" si="215"/>
        <v>2871</v>
      </c>
    </row>
    <row r="1246" spans="22:28">
      <c r="V1246" s="22">
        <v>2.91</v>
      </c>
      <c r="W1246" s="9">
        <f t="shared" si="212"/>
        <v>4</v>
      </c>
      <c r="X1246" s="9">
        <f t="shared" si="216"/>
        <v>2910</v>
      </c>
      <c r="Y1246" s="11" t="str">
        <f t="shared" si="213"/>
        <v>2.91</v>
      </c>
      <c r="Z1246" s="11" t="str">
        <f t="shared" si="214"/>
        <v>k</v>
      </c>
      <c r="AB1246" s="16" t="str">
        <f t="shared" si="215"/>
        <v>2911</v>
      </c>
    </row>
    <row r="1247" spans="22:28">
      <c r="V1247" s="22">
        <v>2.94</v>
      </c>
      <c r="W1247" s="9">
        <f t="shared" si="212"/>
        <v>4</v>
      </c>
      <c r="X1247" s="9">
        <f t="shared" si="216"/>
        <v>2940</v>
      </c>
      <c r="Y1247" s="11" t="str">
        <f t="shared" si="213"/>
        <v>2.94</v>
      </c>
      <c r="Z1247" s="11" t="str">
        <f t="shared" si="214"/>
        <v>k</v>
      </c>
      <c r="AB1247" s="16" t="str">
        <f t="shared" si="215"/>
        <v>2941</v>
      </c>
    </row>
    <row r="1248" spans="22:28">
      <c r="V1248" s="22">
        <v>2.98</v>
      </c>
      <c r="W1248" s="9">
        <f t="shared" si="212"/>
        <v>4</v>
      </c>
      <c r="X1248" s="9">
        <f t="shared" si="216"/>
        <v>2980</v>
      </c>
      <c r="Y1248" s="11" t="str">
        <f t="shared" si="213"/>
        <v>2.98</v>
      </c>
      <c r="Z1248" s="11" t="str">
        <f t="shared" si="214"/>
        <v>k</v>
      </c>
      <c r="AB1248" s="16" t="str">
        <f t="shared" si="215"/>
        <v>2981</v>
      </c>
    </row>
    <row r="1249" spans="22:28">
      <c r="V1249" s="22">
        <v>3.01</v>
      </c>
      <c r="W1249" s="9">
        <f t="shared" si="212"/>
        <v>4</v>
      </c>
      <c r="X1249" s="9">
        <f t="shared" si="216"/>
        <v>3009.9999999999995</v>
      </c>
      <c r="Y1249" s="11" t="str">
        <f t="shared" si="213"/>
        <v>3.01</v>
      </c>
      <c r="Z1249" s="11" t="str">
        <f t="shared" si="214"/>
        <v>k</v>
      </c>
      <c r="AB1249" s="16" t="str">
        <f t="shared" si="215"/>
        <v>3011</v>
      </c>
    </row>
    <row r="1250" spans="22:28">
      <c r="V1250" s="22">
        <v>3.05</v>
      </c>
      <c r="W1250" s="9">
        <f t="shared" si="212"/>
        <v>4</v>
      </c>
      <c r="X1250" s="9">
        <f t="shared" si="216"/>
        <v>3050</v>
      </c>
      <c r="Y1250" s="11" t="str">
        <f t="shared" si="213"/>
        <v>3.05</v>
      </c>
      <c r="Z1250" s="11" t="str">
        <f t="shared" si="214"/>
        <v>k</v>
      </c>
      <c r="AB1250" s="16" t="str">
        <f t="shared" si="215"/>
        <v>3051</v>
      </c>
    </row>
    <row r="1251" spans="22:28">
      <c r="V1251" s="22">
        <v>3.09</v>
      </c>
      <c r="W1251" s="9">
        <f t="shared" si="212"/>
        <v>4</v>
      </c>
      <c r="X1251" s="9">
        <f t="shared" si="216"/>
        <v>3090</v>
      </c>
      <c r="Y1251" s="11" t="str">
        <f t="shared" si="213"/>
        <v>3.09</v>
      </c>
      <c r="Z1251" s="11" t="str">
        <f t="shared" si="214"/>
        <v>k</v>
      </c>
      <c r="AB1251" s="16" t="str">
        <f t="shared" si="215"/>
        <v>3091</v>
      </c>
    </row>
    <row r="1252" spans="22:28">
      <c r="V1252" s="22">
        <v>3.12</v>
      </c>
      <c r="W1252" s="9">
        <f t="shared" si="212"/>
        <v>4</v>
      </c>
      <c r="X1252" s="9">
        <f t="shared" si="216"/>
        <v>3120</v>
      </c>
      <c r="Y1252" s="11" t="str">
        <f t="shared" si="213"/>
        <v>3.12</v>
      </c>
      <c r="Z1252" s="11" t="str">
        <f t="shared" si="214"/>
        <v>k</v>
      </c>
      <c r="AB1252" s="16" t="str">
        <f t="shared" si="215"/>
        <v>3121</v>
      </c>
    </row>
    <row r="1253" spans="22:28">
      <c r="V1253" s="22">
        <v>3.16</v>
      </c>
      <c r="W1253" s="9">
        <f t="shared" si="212"/>
        <v>4</v>
      </c>
      <c r="X1253" s="9">
        <f t="shared" si="216"/>
        <v>3160</v>
      </c>
      <c r="Y1253" s="11" t="str">
        <f t="shared" si="213"/>
        <v>3.16</v>
      </c>
      <c r="Z1253" s="11" t="str">
        <f t="shared" si="214"/>
        <v>k</v>
      </c>
      <c r="AB1253" s="16" t="str">
        <f t="shared" si="215"/>
        <v>3161</v>
      </c>
    </row>
    <row r="1254" spans="22:28">
      <c r="V1254" s="22">
        <v>3.2</v>
      </c>
      <c r="W1254" s="9">
        <f t="shared" si="212"/>
        <v>4</v>
      </c>
      <c r="X1254" s="9">
        <f t="shared" si="216"/>
        <v>3200</v>
      </c>
      <c r="Y1254" s="11" t="str">
        <f t="shared" si="213"/>
        <v>3.20</v>
      </c>
      <c r="Z1254" s="11" t="str">
        <f t="shared" si="214"/>
        <v>k</v>
      </c>
    </row>
    <row r="1255" spans="22:28">
      <c r="V1255" s="22">
        <v>3.24</v>
      </c>
      <c r="W1255" s="9">
        <f t="shared" si="212"/>
        <v>4</v>
      </c>
      <c r="X1255" s="9">
        <f t="shared" si="216"/>
        <v>3240.0000000000005</v>
      </c>
      <c r="Y1255" s="11" t="str">
        <f t="shared" si="213"/>
        <v>3.24</v>
      </c>
      <c r="Z1255" s="11" t="str">
        <f t="shared" si="214"/>
        <v>k</v>
      </c>
    </row>
    <row r="1256" spans="22:28">
      <c r="V1256" s="22">
        <v>3.28</v>
      </c>
      <c r="W1256" s="9">
        <f t="shared" si="212"/>
        <v>4</v>
      </c>
      <c r="X1256" s="9">
        <f t="shared" si="216"/>
        <v>3280</v>
      </c>
      <c r="Y1256" s="11" t="str">
        <f t="shared" si="213"/>
        <v>3.28</v>
      </c>
      <c r="Z1256" s="11" t="str">
        <f t="shared" si="214"/>
        <v>k</v>
      </c>
    </row>
    <row r="1257" spans="22:28">
      <c r="V1257" s="22">
        <v>3.32</v>
      </c>
      <c r="W1257" s="9">
        <f t="shared" si="212"/>
        <v>4</v>
      </c>
      <c r="X1257" s="9">
        <f t="shared" si="216"/>
        <v>3320</v>
      </c>
      <c r="Y1257" s="11" t="str">
        <f t="shared" si="213"/>
        <v>3.32</v>
      </c>
      <c r="Z1257" s="11" t="str">
        <f t="shared" si="214"/>
        <v>k</v>
      </c>
    </row>
    <row r="1258" spans="22:28">
      <c r="V1258" s="22">
        <v>3.36</v>
      </c>
      <c r="W1258" s="9">
        <f t="shared" si="212"/>
        <v>4</v>
      </c>
      <c r="X1258" s="9">
        <f t="shared" si="216"/>
        <v>3360</v>
      </c>
      <c r="Y1258" s="11" t="str">
        <f t="shared" si="213"/>
        <v>3.36</v>
      </c>
      <c r="Z1258" s="11" t="str">
        <f t="shared" si="214"/>
        <v>k</v>
      </c>
    </row>
    <row r="1259" spans="22:28">
      <c r="V1259" s="22">
        <v>3.4</v>
      </c>
      <c r="W1259" s="9">
        <f t="shared" si="212"/>
        <v>4</v>
      </c>
      <c r="X1259" s="9">
        <f t="shared" si="216"/>
        <v>3400</v>
      </c>
      <c r="Y1259" s="11" t="str">
        <f t="shared" si="213"/>
        <v>3.40</v>
      </c>
      <c r="Z1259" s="11" t="str">
        <f t="shared" si="214"/>
        <v>k</v>
      </c>
    </row>
    <row r="1260" spans="22:28">
      <c r="V1260" s="22">
        <v>3.44</v>
      </c>
      <c r="W1260" s="9">
        <f t="shared" si="212"/>
        <v>4</v>
      </c>
      <c r="X1260" s="9">
        <f t="shared" si="216"/>
        <v>3440</v>
      </c>
      <c r="Y1260" s="11" t="str">
        <f t="shared" si="213"/>
        <v>3.44</v>
      </c>
      <c r="Z1260" s="11" t="str">
        <f t="shared" si="214"/>
        <v>k</v>
      </c>
    </row>
    <row r="1261" spans="22:28">
      <c r="V1261" s="22">
        <v>3.48</v>
      </c>
      <c r="W1261" s="9">
        <f t="shared" si="212"/>
        <v>4</v>
      </c>
      <c r="X1261" s="9">
        <f t="shared" si="216"/>
        <v>3480</v>
      </c>
      <c r="Y1261" s="11" t="str">
        <f t="shared" si="213"/>
        <v>3.48</v>
      </c>
      <c r="Z1261" s="11" t="str">
        <f t="shared" si="214"/>
        <v>k</v>
      </c>
    </row>
    <row r="1262" spans="22:28">
      <c r="V1262" s="22">
        <v>3.52</v>
      </c>
      <c r="W1262" s="9">
        <f t="shared" si="212"/>
        <v>4</v>
      </c>
      <c r="X1262" s="9">
        <f t="shared" si="216"/>
        <v>3520</v>
      </c>
      <c r="Y1262" s="11" t="str">
        <f t="shared" si="213"/>
        <v>3.52</v>
      </c>
      <c r="Z1262" s="11" t="str">
        <f t="shared" si="214"/>
        <v>k</v>
      </c>
    </row>
    <row r="1263" spans="22:28">
      <c r="V1263" s="22">
        <v>3.57</v>
      </c>
      <c r="W1263" s="9">
        <f t="shared" si="212"/>
        <v>4</v>
      </c>
      <c r="X1263" s="9">
        <f t="shared" si="216"/>
        <v>3570</v>
      </c>
      <c r="Y1263" s="11" t="str">
        <f t="shared" si="213"/>
        <v>3.57</v>
      </c>
      <c r="Z1263" s="11" t="str">
        <f t="shared" si="214"/>
        <v>k</v>
      </c>
    </row>
    <row r="1264" spans="22:28">
      <c r="V1264" s="22">
        <v>3.61</v>
      </c>
      <c r="W1264" s="9">
        <f t="shared" si="212"/>
        <v>4</v>
      </c>
      <c r="X1264" s="9">
        <f t="shared" si="216"/>
        <v>3610</v>
      </c>
      <c r="Y1264" s="11" t="str">
        <f t="shared" si="213"/>
        <v>3.61</v>
      </c>
      <c r="Z1264" s="11" t="str">
        <f t="shared" si="214"/>
        <v>k</v>
      </c>
    </row>
    <row r="1265" spans="22:26">
      <c r="V1265" s="22">
        <v>3.65</v>
      </c>
      <c r="W1265" s="9">
        <f t="shared" si="212"/>
        <v>4</v>
      </c>
      <c r="X1265" s="9">
        <f t="shared" si="216"/>
        <v>3650</v>
      </c>
      <c r="Y1265" s="11" t="str">
        <f t="shared" si="213"/>
        <v>3.65</v>
      </c>
      <c r="Z1265" s="11" t="str">
        <f t="shared" si="214"/>
        <v>k</v>
      </c>
    </row>
    <row r="1266" spans="22:26">
      <c r="V1266" s="22">
        <v>3.7</v>
      </c>
      <c r="W1266" s="9">
        <f t="shared" si="212"/>
        <v>4</v>
      </c>
      <c r="X1266" s="9">
        <f t="shared" si="216"/>
        <v>3700</v>
      </c>
      <c r="Y1266" s="11" t="str">
        <f t="shared" si="213"/>
        <v>3.70</v>
      </c>
      <c r="Z1266" s="11" t="str">
        <f t="shared" si="214"/>
        <v>k</v>
      </c>
    </row>
    <row r="1267" spans="22:26">
      <c r="V1267" s="22">
        <v>3.74</v>
      </c>
      <c r="W1267" s="9">
        <f t="shared" si="212"/>
        <v>4</v>
      </c>
      <c r="X1267" s="9">
        <f t="shared" si="216"/>
        <v>3740</v>
      </c>
      <c r="Y1267" s="11" t="str">
        <f t="shared" si="213"/>
        <v>3.74</v>
      </c>
      <c r="Z1267" s="11" t="str">
        <f t="shared" si="214"/>
        <v>k</v>
      </c>
    </row>
    <row r="1268" spans="22:26">
      <c r="V1268" s="22">
        <v>3.79</v>
      </c>
      <c r="W1268" s="9">
        <f t="shared" si="212"/>
        <v>4</v>
      </c>
      <c r="X1268" s="9">
        <f t="shared" si="216"/>
        <v>3790</v>
      </c>
      <c r="Y1268" s="11" t="str">
        <f t="shared" si="213"/>
        <v>3.79</v>
      </c>
      <c r="Z1268" s="11" t="str">
        <f t="shared" si="214"/>
        <v>k</v>
      </c>
    </row>
    <row r="1269" spans="22:26">
      <c r="V1269" s="22">
        <v>3.83</v>
      </c>
      <c r="W1269" s="9">
        <f t="shared" si="212"/>
        <v>4</v>
      </c>
      <c r="X1269" s="9">
        <f t="shared" si="216"/>
        <v>3830</v>
      </c>
      <c r="Y1269" s="11" t="str">
        <f t="shared" si="213"/>
        <v>3.83</v>
      </c>
      <c r="Z1269" s="11" t="str">
        <f t="shared" si="214"/>
        <v>k</v>
      </c>
    </row>
    <row r="1270" spans="22:26">
      <c r="V1270" s="22">
        <v>3.88</v>
      </c>
      <c r="W1270" s="9">
        <f t="shared" si="212"/>
        <v>4</v>
      </c>
      <c r="X1270" s="9">
        <f t="shared" si="216"/>
        <v>3880</v>
      </c>
      <c r="Y1270" s="11" t="str">
        <f t="shared" si="213"/>
        <v>3.88</v>
      </c>
      <c r="Z1270" s="11" t="str">
        <f t="shared" si="214"/>
        <v>k</v>
      </c>
    </row>
    <row r="1271" spans="22:26">
      <c r="V1271" s="22">
        <v>3.92</v>
      </c>
      <c r="W1271" s="9">
        <f t="shared" si="212"/>
        <v>4</v>
      </c>
      <c r="X1271" s="9">
        <f t="shared" si="216"/>
        <v>3920</v>
      </c>
      <c r="Y1271" s="11" t="str">
        <f t="shared" si="213"/>
        <v>3.92</v>
      </c>
      <c r="Z1271" s="11" t="str">
        <f t="shared" si="214"/>
        <v>k</v>
      </c>
    </row>
    <row r="1272" spans="22:26">
      <c r="V1272" s="22">
        <v>3.97</v>
      </c>
      <c r="W1272" s="9">
        <f t="shared" si="212"/>
        <v>4</v>
      </c>
      <c r="X1272" s="9">
        <f t="shared" si="216"/>
        <v>3970</v>
      </c>
      <c r="Y1272" s="11" t="str">
        <f t="shared" si="213"/>
        <v>3.97</v>
      </c>
      <c r="Z1272" s="11" t="str">
        <f t="shared" si="214"/>
        <v>k</v>
      </c>
    </row>
    <row r="1273" spans="22:26">
      <c r="V1273" s="22">
        <v>4.0199999999999996</v>
      </c>
      <c r="W1273" s="9">
        <f t="shared" si="212"/>
        <v>4</v>
      </c>
      <c r="X1273" s="9">
        <f t="shared" si="216"/>
        <v>4019.9999999999991</v>
      </c>
      <c r="Y1273" s="11" t="str">
        <f t="shared" si="213"/>
        <v>4.02</v>
      </c>
      <c r="Z1273" s="11" t="str">
        <f t="shared" si="214"/>
        <v>k</v>
      </c>
    </row>
    <row r="1274" spans="22:26">
      <c r="V1274" s="22">
        <v>4.07</v>
      </c>
      <c r="W1274" s="9">
        <f t="shared" si="212"/>
        <v>4</v>
      </c>
      <c r="X1274" s="9">
        <f t="shared" si="216"/>
        <v>4070</v>
      </c>
      <c r="Y1274" s="11" t="str">
        <f t="shared" si="213"/>
        <v>4.07</v>
      </c>
      <c r="Z1274" s="11" t="str">
        <f t="shared" si="214"/>
        <v>k</v>
      </c>
    </row>
    <row r="1275" spans="22:26">
      <c r="V1275" s="22">
        <v>4.12</v>
      </c>
      <c r="W1275" s="9">
        <f t="shared" si="212"/>
        <v>4</v>
      </c>
      <c r="X1275" s="9">
        <f t="shared" si="216"/>
        <v>4120</v>
      </c>
      <c r="Y1275" s="11" t="str">
        <f t="shared" si="213"/>
        <v>4.12</v>
      </c>
      <c r="Z1275" s="11" t="str">
        <f t="shared" si="214"/>
        <v>k</v>
      </c>
    </row>
    <row r="1276" spans="22:26">
      <c r="V1276" s="22">
        <v>4.17</v>
      </c>
      <c r="W1276" s="9">
        <f t="shared" si="212"/>
        <v>4</v>
      </c>
      <c r="X1276" s="9">
        <f t="shared" si="216"/>
        <v>4170</v>
      </c>
      <c r="Y1276" s="11" t="str">
        <f t="shared" si="213"/>
        <v>4.17</v>
      </c>
      <c r="Z1276" s="11" t="str">
        <f t="shared" si="214"/>
        <v>k</v>
      </c>
    </row>
    <row r="1277" spans="22:26">
      <c r="V1277" s="22">
        <v>4.22</v>
      </c>
      <c r="W1277" s="9">
        <f t="shared" si="212"/>
        <v>4</v>
      </c>
      <c r="X1277" s="9">
        <f t="shared" si="216"/>
        <v>4220</v>
      </c>
      <c r="Y1277" s="11" t="str">
        <f t="shared" si="213"/>
        <v>4.22</v>
      </c>
      <c r="Z1277" s="11" t="str">
        <f t="shared" si="214"/>
        <v>k</v>
      </c>
    </row>
    <row r="1278" spans="22:26">
      <c r="V1278" s="22">
        <v>4.2699999999999996</v>
      </c>
      <c r="W1278" s="9">
        <f t="shared" si="212"/>
        <v>4</v>
      </c>
      <c r="X1278" s="9">
        <f t="shared" si="216"/>
        <v>4269.9999999999991</v>
      </c>
      <c r="Y1278" s="11" t="str">
        <f t="shared" si="213"/>
        <v>4.27</v>
      </c>
      <c r="Z1278" s="11" t="str">
        <f t="shared" si="214"/>
        <v>k</v>
      </c>
    </row>
    <row r="1279" spans="22:26">
      <c r="V1279" s="22">
        <v>4.32</v>
      </c>
      <c r="W1279" s="9">
        <f t="shared" si="212"/>
        <v>4</v>
      </c>
      <c r="X1279" s="9">
        <f t="shared" si="216"/>
        <v>4320</v>
      </c>
      <c r="Y1279" s="11" t="str">
        <f t="shared" si="213"/>
        <v>4.32</v>
      </c>
      <c r="Z1279" s="11" t="str">
        <f t="shared" si="214"/>
        <v>k</v>
      </c>
    </row>
    <row r="1280" spans="22:26">
      <c r="V1280" s="22">
        <v>4.37</v>
      </c>
      <c r="W1280" s="9">
        <f t="shared" si="212"/>
        <v>4</v>
      </c>
      <c r="X1280" s="9">
        <f t="shared" si="216"/>
        <v>4370</v>
      </c>
      <c r="Y1280" s="11" t="str">
        <f t="shared" si="213"/>
        <v>4.37</v>
      </c>
      <c r="Z1280" s="11" t="str">
        <f t="shared" si="214"/>
        <v>k</v>
      </c>
    </row>
    <row r="1281" spans="22:26">
      <c r="V1281" s="22">
        <v>4.42</v>
      </c>
      <c r="W1281" s="9">
        <f t="shared" si="212"/>
        <v>4</v>
      </c>
      <c r="X1281" s="9">
        <f t="shared" si="216"/>
        <v>4420</v>
      </c>
      <c r="Y1281" s="11" t="str">
        <f t="shared" si="213"/>
        <v>4.42</v>
      </c>
      <c r="Z1281" s="11" t="str">
        <f t="shared" si="214"/>
        <v>k</v>
      </c>
    </row>
    <row r="1282" spans="22:26">
      <c r="V1282" s="22">
        <v>4.4800000000000004</v>
      </c>
      <c r="W1282" s="9">
        <f t="shared" si="212"/>
        <v>4</v>
      </c>
      <c r="X1282" s="9">
        <f t="shared" si="216"/>
        <v>4480.0000000000009</v>
      </c>
      <c r="Y1282" s="11" t="str">
        <f t="shared" si="213"/>
        <v>4.48</v>
      </c>
      <c r="Z1282" s="11" t="str">
        <f t="shared" si="214"/>
        <v>k</v>
      </c>
    </row>
    <row r="1283" spans="22:26">
      <c r="V1283" s="22">
        <v>4.53</v>
      </c>
      <c r="W1283" s="9">
        <f t="shared" si="212"/>
        <v>4</v>
      </c>
      <c r="X1283" s="9">
        <f t="shared" si="216"/>
        <v>4530</v>
      </c>
      <c r="Y1283" s="11" t="str">
        <f t="shared" si="213"/>
        <v>4.53</v>
      </c>
      <c r="Z1283" s="11" t="str">
        <f t="shared" si="214"/>
        <v>k</v>
      </c>
    </row>
    <row r="1284" spans="22:26">
      <c r="V1284" s="22">
        <v>4.59</v>
      </c>
      <c r="W1284" s="9">
        <f t="shared" si="212"/>
        <v>4</v>
      </c>
      <c r="X1284" s="9">
        <f t="shared" si="216"/>
        <v>4590</v>
      </c>
      <c r="Y1284" s="11" t="str">
        <f t="shared" si="213"/>
        <v>4.59</v>
      </c>
      <c r="Z1284" s="11" t="str">
        <f t="shared" si="214"/>
        <v>k</v>
      </c>
    </row>
    <row r="1285" spans="22:26">
      <c r="V1285" s="22">
        <v>4.6399999999999997</v>
      </c>
      <c r="W1285" s="9">
        <f t="shared" ref="W1285:W1348" si="217">IF(V1285=1,W1284+1,W1284)</f>
        <v>4</v>
      </c>
      <c r="X1285" s="9">
        <f t="shared" si="216"/>
        <v>4640</v>
      </c>
      <c r="Y1285" s="11" t="str">
        <f t="shared" ref="Y1285:Y1348" si="218">TEXT(X1285*_xlfn.XLOOKUP(W1285,Index_Table,D_List),SUBSTITUTE(_xlfn.XLOOKUP(W1285,Index_Table,T_List),"""",""))</f>
        <v>4.64</v>
      </c>
      <c r="Z1285" s="11" t="str">
        <f t="shared" ref="Z1285:Z1348" si="219">_xlfn.XLOOKUP(W1285,Index_Table,Sym_List)</f>
        <v>k</v>
      </c>
    </row>
    <row r="1286" spans="22:26">
      <c r="V1286" s="22">
        <v>4.7</v>
      </c>
      <c r="W1286" s="9">
        <f t="shared" si="217"/>
        <v>4</v>
      </c>
      <c r="X1286" s="9">
        <f t="shared" si="216"/>
        <v>4700</v>
      </c>
      <c r="Y1286" s="11" t="str">
        <f t="shared" si="218"/>
        <v>4.70</v>
      </c>
      <c r="Z1286" s="11" t="str">
        <f t="shared" si="219"/>
        <v>k</v>
      </c>
    </row>
    <row r="1287" spans="22:26">
      <c r="V1287" s="22">
        <v>4.75</v>
      </c>
      <c r="W1287" s="9">
        <f t="shared" si="217"/>
        <v>4</v>
      </c>
      <c r="X1287" s="9">
        <f t="shared" ref="X1287:X1349" si="220">V1287*10^W1287/10</f>
        <v>4750</v>
      </c>
      <c r="Y1287" s="11" t="str">
        <f t="shared" si="218"/>
        <v>4.75</v>
      </c>
      <c r="Z1287" s="11" t="str">
        <f t="shared" si="219"/>
        <v>k</v>
      </c>
    </row>
    <row r="1288" spans="22:26">
      <c r="V1288" s="22">
        <v>4.8099999999999996</v>
      </c>
      <c r="W1288" s="9">
        <f t="shared" si="217"/>
        <v>4</v>
      </c>
      <c r="X1288" s="9">
        <f t="shared" si="220"/>
        <v>4809.9999999999991</v>
      </c>
      <c r="Y1288" s="11" t="str">
        <f t="shared" si="218"/>
        <v>4.81</v>
      </c>
      <c r="Z1288" s="11" t="str">
        <f t="shared" si="219"/>
        <v>k</v>
      </c>
    </row>
    <row r="1289" spans="22:26">
      <c r="V1289" s="22">
        <v>4.87</v>
      </c>
      <c r="W1289" s="9">
        <f t="shared" si="217"/>
        <v>4</v>
      </c>
      <c r="X1289" s="9">
        <f t="shared" si="220"/>
        <v>4870</v>
      </c>
      <c r="Y1289" s="11" t="str">
        <f t="shared" si="218"/>
        <v>4.87</v>
      </c>
      <c r="Z1289" s="11" t="str">
        <f t="shared" si="219"/>
        <v>k</v>
      </c>
    </row>
    <row r="1290" spans="22:26">
      <c r="V1290" s="22">
        <v>4.93</v>
      </c>
      <c r="W1290" s="9">
        <f t="shared" si="217"/>
        <v>4</v>
      </c>
      <c r="X1290" s="9">
        <f t="shared" si="220"/>
        <v>4930</v>
      </c>
      <c r="Y1290" s="11" t="str">
        <f t="shared" si="218"/>
        <v>4.93</v>
      </c>
      <c r="Z1290" s="11" t="str">
        <f t="shared" si="219"/>
        <v>k</v>
      </c>
    </row>
    <row r="1291" spans="22:26">
      <c r="V1291" s="22">
        <v>4.99</v>
      </c>
      <c r="W1291" s="9">
        <f t="shared" si="217"/>
        <v>4</v>
      </c>
      <c r="X1291" s="9">
        <f t="shared" si="220"/>
        <v>4990</v>
      </c>
      <c r="Y1291" s="11" t="str">
        <f t="shared" si="218"/>
        <v>4.99</v>
      </c>
      <c r="Z1291" s="11" t="str">
        <f t="shared" si="219"/>
        <v>k</v>
      </c>
    </row>
    <row r="1292" spans="22:26">
      <c r="V1292" s="22">
        <v>5.05</v>
      </c>
      <c r="W1292" s="9">
        <f t="shared" si="217"/>
        <v>4</v>
      </c>
      <c r="X1292" s="9">
        <f t="shared" si="220"/>
        <v>5050</v>
      </c>
      <c r="Y1292" s="11" t="str">
        <f t="shared" si="218"/>
        <v>5.05</v>
      </c>
      <c r="Z1292" s="11" t="str">
        <f t="shared" si="219"/>
        <v>k</v>
      </c>
    </row>
    <row r="1293" spans="22:26">
      <c r="V1293" s="22">
        <v>5.1100000000000003</v>
      </c>
      <c r="W1293" s="9">
        <f t="shared" si="217"/>
        <v>4</v>
      </c>
      <c r="X1293" s="9">
        <f t="shared" si="220"/>
        <v>5110</v>
      </c>
      <c r="Y1293" s="11" t="str">
        <f t="shared" si="218"/>
        <v>5.11</v>
      </c>
      <c r="Z1293" s="11" t="str">
        <f t="shared" si="219"/>
        <v>k</v>
      </c>
    </row>
    <row r="1294" spans="22:26">
      <c r="V1294" s="22">
        <v>5.17</v>
      </c>
      <c r="W1294" s="9">
        <f t="shared" si="217"/>
        <v>4</v>
      </c>
      <c r="X1294" s="9">
        <f t="shared" si="220"/>
        <v>5170</v>
      </c>
      <c r="Y1294" s="11" t="str">
        <f t="shared" si="218"/>
        <v>5.17</v>
      </c>
      <c r="Z1294" s="11" t="str">
        <f t="shared" si="219"/>
        <v>k</v>
      </c>
    </row>
    <row r="1295" spans="22:26">
      <c r="V1295" s="22">
        <v>5.23</v>
      </c>
      <c r="W1295" s="9">
        <f t="shared" si="217"/>
        <v>4</v>
      </c>
      <c r="X1295" s="9">
        <f t="shared" si="220"/>
        <v>5230.0000000000009</v>
      </c>
      <c r="Y1295" s="11" t="str">
        <f t="shared" si="218"/>
        <v>5.23</v>
      </c>
      <c r="Z1295" s="11" t="str">
        <f t="shared" si="219"/>
        <v>k</v>
      </c>
    </row>
    <row r="1296" spans="22:26">
      <c r="V1296" s="22">
        <v>5.3</v>
      </c>
      <c r="W1296" s="9">
        <f t="shared" si="217"/>
        <v>4</v>
      </c>
      <c r="X1296" s="9">
        <f t="shared" si="220"/>
        <v>5300</v>
      </c>
      <c r="Y1296" s="11" t="str">
        <f t="shared" si="218"/>
        <v>5.30</v>
      </c>
      <c r="Z1296" s="11" t="str">
        <f t="shared" si="219"/>
        <v>k</v>
      </c>
    </row>
    <row r="1297" spans="22:26">
      <c r="V1297" s="22">
        <v>5.36</v>
      </c>
      <c r="W1297" s="9">
        <f t="shared" si="217"/>
        <v>4</v>
      </c>
      <c r="X1297" s="9">
        <f t="shared" si="220"/>
        <v>5360</v>
      </c>
      <c r="Y1297" s="11" t="str">
        <f t="shared" si="218"/>
        <v>5.36</v>
      </c>
      <c r="Z1297" s="11" t="str">
        <f t="shared" si="219"/>
        <v>k</v>
      </c>
    </row>
    <row r="1298" spans="22:26">
      <c r="V1298" s="22">
        <v>5.42</v>
      </c>
      <c r="W1298" s="9">
        <f t="shared" si="217"/>
        <v>4</v>
      </c>
      <c r="X1298" s="9">
        <f t="shared" si="220"/>
        <v>5420</v>
      </c>
      <c r="Y1298" s="11" t="str">
        <f t="shared" si="218"/>
        <v>5.42</v>
      </c>
      <c r="Z1298" s="11" t="str">
        <f t="shared" si="219"/>
        <v>k</v>
      </c>
    </row>
    <row r="1299" spans="22:26">
      <c r="V1299" s="22">
        <v>5.49</v>
      </c>
      <c r="W1299" s="9">
        <f t="shared" si="217"/>
        <v>4</v>
      </c>
      <c r="X1299" s="9">
        <f t="shared" si="220"/>
        <v>5490</v>
      </c>
      <c r="Y1299" s="11" t="str">
        <f t="shared" si="218"/>
        <v>5.49</v>
      </c>
      <c r="Z1299" s="11" t="str">
        <f t="shared" si="219"/>
        <v>k</v>
      </c>
    </row>
    <row r="1300" spans="22:26">
      <c r="V1300" s="22">
        <v>5.56</v>
      </c>
      <c r="W1300" s="9">
        <f t="shared" si="217"/>
        <v>4</v>
      </c>
      <c r="X1300" s="9">
        <f t="shared" si="220"/>
        <v>5559.9999999999991</v>
      </c>
      <c r="Y1300" s="11" t="str">
        <f t="shared" si="218"/>
        <v>5.56</v>
      </c>
      <c r="Z1300" s="11" t="str">
        <f t="shared" si="219"/>
        <v>k</v>
      </c>
    </row>
    <row r="1301" spans="22:26">
      <c r="V1301" s="22">
        <v>5.62</v>
      </c>
      <c r="W1301" s="9">
        <f t="shared" si="217"/>
        <v>4</v>
      </c>
      <c r="X1301" s="9">
        <f t="shared" si="220"/>
        <v>5620</v>
      </c>
      <c r="Y1301" s="11" t="str">
        <f t="shared" si="218"/>
        <v>5.62</v>
      </c>
      <c r="Z1301" s="11" t="str">
        <f t="shared" si="219"/>
        <v>k</v>
      </c>
    </row>
    <row r="1302" spans="22:26">
      <c r="V1302" s="22">
        <v>5.69</v>
      </c>
      <c r="W1302" s="9">
        <f t="shared" si="217"/>
        <v>4</v>
      </c>
      <c r="X1302" s="9">
        <f t="shared" si="220"/>
        <v>5690.0000000000009</v>
      </c>
      <c r="Y1302" s="11" t="str">
        <f t="shared" si="218"/>
        <v>5.69</v>
      </c>
      <c r="Z1302" s="11" t="str">
        <f t="shared" si="219"/>
        <v>k</v>
      </c>
    </row>
    <row r="1303" spans="22:26">
      <c r="V1303" s="22">
        <v>5.76</v>
      </c>
      <c r="W1303" s="9">
        <f t="shared" si="217"/>
        <v>4</v>
      </c>
      <c r="X1303" s="9">
        <f t="shared" si="220"/>
        <v>5760</v>
      </c>
      <c r="Y1303" s="11" t="str">
        <f t="shared" si="218"/>
        <v>5.76</v>
      </c>
      <c r="Z1303" s="11" t="str">
        <f t="shared" si="219"/>
        <v>k</v>
      </c>
    </row>
    <row r="1304" spans="22:26">
      <c r="V1304" s="22">
        <v>5.83</v>
      </c>
      <c r="W1304" s="9">
        <f t="shared" si="217"/>
        <v>4</v>
      </c>
      <c r="X1304" s="9">
        <f t="shared" si="220"/>
        <v>5830</v>
      </c>
      <c r="Y1304" s="11" t="str">
        <f t="shared" si="218"/>
        <v>5.83</v>
      </c>
      <c r="Z1304" s="11" t="str">
        <f t="shared" si="219"/>
        <v>k</v>
      </c>
    </row>
    <row r="1305" spans="22:26">
      <c r="V1305" s="22">
        <v>5.9</v>
      </c>
      <c r="W1305" s="9">
        <f t="shared" si="217"/>
        <v>4</v>
      </c>
      <c r="X1305" s="9">
        <f t="shared" si="220"/>
        <v>5900</v>
      </c>
      <c r="Y1305" s="11" t="str">
        <f t="shared" si="218"/>
        <v>5.90</v>
      </c>
      <c r="Z1305" s="11" t="str">
        <f t="shared" si="219"/>
        <v>k</v>
      </c>
    </row>
    <row r="1306" spans="22:26">
      <c r="V1306" s="22">
        <v>5.97</v>
      </c>
      <c r="W1306" s="9">
        <f t="shared" si="217"/>
        <v>4</v>
      </c>
      <c r="X1306" s="9">
        <f t="shared" si="220"/>
        <v>5970</v>
      </c>
      <c r="Y1306" s="11" t="str">
        <f t="shared" si="218"/>
        <v>5.97</v>
      </c>
      <c r="Z1306" s="11" t="str">
        <f t="shared" si="219"/>
        <v>k</v>
      </c>
    </row>
    <row r="1307" spans="22:26">
      <c r="V1307" s="22">
        <v>6.04</v>
      </c>
      <c r="W1307" s="9">
        <f t="shared" si="217"/>
        <v>4</v>
      </c>
      <c r="X1307" s="9">
        <f t="shared" si="220"/>
        <v>6040</v>
      </c>
      <c r="Y1307" s="11" t="str">
        <f t="shared" si="218"/>
        <v>6.04</v>
      </c>
      <c r="Z1307" s="11" t="str">
        <f t="shared" si="219"/>
        <v>k</v>
      </c>
    </row>
    <row r="1308" spans="22:26">
      <c r="V1308" s="22">
        <v>6.12</v>
      </c>
      <c r="W1308" s="9">
        <f t="shared" si="217"/>
        <v>4</v>
      </c>
      <c r="X1308" s="9">
        <f t="shared" si="220"/>
        <v>6120</v>
      </c>
      <c r="Y1308" s="11" t="str">
        <f t="shared" si="218"/>
        <v>6.12</v>
      </c>
      <c r="Z1308" s="11" t="str">
        <f t="shared" si="219"/>
        <v>k</v>
      </c>
    </row>
    <row r="1309" spans="22:26">
      <c r="V1309" s="22">
        <v>6.19</v>
      </c>
      <c r="W1309" s="9">
        <f t="shared" si="217"/>
        <v>4</v>
      </c>
      <c r="X1309" s="9">
        <f t="shared" si="220"/>
        <v>6190.0000000000009</v>
      </c>
      <c r="Y1309" s="11" t="str">
        <f t="shared" si="218"/>
        <v>6.19</v>
      </c>
      <c r="Z1309" s="11" t="str">
        <f t="shared" si="219"/>
        <v>k</v>
      </c>
    </row>
    <row r="1310" spans="22:26">
      <c r="V1310" s="22">
        <v>6.26</v>
      </c>
      <c r="W1310" s="9">
        <f t="shared" si="217"/>
        <v>4</v>
      </c>
      <c r="X1310" s="9">
        <f t="shared" si="220"/>
        <v>6260</v>
      </c>
      <c r="Y1310" s="11" t="str">
        <f t="shared" si="218"/>
        <v>6.26</v>
      </c>
      <c r="Z1310" s="11" t="str">
        <f t="shared" si="219"/>
        <v>k</v>
      </c>
    </row>
    <row r="1311" spans="22:26">
      <c r="V1311" s="22">
        <v>6.34</v>
      </c>
      <c r="W1311" s="9">
        <f t="shared" si="217"/>
        <v>4</v>
      </c>
      <c r="X1311" s="9">
        <f t="shared" si="220"/>
        <v>6340</v>
      </c>
      <c r="Y1311" s="11" t="str">
        <f t="shared" si="218"/>
        <v>6.34</v>
      </c>
      <c r="Z1311" s="11" t="str">
        <f t="shared" si="219"/>
        <v>k</v>
      </c>
    </row>
    <row r="1312" spans="22:26">
      <c r="V1312" s="22">
        <v>6.42</v>
      </c>
      <c r="W1312" s="9">
        <f t="shared" si="217"/>
        <v>4</v>
      </c>
      <c r="X1312" s="9">
        <f t="shared" si="220"/>
        <v>6420</v>
      </c>
      <c r="Y1312" s="11" t="str">
        <f t="shared" si="218"/>
        <v>6.42</v>
      </c>
      <c r="Z1312" s="11" t="str">
        <f t="shared" si="219"/>
        <v>k</v>
      </c>
    </row>
    <row r="1313" spans="22:26">
      <c r="V1313" s="22">
        <v>6.49</v>
      </c>
      <c r="W1313" s="9">
        <f t="shared" si="217"/>
        <v>4</v>
      </c>
      <c r="X1313" s="9">
        <f t="shared" si="220"/>
        <v>6490</v>
      </c>
      <c r="Y1313" s="11" t="str">
        <f t="shared" si="218"/>
        <v>6.49</v>
      </c>
      <c r="Z1313" s="11" t="str">
        <f t="shared" si="219"/>
        <v>k</v>
      </c>
    </row>
    <row r="1314" spans="22:26">
      <c r="V1314" s="22">
        <v>6.57</v>
      </c>
      <c r="W1314" s="9">
        <f t="shared" si="217"/>
        <v>4</v>
      </c>
      <c r="X1314" s="9">
        <f t="shared" si="220"/>
        <v>6570</v>
      </c>
      <c r="Y1314" s="11" t="str">
        <f t="shared" si="218"/>
        <v>6.57</v>
      </c>
      <c r="Z1314" s="11" t="str">
        <f t="shared" si="219"/>
        <v>k</v>
      </c>
    </row>
    <row r="1315" spans="22:26">
      <c r="V1315" s="22">
        <v>6.65</v>
      </c>
      <c r="W1315" s="9">
        <f t="shared" si="217"/>
        <v>4</v>
      </c>
      <c r="X1315" s="9">
        <f t="shared" si="220"/>
        <v>6650</v>
      </c>
      <c r="Y1315" s="11" t="str">
        <f t="shared" si="218"/>
        <v>6.65</v>
      </c>
      <c r="Z1315" s="11" t="str">
        <f t="shared" si="219"/>
        <v>k</v>
      </c>
    </row>
    <row r="1316" spans="22:26">
      <c r="V1316" s="22">
        <v>6.73</v>
      </c>
      <c r="W1316" s="9">
        <f t="shared" si="217"/>
        <v>4</v>
      </c>
      <c r="X1316" s="9">
        <f t="shared" si="220"/>
        <v>6730</v>
      </c>
      <c r="Y1316" s="11" t="str">
        <f t="shared" si="218"/>
        <v>6.73</v>
      </c>
      <c r="Z1316" s="11" t="str">
        <f t="shared" si="219"/>
        <v>k</v>
      </c>
    </row>
    <row r="1317" spans="22:26">
      <c r="V1317" s="22">
        <v>6.81</v>
      </c>
      <c r="W1317" s="9">
        <f t="shared" si="217"/>
        <v>4</v>
      </c>
      <c r="X1317" s="9">
        <f t="shared" si="220"/>
        <v>6810</v>
      </c>
      <c r="Y1317" s="11" t="str">
        <f t="shared" si="218"/>
        <v>6.81</v>
      </c>
      <c r="Z1317" s="11" t="str">
        <f t="shared" si="219"/>
        <v>k</v>
      </c>
    </row>
    <row r="1318" spans="22:26">
      <c r="V1318" s="22">
        <v>6.9</v>
      </c>
      <c r="W1318" s="9">
        <f t="shared" si="217"/>
        <v>4</v>
      </c>
      <c r="X1318" s="9">
        <f t="shared" si="220"/>
        <v>6900</v>
      </c>
      <c r="Y1318" s="11" t="str">
        <f t="shared" si="218"/>
        <v>6.90</v>
      </c>
      <c r="Z1318" s="11" t="str">
        <f t="shared" si="219"/>
        <v>k</v>
      </c>
    </row>
    <row r="1319" spans="22:26">
      <c r="V1319" s="22">
        <v>6.98</v>
      </c>
      <c r="W1319" s="9">
        <f t="shared" si="217"/>
        <v>4</v>
      </c>
      <c r="X1319" s="9">
        <f t="shared" si="220"/>
        <v>6980</v>
      </c>
      <c r="Y1319" s="11" t="str">
        <f t="shared" si="218"/>
        <v>6.98</v>
      </c>
      <c r="Z1319" s="11" t="str">
        <f t="shared" si="219"/>
        <v>k</v>
      </c>
    </row>
    <row r="1320" spans="22:26">
      <c r="V1320" s="22">
        <v>7.06</v>
      </c>
      <c r="W1320" s="9">
        <f t="shared" si="217"/>
        <v>4</v>
      </c>
      <c r="X1320" s="9">
        <f t="shared" si="220"/>
        <v>7060</v>
      </c>
      <c r="Y1320" s="11" t="str">
        <f t="shared" si="218"/>
        <v>7.06</v>
      </c>
      <c r="Z1320" s="11" t="str">
        <f t="shared" si="219"/>
        <v>k</v>
      </c>
    </row>
    <row r="1321" spans="22:26">
      <c r="V1321" s="22">
        <v>7.15</v>
      </c>
      <c r="W1321" s="9">
        <f t="shared" si="217"/>
        <v>4</v>
      </c>
      <c r="X1321" s="9">
        <f t="shared" si="220"/>
        <v>7150</v>
      </c>
      <c r="Y1321" s="11" t="str">
        <f t="shared" si="218"/>
        <v>7.15</v>
      </c>
      <c r="Z1321" s="11" t="str">
        <f t="shared" si="219"/>
        <v>k</v>
      </c>
    </row>
    <row r="1322" spans="22:26">
      <c r="V1322" s="22">
        <v>7.23</v>
      </c>
      <c r="W1322" s="9">
        <f t="shared" si="217"/>
        <v>4</v>
      </c>
      <c r="X1322" s="9">
        <f t="shared" si="220"/>
        <v>7230</v>
      </c>
      <c r="Y1322" s="11" t="str">
        <f t="shared" si="218"/>
        <v>7.23</v>
      </c>
      <c r="Z1322" s="11" t="str">
        <f t="shared" si="219"/>
        <v>k</v>
      </c>
    </row>
    <row r="1323" spans="22:26">
      <c r="V1323" s="22">
        <v>7.32</v>
      </c>
      <c r="W1323" s="9">
        <f t="shared" si="217"/>
        <v>4</v>
      </c>
      <c r="X1323" s="9">
        <f t="shared" si="220"/>
        <v>7320</v>
      </c>
      <c r="Y1323" s="11" t="str">
        <f t="shared" si="218"/>
        <v>7.32</v>
      </c>
      <c r="Z1323" s="11" t="str">
        <f t="shared" si="219"/>
        <v>k</v>
      </c>
    </row>
    <row r="1324" spans="22:26">
      <c r="V1324" s="22">
        <v>7.41</v>
      </c>
      <c r="W1324" s="9">
        <f t="shared" si="217"/>
        <v>4</v>
      </c>
      <c r="X1324" s="9">
        <f t="shared" si="220"/>
        <v>7410</v>
      </c>
      <c r="Y1324" s="11" t="str">
        <f t="shared" si="218"/>
        <v>7.41</v>
      </c>
      <c r="Z1324" s="11" t="str">
        <f t="shared" si="219"/>
        <v>k</v>
      </c>
    </row>
    <row r="1325" spans="22:26">
      <c r="V1325" s="22">
        <v>7.5</v>
      </c>
      <c r="W1325" s="9">
        <f t="shared" si="217"/>
        <v>4</v>
      </c>
      <c r="X1325" s="9">
        <f t="shared" si="220"/>
        <v>7500</v>
      </c>
      <c r="Y1325" s="11" t="str">
        <f t="shared" si="218"/>
        <v>7.50</v>
      </c>
      <c r="Z1325" s="11" t="str">
        <f t="shared" si="219"/>
        <v>k</v>
      </c>
    </row>
    <row r="1326" spans="22:26">
      <c r="V1326" s="22">
        <v>7.59</v>
      </c>
      <c r="W1326" s="9">
        <f t="shared" si="217"/>
        <v>4</v>
      </c>
      <c r="X1326" s="9">
        <f t="shared" si="220"/>
        <v>7590</v>
      </c>
      <c r="Y1326" s="11" t="str">
        <f t="shared" si="218"/>
        <v>7.59</v>
      </c>
      <c r="Z1326" s="11" t="str">
        <f t="shared" si="219"/>
        <v>k</v>
      </c>
    </row>
    <row r="1327" spans="22:26">
      <c r="V1327" s="22">
        <v>7.68</v>
      </c>
      <c r="W1327" s="9">
        <f t="shared" si="217"/>
        <v>4</v>
      </c>
      <c r="X1327" s="9">
        <f t="shared" si="220"/>
        <v>7680</v>
      </c>
      <c r="Y1327" s="11" t="str">
        <f t="shared" si="218"/>
        <v>7.68</v>
      </c>
      <c r="Z1327" s="11" t="str">
        <f t="shared" si="219"/>
        <v>k</v>
      </c>
    </row>
    <row r="1328" spans="22:26">
      <c r="V1328" s="22">
        <v>7.77</v>
      </c>
      <c r="W1328" s="9">
        <f t="shared" si="217"/>
        <v>4</v>
      </c>
      <c r="X1328" s="9">
        <f t="shared" si="220"/>
        <v>7770</v>
      </c>
      <c r="Y1328" s="11" t="str">
        <f t="shared" si="218"/>
        <v>7.77</v>
      </c>
      <c r="Z1328" s="11" t="str">
        <f t="shared" si="219"/>
        <v>k</v>
      </c>
    </row>
    <row r="1329" spans="22:26">
      <c r="V1329" s="22">
        <v>7.87</v>
      </c>
      <c r="W1329" s="9">
        <f t="shared" si="217"/>
        <v>4</v>
      </c>
      <c r="X1329" s="9">
        <f t="shared" si="220"/>
        <v>7870</v>
      </c>
      <c r="Y1329" s="11" t="str">
        <f t="shared" si="218"/>
        <v>7.87</v>
      </c>
      <c r="Z1329" s="11" t="str">
        <f t="shared" si="219"/>
        <v>k</v>
      </c>
    </row>
    <row r="1330" spans="22:26">
      <c r="V1330" s="22">
        <v>7.96</v>
      </c>
      <c r="W1330" s="9">
        <f t="shared" si="217"/>
        <v>4</v>
      </c>
      <c r="X1330" s="9">
        <f t="shared" si="220"/>
        <v>7960</v>
      </c>
      <c r="Y1330" s="11" t="str">
        <f t="shared" si="218"/>
        <v>7.96</v>
      </c>
      <c r="Z1330" s="11" t="str">
        <f t="shared" si="219"/>
        <v>k</v>
      </c>
    </row>
    <row r="1331" spans="22:26">
      <c r="V1331" s="22">
        <v>8.06</v>
      </c>
      <c r="W1331" s="9">
        <f t="shared" si="217"/>
        <v>4</v>
      </c>
      <c r="X1331" s="9">
        <f t="shared" si="220"/>
        <v>8060</v>
      </c>
      <c r="Y1331" s="11" t="str">
        <f t="shared" si="218"/>
        <v>8.06</v>
      </c>
      <c r="Z1331" s="11" t="str">
        <f t="shared" si="219"/>
        <v>k</v>
      </c>
    </row>
    <row r="1332" spans="22:26">
      <c r="V1332" s="22">
        <v>8.16</v>
      </c>
      <c r="W1332" s="9">
        <f t="shared" si="217"/>
        <v>4</v>
      </c>
      <c r="X1332" s="9">
        <f t="shared" si="220"/>
        <v>8160</v>
      </c>
      <c r="Y1332" s="11" t="str">
        <f t="shared" si="218"/>
        <v>8.16</v>
      </c>
      <c r="Z1332" s="11" t="str">
        <f t="shared" si="219"/>
        <v>k</v>
      </c>
    </row>
    <row r="1333" spans="22:26">
      <c r="V1333" s="22">
        <v>8.25</v>
      </c>
      <c r="W1333" s="9">
        <f t="shared" si="217"/>
        <v>4</v>
      </c>
      <c r="X1333" s="9">
        <f t="shared" si="220"/>
        <v>8250</v>
      </c>
      <c r="Y1333" s="11" t="str">
        <f t="shared" si="218"/>
        <v>8.25</v>
      </c>
      <c r="Z1333" s="11" t="str">
        <f t="shared" si="219"/>
        <v>k</v>
      </c>
    </row>
    <row r="1334" spans="22:26">
      <c r="V1334" s="22">
        <v>8.35</v>
      </c>
      <c r="W1334" s="9">
        <f t="shared" si="217"/>
        <v>4</v>
      </c>
      <c r="X1334" s="9">
        <f t="shared" si="220"/>
        <v>8350</v>
      </c>
      <c r="Y1334" s="11" t="str">
        <f t="shared" si="218"/>
        <v>8.35</v>
      </c>
      <c r="Z1334" s="11" t="str">
        <f t="shared" si="219"/>
        <v>k</v>
      </c>
    </row>
    <row r="1335" spans="22:26">
      <c r="V1335" s="22">
        <v>8.4499999999999993</v>
      </c>
      <c r="W1335" s="9">
        <f t="shared" si="217"/>
        <v>4</v>
      </c>
      <c r="X1335" s="9">
        <f t="shared" si="220"/>
        <v>8450</v>
      </c>
      <c r="Y1335" s="11" t="str">
        <f t="shared" si="218"/>
        <v>8.45</v>
      </c>
      <c r="Z1335" s="11" t="str">
        <f t="shared" si="219"/>
        <v>k</v>
      </c>
    </row>
    <row r="1336" spans="22:26">
      <c r="V1336" s="22">
        <v>8.56</v>
      </c>
      <c r="W1336" s="9">
        <f t="shared" si="217"/>
        <v>4</v>
      </c>
      <c r="X1336" s="9">
        <f t="shared" si="220"/>
        <v>8560</v>
      </c>
      <c r="Y1336" s="11" t="str">
        <f t="shared" si="218"/>
        <v>8.56</v>
      </c>
      <c r="Z1336" s="11" t="str">
        <f t="shared" si="219"/>
        <v>k</v>
      </c>
    </row>
    <row r="1337" spans="22:26">
      <c r="V1337" s="22">
        <v>8.66</v>
      </c>
      <c r="W1337" s="9">
        <f t="shared" si="217"/>
        <v>4</v>
      </c>
      <c r="X1337" s="9">
        <f t="shared" si="220"/>
        <v>8660</v>
      </c>
      <c r="Y1337" s="11" t="str">
        <f t="shared" si="218"/>
        <v>8.66</v>
      </c>
      <c r="Z1337" s="11" t="str">
        <f t="shared" si="219"/>
        <v>k</v>
      </c>
    </row>
    <row r="1338" spans="22:26">
      <c r="V1338" s="22">
        <v>8.76</v>
      </c>
      <c r="W1338" s="9">
        <f t="shared" si="217"/>
        <v>4</v>
      </c>
      <c r="X1338" s="9">
        <f t="shared" si="220"/>
        <v>8760</v>
      </c>
      <c r="Y1338" s="11" t="str">
        <f t="shared" si="218"/>
        <v>8.76</v>
      </c>
      <c r="Z1338" s="11" t="str">
        <f t="shared" si="219"/>
        <v>k</v>
      </c>
    </row>
    <row r="1339" spans="22:26">
      <c r="V1339" s="22">
        <v>8.8699999999999992</v>
      </c>
      <c r="W1339" s="9">
        <f t="shared" si="217"/>
        <v>4</v>
      </c>
      <c r="X1339" s="9">
        <f t="shared" si="220"/>
        <v>8869.9999999999982</v>
      </c>
      <c r="Y1339" s="11" t="str">
        <f t="shared" si="218"/>
        <v>8.87</v>
      </c>
      <c r="Z1339" s="11" t="str">
        <f t="shared" si="219"/>
        <v>k</v>
      </c>
    </row>
    <row r="1340" spans="22:26">
      <c r="V1340" s="22">
        <v>8.98</v>
      </c>
      <c r="W1340" s="9">
        <f t="shared" si="217"/>
        <v>4</v>
      </c>
      <c r="X1340" s="9">
        <f t="shared" si="220"/>
        <v>8980</v>
      </c>
      <c r="Y1340" s="11" t="str">
        <f t="shared" si="218"/>
        <v>8.98</v>
      </c>
      <c r="Z1340" s="11" t="str">
        <f t="shared" si="219"/>
        <v>k</v>
      </c>
    </row>
    <row r="1341" spans="22:26">
      <c r="V1341" s="22">
        <v>9.09</v>
      </c>
      <c r="W1341" s="9">
        <f t="shared" si="217"/>
        <v>4</v>
      </c>
      <c r="X1341" s="9">
        <f t="shared" si="220"/>
        <v>9090</v>
      </c>
      <c r="Y1341" s="11" t="str">
        <f t="shared" si="218"/>
        <v>9.09</v>
      </c>
      <c r="Z1341" s="11" t="str">
        <f t="shared" si="219"/>
        <v>k</v>
      </c>
    </row>
    <row r="1342" spans="22:26">
      <c r="V1342" s="22">
        <v>9.1999999999999993</v>
      </c>
      <c r="W1342" s="9">
        <f t="shared" si="217"/>
        <v>4</v>
      </c>
      <c r="X1342" s="9">
        <f t="shared" si="220"/>
        <v>9200</v>
      </c>
      <c r="Y1342" s="11" t="str">
        <f t="shared" si="218"/>
        <v>9.20</v>
      </c>
      <c r="Z1342" s="11" t="str">
        <f t="shared" si="219"/>
        <v>k</v>
      </c>
    </row>
    <row r="1343" spans="22:26">
      <c r="V1343" s="22">
        <v>9.31</v>
      </c>
      <c r="W1343" s="9">
        <f t="shared" si="217"/>
        <v>4</v>
      </c>
      <c r="X1343" s="9">
        <f t="shared" si="220"/>
        <v>9310</v>
      </c>
      <c r="Y1343" s="11" t="str">
        <f t="shared" si="218"/>
        <v>9.31</v>
      </c>
      <c r="Z1343" s="11" t="str">
        <f t="shared" si="219"/>
        <v>k</v>
      </c>
    </row>
    <row r="1344" spans="22:26">
      <c r="V1344" s="22">
        <v>9.42</v>
      </c>
      <c r="W1344" s="9">
        <f t="shared" si="217"/>
        <v>4</v>
      </c>
      <c r="X1344" s="9">
        <f t="shared" si="220"/>
        <v>9420</v>
      </c>
      <c r="Y1344" s="11" t="str">
        <f t="shared" si="218"/>
        <v>9.42</v>
      </c>
      <c r="Z1344" s="11" t="str">
        <f t="shared" si="219"/>
        <v>k</v>
      </c>
    </row>
    <row r="1345" spans="22:26">
      <c r="V1345" s="22">
        <v>9.5299999999999994</v>
      </c>
      <c r="W1345" s="9">
        <f t="shared" si="217"/>
        <v>4</v>
      </c>
      <c r="X1345" s="9">
        <f t="shared" si="220"/>
        <v>9530</v>
      </c>
      <c r="Y1345" s="11" t="str">
        <f t="shared" si="218"/>
        <v>9.53</v>
      </c>
      <c r="Z1345" s="11" t="str">
        <f t="shared" si="219"/>
        <v>k</v>
      </c>
    </row>
    <row r="1346" spans="22:26">
      <c r="V1346" s="22">
        <v>9.65</v>
      </c>
      <c r="W1346" s="9">
        <f t="shared" si="217"/>
        <v>4</v>
      </c>
      <c r="X1346" s="9">
        <f t="shared" si="220"/>
        <v>9650</v>
      </c>
      <c r="Y1346" s="11" t="str">
        <f t="shared" si="218"/>
        <v>9.65</v>
      </c>
      <c r="Z1346" s="11" t="str">
        <f t="shared" si="219"/>
        <v>k</v>
      </c>
    </row>
    <row r="1347" spans="22:26">
      <c r="V1347" s="22">
        <v>9.76</v>
      </c>
      <c r="W1347" s="9">
        <f t="shared" si="217"/>
        <v>4</v>
      </c>
      <c r="X1347" s="9">
        <f t="shared" si="220"/>
        <v>9760</v>
      </c>
      <c r="Y1347" s="11" t="str">
        <f t="shared" si="218"/>
        <v>9.76</v>
      </c>
      <c r="Z1347" s="11" t="str">
        <f t="shared" si="219"/>
        <v>k</v>
      </c>
    </row>
    <row r="1348" spans="22:26">
      <c r="V1348" s="22">
        <v>9.8800000000000008</v>
      </c>
      <c r="W1348" s="9">
        <f t="shared" si="217"/>
        <v>4</v>
      </c>
      <c r="X1348" s="9">
        <f t="shared" si="220"/>
        <v>9880.0000000000018</v>
      </c>
      <c r="Y1348" s="11" t="str">
        <f t="shared" si="218"/>
        <v>9.88</v>
      </c>
      <c r="Z1348" s="11" t="str">
        <f t="shared" si="219"/>
        <v>k</v>
      </c>
    </row>
    <row r="1349" spans="22:26">
      <c r="V1349" s="16">
        <v>1</v>
      </c>
      <c r="W1349" s="9">
        <f t="shared" ref="W1349:W1412" si="221">IF(V1349=1,W1348+1,W1348)</f>
        <v>5</v>
      </c>
      <c r="X1349" s="9">
        <f t="shared" si="220"/>
        <v>10000</v>
      </c>
      <c r="Y1349" s="11" t="str">
        <f t="shared" ref="Y1349:Y1412" si="222">TEXT(X1349*_xlfn.XLOOKUP(W1349,Index_Table,D_List),SUBSTITUTE(_xlfn.XLOOKUP(W1349,Index_Table,T_List),"""",""))</f>
        <v>10.0</v>
      </c>
      <c r="Z1349" s="11" t="str">
        <f t="shared" ref="Z1349:Z1412" si="223">_xlfn.XLOOKUP(W1349,Index_Table,Sym_List)</f>
        <v>k</v>
      </c>
    </row>
    <row r="1350" spans="22:26">
      <c r="V1350" s="22">
        <v>1.01</v>
      </c>
      <c r="W1350" s="9">
        <f t="shared" si="221"/>
        <v>5</v>
      </c>
      <c r="X1350" s="9">
        <f>V1350*10^W1350/10</f>
        <v>10100</v>
      </c>
      <c r="Y1350" s="11" t="str">
        <f t="shared" si="222"/>
        <v>10.1</v>
      </c>
      <c r="Z1350" s="11" t="str">
        <f t="shared" si="223"/>
        <v>k</v>
      </c>
    </row>
    <row r="1351" spans="22:26">
      <c r="V1351" s="22">
        <v>1.02</v>
      </c>
      <c r="W1351" s="9">
        <f t="shared" si="221"/>
        <v>5</v>
      </c>
      <c r="X1351" s="9">
        <f t="shared" ref="X1351:X1414" si="224">V1351*10^W1351/10</f>
        <v>10200</v>
      </c>
      <c r="Y1351" s="11" t="str">
        <f t="shared" si="222"/>
        <v>10.2</v>
      </c>
      <c r="Z1351" s="11" t="str">
        <f t="shared" si="223"/>
        <v>k</v>
      </c>
    </row>
    <row r="1352" spans="22:26">
      <c r="V1352" s="22">
        <v>1.04</v>
      </c>
      <c r="W1352" s="9">
        <f t="shared" si="221"/>
        <v>5</v>
      </c>
      <c r="X1352" s="9">
        <f t="shared" si="224"/>
        <v>10400</v>
      </c>
      <c r="Y1352" s="11" t="str">
        <f t="shared" si="222"/>
        <v>10.4</v>
      </c>
      <c r="Z1352" s="11" t="str">
        <f t="shared" si="223"/>
        <v>k</v>
      </c>
    </row>
    <row r="1353" spans="22:26">
      <c r="V1353" s="22">
        <v>1.05</v>
      </c>
      <c r="W1353" s="9">
        <f t="shared" si="221"/>
        <v>5</v>
      </c>
      <c r="X1353" s="9">
        <f t="shared" si="224"/>
        <v>10500</v>
      </c>
      <c r="Y1353" s="11" t="str">
        <f t="shared" si="222"/>
        <v>10.5</v>
      </c>
      <c r="Z1353" s="11" t="str">
        <f t="shared" si="223"/>
        <v>k</v>
      </c>
    </row>
    <row r="1354" spans="22:26">
      <c r="V1354" s="22">
        <v>1.06</v>
      </c>
      <c r="W1354" s="9">
        <f t="shared" si="221"/>
        <v>5</v>
      </c>
      <c r="X1354" s="9">
        <f t="shared" si="224"/>
        <v>10600</v>
      </c>
      <c r="Y1354" s="11" t="str">
        <f t="shared" si="222"/>
        <v>10.6</v>
      </c>
      <c r="Z1354" s="11" t="str">
        <f t="shared" si="223"/>
        <v>k</v>
      </c>
    </row>
    <row r="1355" spans="22:26">
      <c r="V1355" s="22">
        <v>1.07</v>
      </c>
      <c r="W1355" s="9">
        <f t="shared" si="221"/>
        <v>5</v>
      </c>
      <c r="X1355" s="9">
        <f t="shared" si="224"/>
        <v>10700</v>
      </c>
      <c r="Y1355" s="11" t="str">
        <f t="shared" si="222"/>
        <v>10.7</v>
      </c>
      <c r="Z1355" s="11" t="str">
        <f t="shared" si="223"/>
        <v>k</v>
      </c>
    </row>
    <row r="1356" spans="22:26">
      <c r="V1356" s="22">
        <v>1.0900000000000001</v>
      </c>
      <c r="W1356" s="9">
        <f t="shared" si="221"/>
        <v>5</v>
      </c>
      <c r="X1356" s="9">
        <f t="shared" si="224"/>
        <v>10900.000000000002</v>
      </c>
      <c r="Y1356" s="11" t="str">
        <f t="shared" si="222"/>
        <v>10.9</v>
      </c>
      <c r="Z1356" s="11" t="str">
        <f t="shared" si="223"/>
        <v>k</v>
      </c>
    </row>
    <row r="1357" spans="22:26">
      <c r="V1357" s="22">
        <v>1.1000000000000001</v>
      </c>
      <c r="W1357" s="9">
        <f t="shared" si="221"/>
        <v>5</v>
      </c>
      <c r="X1357" s="9">
        <f t="shared" si="224"/>
        <v>11000.000000000002</v>
      </c>
      <c r="Y1357" s="11" t="str">
        <f t="shared" si="222"/>
        <v>11.0</v>
      </c>
      <c r="Z1357" s="11" t="str">
        <f t="shared" si="223"/>
        <v>k</v>
      </c>
    </row>
    <row r="1358" spans="22:26">
      <c r="V1358" s="22">
        <v>1.1100000000000001</v>
      </c>
      <c r="W1358" s="9">
        <f t="shared" si="221"/>
        <v>5</v>
      </c>
      <c r="X1358" s="9">
        <f t="shared" si="224"/>
        <v>11100.000000000002</v>
      </c>
      <c r="Y1358" s="11" t="str">
        <f t="shared" si="222"/>
        <v>11.1</v>
      </c>
      <c r="Z1358" s="11" t="str">
        <f t="shared" si="223"/>
        <v>k</v>
      </c>
    </row>
    <row r="1359" spans="22:26">
      <c r="V1359" s="22">
        <v>1.1299999999999999</v>
      </c>
      <c r="W1359" s="9">
        <f t="shared" si="221"/>
        <v>5</v>
      </c>
      <c r="X1359" s="9">
        <f t="shared" si="224"/>
        <v>11299.999999999998</v>
      </c>
      <c r="Y1359" s="11" t="str">
        <f t="shared" si="222"/>
        <v>11.3</v>
      </c>
      <c r="Z1359" s="11" t="str">
        <f t="shared" si="223"/>
        <v>k</v>
      </c>
    </row>
    <row r="1360" spans="22:26">
      <c r="V1360" s="22">
        <v>1.1399999999999999</v>
      </c>
      <c r="W1360" s="9">
        <f t="shared" si="221"/>
        <v>5</v>
      </c>
      <c r="X1360" s="9">
        <f t="shared" si="224"/>
        <v>11399.999999999998</v>
      </c>
      <c r="Y1360" s="11" t="str">
        <f t="shared" si="222"/>
        <v>11.4</v>
      </c>
      <c r="Z1360" s="11" t="str">
        <f t="shared" si="223"/>
        <v>k</v>
      </c>
    </row>
    <row r="1361" spans="22:26">
      <c r="V1361" s="22">
        <v>1.1499999999999999</v>
      </c>
      <c r="W1361" s="9">
        <f t="shared" si="221"/>
        <v>5</v>
      </c>
      <c r="X1361" s="9">
        <f t="shared" si="224"/>
        <v>11499.999999999998</v>
      </c>
      <c r="Y1361" s="11" t="str">
        <f t="shared" si="222"/>
        <v>11.5</v>
      </c>
      <c r="Z1361" s="11" t="str">
        <f t="shared" si="223"/>
        <v>k</v>
      </c>
    </row>
    <row r="1362" spans="22:26">
      <c r="V1362" s="22">
        <v>1.17</v>
      </c>
      <c r="W1362" s="9">
        <f t="shared" si="221"/>
        <v>5</v>
      </c>
      <c r="X1362" s="9">
        <f t="shared" si="224"/>
        <v>11700</v>
      </c>
      <c r="Y1362" s="11" t="str">
        <f t="shared" si="222"/>
        <v>11.7</v>
      </c>
      <c r="Z1362" s="11" t="str">
        <f t="shared" si="223"/>
        <v>k</v>
      </c>
    </row>
    <row r="1363" spans="22:26">
      <c r="V1363" s="22">
        <v>1.18</v>
      </c>
      <c r="W1363" s="9">
        <f t="shared" si="221"/>
        <v>5</v>
      </c>
      <c r="X1363" s="9">
        <f t="shared" si="224"/>
        <v>11800</v>
      </c>
      <c r="Y1363" s="11" t="str">
        <f t="shared" si="222"/>
        <v>11.8</v>
      </c>
      <c r="Z1363" s="11" t="str">
        <f t="shared" si="223"/>
        <v>k</v>
      </c>
    </row>
    <row r="1364" spans="22:26">
      <c r="V1364" s="22">
        <v>1.2</v>
      </c>
      <c r="W1364" s="9">
        <f t="shared" si="221"/>
        <v>5</v>
      </c>
      <c r="X1364" s="9">
        <f t="shared" si="224"/>
        <v>12000</v>
      </c>
      <c r="Y1364" s="11" t="str">
        <f t="shared" si="222"/>
        <v>12.0</v>
      </c>
      <c r="Z1364" s="11" t="str">
        <f t="shared" si="223"/>
        <v>k</v>
      </c>
    </row>
    <row r="1365" spans="22:26">
      <c r="V1365" s="22">
        <v>1.21</v>
      </c>
      <c r="W1365" s="9">
        <f t="shared" si="221"/>
        <v>5</v>
      </c>
      <c r="X1365" s="9">
        <f t="shared" si="224"/>
        <v>12100</v>
      </c>
      <c r="Y1365" s="11" t="str">
        <f t="shared" si="222"/>
        <v>12.1</v>
      </c>
      <c r="Z1365" s="11" t="str">
        <f t="shared" si="223"/>
        <v>k</v>
      </c>
    </row>
    <row r="1366" spans="22:26">
      <c r="V1366" s="22">
        <v>1.23</v>
      </c>
      <c r="W1366" s="9">
        <f t="shared" si="221"/>
        <v>5</v>
      </c>
      <c r="X1366" s="9">
        <f t="shared" si="224"/>
        <v>12300</v>
      </c>
      <c r="Y1366" s="11" t="str">
        <f t="shared" si="222"/>
        <v>12.3</v>
      </c>
      <c r="Z1366" s="11" t="str">
        <f t="shared" si="223"/>
        <v>k</v>
      </c>
    </row>
    <row r="1367" spans="22:26">
      <c r="V1367" s="22">
        <v>1.24</v>
      </c>
      <c r="W1367" s="9">
        <f t="shared" si="221"/>
        <v>5</v>
      </c>
      <c r="X1367" s="9">
        <f t="shared" si="224"/>
        <v>12400</v>
      </c>
      <c r="Y1367" s="11" t="str">
        <f t="shared" si="222"/>
        <v>12.4</v>
      </c>
      <c r="Z1367" s="11" t="str">
        <f t="shared" si="223"/>
        <v>k</v>
      </c>
    </row>
    <row r="1368" spans="22:26">
      <c r="V1368" s="22">
        <v>1.26</v>
      </c>
      <c r="W1368" s="9">
        <f t="shared" si="221"/>
        <v>5</v>
      </c>
      <c r="X1368" s="9">
        <f t="shared" si="224"/>
        <v>12600</v>
      </c>
      <c r="Y1368" s="11" t="str">
        <f t="shared" si="222"/>
        <v>12.6</v>
      </c>
      <c r="Z1368" s="11" t="str">
        <f t="shared" si="223"/>
        <v>k</v>
      </c>
    </row>
    <row r="1369" spans="22:26">
      <c r="V1369" s="22">
        <v>1.27</v>
      </c>
      <c r="W1369" s="9">
        <f t="shared" si="221"/>
        <v>5</v>
      </c>
      <c r="X1369" s="9">
        <f t="shared" si="224"/>
        <v>12700</v>
      </c>
      <c r="Y1369" s="11" t="str">
        <f t="shared" si="222"/>
        <v>12.7</v>
      </c>
      <c r="Z1369" s="11" t="str">
        <f t="shared" si="223"/>
        <v>k</v>
      </c>
    </row>
    <row r="1370" spans="22:26">
      <c r="V1370" s="22">
        <v>1.29</v>
      </c>
      <c r="W1370" s="9">
        <f t="shared" si="221"/>
        <v>5</v>
      </c>
      <c r="X1370" s="9">
        <f t="shared" si="224"/>
        <v>12900</v>
      </c>
      <c r="Y1370" s="11" t="str">
        <f t="shared" si="222"/>
        <v>12.9</v>
      </c>
      <c r="Z1370" s="11" t="str">
        <f t="shared" si="223"/>
        <v>k</v>
      </c>
    </row>
    <row r="1371" spans="22:26">
      <c r="V1371" s="22">
        <v>1.3</v>
      </c>
      <c r="W1371" s="9">
        <f t="shared" si="221"/>
        <v>5</v>
      </c>
      <c r="X1371" s="9">
        <f t="shared" si="224"/>
        <v>13000</v>
      </c>
      <c r="Y1371" s="11" t="str">
        <f t="shared" si="222"/>
        <v>13.0</v>
      </c>
      <c r="Z1371" s="11" t="str">
        <f t="shared" si="223"/>
        <v>k</v>
      </c>
    </row>
    <row r="1372" spans="22:26">
      <c r="V1372" s="22">
        <v>1.32</v>
      </c>
      <c r="W1372" s="9">
        <f t="shared" si="221"/>
        <v>5</v>
      </c>
      <c r="X1372" s="9">
        <f t="shared" si="224"/>
        <v>13200</v>
      </c>
      <c r="Y1372" s="11" t="str">
        <f t="shared" si="222"/>
        <v>13.2</v>
      </c>
      <c r="Z1372" s="11" t="str">
        <f t="shared" si="223"/>
        <v>k</v>
      </c>
    </row>
    <row r="1373" spans="22:26">
      <c r="V1373" s="22">
        <v>1.33</v>
      </c>
      <c r="W1373" s="9">
        <f t="shared" si="221"/>
        <v>5</v>
      </c>
      <c r="X1373" s="9">
        <f t="shared" si="224"/>
        <v>13300</v>
      </c>
      <c r="Y1373" s="11" t="str">
        <f t="shared" si="222"/>
        <v>13.3</v>
      </c>
      <c r="Z1373" s="11" t="str">
        <f t="shared" si="223"/>
        <v>k</v>
      </c>
    </row>
    <row r="1374" spans="22:26">
      <c r="V1374" s="22">
        <v>1.35</v>
      </c>
      <c r="W1374" s="9">
        <f t="shared" si="221"/>
        <v>5</v>
      </c>
      <c r="X1374" s="9">
        <f t="shared" si="224"/>
        <v>13500</v>
      </c>
      <c r="Y1374" s="11" t="str">
        <f t="shared" si="222"/>
        <v>13.5</v>
      </c>
      <c r="Z1374" s="11" t="str">
        <f t="shared" si="223"/>
        <v>k</v>
      </c>
    </row>
    <row r="1375" spans="22:26">
      <c r="V1375" s="22">
        <v>1.37</v>
      </c>
      <c r="W1375" s="9">
        <f t="shared" si="221"/>
        <v>5</v>
      </c>
      <c r="X1375" s="9">
        <f t="shared" si="224"/>
        <v>13700</v>
      </c>
      <c r="Y1375" s="11" t="str">
        <f t="shared" si="222"/>
        <v>13.7</v>
      </c>
      <c r="Z1375" s="11" t="str">
        <f t="shared" si="223"/>
        <v>k</v>
      </c>
    </row>
    <row r="1376" spans="22:26">
      <c r="V1376" s="22">
        <v>1.38</v>
      </c>
      <c r="W1376" s="9">
        <f t="shared" si="221"/>
        <v>5</v>
      </c>
      <c r="X1376" s="9">
        <f t="shared" si="224"/>
        <v>13800</v>
      </c>
      <c r="Y1376" s="11" t="str">
        <f t="shared" si="222"/>
        <v>13.8</v>
      </c>
      <c r="Z1376" s="11" t="str">
        <f t="shared" si="223"/>
        <v>k</v>
      </c>
    </row>
    <row r="1377" spans="22:26">
      <c r="V1377" s="22">
        <v>1.4</v>
      </c>
      <c r="W1377" s="9">
        <f t="shared" si="221"/>
        <v>5</v>
      </c>
      <c r="X1377" s="9">
        <f t="shared" si="224"/>
        <v>14000</v>
      </c>
      <c r="Y1377" s="11" t="str">
        <f t="shared" si="222"/>
        <v>14.0</v>
      </c>
      <c r="Z1377" s="11" t="str">
        <f t="shared" si="223"/>
        <v>k</v>
      </c>
    </row>
    <row r="1378" spans="22:26">
      <c r="V1378" s="22">
        <v>1.42</v>
      </c>
      <c r="W1378" s="9">
        <f t="shared" si="221"/>
        <v>5</v>
      </c>
      <c r="X1378" s="9">
        <f t="shared" si="224"/>
        <v>14200</v>
      </c>
      <c r="Y1378" s="11" t="str">
        <f t="shared" si="222"/>
        <v>14.2</v>
      </c>
      <c r="Z1378" s="11" t="str">
        <f t="shared" si="223"/>
        <v>k</v>
      </c>
    </row>
    <row r="1379" spans="22:26">
      <c r="V1379" s="22">
        <v>1.43</v>
      </c>
      <c r="W1379" s="9">
        <f t="shared" si="221"/>
        <v>5</v>
      </c>
      <c r="X1379" s="9">
        <f t="shared" si="224"/>
        <v>14300</v>
      </c>
      <c r="Y1379" s="11" t="str">
        <f t="shared" si="222"/>
        <v>14.3</v>
      </c>
      <c r="Z1379" s="11" t="str">
        <f t="shared" si="223"/>
        <v>k</v>
      </c>
    </row>
    <row r="1380" spans="22:26">
      <c r="V1380" s="22">
        <v>1.45</v>
      </c>
      <c r="W1380" s="9">
        <f t="shared" si="221"/>
        <v>5</v>
      </c>
      <c r="X1380" s="9">
        <f t="shared" si="224"/>
        <v>14500</v>
      </c>
      <c r="Y1380" s="11" t="str">
        <f t="shared" si="222"/>
        <v>14.5</v>
      </c>
      <c r="Z1380" s="11" t="str">
        <f t="shared" si="223"/>
        <v>k</v>
      </c>
    </row>
    <row r="1381" spans="22:26">
      <c r="V1381" s="22">
        <v>1.47</v>
      </c>
      <c r="W1381" s="9">
        <f t="shared" si="221"/>
        <v>5</v>
      </c>
      <c r="X1381" s="9">
        <f t="shared" si="224"/>
        <v>14700</v>
      </c>
      <c r="Y1381" s="11" t="str">
        <f t="shared" si="222"/>
        <v>14.7</v>
      </c>
      <c r="Z1381" s="11" t="str">
        <f t="shared" si="223"/>
        <v>k</v>
      </c>
    </row>
    <row r="1382" spans="22:26">
      <c r="V1382" s="22">
        <v>1.49</v>
      </c>
      <c r="W1382" s="9">
        <f t="shared" si="221"/>
        <v>5</v>
      </c>
      <c r="X1382" s="9">
        <f t="shared" si="224"/>
        <v>14900</v>
      </c>
      <c r="Y1382" s="11" t="str">
        <f t="shared" si="222"/>
        <v>14.9</v>
      </c>
      <c r="Z1382" s="11" t="str">
        <f t="shared" si="223"/>
        <v>k</v>
      </c>
    </row>
    <row r="1383" spans="22:26">
      <c r="V1383" s="22">
        <v>1.5</v>
      </c>
      <c r="W1383" s="9">
        <f t="shared" si="221"/>
        <v>5</v>
      </c>
      <c r="X1383" s="9">
        <f t="shared" si="224"/>
        <v>15000</v>
      </c>
      <c r="Y1383" s="11" t="str">
        <f t="shared" si="222"/>
        <v>15.0</v>
      </c>
      <c r="Z1383" s="11" t="str">
        <f t="shared" si="223"/>
        <v>k</v>
      </c>
    </row>
    <row r="1384" spans="22:26">
      <c r="V1384" s="22">
        <v>1.52</v>
      </c>
      <c r="W1384" s="9">
        <f t="shared" si="221"/>
        <v>5</v>
      </c>
      <c r="X1384" s="9">
        <f t="shared" si="224"/>
        <v>15200</v>
      </c>
      <c r="Y1384" s="11" t="str">
        <f t="shared" si="222"/>
        <v>15.2</v>
      </c>
      <c r="Z1384" s="11" t="str">
        <f t="shared" si="223"/>
        <v>k</v>
      </c>
    </row>
    <row r="1385" spans="22:26">
      <c r="V1385" s="22">
        <v>1.54</v>
      </c>
      <c r="W1385" s="9">
        <f t="shared" si="221"/>
        <v>5</v>
      </c>
      <c r="X1385" s="9">
        <f t="shared" si="224"/>
        <v>15400</v>
      </c>
      <c r="Y1385" s="11" t="str">
        <f t="shared" si="222"/>
        <v>15.4</v>
      </c>
      <c r="Z1385" s="11" t="str">
        <f t="shared" si="223"/>
        <v>k</v>
      </c>
    </row>
    <row r="1386" spans="22:26">
      <c r="V1386" s="22">
        <v>1.56</v>
      </c>
      <c r="W1386" s="9">
        <f t="shared" si="221"/>
        <v>5</v>
      </c>
      <c r="X1386" s="9">
        <f t="shared" si="224"/>
        <v>15600</v>
      </c>
      <c r="Y1386" s="11" t="str">
        <f t="shared" si="222"/>
        <v>15.6</v>
      </c>
      <c r="Z1386" s="11" t="str">
        <f t="shared" si="223"/>
        <v>k</v>
      </c>
    </row>
    <row r="1387" spans="22:26">
      <c r="V1387" s="22">
        <v>1.58</v>
      </c>
      <c r="W1387" s="9">
        <f t="shared" si="221"/>
        <v>5</v>
      </c>
      <c r="X1387" s="9">
        <f t="shared" si="224"/>
        <v>15800</v>
      </c>
      <c r="Y1387" s="11" t="str">
        <f t="shared" si="222"/>
        <v>15.8</v>
      </c>
      <c r="Z1387" s="11" t="str">
        <f t="shared" si="223"/>
        <v>k</v>
      </c>
    </row>
    <row r="1388" spans="22:26">
      <c r="V1388" s="22">
        <v>1.6</v>
      </c>
      <c r="W1388" s="9">
        <f t="shared" si="221"/>
        <v>5</v>
      </c>
      <c r="X1388" s="9">
        <f t="shared" si="224"/>
        <v>16000</v>
      </c>
      <c r="Y1388" s="11" t="str">
        <f t="shared" si="222"/>
        <v>16.0</v>
      </c>
      <c r="Z1388" s="11" t="str">
        <f t="shared" si="223"/>
        <v>k</v>
      </c>
    </row>
    <row r="1389" spans="22:26">
      <c r="V1389" s="22">
        <v>1.62</v>
      </c>
      <c r="W1389" s="9">
        <f t="shared" si="221"/>
        <v>5</v>
      </c>
      <c r="X1389" s="9">
        <f t="shared" si="224"/>
        <v>16200</v>
      </c>
      <c r="Y1389" s="11" t="str">
        <f t="shared" si="222"/>
        <v>16.2</v>
      </c>
      <c r="Z1389" s="11" t="str">
        <f t="shared" si="223"/>
        <v>k</v>
      </c>
    </row>
    <row r="1390" spans="22:26">
      <c r="V1390" s="22">
        <v>1.64</v>
      </c>
      <c r="W1390" s="9">
        <f t="shared" si="221"/>
        <v>5</v>
      </c>
      <c r="X1390" s="9">
        <f t="shared" si="224"/>
        <v>16400</v>
      </c>
      <c r="Y1390" s="11" t="str">
        <f t="shared" si="222"/>
        <v>16.4</v>
      </c>
      <c r="Z1390" s="11" t="str">
        <f t="shared" si="223"/>
        <v>k</v>
      </c>
    </row>
    <row r="1391" spans="22:26">
      <c r="V1391" s="22">
        <v>1.65</v>
      </c>
      <c r="W1391" s="9">
        <f t="shared" si="221"/>
        <v>5</v>
      </c>
      <c r="X1391" s="9">
        <f t="shared" si="224"/>
        <v>16500</v>
      </c>
      <c r="Y1391" s="11" t="str">
        <f t="shared" si="222"/>
        <v>16.5</v>
      </c>
      <c r="Z1391" s="11" t="str">
        <f t="shared" si="223"/>
        <v>k</v>
      </c>
    </row>
    <row r="1392" spans="22:26">
      <c r="V1392" s="22">
        <v>1.67</v>
      </c>
      <c r="W1392" s="9">
        <f t="shared" si="221"/>
        <v>5</v>
      </c>
      <c r="X1392" s="9">
        <f t="shared" si="224"/>
        <v>16700</v>
      </c>
      <c r="Y1392" s="11" t="str">
        <f t="shared" si="222"/>
        <v>16.7</v>
      </c>
      <c r="Z1392" s="11" t="str">
        <f t="shared" si="223"/>
        <v>k</v>
      </c>
    </row>
    <row r="1393" spans="22:26">
      <c r="V1393" s="22">
        <v>1.69</v>
      </c>
      <c r="W1393" s="9">
        <f t="shared" si="221"/>
        <v>5</v>
      </c>
      <c r="X1393" s="9">
        <f t="shared" si="224"/>
        <v>16900</v>
      </c>
      <c r="Y1393" s="11" t="str">
        <f t="shared" si="222"/>
        <v>16.9</v>
      </c>
      <c r="Z1393" s="11" t="str">
        <f t="shared" si="223"/>
        <v>k</v>
      </c>
    </row>
    <row r="1394" spans="22:26">
      <c r="V1394" s="22">
        <v>1.72</v>
      </c>
      <c r="W1394" s="9">
        <f t="shared" si="221"/>
        <v>5</v>
      </c>
      <c r="X1394" s="9">
        <f t="shared" si="224"/>
        <v>17200</v>
      </c>
      <c r="Y1394" s="11" t="str">
        <f t="shared" si="222"/>
        <v>17.2</v>
      </c>
      <c r="Z1394" s="11" t="str">
        <f t="shared" si="223"/>
        <v>k</v>
      </c>
    </row>
    <row r="1395" spans="22:26">
      <c r="V1395" s="22">
        <v>1.74</v>
      </c>
      <c r="W1395" s="9">
        <f t="shared" si="221"/>
        <v>5</v>
      </c>
      <c r="X1395" s="9">
        <f t="shared" si="224"/>
        <v>17400</v>
      </c>
      <c r="Y1395" s="11" t="str">
        <f t="shared" si="222"/>
        <v>17.4</v>
      </c>
      <c r="Z1395" s="11" t="str">
        <f t="shared" si="223"/>
        <v>k</v>
      </c>
    </row>
    <row r="1396" spans="22:26">
      <c r="V1396" s="22">
        <v>1.76</v>
      </c>
      <c r="W1396" s="9">
        <f t="shared" si="221"/>
        <v>5</v>
      </c>
      <c r="X1396" s="9">
        <f t="shared" si="224"/>
        <v>17600</v>
      </c>
      <c r="Y1396" s="11" t="str">
        <f t="shared" si="222"/>
        <v>17.6</v>
      </c>
      <c r="Z1396" s="11" t="str">
        <f t="shared" si="223"/>
        <v>k</v>
      </c>
    </row>
    <row r="1397" spans="22:26">
      <c r="V1397" s="22">
        <v>1.78</v>
      </c>
      <c r="W1397" s="9">
        <f t="shared" si="221"/>
        <v>5</v>
      </c>
      <c r="X1397" s="9">
        <f t="shared" si="224"/>
        <v>17800</v>
      </c>
      <c r="Y1397" s="11" t="str">
        <f t="shared" si="222"/>
        <v>17.8</v>
      </c>
      <c r="Z1397" s="11" t="str">
        <f t="shared" si="223"/>
        <v>k</v>
      </c>
    </row>
    <row r="1398" spans="22:26">
      <c r="V1398" s="22">
        <v>1.8</v>
      </c>
      <c r="W1398" s="9">
        <f t="shared" si="221"/>
        <v>5</v>
      </c>
      <c r="X1398" s="9">
        <f t="shared" si="224"/>
        <v>18000</v>
      </c>
      <c r="Y1398" s="11" t="str">
        <f t="shared" si="222"/>
        <v>18.0</v>
      </c>
      <c r="Z1398" s="11" t="str">
        <f t="shared" si="223"/>
        <v>k</v>
      </c>
    </row>
    <row r="1399" spans="22:26">
      <c r="V1399" s="22">
        <v>1.82</v>
      </c>
      <c r="W1399" s="9">
        <f t="shared" si="221"/>
        <v>5</v>
      </c>
      <c r="X1399" s="9">
        <f t="shared" si="224"/>
        <v>18200</v>
      </c>
      <c r="Y1399" s="11" t="str">
        <f t="shared" si="222"/>
        <v>18.2</v>
      </c>
      <c r="Z1399" s="11" t="str">
        <f t="shared" si="223"/>
        <v>k</v>
      </c>
    </row>
    <row r="1400" spans="22:26">
      <c r="V1400" s="22">
        <v>1.84</v>
      </c>
      <c r="W1400" s="9">
        <f t="shared" si="221"/>
        <v>5</v>
      </c>
      <c r="X1400" s="9">
        <f t="shared" si="224"/>
        <v>18400</v>
      </c>
      <c r="Y1400" s="11" t="str">
        <f t="shared" si="222"/>
        <v>18.4</v>
      </c>
      <c r="Z1400" s="11" t="str">
        <f t="shared" si="223"/>
        <v>k</v>
      </c>
    </row>
    <row r="1401" spans="22:26">
      <c r="V1401" s="22">
        <v>1.87</v>
      </c>
      <c r="W1401" s="9">
        <f t="shared" si="221"/>
        <v>5</v>
      </c>
      <c r="X1401" s="9">
        <f t="shared" si="224"/>
        <v>18700</v>
      </c>
      <c r="Y1401" s="11" t="str">
        <f t="shared" si="222"/>
        <v>18.7</v>
      </c>
      <c r="Z1401" s="11" t="str">
        <f t="shared" si="223"/>
        <v>k</v>
      </c>
    </row>
    <row r="1402" spans="22:26">
      <c r="V1402" s="22">
        <v>1.89</v>
      </c>
      <c r="W1402" s="9">
        <f t="shared" si="221"/>
        <v>5</v>
      </c>
      <c r="X1402" s="9">
        <f t="shared" si="224"/>
        <v>18900</v>
      </c>
      <c r="Y1402" s="11" t="str">
        <f t="shared" si="222"/>
        <v>18.9</v>
      </c>
      <c r="Z1402" s="11" t="str">
        <f t="shared" si="223"/>
        <v>k</v>
      </c>
    </row>
    <row r="1403" spans="22:26">
      <c r="V1403" s="22">
        <v>1.91</v>
      </c>
      <c r="W1403" s="9">
        <f t="shared" si="221"/>
        <v>5</v>
      </c>
      <c r="X1403" s="9">
        <f t="shared" si="224"/>
        <v>19100</v>
      </c>
      <c r="Y1403" s="11" t="str">
        <f t="shared" si="222"/>
        <v>19.1</v>
      </c>
      <c r="Z1403" s="11" t="str">
        <f t="shared" si="223"/>
        <v>k</v>
      </c>
    </row>
    <row r="1404" spans="22:26">
      <c r="V1404" s="22">
        <v>1.93</v>
      </c>
      <c r="W1404" s="9">
        <f t="shared" si="221"/>
        <v>5</v>
      </c>
      <c r="X1404" s="9">
        <f t="shared" si="224"/>
        <v>19300</v>
      </c>
      <c r="Y1404" s="11" t="str">
        <f t="shared" si="222"/>
        <v>19.3</v>
      </c>
      <c r="Z1404" s="11" t="str">
        <f t="shared" si="223"/>
        <v>k</v>
      </c>
    </row>
    <row r="1405" spans="22:26">
      <c r="V1405" s="22">
        <v>1.96</v>
      </c>
      <c r="W1405" s="9">
        <f t="shared" si="221"/>
        <v>5</v>
      </c>
      <c r="X1405" s="9">
        <f t="shared" si="224"/>
        <v>19600</v>
      </c>
      <c r="Y1405" s="11" t="str">
        <f t="shared" si="222"/>
        <v>19.6</v>
      </c>
      <c r="Z1405" s="11" t="str">
        <f t="shared" si="223"/>
        <v>k</v>
      </c>
    </row>
    <row r="1406" spans="22:26">
      <c r="V1406" s="22">
        <v>1.98</v>
      </c>
      <c r="W1406" s="9">
        <f t="shared" si="221"/>
        <v>5</v>
      </c>
      <c r="X1406" s="9">
        <f t="shared" si="224"/>
        <v>19800</v>
      </c>
      <c r="Y1406" s="11" t="str">
        <f t="shared" si="222"/>
        <v>19.8</v>
      </c>
      <c r="Z1406" s="11" t="str">
        <f t="shared" si="223"/>
        <v>k</v>
      </c>
    </row>
    <row r="1407" spans="22:26">
      <c r="V1407" s="22">
        <v>2</v>
      </c>
      <c r="W1407" s="9">
        <f t="shared" si="221"/>
        <v>5</v>
      </c>
      <c r="X1407" s="9">
        <f t="shared" si="224"/>
        <v>20000</v>
      </c>
      <c r="Y1407" s="11" t="str">
        <f t="shared" si="222"/>
        <v>20.0</v>
      </c>
      <c r="Z1407" s="11" t="str">
        <f t="shared" si="223"/>
        <v>k</v>
      </c>
    </row>
    <row r="1408" spans="22:26">
      <c r="V1408" s="22">
        <v>2.0299999999999998</v>
      </c>
      <c r="W1408" s="9">
        <f t="shared" si="221"/>
        <v>5</v>
      </c>
      <c r="X1408" s="9">
        <f t="shared" si="224"/>
        <v>20299.999999999996</v>
      </c>
      <c r="Y1408" s="11" t="str">
        <f t="shared" si="222"/>
        <v>20.3</v>
      </c>
      <c r="Z1408" s="11" t="str">
        <f t="shared" si="223"/>
        <v>k</v>
      </c>
    </row>
    <row r="1409" spans="22:26">
      <c r="V1409" s="22">
        <v>2.0499999999999998</v>
      </c>
      <c r="W1409" s="9">
        <f t="shared" si="221"/>
        <v>5</v>
      </c>
      <c r="X1409" s="9">
        <f t="shared" si="224"/>
        <v>20499.999999999996</v>
      </c>
      <c r="Y1409" s="11" t="str">
        <f t="shared" si="222"/>
        <v>20.5</v>
      </c>
      <c r="Z1409" s="11" t="str">
        <f t="shared" si="223"/>
        <v>k</v>
      </c>
    </row>
    <row r="1410" spans="22:26">
      <c r="V1410" s="22">
        <v>2.08</v>
      </c>
      <c r="W1410" s="9">
        <f t="shared" si="221"/>
        <v>5</v>
      </c>
      <c r="X1410" s="9">
        <f t="shared" si="224"/>
        <v>20800</v>
      </c>
      <c r="Y1410" s="11" t="str">
        <f t="shared" si="222"/>
        <v>20.8</v>
      </c>
      <c r="Z1410" s="11" t="str">
        <f t="shared" si="223"/>
        <v>k</v>
      </c>
    </row>
    <row r="1411" spans="22:26">
      <c r="V1411" s="22">
        <v>2.1</v>
      </c>
      <c r="W1411" s="9">
        <f t="shared" si="221"/>
        <v>5</v>
      </c>
      <c r="X1411" s="9">
        <f t="shared" si="224"/>
        <v>21000</v>
      </c>
      <c r="Y1411" s="11" t="str">
        <f t="shared" si="222"/>
        <v>21.0</v>
      </c>
      <c r="Z1411" s="11" t="str">
        <f t="shared" si="223"/>
        <v>k</v>
      </c>
    </row>
    <row r="1412" spans="22:26">
      <c r="V1412" s="22">
        <v>2.13</v>
      </c>
      <c r="W1412" s="9">
        <f t="shared" si="221"/>
        <v>5</v>
      </c>
      <c r="X1412" s="9">
        <f t="shared" si="224"/>
        <v>21300</v>
      </c>
      <c r="Y1412" s="11" t="str">
        <f t="shared" si="222"/>
        <v>21.3</v>
      </c>
      <c r="Z1412" s="11" t="str">
        <f t="shared" si="223"/>
        <v>k</v>
      </c>
    </row>
    <row r="1413" spans="22:26">
      <c r="V1413" s="22">
        <v>2.15</v>
      </c>
      <c r="W1413" s="9">
        <f t="shared" ref="W1413:W1476" si="225">IF(V1413=1,W1412+1,W1412)</f>
        <v>5</v>
      </c>
      <c r="X1413" s="9">
        <f t="shared" si="224"/>
        <v>21500</v>
      </c>
      <c r="Y1413" s="11" t="str">
        <f t="shared" ref="Y1413:Y1476" si="226">TEXT(X1413*_xlfn.XLOOKUP(W1413,Index_Table,D_List),SUBSTITUTE(_xlfn.XLOOKUP(W1413,Index_Table,T_List),"""",""))</f>
        <v>21.5</v>
      </c>
      <c r="Z1413" s="11" t="str">
        <f t="shared" ref="Z1413:Z1476" si="227">_xlfn.XLOOKUP(W1413,Index_Table,Sym_List)</f>
        <v>k</v>
      </c>
    </row>
    <row r="1414" spans="22:26">
      <c r="V1414" s="22">
        <v>2.1800000000000002</v>
      </c>
      <c r="W1414" s="9">
        <f t="shared" si="225"/>
        <v>5</v>
      </c>
      <c r="X1414" s="9">
        <f t="shared" si="224"/>
        <v>21800.000000000004</v>
      </c>
      <c r="Y1414" s="11" t="str">
        <f t="shared" si="226"/>
        <v>21.8</v>
      </c>
      <c r="Z1414" s="11" t="str">
        <f t="shared" si="227"/>
        <v>k</v>
      </c>
    </row>
    <row r="1415" spans="22:26">
      <c r="V1415" s="22">
        <v>2.21</v>
      </c>
      <c r="W1415" s="9">
        <f t="shared" si="225"/>
        <v>5</v>
      </c>
      <c r="X1415" s="9">
        <f t="shared" ref="X1415:X1478" si="228">V1415*10^W1415/10</f>
        <v>22100</v>
      </c>
      <c r="Y1415" s="11" t="str">
        <f t="shared" si="226"/>
        <v>22.1</v>
      </c>
      <c r="Z1415" s="11" t="str">
        <f t="shared" si="227"/>
        <v>k</v>
      </c>
    </row>
    <row r="1416" spans="22:26">
      <c r="V1416" s="22">
        <v>2.23</v>
      </c>
      <c r="W1416" s="9">
        <f t="shared" si="225"/>
        <v>5</v>
      </c>
      <c r="X1416" s="9">
        <f t="shared" si="228"/>
        <v>22300</v>
      </c>
      <c r="Y1416" s="11" t="str">
        <f t="shared" si="226"/>
        <v>22.3</v>
      </c>
      <c r="Z1416" s="11" t="str">
        <f t="shared" si="227"/>
        <v>k</v>
      </c>
    </row>
    <row r="1417" spans="22:26">
      <c r="V1417" s="22">
        <v>2.2599999999999998</v>
      </c>
      <c r="W1417" s="9">
        <f t="shared" si="225"/>
        <v>5</v>
      </c>
      <c r="X1417" s="9">
        <f t="shared" si="228"/>
        <v>22599.999999999996</v>
      </c>
      <c r="Y1417" s="11" t="str">
        <f t="shared" si="226"/>
        <v>22.6</v>
      </c>
      <c r="Z1417" s="11" t="str">
        <f t="shared" si="227"/>
        <v>k</v>
      </c>
    </row>
    <row r="1418" spans="22:26">
      <c r="V1418" s="22">
        <v>2.29</v>
      </c>
      <c r="W1418" s="9">
        <f t="shared" si="225"/>
        <v>5</v>
      </c>
      <c r="X1418" s="9">
        <f t="shared" si="228"/>
        <v>22900</v>
      </c>
      <c r="Y1418" s="11" t="str">
        <f t="shared" si="226"/>
        <v>22.9</v>
      </c>
      <c r="Z1418" s="11" t="str">
        <f t="shared" si="227"/>
        <v>k</v>
      </c>
    </row>
    <row r="1419" spans="22:26">
      <c r="V1419" s="22">
        <v>2.3199999999999998</v>
      </c>
      <c r="W1419" s="9">
        <f t="shared" si="225"/>
        <v>5</v>
      </c>
      <c r="X1419" s="9">
        <f t="shared" si="228"/>
        <v>23199.999999999996</v>
      </c>
      <c r="Y1419" s="11" t="str">
        <f t="shared" si="226"/>
        <v>23.2</v>
      </c>
      <c r="Z1419" s="11" t="str">
        <f t="shared" si="227"/>
        <v>k</v>
      </c>
    </row>
    <row r="1420" spans="22:26">
      <c r="V1420" s="22">
        <v>2.34</v>
      </c>
      <c r="W1420" s="9">
        <f t="shared" si="225"/>
        <v>5</v>
      </c>
      <c r="X1420" s="9">
        <f t="shared" si="228"/>
        <v>23400</v>
      </c>
      <c r="Y1420" s="11" t="str">
        <f t="shared" si="226"/>
        <v>23.4</v>
      </c>
      <c r="Z1420" s="11" t="str">
        <f t="shared" si="227"/>
        <v>k</v>
      </c>
    </row>
    <row r="1421" spans="22:26">
      <c r="V1421" s="22">
        <v>2.37</v>
      </c>
      <c r="W1421" s="9">
        <f t="shared" si="225"/>
        <v>5</v>
      </c>
      <c r="X1421" s="9">
        <f t="shared" si="228"/>
        <v>23700</v>
      </c>
      <c r="Y1421" s="11" t="str">
        <f t="shared" si="226"/>
        <v>23.7</v>
      </c>
      <c r="Z1421" s="11" t="str">
        <f t="shared" si="227"/>
        <v>k</v>
      </c>
    </row>
    <row r="1422" spans="22:26">
      <c r="V1422" s="22">
        <v>2.4</v>
      </c>
      <c r="W1422" s="9">
        <f t="shared" si="225"/>
        <v>5</v>
      </c>
      <c r="X1422" s="9">
        <f t="shared" si="228"/>
        <v>24000</v>
      </c>
      <c r="Y1422" s="11" t="str">
        <f t="shared" si="226"/>
        <v>24.0</v>
      </c>
      <c r="Z1422" s="11" t="str">
        <f t="shared" si="227"/>
        <v>k</v>
      </c>
    </row>
    <row r="1423" spans="22:26">
      <c r="V1423" s="22">
        <v>2.4300000000000002</v>
      </c>
      <c r="W1423" s="9">
        <f t="shared" si="225"/>
        <v>5</v>
      </c>
      <c r="X1423" s="9">
        <f t="shared" si="228"/>
        <v>24300.000000000004</v>
      </c>
      <c r="Y1423" s="11" t="str">
        <f t="shared" si="226"/>
        <v>24.3</v>
      </c>
      <c r="Z1423" s="11" t="str">
        <f t="shared" si="227"/>
        <v>k</v>
      </c>
    </row>
    <row r="1424" spans="22:26">
      <c r="V1424" s="22">
        <v>2.46</v>
      </c>
      <c r="W1424" s="9">
        <f t="shared" si="225"/>
        <v>5</v>
      </c>
      <c r="X1424" s="9">
        <f t="shared" si="228"/>
        <v>24600</v>
      </c>
      <c r="Y1424" s="11" t="str">
        <f t="shared" si="226"/>
        <v>24.6</v>
      </c>
      <c r="Z1424" s="11" t="str">
        <f t="shared" si="227"/>
        <v>k</v>
      </c>
    </row>
    <row r="1425" spans="22:26">
      <c r="V1425" s="22">
        <v>2.4900000000000002</v>
      </c>
      <c r="W1425" s="9">
        <f t="shared" si="225"/>
        <v>5</v>
      </c>
      <c r="X1425" s="9">
        <f t="shared" si="228"/>
        <v>24900.000000000004</v>
      </c>
      <c r="Y1425" s="11" t="str">
        <f t="shared" si="226"/>
        <v>24.9</v>
      </c>
      <c r="Z1425" s="11" t="str">
        <f t="shared" si="227"/>
        <v>k</v>
      </c>
    </row>
    <row r="1426" spans="22:26">
      <c r="V1426" s="22">
        <v>2.52</v>
      </c>
      <c r="W1426" s="9">
        <f t="shared" si="225"/>
        <v>5</v>
      </c>
      <c r="X1426" s="9">
        <f t="shared" si="228"/>
        <v>25200</v>
      </c>
      <c r="Y1426" s="11" t="str">
        <f t="shared" si="226"/>
        <v>25.2</v>
      </c>
      <c r="Z1426" s="11" t="str">
        <f t="shared" si="227"/>
        <v>k</v>
      </c>
    </row>
    <row r="1427" spans="22:26">
      <c r="V1427" s="22">
        <v>2.5499999999999998</v>
      </c>
      <c r="W1427" s="9">
        <f t="shared" si="225"/>
        <v>5</v>
      </c>
      <c r="X1427" s="9">
        <f t="shared" si="228"/>
        <v>25499.999999999996</v>
      </c>
      <c r="Y1427" s="11" t="str">
        <f t="shared" si="226"/>
        <v>25.5</v>
      </c>
      <c r="Z1427" s="11" t="str">
        <f t="shared" si="227"/>
        <v>k</v>
      </c>
    </row>
    <row r="1428" spans="22:26">
      <c r="V1428" s="22">
        <v>2.58</v>
      </c>
      <c r="W1428" s="9">
        <f t="shared" si="225"/>
        <v>5</v>
      </c>
      <c r="X1428" s="9">
        <f t="shared" si="228"/>
        <v>25800</v>
      </c>
      <c r="Y1428" s="11" t="str">
        <f t="shared" si="226"/>
        <v>25.8</v>
      </c>
      <c r="Z1428" s="11" t="str">
        <f t="shared" si="227"/>
        <v>k</v>
      </c>
    </row>
    <row r="1429" spans="22:26">
      <c r="V1429" s="22">
        <v>2.61</v>
      </c>
      <c r="W1429" s="9">
        <f t="shared" si="225"/>
        <v>5</v>
      </c>
      <c r="X1429" s="9">
        <f t="shared" si="228"/>
        <v>26100</v>
      </c>
      <c r="Y1429" s="11" t="str">
        <f t="shared" si="226"/>
        <v>26.1</v>
      </c>
      <c r="Z1429" s="11" t="str">
        <f t="shared" si="227"/>
        <v>k</v>
      </c>
    </row>
    <row r="1430" spans="22:26">
      <c r="V1430" s="22">
        <v>2.64</v>
      </c>
      <c r="W1430" s="9">
        <f t="shared" si="225"/>
        <v>5</v>
      </c>
      <c r="X1430" s="9">
        <f t="shared" si="228"/>
        <v>26400</v>
      </c>
      <c r="Y1430" s="11" t="str">
        <f t="shared" si="226"/>
        <v>26.4</v>
      </c>
      <c r="Z1430" s="11" t="str">
        <f t="shared" si="227"/>
        <v>k</v>
      </c>
    </row>
    <row r="1431" spans="22:26">
      <c r="V1431" s="22">
        <v>2.67</v>
      </c>
      <c r="W1431" s="9">
        <f t="shared" si="225"/>
        <v>5</v>
      </c>
      <c r="X1431" s="9">
        <f t="shared" si="228"/>
        <v>26700</v>
      </c>
      <c r="Y1431" s="11" t="str">
        <f t="shared" si="226"/>
        <v>26.7</v>
      </c>
      <c r="Z1431" s="11" t="str">
        <f t="shared" si="227"/>
        <v>k</v>
      </c>
    </row>
    <row r="1432" spans="22:26">
      <c r="V1432" s="22">
        <v>2.71</v>
      </c>
      <c r="W1432" s="9">
        <f t="shared" si="225"/>
        <v>5</v>
      </c>
      <c r="X1432" s="9">
        <f t="shared" si="228"/>
        <v>27100</v>
      </c>
      <c r="Y1432" s="11" t="str">
        <f t="shared" si="226"/>
        <v>27.1</v>
      </c>
      <c r="Z1432" s="11" t="str">
        <f t="shared" si="227"/>
        <v>k</v>
      </c>
    </row>
    <row r="1433" spans="22:26">
      <c r="V1433" s="22">
        <v>2.74</v>
      </c>
      <c r="W1433" s="9">
        <f t="shared" si="225"/>
        <v>5</v>
      </c>
      <c r="X1433" s="9">
        <f t="shared" si="228"/>
        <v>27400</v>
      </c>
      <c r="Y1433" s="11" t="str">
        <f t="shared" si="226"/>
        <v>27.4</v>
      </c>
      <c r="Z1433" s="11" t="str">
        <f t="shared" si="227"/>
        <v>k</v>
      </c>
    </row>
    <row r="1434" spans="22:26">
      <c r="V1434" s="22">
        <v>2.77</v>
      </c>
      <c r="W1434" s="9">
        <f t="shared" si="225"/>
        <v>5</v>
      </c>
      <c r="X1434" s="9">
        <f t="shared" si="228"/>
        <v>27700</v>
      </c>
      <c r="Y1434" s="11" t="str">
        <f t="shared" si="226"/>
        <v>27.7</v>
      </c>
      <c r="Z1434" s="11" t="str">
        <f t="shared" si="227"/>
        <v>k</v>
      </c>
    </row>
    <row r="1435" spans="22:26">
      <c r="V1435" s="22">
        <v>2.8</v>
      </c>
      <c r="W1435" s="9">
        <f t="shared" si="225"/>
        <v>5</v>
      </c>
      <c r="X1435" s="9">
        <f t="shared" si="228"/>
        <v>28000</v>
      </c>
      <c r="Y1435" s="11" t="str">
        <f t="shared" si="226"/>
        <v>28.0</v>
      </c>
      <c r="Z1435" s="11" t="str">
        <f t="shared" si="227"/>
        <v>k</v>
      </c>
    </row>
    <row r="1436" spans="22:26">
      <c r="V1436" s="22">
        <v>2.84</v>
      </c>
      <c r="W1436" s="9">
        <f t="shared" si="225"/>
        <v>5</v>
      </c>
      <c r="X1436" s="9">
        <f t="shared" si="228"/>
        <v>28400</v>
      </c>
      <c r="Y1436" s="11" t="str">
        <f t="shared" si="226"/>
        <v>28.4</v>
      </c>
      <c r="Z1436" s="11" t="str">
        <f t="shared" si="227"/>
        <v>k</v>
      </c>
    </row>
    <row r="1437" spans="22:26">
      <c r="V1437" s="22">
        <v>2.87</v>
      </c>
      <c r="W1437" s="9">
        <f t="shared" si="225"/>
        <v>5</v>
      </c>
      <c r="X1437" s="9">
        <f t="shared" si="228"/>
        <v>28700</v>
      </c>
      <c r="Y1437" s="11" t="str">
        <f t="shared" si="226"/>
        <v>28.7</v>
      </c>
      <c r="Z1437" s="11" t="str">
        <f t="shared" si="227"/>
        <v>k</v>
      </c>
    </row>
    <row r="1438" spans="22:26">
      <c r="V1438" s="22">
        <v>2.91</v>
      </c>
      <c r="W1438" s="9">
        <f t="shared" si="225"/>
        <v>5</v>
      </c>
      <c r="X1438" s="9">
        <f t="shared" si="228"/>
        <v>29100</v>
      </c>
      <c r="Y1438" s="11" t="str">
        <f t="shared" si="226"/>
        <v>29.1</v>
      </c>
      <c r="Z1438" s="11" t="str">
        <f t="shared" si="227"/>
        <v>k</v>
      </c>
    </row>
    <row r="1439" spans="22:26">
      <c r="V1439" s="22">
        <v>2.94</v>
      </c>
      <c r="W1439" s="9">
        <f t="shared" si="225"/>
        <v>5</v>
      </c>
      <c r="X1439" s="9">
        <f t="shared" si="228"/>
        <v>29400</v>
      </c>
      <c r="Y1439" s="11" t="str">
        <f t="shared" si="226"/>
        <v>29.4</v>
      </c>
      <c r="Z1439" s="11" t="str">
        <f t="shared" si="227"/>
        <v>k</v>
      </c>
    </row>
    <row r="1440" spans="22:26">
      <c r="V1440" s="22">
        <v>2.98</v>
      </c>
      <c r="W1440" s="9">
        <f t="shared" si="225"/>
        <v>5</v>
      </c>
      <c r="X1440" s="9">
        <f t="shared" si="228"/>
        <v>29800</v>
      </c>
      <c r="Y1440" s="11" t="str">
        <f t="shared" si="226"/>
        <v>29.8</v>
      </c>
      <c r="Z1440" s="11" t="str">
        <f t="shared" si="227"/>
        <v>k</v>
      </c>
    </row>
    <row r="1441" spans="22:26">
      <c r="V1441" s="22">
        <v>3.01</v>
      </c>
      <c r="W1441" s="9">
        <f t="shared" si="225"/>
        <v>5</v>
      </c>
      <c r="X1441" s="9">
        <f t="shared" si="228"/>
        <v>30100</v>
      </c>
      <c r="Y1441" s="11" t="str">
        <f t="shared" si="226"/>
        <v>30.1</v>
      </c>
      <c r="Z1441" s="11" t="str">
        <f t="shared" si="227"/>
        <v>k</v>
      </c>
    </row>
    <row r="1442" spans="22:26">
      <c r="V1442" s="22">
        <v>3.05</v>
      </c>
      <c r="W1442" s="9">
        <f t="shared" si="225"/>
        <v>5</v>
      </c>
      <c r="X1442" s="9">
        <f t="shared" si="228"/>
        <v>30500</v>
      </c>
      <c r="Y1442" s="11" t="str">
        <f t="shared" si="226"/>
        <v>30.5</v>
      </c>
      <c r="Z1442" s="11" t="str">
        <f t="shared" si="227"/>
        <v>k</v>
      </c>
    </row>
    <row r="1443" spans="22:26">
      <c r="V1443" s="22">
        <v>3.09</v>
      </c>
      <c r="W1443" s="9">
        <f t="shared" si="225"/>
        <v>5</v>
      </c>
      <c r="X1443" s="9">
        <f t="shared" si="228"/>
        <v>30900</v>
      </c>
      <c r="Y1443" s="11" t="str">
        <f t="shared" si="226"/>
        <v>30.9</v>
      </c>
      <c r="Z1443" s="11" t="str">
        <f t="shared" si="227"/>
        <v>k</v>
      </c>
    </row>
    <row r="1444" spans="22:26">
      <c r="V1444" s="22">
        <v>3.12</v>
      </c>
      <c r="W1444" s="9">
        <f t="shared" si="225"/>
        <v>5</v>
      </c>
      <c r="X1444" s="9">
        <f t="shared" si="228"/>
        <v>31200</v>
      </c>
      <c r="Y1444" s="11" t="str">
        <f t="shared" si="226"/>
        <v>31.2</v>
      </c>
      <c r="Z1444" s="11" t="str">
        <f t="shared" si="227"/>
        <v>k</v>
      </c>
    </row>
    <row r="1445" spans="22:26">
      <c r="V1445" s="22">
        <v>3.16</v>
      </c>
      <c r="W1445" s="9">
        <f t="shared" si="225"/>
        <v>5</v>
      </c>
      <c r="X1445" s="9">
        <f t="shared" si="228"/>
        <v>31600</v>
      </c>
      <c r="Y1445" s="11" t="str">
        <f t="shared" si="226"/>
        <v>31.6</v>
      </c>
      <c r="Z1445" s="11" t="str">
        <f t="shared" si="227"/>
        <v>k</v>
      </c>
    </row>
    <row r="1446" spans="22:26">
      <c r="V1446" s="22">
        <v>3.2</v>
      </c>
      <c r="W1446" s="9">
        <f t="shared" si="225"/>
        <v>5</v>
      </c>
      <c r="X1446" s="9">
        <f t="shared" si="228"/>
        <v>32000</v>
      </c>
      <c r="Y1446" s="11" t="str">
        <f t="shared" si="226"/>
        <v>32.0</v>
      </c>
      <c r="Z1446" s="11" t="str">
        <f t="shared" si="227"/>
        <v>k</v>
      </c>
    </row>
    <row r="1447" spans="22:26">
      <c r="V1447" s="22">
        <v>3.24</v>
      </c>
      <c r="W1447" s="9">
        <f t="shared" si="225"/>
        <v>5</v>
      </c>
      <c r="X1447" s="9">
        <f t="shared" si="228"/>
        <v>32400</v>
      </c>
      <c r="Y1447" s="11" t="str">
        <f t="shared" si="226"/>
        <v>32.4</v>
      </c>
      <c r="Z1447" s="11" t="str">
        <f t="shared" si="227"/>
        <v>k</v>
      </c>
    </row>
    <row r="1448" spans="22:26">
      <c r="V1448" s="22">
        <v>3.28</v>
      </c>
      <c r="W1448" s="9">
        <f t="shared" si="225"/>
        <v>5</v>
      </c>
      <c r="X1448" s="9">
        <f t="shared" si="228"/>
        <v>32800</v>
      </c>
      <c r="Y1448" s="11" t="str">
        <f t="shared" si="226"/>
        <v>32.8</v>
      </c>
      <c r="Z1448" s="11" t="str">
        <f t="shared" si="227"/>
        <v>k</v>
      </c>
    </row>
    <row r="1449" spans="22:26">
      <c r="V1449" s="22">
        <v>3.32</v>
      </c>
      <c r="W1449" s="9">
        <f t="shared" si="225"/>
        <v>5</v>
      </c>
      <c r="X1449" s="9">
        <f t="shared" si="228"/>
        <v>33200</v>
      </c>
      <c r="Y1449" s="11" t="str">
        <f t="shared" si="226"/>
        <v>33.2</v>
      </c>
      <c r="Z1449" s="11" t="str">
        <f t="shared" si="227"/>
        <v>k</v>
      </c>
    </row>
    <row r="1450" spans="22:26">
      <c r="V1450" s="22">
        <v>3.36</v>
      </c>
      <c r="W1450" s="9">
        <f t="shared" si="225"/>
        <v>5</v>
      </c>
      <c r="X1450" s="9">
        <f t="shared" si="228"/>
        <v>33600</v>
      </c>
      <c r="Y1450" s="11" t="str">
        <f t="shared" si="226"/>
        <v>33.6</v>
      </c>
      <c r="Z1450" s="11" t="str">
        <f t="shared" si="227"/>
        <v>k</v>
      </c>
    </row>
    <row r="1451" spans="22:26">
      <c r="V1451" s="22">
        <v>3.4</v>
      </c>
      <c r="W1451" s="9">
        <f t="shared" si="225"/>
        <v>5</v>
      </c>
      <c r="X1451" s="9">
        <f t="shared" si="228"/>
        <v>34000</v>
      </c>
      <c r="Y1451" s="11" t="str">
        <f t="shared" si="226"/>
        <v>34.0</v>
      </c>
      <c r="Z1451" s="11" t="str">
        <f t="shared" si="227"/>
        <v>k</v>
      </c>
    </row>
    <row r="1452" spans="22:26">
      <c r="V1452" s="22">
        <v>3.44</v>
      </c>
      <c r="W1452" s="9">
        <f t="shared" si="225"/>
        <v>5</v>
      </c>
      <c r="X1452" s="9">
        <f t="shared" si="228"/>
        <v>34400</v>
      </c>
      <c r="Y1452" s="11" t="str">
        <f t="shared" si="226"/>
        <v>34.4</v>
      </c>
      <c r="Z1452" s="11" t="str">
        <f t="shared" si="227"/>
        <v>k</v>
      </c>
    </row>
    <row r="1453" spans="22:26">
      <c r="V1453" s="22">
        <v>3.48</v>
      </c>
      <c r="W1453" s="9">
        <f t="shared" si="225"/>
        <v>5</v>
      </c>
      <c r="X1453" s="9">
        <f t="shared" si="228"/>
        <v>34800</v>
      </c>
      <c r="Y1453" s="11" t="str">
        <f t="shared" si="226"/>
        <v>34.8</v>
      </c>
      <c r="Z1453" s="11" t="str">
        <f t="shared" si="227"/>
        <v>k</v>
      </c>
    </row>
    <row r="1454" spans="22:26">
      <c r="V1454" s="22">
        <v>3.52</v>
      </c>
      <c r="W1454" s="9">
        <f t="shared" si="225"/>
        <v>5</v>
      </c>
      <c r="X1454" s="9">
        <f t="shared" si="228"/>
        <v>35200</v>
      </c>
      <c r="Y1454" s="11" t="str">
        <f t="shared" si="226"/>
        <v>35.2</v>
      </c>
      <c r="Z1454" s="11" t="str">
        <f t="shared" si="227"/>
        <v>k</v>
      </c>
    </row>
    <row r="1455" spans="22:26">
      <c r="V1455" s="22">
        <v>3.57</v>
      </c>
      <c r="W1455" s="9">
        <f t="shared" si="225"/>
        <v>5</v>
      </c>
      <c r="X1455" s="9">
        <f t="shared" si="228"/>
        <v>35700</v>
      </c>
      <c r="Y1455" s="11" t="str">
        <f t="shared" si="226"/>
        <v>35.7</v>
      </c>
      <c r="Z1455" s="11" t="str">
        <f t="shared" si="227"/>
        <v>k</v>
      </c>
    </row>
    <row r="1456" spans="22:26">
      <c r="V1456" s="22">
        <v>3.61</v>
      </c>
      <c r="W1456" s="9">
        <f t="shared" si="225"/>
        <v>5</v>
      </c>
      <c r="X1456" s="9">
        <f t="shared" si="228"/>
        <v>36100</v>
      </c>
      <c r="Y1456" s="11" t="str">
        <f t="shared" si="226"/>
        <v>36.1</v>
      </c>
      <c r="Z1456" s="11" t="str">
        <f t="shared" si="227"/>
        <v>k</v>
      </c>
    </row>
    <row r="1457" spans="22:26">
      <c r="V1457" s="22">
        <v>3.65</v>
      </c>
      <c r="W1457" s="9">
        <f t="shared" si="225"/>
        <v>5</v>
      </c>
      <c r="X1457" s="9">
        <f t="shared" si="228"/>
        <v>36500</v>
      </c>
      <c r="Y1457" s="11" t="str">
        <f t="shared" si="226"/>
        <v>36.5</v>
      </c>
      <c r="Z1457" s="11" t="str">
        <f t="shared" si="227"/>
        <v>k</v>
      </c>
    </row>
    <row r="1458" spans="22:26">
      <c r="V1458" s="22">
        <v>3.7</v>
      </c>
      <c r="W1458" s="9">
        <f t="shared" si="225"/>
        <v>5</v>
      </c>
      <c r="X1458" s="9">
        <f t="shared" si="228"/>
        <v>37000</v>
      </c>
      <c r="Y1458" s="11" t="str">
        <f t="shared" si="226"/>
        <v>37.0</v>
      </c>
      <c r="Z1458" s="11" t="str">
        <f t="shared" si="227"/>
        <v>k</v>
      </c>
    </row>
    <row r="1459" spans="22:26">
      <c r="V1459" s="22">
        <v>3.74</v>
      </c>
      <c r="W1459" s="9">
        <f t="shared" si="225"/>
        <v>5</v>
      </c>
      <c r="X1459" s="9">
        <f t="shared" si="228"/>
        <v>37400</v>
      </c>
      <c r="Y1459" s="11" t="str">
        <f t="shared" si="226"/>
        <v>37.4</v>
      </c>
      <c r="Z1459" s="11" t="str">
        <f t="shared" si="227"/>
        <v>k</v>
      </c>
    </row>
    <row r="1460" spans="22:26">
      <c r="V1460" s="22">
        <v>3.79</v>
      </c>
      <c r="W1460" s="9">
        <f t="shared" si="225"/>
        <v>5</v>
      </c>
      <c r="X1460" s="9">
        <f t="shared" si="228"/>
        <v>37900</v>
      </c>
      <c r="Y1460" s="11" t="str">
        <f t="shared" si="226"/>
        <v>37.9</v>
      </c>
      <c r="Z1460" s="11" t="str">
        <f t="shared" si="227"/>
        <v>k</v>
      </c>
    </row>
    <row r="1461" spans="22:26">
      <c r="V1461" s="22">
        <v>3.83</v>
      </c>
      <c r="W1461" s="9">
        <f t="shared" si="225"/>
        <v>5</v>
      </c>
      <c r="X1461" s="9">
        <f t="shared" si="228"/>
        <v>38300</v>
      </c>
      <c r="Y1461" s="11" t="str">
        <f t="shared" si="226"/>
        <v>38.3</v>
      </c>
      <c r="Z1461" s="11" t="str">
        <f t="shared" si="227"/>
        <v>k</v>
      </c>
    </row>
    <row r="1462" spans="22:26">
      <c r="V1462" s="22">
        <v>3.88</v>
      </c>
      <c r="W1462" s="9">
        <f t="shared" si="225"/>
        <v>5</v>
      </c>
      <c r="X1462" s="9">
        <f t="shared" si="228"/>
        <v>38800</v>
      </c>
      <c r="Y1462" s="11" t="str">
        <f t="shared" si="226"/>
        <v>38.8</v>
      </c>
      <c r="Z1462" s="11" t="str">
        <f t="shared" si="227"/>
        <v>k</v>
      </c>
    </row>
    <row r="1463" spans="22:26">
      <c r="V1463" s="22">
        <v>3.92</v>
      </c>
      <c r="W1463" s="9">
        <f t="shared" si="225"/>
        <v>5</v>
      </c>
      <c r="X1463" s="9">
        <f t="shared" si="228"/>
        <v>39200</v>
      </c>
      <c r="Y1463" s="11" t="str">
        <f t="shared" si="226"/>
        <v>39.2</v>
      </c>
      <c r="Z1463" s="11" t="str">
        <f t="shared" si="227"/>
        <v>k</v>
      </c>
    </row>
    <row r="1464" spans="22:26">
      <c r="V1464" s="22">
        <v>3.97</v>
      </c>
      <c r="W1464" s="9">
        <f t="shared" si="225"/>
        <v>5</v>
      </c>
      <c r="X1464" s="9">
        <f t="shared" si="228"/>
        <v>39700</v>
      </c>
      <c r="Y1464" s="11" t="str">
        <f t="shared" si="226"/>
        <v>39.7</v>
      </c>
      <c r="Z1464" s="11" t="str">
        <f t="shared" si="227"/>
        <v>k</v>
      </c>
    </row>
    <row r="1465" spans="22:26">
      <c r="V1465" s="22">
        <v>4.0199999999999996</v>
      </c>
      <c r="W1465" s="9">
        <f t="shared" si="225"/>
        <v>5</v>
      </c>
      <c r="X1465" s="9">
        <f t="shared" si="228"/>
        <v>40199.999999999993</v>
      </c>
      <c r="Y1465" s="11" t="str">
        <f t="shared" si="226"/>
        <v>40.2</v>
      </c>
      <c r="Z1465" s="11" t="str">
        <f t="shared" si="227"/>
        <v>k</v>
      </c>
    </row>
    <row r="1466" spans="22:26">
      <c r="V1466" s="22">
        <v>4.07</v>
      </c>
      <c r="W1466" s="9">
        <f t="shared" si="225"/>
        <v>5</v>
      </c>
      <c r="X1466" s="9">
        <f t="shared" si="228"/>
        <v>40700</v>
      </c>
      <c r="Y1466" s="11" t="str">
        <f t="shared" si="226"/>
        <v>40.7</v>
      </c>
      <c r="Z1466" s="11" t="str">
        <f t="shared" si="227"/>
        <v>k</v>
      </c>
    </row>
    <row r="1467" spans="22:26">
      <c r="V1467" s="22">
        <v>4.12</v>
      </c>
      <c r="W1467" s="9">
        <f t="shared" si="225"/>
        <v>5</v>
      </c>
      <c r="X1467" s="9">
        <f t="shared" si="228"/>
        <v>41200</v>
      </c>
      <c r="Y1467" s="11" t="str">
        <f t="shared" si="226"/>
        <v>41.2</v>
      </c>
      <c r="Z1467" s="11" t="str">
        <f t="shared" si="227"/>
        <v>k</v>
      </c>
    </row>
    <row r="1468" spans="22:26">
      <c r="V1468" s="22">
        <v>4.17</v>
      </c>
      <c r="W1468" s="9">
        <f t="shared" si="225"/>
        <v>5</v>
      </c>
      <c r="X1468" s="9">
        <f t="shared" si="228"/>
        <v>41700</v>
      </c>
      <c r="Y1468" s="11" t="str">
        <f t="shared" si="226"/>
        <v>41.7</v>
      </c>
      <c r="Z1468" s="11" t="str">
        <f t="shared" si="227"/>
        <v>k</v>
      </c>
    </row>
    <row r="1469" spans="22:26">
      <c r="V1469" s="22">
        <v>4.22</v>
      </c>
      <c r="W1469" s="9">
        <f t="shared" si="225"/>
        <v>5</v>
      </c>
      <c r="X1469" s="9">
        <f t="shared" si="228"/>
        <v>42200</v>
      </c>
      <c r="Y1469" s="11" t="str">
        <f t="shared" si="226"/>
        <v>42.2</v>
      </c>
      <c r="Z1469" s="11" t="str">
        <f t="shared" si="227"/>
        <v>k</v>
      </c>
    </row>
    <row r="1470" spans="22:26">
      <c r="V1470" s="22">
        <v>4.2699999999999996</v>
      </c>
      <c r="W1470" s="9">
        <f t="shared" si="225"/>
        <v>5</v>
      </c>
      <c r="X1470" s="9">
        <f t="shared" si="228"/>
        <v>42699.999999999993</v>
      </c>
      <c r="Y1470" s="11" t="str">
        <f t="shared" si="226"/>
        <v>42.7</v>
      </c>
      <c r="Z1470" s="11" t="str">
        <f t="shared" si="227"/>
        <v>k</v>
      </c>
    </row>
    <row r="1471" spans="22:26">
      <c r="V1471" s="22">
        <v>4.32</v>
      </c>
      <c r="W1471" s="9">
        <f t="shared" si="225"/>
        <v>5</v>
      </c>
      <c r="X1471" s="9">
        <f t="shared" si="228"/>
        <v>43200</v>
      </c>
      <c r="Y1471" s="11" t="str">
        <f t="shared" si="226"/>
        <v>43.2</v>
      </c>
      <c r="Z1471" s="11" t="str">
        <f t="shared" si="227"/>
        <v>k</v>
      </c>
    </row>
    <row r="1472" spans="22:26">
      <c r="V1472" s="22">
        <v>4.37</v>
      </c>
      <c r="W1472" s="9">
        <f t="shared" si="225"/>
        <v>5</v>
      </c>
      <c r="X1472" s="9">
        <f t="shared" si="228"/>
        <v>43700</v>
      </c>
      <c r="Y1472" s="11" t="str">
        <f t="shared" si="226"/>
        <v>43.7</v>
      </c>
      <c r="Z1472" s="11" t="str">
        <f t="shared" si="227"/>
        <v>k</v>
      </c>
    </row>
    <row r="1473" spans="22:26">
      <c r="V1473" s="22">
        <v>4.42</v>
      </c>
      <c r="W1473" s="9">
        <f t="shared" si="225"/>
        <v>5</v>
      </c>
      <c r="X1473" s="9">
        <f t="shared" si="228"/>
        <v>44200</v>
      </c>
      <c r="Y1473" s="11" t="str">
        <f t="shared" si="226"/>
        <v>44.2</v>
      </c>
      <c r="Z1473" s="11" t="str">
        <f t="shared" si="227"/>
        <v>k</v>
      </c>
    </row>
    <row r="1474" spans="22:26">
      <c r="V1474" s="22">
        <v>4.4800000000000004</v>
      </c>
      <c r="W1474" s="9">
        <f t="shared" si="225"/>
        <v>5</v>
      </c>
      <c r="X1474" s="9">
        <f t="shared" si="228"/>
        <v>44800.000000000007</v>
      </c>
      <c r="Y1474" s="11" t="str">
        <f t="shared" si="226"/>
        <v>44.8</v>
      </c>
      <c r="Z1474" s="11" t="str">
        <f t="shared" si="227"/>
        <v>k</v>
      </c>
    </row>
    <row r="1475" spans="22:26">
      <c r="V1475" s="22">
        <v>4.53</v>
      </c>
      <c r="W1475" s="9">
        <f t="shared" si="225"/>
        <v>5</v>
      </c>
      <c r="X1475" s="9">
        <f t="shared" si="228"/>
        <v>45300</v>
      </c>
      <c r="Y1475" s="11" t="str">
        <f t="shared" si="226"/>
        <v>45.3</v>
      </c>
      <c r="Z1475" s="11" t="str">
        <f t="shared" si="227"/>
        <v>k</v>
      </c>
    </row>
    <row r="1476" spans="22:26">
      <c r="V1476" s="22">
        <v>4.59</v>
      </c>
      <c r="W1476" s="9">
        <f t="shared" si="225"/>
        <v>5</v>
      </c>
      <c r="X1476" s="9">
        <f t="shared" si="228"/>
        <v>45900</v>
      </c>
      <c r="Y1476" s="11" t="str">
        <f t="shared" si="226"/>
        <v>45.9</v>
      </c>
      <c r="Z1476" s="11" t="str">
        <f t="shared" si="227"/>
        <v>k</v>
      </c>
    </row>
    <row r="1477" spans="22:26">
      <c r="V1477" s="22">
        <v>4.6399999999999997</v>
      </c>
      <c r="W1477" s="9">
        <f t="shared" ref="W1477:W1540" si="229">IF(V1477=1,W1476+1,W1476)</f>
        <v>5</v>
      </c>
      <c r="X1477" s="9">
        <f t="shared" si="228"/>
        <v>46399.999999999993</v>
      </c>
      <c r="Y1477" s="11" t="str">
        <f t="shared" ref="Y1477:Y1540" si="230">TEXT(X1477*_xlfn.XLOOKUP(W1477,Index_Table,D_List),SUBSTITUTE(_xlfn.XLOOKUP(W1477,Index_Table,T_List),"""",""))</f>
        <v>46.4</v>
      </c>
      <c r="Z1477" s="11" t="str">
        <f t="shared" ref="Z1477:Z1540" si="231">_xlfn.XLOOKUP(W1477,Index_Table,Sym_List)</f>
        <v>k</v>
      </c>
    </row>
    <row r="1478" spans="22:26">
      <c r="V1478" s="22">
        <v>4.7</v>
      </c>
      <c r="W1478" s="9">
        <f t="shared" si="229"/>
        <v>5</v>
      </c>
      <c r="X1478" s="9">
        <f t="shared" si="228"/>
        <v>47000</v>
      </c>
      <c r="Y1478" s="11" t="str">
        <f t="shared" si="230"/>
        <v>47.0</v>
      </c>
      <c r="Z1478" s="11" t="str">
        <f t="shared" si="231"/>
        <v>k</v>
      </c>
    </row>
    <row r="1479" spans="22:26">
      <c r="V1479" s="22">
        <v>4.75</v>
      </c>
      <c r="W1479" s="9">
        <f t="shared" si="229"/>
        <v>5</v>
      </c>
      <c r="X1479" s="9">
        <f t="shared" ref="X1479:X1541" si="232">V1479*10^W1479/10</f>
        <v>47500</v>
      </c>
      <c r="Y1479" s="11" t="str">
        <f t="shared" si="230"/>
        <v>47.5</v>
      </c>
      <c r="Z1479" s="11" t="str">
        <f t="shared" si="231"/>
        <v>k</v>
      </c>
    </row>
    <row r="1480" spans="22:26">
      <c r="V1480" s="22">
        <v>4.8099999999999996</v>
      </c>
      <c r="W1480" s="9">
        <f t="shared" si="229"/>
        <v>5</v>
      </c>
      <c r="X1480" s="9">
        <f t="shared" si="232"/>
        <v>48099.999999999993</v>
      </c>
      <c r="Y1480" s="11" t="str">
        <f t="shared" si="230"/>
        <v>48.1</v>
      </c>
      <c r="Z1480" s="11" t="str">
        <f t="shared" si="231"/>
        <v>k</v>
      </c>
    </row>
    <row r="1481" spans="22:26">
      <c r="V1481" s="22">
        <v>4.87</v>
      </c>
      <c r="W1481" s="9">
        <f t="shared" si="229"/>
        <v>5</v>
      </c>
      <c r="X1481" s="9">
        <f t="shared" si="232"/>
        <v>48700</v>
      </c>
      <c r="Y1481" s="11" t="str">
        <f t="shared" si="230"/>
        <v>48.7</v>
      </c>
      <c r="Z1481" s="11" t="str">
        <f t="shared" si="231"/>
        <v>k</v>
      </c>
    </row>
    <row r="1482" spans="22:26">
      <c r="V1482" s="22">
        <v>4.93</v>
      </c>
      <c r="W1482" s="9">
        <f t="shared" si="229"/>
        <v>5</v>
      </c>
      <c r="X1482" s="9">
        <f t="shared" si="232"/>
        <v>49300</v>
      </c>
      <c r="Y1482" s="11" t="str">
        <f t="shared" si="230"/>
        <v>49.3</v>
      </c>
      <c r="Z1482" s="11" t="str">
        <f t="shared" si="231"/>
        <v>k</v>
      </c>
    </row>
    <row r="1483" spans="22:26">
      <c r="V1483" s="22">
        <v>4.99</v>
      </c>
      <c r="W1483" s="9">
        <f t="shared" si="229"/>
        <v>5</v>
      </c>
      <c r="X1483" s="9">
        <f t="shared" si="232"/>
        <v>49900</v>
      </c>
      <c r="Y1483" s="11" t="str">
        <f t="shared" si="230"/>
        <v>49.9</v>
      </c>
      <c r="Z1483" s="11" t="str">
        <f t="shared" si="231"/>
        <v>k</v>
      </c>
    </row>
    <row r="1484" spans="22:26">
      <c r="V1484" s="22">
        <v>5.05</v>
      </c>
      <c r="W1484" s="9">
        <f t="shared" si="229"/>
        <v>5</v>
      </c>
      <c r="X1484" s="9">
        <f t="shared" si="232"/>
        <v>50500</v>
      </c>
      <c r="Y1484" s="11" t="str">
        <f t="shared" si="230"/>
        <v>50.5</v>
      </c>
      <c r="Z1484" s="11" t="str">
        <f t="shared" si="231"/>
        <v>k</v>
      </c>
    </row>
    <row r="1485" spans="22:26">
      <c r="V1485" s="22">
        <v>5.1100000000000003</v>
      </c>
      <c r="W1485" s="9">
        <f t="shared" si="229"/>
        <v>5</v>
      </c>
      <c r="X1485" s="9">
        <f t="shared" si="232"/>
        <v>51100.000000000007</v>
      </c>
      <c r="Y1485" s="11" t="str">
        <f t="shared" si="230"/>
        <v>51.1</v>
      </c>
      <c r="Z1485" s="11" t="str">
        <f t="shared" si="231"/>
        <v>k</v>
      </c>
    </row>
    <row r="1486" spans="22:26">
      <c r="V1486" s="22">
        <v>5.17</v>
      </c>
      <c r="W1486" s="9">
        <f t="shared" si="229"/>
        <v>5</v>
      </c>
      <c r="X1486" s="9">
        <f t="shared" si="232"/>
        <v>51700</v>
      </c>
      <c r="Y1486" s="11" t="str">
        <f t="shared" si="230"/>
        <v>51.7</v>
      </c>
      <c r="Z1486" s="11" t="str">
        <f t="shared" si="231"/>
        <v>k</v>
      </c>
    </row>
    <row r="1487" spans="22:26">
      <c r="V1487" s="22">
        <v>5.23</v>
      </c>
      <c r="W1487" s="9">
        <f t="shared" si="229"/>
        <v>5</v>
      </c>
      <c r="X1487" s="9">
        <f t="shared" si="232"/>
        <v>52300.000000000007</v>
      </c>
      <c r="Y1487" s="11" t="str">
        <f t="shared" si="230"/>
        <v>52.3</v>
      </c>
      <c r="Z1487" s="11" t="str">
        <f t="shared" si="231"/>
        <v>k</v>
      </c>
    </row>
    <row r="1488" spans="22:26">
      <c r="V1488" s="22">
        <v>5.3</v>
      </c>
      <c r="W1488" s="9">
        <f t="shared" si="229"/>
        <v>5</v>
      </c>
      <c r="X1488" s="9">
        <f t="shared" si="232"/>
        <v>53000</v>
      </c>
      <c r="Y1488" s="11" t="str">
        <f t="shared" si="230"/>
        <v>53.0</v>
      </c>
      <c r="Z1488" s="11" t="str">
        <f t="shared" si="231"/>
        <v>k</v>
      </c>
    </row>
    <row r="1489" spans="22:26">
      <c r="V1489" s="22">
        <v>5.36</v>
      </c>
      <c r="W1489" s="9">
        <f t="shared" si="229"/>
        <v>5</v>
      </c>
      <c r="X1489" s="9">
        <f t="shared" si="232"/>
        <v>53600</v>
      </c>
      <c r="Y1489" s="11" t="str">
        <f t="shared" si="230"/>
        <v>53.6</v>
      </c>
      <c r="Z1489" s="11" t="str">
        <f t="shared" si="231"/>
        <v>k</v>
      </c>
    </row>
    <row r="1490" spans="22:26">
      <c r="V1490" s="22">
        <v>5.42</v>
      </c>
      <c r="W1490" s="9">
        <f t="shared" si="229"/>
        <v>5</v>
      </c>
      <c r="X1490" s="9">
        <f t="shared" si="232"/>
        <v>54200</v>
      </c>
      <c r="Y1490" s="11" t="str">
        <f t="shared" si="230"/>
        <v>54.2</v>
      </c>
      <c r="Z1490" s="11" t="str">
        <f t="shared" si="231"/>
        <v>k</v>
      </c>
    </row>
    <row r="1491" spans="22:26">
      <c r="V1491" s="22">
        <v>5.49</v>
      </c>
      <c r="W1491" s="9">
        <f t="shared" si="229"/>
        <v>5</v>
      </c>
      <c r="X1491" s="9">
        <f t="shared" si="232"/>
        <v>54900</v>
      </c>
      <c r="Y1491" s="11" t="str">
        <f t="shared" si="230"/>
        <v>54.9</v>
      </c>
      <c r="Z1491" s="11" t="str">
        <f t="shared" si="231"/>
        <v>k</v>
      </c>
    </row>
    <row r="1492" spans="22:26">
      <c r="V1492" s="22">
        <v>5.56</v>
      </c>
      <c r="W1492" s="9">
        <f t="shared" si="229"/>
        <v>5</v>
      </c>
      <c r="X1492" s="9">
        <f t="shared" si="232"/>
        <v>55600</v>
      </c>
      <c r="Y1492" s="11" t="str">
        <f t="shared" si="230"/>
        <v>55.6</v>
      </c>
      <c r="Z1492" s="11" t="str">
        <f t="shared" si="231"/>
        <v>k</v>
      </c>
    </row>
    <row r="1493" spans="22:26">
      <c r="V1493" s="22">
        <v>5.62</v>
      </c>
      <c r="W1493" s="9">
        <f t="shared" si="229"/>
        <v>5</v>
      </c>
      <c r="X1493" s="9">
        <f t="shared" si="232"/>
        <v>56200</v>
      </c>
      <c r="Y1493" s="11" t="str">
        <f t="shared" si="230"/>
        <v>56.2</v>
      </c>
      <c r="Z1493" s="11" t="str">
        <f t="shared" si="231"/>
        <v>k</v>
      </c>
    </row>
    <row r="1494" spans="22:26">
      <c r="V1494" s="22">
        <v>5.69</v>
      </c>
      <c r="W1494" s="9">
        <f t="shared" si="229"/>
        <v>5</v>
      </c>
      <c r="X1494" s="9">
        <f t="shared" si="232"/>
        <v>56900</v>
      </c>
      <c r="Y1494" s="11" t="str">
        <f t="shared" si="230"/>
        <v>56.9</v>
      </c>
      <c r="Z1494" s="11" t="str">
        <f t="shared" si="231"/>
        <v>k</v>
      </c>
    </row>
    <row r="1495" spans="22:26">
      <c r="V1495" s="22">
        <v>5.76</v>
      </c>
      <c r="W1495" s="9">
        <f t="shared" si="229"/>
        <v>5</v>
      </c>
      <c r="X1495" s="9">
        <f t="shared" si="232"/>
        <v>57600</v>
      </c>
      <c r="Y1495" s="11" t="str">
        <f t="shared" si="230"/>
        <v>57.6</v>
      </c>
      <c r="Z1495" s="11" t="str">
        <f t="shared" si="231"/>
        <v>k</v>
      </c>
    </row>
    <row r="1496" spans="22:26">
      <c r="V1496" s="22">
        <v>5.83</v>
      </c>
      <c r="W1496" s="9">
        <f t="shared" si="229"/>
        <v>5</v>
      </c>
      <c r="X1496" s="9">
        <f t="shared" si="232"/>
        <v>58300</v>
      </c>
      <c r="Y1496" s="11" t="str">
        <f t="shared" si="230"/>
        <v>58.3</v>
      </c>
      <c r="Z1496" s="11" t="str">
        <f t="shared" si="231"/>
        <v>k</v>
      </c>
    </row>
    <row r="1497" spans="22:26">
      <c r="V1497" s="22">
        <v>5.9</v>
      </c>
      <c r="W1497" s="9">
        <f t="shared" si="229"/>
        <v>5</v>
      </c>
      <c r="X1497" s="9">
        <f t="shared" si="232"/>
        <v>59000</v>
      </c>
      <c r="Y1497" s="11" t="str">
        <f t="shared" si="230"/>
        <v>59.0</v>
      </c>
      <c r="Z1497" s="11" t="str">
        <f t="shared" si="231"/>
        <v>k</v>
      </c>
    </row>
    <row r="1498" spans="22:26">
      <c r="V1498" s="22">
        <v>5.97</v>
      </c>
      <c r="W1498" s="9">
        <f t="shared" si="229"/>
        <v>5</v>
      </c>
      <c r="X1498" s="9">
        <f t="shared" si="232"/>
        <v>59700</v>
      </c>
      <c r="Y1498" s="11" t="str">
        <f t="shared" si="230"/>
        <v>59.7</v>
      </c>
      <c r="Z1498" s="11" t="str">
        <f t="shared" si="231"/>
        <v>k</v>
      </c>
    </row>
    <row r="1499" spans="22:26">
      <c r="V1499" s="22">
        <v>6.04</v>
      </c>
      <c r="W1499" s="9">
        <f t="shared" si="229"/>
        <v>5</v>
      </c>
      <c r="X1499" s="9">
        <f t="shared" si="232"/>
        <v>60400</v>
      </c>
      <c r="Y1499" s="11" t="str">
        <f t="shared" si="230"/>
        <v>60.4</v>
      </c>
      <c r="Z1499" s="11" t="str">
        <f t="shared" si="231"/>
        <v>k</v>
      </c>
    </row>
    <row r="1500" spans="22:26">
      <c r="V1500" s="22">
        <v>6.12</v>
      </c>
      <c r="W1500" s="9">
        <f t="shared" si="229"/>
        <v>5</v>
      </c>
      <c r="X1500" s="9">
        <f t="shared" si="232"/>
        <v>61200</v>
      </c>
      <c r="Y1500" s="11" t="str">
        <f t="shared" si="230"/>
        <v>61.2</v>
      </c>
      <c r="Z1500" s="11" t="str">
        <f t="shared" si="231"/>
        <v>k</v>
      </c>
    </row>
    <row r="1501" spans="22:26">
      <c r="V1501" s="22">
        <v>6.19</v>
      </c>
      <c r="W1501" s="9">
        <f t="shared" si="229"/>
        <v>5</v>
      </c>
      <c r="X1501" s="9">
        <f t="shared" si="232"/>
        <v>61900</v>
      </c>
      <c r="Y1501" s="11" t="str">
        <f t="shared" si="230"/>
        <v>61.9</v>
      </c>
      <c r="Z1501" s="11" t="str">
        <f t="shared" si="231"/>
        <v>k</v>
      </c>
    </row>
    <row r="1502" spans="22:26">
      <c r="V1502" s="22">
        <v>6.26</v>
      </c>
      <c r="W1502" s="9">
        <f t="shared" si="229"/>
        <v>5</v>
      </c>
      <c r="X1502" s="9">
        <f t="shared" si="232"/>
        <v>62600</v>
      </c>
      <c r="Y1502" s="11" t="str">
        <f t="shared" si="230"/>
        <v>62.6</v>
      </c>
      <c r="Z1502" s="11" t="str">
        <f t="shared" si="231"/>
        <v>k</v>
      </c>
    </row>
    <row r="1503" spans="22:26">
      <c r="V1503" s="22">
        <v>6.34</v>
      </c>
      <c r="W1503" s="9">
        <f t="shared" si="229"/>
        <v>5</v>
      </c>
      <c r="X1503" s="9">
        <f t="shared" si="232"/>
        <v>63400</v>
      </c>
      <c r="Y1503" s="11" t="str">
        <f t="shared" si="230"/>
        <v>63.4</v>
      </c>
      <c r="Z1503" s="11" t="str">
        <f t="shared" si="231"/>
        <v>k</v>
      </c>
    </row>
    <row r="1504" spans="22:26">
      <c r="V1504" s="22">
        <v>6.42</v>
      </c>
      <c r="W1504" s="9">
        <f t="shared" si="229"/>
        <v>5</v>
      </c>
      <c r="X1504" s="9">
        <f t="shared" si="232"/>
        <v>64200</v>
      </c>
      <c r="Y1504" s="11" t="str">
        <f t="shared" si="230"/>
        <v>64.2</v>
      </c>
      <c r="Z1504" s="11" t="str">
        <f t="shared" si="231"/>
        <v>k</v>
      </c>
    </row>
    <row r="1505" spans="22:26">
      <c r="V1505" s="22">
        <v>6.49</v>
      </c>
      <c r="W1505" s="9">
        <f t="shared" si="229"/>
        <v>5</v>
      </c>
      <c r="X1505" s="9">
        <f t="shared" si="232"/>
        <v>64900</v>
      </c>
      <c r="Y1505" s="11" t="str">
        <f t="shared" si="230"/>
        <v>64.9</v>
      </c>
      <c r="Z1505" s="11" t="str">
        <f t="shared" si="231"/>
        <v>k</v>
      </c>
    </row>
    <row r="1506" spans="22:26">
      <c r="V1506" s="22">
        <v>6.57</v>
      </c>
      <c r="W1506" s="9">
        <f t="shared" si="229"/>
        <v>5</v>
      </c>
      <c r="X1506" s="9">
        <f t="shared" si="232"/>
        <v>65700</v>
      </c>
      <c r="Y1506" s="11" t="str">
        <f t="shared" si="230"/>
        <v>65.7</v>
      </c>
      <c r="Z1506" s="11" t="str">
        <f t="shared" si="231"/>
        <v>k</v>
      </c>
    </row>
    <row r="1507" spans="22:26">
      <c r="V1507" s="22">
        <v>6.65</v>
      </c>
      <c r="W1507" s="9">
        <f t="shared" si="229"/>
        <v>5</v>
      </c>
      <c r="X1507" s="9">
        <f t="shared" si="232"/>
        <v>66500</v>
      </c>
      <c r="Y1507" s="11" t="str">
        <f t="shared" si="230"/>
        <v>66.5</v>
      </c>
      <c r="Z1507" s="11" t="str">
        <f t="shared" si="231"/>
        <v>k</v>
      </c>
    </row>
    <row r="1508" spans="22:26">
      <c r="V1508" s="22">
        <v>6.73</v>
      </c>
      <c r="W1508" s="9">
        <f t="shared" si="229"/>
        <v>5</v>
      </c>
      <c r="X1508" s="9">
        <f t="shared" si="232"/>
        <v>67300</v>
      </c>
      <c r="Y1508" s="11" t="str">
        <f t="shared" si="230"/>
        <v>67.3</v>
      </c>
      <c r="Z1508" s="11" t="str">
        <f t="shared" si="231"/>
        <v>k</v>
      </c>
    </row>
    <row r="1509" spans="22:26">
      <c r="V1509" s="22">
        <v>6.81</v>
      </c>
      <c r="W1509" s="9">
        <f t="shared" si="229"/>
        <v>5</v>
      </c>
      <c r="X1509" s="9">
        <f t="shared" si="232"/>
        <v>68100</v>
      </c>
      <c r="Y1509" s="11" t="str">
        <f t="shared" si="230"/>
        <v>68.1</v>
      </c>
      <c r="Z1509" s="11" t="str">
        <f t="shared" si="231"/>
        <v>k</v>
      </c>
    </row>
    <row r="1510" spans="22:26">
      <c r="V1510" s="22">
        <v>6.9</v>
      </c>
      <c r="W1510" s="9">
        <f t="shared" si="229"/>
        <v>5</v>
      </c>
      <c r="X1510" s="9">
        <f t="shared" si="232"/>
        <v>69000</v>
      </c>
      <c r="Y1510" s="11" t="str">
        <f t="shared" si="230"/>
        <v>69.0</v>
      </c>
      <c r="Z1510" s="11" t="str">
        <f t="shared" si="231"/>
        <v>k</v>
      </c>
    </row>
    <row r="1511" spans="22:26">
      <c r="V1511" s="22">
        <v>6.98</v>
      </c>
      <c r="W1511" s="9">
        <f t="shared" si="229"/>
        <v>5</v>
      </c>
      <c r="X1511" s="9">
        <f t="shared" si="232"/>
        <v>69800</v>
      </c>
      <c r="Y1511" s="11" t="str">
        <f t="shared" si="230"/>
        <v>69.8</v>
      </c>
      <c r="Z1511" s="11" t="str">
        <f t="shared" si="231"/>
        <v>k</v>
      </c>
    </row>
    <row r="1512" spans="22:26">
      <c r="V1512" s="22">
        <v>7.06</v>
      </c>
      <c r="W1512" s="9">
        <f t="shared" si="229"/>
        <v>5</v>
      </c>
      <c r="X1512" s="9">
        <f t="shared" si="232"/>
        <v>70600</v>
      </c>
      <c r="Y1512" s="11" t="str">
        <f t="shared" si="230"/>
        <v>70.6</v>
      </c>
      <c r="Z1512" s="11" t="str">
        <f t="shared" si="231"/>
        <v>k</v>
      </c>
    </row>
    <row r="1513" spans="22:26">
      <c r="V1513" s="22">
        <v>7.15</v>
      </c>
      <c r="W1513" s="9">
        <f t="shared" si="229"/>
        <v>5</v>
      </c>
      <c r="X1513" s="9">
        <f t="shared" si="232"/>
        <v>71500</v>
      </c>
      <c r="Y1513" s="11" t="str">
        <f t="shared" si="230"/>
        <v>71.5</v>
      </c>
      <c r="Z1513" s="11" t="str">
        <f t="shared" si="231"/>
        <v>k</v>
      </c>
    </row>
    <row r="1514" spans="22:26">
      <c r="V1514" s="22">
        <v>7.23</v>
      </c>
      <c r="W1514" s="9">
        <f t="shared" si="229"/>
        <v>5</v>
      </c>
      <c r="X1514" s="9">
        <f t="shared" si="232"/>
        <v>72300</v>
      </c>
      <c r="Y1514" s="11" t="str">
        <f t="shared" si="230"/>
        <v>72.3</v>
      </c>
      <c r="Z1514" s="11" t="str">
        <f t="shared" si="231"/>
        <v>k</v>
      </c>
    </row>
    <row r="1515" spans="22:26">
      <c r="V1515" s="22">
        <v>7.32</v>
      </c>
      <c r="W1515" s="9">
        <f t="shared" si="229"/>
        <v>5</v>
      </c>
      <c r="X1515" s="9">
        <f t="shared" si="232"/>
        <v>73200</v>
      </c>
      <c r="Y1515" s="11" t="str">
        <f t="shared" si="230"/>
        <v>73.2</v>
      </c>
      <c r="Z1515" s="11" t="str">
        <f t="shared" si="231"/>
        <v>k</v>
      </c>
    </row>
    <row r="1516" spans="22:26">
      <c r="V1516" s="22">
        <v>7.41</v>
      </c>
      <c r="W1516" s="9">
        <f t="shared" si="229"/>
        <v>5</v>
      </c>
      <c r="X1516" s="9">
        <f t="shared" si="232"/>
        <v>74100</v>
      </c>
      <c r="Y1516" s="11" t="str">
        <f t="shared" si="230"/>
        <v>74.1</v>
      </c>
      <c r="Z1516" s="11" t="str">
        <f t="shared" si="231"/>
        <v>k</v>
      </c>
    </row>
    <row r="1517" spans="22:26">
      <c r="V1517" s="22">
        <v>7.5</v>
      </c>
      <c r="W1517" s="9">
        <f t="shared" si="229"/>
        <v>5</v>
      </c>
      <c r="X1517" s="9">
        <f t="shared" si="232"/>
        <v>75000</v>
      </c>
      <c r="Y1517" s="11" t="str">
        <f t="shared" si="230"/>
        <v>75.0</v>
      </c>
      <c r="Z1517" s="11" t="str">
        <f t="shared" si="231"/>
        <v>k</v>
      </c>
    </row>
    <row r="1518" spans="22:26">
      <c r="V1518" s="22">
        <v>7.59</v>
      </c>
      <c r="W1518" s="9">
        <f t="shared" si="229"/>
        <v>5</v>
      </c>
      <c r="X1518" s="9">
        <f t="shared" si="232"/>
        <v>75900</v>
      </c>
      <c r="Y1518" s="11" t="str">
        <f t="shared" si="230"/>
        <v>75.9</v>
      </c>
      <c r="Z1518" s="11" t="str">
        <f t="shared" si="231"/>
        <v>k</v>
      </c>
    </row>
    <row r="1519" spans="22:26">
      <c r="V1519" s="22">
        <v>7.68</v>
      </c>
      <c r="W1519" s="9">
        <f t="shared" si="229"/>
        <v>5</v>
      </c>
      <c r="X1519" s="9">
        <f t="shared" si="232"/>
        <v>76800</v>
      </c>
      <c r="Y1519" s="11" t="str">
        <f t="shared" si="230"/>
        <v>76.8</v>
      </c>
      <c r="Z1519" s="11" t="str">
        <f t="shared" si="231"/>
        <v>k</v>
      </c>
    </row>
    <row r="1520" spans="22:26">
      <c r="V1520" s="22">
        <v>7.77</v>
      </c>
      <c r="W1520" s="9">
        <f t="shared" si="229"/>
        <v>5</v>
      </c>
      <c r="X1520" s="9">
        <f t="shared" si="232"/>
        <v>77700</v>
      </c>
      <c r="Y1520" s="11" t="str">
        <f t="shared" si="230"/>
        <v>77.7</v>
      </c>
      <c r="Z1520" s="11" t="str">
        <f t="shared" si="231"/>
        <v>k</v>
      </c>
    </row>
    <row r="1521" spans="22:26">
      <c r="V1521" s="22">
        <v>7.87</v>
      </c>
      <c r="W1521" s="9">
        <f t="shared" si="229"/>
        <v>5</v>
      </c>
      <c r="X1521" s="9">
        <f t="shared" si="232"/>
        <v>78700</v>
      </c>
      <c r="Y1521" s="11" t="str">
        <f t="shared" si="230"/>
        <v>78.7</v>
      </c>
      <c r="Z1521" s="11" t="str">
        <f t="shared" si="231"/>
        <v>k</v>
      </c>
    </row>
    <row r="1522" spans="22:26">
      <c r="V1522" s="22">
        <v>7.96</v>
      </c>
      <c r="W1522" s="9">
        <f t="shared" si="229"/>
        <v>5</v>
      </c>
      <c r="X1522" s="9">
        <f t="shared" si="232"/>
        <v>79600</v>
      </c>
      <c r="Y1522" s="11" t="str">
        <f t="shared" si="230"/>
        <v>79.6</v>
      </c>
      <c r="Z1522" s="11" t="str">
        <f t="shared" si="231"/>
        <v>k</v>
      </c>
    </row>
    <row r="1523" spans="22:26">
      <c r="V1523" s="22">
        <v>8.06</v>
      </c>
      <c r="W1523" s="9">
        <f t="shared" si="229"/>
        <v>5</v>
      </c>
      <c r="X1523" s="9">
        <f t="shared" si="232"/>
        <v>80600</v>
      </c>
      <c r="Y1523" s="11" t="str">
        <f t="shared" si="230"/>
        <v>80.6</v>
      </c>
      <c r="Z1523" s="11" t="str">
        <f t="shared" si="231"/>
        <v>k</v>
      </c>
    </row>
    <row r="1524" spans="22:26">
      <c r="V1524" s="22">
        <v>8.16</v>
      </c>
      <c r="W1524" s="9">
        <f t="shared" si="229"/>
        <v>5</v>
      </c>
      <c r="X1524" s="9">
        <f t="shared" si="232"/>
        <v>81600</v>
      </c>
      <c r="Y1524" s="11" t="str">
        <f t="shared" si="230"/>
        <v>81.6</v>
      </c>
      <c r="Z1524" s="11" t="str">
        <f t="shared" si="231"/>
        <v>k</v>
      </c>
    </row>
    <row r="1525" spans="22:26">
      <c r="V1525" s="22">
        <v>8.25</v>
      </c>
      <c r="W1525" s="9">
        <f t="shared" si="229"/>
        <v>5</v>
      </c>
      <c r="X1525" s="9">
        <f t="shared" si="232"/>
        <v>82500</v>
      </c>
      <c r="Y1525" s="11" t="str">
        <f t="shared" si="230"/>
        <v>82.5</v>
      </c>
      <c r="Z1525" s="11" t="str">
        <f t="shared" si="231"/>
        <v>k</v>
      </c>
    </row>
    <row r="1526" spans="22:26">
      <c r="V1526" s="22">
        <v>8.35</v>
      </c>
      <c r="W1526" s="9">
        <f t="shared" si="229"/>
        <v>5</v>
      </c>
      <c r="X1526" s="9">
        <f t="shared" si="232"/>
        <v>83500</v>
      </c>
      <c r="Y1526" s="11" t="str">
        <f t="shared" si="230"/>
        <v>83.5</v>
      </c>
      <c r="Z1526" s="11" t="str">
        <f t="shared" si="231"/>
        <v>k</v>
      </c>
    </row>
    <row r="1527" spans="22:26">
      <c r="V1527" s="22">
        <v>8.4499999999999993</v>
      </c>
      <c r="W1527" s="9">
        <f t="shared" si="229"/>
        <v>5</v>
      </c>
      <c r="X1527" s="9">
        <f t="shared" si="232"/>
        <v>84499.999999999985</v>
      </c>
      <c r="Y1527" s="11" t="str">
        <f t="shared" si="230"/>
        <v>84.5</v>
      </c>
      <c r="Z1527" s="11" t="str">
        <f t="shared" si="231"/>
        <v>k</v>
      </c>
    </row>
    <row r="1528" spans="22:26">
      <c r="V1528" s="22">
        <v>8.56</v>
      </c>
      <c r="W1528" s="9">
        <f t="shared" si="229"/>
        <v>5</v>
      </c>
      <c r="X1528" s="9">
        <f t="shared" si="232"/>
        <v>85600</v>
      </c>
      <c r="Y1528" s="11" t="str">
        <f t="shared" si="230"/>
        <v>85.6</v>
      </c>
      <c r="Z1528" s="11" t="str">
        <f t="shared" si="231"/>
        <v>k</v>
      </c>
    </row>
    <row r="1529" spans="22:26">
      <c r="V1529" s="22">
        <v>8.66</v>
      </c>
      <c r="W1529" s="9">
        <f t="shared" si="229"/>
        <v>5</v>
      </c>
      <c r="X1529" s="9">
        <f t="shared" si="232"/>
        <v>86600</v>
      </c>
      <c r="Y1529" s="11" t="str">
        <f t="shared" si="230"/>
        <v>86.6</v>
      </c>
      <c r="Z1529" s="11" t="str">
        <f t="shared" si="231"/>
        <v>k</v>
      </c>
    </row>
    <row r="1530" spans="22:26">
      <c r="V1530" s="22">
        <v>8.76</v>
      </c>
      <c r="W1530" s="9">
        <f t="shared" si="229"/>
        <v>5</v>
      </c>
      <c r="X1530" s="9">
        <f t="shared" si="232"/>
        <v>87600</v>
      </c>
      <c r="Y1530" s="11" t="str">
        <f t="shared" si="230"/>
        <v>87.6</v>
      </c>
      <c r="Z1530" s="11" t="str">
        <f t="shared" si="231"/>
        <v>k</v>
      </c>
    </row>
    <row r="1531" spans="22:26">
      <c r="V1531" s="22">
        <v>8.8699999999999992</v>
      </c>
      <c r="W1531" s="9">
        <f t="shared" si="229"/>
        <v>5</v>
      </c>
      <c r="X1531" s="9">
        <f t="shared" si="232"/>
        <v>88699.999999999985</v>
      </c>
      <c r="Y1531" s="11" t="str">
        <f t="shared" si="230"/>
        <v>88.7</v>
      </c>
      <c r="Z1531" s="11" t="str">
        <f t="shared" si="231"/>
        <v>k</v>
      </c>
    </row>
    <row r="1532" spans="22:26">
      <c r="V1532" s="22">
        <v>8.98</v>
      </c>
      <c r="W1532" s="9">
        <f t="shared" si="229"/>
        <v>5</v>
      </c>
      <c r="X1532" s="9">
        <f t="shared" si="232"/>
        <v>89800</v>
      </c>
      <c r="Y1532" s="11" t="str">
        <f t="shared" si="230"/>
        <v>89.8</v>
      </c>
      <c r="Z1532" s="11" t="str">
        <f t="shared" si="231"/>
        <v>k</v>
      </c>
    </row>
    <row r="1533" spans="22:26">
      <c r="V1533" s="22">
        <v>9.09</v>
      </c>
      <c r="W1533" s="9">
        <f t="shared" si="229"/>
        <v>5</v>
      </c>
      <c r="X1533" s="9">
        <f t="shared" si="232"/>
        <v>90900</v>
      </c>
      <c r="Y1533" s="11" t="str">
        <f t="shared" si="230"/>
        <v>90.9</v>
      </c>
      <c r="Z1533" s="11" t="str">
        <f t="shared" si="231"/>
        <v>k</v>
      </c>
    </row>
    <row r="1534" spans="22:26">
      <c r="V1534" s="22">
        <v>9.1999999999999993</v>
      </c>
      <c r="W1534" s="9">
        <f t="shared" si="229"/>
        <v>5</v>
      </c>
      <c r="X1534" s="9">
        <f t="shared" si="232"/>
        <v>91999.999999999985</v>
      </c>
      <c r="Y1534" s="11" t="str">
        <f t="shared" si="230"/>
        <v>92.0</v>
      </c>
      <c r="Z1534" s="11" t="str">
        <f t="shared" si="231"/>
        <v>k</v>
      </c>
    </row>
    <row r="1535" spans="22:26">
      <c r="V1535" s="22">
        <v>9.31</v>
      </c>
      <c r="W1535" s="9">
        <f t="shared" si="229"/>
        <v>5</v>
      </c>
      <c r="X1535" s="9">
        <f t="shared" si="232"/>
        <v>93100</v>
      </c>
      <c r="Y1535" s="11" t="str">
        <f t="shared" si="230"/>
        <v>93.1</v>
      </c>
      <c r="Z1535" s="11" t="str">
        <f t="shared" si="231"/>
        <v>k</v>
      </c>
    </row>
    <row r="1536" spans="22:26">
      <c r="V1536" s="22">
        <v>9.42</v>
      </c>
      <c r="W1536" s="9">
        <f t="shared" si="229"/>
        <v>5</v>
      </c>
      <c r="X1536" s="9">
        <f t="shared" si="232"/>
        <v>94200</v>
      </c>
      <c r="Y1536" s="11" t="str">
        <f t="shared" si="230"/>
        <v>94.2</v>
      </c>
      <c r="Z1536" s="11" t="str">
        <f t="shared" si="231"/>
        <v>k</v>
      </c>
    </row>
    <row r="1537" spans="22:26">
      <c r="V1537" s="22">
        <v>9.5299999999999994</v>
      </c>
      <c r="W1537" s="9">
        <f t="shared" si="229"/>
        <v>5</v>
      </c>
      <c r="X1537" s="9">
        <f t="shared" si="232"/>
        <v>95299.999999999985</v>
      </c>
      <c r="Y1537" s="11" t="str">
        <f t="shared" si="230"/>
        <v>95.3</v>
      </c>
      <c r="Z1537" s="11" t="str">
        <f t="shared" si="231"/>
        <v>k</v>
      </c>
    </row>
    <row r="1538" spans="22:26">
      <c r="V1538" s="22">
        <v>9.65</v>
      </c>
      <c r="W1538" s="9">
        <f t="shared" si="229"/>
        <v>5</v>
      </c>
      <c r="X1538" s="9">
        <f t="shared" si="232"/>
        <v>96500</v>
      </c>
      <c r="Y1538" s="11" t="str">
        <f t="shared" si="230"/>
        <v>96.5</v>
      </c>
      <c r="Z1538" s="11" t="str">
        <f t="shared" si="231"/>
        <v>k</v>
      </c>
    </row>
    <row r="1539" spans="22:26">
      <c r="V1539" s="22">
        <v>9.76</v>
      </c>
      <c r="W1539" s="9">
        <f t="shared" si="229"/>
        <v>5</v>
      </c>
      <c r="X1539" s="9">
        <f t="shared" si="232"/>
        <v>97600</v>
      </c>
      <c r="Y1539" s="11" t="str">
        <f t="shared" si="230"/>
        <v>97.6</v>
      </c>
      <c r="Z1539" s="11" t="str">
        <f t="shared" si="231"/>
        <v>k</v>
      </c>
    </row>
    <row r="1540" spans="22:26">
      <c r="V1540" s="22">
        <v>9.8800000000000008</v>
      </c>
      <c r="W1540" s="9">
        <f t="shared" si="229"/>
        <v>5</v>
      </c>
      <c r="X1540" s="9">
        <f t="shared" si="232"/>
        <v>98800.000000000015</v>
      </c>
      <c r="Y1540" s="11" t="str">
        <f t="shared" si="230"/>
        <v>98.8</v>
      </c>
      <c r="Z1540" s="11" t="str">
        <f t="shared" si="231"/>
        <v>k</v>
      </c>
    </row>
    <row r="1541" spans="22:26">
      <c r="V1541" s="16">
        <v>1</v>
      </c>
      <c r="W1541" s="9">
        <f t="shared" ref="W1541:W1604" si="233">IF(V1541=1,W1540+1,W1540)</f>
        <v>6</v>
      </c>
      <c r="X1541" s="9">
        <f t="shared" si="232"/>
        <v>100000</v>
      </c>
      <c r="Y1541" s="11" t="str">
        <f t="shared" ref="Y1541:Y1604" si="234">TEXT(X1541*_xlfn.XLOOKUP(W1541,Index_Table,D_List),SUBSTITUTE(_xlfn.XLOOKUP(W1541,Index_Table,T_List),"""",""))</f>
        <v>100</v>
      </c>
      <c r="Z1541" s="11" t="str">
        <f t="shared" ref="Z1541:Z1604" si="235">_xlfn.XLOOKUP(W1541,Index_Table,Sym_List)</f>
        <v>k</v>
      </c>
    </row>
    <row r="1542" spans="22:26">
      <c r="V1542" s="22">
        <v>1.01</v>
      </c>
      <c r="W1542" s="9">
        <f t="shared" si="233"/>
        <v>6</v>
      </c>
      <c r="X1542" s="9">
        <f>V1542*10^W1542/10</f>
        <v>101000</v>
      </c>
      <c r="Y1542" s="11" t="str">
        <f t="shared" si="234"/>
        <v>101</v>
      </c>
      <c r="Z1542" s="11" t="str">
        <f t="shared" si="235"/>
        <v>k</v>
      </c>
    </row>
    <row r="1543" spans="22:26">
      <c r="V1543" s="22">
        <v>1.02</v>
      </c>
      <c r="W1543" s="9">
        <f t="shared" si="233"/>
        <v>6</v>
      </c>
      <c r="X1543" s="9">
        <f t="shared" ref="X1543:X1606" si="236">V1543*10^W1543/10</f>
        <v>102000</v>
      </c>
      <c r="Y1543" s="11" t="str">
        <f t="shared" si="234"/>
        <v>102</v>
      </c>
      <c r="Z1543" s="11" t="str">
        <f t="shared" si="235"/>
        <v>k</v>
      </c>
    </row>
    <row r="1544" spans="22:26">
      <c r="V1544" s="22">
        <v>1.04</v>
      </c>
      <c r="W1544" s="9">
        <f t="shared" si="233"/>
        <v>6</v>
      </c>
      <c r="X1544" s="9">
        <f t="shared" si="236"/>
        <v>104000</v>
      </c>
      <c r="Y1544" s="11" t="str">
        <f t="shared" si="234"/>
        <v>104</v>
      </c>
      <c r="Z1544" s="11" t="str">
        <f t="shared" si="235"/>
        <v>k</v>
      </c>
    </row>
    <row r="1545" spans="22:26">
      <c r="V1545" s="22">
        <v>1.05</v>
      </c>
      <c r="W1545" s="9">
        <f t="shared" si="233"/>
        <v>6</v>
      </c>
      <c r="X1545" s="9">
        <f t="shared" si="236"/>
        <v>105000</v>
      </c>
      <c r="Y1545" s="11" t="str">
        <f t="shared" si="234"/>
        <v>105</v>
      </c>
      <c r="Z1545" s="11" t="str">
        <f t="shared" si="235"/>
        <v>k</v>
      </c>
    </row>
    <row r="1546" spans="22:26">
      <c r="V1546" s="22">
        <v>1.06</v>
      </c>
      <c r="W1546" s="9">
        <f t="shared" si="233"/>
        <v>6</v>
      </c>
      <c r="X1546" s="9">
        <f t="shared" si="236"/>
        <v>106000</v>
      </c>
      <c r="Y1546" s="11" t="str">
        <f t="shared" si="234"/>
        <v>106</v>
      </c>
      <c r="Z1546" s="11" t="str">
        <f t="shared" si="235"/>
        <v>k</v>
      </c>
    </row>
    <row r="1547" spans="22:26">
      <c r="V1547" s="22">
        <v>1.07</v>
      </c>
      <c r="W1547" s="9">
        <f t="shared" si="233"/>
        <v>6</v>
      </c>
      <c r="X1547" s="9">
        <f t="shared" si="236"/>
        <v>107000</v>
      </c>
      <c r="Y1547" s="11" t="str">
        <f t="shared" si="234"/>
        <v>107</v>
      </c>
      <c r="Z1547" s="11" t="str">
        <f t="shared" si="235"/>
        <v>k</v>
      </c>
    </row>
    <row r="1548" spans="22:26">
      <c r="V1548" s="22">
        <v>1.0900000000000001</v>
      </c>
      <c r="W1548" s="9">
        <f t="shared" si="233"/>
        <v>6</v>
      </c>
      <c r="X1548" s="9">
        <f t="shared" si="236"/>
        <v>109000</v>
      </c>
      <c r="Y1548" s="11" t="str">
        <f t="shared" si="234"/>
        <v>109</v>
      </c>
      <c r="Z1548" s="11" t="str">
        <f t="shared" si="235"/>
        <v>k</v>
      </c>
    </row>
    <row r="1549" spans="22:26">
      <c r="V1549" s="22">
        <v>1.1000000000000001</v>
      </c>
      <c r="W1549" s="9">
        <f t="shared" si="233"/>
        <v>6</v>
      </c>
      <c r="X1549" s="9">
        <f t="shared" si="236"/>
        <v>110000</v>
      </c>
      <c r="Y1549" s="11" t="str">
        <f t="shared" si="234"/>
        <v>110</v>
      </c>
      <c r="Z1549" s="11" t="str">
        <f t="shared" si="235"/>
        <v>k</v>
      </c>
    </row>
    <row r="1550" spans="22:26">
      <c r="V1550" s="22">
        <v>1.1100000000000001</v>
      </c>
      <c r="W1550" s="9">
        <f t="shared" si="233"/>
        <v>6</v>
      </c>
      <c r="X1550" s="9">
        <f t="shared" si="236"/>
        <v>111000</v>
      </c>
      <c r="Y1550" s="11" t="str">
        <f t="shared" si="234"/>
        <v>111</v>
      </c>
      <c r="Z1550" s="11" t="str">
        <f t="shared" si="235"/>
        <v>k</v>
      </c>
    </row>
    <row r="1551" spans="22:26">
      <c r="V1551" s="22">
        <v>1.1299999999999999</v>
      </c>
      <c r="W1551" s="9">
        <f t="shared" si="233"/>
        <v>6</v>
      </c>
      <c r="X1551" s="9">
        <f t="shared" si="236"/>
        <v>113000</v>
      </c>
      <c r="Y1551" s="11" t="str">
        <f t="shared" si="234"/>
        <v>113</v>
      </c>
      <c r="Z1551" s="11" t="str">
        <f t="shared" si="235"/>
        <v>k</v>
      </c>
    </row>
    <row r="1552" spans="22:26">
      <c r="V1552" s="22">
        <v>1.1399999999999999</v>
      </c>
      <c r="W1552" s="9">
        <f t="shared" si="233"/>
        <v>6</v>
      </c>
      <c r="X1552" s="9">
        <f t="shared" si="236"/>
        <v>114000</v>
      </c>
      <c r="Y1552" s="11" t="str">
        <f t="shared" si="234"/>
        <v>114</v>
      </c>
      <c r="Z1552" s="11" t="str">
        <f t="shared" si="235"/>
        <v>k</v>
      </c>
    </row>
    <row r="1553" spans="22:26">
      <c r="V1553" s="22">
        <v>1.1499999999999999</v>
      </c>
      <c r="W1553" s="9">
        <f t="shared" si="233"/>
        <v>6</v>
      </c>
      <c r="X1553" s="9">
        <f t="shared" si="236"/>
        <v>115000</v>
      </c>
      <c r="Y1553" s="11" t="str">
        <f t="shared" si="234"/>
        <v>115</v>
      </c>
      <c r="Z1553" s="11" t="str">
        <f t="shared" si="235"/>
        <v>k</v>
      </c>
    </row>
    <row r="1554" spans="22:26">
      <c r="V1554" s="22">
        <v>1.17</v>
      </c>
      <c r="W1554" s="9">
        <f t="shared" si="233"/>
        <v>6</v>
      </c>
      <c r="X1554" s="9">
        <f t="shared" si="236"/>
        <v>117000</v>
      </c>
      <c r="Y1554" s="11" t="str">
        <f t="shared" si="234"/>
        <v>117</v>
      </c>
      <c r="Z1554" s="11" t="str">
        <f t="shared" si="235"/>
        <v>k</v>
      </c>
    </row>
    <row r="1555" spans="22:26">
      <c r="V1555" s="22">
        <v>1.18</v>
      </c>
      <c r="W1555" s="9">
        <f t="shared" si="233"/>
        <v>6</v>
      </c>
      <c r="X1555" s="9">
        <f t="shared" si="236"/>
        <v>118000</v>
      </c>
      <c r="Y1555" s="11" t="str">
        <f t="shared" si="234"/>
        <v>118</v>
      </c>
      <c r="Z1555" s="11" t="str">
        <f t="shared" si="235"/>
        <v>k</v>
      </c>
    </row>
    <row r="1556" spans="22:26">
      <c r="V1556" s="22">
        <v>1.2</v>
      </c>
      <c r="W1556" s="9">
        <f t="shared" si="233"/>
        <v>6</v>
      </c>
      <c r="X1556" s="9">
        <f t="shared" si="236"/>
        <v>120000</v>
      </c>
      <c r="Y1556" s="11" t="str">
        <f t="shared" si="234"/>
        <v>120</v>
      </c>
      <c r="Z1556" s="11" t="str">
        <f t="shared" si="235"/>
        <v>k</v>
      </c>
    </row>
    <row r="1557" spans="22:26">
      <c r="V1557" s="22">
        <v>1.21</v>
      </c>
      <c r="W1557" s="9">
        <f t="shared" si="233"/>
        <v>6</v>
      </c>
      <c r="X1557" s="9">
        <f t="shared" si="236"/>
        <v>121000</v>
      </c>
      <c r="Y1557" s="11" t="str">
        <f t="shared" si="234"/>
        <v>121</v>
      </c>
      <c r="Z1557" s="11" t="str">
        <f t="shared" si="235"/>
        <v>k</v>
      </c>
    </row>
    <row r="1558" spans="22:26">
      <c r="V1558" s="22">
        <v>1.23</v>
      </c>
      <c r="W1558" s="9">
        <f t="shared" si="233"/>
        <v>6</v>
      </c>
      <c r="X1558" s="9">
        <f t="shared" si="236"/>
        <v>123000</v>
      </c>
      <c r="Y1558" s="11" t="str">
        <f t="shared" si="234"/>
        <v>123</v>
      </c>
      <c r="Z1558" s="11" t="str">
        <f t="shared" si="235"/>
        <v>k</v>
      </c>
    </row>
    <row r="1559" spans="22:26">
      <c r="V1559" s="22">
        <v>1.24</v>
      </c>
      <c r="W1559" s="9">
        <f t="shared" si="233"/>
        <v>6</v>
      </c>
      <c r="X1559" s="9">
        <f t="shared" si="236"/>
        <v>124000</v>
      </c>
      <c r="Y1559" s="11" t="str">
        <f t="shared" si="234"/>
        <v>124</v>
      </c>
      <c r="Z1559" s="11" t="str">
        <f t="shared" si="235"/>
        <v>k</v>
      </c>
    </row>
    <row r="1560" spans="22:26">
      <c r="V1560" s="22">
        <v>1.26</v>
      </c>
      <c r="W1560" s="9">
        <f t="shared" si="233"/>
        <v>6</v>
      </c>
      <c r="X1560" s="9">
        <f t="shared" si="236"/>
        <v>126000</v>
      </c>
      <c r="Y1560" s="11" t="str">
        <f t="shared" si="234"/>
        <v>126</v>
      </c>
      <c r="Z1560" s="11" t="str">
        <f t="shared" si="235"/>
        <v>k</v>
      </c>
    </row>
    <row r="1561" spans="22:26">
      <c r="V1561" s="22">
        <v>1.27</v>
      </c>
      <c r="W1561" s="9">
        <f t="shared" si="233"/>
        <v>6</v>
      </c>
      <c r="X1561" s="9">
        <f t="shared" si="236"/>
        <v>127000</v>
      </c>
      <c r="Y1561" s="11" t="str">
        <f t="shared" si="234"/>
        <v>127</v>
      </c>
      <c r="Z1561" s="11" t="str">
        <f t="shared" si="235"/>
        <v>k</v>
      </c>
    </row>
    <row r="1562" spans="22:26">
      <c r="V1562" s="22">
        <v>1.29</v>
      </c>
      <c r="W1562" s="9">
        <f t="shared" si="233"/>
        <v>6</v>
      </c>
      <c r="X1562" s="9">
        <f t="shared" si="236"/>
        <v>129000</v>
      </c>
      <c r="Y1562" s="11" t="str">
        <f t="shared" si="234"/>
        <v>129</v>
      </c>
      <c r="Z1562" s="11" t="str">
        <f t="shared" si="235"/>
        <v>k</v>
      </c>
    </row>
    <row r="1563" spans="22:26">
      <c r="V1563" s="22">
        <v>1.3</v>
      </c>
      <c r="W1563" s="9">
        <f t="shared" si="233"/>
        <v>6</v>
      </c>
      <c r="X1563" s="9">
        <f t="shared" si="236"/>
        <v>130000</v>
      </c>
      <c r="Y1563" s="11" t="str">
        <f t="shared" si="234"/>
        <v>130</v>
      </c>
      <c r="Z1563" s="11" t="str">
        <f t="shared" si="235"/>
        <v>k</v>
      </c>
    </row>
    <row r="1564" spans="22:26">
      <c r="V1564" s="22">
        <v>1.32</v>
      </c>
      <c r="W1564" s="9">
        <f t="shared" si="233"/>
        <v>6</v>
      </c>
      <c r="X1564" s="9">
        <f t="shared" si="236"/>
        <v>132000</v>
      </c>
      <c r="Y1564" s="11" t="str">
        <f t="shared" si="234"/>
        <v>132</v>
      </c>
      <c r="Z1564" s="11" t="str">
        <f t="shared" si="235"/>
        <v>k</v>
      </c>
    </row>
    <row r="1565" spans="22:26">
      <c r="V1565" s="22">
        <v>1.33</v>
      </c>
      <c r="W1565" s="9">
        <f t="shared" si="233"/>
        <v>6</v>
      </c>
      <c r="X1565" s="9">
        <f t="shared" si="236"/>
        <v>133000</v>
      </c>
      <c r="Y1565" s="11" t="str">
        <f t="shared" si="234"/>
        <v>133</v>
      </c>
      <c r="Z1565" s="11" t="str">
        <f t="shared" si="235"/>
        <v>k</v>
      </c>
    </row>
    <row r="1566" spans="22:26">
      <c r="V1566" s="22">
        <v>1.35</v>
      </c>
      <c r="W1566" s="9">
        <f t="shared" si="233"/>
        <v>6</v>
      </c>
      <c r="X1566" s="9">
        <f t="shared" si="236"/>
        <v>135000</v>
      </c>
      <c r="Y1566" s="11" t="str">
        <f t="shared" si="234"/>
        <v>135</v>
      </c>
      <c r="Z1566" s="11" t="str">
        <f t="shared" si="235"/>
        <v>k</v>
      </c>
    </row>
    <row r="1567" spans="22:26">
      <c r="V1567" s="22">
        <v>1.37</v>
      </c>
      <c r="W1567" s="9">
        <f t="shared" si="233"/>
        <v>6</v>
      </c>
      <c r="X1567" s="9">
        <f t="shared" si="236"/>
        <v>137000</v>
      </c>
      <c r="Y1567" s="11" t="str">
        <f t="shared" si="234"/>
        <v>137</v>
      </c>
      <c r="Z1567" s="11" t="str">
        <f t="shared" si="235"/>
        <v>k</v>
      </c>
    </row>
    <row r="1568" spans="22:26">
      <c r="V1568" s="22">
        <v>1.38</v>
      </c>
      <c r="W1568" s="9">
        <f t="shared" si="233"/>
        <v>6</v>
      </c>
      <c r="X1568" s="9">
        <f t="shared" si="236"/>
        <v>138000</v>
      </c>
      <c r="Y1568" s="11" t="str">
        <f t="shared" si="234"/>
        <v>138</v>
      </c>
      <c r="Z1568" s="11" t="str">
        <f t="shared" si="235"/>
        <v>k</v>
      </c>
    </row>
    <row r="1569" spans="22:26">
      <c r="V1569" s="22">
        <v>1.4</v>
      </c>
      <c r="W1569" s="9">
        <f t="shared" si="233"/>
        <v>6</v>
      </c>
      <c r="X1569" s="9">
        <f t="shared" si="236"/>
        <v>140000</v>
      </c>
      <c r="Y1569" s="11" t="str">
        <f t="shared" si="234"/>
        <v>140</v>
      </c>
      <c r="Z1569" s="11" t="str">
        <f t="shared" si="235"/>
        <v>k</v>
      </c>
    </row>
    <row r="1570" spans="22:26">
      <c r="V1570" s="22">
        <v>1.42</v>
      </c>
      <c r="W1570" s="9">
        <f t="shared" si="233"/>
        <v>6</v>
      </c>
      <c r="X1570" s="9">
        <f t="shared" si="236"/>
        <v>142000</v>
      </c>
      <c r="Y1570" s="11" t="str">
        <f t="shared" si="234"/>
        <v>142</v>
      </c>
      <c r="Z1570" s="11" t="str">
        <f t="shared" si="235"/>
        <v>k</v>
      </c>
    </row>
    <row r="1571" spans="22:26">
      <c r="V1571" s="22">
        <v>1.43</v>
      </c>
      <c r="W1571" s="9">
        <f t="shared" si="233"/>
        <v>6</v>
      </c>
      <c r="X1571" s="9">
        <f t="shared" si="236"/>
        <v>143000</v>
      </c>
      <c r="Y1571" s="11" t="str">
        <f t="shared" si="234"/>
        <v>143</v>
      </c>
      <c r="Z1571" s="11" t="str">
        <f t="shared" si="235"/>
        <v>k</v>
      </c>
    </row>
    <row r="1572" spans="22:26">
      <c r="V1572" s="22">
        <v>1.45</v>
      </c>
      <c r="W1572" s="9">
        <f t="shared" si="233"/>
        <v>6</v>
      </c>
      <c r="X1572" s="9">
        <f t="shared" si="236"/>
        <v>145000</v>
      </c>
      <c r="Y1572" s="11" t="str">
        <f t="shared" si="234"/>
        <v>145</v>
      </c>
      <c r="Z1572" s="11" t="str">
        <f t="shared" si="235"/>
        <v>k</v>
      </c>
    </row>
    <row r="1573" spans="22:26">
      <c r="V1573" s="22">
        <v>1.47</v>
      </c>
      <c r="W1573" s="9">
        <f t="shared" si="233"/>
        <v>6</v>
      </c>
      <c r="X1573" s="9">
        <f t="shared" si="236"/>
        <v>147000</v>
      </c>
      <c r="Y1573" s="11" t="str">
        <f t="shared" si="234"/>
        <v>147</v>
      </c>
      <c r="Z1573" s="11" t="str">
        <f t="shared" si="235"/>
        <v>k</v>
      </c>
    </row>
    <row r="1574" spans="22:26">
      <c r="V1574" s="22">
        <v>1.49</v>
      </c>
      <c r="W1574" s="9">
        <f t="shared" si="233"/>
        <v>6</v>
      </c>
      <c r="X1574" s="9">
        <f t="shared" si="236"/>
        <v>149000</v>
      </c>
      <c r="Y1574" s="11" t="str">
        <f t="shared" si="234"/>
        <v>149</v>
      </c>
      <c r="Z1574" s="11" t="str">
        <f t="shared" si="235"/>
        <v>k</v>
      </c>
    </row>
    <row r="1575" spans="22:26">
      <c r="V1575" s="22">
        <v>1.5</v>
      </c>
      <c r="W1575" s="9">
        <f t="shared" si="233"/>
        <v>6</v>
      </c>
      <c r="X1575" s="9">
        <f t="shared" si="236"/>
        <v>150000</v>
      </c>
      <c r="Y1575" s="11" t="str">
        <f t="shared" si="234"/>
        <v>150</v>
      </c>
      <c r="Z1575" s="11" t="str">
        <f t="shared" si="235"/>
        <v>k</v>
      </c>
    </row>
    <row r="1576" spans="22:26">
      <c r="V1576" s="22">
        <v>1.52</v>
      </c>
      <c r="W1576" s="9">
        <f t="shared" si="233"/>
        <v>6</v>
      </c>
      <c r="X1576" s="9">
        <f t="shared" si="236"/>
        <v>152000</v>
      </c>
      <c r="Y1576" s="11" t="str">
        <f t="shared" si="234"/>
        <v>152</v>
      </c>
      <c r="Z1576" s="11" t="str">
        <f t="shared" si="235"/>
        <v>k</v>
      </c>
    </row>
    <row r="1577" spans="22:26">
      <c r="V1577" s="22">
        <v>1.54</v>
      </c>
      <c r="W1577" s="9">
        <f t="shared" si="233"/>
        <v>6</v>
      </c>
      <c r="X1577" s="9">
        <f t="shared" si="236"/>
        <v>154000</v>
      </c>
      <c r="Y1577" s="11" t="str">
        <f t="shared" si="234"/>
        <v>154</v>
      </c>
      <c r="Z1577" s="11" t="str">
        <f t="shared" si="235"/>
        <v>k</v>
      </c>
    </row>
    <row r="1578" spans="22:26">
      <c r="V1578" s="22">
        <v>1.56</v>
      </c>
      <c r="W1578" s="9">
        <f t="shared" si="233"/>
        <v>6</v>
      </c>
      <c r="X1578" s="9">
        <f t="shared" si="236"/>
        <v>156000</v>
      </c>
      <c r="Y1578" s="11" t="str">
        <f t="shared" si="234"/>
        <v>156</v>
      </c>
      <c r="Z1578" s="11" t="str">
        <f t="shared" si="235"/>
        <v>k</v>
      </c>
    </row>
    <row r="1579" spans="22:26">
      <c r="V1579" s="22">
        <v>1.58</v>
      </c>
      <c r="W1579" s="9">
        <f t="shared" si="233"/>
        <v>6</v>
      </c>
      <c r="X1579" s="9">
        <f t="shared" si="236"/>
        <v>158000</v>
      </c>
      <c r="Y1579" s="11" t="str">
        <f t="shared" si="234"/>
        <v>158</v>
      </c>
      <c r="Z1579" s="11" t="str">
        <f t="shared" si="235"/>
        <v>k</v>
      </c>
    </row>
    <row r="1580" spans="22:26">
      <c r="V1580" s="22">
        <v>1.6</v>
      </c>
      <c r="W1580" s="9">
        <f t="shared" si="233"/>
        <v>6</v>
      </c>
      <c r="X1580" s="9">
        <f t="shared" si="236"/>
        <v>160000</v>
      </c>
      <c r="Y1580" s="11" t="str">
        <f t="shared" si="234"/>
        <v>160</v>
      </c>
      <c r="Z1580" s="11" t="str">
        <f t="shared" si="235"/>
        <v>k</v>
      </c>
    </row>
    <row r="1581" spans="22:26">
      <c r="V1581" s="22">
        <v>1.62</v>
      </c>
      <c r="W1581" s="9">
        <f t="shared" si="233"/>
        <v>6</v>
      </c>
      <c r="X1581" s="9">
        <f t="shared" si="236"/>
        <v>162000</v>
      </c>
      <c r="Y1581" s="11" t="str">
        <f t="shared" si="234"/>
        <v>162</v>
      </c>
      <c r="Z1581" s="11" t="str">
        <f t="shared" si="235"/>
        <v>k</v>
      </c>
    </row>
    <row r="1582" spans="22:26">
      <c r="V1582" s="22">
        <v>1.64</v>
      </c>
      <c r="W1582" s="9">
        <f t="shared" si="233"/>
        <v>6</v>
      </c>
      <c r="X1582" s="9">
        <f t="shared" si="236"/>
        <v>164000</v>
      </c>
      <c r="Y1582" s="11" t="str">
        <f t="shared" si="234"/>
        <v>164</v>
      </c>
      <c r="Z1582" s="11" t="str">
        <f t="shared" si="235"/>
        <v>k</v>
      </c>
    </row>
    <row r="1583" spans="22:26">
      <c r="V1583" s="22">
        <v>1.65</v>
      </c>
      <c r="W1583" s="9">
        <f t="shared" si="233"/>
        <v>6</v>
      </c>
      <c r="X1583" s="9">
        <f t="shared" si="236"/>
        <v>165000</v>
      </c>
      <c r="Y1583" s="11" t="str">
        <f t="shared" si="234"/>
        <v>165</v>
      </c>
      <c r="Z1583" s="11" t="str">
        <f t="shared" si="235"/>
        <v>k</v>
      </c>
    </row>
    <row r="1584" spans="22:26">
      <c r="V1584" s="22">
        <v>1.67</v>
      </c>
      <c r="W1584" s="9">
        <f t="shared" si="233"/>
        <v>6</v>
      </c>
      <c r="X1584" s="9">
        <f t="shared" si="236"/>
        <v>167000</v>
      </c>
      <c r="Y1584" s="11" t="str">
        <f t="shared" si="234"/>
        <v>167</v>
      </c>
      <c r="Z1584" s="11" t="str">
        <f t="shared" si="235"/>
        <v>k</v>
      </c>
    </row>
    <row r="1585" spans="22:26">
      <c r="V1585" s="22">
        <v>1.69</v>
      </c>
      <c r="W1585" s="9">
        <f t="shared" si="233"/>
        <v>6</v>
      </c>
      <c r="X1585" s="9">
        <f t="shared" si="236"/>
        <v>169000</v>
      </c>
      <c r="Y1585" s="11" t="str">
        <f t="shared" si="234"/>
        <v>169</v>
      </c>
      <c r="Z1585" s="11" t="str">
        <f t="shared" si="235"/>
        <v>k</v>
      </c>
    </row>
    <row r="1586" spans="22:26">
      <c r="V1586" s="22">
        <v>1.72</v>
      </c>
      <c r="W1586" s="9">
        <f t="shared" si="233"/>
        <v>6</v>
      </c>
      <c r="X1586" s="9">
        <f t="shared" si="236"/>
        <v>172000</v>
      </c>
      <c r="Y1586" s="11" t="str">
        <f t="shared" si="234"/>
        <v>172</v>
      </c>
      <c r="Z1586" s="11" t="str">
        <f t="shared" si="235"/>
        <v>k</v>
      </c>
    </row>
    <row r="1587" spans="22:26">
      <c r="V1587" s="22">
        <v>1.74</v>
      </c>
      <c r="W1587" s="9">
        <f t="shared" si="233"/>
        <v>6</v>
      </c>
      <c r="X1587" s="9">
        <f t="shared" si="236"/>
        <v>174000</v>
      </c>
      <c r="Y1587" s="11" t="str">
        <f t="shared" si="234"/>
        <v>174</v>
      </c>
      <c r="Z1587" s="11" t="str">
        <f t="shared" si="235"/>
        <v>k</v>
      </c>
    </row>
    <row r="1588" spans="22:26">
      <c r="V1588" s="22">
        <v>1.76</v>
      </c>
      <c r="W1588" s="9">
        <f t="shared" si="233"/>
        <v>6</v>
      </c>
      <c r="X1588" s="9">
        <f t="shared" si="236"/>
        <v>176000</v>
      </c>
      <c r="Y1588" s="11" t="str">
        <f t="shared" si="234"/>
        <v>176</v>
      </c>
      <c r="Z1588" s="11" t="str">
        <f t="shared" si="235"/>
        <v>k</v>
      </c>
    </row>
    <row r="1589" spans="22:26">
      <c r="V1589" s="22">
        <v>1.78</v>
      </c>
      <c r="W1589" s="9">
        <f t="shared" si="233"/>
        <v>6</v>
      </c>
      <c r="X1589" s="9">
        <f t="shared" si="236"/>
        <v>178000</v>
      </c>
      <c r="Y1589" s="11" t="str">
        <f t="shared" si="234"/>
        <v>178</v>
      </c>
      <c r="Z1589" s="11" t="str">
        <f t="shared" si="235"/>
        <v>k</v>
      </c>
    </row>
    <row r="1590" spans="22:26">
      <c r="V1590" s="22">
        <v>1.8</v>
      </c>
      <c r="W1590" s="9">
        <f t="shared" si="233"/>
        <v>6</v>
      </c>
      <c r="X1590" s="9">
        <f t="shared" si="236"/>
        <v>180000</v>
      </c>
      <c r="Y1590" s="11" t="str">
        <f t="shared" si="234"/>
        <v>180</v>
      </c>
      <c r="Z1590" s="11" t="str">
        <f t="shared" si="235"/>
        <v>k</v>
      </c>
    </row>
    <row r="1591" spans="22:26">
      <c r="V1591" s="22">
        <v>1.82</v>
      </c>
      <c r="W1591" s="9">
        <f t="shared" si="233"/>
        <v>6</v>
      </c>
      <c r="X1591" s="9">
        <f t="shared" si="236"/>
        <v>182000</v>
      </c>
      <c r="Y1591" s="11" t="str">
        <f t="shared" si="234"/>
        <v>182</v>
      </c>
      <c r="Z1591" s="11" t="str">
        <f t="shared" si="235"/>
        <v>k</v>
      </c>
    </row>
    <row r="1592" spans="22:26">
      <c r="V1592" s="22">
        <v>1.84</v>
      </c>
      <c r="W1592" s="9">
        <f t="shared" si="233"/>
        <v>6</v>
      </c>
      <c r="X1592" s="9">
        <f t="shared" si="236"/>
        <v>184000</v>
      </c>
      <c r="Y1592" s="11" t="str">
        <f t="shared" si="234"/>
        <v>184</v>
      </c>
      <c r="Z1592" s="11" t="str">
        <f t="shared" si="235"/>
        <v>k</v>
      </c>
    </row>
    <row r="1593" spans="22:26">
      <c r="V1593" s="22">
        <v>1.87</v>
      </c>
      <c r="W1593" s="9">
        <f t="shared" si="233"/>
        <v>6</v>
      </c>
      <c r="X1593" s="9">
        <f t="shared" si="236"/>
        <v>187000</v>
      </c>
      <c r="Y1593" s="11" t="str">
        <f t="shared" si="234"/>
        <v>187</v>
      </c>
      <c r="Z1593" s="11" t="str">
        <f t="shared" si="235"/>
        <v>k</v>
      </c>
    </row>
    <row r="1594" spans="22:26">
      <c r="V1594" s="22">
        <v>1.89</v>
      </c>
      <c r="W1594" s="9">
        <f t="shared" si="233"/>
        <v>6</v>
      </c>
      <c r="X1594" s="9">
        <f t="shared" si="236"/>
        <v>189000</v>
      </c>
      <c r="Y1594" s="11" t="str">
        <f t="shared" si="234"/>
        <v>189</v>
      </c>
      <c r="Z1594" s="11" t="str">
        <f t="shared" si="235"/>
        <v>k</v>
      </c>
    </row>
    <row r="1595" spans="22:26">
      <c r="V1595" s="22">
        <v>1.91</v>
      </c>
      <c r="W1595" s="9">
        <f t="shared" si="233"/>
        <v>6</v>
      </c>
      <c r="X1595" s="9">
        <f t="shared" si="236"/>
        <v>191000</v>
      </c>
      <c r="Y1595" s="11" t="str">
        <f t="shared" si="234"/>
        <v>191</v>
      </c>
      <c r="Z1595" s="11" t="str">
        <f t="shared" si="235"/>
        <v>k</v>
      </c>
    </row>
    <row r="1596" spans="22:26">
      <c r="V1596" s="22">
        <v>1.93</v>
      </c>
      <c r="W1596" s="9">
        <f t="shared" si="233"/>
        <v>6</v>
      </c>
      <c r="X1596" s="9">
        <f t="shared" si="236"/>
        <v>193000</v>
      </c>
      <c r="Y1596" s="11" t="str">
        <f t="shared" si="234"/>
        <v>193</v>
      </c>
      <c r="Z1596" s="11" t="str">
        <f t="shared" si="235"/>
        <v>k</v>
      </c>
    </row>
    <row r="1597" spans="22:26">
      <c r="V1597" s="22">
        <v>1.96</v>
      </c>
      <c r="W1597" s="9">
        <f t="shared" si="233"/>
        <v>6</v>
      </c>
      <c r="X1597" s="9">
        <f t="shared" si="236"/>
        <v>196000</v>
      </c>
      <c r="Y1597" s="11" t="str">
        <f t="shared" si="234"/>
        <v>196</v>
      </c>
      <c r="Z1597" s="11" t="str">
        <f t="shared" si="235"/>
        <v>k</v>
      </c>
    </row>
    <row r="1598" spans="22:26">
      <c r="V1598" s="22">
        <v>1.98</v>
      </c>
      <c r="W1598" s="9">
        <f t="shared" si="233"/>
        <v>6</v>
      </c>
      <c r="X1598" s="9">
        <f t="shared" si="236"/>
        <v>198000</v>
      </c>
      <c r="Y1598" s="11" t="str">
        <f t="shared" si="234"/>
        <v>198</v>
      </c>
      <c r="Z1598" s="11" t="str">
        <f t="shared" si="235"/>
        <v>k</v>
      </c>
    </row>
    <row r="1599" spans="22:26">
      <c r="V1599" s="22">
        <v>2</v>
      </c>
      <c r="W1599" s="9">
        <f t="shared" si="233"/>
        <v>6</v>
      </c>
      <c r="X1599" s="9">
        <f t="shared" si="236"/>
        <v>200000</v>
      </c>
      <c r="Y1599" s="11" t="str">
        <f t="shared" si="234"/>
        <v>200</v>
      </c>
      <c r="Z1599" s="11" t="str">
        <f t="shared" si="235"/>
        <v>k</v>
      </c>
    </row>
    <row r="1600" spans="22:26">
      <c r="V1600" s="22">
        <v>2.0299999999999998</v>
      </c>
      <c r="W1600" s="9">
        <f t="shared" si="233"/>
        <v>6</v>
      </c>
      <c r="X1600" s="9">
        <f t="shared" si="236"/>
        <v>202999.99999999997</v>
      </c>
      <c r="Y1600" s="11" t="str">
        <f t="shared" si="234"/>
        <v>203</v>
      </c>
      <c r="Z1600" s="11" t="str">
        <f t="shared" si="235"/>
        <v>k</v>
      </c>
    </row>
    <row r="1601" spans="22:26">
      <c r="V1601" s="22">
        <v>2.0499999999999998</v>
      </c>
      <c r="W1601" s="9">
        <f t="shared" si="233"/>
        <v>6</v>
      </c>
      <c r="X1601" s="9">
        <f t="shared" si="236"/>
        <v>204999.99999999997</v>
      </c>
      <c r="Y1601" s="11" t="str">
        <f t="shared" si="234"/>
        <v>205</v>
      </c>
      <c r="Z1601" s="11" t="str">
        <f t="shared" si="235"/>
        <v>k</v>
      </c>
    </row>
    <row r="1602" spans="22:26">
      <c r="V1602" s="22">
        <v>2.08</v>
      </c>
      <c r="W1602" s="9">
        <f t="shared" si="233"/>
        <v>6</v>
      </c>
      <c r="X1602" s="9">
        <f t="shared" si="236"/>
        <v>208000</v>
      </c>
      <c r="Y1602" s="11" t="str">
        <f t="shared" si="234"/>
        <v>208</v>
      </c>
      <c r="Z1602" s="11" t="str">
        <f t="shared" si="235"/>
        <v>k</v>
      </c>
    </row>
    <row r="1603" spans="22:26">
      <c r="V1603" s="22">
        <v>2.1</v>
      </c>
      <c r="W1603" s="9">
        <f t="shared" si="233"/>
        <v>6</v>
      </c>
      <c r="X1603" s="9">
        <f t="shared" si="236"/>
        <v>210000</v>
      </c>
      <c r="Y1603" s="11" t="str">
        <f t="shared" si="234"/>
        <v>210</v>
      </c>
      <c r="Z1603" s="11" t="str">
        <f t="shared" si="235"/>
        <v>k</v>
      </c>
    </row>
    <row r="1604" spans="22:26">
      <c r="V1604" s="22">
        <v>2.13</v>
      </c>
      <c r="W1604" s="9">
        <f t="shared" si="233"/>
        <v>6</v>
      </c>
      <c r="X1604" s="9">
        <f t="shared" si="236"/>
        <v>213000</v>
      </c>
      <c r="Y1604" s="11" t="str">
        <f t="shared" si="234"/>
        <v>213</v>
      </c>
      <c r="Z1604" s="11" t="str">
        <f t="shared" si="235"/>
        <v>k</v>
      </c>
    </row>
    <row r="1605" spans="22:26">
      <c r="V1605" s="22">
        <v>2.15</v>
      </c>
      <c r="W1605" s="9">
        <f t="shared" ref="W1605:W1668" si="237">IF(V1605=1,W1604+1,W1604)</f>
        <v>6</v>
      </c>
      <c r="X1605" s="9">
        <f t="shared" si="236"/>
        <v>215000</v>
      </c>
      <c r="Y1605" s="11" t="str">
        <f t="shared" ref="Y1605:Y1668" si="238">TEXT(X1605*_xlfn.XLOOKUP(W1605,Index_Table,D_List),SUBSTITUTE(_xlfn.XLOOKUP(W1605,Index_Table,T_List),"""",""))</f>
        <v>215</v>
      </c>
      <c r="Z1605" s="11" t="str">
        <f t="shared" ref="Z1605:Z1668" si="239">_xlfn.XLOOKUP(W1605,Index_Table,Sym_List)</f>
        <v>k</v>
      </c>
    </row>
    <row r="1606" spans="22:26">
      <c r="V1606" s="22">
        <v>2.1800000000000002</v>
      </c>
      <c r="W1606" s="9">
        <f t="shared" si="237"/>
        <v>6</v>
      </c>
      <c r="X1606" s="9">
        <f t="shared" si="236"/>
        <v>218000</v>
      </c>
      <c r="Y1606" s="11" t="str">
        <f t="shared" si="238"/>
        <v>218</v>
      </c>
      <c r="Z1606" s="11" t="str">
        <f t="shared" si="239"/>
        <v>k</v>
      </c>
    </row>
    <row r="1607" spans="22:26">
      <c r="V1607" s="22">
        <v>2.21</v>
      </c>
      <c r="W1607" s="9">
        <f t="shared" si="237"/>
        <v>6</v>
      </c>
      <c r="X1607" s="9">
        <f t="shared" ref="X1607:X1670" si="240">V1607*10^W1607/10</f>
        <v>221000</v>
      </c>
      <c r="Y1607" s="11" t="str">
        <f t="shared" si="238"/>
        <v>221</v>
      </c>
      <c r="Z1607" s="11" t="str">
        <f t="shared" si="239"/>
        <v>k</v>
      </c>
    </row>
    <row r="1608" spans="22:26">
      <c r="V1608" s="22">
        <v>2.23</v>
      </c>
      <c r="W1608" s="9">
        <f t="shared" si="237"/>
        <v>6</v>
      </c>
      <c r="X1608" s="9">
        <f t="shared" si="240"/>
        <v>223000</v>
      </c>
      <c r="Y1608" s="11" t="str">
        <f t="shared" si="238"/>
        <v>223</v>
      </c>
      <c r="Z1608" s="11" t="str">
        <f t="shared" si="239"/>
        <v>k</v>
      </c>
    </row>
    <row r="1609" spans="22:26">
      <c r="V1609" s="22">
        <v>2.2599999999999998</v>
      </c>
      <c r="W1609" s="9">
        <f t="shared" si="237"/>
        <v>6</v>
      </c>
      <c r="X1609" s="9">
        <f t="shared" si="240"/>
        <v>226000</v>
      </c>
      <c r="Y1609" s="11" t="str">
        <f t="shared" si="238"/>
        <v>226</v>
      </c>
      <c r="Z1609" s="11" t="str">
        <f t="shared" si="239"/>
        <v>k</v>
      </c>
    </row>
    <row r="1610" spans="22:26">
      <c r="V1610" s="22">
        <v>2.29</v>
      </c>
      <c r="W1610" s="9">
        <f t="shared" si="237"/>
        <v>6</v>
      </c>
      <c r="X1610" s="9">
        <f t="shared" si="240"/>
        <v>229000</v>
      </c>
      <c r="Y1610" s="11" t="str">
        <f t="shared" si="238"/>
        <v>229</v>
      </c>
      <c r="Z1610" s="11" t="str">
        <f t="shared" si="239"/>
        <v>k</v>
      </c>
    </row>
    <row r="1611" spans="22:26">
      <c r="V1611" s="22">
        <v>2.3199999999999998</v>
      </c>
      <c r="W1611" s="9">
        <f t="shared" si="237"/>
        <v>6</v>
      </c>
      <c r="X1611" s="9">
        <f t="shared" si="240"/>
        <v>232000</v>
      </c>
      <c r="Y1611" s="11" t="str">
        <f t="shared" si="238"/>
        <v>232</v>
      </c>
      <c r="Z1611" s="11" t="str">
        <f t="shared" si="239"/>
        <v>k</v>
      </c>
    </row>
    <row r="1612" spans="22:26">
      <c r="V1612" s="22">
        <v>2.34</v>
      </c>
      <c r="W1612" s="9">
        <f t="shared" si="237"/>
        <v>6</v>
      </c>
      <c r="X1612" s="9">
        <f t="shared" si="240"/>
        <v>234000</v>
      </c>
      <c r="Y1612" s="11" t="str">
        <f t="shared" si="238"/>
        <v>234</v>
      </c>
      <c r="Z1612" s="11" t="str">
        <f t="shared" si="239"/>
        <v>k</v>
      </c>
    </row>
    <row r="1613" spans="22:26">
      <c r="V1613" s="22">
        <v>2.37</v>
      </c>
      <c r="W1613" s="9">
        <f t="shared" si="237"/>
        <v>6</v>
      </c>
      <c r="X1613" s="9">
        <f t="shared" si="240"/>
        <v>237000</v>
      </c>
      <c r="Y1613" s="11" t="str">
        <f t="shared" si="238"/>
        <v>237</v>
      </c>
      <c r="Z1613" s="11" t="str">
        <f t="shared" si="239"/>
        <v>k</v>
      </c>
    </row>
    <row r="1614" spans="22:26">
      <c r="V1614" s="22">
        <v>2.4</v>
      </c>
      <c r="W1614" s="9">
        <f t="shared" si="237"/>
        <v>6</v>
      </c>
      <c r="X1614" s="9">
        <f t="shared" si="240"/>
        <v>240000</v>
      </c>
      <c r="Y1614" s="11" t="str">
        <f t="shared" si="238"/>
        <v>240</v>
      </c>
      <c r="Z1614" s="11" t="str">
        <f t="shared" si="239"/>
        <v>k</v>
      </c>
    </row>
    <row r="1615" spans="22:26">
      <c r="V1615" s="22">
        <v>2.4300000000000002</v>
      </c>
      <c r="W1615" s="9">
        <f t="shared" si="237"/>
        <v>6</v>
      </c>
      <c r="X1615" s="9">
        <f t="shared" si="240"/>
        <v>243000</v>
      </c>
      <c r="Y1615" s="11" t="str">
        <f t="shared" si="238"/>
        <v>243</v>
      </c>
      <c r="Z1615" s="11" t="str">
        <f t="shared" si="239"/>
        <v>k</v>
      </c>
    </row>
    <row r="1616" spans="22:26">
      <c r="V1616" s="22">
        <v>2.46</v>
      </c>
      <c r="W1616" s="9">
        <f t="shared" si="237"/>
        <v>6</v>
      </c>
      <c r="X1616" s="9">
        <f t="shared" si="240"/>
        <v>246000</v>
      </c>
      <c r="Y1616" s="11" t="str">
        <f t="shared" si="238"/>
        <v>246</v>
      </c>
      <c r="Z1616" s="11" t="str">
        <f t="shared" si="239"/>
        <v>k</v>
      </c>
    </row>
    <row r="1617" spans="22:26">
      <c r="V1617" s="22">
        <v>2.4900000000000002</v>
      </c>
      <c r="W1617" s="9">
        <f t="shared" si="237"/>
        <v>6</v>
      </c>
      <c r="X1617" s="9">
        <f t="shared" si="240"/>
        <v>249000</v>
      </c>
      <c r="Y1617" s="11" t="str">
        <f t="shared" si="238"/>
        <v>249</v>
      </c>
      <c r="Z1617" s="11" t="str">
        <f t="shared" si="239"/>
        <v>k</v>
      </c>
    </row>
    <row r="1618" spans="22:26">
      <c r="V1618" s="22">
        <v>2.52</v>
      </c>
      <c r="W1618" s="9">
        <f t="shared" si="237"/>
        <v>6</v>
      </c>
      <c r="X1618" s="9">
        <f t="shared" si="240"/>
        <v>252000</v>
      </c>
      <c r="Y1618" s="11" t="str">
        <f t="shared" si="238"/>
        <v>252</v>
      </c>
      <c r="Z1618" s="11" t="str">
        <f t="shared" si="239"/>
        <v>k</v>
      </c>
    </row>
    <row r="1619" spans="22:26">
      <c r="V1619" s="22">
        <v>2.5499999999999998</v>
      </c>
      <c r="W1619" s="9">
        <f t="shared" si="237"/>
        <v>6</v>
      </c>
      <c r="X1619" s="9">
        <f t="shared" si="240"/>
        <v>255000</v>
      </c>
      <c r="Y1619" s="11" t="str">
        <f t="shared" si="238"/>
        <v>255</v>
      </c>
      <c r="Z1619" s="11" t="str">
        <f t="shared" si="239"/>
        <v>k</v>
      </c>
    </row>
    <row r="1620" spans="22:26">
      <c r="V1620" s="22">
        <v>2.58</v>
      </c>
      <c r="W1620" s="9">
        <f t="shared" si="237"/>
        <v>6</v>
      </c>
      <c r="X1620" s="9">
        <f t="shared" si="240"/>
        <v>258000</v>
      </c>
      <c r="Y1620" s="11" t="str">
        <f t="shared" si="238"/>
        <v>258</v>
      </c>
      <c r="Z1620" s="11" t="str">
        <f t="shared" si="239"/>
        <v>k</v>
      </c>
    </row>
    <row r="1621" spans="22:26">
      <c r="V1621" s="22">
        <v>2.61</v>
      </c>
      <c r="W1621" s="9">
        <f t="shared" si="237"/>
        <v>6</v>
      </c>
      <c r="X1621" s="9">
        <f t="shared" si="240"/>
        <v>261000</v>
      </c>
      <c r="Y1621" s="11" t="str">
        <f t="shared" si="238"/>
        <v>261</v>
      </c>
      <c r="Z1621" s="11" t="str">
        <f t="shared" si="239"/>
        <v>k</v>
      </c>
    </row>
    <row r="1622" spans="22:26">
      <c r="V1622" s="22">
        <v>2.64</v>
      </c>
      <c r="W1622" s="9">
        <f t="shared" si="237"/>
        <v>6</v>
      </c>
      <c r="X1622" s="9">
        <f t="shared" si="240"/>
        <v>264000</v>
      </c>
      <c r="Y1622" s="11" t="str">
        <f t="shared" si="238"/>
        <v>264</v>
      </c>
      <c r="Z1622" s="11" t="str">
        <f t="shared" si="239"/>
        <v>k</v>
      </c>
    </row>
    <row r="1623" spans="22:26">
      <c r="V1623" s="22">
        <v>2.67</v>
      </c>
      <c r="W1623" s="9">
        <f t="shared" si="237"/>
        <v>6</v>
      </c>
      <c r="X1623" s="9">
        <f t="shared" si="240"/>
        <v>267000</v>
      </c>
      <c r="Y1623" s="11" t="str">
        <f t="shared" si="238"/>
        <v>267</v>
      </c>
      <c r="Z1623" s="11" t="str">
        <f t="shared" si="239"/>
        <v>k</v>
      </c>
    </row>
    <row r="1624" spans="22:26">
      <c r="V1624" s="22">
        <v>2.71</v>
      </c>
      <c r="W1624" s="9">
        <f t="shared" si="237"/>
        <v>6</v>
      </c>
      <c r="X1624" s="9">
        <f t="shared" si="240"/>
        <v>271000</v>
      </c>
      <c r="Y1624" s="11" t="str">
        <f t="shared" si="238"/>
        <v>271</v>
      </c>
      <c r="Z1624" s="11" t="str">
        <f t="shared" si="239"/>
        <v>k</v>
      </c>
    </row>
    <row r="1625" spans="22:26">
      <c r="V1625" s="22">
        <v>2.74</v>
      </c>
      <c r="W1625" s="9">
        <f t="shared" si="237"/>
        <v>6</v>
      </c>
      <c r="X1625" s="9">
        <f t="shared" si="240"/>
        <v>274000</v>
      </c>
      <c r="Y1625" s="11" t="str">
        <f t="shared" si="238"/>
        <v>274</v>
      </c>
      <c r="Z1625" s="11" t="str">
        <f t="shared" si="239"/>
        <v>k</v>
      </c>
    </row>
    <row r="1626" spans="22:26">
      <c r="V1626" s="22">
        <v>2.77</v>
      </c>
      <c r="W1626" s="9">
        <f t="shared" si="237"/>
        <v>6</v>
      </c>
      <c r="X1626" s="9">
        <f t="shared" si="240"/>
        <v>277000</v>
      </c>
      <c r="Y1626" s="11" t="str">
        <f t="shared" si="238"/>
        <v>277</v>
      </c>
      <c r="Z1626" s="11" t="str">
        <f t="shared" si="239"/>
        <v>k</v>
      </c>
    </row>
    <row r="1627" spans="22:26">
      <c r="V1627" s="22">
        <v>2.8</v>
      </c>
      <c r="W1627" s="9">
        <f t="shared" si="237"/>
        <v>6</v>
      </c>
      <c r="X1627" s="9">
        <f t="shared" si="240"/>
        <v>280000</v>
      </c>
      <c r="Y1627" s="11" t="str">
        <f t="shared" si="238"/>
        <v>280</v>
      </c>
      <c r="Z1627" s="11" t="str">
        <f t="shared" si="239"/>
        <v>k</v>
      </c>
    </row>
    <row r="1628" spans="22:26">
      <c r="V1628" s="22">
        <v>2.84</v>
      </c>
      <c r="W1628" s="9">
        <f t="shared" si="237"/>
        <v>6</v>
      </c>
      <c r="X1628" s="9">
        <f t="shared" si="240"/>
        <v>284000</v>
      </c>
      <c r="Y1628" s="11" t="str">
        <f t="shared" si="238"/>
        <v>284</v>
      </c>
      <c r="Z1628" s="11" t="str">
        <f t="shared" si="239"/>
        <v>k</v>
      </c>
    </row>
    <row r="1629" spans="22:26">
      <c r="V1629" s="22">
        <v>2.87</v>
      </c>
      <c r="W1629" s="9">
        <f t="shared" si="237"/>
        <v>6</v>
      </c>
      <c r="X1629" s="9">
        <f t="shared" si="240"/>
        <v>287000</v>
      </c>
      <c r="Y1629" s="11" t="str">
        <f t="shared" si="238"/>
        <v>287</v>
      </c>
      <c r="Z1629" s="11" t="str">
        <f t="shared" si="239"/>
        <v>k</v>
      </c>
    </row>
    <row r="1630" spans="22:26">
      <c r="V1630" s="22">
        <v>2.91</v>
      </c>
      <c r="W1630" s="9">
        <f t="shared" si="237"/>
        <v>6</v>
      </c>
      <c r="X1630" s="9">
        <f t="shared" si="240"/>
        <v>291000</v>
      </c>
      <c r="Y1630" s="11" t="str">
        <f t="shared" si="238"/>
        <v>291</v>
      </c>
      <c r="Z1630" s="11" t="str">
        <f t="shared" si="239"/>
        <v>k</v>
      </c>
    </row>
    <row r="1631" spans="22:26">
      <c r="V1631" s="22">
        <v>2.94</v>
      </c>
      <c r="W1631" s="9">
        <f t="shared" si="237"/>
        <v>6</v>
      </c>
      <c r="X1631" s="9">
        <f t="shared" si="240"/>
        <v>294000</v>
      </c>
      <c r="Y1631" s="11" t="str">
        <f t="shared" si="238"/>
        <v>294</v>
      </c>
      <c r="Z1631" s="11" t="str">
        <f t="shared" si="239"/>
        <v>k</v>
      </c>
    </row>
    <row r="1632" spans="22:26">
      <c r="V1632" s="22">
        <v>2.98</v>
      </c>
      <c r="W1632" s="9">
        <f t="shared" si="237"/>
        <v>6</v>
      </c>
      <c r="X1632" s="9">
        <f t="shared" si="240"/>
        <v>298000</v>
      </c>
      <c r="Y1632" s="11" t="str">
        <f t="shared" si="238"/>
        <v>298</v>
      </c>
      <c r="Z1632" s="11" t="str">
        <f t="shared" si="239"/>
        <v>k</v>
      </c>
    </row>
    <row r="1633" spans="22:26">
      <c r="V1633" s="22">
        <v>3.01</v>
      </c>
      <c r="W1633" s="9">
        <f t="shared" si="237"/>
        <v>6</v>
      </c>
      <c r="X1633" s="9">
        <f t="shared" si="240"/>
        <v>301000</v>
      </c>
      <c r="Y1633" s="11" t="str">
        <f t="shared" si="238"/>
        <v>301</v>
      </c>
      <c r="Z1633" s="11" t="str">
        <f t="shared" si="239"/>
        <v>k</v>
      </c>
    </row>
    <row r="1634" spans="22:26">
      <c r="V1634" s="22">
        <v>3.05</v>
      </c>
      <c r="W1634" s="9">
        <f t="shared" si="237"/>
        <v>6</v>
      </c>
      <c r="X1634" s="9">
        <f t="shared" si="240"/>
        <v>305000</v>
      </c>
      <c r="Y1634" s="11" t="str">
        <f t="shared" si="238"/>
        <v>305</v>
      </c>
      <c r="Z1634" s="11" t="str">
        <f t="shared" si="239"/>
        <v>k</v>
      </c>
    </row>
    <row r="1635" spans="22:26">
      <c r="V1635" s="22">
        <v>3.09</v>
      </c>
      <c r="W1635" s="9">
        <f t="shared" si="237"/>
        <v>6</v>
      </c>
      <c r="X1635" s="9">
        <f t="shared" si="240"/>
        <v>309000</v>
      </c>
      <c r="Y1635" s="11" t="str">
        <f t="shared" si="238"/>
        <v>309</v>
      </c>
      <c r="Z1635" s="11" t="str">
        <f t="shared" si="239"/>
        <v>k</v>
      </c>
    </row>
    <row r="1636" spans="22:26">
      <c r="V1636" s="22">
        <v>3.12</v>
      </c>
      <c r="W1636" s="9">
        <f t="shared" si="237"/>
        <v>6</v>
      </c>
      <c r="X1636" s="9">
        <f t="shared" si="240"/>
        <v>312000</v>
      </c>
      <c r="Y1636" s="11" t="str">
        <f t="shared" si="238"/>
        <v>312</v>
      </c>
      <c r="Z1636" s="11" t="str">
        <f t="shared" si="239"/>
        <v>k</v>
      </c>
    </row>
    <row r="1637" spans="22:26">
      <c r="V1637" s="22">
        <v>3.16</v>
      </c>
      <c r="W1637" s="9">
        <f t="shared" si="237"/>
        <v>6</v>
      </c>
      <c r="X1637" s="9">
        <f t="shared" si="240"/>
        <v>316000</v>
      </c>
      <c r="Y1637" s="11" t="str">
        <f t="shared" si="238"/>
        <v>316</v>
      </c>
      <c r="Z1637" s="11" t="str">
        <f t="shared" si="239"/>
        <v>k</v>
      </c>
    </row>
    <row r="1638" spans="22:26">
      <c r="V1638" s="22">
        <v>3.2</v>
      </c>
      <c r="W1638" s="9">
        <f t="shared" si="237"/>
        <v>6</v>
      </c>
      <c r="X1638" s="9">
        <f t="shared" si="240"/>
        <v>320000</v>
      </c>
      <c r="Y1638" s="11" t="str">
        <f t="shared" si="238"/>
        <v>320</v>
      </c>
      <c r="Z1638" s="11" t="str">
        <f t="shared" si="239"/>
        <v>k</v>
      </c>
    </row>
    <row r="1639" spans="22:26">
      <c r="V1639" s="22">
        <v>3.24</v>
      </c>
      <c r="W1639" s="9">
        <f t="shared" si="237"/>
        <v>6</v>
      </c>
      <c r="X1639" s="9">
        <f t="shared" si="240"/>
        <v>324000</v>
      </c>
      <c r="Y1639" s="11" t="str">
        <f t="shared" si="238"/>
        <v>324</v>
      </c>
      <c r="Z1639" s="11" t="str">
        <f t="shared" si="239"/>
        <v>k</v>
      </c>
    </row>
    <row r="1640" spans="22:26">
      <c r="V1640" s="22">
        <v>3.28</v>
      </c>
      <c r="W1640" s="9">
        <f t="shared" si="237"/>
        <v>6</v>
      </c>
      <c r="X1640" s="9">
        <f t="shared" si="240"/>
        <v>328000</v>
      </c>
      <c r="Y1640" s="11" t="str">
        <f t="shared" si="238"/>
        <v>328</v>
      </c>
      <c r="Z1640" s="11" t="str">
        <f t="shared" si="239"/>
        <v>k</v>
      </c>
    </row>
    <row r="1641" spans="22:26">
      <c r="V1641" s="22">
        <v>3.32</v>
      </c>
      <c r="W1641" s="9">
        <f t="shared" si="237"/>
        <v>6</v>
      </c>
      <c r="X1641" s="9">
        <f t="shared" si="240"/>
        <v>332000</v>
      </c>
      <c r="Y1641" s="11" t="str">
        <f t="shared" si="238"/>
        <v>332</v>
      </c>
      <c r="Z1641" s="11" t="str">
        <f t="shared" si="239"/>
        <v>k</v>
      </c>
    </row>
    <row r="1642" spans="22:26">
      <c r="V1642" s="22">
        <v>3.36</v>
      </c>
      <c r="W1642" s="9">
        <f t="shared" si="237"/>
        <v>6</v>
      </c>
      <c r="X1642" s="9">
        <f t="shared" si="240"/>
        <v>336000</v>
      </c>
      <c r="Y1642" s="11" t="str">
        <f t="shared" si="238"/>
        <v>336</v>
      </c>
      <c r="Z1642" s="11" t="str">
        <f t="shared" si="239"/>
        <v>k</v>
      </c>
    </row>
    <row r="1643" spans="22:26">
      <c r="V1643" s="22">
        <v>3.4</v>
      </c>
      <c r="W1643" s="9">
        <f t="shared" si="237"/>
        <v>6</v>
      </c>
      <c r="X1643" s="9">
        <f t="shared" si="240"/>
        <v>340000</v>
      </c>
      <c r="Y1643" s="11" t="str">
        <f t="shared" si="238"/>
        <v>340</v>
      </c>
      <c r="Z1643" s="11" t="str">
        <f t="shared" si="239"/>
        <v>k</v>
      </c>
    </row>
    <row r="1644" spans="22:26">
      <c r="V1644" s="22">
        <v>3.44</v>
      </c>
      <c r="W1644" s="9">
        <f t="shared" si="237"/>
        <v>6</v>
      </c>
      <c r="X1644" s="9">
        <f t="shared" si="240"/>
        <v>344000</v>
      </c>
      <c r="Y1644" s="11" t="str">
        <f t="shared" si="238"/>
        <v>344</v>
      </c>
      <c r="Z1644" s="11" t="str">
        <f t="shared" si="239"/>
        <v>k</v>
      </c>
    </row>
    <row r="1645" spans="22:26">
      <c r="V1645" s="22">
        <v>3.48</v>
      </c>
      <c r="W1645" s="9">
        <f t="shared" si="237"/>
        <v>6</v>
      </c>
      <c r="X1645" s="9">
        <f t="shared" si="240"/>
        <v>348000</v>
      </c>
      <c r="Y1645" s="11" t="str">
        <f t="shared" si="238"/>
        <v>348</v>
      </c>
      <c r="Z1645" s="11" t="str">
        <f t="shared" si="239"/>
        <v>k</v>
      </c>
    </row>
    <row r="1646" spans="22:26">
      <c r="V1646" s="22">
        <v>3.52</v>
      </c>
      <c r="W1646" s="9">
        <f t="shared" si="237"/>
        <v>6</v>
      </c>
      <c r="X1646" s="9">
        <f t="shared" si="240"/>
        <v>352000</v>
      </c>
      <c r="Y1646" s="11" t="str">
        <f t="shared" si="238"/>
        <v>352</v>
      </c>
      <c r="Z1646" s="11" t="str">
        <f t="shared" si="239"/>
        <v>k</v>
      </c>
    </row>
    <row r="1647" spans="22:26">
      <c r="V1647" s="22">
        <v>3.57</v>
      </c>
      <c r="W1647" s="9">
        <f t="shared" si="237"/>
        <v>6</v>
      </c>
      <c r="X1647" s="9">
        <f t="shared" si="240"/>
        <v>357000</v>
      </c>
      <c r="Y1647" s="11" t="str">
        <f t="shared" si="238"/>
        <v>357</v>
      </c>
      <c r="Z1647" s="11" t="str">
        <f t="shared" si="239"/>
        <v>k</v>
      </c>
    </row>
    <row r="1648" spans="22:26">
      <c r="V1648" s="22">
        <v>3.61</v>
      </c>
      <c r="W1648" s="9">
        <f t="shared" si="237"/>
        <v>6</v>
      </c>
      <c r="X1648" s="9">
        <f t="shared" si="240"/>
        <v>361000</v>
      </c>
      <c r="Y1648" s="11" t="str">
        <f t="shared" si="238"/>
        <v>361</v>
      </c>
      <c r="Z1648" s="11" t="str">
        <f t="shared" si="239"/>
        <v>k</v>
      </c>
    </row>
    <row r="1649" spans="22:26">
      <c r="V1649" s="22">
        <v>3.65</v>
      </c>
      <c r="W1649" s="9">
        <f t="shared" si="237"/>
        <v>6</v>
      </c>
      <c r="X1649" s="9">
        <f t="shared" si="240"/>
        <v>365000</v>
      </c>
      <c r="Y1649" s="11" t="str">
        <f t="shared" si="238"/>
        <v>365</v>
      </c>
      <c r="Z1649" s="11" t="str">
        <f t="shared" si="239"/>
        <v>k</v>
      </c>
    </row>
    <row r="1650" spans="22:26">
      <c r="V1650" s="22">
        <v>3.7</v>
      </c>
      <c r="W1650" s="9">
        <f t="shared" si="237"/>
        <v>6</v>
      </c>
      <c r="X1650" s="9">
        <f t="shared" si="240"/>
        <v>370000</v>
      </c>
      <c r="Y1650" s="11" t="str">
        <f t="shared" si="238"/>
        <v>370</v>
      </c>
      <c r="Z1650" s="11" t="str">
        <f t="shared" si="239"/>
        <v>k</v>
      </c>
    </row>
    <row r="1651" spans="22:26">
      <c r="V1651" s="22">
        <v>3.74</v>
      </c>
      <c r="W1651" s="9">
        <f t="shared" si="237"/>
        <v>6</v>
      </c>
      <c r="X1651" s="9">
        <f t="shared" si="240"/>
        <v>374000</v>
      </c>
      <c r="Y1651" s="11" t="str">
        <f t="shared" si="238"/>
        <v>374</v>
      </c>
      <c r="Z1651" s="11" t="str">
        <f t="shared" si="239"/>
        <v>k</v>
      </c>
    </row>
    <row r="1652" spans="22:26">
      <c r="V1652" s="22">
        <v>3.79</v>
      </c>
      <c r="W1652" s="9">
        <f t="shared" si="237"/>
        <v>6</v>
      </c>
      <c r="X1652" s="9">
        <f t="shared" si="240"/>
        <v>379000</v>
      </c>
      <c r="Y1652" s="11" t="str">
        <f t="shared" si="238"/>
        <v>379</v>
      </c>
      <c r="Z1652" s="11" t="str">
        <f t="shared" si="239"/>
        <v>k</v>
      </c>
    </row>
    <row r="1653" spans="22:26">
      <c r="V1653" s="22">
        <v>3.83</v>
      </c>
      <c r="W1653" s="9">
        <f t="shared" si="237"/>
        <v>6</v>
      </c>
      <c r="X1653" s="9">
        <f t="shared" si="240"/>
        <v>383000</v>
      </c>
      <c r="Y1653" s="11" t="str">
        <f t="shared" si="238"/>
        <v>383</v>
      </c>
      <c r="Z1653" s="11" t="str">
        <f t="shared" si="239"/>
        <v>k</v>
      </c>
    </row>
    <row r="1654" spans="22:26">
      <c r="V1654" s="22">
        <v>3.88</v>
      </c>
      <c r="W1654" s="9">
        <f t="shared" si="237"/>
        <v>6</v>
      </c>
      <c r="X1654" s="9">
        <f t="shared" si="240"/>
        <v>388000</v>
      </c>
      <c r="Y1654" s="11" t="str">
        <f t="shared" si="238"/>
        <v>388</v>
      </c>
      <c r="Z1654" s="11" t="str">
        <f t="shared" si="239"/>
        <v>k</v>
      </c>
    </row>
    <row r="1655" spans="22:26">
      <c r="V1655" s="22">
        <v>3.92</v>
      </c>
      <c r="W1655" s="9">
        <f t="shared" si="237"/>
        <v>6</v>
      </c>
      <c r="X1655" s="9">
        <f t="shared" si="240"/>
        <v>392000</v>
      </c>
      <c r="Y1655" s="11" t="str">
        <f t="shared" si="238"/>
        <v>392</v>
      </c>
      <c r="Z1655" s="11" t="str">
        <f t="shared" si="239"/>
        <v>k</v>
      </c>
    </row>
    <row r="1656" spans="22:26">
      <c r="V1656" s="22">
        <v>3.97</v>
      </c>
      <c r="W1656" s="9">
        <f t="shared" si="237"/>
        <v>6</v>
      </c>
      <c r="X1656" s="9">
        <f t="shared" si="240"/>
        <v>397000</v>
      </c>
      <c r="Y1656" s="11" t="str">
        <f t="shared" si="238"/>
        <v>397</v>
      </c>
      <c r="Z1656" s="11" t="str">
        <f t="shared" si="239"/>
        <v>k</v>
      </c>
    </row>
    <row r="1657" spans="22:26">
      <c r="V1657" s="22">
        <v>4.0199999999999996</v>
      </c>
      <c r="W1657" s="9">
        <f t="shared" si="237"/>
        <v>6</v>
      </c>
      <c r="X1657" s="9">
        <f t="shared" si="240"/>
        <v>401999.99999999994</v>
      </c>
      <c r="Y1657" s="11" t="str">
        <f t="shared" si="238"/>
        <v>402</v>
      </c>
      <c r="Z1657" s="11" t="str">
        <f t="shared" si="239"/>
        <v>k</v>
      </c>
    </row>
    <row r="1658" spans="22:26">
      <c r="V1658" s="22">
        <v>4.07</v>
      </c>
      <c r="W1658" s="9">
        <f t="shared" si="237"/>
        <v>6</v>
      </c>
      <c r="X1658" s="9">
        <f t="shared" si="240"/>
        <v>407000.00000000006</v>
      </c>
      <c r="Y1658" s="11" t="str">
        <f t="shared" si="238"/>
        <v>407</v>
      </c>
      <c r="Z1658" s="11" t="str">
        <f t="shared" si="239"/>
        <v>k</v>
      </c>
    </row>
    <row r="1659" spans="22:26">
      <c r="V1659" s="22">
        <v>4.12</v>
      </c>
      <c r="W1659" s="9">
        <f t="shared" si="237"/>
        <v>6</v>
      </c>
      <c r="X1659" s="9">
        <f t="shared" si="240"/>
        <v>412000</v>
      </c>
      <c r="Y1659" s="11" t="str">
        <f t="shared" si="238"/>
        <v>412</v>
      </c>
      <c r="Z1659" s="11" t="str">
        <f t="shared" si="239"/>
        <v>k</v>
      </c>
    </row>
    <row r="1660" spans="22:26">
      <c r="V1660" s="22">
        <v>4.17</v>
      </c>
      <c r="W1660" s="9">
        <f t="shared" si="237"/>
        <v>6</v>
      </c>
      <c r="X1660" s="9">
        <f t="shared" si="240"/>
        <v>417000</v>
      </c>
      <c r="Y1660" s="11" t="str">
        <f t="shared" si="238"/>
        <v>417</v>
      </c>
      <c r="Z1660" s="11" t="str">
        <f t="shared" si="239"/>
        <v>k</v>
      </c>
    </row>
    <row r="1661" spans="22:26">
      <c r="V1661" s="22">
        <v>4.22</v>
      </c>
      <c r="W1661" s="9">
        <f t="shared" si="237"/>
        <v>6</v>
      </c>
      <c r="X1661" s="9">
        <f t="shared" si="240"/>
        <v>422000</v>
      </c>
      <c r="Y1661" s="11" t="str">
        <f t="shared" si="238"/>
        <v>422</v>
      </c>
      <c r="Z1661" s="11" t="str">
        <f t="shared" si="239"/>
        <v>k</v>
      </c>
    </row>
    <row r="1662" spans="22:26">
      <c r="V1662" s="22">
        <v>4.2699999999999996</v>
      </c>
      <c r="W1662" s="9">
        <f t="shared" si="237"/>
        <v>6</v>
      </c>
      <c r="X1662" s="9">
        <f t="shared" si="240"/>
        <v>427000</v>
      </c>
      <c r="Y1662" s="11" t="str">
        <f t="shared" si="238"/>
        <v>427</v>
      </c>
      <c r="Z1662" s="11" t="str">
        <f t="shared" si="239"/>
        <v>k</v>
      </c>
    </row>
    <row r="1663" spans="22:26">
      <c r="V1663" s="22">
        <v>4.32</v>
      </c>
      <c r="W1663" s="9">
        <f t="shared" si="237"/>
        <v>6</v>
      </c>
      <c r="X1663" s="9">
        <f t="shared" si="240"/>
        <v>432000</v>
      </c>
      <c r="Y1663" s="11" t="str">
        <f t="shared" si="238"/>
        <v>432</v>
      </c>
      <c r="Z1663" s="11" t="str">
        <f t="shared" si="239"/>
        <v>k</v>
      </c>
    </row>
    <row r="1664" spans="22:26">
      <c r="V1664" s="22">
        <v>4.37</v>
      </c>
      <c r="W1664" s="9">
        <f t="shared" si="237"/>
        <v>6</v>
      </c>
      <c r="X1664" s="9">
        <f t="shared" si="240"/>
        <v>437000</v>
      </c>
      <c r="Y1664" s="11" t="str">
        <f t="shared" si="238"/>
        <v>437</v>
      </c>
      <c r="Z1664" s="11" t="str">
        <f t="shared" si="239"/>
        <v>k</v>
      </c>
    </row>
    <row r="1665" spans="22:26">
      <c r="V1665" s="22">
        <v>4.42</v>
      </c>
      <c r="W1665" s="9">
        <f t="shared" si="237"/>
        <v>6</v>
      </c>
      <c r="X1665" s="9">
        <f t="shared" si="240"/>
        <v>442000</v>
      </c>
      <c r="Y1665" s="11" t="str">
        <f t="shared" si="238"/>
        <v>442</v>
      </c>
      <c r="Z1665" s="11" t="str">
        <f t="shared" si="239"/>
        <v>k</v>
      </c>
    </row>
    <row r="1666" spans="22:26">
      <c r="V1666" s="22">
        <v>4.4800000000000004</v>
      </c>
      <c r="W1666" s="9">
        <f t="shared" si="237"/>
        <v>6</v>
      </c>
      <c r="X1666" s="9">
        <f t="shared" si="240"/>
        <v>448000</v>
      </c>
      <c r="Y1666" s="11" t="str">
        <f t="shared" si="238"/>
        <v>448</v>
      </c>
      <c r="Z1666" s="11" t="str">
        <f t="shared" si="239"/>
        <v>k</v>
      </c>
    </row>
    <row r="1667" spans="22:26">
      <c r="V1667" s="22">
        <v>4.53</v>
      </c>
      <c r="W1667" s="9">
        <f t="shared" si="237"/>
        <v>6</v>
      </c>
      <c r="X1667" s="9">
        <f t="shared" si="240"/>
        <v>453000</v>
      </c>
      <c r="Y1667" s="11" t="str">
        <f t="shared" si="238"/>
        <v>453</v>
      </c>
      <c r="Z1667" s="11" t="str">
        <f t="shared" si="239"/>
        <v>k</v>
      </c>
    </row>
    <row r="1668" spans="22:26">
      <c r="V1668" s="22">
        <v>4.59</v>
      </c>
      <c r="W1668" s="9">
        <f t="shared" si="237"/>
        <v>6</v>
      </c>
      <c r="X1668" s="9">
        <f t="shared" si="240"/>
        <v>459000</v>
      </c>
      <c r="Y1668" s="11" t="str">
        <f t="shared" si="238"/>
        <v>459</v>
      </c>
      <c r="Z1668" s="11" t="str">
        <f t="shared" si="239"/>
        <v>k</v>
      </c>
    </row>
    <row r="1669" spans="22:26">
      <c r="V1669" s="22">
        <v>4.6399999999999997</v>
      </c>
      <c r="W1669" s="9">
        <f t="shared" ref="W1669:W1732" si="241">IF(V1669=1,W1668+1,W1668)</f>
        <v>6</v>
      </c>
      <c r="X1669" s="9">
        <f t="shared" si="240"/>
        <v>464000</v>
      </c>
      <c r="Y1669" s="11" t="str">
        <f t="shared" ref="Y1669:Y1732" si="242">TEXT(X1669*_xlfn.XLOOKUP(W1669,Index_Table,D_List),SUBSTITUTE(_xlfn.XLOOKUP(W1669,Index_Table,T_List),"""",""))</f>
        <v>464</v>
      </c>
      <c r="Z1669" s="11" t="str">
        <f t="shared" ref="Z1669:Z1732" si="243">_xlfn.XLOOKUP(W1669,Index_Table,Sym_List)</f>
        <v>k</v>
      </c>
    </row>
    <row r="1670" spans="22:26">
      <c r="V1670" s="22">
        <v>4.7</v>
      </c>
      <c r="W1670" s="9">
        <f t="shared" si="241"/>
        <v>6</v>
      </c>
      <c r="X1670" s="9">
        <f t="shared" si="240"/>
        <v>470000</v>
      </c>
      <c r="Y1670" s="11" t="str">
        <f t="shared" si="242"/>
        <v>470</v>
      </c>
      <c r="Z1670" s="11" t="str">
        <f t="shared" si="243"/>
        <v>k</v>
      </c>
    </row>
    <row r="1671" spans="22:26">
      <c r="V1671" s="22">
        <v>4.75</v>
      </c>
      <c r="W1671" s="9">
        <f t="shared" si="241"/>
        <v>6</v>
      </c>
      <c r="X1671" s="9">
        <f t="shared" ref="X1671:X1733" si="244">V1671*10^W1671/10</f>
        <v>475000</v>
      </c>
      <c r="Y1671" s="11" t="str">
        <f t="shared" si="242"/>
        <v>475</v>
      </c>
      <c r="Z1671" s="11" t="str">
        <f t="shared" si="243"/>
        <v>k</v>
      </c>
    </row>
    <row r="1672" spans="22:26">
      <c r="V1672" s="22">
        <v>4.8099999999999996</v>
      </c>
      <c r="W1672" s="9">
        <f t="shared" si="241"/>
        <v>6</v>
      </c>
      <c r="X1672" s="9">
        <f t="shared" si="244"/>
        <v>481000</v>
      </c>
      <c r="Y1672" s="11" t="str">
        <f t="shared" si="242"/>
        <v>481</v>
      </c>
      <c r="Z1672" s="11" t="str">
        <f t="shared" si="243"/>
        <v>k</v>
      </c>
    </row>
    <row r="1673" spans="22:26">
      <c r="V1673" s="22">
        <v>4.87</v>
      </c>
      <c r="W1673" s="9">
        <f t="shared" si="241"/>
        <v>6</v>
      </c>
      <c r="X1673" s="9">
        <f t="shared" si="244"/>
        <v>487000</v>
      </c>
      <c r="Y1673" s="11" t="str">
        <f t="shared" si="242"/>
        <v>487</v>
      </c>
      <c r="Z1673" s="11" t="str">
        <f t="shared" si="243"/>
        <v>k</v>
      </c>
    </row>
    <row r="1674" spans="22:26">
      <c r="V1674" s="22">
        <v>4.93</v>
      </c>
      <c r="W1674" s="9">
        <f t="shared" si="241"/>
        <v>6</v>
      </c>
      <c r="X1674" s="9">
        <f t="shared" si="244"/>
        <v>493000</v>
      </c>
      <c r="Y1674" s="11" t="str">
        <f t="shared" si="242"/>
        <v>493</v>
      </c>
      <c r="Z1674" s="11" t="str">
        <f t="shared" si="243"/>
        <v>k</v>
      </c>
    </row>
    <row r="1675" spans="22:26">
      <c r="V1675" s="22">
        <v>4.99</v>
      </c>
      <c r="W1675" s="9">
        <f t="shared" si="241"/>
        <v>6</v>
      </c>
      <c r="X1675" s="9">
        <f t="shared" si="244"/>
        <v>499000</v>
      </c>
      <c r="Y1675" s="11" t="str">
        <f t="shared" si="242"/>
        <v>499</v>
      </c>
      <c r="Z1675" s="11" t="str">
        <f t="shared" si="243"/>
        <v>k</v>
      </c>
    </row>
    <row r="1676" spans="22:26">
      <c r="V1676" s="22">
        <v>5.05</v>
      </c>
      <c r="W1676" s="9">
        <f t="shared" si="241"/>
        <v>6</v>
      </c>
      <c r="X1676" s="9">
        <f t="shared" si="244"/>
        <v>505000</v>
      </c>
      <c r="Y1676" s="11" t="str">
        <f t="shared" si="242"/>
        <v>505</v>
      </c>
      <c r="Z1676" s="11" t="str">
        <f t="shared" si="243"/>
        <v>k</v>
      </c>
    </row>
    <row r="1677" spans="22:26">
      <c r="V1677" s="22">
        <v>5.1100000000000003</v>
      </c>
      <c r="W1677" s="9">
        <f t="shared" si="241"/>
        <v>6</v>
      </c>
      <c r="X1677" s="9">
        <f t="shared" si="244"/>
        <v>511000</v>
      </c>
      <c r="Y1677" s="11" t="str">
        <f t="shared" si="242"/>
        <v>511</v>
      </c>
      <c r="Z1677" s="11" t="str">
        <f t="shared" si="243"/>
        <v>k</v>
      </c>
    </row>
    <row r="1678" spans="22:26">
      <c r="V1678" s="22">
        <v>5.17</v>
      </c>
      <c r="W1678" s="9">
        <f t="shared" si="241"/>
        <v>6</v>
      </c>
      <c r="X1678" s="9">
        <f t="shared" si="244"/>
        <v>517000</v>
      </c>
      <c r="Y1678" s="11" t="str">
        <f t="shared" si="242"/>
        <v>517</v>
      </c>
      <c r="Z1678" s="11" t="str">
        <f t="shared" si="243"/>
        <v>k</v>
      </c>
    </row>
    <row r="1679" spans="22:26">
      <c r="V1679" s="22">
        <v>5.23</v>
      </c>
      <c r="W1679" s="9">
        <f t="shared" si="241"/>
        <v>6</v>
      </c>
      <c r="X1679" s="9">
        <f t="shared" si="244"/>
        <v>523000</v>
      </c>
      <c r="Y1679" s="11" t="str">
        <f t="shared" si="242"/>
        <v>523</v>
      </c>
      <c r="Z1679" s="11" t="str">
        <f t="shared" si="243"/>
        <v>k</v>
      </c>
    </row>
    <row r="1680" spans="22:26">
      <c r="V1680" s="22">
        <v>5.3</v>
      </c>
      <c r="W1680" s="9">
        <f t="shared" si="241"/>
        <v>6</v>
      </c>
      <c r="X1680" s="9">
        <f t="shared" si="244"/>
        <v>530000</v>
      </c>
      <c r="Y1680" s="11" t="str">
        <f t="shared" si="242"/>
        <v>530</v>
      </c>
      <c r="Z1680" s="11" t="str">
        <f t="shared" si="243"/>
        <v>k</v>
      </c>
    </row>
    <row r="1681" spans="22:26">
      <c r="V1681" s="22">
        <v>5.36</v>
      </c>
      <c r="W1681" s="9">
        <f t="shared" si="241"/>
        <v>6</v>
      </c>
      <c r="X1681" s="9">
        <f t="shared" si="244"/>
        <v>536000</v>
      </c>
      <c r="Y1681" s="11" t="str">
        <f t="shared" si="242"/>
        <v>536</v>
      </c>
      <c r="Z1681" s="11" t="str">
        <f t="shared" si="243"/>
        <v>k</v>
      </c>
    </row>
    <row r="1682" spans="22:26">
      <c r="V1682" s="22">
        <v>5.42</v>
      </c>
      <c r="W1682" s="9">
        <f t="shared" si="241"/>
        <v>6</v>
      </c>
      <c r="X1682" s="9">
        <f t="shared" si="244"/>
        <v>542000</v>
      </c>
      <c r="Y1682" s="11" t="str">
        <f t="shared" si="242"/>
        <v>542</v>
      </c>
      <c r="Z1682" s="11" t="str">
        <f t="shared" si="243"/>
        <v>k</v>
      </c>
    </row>
    <row r="1683" spans="22:26">
      <c r="V1683" s="22">
        <v>5.49</v>
      </c>
      <c r="W1683" s="9">
        <f t="shared" si="241"/>
        <v>6</v>
      </c>
      <c r="X1683" s="9">
        <f t="shared" si="244"/>
        <v>549000</v>
      </c>
      <c r="Y1683" s="11" t="str">
        <f t="shared" si="242"/>
        <v>549</v>
      </c>
      <c r="Z1683" s="11" t="str">
        <f t="shared" si="243"/>
        <v>k</v>
      </c>
    </row>
    <row r="1684" spans="22:26">
      <c r="V1684" s="22">
        <v>5.56</v>
      </c>
      <c r="W1684" s="9">
        <f t="shared" si="241"/>
        <v>6</v>
      </c>
      <c r="X1684" s="9">
        <f t="shared" si="244"/>
        <v>556000</v>
      </c>
      <c r="Y1684" s="11" t="str">
        <f t="shared" si="242"/>
        <v>556</v>
      </c>
      <c r="Z1684" s="11" t="str">
        <f t="shared" si="243"/>
        <v>k</v>
      </c>
    </row>
    <row r="1685" spans="22:26">
      <c r="V1685" s="22">
        <v>5.62</v>
      </c>
      <c r="W1685" s="9">
        <f t="shared" si="241"/>
        <v>6</v>
      </c>
      <c r="X1685" s="9">
        <f t="shared" si="244"/>
        <v>562000</v>
      </c>
      <c r="Y1685" s="11" t="str">
        <f t="shared" si="242"/>
        <v>562</v>
      </c>
      <c r="Z1685" s="11" t="str">
        <f t="shared" si="243"/>
        <v>k</v>
      </c>
    </row>
    <row r="1686" spans="22:26">
      <c r="V1686" s="22">
        <v>5.69</v>
      </c>
      <c r="W1686" s="9">
        <f t="shared" si="241"/>
        <v>6</v>
      </c>
      <c r="X1686" s="9">
        <f t="shared" si="244"/>
        <v>569000</v>
      </c>
      <c r="Y1686" s="11" t="str">
        <f t="shared" si="242"/>
        <v>569</v>
      </c>
      <c r="Z1686" s="11" t="str">
        <f t="shared" si="243"/>
        <v>k</v>
      </c>
    </row>
    <row r="1687" spans="22:26">
      <c r="V1687" s="22">
        <v>5.76</v>
      </c>
      <c r="W1687" s="9">
        <f t="shared" si="241"/>
        <v>6</v>
      </c>
      <c r="X1687" s="9">
        <f t="shared" si="244"/>
        <v>576000</v>
      </c>
      <c r="Y1687" s="11" t="str">
        <f t="shared" si="242"/>
        <v>576</v>
      </c>
      <c r="Z1687" s="11" t="str">
        <f t="shared" si="243"/>
        <v>k</v>
      </c>
    </row>
    <row r="1688" spans="22:26">
      <c r="V1688" s="22">
        <v>5.83</v>
      </c>
      <c r="W1688" s="9">
        <f t="shared" si="241"/>
        <v>6</v>
      </c>
      <c r="X1688" s="9">
        <f t="shared" si="244"/>
        <v>583000</v>
      </c>
      <c r="Y1688" s="11" t="str">
        <f t="shared" si="242"/>
        <v>583</v>
      </c>
      <c r="Z1688" s="11" t="str">
        <f t="shared" si="243"/>
        <v>k</v>
      </c>
    </row>
    <row r="1689" spans="22:26">
      <c r="V1689" s="22">
        <v>5.9</v>
      </c>
      <c r="W1689" s="9">
        <f t="shared" si="241"/>
        <v>6</v>
      </c>
      <c r="X1689" s="9">
        <f t="shared" si="244"/>
        <v>590000</v>
      </c>
      <c r="Y1689" s="11" t="str">
        <f t="shared" si="242"/>
        <v>590</v>
      </c>
      <c r="Z1689" s="11" t="str">
        <f t="shared" si="243"/>
        <v>k</v>
      </c>
    </row>
    <row r="1690" spans="22:26">
      <c r="V1690" s="22">
        <v>5.97</v>
      </c>
      <c r="W1690" s="9">
        <f t="shared" si="241"/>
        <v>6</v>
      </c>
      <c r="X1690" s="9">
        <f t="shared" si="244"/>
        <v>597000</v>
      </c>
      <c r="Y1690" s="11" t="str">
        <f t="shared" si="242"/>
        <v>597</v>
      </c>
      <c r="Z1690" s="11" t="str">
        <f t="shared" si="243"/>
        <v>k</v>
      </c>
    </row>
    <row r="1691" spans="22:26">
      <c r="V1691" s="22">
        <v>6.04</v>
      </c>
      <c r="W1691" s="9">
        <f t="shared" si="241"/>
        <v>6</v>
      </c>
      <c r="X1691" s="9">
        <f t="shared" si="244"/>
        <v>604000</v>
      </c>
      <c r="Y1691" s="11" t="str">
        <f t="shared" si="242"/>
        <v>604</v>
      </c>
      <c r="Z1691" s="11" t="str">
        <f t="shared" si="243"/>
        <v>k</v>
      </c>
    </row>
    <row r="1692" spans="22:26">
      <c r="V1692" s="22">
        <v>6.12</v>
      </c>
      <c r="W1692" s="9">
        <f t="shared" si="241"/>
        <v>6</v>
      </c>
      <c r="X1692" s="9">
        <f t="shared" si="244"/>
        <v>612000</v>
      </c>
      <c r="Y1692" s="11" t="str">
        <f t="shared" si="242"/>
        <v>612</v>
      </c>
      <c r="Z1692" s="11" t="str">
        <f t="shared" si="243"/>
        <v>k</v>
      </c>
    </row>
    <row r="1693" spans="22:26">
      <c r="V1693" s="22">
        <v>6.19</v>
      </c>
      <c r="W1693" s="9">
        <f t="shared" si="241"/>
        <v>6</v>
      </c>
      <c r="X1693" s="9">
        <f t="shared" si="244"/>
        <v>619000</v>
      </c>
      <c r="Y1693" s="11" t="str">
        <f t="shared" si="242"/>
        <v>619</v>
      </c>
      <c r="Z1693" s="11" t="str">
        <f t="shared" si="243"/>
        <v>k</v>
      </c>
    </row>
    <row r="1694" spans="22:26">
      <c r="V1694" s="22">
        <v>6.26</v>
      </c>
      <c r="W1694" s="9">
        <f t="shared" si="241"/>
        <v>6</v>
      </c>
      <c r="X1694" s="9">
        <f t="shared" si="244"/>
        <v>626000</v>
      </c>
      <c r="Y1694" s="11" t="str">
        <f t="shared" si="242"/>
        <v>626</v>
      </c>
      <c r="Z1694" s="11" t="str">
        <f t="shared" si="243"/>
        <v>k</v>
      </c>
    </row>
    <row r="1695" spans="22:26">
      <c r="V1695" s="22">
        <v>6.34</v>
      </c>
      <c r="W1695" s="9">
        <f t="shared" si="241"/>
        <v>6</v>
      </c>
      <c r="X1695" s="9">
        <f t="shared" si="244"/>
        <v>634000</v>
      </c>
      <c r="Y1695" s="11" t="str">
        <f t="shared" si="242"/>
        <v>634</v>
      </c>
      <c r="Z1695" s="11" t="str">
        <f t="shared" si="243"/>
        <v>k</v>
      </c>
    </row>
    <row r="1696" spans="22:26">
      <c r="V1696" s="22">
        <v>6.42</v>
      </c>
      <c r="W1696" s="9">
        <f t="shared" si="241"/>
        <v>6</v>
      </c>
      <c r="X1696" s="9">
        <f t="shared" si="244"/>
        <v>642000</v>
      </c>
      <c r="Y1696" s="11" t="str">
        <f t="shared" si="242"/>
        <v>642</v>
      </c>
      <c r="Z1696" s="11" t="str">
        <f t="shared" si="243"/>
        <v>k</v>
      </c>
    </row>
    <row r="1697" spans="22:26">
      <c r="V1697" s="22">
        <v>6.49</v>
      </c>
      <c r="W1697" s="9">
        <f t="shared" si="241"/>
        <v>6</v>
      </c>
      <c r="X1697" s="9">
        <f t="shared" si="244"/>
        <v>649000</v>
      </c>
      <c r="Y1697" s="11" t="str">
        <f t="shared" si="242"/>
        <v>649</v>
      </c>
      <c r="Z1697" s="11" t="str">
        <f t="shared" si="243"/>
        <v>k</v>
      </c>
    </row>
    <row r="1698" spans="22:26">
      <c r="V1698" s="22">
        <v>6.57</v>
      </c>
      <c r="W1698" s="9">
        <f t="shared" si="241"/>
        <v>6</v>
      </c>
      <c r="X1698" s="9">
        <f t="shared" si="244"/>
        <v>657000</v>
      </c>
      <c r="Y1698" s="11" t="str">
        <f t="shared" si="242"/>
        <v>657</v>
      </c>
      <c r="Z1698" s="11" t="str">
        <f t="shared" si="243"/>
        <v>k</v>
      </c>
    </row>
    <row r="1699" spans="22:26">
      <c r="V1699" s="22">
        <v>6.65</v>
      </c>
      <c r="W1699" s="9">
        <f t="shared" si="241"/>
        <v>6</v>
      </c>
      <c r="X1699" s="9">
        <f t="shared" si="244"/>
        <v>665000</v>
      </c>
      <c r="Y1699" s="11" t="str">
        <f t="shared" si="242"/>
        <v>665</v>
      </c>
      <c r="Z1699" s="11" t="str">
        <f t="shared" si="243"/>
        <v>k</v>
      </c>
    </row>
    <row r="1700" spans="22:26">
      <c r="V1700" s="22">
        <v>6.73</v>
      </c>
      <c r="W1700" s="9">
        <f t="shared" si="241"/>
        <v>6</v>
      </c>
      <c r="X1700" s="9">
        <f t="shared" si="244"/>
        <v>673000</v>
      </c>
      <c r="Y1700" s="11" t="str">
        <f t="shared" si="242"/>
        <v>673</v>
      </c>
      <c r="Z1700" s="11" t="str">
        <f t="shared" si="243"/>
        <v>k</v>
      </c>
    </row>
    <row r="1701" spans="22:26">
      <c r="V1701" s="22">
        <v>6.81</v>
      </c>
      <c r="W1701" s="9">
        <f t="shared" si="241"/>
        <v>6</v>
      </c>
      <c r="X1701" s="9">
        <f t="shared" si="244"/>
        <v>681000</v>
      </c>
      <c r="Y1701" s="11" t="str">
        <f t="shared" si="242"/>
        <v>681</v>
      </c>
      <c r="Z1701" s="11" t="str">
        <f t="shared" si="243"/>
        <v>k</v>
      </c>
    </row>
    <row r="1702" spans="22:26">
      <c r="V1702" s="22">
        <v>6.9</v>
      </c>
      <c r="W1702" s="9">
        <f t="shared" si="241"/>
        <v>6</v>
      </c>
      <c r="X1702" s="9">
        <f t="shared" si="244"/>
        <v>690000</v>
      </c>
      <c r="Y1702" s="11" t="str">
        <f t="shared" si="242"/>
        <v>690</v>
      </c>
      <c r="Z1702" s="11" t="str">
        <f t="shared" si="243"/>
        <v>k</v>
      </c>
    </row>
    <row r="1703" spans="22:26">
      <c r="V1703" s="22">
        <v>6.98</v>
      </c>
      <c r="W1703" s="9">
        <f t="shared" si="241"/>
        <v>6</v>
      </c>
      <c r="X1703" s="9">
        <f t="shared" si="244"/>
        <v>698000</v>
      </c>
      <c r="Y1703" s="11" t="str">
        <f t="shared" si="242"/>
        <v>698</v>
      </c>
      <c r="Z1703" s="11" t="str">
        <f t="shared" si="243"/>
        <v>k</v>
      </c>
    </row>
    <row r="1704" spans="22:26">
      <c r="V1704" s="22">
        <v>7.06</v>
      </c>
      <c r="W1704" s="9">
        <f t="shared" si="241"/>
        <v>6</v>
      </c>
      <c r="X1704" s="9">
        <f t="shared" si="244"/>
        <v>706000</v>
      </c>
      <c r="Y1704" s="11" t="str">
        <f t="shared" si="242"/>
        <v>706</v>
      </c>
      <c r="Z1704" s="11" t="str">
        <f t="shared" si="243"/>
        <v>k</v>
      </c>
    </row>
    <row r="1705" spans="22:26">
      <c r="V1705" s="22">
        <v>7.15</v>
      </c>
      <c r="W1705" s="9">
        <f t="shared" si="241"/>
        <v>6</v>
      </c>
      <c r="X1705" s="9">
        <f t="shared" si="244"/>
        <v>715000</v>
      </c>
      <c r="Y1705" s="11" t="str">
        <f t="shared" si="242"/>
        <v>715</v>
      </c>
      <c r="Z1705" s="11" t="str">
        <f t="shared" si="243"/>
        <v>k</v>
      </c>
    </row>
    <row r="1706" spans="22:26">
      <c r="V1706" s="22">
        <v>7.23</v>
      </c>
      <c r="W1706" s="9">
        <f t="shared" si="241"/>
        <v>6</v>
      </c>
      <c r="X1706" s="9">
        <f t="shared" si="244"/>
        <v>723000</v>
      </c>
      <c r="Y1706" s="11" t="str">
        <f t="shared" si="242"/>
        <v>723</v>
      </c>
      <c r="Z1706" s="11" t="str">
        <f t="shared" si="243"/>
        <v>k</v>
      </c>
    </row>
    <row r="1707" spans="22:26">
      <c r="V1707" s="22">
        <v>7.32</v>
      </c>
      <c r="W1707" s="9">
        <f t="shared" si="241"/>
        <v>6</v>
      </c>
      <c r="X1707" s="9">
        <f t="shared" si="244"/>
        <v>732000</v>
      </c>
      <c r="Y1707" s="11" t="str">
        <f t="shared" si="242"/>
        <v>732</v>
      </c>
      <c r="Z1707" s="11" t="str">
        <f t="shared" si="243"/>
        <v>k</v>
      </c>
    </row>
    <row r="1708" spans="22:26">
      <c r="V1708" s="22">
        <v>7.41</v>
      </c>
      <c r="W1708" s="9">
        <f t="shared" si="241"/>
        <v>6</v>
      </c>
      <c r="X1708" s="9">
        <f t="shared" si="244"/>
        <v>741000</v>
      </c>
      <c r="Y1708" s="11" t="str">
        <f t="shared" si="242"/>
        <v>741</v>
      </c>
      <c r="Z1708" s="11" t="str">
        <f t="shared" si="243"/>
        <v>k</v>
      </c>
    </row>
    <row r="1709" spans="22:26">
      <c r="V1709" s="22">
        <v>7.5</v>
      </c>
      <c r="W1709" s="9">
        <f t="shared" si="241"/>
        <v>6</v>
      </c>
      <c r="X1709" s="9">
        <f t="shared" si="244"/>
        <v>750000</v>
      </c>
      <c r="Y1709" s="11" t="str">
        <f t="shared" si="242"/>
        <v>750</v>
      </c>
      <c r="Z1709" s="11" t="str">
        <f t="shared" si="243"/>
        <v>k</v>
      </c>
    </row>
    <row r="1710" spans="22:26">
      <c r="V1710" s="22">
        <v>7.59</v>
      </c>
      <c r="W1710" s="9">
        <f t="shared" si="241"/>
        <v>6</v>
      </c>
      <c r="X1710" s="9">
        <f t="shared" si="244"/>
        <v>759000</v>
      </c>
      <c r="Y1710" s="11" t="str">
        <f t="shared" si="242"/>
        <v>759</v>
      </c>
      <c r="Z1710" s="11" t="str">
        <f t="shared" si="243"/>
        <v>k</v>
      </c>
    </row>
    <row r="1711" spans="22:26">
      <c r="V1711" s="22">
        <v>7.68</v>
      </c>
      <c r="W1711" s="9">
        <f t="shared" si="241"/>
        <v>6</v>
      </c>
      <c r="X1711" s="9">
        <f t="shared" si="244"/>
        <v>768000</v>
      </c>
      <c r="Y1711" s="11" t="str">
        <f t="shared" si="242"/>
        <v>768</v>
      </c>
      <c r="Z1711" s="11" t="str">
        <f t="shared" si="243"/>
        <v>k</v>
      </c>
    </row>
    <row r="1712" spans="22:26">
      <c r="V1712" s="22">
        <v>7.77</v>
      </c>
      <c r="W1712" s="9">
        <f t="shared" si="241"/>
        <v>6</v>
      </c>
      <c r="X1712" s="9">
        <f t="shared" si="244"/>
        <v>777000</v>
      </c>
      <c r="Y1712" s="11" t="str">
        <f t="shared" si="242"/>
        <v>777</v>
      </c>
      <c r="Z1712" s="11" t="str">
        <f t="shared" si="243"/>
        <v>k</v>
      </c>
    </row>
    <row r="1713" spans="22:26">
      <c r="V1713" s="22">
        <v>7.87</v>
      </c>
      <c r="W1713" s="9">
        <f t="shared" si="241"/>
        <v>6</v>
      </c>
      <c r="X1713" s="9">
        <f t="shared" si="244"/>
        <v>787000</v>
      </c>
      <c r="Y1713" s="11" t="str">
        <f t="shared" si="242"/>
        <v>787</v>
      </c>
      <c r="Z1713" s="11" t="str">
        <f t="shared" si="243"/>
        <v>k</v>
      </c>
    </row>
    <row r="1714" spans="22:26">
      <c r="V1714" s="22">
        <v>7.96</v>
      </c>
      <c r="W1714" s="9">
        <f t="shared" si="241"/>
        <v>6</v>
      </c>
      <c r="X1714" s="9">
        <f t="shared" si="244"/>
        <v>796000</v>
      </c>
      <c r="Y1714" s="11" t="str">
        <f t="shared" si="242"/>
        <v>796</v>
      </c>
      <c r="Z1714" s="11" t="str">
        <f t="shared" si="243"/>
        <v>k</v>
      </c>
    </row>
    <row r="1715" spans="22:26">
      <c r="V1715" s="22">
        <v>8.06</v>
      </c>
      <c r="W1715" s="9">
        <f t="shared" si="241"/>
        <v>6</v>
      </c>
      <c r="X1715" s="9">
        <f t="shared" si="244"/>
        <v>806000.00000000012</v>
      </c>
      <c r="Y1715" s="11" t="str">
        <f t="shared" si="242"/>
        <v>806</v>
      </c>
      <c r="Z1715" s="11" t="str">
        <f t="shared" si="243"/>
        <v>k</v>
      </c>
    </row>
    <row r="1716" spans="22:26">
      <c r="V1716" s="22">
        <v>8.16</v>
      </c>
      <c r="W1716" s="9">
        <f t="shared" si="241"/>
        <v>6</v>
      </c>
      <c r="X1716" s="9">
        <f t="shared" si="244"/>
        <v>816000</v>
      </c>
      <c r="Y1716" s="11" t="str">
        <f t="shared" si="242"/>
        <v>816</v>
      </c>
      <c r="Z1716" s="11" t="str">
        <f t="shared" si="243"/>
        <v>k</v>
      </c>
    </row>
    <row r="1717" spans="22:26">
      <c r="V1717" s="22">
        <v>8.25</v>
      </c>
      <c r="W1717" s="9">
        <f t="shared" si="241"/>
        <v>6</v>
      </c>
      <c r="X1717" s="9">
        <f t="shared" si="244"/>
        <v>825000</v>
      </c>
      <c r="Y1717" s="11" t="str">
        <f t="shared" si="242"/>
        <v>825</v>
      </c>
      <c r="Z1717" s="11" t="str">
        <f t="shared" si="243"/>
        <v>k</v>
      </c>
    </row>
    <row r="1718" spans="22:26">
      <c r="V1718" s="22">
        <v>8.35</v>
      </c>
      <c r="W1718" s="9">
        <f t="shared" si="241"/>
        <v>6</v>
      </c>
      <c r="X1718" s="9">
        <f t="shared" si="244"/>
        <v>835000</v>
      </c>
      <c r="Y1718" s="11" t="str">
        <f t="shared" si="242"/>
        <v>835</v>
      </c>
      <c r="Z1718" s="11" t="str">
        <f t="shared" si="243"/>
        <v>k</v>
      </c>
    </row>
    <row r="1719" spans="22:26">
      <c r="V1719" s="22">
        <v>8.4499999999999993</v>
      </c>
      <c r="W1719" s="9">
        <f t="shared" si="241"/>
        <v>6</v>
      </c>
      <c r="X1719" s="9">
        <f t="shared" si="244"/>
        <v>845000</v>
      </c>
      <c r="Y1719" s="11" t="str">
        <f t="shared" si="242"/>
        <v>845</v>
      </c>
      <c r="Z1719" s="11" t="str">
        <f t="shared" si="243"/>
        <v>k</v>
      </c>
    </row>
    <row r="1720" spans="22:26">
      <c r="V1720" s="22">
        <v>8.56</v>
      </c>
      <c r="W1720" s="9">
        <f t="shared" si="241"/>
        <v>6</v>
      </c>
      <c r="X1720" s="9">
        <f t="shared" si="244"/>
        <v>856000</v>
      </c>
      <c r="Y1720" s="11" t="str">
        <f t="shared" si="242"/>
        <v>856</v>
      </c>
      <c r="Z1720" s="11" t="str">
        <f t="shared" si="243"/>
        <v>k</v>
      </c>
    </row>
    <row r="1721" spans="22:26">
      <c r="V1721" s="22">
        <v>8.66</v>
      </c>
      <c r="W1721" s="9">
        <f t="shared" si="241"/>
        <v>6</v>
      </c>
      <c r="X1721" s="9">
        <f t="shared" si="244"/>
        <v>866000</v>
      </c>
      <c r="Y1721" s="11" t="str">
        <f t="shared" si="242"/>
        <v>866</v>
      </c>
      <c r="Z1721" s="11" t="str">
        <f t="shared" si="243"/>
        <v>k</v>
      </c>
    </row>
    <row r="1722" spans="22:26">
      <c r="V1722" s="22">
        <v>8.76</v>
      </c>
      <c r="W1722" s="9">
        <f t="shared" si="241"/>
        <v>6</v>
      </c>
      <c r="X1722" s="9">
        <f t="shared" si="244"/>
        <v>876000</v>
      </c>
      <c r="Y1722" s="11" t="str">
        <f t="shared" si="242"/>
        <v>876</v>
      </c>
      <c r="Z1722" s="11" t="str">
        <f t="shared" si="243"/>
        <v>k</v>
      </c>
    </row>
    <row r="1723" spans="22:26">
      <c r="V1723" s="22">
        <v>8.8699999999999992</v>
      </c>
      <c r="W1723" s="9">
        <f t="shared" si="241"/>
        <v>6</v>
      </c>
      <c r="X1723" s="9">
        <f t="shared" si="244"/>
        <v>887000</v>
      </c>
      <c r="Y1723" s="11" t="str">
        <f t="shared" si="242"/>
        <v>887</v>
      </c>
      <c r="Z1723" s="11" t="str">
        <f t="shared" si="243"/>
        <v>k</v>
      </c>
    </row>
    <row r="1724" spans="22:26">
      <c r="V1724" s="22">
        <v>8.98</v>
      </c>
      <c r="W1724" s="9">
        <f t="shared" si="241"/>
        <v>6</v>
      </c>
      <c r="X1724" s="9">
        <f t="shared" si="244"/>
        <v>898000</v>
      </c>
      <c r="Y1724" s="11" t="str">
        <f t="shared" si="242"/>
        <v>898</v>
      </c>
      <c r="Z1724" s="11" t="str">
        <f t="shared" si="243"/>
        <v>k</v>
      </c>
    </row>
    <row r="1725" spans="22:26">
      <c r="V1725" s="22">
        <v>9.09</v>
      </c>
      <c r="W1725" s="9">
        <f t="shared" si="241"/>
        <v>6</v>
      </c>
      <c r="X1725" s="9">
        <f t="shared" si="244"/>
        <v>909000</v>
      </c>
      <c r="Y1725" s="11" t="str">
        <f t="shared" si="242"/>
        <v>909</v>
      </c>
      <c r="Z1725" s="11" t="str">
        <f t="shared" si="243"/>
        <v>k</v>
      </c>
    </row>
    <row r="1726" spans="22:26">
      <c r="V1726" s="22">
        <v>9.1999999999999993</v>
      </c>
      <c r="W1726" s="9">
        <f t="shared" si="241"/>
        <v>6</v>
      </c>
      <c r="X1726" s="9">
        <f t="shared" si="244"/>
        <v>920000</v>
      </c>
      <c r="Y1726" s="11" t="str">
        <f t="shared" si="242"/>
        <v>920</v>
      </c>
      <c r="Z1726" s="11" t="str">
        <f t="shared" si="243"/>
        <v>k</v>
      </c>
    </row>
    <row r="1727" spans="22:26">
      <c r="V1727" s="22">
        <v>9.31</v>
      </c>
      <c r="W1727" s="9">
        <f t="shared" si="241"/>
        <v>6</v>
      </c>
      <c r="X1727" s="9">
        <f t="shared" si="244"/>
        <v>931000</v>
      </c>
      <c r="Y1727" s="11" t="str">
        <f t="shared" si="242"/>
        <v>931</v>
      </c>
      <c r="Z1727" s="11" t="str">
        <f t="shared" si="243"/>
        <v>k</v>
      </c>
    </row>
    <row r="1728" spans="22:26">
      <c r="V1728" s="22">
        <v>9.42</v>
      </c>
      <c r="W1728" s="9">
        <f t="shared" si="241"/>
        <v>6</v>
      </c>
      <c r="X1728" s="9">
        <f t="shared" si="244"/>
        <v>942000</v>
      </c>
      <c r="Y1728" s="11" t="str">
        <f t="shared" si="242"/>
        <v>942</v>
      </c>
      <c r="Z1728" s="11" t="str">
        <f t="shared" si="243"/>
        <v>k</v>
      </c>
    </row>
    <row r="1729" spans="22:26">
      <c r="V1729" s="22">
        <v>9.5299999999999994</v>
      </c>
      <c r="W1729" s="9">
        <f t="shared" si="241"/>
        <v>6</v>
      </c>
      <c r="X1729" s="9">
        <f t="shared" si="244"/>
        <v>953000</v>
      </c>
      <c r="Y1729" s="11" t="str">
        <f t="shared" si="242"/>
        <v>953</v>
      </c>
      <c r="Z1729" s="11" t="str">
        <f t="shared" si="243"/>
        <v>k</v>
      </c>
    </row>
    <row r="1730" spans="22:26">
      <c r="V1730" s="22">
        <v>9.65</v>
      </c>
      <c r="W1730" s="9">
        <f t="shared" si="241"/>
        <v>6</v>
      </c>
      <c r="X1730" s="9">
        <f t="shared" si="244"/>
        <v>965000</v>
      </c>
      <c r="Y1730" s="11" t="str">
        <f t="shared" si="242"/>
        <v>965</v>
      </c>
      <c r="Z1730" s="11" t="str">
        <f t="shared" si="243"/>
        <v>k</v>
      </c>
    </row>
    <row r="1731" spans="22:26">
      <c r="V1731" s="22">
        <v>9.76</v>
      </c>
      <c r="W1731" s="9">
        <f t="shared" si="241"/>
        <v>6</v>
      </c>
      <c r="X1731" s="9">
        <f t="shared" si="244"/>
        <v>976000</v>
      </c>
      <c r="Y1731" s="11" t="str">
        <f t="shared" si="242"/>
        <v>976</v>
      </c>
      <c r="Z1731" s="11" t="str">
        <f t="shared" si="243"/>
        <v>k</v>
      </c>
    </row>
    <row r="1732" spans="22:26">
      <c r="V1732" s="22">
        <v>9.8800000000000008</v>
      </c>
      <c r="W1732" s="9">
        <f t="shared" si="241"/>
        <v>6</v>
      </c>
      <c r="X1732" s="9">
        <f t="shared" si="244"/>
        <v>988000</v>
      </c>
      <c r="Y1732" s="11" t="str">
        <f t="shared" si="242"/>
        <v>988</v>
      </c>
      <c r="Z1732" s="11" t="str">
        <f t="shared" si="243"/>
        <v>k</v>
      </c>
    </row>
    <row r="1733" spans="22:26">
      <c r="V1733" s="16">
        <v>1</v>
      </c>
      <c r="W1733" s="9">
        <f t="shared" ref="W1733:W1796" si="245">IF(V1733=1,W1732+1,W1732)</f>
        <v>7</v>
      </c>
      <c r="X1733" s="9">
        <f t="shared" si="244"/>
        <v>1000000</v>
      </c>
      <c r="Y1733" s="11" t="str">
        <f t="shared" ref="Y1733:Y1796" si="246">TEXT(X1733*_xlfn.XLOOKUP(W1733,Index_Table,D_List),SUBSTITUTE(_xlfn.XLOOKUP(W1733,Index_Table,T_List),"""",""))</f>
        <v>1.00</v>
      </c>
      <c r="Z1733" s="11" t="str">
        <f t="shared" ref="Z1733:Z1796" si="247">_xlfn.XLOOKUP(W1733,Index_Table,Sym_List)</f>
        <v>M</v>
      </c>
    </row>
    <row r="1734" spans="22:26">
      <c r="V1734" s="22">
        <v>1.01</v>
      </c>
      <c r="W1734" s="9">
        <f t="shared" si="245"/>
        <v>7</v>
      </c>
      <c r="X1734" s="9">
        <f>V1734*10^W1734/10</f>
        <v>1010000</v>
      </c>
      <c r="Y1734" s="11" t="str">
        <f t="shared" si="246"/>
        <v>1.01</v>
      </c>
      <c r="Z1734" s="11" t="str">
        <f t="shared" si="247"/>
        <v>M</v>
      </c>
    </row>
    <row r="1735" spans="22:26">
      <c r="V1735" s="22">
        <v>1.02</v>
      </c>
      <c r="W1735" s="9">
        <f t="shared" si="245"/>
        <v>7</v>
      </c>
      <c r="X1735" s="9">
        <f t="shared" ref="X1735:X1798" si="248">V1735*10^W1735/10</f>
        <v>1020000</v>
      </c>
      <c r="Y1735" s="11" t="str">
        <f t="shared" si="246"/>
        <v>1.02</v>
      </c>
      <c r="Z1735" s="11" t="str">
        <f t="shared" si="247"/>
        <v>M</v>
      </c>
    </row>
    <row r="1736" spans="22:26">
      <c r="V1736" s="22">
        <v>1.04</v>
      </c>
      <c r="W1736" s="9">
        <f t="shared" si="245"/>
        <v>7</v>
      </c>
      <c r="X1736" s="9">
        <f t="shared" si="248"/>
        <v>1040000</v>
      </c>
      <c r="Y1736" s="11" t="str">
        <f t="shared" si="246"/>
        <v>1.04</v>
      </c>
      <c r="Z1736" s="11" t="str">
        <f t="shared" si="247"/>
        <v>M</v>
      </c>
    </row>
    <row r="1737" spans="22:26">
      <c r="V1737" s="22">
        <v>1.05</v>
      </c>
      <c r="W1737" s="9">
        <f t="shared" si="245"/>
        <v>7</v>
      </c>
      <c r="X1737" s="9">
        <f t="shared" si="248"/>
        <v>1050000</v>
      </c>
      <c r="Y1737" s="11" t="str">
        <f t="shared" si="246"/>
        <v>1.05</v>
      </c>
      <c r="Z1737" s="11" t="str">
        <f t="shared" si="247"/>
        <v>M</v>
      </c>
    </row>
    <row r="1738" spans="22:26">
      <c r="V1738" s="22">
        <v>1.06</v>
      </c>
      <c r="W1738" s="9">
        <f t="shared" si="245"/>
        <v>7</v>
      </c>
      <c r="X1738" s="9">
        <f t="shared" si="248"/>
        <v>1060000</v>
      </c>
      <c r="Y1738" s="11" t="str">
        <f t="shared" si="246"/>
        <v>1.06</v>
      </c>
      <c r="Z1738" s="11" t="str">
        <f t="shared" si="247"/>
        <v>M</v>
      </c>
    </row>
    <row r="1739" spans="22:26">
      <c r="V1739" s="22">
        <v>1.07</v>
      </c>
      <c r="W1739" s="9">
        <f t="shared" si="245"/>
        <v>7</v>
      </c>
      <c r="X1739" s="9">
        <f t="shared" si="248"/>
        <v>1070000</v>
      </c>
      <c r="Y1739" s="11" t="str">
        <f t="shared" si="246"/>
        <v>1.07</v>
      </c>
      <c r="Z1739" s="11" t="str">
        <f t="shared" si="247"/>
        <v>M</v>
      </c>
    </row>
    <row r="1740" spans="22:26">
      <c r="V1740" s="22">
        <v>1.0900000000000001</v>
      </c>
      <c r="W1740" s="9">
        <f t="shared" si="245"/>
        <v>7</v>
      </c>
      <c r="X1740" s="9">
        <f t="shared" si="248"/>
        <v>1090000</v>
      </c>
      <c r="Y1740" s="11" t="str">
        <f t="shared" si="246"/>
        <v>1.09</v>
      </c>
      <c r="Z1740" s="11" t="str">
        <f t="shared" si="247"/>
        <v>M</v>
      </c>
    </row>
    <row r="1741" spans="22:26">
      <c r="V1741" s="22">
        <v>1.1000000000000001</v>
      </c>
      <c r="W1741" s="9">
        <f t="shared" si="245"/>
        <v>7</v>
      </c>
      <c r="X1741" s="9">
        <f t="shared" si="248"/>
        <v>1100000</v>
      </c>
      <c r="Y1741" s="11" t="str">
        <f t="shared" si="246"/>
        <v>1.10</v>
      </c>
      <c r="Z1741" s="11" t="str">
        <f t="shared" si="247"/>
        <v>M</v>
      </c>
    </row>
    <row r="1742" spans="22:26">
      <c r="V1742" s="22">
        <v>1.1100000000000001</v>
      </c>
      <c r="W1742" s="9">
        <f t="shared" si="245"/>
        <v>7</v>
      </c>
      <c r="X1742" s="9">
        <f t="shared" si="248"/>
        <v>1110000.0000000002</v>
      </c>
      <c r="Y1742" s="11" t="str">
        <f t="shared" si="246"/>
        <v>1.11</v>
      </c>
      <c r="Z1742" s="11" t="str">
        <f t="shared" si="247"/>
        <v>M</v>
      </c>
    </row>
    <row r="1743" spans="22:26">
      <c r="V1743" s="22">
        <v>1.1299999999999999</v>
      </c>
      <c r="W1743" s="9">
        <f t="shared" si="245"/>
        <v>7</v>
      </c>
      <c r="X1743" s="9">
        <f t="shared" si="248"/>
        <v>1129999.9999999998</v>
      </c>
      <c r="Y1743" s="11" t="str">
        <f t="shared" si="246"/>
        <v>1.13</v>
      </c>
      <c r="Z1743" s="11" t="str">
        <f t="shared" si="247"/>
        <v>M</v>
      </c>
    </row>
    <row r="1744" spans="22:26">
      <c r="V1744" s="22">
        <v>1.1399999999999999</v>
      </c>
      <c r="W1744" s="9">
        <f t="shared" si="245"/>
        <v>7</v>
      </c>
      <c r="X1744" s="9">
        <f t="shared" si="248"/>
        <v>1139999.9999999998</v>
      </c>
      <c r="Y1744" s="11" t="str">
        <f t="shared" si="246"/>
        <v>1.14</v>
      </c>
      <c r="Z1744" s="11" t="str">
        <f t="shared" si="247"/>
        <v>M</v>
      </c>
    </row>
    <row r="1745" spans="22:26">
      <c r="V1745" s="22">
        <v>1.1499999999999999</v>
      </c>
      <c r="W1745" s="9">
        <f t="shared" si="245"/>
        <v>7</v>
      </c>
      <c r="X1745" s="9">
        <f t="shared" si="248"/>
        <v>1150000</v>
      </c>
      <c r="Y1745" s="11" t="str">
        <f t="shared" si="246"/>
        <v>1.15</v>
      </c>
      <c r="Z1745" s="11" t="str">
        <f t="shared" si="247"/>
        <v>M</v>
      </c>
    </row>
    <row r="1746" spans="22:26">
      <c r="V1746" s="22">
        <v>1.17</v>
      </c>
      <c r="W1746" s="9">
        <f t="shared" si="245"/>
        <v>7</v>
      </c>
      <c r="X1746" s="9">
        <f t="shared" si="248"/>
        <v>1170000</v>
      </c>
      <c r="Y1746" s="11" t="str">
        <f t="shared" si="246"/>
        <v>1.17</v>
      </c>
      <c r="Z1746" s="11" t="str">
        <f t="shared" si="247"/>
        <v>M</v>
      </c>
    </row>
    <row r="1747" spans="22:26">
      <c r="V1747" s="22">
        <v>1.18</v>
      </c>
      <c r="W1747" s="9">
        <f t="shared" si="245"/>
        <v>7</v>
      </c>
      <c r="X1747" s="9">
        <f t="shared" si="248"/>
        <v>1180000</v>
      </c>
      <c r="Y1747" s="11" t="str">
        <f t="shared" si="246"/>
        <v>1.18</v>
      </c>
      <c r="Z1747" s="11" t="str">
        <f t="shared" si="247"/>
        <v>M</v>
      </c>
    </row>
    <row r="1748" spans="22:26">
      <c r="V1748" s="22">
        <v>1.2</v>
      </c>
      <c r="W1748" s="9">
        <f t="shared" si="245"/>
        <v>7</v>
      </c>
      <c r="X1748" s="9">
        <f t="shared" si="248"/>
        <v>1200000</v>
      </c>
      <c r="Y1748" s="11" t="str">
        <f t="shared" si="246"/>
        <v>1.20</v>
      </c>
      <c r="Z1748" s="11" t="str">
        <f t="shared" si="247"/>
        <v>M</v>
      </c>
    </row>
    <row r="1749" spans="22:26">
      <c r="V1749" s="22">
        <v>1.21</v>
      </c>
      <c r="W1749" s="9">
        <f t="shared" si="245"/>
        <v>7</v>
      </c>
      <c r="X1749" s="9">
        <f t="shared" si="248"/>
        <v>1210000</v>
      </c>
      <c r="Y1749" s="11" t="str">
        <f t="shared" si="246"/>
        <v>1.21</v>
      </c>
      <c r="Z1749" s="11" t="str">
        <f t="shared" si="247"/>
        <v>M</v>
      </c>
    </row>
    <row r="1750" spans="22:26">
      <c r="V1750" s="22">
        <v>1.23</v>
      </c>
      <c r="W1750" s="9">
        <f t="shared" si="245"/>
        <v>7</v>
      </c>
      <c r="X1750" s="9">
        <f t="shared" si="248"/>
        <v>1230000</v>
      </c>
      <c r="Y1750" s="11" t="str">
        <f t="shared" si="246"/>
        <v>1.23</v>
      </c>
      <c r="Z1750" s="11" t="str">
        <f t="shared" si="247"/>
        <v>M</v>
      </c>
    </row>
    <row r="1751" spans="22:26">
      <c r="V1751" s="22">
        <v>1.24</v>
      </c>
      <c r="W1751" s="9">
        <f t="shared" si="245"/>
        <v>7</v>
      </c>
      <c r="X1751" s="9">
        <f t="shared" si="248"/>
        <v>1240000</v>
      </c>
      <c r="Y1751" s="11" t="str">
        <f t="shared" si="246"/>
        <v>1.24</v>
      </c>
      <c r="Z1751" s="11" t="str">
        <f t="shared" si="247"/>
        <v>M</v>
      </c>
    </row>
    <row r="1752" spans="22:26">
      <c r="V1752" s="22">
        <v>1.26</v>
      </c>
      <c r="W1752" s="9">
        <f t="shared" si="245"/>
        <v>7</v>
      </c>
      <c r="X1752" s="9">
        <f t="shared" si="248"/>
        <v>1260000</v>
      </c>
      <c r="Y1752" s="11" t="str">
        <f t="shared" si="246"/>
        <v>1.26</v>
      </c>
      <c r="Z1752" s="11" t="str">
        <f t="shared" si="247"/>
        <v>M</v>
      </c>
    </row>
    <row r="1753" spans="22:26">
      <c r="V1753" s="22">
        <v>1.27</v>
      </c>
      <c r="W1753" s="9">
        <f t="shared" si="245"/>
        <v>7</v>
      </c>
      <c r="X1753" s="9">
        <f t="shared" si="248"/>
        <v>1270000</v>
      </c>
      <c r="Y1753" s="11" t="str">
        <f t="shared" si="246"/>
        <v>1.27</v>
      </c>
      <c r="Z1753" s="11" t="str">
        <f t="shared" si="247"/>
        <v>M</v>
      </c>
    </row>
    <row r="1754" spans="22:26">
      <c r="V1754" s="22">
        <v>1.29</v>
      </c>
      <c r="W1754" s="9">
        <f t="shared" si="245"/>
        <v>7</v>
      </c>
      <c r="X1754" s="9">
        <f t="shared" si="248"/>
        <v>1290000</v>
      </c>
      <c r="Y1754" s="11" t="str">
        <f t="shared" si="246"/>
        <v>1.29</v>
      </c>
      <c r="Z1754" s="11" t="str">
        <f t="shared" si="247"/>
        <v>M</v>
      </c>
    </row>
    <row r="1755" spans="22:26">
      <c r="V1755" s="22">
        <v>1.3</v>
      </c>
      <c r="W1755" s="9">
        <f t="shared" si="245"/>
        <v>7</v>
      </c>
      <c r="X1755" s="9">
        <f t="shared" si="248"/>
        <v>1300000</v>
      </c>
      <c r="Y1755" s="11" t="str">
        <f t="shared" si="246"/>
        <v>1.30</v>
      </c>
      <c r="Z1755" s="11" t="str">
        <f t="shared" si="247"/>
        <v>M</v>
      </c>
    </row>
    <row r="1756" spans="22:26">
      <c r="V1756" s="22">
        <v>1.32</v>
      </c>
      <c r="W1756" s="9">
        <f t="shared" si="245"/>
        <v>7</v>
      </c>
      <c r="X1756" s="9">
        <f t="shared" si="248"/>
        <v>1320000</v>
      </c>
      <c r="Y1756" s="11" t="str">
        <f t="shared" si="246"/>
        <v>1.32</v>
      </c>
      <c r="Z1756" s="11" t="str">
        <f t="shared" si="247"/>
        <v>M</v>
      </c>
    </row>
    <row r="1757" spans="22:26">
      <c r="V1757" s="22">
        <v>1.33</v>
      </c>
      <c r="W1757" s="9">
        <f t="shared" si="245"/>
        <v>7</v>
      </c>
      <c r="X1757" s="9">
        <f t="shared" si="248"/>
        <v>1330000</v>
      </c>
      <c r="Y1757" s="11" t="str">
        <f t="shared" si="246"/>
        <v>1.33</v>
      </c>
      <c r="Z1757" s="11" t="str">
        <f t="shared" si="247"/>
        <v>M</v>
      </c>
    </row>
    <row r="1758" spans="22:26">
      <c r="V1758" s="22">
        <v>1.35</v>
      </c>
      <c r="W1758" s="9">
        <f t="shared" si="245"/>
        <v>7</v>
      </c>
      <c r="X1758" s="9">
        <f t="shared" si="248"/>
        <v>1350000</v>
      </c>
      <c r="Y1758" s="11" t="str">
        <f t="shared" si="246"/>
        <v>1.35</v>
      </c>
      <c r="Z1758" s="11" t="str">
        <f t="shared" si="247"/>
        <v>M</v>
      </c>
    </row>
    <row r="1759" spans="22:26">
      <c r="V1759" s="22">
        <v>1.37</v>
      </c>
      <c r="W1759" s="9">
        <f t="shared" si="245"/>
        <v>7</v>
      </c>
      <c r="X1759" s="9">
        <f t="shared" si="248"/>
        <v>1370000.0000000002</v>
      </c>
      <c r="Y1759" s="11" t="str">
        <f t="shared" si="246"/>
        <v>1.37</v>
      </c>
      <c r="Z1759" s="11" t="str">
        <f t="shared" si="247"/>
        <v>M</v>
      </c>
    </row>
    <row r="1760" spans="22:26">
      <c r="V1760" s="22">
        <v>1.38</v>
      </c>
      <c r="W1760" s="9">
        <f t="shared" si="245"/>
        <v>7</v>
      </c>
      <c r="X1760" s="9">
        <f t="shared" si="248"/>
        <v>1379999.9999999998</v>
      </c>
      <c r="Y1760" s="11" t="str">
        <f t="shared" si="246"/>
        <v>1.38</v>
      </c>
      <c r="Z1760" s="11" t="str">
        <f t="shared" si="247"/>
        <v>M</v>
      </c>
    </row>
    <row r="1761" spans="22:26">
      <c r="V1761" s="22">
        <v>1.4</v>
      </c>
      <c r="W1761" s="9">
        <f t="shared" si="245"/>
        <v>7</v>
      </c>
      <c r="X1761" s="9">
        <f t="shared" si="248"/>
        <v>1400000</v>
      </c>
      <c r="Y1761" s="11" t="str">
        <f t="shared" si="246"/>
        <v>1.40</v>
      </c>
      <c r="Z1761" s="11" t="str">
        <f t="shared" si="247"/>
        <v>M</v>
      </c>
    </row>
    <row r="1762" spans="22:26">
      <c r="V1762" s="22">
        <v>1.42</v>
      </c>
      <c r="W1762" s="9">
        <f t="shared" si="245"/>
        <v>7</v>
      </c>
      <c r="X1762" s="9">
        <f t="shared" si="248"/>
        <v>1420000</v>
      </c>
      <c r="Y1762" s="11" t="str">
        <f t="shared" si="246"/>
        <v>1.42</v>
      </c>
      <c r="Z1762" s="11" t="str">
        <f t="shared" si="247"/>
        <v>M</v>
      </c>
    </row>
    <row r="1763" spans="22:26">
      <c r="V1763" s="22">
        <v>1.43</v>
      </c>
      <c r="W1763" s="9">
        <f t="shared" si="245"/>
        <v>7</v>
      </c>
      <c r="X1763" s="9">
        <f t="shared" si="248"/>
        <v>1430000</v>
      </c>
      <c r="Y1763" s="11" t="str">
        <f t="shared" si="246"/>
        <v>1.43</v>
      </c>
      <c r="Z1763" s="11" t="str">
        <f t="shared" si="247"/>
        <v>M</v>
      </c>
    </row>
    <row r="1764" spans="22:26">
      <c r="V1764" s="22">
        <v>1.45</v>
      </c>
      <c r="W1764" s="9">
        <f t="shared" si="245"/>
        <v>7</v>
      </c>
      <c r="X1764" s="9">
        <f t="shared" si="248"/>
        <v>1450000</v>
      </c>
      <c r="Y1764" s="11" t="str">
        <f t="shared" si="246"/>
        <v>1.45</v>
      </c>
      <c r="Z1764" s="11" t="str">
        <f t="shared" si="247"/>
        <v>M</v>
      </c>
    </row>
    <row r="1765" spans="22:26">
      <c r="V1765" s="22">
        <v>1.47</v>
      </c>
      <c r="W1765" s="9">
        <f t="shared" si="245"/>
        <v>7</v>
      </c>
      <c r="X1765" s="9">
        <f t="shared" si="248"/>
        <v>1470000</v>
      </c>
      <c r="Y1765" s="11" t="str">
        <f t="shared" si="246"/>
        <v>1.47</v>
      </c>
      <c r="Z1765" s="11" t="str">
        <f t="shared" si="247"/>
        <v>M</v>
      </c>
    </row>
    <row r="1766" spans="22:26">
      <c r="V1766" s="22">
        <v>1.49</v>
      </c>
      <c r="W1766" s="9">
        <f t="shared" si="245"/>
        <v>7</v>
      </c>
      <c r="X1766" s="9">
        <f t="shared" si="248"/>
        <v>1490000</v>
      </c>
      <c r="Y1766" s="11" t="str">
        <f t="shared" si="246"/>
        <v>1.49</v>
      </c>
      <c r="Z1766" s="11" t="str">
        <f t="shared" si="247"/>
        <v>M</v>
      </c>
    </row>
    <row r="1767" spans="22:26">
      <c r="V1767" s="22">
        <v>1.5</v>
      </c>
      <c r="W1767" s="9">
        <f t="shared" si="245"/>
        <v>7</v>
      </c>
      <c r="X1767" s="9">
        <f t="shared" si="248"/>
        <v>1500000</v>
      </c>
      <c r="Y1767" s="11" t="str">
        <f t="shared" si="246"/>
        <v>1.50</v>
      </c>
      <c r="Z1767" s="11" t="str">
        <f t="shared" si="247"/>
        <v>M</v>
      </c>
    </row>
    <row r="1768" spans="22:26">
      <c r="V1768" s="22">
        <v>1.52</v>
      </c>
      <c r="W1768" s="9">
        <f t="shared" si="245"/>
        <v>7</v>
      </c>
      <c r="X1768" s="9">
        <f t="shared" si="248"/>
        <v>1520000</v>
      </c>
      <c r="Y1768" s="11" t="str">
        <f t="shared" si="246"/>
        <v>1.52</v>
      </c>
      <c r="Z1768" s="11" t="str">
        <f t="shared" si="247"/>
        <v>M</v>
      </c>
    </row>
    <row r="1769" spans="22:26">
      <c r="V1769" s="22">
        <v>1.54</v>
      </c>
      <c r="W1769" s="9">
        <f t="shared" si="245"/>
        <v>7</v>
      </c>
      <c r="X1769" s="9">
        <f t="shared" si="248"/>
        <v>1540000</v>
      </c>
      <c r="Y1769" s="11" t="str">
        <f t="shared" si="246"/>
        <v>1.54</v>
      </c>
      <c r="Z1769" s="11" t="str">
        <f t="shared" si="247"/>
        <v>M</v>
      </c>
    </row>
    <row r="1770" spans="22:26">
      <c r="V1770" s="22">
        <v>1.56</v>
      </c>
      <c r="W1770" s="9">
        <f t="shared" si="245"/>
        <v>7</v>
      </c>
      <c r="X1770" s="9">
        <f t="shared" si="248"/>
        <v>1560000</v>
      </c>
      <c r="Y1770" s="11" t="str">
        <f t="shared" si="246"/>
        <v>1.56</v>
      </c>
      <c r="Z1770" s="11" t="str">
        <f t="shared" si="247"/>
        <v>M</v>
      </c>
    </row>
    <row r="1771" spans="22:26">
      <c r="V1771" s="22">
        <v>1.58</v>
      </c>
      <c r="W1771" s="9">
        <f t="shared" si="245"/>
        <v>7</v>
      </c>
      <c r="X1771" s="9">
        <f t="shared" si="248"/>
        <v>1580000</v>
      </c>
      <c r="Y1771" s="11" t="str">
        <f t="shared" si="246"/>
        <v>1.58</v>
      </c>
      <c r="Z1771" s="11" t="str">
        <f t="shared" si="247"/>
        <v>M</v>
      </c>
    </row>
    <row r="1772" spans="22:26">
      <c r="V1772" s="22">
        <v>1.6</v>
      </c>
      <c r="W1772" s="9">
        <f t="shared" si="245"/>
        <v>7</v>
      </c>
      <c r="X1772" s="9">
        <f t="shared" si="248"/>
        <v>1600000</v>
      </c>
      <c r="Y1772" s="11" t="str">
        <f t="shared" si="246"/>
        <v>1.60</v>
      </c>
      <c r="Z1772" s="11" t="str">
        <f t="shared" si="247"/>
        <v>M</v>
      </c>
    </row>
    <row r="1773" spans="22:26">
      <c r="V1773" s="22">
        <v>1.62</v>
      </c>
      <c r="W1773" s="9">
        <f t="shared" si="245"/>
        <v>7</v>
      </c>
      <c r="X1773" s="9">
        <f t="shared" si="248"/>
        <v>1620000.0000000002</v>
      </c>
      <c r="Y1773" s="11" t="str">
        <f t="shared" si="246"/>
        <v>1.62</v>
      </c>
      <c r="Z1773" s="11" t="str">
        <f t="shared" si="247"/>
        <v>M</v>
      </c>
    </row>
    <row r="1774" spans="22:26">
      <c r="V1774" s="22">
        <v>1.64</v>
      </c>
      <c r="W1774" s="9">
        <f t="shared" si="245"/>
        <v>7</v>
      </c>
      <c r="X1774" s="9">
        <f t="shared" si="248"/>
        <v>1639999.9999999998</v>
      </c>
      <c r="Y1774" s="11" t="str">
        <f t="shared" si="246"/>
        <v>1.64</v>
      </c>
      <c r="Z1774" s="11" t="str">
        <f t="shared" si="247"/>
        <v>M</v>
      </c>
    </row>
    <row r="1775" spans="22:26">
      <c r="V1775" s="22">
        <v>1.65</v>
      </c>
      <c r="W1775" s="9">
        <f t="shared" si="245"/>
        <v>7</v>
      </c>
      <c r="X1775" s="9">
        <f t="shared" si="248"/>
        <v>1650000</v>
      </c>
      <c r="Y1775" s="11" t="str">
        <f t="shared" si="246"/>
        <v>1.65</v>
      </c>
      <c r="Z1775" s="11" t="str">
        <f t="shared" si="247"/>
        <v>M</v>
      </c>
    </row>
    <row r="1776" spans="22:26">
      <c r="V1776" s="22">
        <v>1.67</v>
      </c>
      <c r="W1776" s="9">
        <f t="shared" si="245"/>
        <v>7</v>
      </c>
      <c r="X1776" s="9">
        <f t="shared" si="248"/>
        <v>1670000</v>
      </c>
      <c r="Y1776" s="11" t="str">
        <f t="shared" si="246"/>
        <v>1.67</v>
      </c>
      <c r="Z1776" s="11" t="str">
        <f t="shared" si="247"/>
        <v>M</v>
      </c>
    </row>
    <row r="1777" spans="22:26">
      <c r="V1777" s="22">
        <v>1.69</v>
      </c>
      <c r="W1777" s="9">
        <f t="shared" si="245"/>
        <v>7</v>
      </c>
      <c r="X1777" s="9">
        <f t="shared" si="248"/>
        <v>1690000</v>
      </c>
      <c r="Y1777" s="11" t="str">
        <f t="shared" si="246"/>
        <v>1.69</v>
      </c>
      <c r="Z1777" s="11" t="str">
        <f t="shared" si="247"/>
        <v>M</v>
      </c>
    </row>
    <row r="1778" spans="22:26">
      <c r="V1778" s="22">
        <v>1.72</v>
      </c>
      <c r="W1778" s="9">
        <f t="shared" si="245"/>
        <v>7</v>
      </c>
      <c r="X1778" s="9">
        <f t="shared" si="248"/>
        <v>1720000</v>
      </c>
      <c r="Y1778" s="11" t="str">
        <f t="shared" si="246"/>
        <v>1.72</v>
      </c>
      <c r="Z1778" s="11" t="str">
        <f t="shared" si="247"/>
        <v>M</v>
      </c>
    </row>
    <row r="1779" spans="22:26">
      <c r="V1779" s="22">
        <v>1.74</v>
      </c>
      <c r="W1779" s="9">
        <f t="shared" si="245"/>
        <v>7</v>
      </c>
      <c r="X1779" s="9">
        <f t="shared" si="248"/>
        <v>1740000</v>
      </c>
      <c r="Y1779" s="11" t="str">
        <f t="shared" si="246"/>
        <v>1.74</v>
      </c>
      <c r="Z1779" s="11" t="str">
        <f t="shared" si="247"/>
        <v>M</v>
      </c>
    </row>
    <row r="1780" spans="22:26">
      <c r="V1780" s="22">
        <v>1.76</v>
      </c>
      <c r="W1780" s="9">
        <f t="shared" si="245"/>
        <v>7</v>
      </c>
      <c r="X1780" s="9">
        <f t="shared" si="248"/>
        <v>1760000</v>
      </c>
      <c r="Y1780" s="11" t="str">
        <f t="shared" si="246"/>
        <v>1.76</v>
      </c>
      <c r="Z1780" s="11" t="str">
        <f t="shared" si="247"/>
        <v>M</v>
      </c>
    </row>
    <row r="1781" spans="22:26">
      <c r="V1781" s="22">
        <v>1.78</v>
      </c>
      <c r="W1781" s="9">
        <f t="shared" si="245"/>
        <v>7</v>
      </c>
      <c r="X1781" s="9">
        <f t="shared" si="248"/>
        <v>1780000</v>
      </c>
      <c r="Y1781" s="11" t="str">
        <f t="shared" si="246"/>
        <v>1.78</v>
      </c>
      <c r="Z1781" s="11" t="str">
        <f t="shared" si="247"/>
        <v>M</v>
      </c>
    </row>
    <row r="1782" spans="22:26">
      <c r="V1782" s="22">
        <v>1.8</v>
      </c>
      <c r="W1782" s="9">
        <f t="shared" si="245"/>
        <v>7</v>
      </c>
      <c r="X1782" s="9">
        <f t="shared" si="248"/>
        <v>1800000</v>
      </c>
      <c r="Y1782" s="11" t="str">
        <f t="shared" si="246"/>
        <v>1.80</v>
      </c>
      <c r="Z1782" s="11" t="str">
        <f t="shared" si="247"/>
        <v>M</v>
      </c>
    </row>
    <row r="1783" spans="22:26">
      <c r="V1783" s="22">
        <v>1.82</v>
      </c>
      <c r="W1783" s="9">
        <f t="shared" si="245"/>
        <v>7</v>
      </c>
      <c r="X1783" s="9">
        <f t="shared" si="248"/>
        <v>1820000</v>
      </c>
      <c r="Y1783" s="11" t="str">
        <f t="shared" si="246"/>
        <v>1.82</v>
      </c>
      <c r="Z1783" s="11" t="str">
        <f t="shared" si="247"/>
        <v>M</v>
      </c>
    </row>
    <row r="1784" spans="22:26">
      <c r="V1784" s="22">
        <v>1.84</v>
      </c>
      <c r="W1784" s="9">
        <f t="shared" si="245"/>
        <v>7</v>
      </c>
      <c r="X1784" s="9">
        <f t="shared" si="248"/>
        <v>1840000</v>
      </c>
      <c r="Y1784" s="11" t="str">
        <f t="shared" si="246"/>
        <v>1.84</v>
      </c>
      <c r="Z1784" s="11" t="str">
        <f t="shared" si="247"/>
        <v>M</v>
      </c>
    </row>
    <row r="1785" spans="22:26">
      <c r="V1785" s="22">
        <v>1.87</v>
      </c>
      <c r="W1785" s="9">
        <f t="shared" si="245"/>
        <v>7</v>
      </c>
      <c r="X1785" s="9">
        <f t="shared" si="248"/>
        <v>1870000</v>
      </c>
      <c r="Y1785" s="11" t="str">
        <f t="shared" si="246"/>
        <v>1.87</v>
      </c>
      <c r="Z1785" s="11" t="str">
        <f t="shared" si="247"/>
        <v>M</v>
      </c>
    </row>
    <row r="1786" spans="22:26">
      <c r="V1786" s="22">
        <v>1.89</v>
      </c>
      <c r="W1786" s="9">
        <f t="shared" si="245"/>
        <v>7</v>
      </c>
      <c r="X1786" s="9">
        <f t="shared" si="248"/>
        <v>1890000</v>
      </c>
      <c r="Y1786" s="11" t="str">
        <f t="shared" si="246"/>
        <v>1.89</v>
      </c>
      <c r="Z1786" s="11" t="str">
        <f t="shared" si="247"/>
        <v>M</v>
      </c>
    </row>
    <row r="1787" spans="22:26">
      <c r="V1787" s="22">
        <v>1.91</v>
      </c>
      <c r="W1787" s="9">
        <f t="shared" si="245"/>
        <v>7</v>
      </c>
      <c r="X1787" s="9">
        <f t="shared" si="248"/>
        <v>1910000</v>
      </c>
      <c r="Y1787" s="11" t="str">
        <f t="shared" si="246"/>
        <v>1.91</v>
      </c>
      <c r="Z1787" s="11" t="str">
        <f t="shared" si="247"/>
        <v>M</v>
      </c>
    </row>
    <row r="1788" spans="22:26">
      <c r="V1788" s="22">
        <v>1.93</v>
      </c>
      <c r="W1788" s="9">
        <f t="shared" si="245"/>
        <v>7</v>
      </c>
      <c r="X1788" s="9">
        <f t="shared" si="248"/>
        <v>1930000</v>
      </c>
      <c r="Y1788" s="11" t="str">
        <f t="shared" si="246"/>
        <v>1.93</v>
      </c>
      <c r="Z1788" s="11" t="str">
        <f t="shared" si="247"/>
        <v>M</v>
      </c>
    </row>
    <row r="1789" spans="22:26">
      <c r="V1789" s="22">
        <v>1.96</v>
      </c>
      <c r="W1789" s="9">
        <f t="shared" si="245"/>
        <v>7</v>
      </c>
      <c r="X1789" s="9">
        <f t="shared" si="248"/>
        <v>1960000</v>
      </c>
      <c r="Y1789" s="11" t="str">
        <f t="shared" si="246"/>
        <v>1.96</v>
      </c>
      <c r="Z1789" s="11" t="str">
        <f t="shared" si="247"/>
        <v>M</v>
      </c>
    </row>
    <row r="1790" spans="22:26">
      <c r="V1790" s="22">
        <v>1.98</v>
      </c>
      <c r="W1790" s="9">
        <f t="shared" si="245"/>
        <v>7</v>
      </c>
      <c r="X1790" s="9">
        <f t="shared" si="248"/>
        <v>1980000</v>
      </c>
      <c r="Y1790" s="11" t="str">
        <f t="shared" si="246"/>
        <v>1.98</v>
      </c>
      <c r="Z1790" s="11" t="str">
        <f t="shared" si="247"/>
        <v>M</v>
      </c>
    </row>
    <row r="1791" spans="22:26">
      <c r="V1791" s="22">
        <v>2</v>
      </c>
      <c r="W1791" s="9">
        <f t="shared" si="245"/>
        <v>7</v>
      </c>
      <c r="X1791" s="9">
        <f t="shared" si="248"/>
        <v>2000000</v>
      </c>
      <c r="Y1791" s="11" t="str">
        <f t="shared" si="246"/>
        <v>2.00</v>
      </c>
      <c r="Z1791" s="11" t="str">
        <f t="shared" si="247"/>
        <v>M</v>
      </c>
    </row>
    <row r="1792" spans="22:26">
      <c r="V1792" s="22">
        <v>2.0299999999999998</v>
      </c>
      <c r="W1792" s="9">
        <f t="shared" si="245"/>
        <v>7</v>
      </c>
      <c r="X1792" s="9">
        <f t="shared" si="248"/>
        <v>2029999.9999999995</v>
      </c>
      <c r="Y1792" s="11" t="str">
        <f t="shared" si="246"/>
        <v>2.03</v>
      </c>
      <c r="Z1792" s="11" t="str">
        <f t="shared" si="247"/>
        <v>M</v>
      </c>
    </row>
    <row r="1793" spans="22:26">
      <c r="V1793" s="22">
        <v>2.0499999999999998</v>
      </c>
      <c r="W1793" s="9">
        <f t="shared" si="245"/>
        <v>7</v>
      </c>
      <c r="X1793" s="9">
        <f t="shared" si="248"/>
        <v>2050000</v>
      </c>
      <c r="Y1793" s="11" t="str">
        <f t="shared" si="246"/>
        <v>2.05</v>
      </c>
      <c r="Z1793" s="11" t="str">
        <f t="shared" si="247"/>
        <v>M</v>
      </c>
    </row>
    <row r="1794" spans="22:26">
      <c r="V1794" s="22">
        <v>2.08</v>
      </c>
      <c r="W1794" s="9">
        <f t="shared" si="245"/>
        <v>7</v>
      </c>
      <c r="X1794" s="9">
        <f t="shared" si="248"/>
        <v>2080000</v>
      </c>
      <c r="Y1794" s="11" t="str">
        <f t="shared" si="246"/>
        <v>2.08</v>
      </c>
      <c r="Z1794" s="11" t="str">
        <f t="shared" si="247"/>
        <v>M</v>
      </c>
    </row>
    <row r="1795" spans="22:26">
      <c r="V1795" s="22">
        <v>2.1</v>
      </c>
      <c r="W1795" s="9">
        <f t="shared" si="245"/>
        <v>7</v>
      </c>
      <c r="X1795" s="9">
        <f t="shared" si="248"/>
        <v>2100000</v>
      </c>
      <c r="Y1795" s="11" t="str">
        <f t="shared" si="246"/>
        <v>2.10</v>
      </c>
      <c r="Z1795" s="11" t="str">
        <f t="shared" si="247"/>
        <v>M</v>
      </c>
    </row>
    <row r="1796" spans="22:26">
      <c r="V1796" s="22">
        <v>2.13</v>
      </c>
      <c r="W1796" s="9">
        <f t="shared" si="245"/>
        <v>7</v>
      </c>
      <c r="X1796" s="9">
        <f t="shared" si="248"/>
        <v>2130000</v>
      </c>
      <c r="Y1796" s="11" t="str">
        <f t="shared" si="246"/>
        <v>2.13</v>
      </c>
      <c r="Z1796" s="11" t="str">
        <f t="shared" si="247"/>
        <v>M</v>
      </c>
    </row>
    <row r="1797" spans="22:26">
      <c r="V1797" s="22">
        <v>2.15</v>
      </c>
      <c r="W1797" s="9">
        <f t="shared" ref="W1797:W1860" si="249">IF(V1797=1,W1796+1,W1796)</f>
        <v>7</v>
      </c>
      <c r="X1797" s="9">
        <f t="shared" si="248"/>
        <v>2150000</v>
      </c>
      <c r="Y1797" s="11" t="str">
        <f t="shared" ref="Y1797:Y1860" si="250">TEXT(X1797*_xlfn.XLOOKUP(W1797,Index_Table,D_List),SUBSTITUTE(_xlfn.XLOOKUP(W1797,Index_Table,T_List),"""",""))</f>
        <v>2.15</v>
      </c>
      <c r="Z1797" s="11" t="str">
        <f t="shared" ref="Z1797:Z1860" si="251">_xlfn.XLOOKUP(W1797,Index_Table,Sym_List)</f>
        <v>M</v>
      </c>
    </row>
    <row r="1798" spans="22:26">
      <c r="V1798" s="22">
        <v>2.1800000000000002</v>
      </c>
      <c r="W1798" s="9">
        <f t="shared" si="249"/>
        <v>7</v>
      </c>
      <c r="X1798" s="9">
        <f t="shared" si="248"/>
        <v>2180000</v>
      </c>
      <c r="Y1798" s="11" t="str">
        <f t="shared" si="250"/>
        <v>2.18</v>
      </c>
      <c r="Z1798" s="11" t="str">
        <f t="shared" si="251"/>
        <v>M</v>
      </c>
    </row>
    <row r="1799" spans="22:26">
      <c r="V1799" s="22">
        <v>2.21</v>
      </c>
      <c r="W1799" s="9">
        <f t="shared" si="249"/>
        <v>7</v>
      </c>
      <c r="X1799" s="9">
        <f t="shared" ref="X1799:X1862" si="252">V1799*10^W1799/10</f>
        <v>2210000</v>
      </c>
      <c r="Y1799" s="11" t="str">
        <f t="shared" si="250"/>
        <v>2.21</v>
      </c>
      <c r="Z1799" s="11" t="str">
        <f t="shared" si="251"/>
        <v>M</v>
      </c>
    </row>
    <row r="1800" spans="22:26">
      <c r="V1800" s="22">
        <v>2.23</v>
      </c>
      <c r="W1800" s="9">
        <f t="shared" si="249"/>
        <v>7</v>
      </c>
      <c r="X1800" s="9">
        <f t="shared" si="252"/>
        <v>2230000</v>
      </c>
      <c r="Y1800" s="11" t="str">
        <f t="shared" si="250"/>
        <v>2.23</v>
      </c>
      <c r="Z1800" s="11" t="str">
        <f t="shared" si="251"/>
        <v>M</v>
      </c>
    </row>
    <row r="1801" spans="22:26">
      <c r="V1801" s="22">
        <v>2.2599999999999998</v>
      </c>
      <c r="W1801" s="9">
        <f t="shared" si="249"/>
        <v>7</v>
      </c>
      <c r="X1801" s="9">
        <f t="shared" si="252"/>
        <v>2259999.9999999995</v>
      </c>
      <c r="Y1801" s="11" t="str">
        <f t="shared" si="250"/>
        <v>2.26</v>
      </c>
      <c r="Z1801" s="11" t="str">
        <f t="shared" si="251"/>
        <v>M</v>
      </c>
    </row>
    <row r="1802" spans="22:26">
      <c r="V1802" s="22">
        <v>2.29</v>
      </c>
      <c r="W1802" s="9">
        <f t="shared" si="249"/>
        <v>7</v>
      </c>
      <c r="X1802" s="9">
        <f t="shared" si="252"/>
        <v>2290000</v>
      </c>
      <c r="Y1802" s="11" t="str">
        <f t="shared" si="250"/>
        <v>2.29</v>
      </c>
      <c r="Z1802" s="11" t="str">
        <f t="shared" si="251"/>
        <v>M</v>
      </c>
    </row>
    <row r="1803" spans="22:26">
      <c r="V1803" s="22">
        <v>2.3199999999999998</v>
      </c>
      <c r="W1803" s="9">
        <f t="shared" si="249"/>
        <v>7</v>
      </c>
      <c r="X1803" s="9">
        <f t="shared" si="252"/>
        <v>2320000</v>
      </c>
      <c r="Y1803" s="11" t="str">
        <f t="shared" si="250"/>
        <v>2.32</v>
      </c>
      <c r="Z1803" s="11" t="str">
        <f t="shared" si="251"/>
        <v>M</v>
      </c>
    </row>
    <row r="1804" spans="22:26">
      <c r="V1804" s="22">
        <v>2.34</v>
      </c>
      <c r="W1804" s="9">
        <f t="shared" si="249"/>
        <v>7</v>
      </c>
      <c r="X1804" s="9">
        <f t="shared" si="252"/>
        <v>2340000</v>
      </c>
      <c r="Y1804" s="11" t="str">
        <f t="shared" si="250"/>
        <v>2.34</v>
      </c>
      <c r="Z1804" s="11" t="str">
        <f t="shared" si="251"/>
        <v>M</v>
      </c>
    </row>
    <row r="1805" spans="22:26">
      <c r="V1805" s="22">
        <v>2.37</v>
      </c>
      <c r="W1805" s="9">
        <f t="shared" si="249"/>
        <v>7</v>
      </c>
      <c r="X1805" s="9">
        <f t="shared" si="252"/>
        <v>2370000</v>
      </c>
      <c r="Y1805" s="11" t="str">
        <f t="shared" si="250"/>
        <v>2.37</v>
      </c>
      <c r="Z1805" s="11" t="str">
        <f t="shared" si="251"/>
        <v>M</v>
      </c>
    </row>
    <row r="1806" spans="22:26">
      <c r="V1806" s="22">
        <v>2.4</v>
      </c>
      <c r="W1806" s="9">
        <f t="shared" si="249"/>
        <v>7</v>
      </c>
      <c r="X1806" s="9">
        <f t="shared" si="252"/>
        <v>2400000</v>
      </c>
      <c r="Y1806" s="11" t="str">
        <f t="shared" si="250"/>
        <v>2.40</v>
      </c>
      <c r="Z1806" s="11" t="str">
        <f t="shared" si="251"/>
        <v>M</v>
      </c>
    </row>
    <row r="1807" spans="22:26">
      <c r="V1807" s="22">
        <v>2.4300000000000002</v>
      </c>
      <c r="W1807" s="9">
        <f t="shared" si="249"/>
        <v>7</v>
      </c>
      <c r="X1807" s="9">
        <f t="shared" si="252"/>
        <v>2430000</v>
      </c>
      <c r="Y1807" s="11" t="str">
        <f t="shared" si="250"/>
        <v>2.43</v>
      </c>
      <c r="Z1807" s="11" t="str">
        <f t="shared" si="251"/>
        <v>M</v>
      </c>
    </row>
    <row r="1808" spans="22:26">
      <c r="V1808" s="22">
        <v>2.46</v>
      </c>
      <c r="W1808" s="9">
        <f t="shared" si="249"/>
        <v>7</v>
      </c>
      <c r="X1808" s="9">
        <f t="shared" si="252"/>
        <v>2460000</v>
      </c>
      <c r="Y1808" s="11" t="str">
        <f t="shared" si="250"/>
        <v>2.46</v>
      </c>
      <c r="Z1808" s="11" t="str">
        <f t="shared" si="251"/>
        <v>M</v>
      </c>
    </row>
    <row r="1809" spans="22:26">
      <c r="V1809" s="22">
        <v>2.4900000000000002</v>
      </c>
      <c r="W1809" s="9">
        <f t="shared" si="249"/>
        <v>7</v>
      </c>
      <c r="X1809" s="9">
        <f t="shared" si="252"/>
        <v>2490000.0000000005</v>
      </c>
      <c r="Y1809" s="11" t="str">
        <f t="shared" si="250"/>
        <v>2.49</v>
      </c>
      <c r="Z1809" s="11" t="str">
        <f t="shared" si="251"/>
        <v>M</v>
      </c>
    </row>
    <row r="1810" spans="22:26">
      <c r="V1810" s="22">
        <v>2.52</v>
      </c>
      <c r="W1810" s="9">
        <f t="shared" si="249"/>
        <v>7</v>
      </c>
      <c r="X1810" s="9">
        <f t="shared" si="252"/>
        <v>2520000</v>
      </c>
      <c r="Y1810" s="11" t="str">
        <f t="shared" si="250"/>
        <v>2.52</v>
      </c>
      <c r="Z1810" s="11" t="str">
        <f t="shared" si="251"/>
        <v>M</v>
      </c>
    </row>
    <row r="1811" spans="22:26">
      <c r="V1811" s="22">
        <v>2.5499999999999998</v>
      </c>
      <c r="W1811" s="9">
        <f t="shared" si="249"/>
        <v>7</v>
      </c>
      <c r="X1811" s="9">
        <f t="shared" si="252"/>
        <v>2550000</v>
      </c>
      <c r="Y1811" s="11" t="str">
        <f t="shared" si="250"/>
        <v>2.55</v>
      </c>
      <c r="Z1811" s="11" t="str">
        <f t="shared" si="251"/>
        <v>M</v>
      </c>
    </row>
    <row r="1812" spans="22:26">
      <c r="V1812" s="22">
        <v>2.58</v>
      </c>
      <c r="W1812" s="9">
        <f t="shared" si="249"/>
        <v>7</v>
      </c>
      <c r="X1812" s="9">
        <f t="shared" si="252"/>
        <v>2580000</v>
      </c>
      <c r="Y1812" s="11" t="str">
        <f t="shared" si="250"/>
        <v>2.58</v>
      </c>
      <c r="Z1812" s="11" t="str">
        <f t="shared" si="251"/>
        <v>M</v>
      </c>
    </row>
    <row r="1813" spans="22:26">
      <c r="V1813" s="22">
        <v>2.61</v>
      </c>
      <c r="W1813" s="9">
        <f t="shared" si="249"/>
        <v>7</v>
      </c>
      <c r="X1813" s="9">
        <f t="shared" si="252"/>
        <v>2610000</v>
      </c>
      <c r="Y1813" s="11" t="str">
        <f t="shared" si="250"/>
        <v>2.61</v>
      </c>
      <c r="Z1813" s="11" t="str">
        <f t="shared" si="251"/>
        <v>M</v>
      </c>
    </row>
    <row r="1814" spans="22:26">
      <c r="V1814" s="22">
        <v>2.64</v>
      </c>
      <c r="W1814" s="9">
        <f t="shared" si="249"/>
        <v>7</v>
      </c>
      <c r="X1814" s="9">
        <f t="shared" si="252"/>
        <v>2640000</v>
      </c>
      <c r="Y1814" s="11" t="str">
        <f t="shared" si="250"/>
        <v>2.64</v>
      </c>
      <c r="Z1814" s="11" t="str">
        <f t="shared" si="251"/>
        <v>M</v>
      </c>
    </row>
    <row r="1815" spans="22:26">
      <c r="V1815" s="22">
        <v>2.67</v>
      </c>
      <c r="W1815" s="9">
        <f t="shared" si="249"/>
        <v>7</v>
      </c>
      <c r="X1815" s="9">
        <f t="shared" si="252"/>
        <v>2670000</v>
      </c>
      <c r="Y1815" s="11" t="str">
        <f t="shared" si="250"/>
        <v>2.67</v>
      </c>
      <c r="Z1815" s="11" t="str">
        <f t="shared" si="251"/>
        <v>M</v>
      </c>
    </row>
    <row r="1816" spans="22:26">
      <c r="V1816" s="22">
        <v>2.71</v>
      </c>
      <c r="W1816" s="9">
        <f t="shared" si="249"/>
        <v>7</v>
      </c>
      <c r="X1816" s="9">
        <f t="shared" si="252"/>
        <v>2710000</v>
      </c>
      <c r="Y1816" s="11" t="str">
        <f t="shared" si="250"/>
        <v>2.71</v>
      </c>
      <c r="Z1816" s="11" t="str">
        <f t="shared" si="251"/>
        <v>M</v>
      </c>
    </row>
    <row r="1817" spans="22:26">
      <c r="V1817" s="22">
        <v>2.74</v>
      </c>
      <c r="W1817" s="9">
        <f t="shared" si="249"/>
        <v>7</v>
      </c>
      <c r="X1817" s="9">
        <f t="shared" si="252"/>
        <v>2740000.0000000005</v>
      </c>
      <c r="Y1817" s="11" t="str">
        <f t="shared" si="250"/>
        <v>2.74</v>
      </c>
      <c r="Z1817" s="11" t="str">
        <f t="shared" si="251"/>
        <v>M</v>
      </c>
    </row>
    <row r="1818" spans="22:26">
      <c r="V1818" s="22">
        <v>2.77</v>
      </c>
      <c r="W1818" s="9">
        <f t="shared" si="249"/>
        <v>7</v>
      </c>
      <c r="X1818" s="9">
        <f t="shared" si="252"/>
        <v>2770000</v>
      </c>
      <c r="Y1818" s="11" t="str">
        <f t="shared" si="250"/>
        <v>2.77</v>
      </c>
      <c r="Z1818" s="11" t="str">
        <f t="shared" si="251"/>
        <v>M</v>
      </c>
    </row>
    <row r="1819" spans="22:26">
      <c r="V1819" s="22">
        <v>2.8</v>
      </c>
      <c r="W1819" s="9">
        <f t="shared" si="249"/>
        <v>7</v>
      </c>
      <c r="X1819" s="9">
        <f t="shared" si="252"/>
        <v>2800000</v>
      </c>
      <c r="Y1819" s="11" t="str">
        <f t="shared" si="250"/>
        <v>2.80</v>
      </c>
      <c r="Z1819" s="11" t="str">
        <f t="shared" si="251"/>
        <v>M</v>
      </c>
    </row>
    <row r="1820" spans="22:26">
      <c r="V1820" s="22">
        <v>2.84</v>
      </c>
      <c r="W1820" s="9">
        <f t="shared" si="249"/>
        <v>7</v>
      </c>
      <c r="X1820" s="9">
        <f t="shared" si="252"/>
        <v>2840000</v>
      </c>
      <c r="Y1820" s="11" t="str">
        <f t="shared" si="250"/>
        <v>2.84</v>
      </c>
      <c r="Z1820" s="11" t="str">
        <f t="shared" si="251"/>
        <v>M</v>
      </c>
    </row>
    <row r="1821" spans="22:26">
      <c r="V1821" s="22">
        <v>2.87</v>
      </c>
      <c r="W1821" s="9">
        <f t="shared" si="249"/>
        <v>7</v>
      </c>
      <c r="X1821" s="9">
        <f t="shared" si="252"/>
        <v>2870000</v>
      </c>
      <c r="Y1821" s="11" t="str">
        <f t="shared" si="250"/>
        <v>2.87</v>
      </c>
      <c r="Z1821" s="11" t="str">
        <f t="shared" si="251"/>
        <v>M</v>
      </c>
    </row>
    <row r="1822" spans="22:26">
      <c r="V1822" s="22">
        <v>2.91</v>
      </c>
      <c r="W1822" s="9">
        <f t="shared" si="249"/>
        <v>7</v>
      </c>
      <c r="X1822" s="9">
        <f t="shared" si="252"/>
        <v>2910000</v>
      </c>
      <c r="Y1822" s="11" t="str">
        <f t="shared" si="250"/>
        <v>2.91</v>
      </c>
      <c r="Z1822" s="11" t="str">
        <f t="shared" si="251"/>
        <v>M</v>
      </c>
    </row>
    <row r="1823" spans="22:26">
      <c r="V1823" s="22">
        <v>2.94</v>
      </c>
      <c r="W1823" s="9">
        <f t="shared" si="249"/>
        <v>7</v>
      </c>
      <c r="X1823" s="9">
        <f t="shared" si="252"/>
        <v>2940000</v>
      </c>
      <c r="Y1823" s="11" t="str">
        <f t="shared" si="250"/>
        <v>2.94</v>
      </c>
      <c r="Z1823" s="11" t="str">
        <f t="shared" si="251"/>
        <v>M</v>
      </c>
    </row>
    <row r="1824" spans="22:26">
      <c r="V1824" s="22">
        <v>2.98</v>
      </c>
      <c r="W1824" s="9">
        <f t="shared" si="249"/>
        <v>7</v>
      </c>
      <c r="X1824" s="9">
        <f t="shared" si="252"/>
        <v>2980000</v>
      </c>
      <c r="Y1824" s="11" t="str">
        <f t="shared" si="250"/>
        <v>2.98</v>
      </c>
      <c r="Z1824" s="11" t="str">
        <f t="shared" si="251"/>
        <v>M</v>
      </c>
    </row>
    <row r="1825" spans="22:26">
      <c r="V1825" s="22">
        <v>3.01</v>
      </c>
      <c r="W1825" s="9">
        <f t="shared" si="249"/>
        <v>7</v>
      </c>
      <c r="X1825" s="9">
        <f t="shared" si="252"/>
        <v>3009999.9999999995</v>
      </c>
      <c r="Y1825" s="11" t="str">
        <f t="shared" si="250"/>
        <v>3.01</v>
      </c>
      <c r="Z1825" s="11" t="str">
        <f t="shared" si="251"/>
        <v>M</v>
      </c>
    </row>
    <row r="1826" spans="22:26">
      <c r="V1826" s="22">
        <v>3.05</v>
      </c>
      <c r="W1826" s="9">
        <f t="shared" si="249"/>
        <v>7</v>
      </c>
      <c r="X1826" s="9">
        <f t="shared" si="252"/>
        <v>3050000</v>
      </c>
      <c r="Y1826" s="11" t="str">
        <f t="shared" si="250"/>
        <v>3.05</v>
      </c>
      <c r="Z1826" s="11" t="str">
        <f t="shared" si="251"/>
        <v>M</v>
      </c>
    </row>
    <row r="1827" spans="22:26">
      <c r="V1827" s="22">
        <v>3.09</v>
      </c>
      <c r="W1827" s="9">
        <f t="shared" si="249"/>
        <v>7</v>
      </c>
      <c r="X1827" s="9">
        <f t="shared" si="252"/>
        <v>3090000</v>
      </c>
      <c r="Y1827" s="11" t="str">
        <f t="shared" si="250"/>
        <v>3.09</v>
      </c>
      <c r="Z1827" s="11" t="str">
        <f t="shared" si="251"/>
        <v>M</v>
      </c>
    </row>
    <row r="1828" spans="22:26">
      <c r="V1828" s="22">
        <v>3.12</v>
      </c>
      <c r="W1828" s="9">
        <f t="shared" si="249"/>
        <v>7</v>
      </c>
      <c r="X1828" s="9">
        <f t="shared" si="252"/>
        <v>3120000</v>
      </c>
      <c r="Y1828" s="11" t="str">
        <f t="shared" si="250"/>
        <v>3.12</v>
      </c>
      <c r="Z1828" s="11" t="str">
        <f t="shared" si="251"/>
        <v>M</v>
      </c>
    </row>
    <row r="1829" spans="22:26">
      <c r="V1829" s="22">
        <v>3.16</v>
      </c>
      <c r="W1829" s="9">
        <f t="shared" si="249"/>
        <v>7</v>
      </c>
      <c r="X1829" s="9">
        <f t="shared" si="252"/>
        <v>3160000</v>
      </c>
      <c r="Y1829" s="11" t="str">
        <f t="shared" si="250"/>
        <v>3.16</v>
      </c>
      <c r="Z1829" s="11" t="str">
        <f t="shared" si="251"/>
        <v>M</v>
      </c>
    </row>
    <row r="1830" spans="22:26">
      <c r="V1830" s="22">
        <v>3.2</v>
      </c>
      <c r="W1830" s="9">
        <f t="shared" si="249"/>
        <v>7</v>
      </c>
      <c r="X1830" s="9">
        <f t="shared" si="252"/>
        <v>3200000</v>
      </c>
      <c r="Y1830" s="11" t="str">
        <f t="shared" si="250"/>
        <v>3.20</v>
      </c>
      <c r="Z1830" s="11" t="str">
        <f t="shared" si="251"/>
        <v>M</v>
      </c>
    </row>
    <row r="1831" spans="22:26">
      <c r="V1831" s="22">
        <v>3.24</v>
      </c>
      <c r="W1831" s="9">
        <f t="shared" si="249"/>
        <v>7</v>
      </c>
      <c r="X1831" s="9">
        <f t="shared" si="252"/>
        <v>3240000.0000000005</v>
      </c>
      <c r="Y1831" s="11" t="str">
        <f t="shared" si="250"/>
        <v>3.24</v>
      </c>
      <c r="Z1831" s="11" t="str">
        <f t="shared" si="251"/>
        <v>M</v>
      </c>
    </row>
    <row r="1832" spans="22:26">
      <c r="V1832" s="22">
        <v>3.28</v>
      </c>
      <c r="W1832" s="9">
        <f t="shared" si="249"/>
        <v>7</v>
      </c>
      <c r="X1832" s="9">
        <f t="shared" si="252"/>
        <v>3279999.9999999995</v>
      </c>
      <c r="Y1832" s="11" t="str">
        <f t="shared" si="250"/>
        <v>3.28</v>
      </c>
      <c r="Z1832" s="11" t="str">
        <f t="shared" si="251"/>
        <v>M</v>
      </c>
    </row>
    <row r="1833" spans="22:26">
      <c r="V1833" s="22">
        <v>3.32</v>
      </c>
      <c r="W1833" s="9">
        <f t="shared" si="249"/>
        <v>7</v>
      </c>
      <c r="X1833" s="9">
        <f t="shared" si="252"/>
        <v>3320000</v>
      </c>
      <c r="Y1833" s="11" t="str">
        <f t="shared" si="250"/>
        <v>3.32</v>
      </c>
      <c r="Z1833" s="11" t="str">
        <f t="shared" si="251"/>
        <v>M</v>
      </c>
    </row>
    <row r="1834" spans="22:26">
      <c r="V1834" s="22">
        <v>3.36</v>
      </c>
      <c r="W1834" s="9">
        <f t="shared" si="249"/>
        <v>7</v>
      </c>
      <c r="X1834" s="9">
        <f t="shared" si="252"/>
        <v>3360000</v>
      </c>
      <c r="Y1834" s="11" t="str">
        <f t="shared" si="250"/>
        <v>3.36</v>
      </c>
      <c r="Z1834" s="11" t="str">
        <f t="shared" si="251"/>
        <v>M</v>
      </c>
    </row>
    <row r="1835" spans="22:26">
      <c r="V1835" s="22">
        <v>3.4</v>
      </c>
      <c r="W1835" s="9">
        <f t="shared" si="249"/>
        <v>7</v>
      </c>
      <c r="X1835" s="9">
        <f t="shared" si="252"/>
        <v>3400000</v>
      </c>
      <c r="Y1835" s="11" t="str">
        <f t="shared" si="250"/>
        <v>3.40</v>
      </c>
      <c r="Z1835" s="11" t="str">
        <f t="shared" si="251"/>
        <v>M</v>
      </c>
    </row>
    <row r="1836" spans="22:26">
      <c r="V1836" s="22">
        <v>3.44</v>
      </c>
      <c r="W1836" s="9">
        <f t="shared" si="249"/>
        <v>7</v>
      </c>
      <c r="X1836" s="9">
        <f t="shared" si="252"/>
        <v>3440000</v>
      </c>
      <c r="Y1836" s="11" t="str">
        <f t="shared" si="250"/>
        <v>3.44</v>
      </c>
      <c r="Z1836" s="11" t="str">
        <f t="shared" si="251"/>
        <v>M</v>
      </c>
    </row>
    <row r="1837" spans="22:26">
      <c r="V1837" s="22">
        <v>3.48</v>
      </c>
      <c r="W1837" s="9">
        <f t="shared" si="249"/>
        <v>7</v>
      </c>
      <c r="X1837" s="9">
        <f t="shared" si="252"/>
        <v>3480000</v>
      </c>
      <c r="Y1837" s="11" t="str">
        <f t="shared" si="250"/>
        <v>3.48</v>
      </c>
      <c r="Z1837" s="11" t="str">
        <f t="shared" si="251"/>
        <v>M</v>
      </c>
    </row>
    <row r="1838" spans="22:26">
      <c r="V1838" s="22">
        <v>3.52</v>
      </c>
      <c r="W1838" s="9">
        <f t="shared" si="249"/>
        <v>7</v>
      </c>
      <c r="X1838" s="9">
        <f t="shared" si="252"/>
        <v>3520000</v>
      </c>
      <c r="Y1838" s="11" t="str">
        <f t="shared" si="250"/>
        <v>3.52</v>
      </c>
      <c r="Z1838" s="11" t="str">
        <f t="shared" si="251"/>
        <v>M</v>
      </c>
    </row>
    <row r="1839" spans="22:26">
      <c r="V1839" s="22">
        <v>3.57</v>
      </c>
      <c r="W1839" s="9">
        <f t="shared" si="249"/>
        <v>7</v>
      </c>
      <c r="X1839" s="9">
        <f t="shared" si="252"/>
        <v>3570000</v>
      </c>
      <c r="Y1839" s="11" t="str">
        <f t="shared" si="250"/>
        <v>3.57</v>
      </c>
      <c r="Z1839" s="11" t="str">
        <f t="shared" si="251"/>
        <v>M</v>
      </c>
    </row>
    <row r="1840" spans="22:26">
      <c r="V1840" s="22">
        <v>3.61</v>
      </c>
      <c r="W1840" s="9">
        <f t="shared" si="249"/>
        <v>7</v>
      </c>
      <c r="X1840" s="9">
        <f t="shared" si="252"/>
        <v>3610000</v>
      </c>
      <c r="Y1840" s="11" t="str">
        <f t="shared" si="250"/>
        <v>3.61</v>
      </c>
      <c r="Z1840" s="11" t="str">
        <f t="shared" si="251"/>
        <v>M</v>
      </c>
    </row>
    <row r="1841" spans="22:26">
      <c r="V1841" s="22">
        <v>3.65</v>
      </c>
      <c r="W1841" s="9">
        <f t="shared" si="249"/>
        <v>7</v>
      </c>
      <c r="X1841" s="9">
        <f t="shared" si="252"/>
        <v>3650000</v>
      </c>
      <c r="Y1841" s="11" t="str">
        <f t="shared" si="250"/>
        <v>3.65</v>
      </c>
      <c r="Z1841" s="11" t="str">
        <f t="shared" si="251"/>
        <v>M</v>
      </c>
    </row>
    <row r="1842" spans="22:26">
      <c r="V1842" s="22">
        <v>3.7</v>
      </c>
      <c r="W1842" s="9">
        <f t="shared" si="249"/>
        <v>7</v>
      </c>
      <c r="X1842" s="9">
        <f t="shared" si="252"/>
        <v>3700000</v>
      </c>
      <c r="Y1842" s="11" t="str">
        <f t="shared" si="250"/>
        <v>3.70</v>
      </c>
      <c r="Z1842" s="11" t="str">
        <f t="shared" si="251"/>
        <v>M</v>
      </c>
    </row>
    <row r="1843" spans="22:26">
      <c r="V1843" s="22">
        <v>3.74</v>
      </c>
      <c r="W1843" s="9">
        <f t="shared" si="249"/>
        <v>7</v>
      </c>
      <c r="X1843" s="9">
        <f t="shared" si="252"/>
        <v>3740000</v>
      </c>
      <c r="Y1843" s="11" t="str">
        <f t="shared" si="250"/>
        <v>3.74</v>
      </c>
      <c r="Z1843" s="11" t="str">
        <f t="shared" si="251"/>
        <v>M</v>
      </c>
    </row>
    <row r="1844" spans="22:26">
      <c r="V1844" s="22">
        <v>3.79</v>
      </c>
      <c r="W1844" s="9">
        <f t="shared" si="249"/>
        <v>7</v>
      </c>
      <c r="X1844" s="9">
        <f t="shared" si="252"/>
        <v>3790000</v>
      </c>
      <c r="Y1844" s="11" t="str">
        <f t="shared" si="250"/>
        <v>3.79</v>
      </c>
      <c r="Z1844" s="11" t="str">
        <f t="shared" si="251"/>
        <v>M</v>
      </c>
    </row>
    <row r="1845" spans="22:26">
      <c r="V1845" s="22">
        <v>3.83</v>
      </c>
      <c r="W1845" s="9">
        <f t="shared" si="249"/>
        <v>7</v>
      </c>
      <c r="X1845" s="9">
        <f t="shared" si="252"/>
        <v>3830000</v>
      </c>
      <c r="Y1845" s="11" t="str">
        <f t="shared" si="250"/>
        <v>3.83</v>
      </c>
      <c r="Z1845" s="11" t="str">
        <f t="shared" si="251"/>
        <v>M</v>
      </c>
    </row>
    <row r="1846" spans="22:26">
      <c r="V1846" s="22">
        <v>3.88</v>
      </c>
      <c r="W1846" s="9">
        <f t="shared" si="249"/>
        <v>7</v>
      </c>
      <c r="X1846" s="9">
        <f t="shared" si="252"/>
        <v>3880000</v>
      </c>
      <c r="Y1846" s="11" t="str">
        <f t="shared" si="250"/>
        <v>3.88</v>
      </c>
      <c r="Z1846" s="11" t="str">
        <f t="shared" si="251"/>
        <v>M</v>
      </c>
    </row>
    <row r="1847" spans="22:26">
      <c r="V1847" s="22">
        <v>3.92</v>
      </c>
      <c r="W1847" s="9">
        <f t="shared" si="249"/>
        <v>7</v>
      </c>
      <c r="X1847" s="9">
        <f t="shared" si="252"/>
        <v>3920000</v>
      </c>
      <c r="Y1847" s="11" t="str">
        <f t="shared" si="250"/>
        <v>3.92</v>
      </c>
      <c r="Z1847" s="11" t="str">
        <f t="shared" si="251"/>
        <v>M</v>
      </c>
    </row>
    <row r="1848" spans="22:26">
      <c r="V1848" s="22">
        <v>3.97</v>
      </c>
      <c r="W1848" s="9">
        <f t="shared" si="249"/>
        <v>7</v>
      </c>
      <c r="X1848" s="9">
        <f t="shared" si="252"/>
        <v>3970000</v>
      </c>
      <c r="Y1848" s="11" t="str">
        <f t="shared" si="250"/>
        <v>3.97</v>
      </c>
      <c r="Z1848" s="11" t="str">
        <f t="shared" si="251"/>
        <v>M</v>
      </c>
    </row>
    <row r="1849" spans="22:26">
      <c r="V1849" s="22">
        <v>4.0199999999999996</v>
      </c>
      <c r="W1849" s="9">
        <f t="shared" si="249"/>
        <v>7</v>
      </c>
      <c r="X1849" s="9">
        <f t="shared" si="252"/>
        <v>4019999.9999999991</v>
      </c>
      <c r="Y1849" s="11" t="str">
        <f t="shared" si="250"/>
        <v>4.02</v>
      </c>
      <c r="Z1849" s="11" t="str">
        <f t="shared" si="251"/>
        <v>M</v>
      </c>
    </row>
    <row r="1850" spans="22:26">
      <c r="V1850" s="22">
        <v>4.07</v>
      </c>
      <c r="W1850" s="9">
        <f t="shared" si="249"/>
        <v>7</v>
      </c>
      <c r="X1850" s="9">
        <f t="shared" si="252"/>
        <v>4070000</v>
      </c>
      <c r="Y1850" s="11" t="str">
        <f t="shared" si="250"/>
        <v>4.07</v>
      </c>
      <c r="Z1850" s="11" t="str">
        <f t="shared" si="251"/>
        <v>M</v>
      </c>
    </row>
    <row r="1851" spans="22:26">
      <c r="V1851" s="22">
        <v>4.12</v>
      </c>
      <c r="W1851" s="9">
        <f t="shared" si="249"/>
        <v>7</v>
      </c>
      <c r="X1851" s="9">
        <f t="shared" si="252"/>
        <v>4120000</v>
      </c>
      <c r="Y1851" s="11" t="str">
        <f t="shared" si="250"/>
        <v>4.12</v>
      </c>
      <c r="Z1851" s="11" t="str">
        <f t="shared" si="251"/>
        <v>M</v>
      </c>
    </row>
    <row r="1852" spans="22:26">
      <c r="V1852" s="22">
        <v>4.17</v>
      </c>
      <c r="W1852" s="9">
        <f t="shared" si="249"/>
        <v>7</v>
      </c>
      <c r="X1852" s="9">
        <f t="shared" si="252"/>
        <v>4170000</v>
      </c>
      <c r="Y1852" s="11" t="str">
        <f t="shared" si="250"/>
        <v>4.17</v>
      </c>
      <c r="Z1852" s="11" t="str">
        <f t="shared" si="251"/>
        <v>M</v>
      </c>
    </row>
    <row r="1853" spans="22:26">
      <c r="V1853" s="22">
        <v>4.22</v>
      </c>
      <c r="W1853" s="9">
        <f t="shared" si="249"/>
        <v>7</v>
      </c>
      <c r="X1853" s="9">
        <f t="shared" si="252"/>
        <v>4220000</v>
      </c>
      <c r="Y1853" s="11" t="str">
        <f t="shared" si="250"/>
        <v>4.22</v>
      </c>
      <c r="Z1853" s="11" t="str">
        <f t="shared" si="251"/>
        <v>M</v>
      </c>
    </row>
    <row r="1854" spans="22:26">
      <c r="V1854" s="22">
        <v>4.2699999999999996</v>
      </c>
      <c r="W1854" s="9">
        <f t="shared" si="249"/>
        <v>7</v>
      </c>
      <c r="X1854" s="9">
        <f t="shared" si="252"/>
        <v>4269999.9999999991</v>
      </c>
      <c r="Y1854" s="11" t="str">
        <f t="shared" si="250"/>
        <v>4.27</v>
      </c>
      <c r="Z1854" s="11" t="str">
        <f t="shared" si="251"/>
        <v>M</v>
      </c>
    </row>
    <row r="1855" spans="22:26">
      <c r="V1855" s="22">
        <v>4.32</v>
      </c>
      <c r="W1855" s="9">
        <f t="shared" si="249"/>
        <v>7</v>
      </c>
      <c r="X1855" s="9">
        <f t="shared" si="252"/>
        <v>4320000</v>
      </c>
      <c r="Y1855" s="11" t="str">
        <f t="shared" si="250"/>
        <v>4.32</v>
      </c>
      <c r="Z1855" s="11" t="str">
        <f t="shared" si="251"/>
        <v>M</v>
      </c>
    </row>
    <row r="1856" spans="22:26">
      <c r="V1856" s="22">
        <v>4.37</v>
      </c>
      <c r="W1856" s="9">
        <f t="shared" si="249"/>
        <v>7</v>
      </c>
      <c r="X1856" s="9">
        <f t="shared" si="252"/>
        <v>4370000</v>
      </c>
      <c r="Y1856" s="11" t="str">
        <f t="shared" si="250"/>
        <v>4.37</v>
      </c>
      <c r="Z1856" s="11" t="str">
        <f t="shared" si="251"/>
        <v>M</v>
      </c>
    </row>
    <row r="1857" spans="22:26">
      <c r="V1857" s="22">
        <v>4.42</v>
      </c>
      <c r="W1857" s="9">
        <f t="shared" si="249"/>
        <v>7</v>
      </c>
      <c r="X1857" s="9">
        <f t="shared" si="252"/>
        <v>4420000</v>
      </c>
      <c r="Y1857" s="11" t="str">
        <f t="shared" si="250"/>
        <v>4.42</v>
      </c>
      <c r="Z1857" s="11" t="str">
        <f t="shared" si="251"/>
        <v>M</v>
      </c>
    </row>
    <row r="1858" spans="22:26">
      <c r="V1858" s="22">
        <v>4.4800000000000004</v>
      </c>
      <c r="W1858" s="9">
        <f t="shared" si="249"/>
        <v>7</v>
      </c>
      <c r="X1858" s="9">
        <f t="shared" si="252"/>
        <v>4480000.0000000009</v>
      </c>
      <c r="Y1858" s="11" t="str">
        <f t="shared" si="250"/>
        <v>4.48</v>
      </c>
      <c r="Z1858" s="11" t="str">
        <f t="shared" si="251"/>
        <v>M</v>
      </c>
    </row>
    <row r="1859" spans="22:26">
      <c r="V1859" s="22">
        <v>4.53</v>
      </c>
      <c r="W1859" s="9">
        <f t="shared" si="249"/>
        <v>7</v>
      </c>
      <c r="X1859" s="9">
        <f t="shared" si="252"/>
        <v>4530000</v>
      </c>
      <c r="Y1859" s="11" t="str">
        <f t="shared" si="250"/>
        <v>4.53</v>
      </c>
      <c r="Z1859" s="11" t="str">
        <f t="shared" si="251"/>
        <v>M</v>
      </c>
    </row>
    <row r="1860" spans="22:26">
      <c r="V1860" s="22">
        <v>4.59</v>
      </c>
      <c r="W1860" s="9">
        <f t="shared" si="249"/>
        <v>7</v>
      </c>
      <c r="X1860" s="9">
        <f t="shared" si="252"/>
        <v>4590000</v>
      </c>
      <c r="Y1860" s="11" t="str">
        <f t="shared" si="250"/>
        <v>4.59</v>
      </c>
      <c r="Z1860" s="11" t="str">
        <f t="shared" si="251"/>
        <v>M</v>
      </c>
    </row>
    <row r="1861" spans="22:26">
      <c r="V1861" s="22">
        <v>4.6399999999999997</v>
      </c>
      <c r="W1861" s="9">
        <f t="shared" ref="W1861:W1924" si="253">IF(V1861=1,W1860+1,W1860)</f>
        <v>7</v>
      </c>
      <c r="X1861" s="9">
        <f t="shared" si="252"/>
        <v>4640000</v>
      </c>
      <c r="Y1861" s="11" t="str">
        <f t="shared" ref="Y1861:Y1924" si="254">TEXT(X1861*_xlfn.XLOOKUP(W1861,Index_Table,D_List),SUBSTITUTE(_xlfn.XLOOKUP(W1861,Index_Table,T_List),"""",""))</f>
        <v>4.64</v>
      </c>
      <c r="Z1861" s="11" t="str">
        <f t="shared" ref="Z1861:Z1925" si="255">_xlfn.XLOOKUP(W1861,Index_Table,Sym_List)</f>
        <v>M</v>
      </c>
    </row>
    <row r="1862" spans="22:26">
      <c r="V1862" s="22">
        <v>4.7</v>
      </c>
      <c r="W1862" s="9">
        <f t="shared" si="253"/>
        <v>7</v>
      </c>
      <c r="X1862" s="9">
        <f t="shared" si="252"/>
        <v>4700000</v>
      </c>
      <c r="Y1862" s="11" t="str">
        <f t="shared" si="254"/>
        <v>4.70</v>
      </c>
      <c r="Z1862" s="11" t="str">
        <f t="shared" si="255"/>
        <v>M</v>
      </c>
    </row>
    <row r="1863" spans="22:26">
      <c r="V1863" s="22">
        <v>4.75</v>
      </c>
      <c r="W1863" s="9">
        <f t="shared" si="253"/>
        <v>7</v>
      </c>
      <c r="X1863" s="9">
        <f t="shared" ref="X1863:X1925" si="256">V1863*10^W1863/10</f>
        <v>4750000</v>
      </c>
      <c r="Y1863" s="11" t="str">
        <f t="shared" si="254"/>
        <v>4.75</v>
      </c>
      <c r="Z1863" s="11" t="str">
        <f t="shared" si="255"/>
        <v>M</v>
      </c>
    </row>
    <row r="1864" spans="22:26">
      <c r="V1864" s="22">
        <v>4.8099999999999996</v>
      </c>
      <c r="W1864" s="9">
        <f t="shared" si="253"/>
        <v>7</v>
      </c>
      <c r="X1864" s="9">
        <f t="shared" si="256"/>
        <v>4809999.9999999991</v>
      </c>
      <c r="Y1864" s="11" t="str">
        <f t="shared" si="254"/>
        <v>4.81</v>
      </c>
      <c r="Z1864" s="11" t="str">
        <f t="shared" si="255"/>
        <v>M</v>
      </c>
    </row>
    <row r="1865" spans="22:26">
      <c r="V1865" s="22">
        <v>4.87</v>
      </c>
      <c r="W1865" s="9">
        <f t="shared" si="253"/>
        <v>7</v>
      </c>
      <c r="X1865" s="9">
        <f t="shared" si="256"/>
        <v>4870000</v>
      </c>
      <c r="Y1865" s="11" t="str">
        <f t="shared" si="254"/>
        <v>4.87</v>
      </c>
      <c r="Z1865" s="11" t="str">
        <f t="shared" si="255"/>
        <v>M</v>
      </c>
    </row>
    <row r="1866" spans="22:26">
      <c r="V1866" s="22">
        <v>4.93</v>
      </c>
      <c r="W1866" s="9">
        <f t="shared" si="253"/>
        <v>7</v>
      </c>
      <c r="X1866" s="9">
        <f t="shared" si="256"/>
        <v>4930000</v>
      </c>
      <c r="Y1866" s="11" t="str">
        <f t="shared" si="254"/>
        <v>4.93</v>
      </c>
      <c r="Z1866" s="11" t="str">
        <f t="shared" si="255"/>
        <v>M</v>
      </c>
    </row>
    <row r="1867" spans="22:26">
      <c r="V1867" s="22">
        <v>4.99</v>
      </c>
      <c r="W1867" s="9">
        <f t="shared" si="253"/>
        <v>7</v>
      </c>
      <c r="X1867" s="9">
        <f t="shared" si="256"/>
        <v>4990000</v>
      </c>
      <c r="Y1867" s="11" t="str">
        <f t="shared" si="254"/>
        <v>4.99</v>
      </c>
      <c r="Z1867" s="11" t="str">
        <f t="shared" si="255"/>
        <v>M</v>
      </c>
    </row>
    <row r="1868" spans="22:26">
      <c r="V1868" s="22">
        <v>5.05</v>
      </c>
      <c r="W1868" s="9">
        <f t="shared" si="253"/>
        <v>7</v>
      </c>
      <c r="X1868" s="9">
        <f t="shared" si="256"/>
        <v>5050000</v>
      </c>
      <c r="Y1868" s="11" t="str">
        <f t="shared" si="254"/>
        <v>5.05</v>
      </c>
      <c r="Z1868" s="11" t="str">
        <f t="shared" si="255"/>
        <v>M</v>
      </c>
    </row>
    <row r="1869" spans="22:26">
      <c r="V1869" s="22">
        <v>5.1100000000000003</v>
      </c>
      <c r="W1869" s="9">
        <f t="shared" si="253"/>
        <v>7</v>
      </c>
      <c r="X1869" s="9">
        <f t="shared" si="256"/>
        <v>5110000</v>
      </c>
      <c r="Y1869" s="11" t="str">
        <f t="shared" si="254"/>
        <v>5.11</v>
      </c>
      <c r="Z1869" s="11" t="str">
        <f t="shared" si="255"/>
        <v>M</v>
      </c>
    </row>
    <row r="1870" spans="22:26">
      <c r="V1870" s="22">
        <v>5.17</v>
      </c>
      <c r="W1870" s="9">
        <f t="shared" si="253"/>
        <v>7</v>
      </c>
      <c r="X1870" s="9">
        <f t="shared" si="256"/>
        <v>5170000</v>
      </c>
      <c r="Y1870" s="11" t="str">
        <f t="shared" si="254"/>
        <v>5.17</v>
      </c>
      <c r="Z1870" s="11" t="str">
        <f t="shared" si="255"/>
        <v>M</v>
      </c>
    </row>
    <row r="1871" spans="22:26">
      <c r="V1871" s="22">
        <v>5.23</v>
      </c>
      <c r="W1871" s="9">
        <f t="shared" si="253"/>
        <v>7</v>
      </c>
      <c r="X1871" s="9">
        <f t="shared" si="256"/>
        <v>5230000.0000000009</v>
      </c>
      <c r="Y1871" s="11" t="str">
        <f t="shared" si="254"/>
        <v>5.23</v>
      </c>
      <c r="Z1871" s="11" t="str">
        <f t="shared" si="255"/>
        <v>M</v>
      </c>
    </row>
    <row r="1872" spans="22:26">
      <c r="V1872" s="22">
        <v>5.3</v>
      </c>
      <c r="W1872" s="9">
        <f t="shared" si="253"/>
        <v>7</v>
      </c>
      <c r="X1872" s="9">
        <f t="shared" si="256"/>
        <v>5300000</v>
      </c>
      <c r="Y1872" s="11" t="str">
        <f t="shared" si="254"/>
        <v>5.30</v>
      </c>
      <c r="Z1872" s="11" t="str">
        <f t="shared" si="255"/>
        <v>M</v>
      </c>
    </row>
    <row r="1873" spans="22:26">
      <c r="V1873" s="22">
        <v>5.36</v>
      </c>
      <c r="W1873" s="9">
        <f t="shared" si="253"/>
        <v>7</v>
      </c>
      <c r="X1873" s="9">
        <f t="shared" si="256"/>
        <v>5360000</v>
      </c>
      <c r="Y1873" s="11" t="str">
        <f t="shared" si="254"/>
        <v>5.36</v>
      </c>
      <c r="Z1873" s="11" t="str">
        <f t="shared" si="255"/>
        <v>M</v>
      </c>
    </row>
    <row r="1874" spans="22:26">
      <c r="V1874" s="22">
        <v>5.42</v>
      </c>
      <c r="W1874" s="9">
        <f t="shared" si="253"/>
        <v>7</v>
      </c>
      <c r="X1874" s="9">
        <f t="shared" si="256"/>
        <v>5420000</v>
      </c>
      <c r="Y1874" s="11" t="str">
        <f t="shared" si="254"/>
        <v>5.42</v>
      </c>
      <c r="Z1874" s="11" t="str">
        <f t="shared" si="255"/>
        <v>M</v>
      </c>
    </row>
    <row r="1875" spans="22:26">
      <c r="V1875" s="22">
        <v>5.49</v>
      </c>
      <c r="W1875" s="9">
        <f t="shared" si="253"/>
        <v>7</v>
      </c>
      <c r="X1875" s="9">
        <f t="shared" si="256"/>
        <v>5490000</v>
      </c>
      <c r="Y1875" s="11" t="str">
        <f t="shared" si="254"/>
        <v>5.49</v>
      </c>
      <c r="Z1875" s="11" t="str">
        <f t="shared" si="255"/>
        <v>M</v>
      </c>
    </row>
    <row r="1876" spans="22:26">
      <c r="V1876" s="22">
        <v>5.56</v>
      </c>
      <c r="W1876" s="9">
        <f t="shared" si="253"/>
        <v>7</v>
      </c>
      <c r="X1876" s="9">
        <f t="shared" si="256"/>
        <v>5559999.9999999991</v>
      </c>
      <c r="Y1876" s="11" t="str">
        <f t="shared" si="254"/>
        <v>5.56</v>
      </c>
      <c r="Z1876" s="11" t="str">
        <f t="shared" si="255"/>
        <v>M</v>
      </c>
    </row>
    <row r="1877" spans="22:26">
      <c r="V1877" s="22">
        <v>5.62</v>
      </c>
      <c r="W1877" s="9">
        <f t="shared" si="253"/>
        <v>7</v>
      </c>
      <c r="X1877" s="9">
        <f t="shared" si="256"/>
        <v>5620000</v>
      </c>
      <c r="Y1877" s="11" t="str">
        <f t="shared" si="254"/>
        <v>5.62</v>
      </c>
      <c r="Z1877" s="11" t="str">
        <f t="shared" si="255"/>
        <v>M</v>
      </c>
    </row>
    <row r="1878" spans="22:26">
      <c r="V1878" s="22">
        <v>5.69</v>
      </c>
      <c r="W1878" s="9">
        <f t="shared" si="253"/>
        <v>7</v>
      </c>
      <c r="X1878" s="9">
        <f t="shared" si="256"/>
        <v>5690000.0000000009</v>
      </c>
      <c r="Y1878" s="11" t="str">
        <f t="shared" si="254"/>
        <v>5.69</v>
      </c>
      <c r="Z1878" s="11" t="str">
        <f t="shared" si="255"/>
        <v>M</v>
      </c>
    </row>
    <row r="1879" spans="22:26">
      <c r="V1879" s="22">
        <v>5.76</v>
      </c>
      <c r="W1879" s="9">
        <f t="shared" si="253"/>
        <v>7</v>
      </c>
      <c r="X1879" s="9">
        <f t="shared" si="256"/>
        <v>5760000</v>
      </c>
      <c r="Y1879" s="11" t="str">
        <f t="shared" si="254"/>
        <v>5.76</v>
      </c>
      <c r="Z1879" s="11" t="str">
        <f t="shared" si="255"/>
        <v>M</v>
      </c>
    </row>
    <row r="1880" spans="22:26">
      <c r="V1880" s="22">
        <v>5.83</v>
      </c>
      <c r="W1880" s="9">
        <f t="shared" si="253"/>
        <v>7</v>
      </c>
      <c r="X1880" s="9">
        <f t="shared" si="256"/>
        <v>5830000</v>
      </c>
      <c r="Y1880" s="11" t="str">
        <f t="shared" si="254"/>
        <v>5.83</v>
      </c>
      <c r="Z1880" s="11" t="str">
        <f t="shared" si="255"/>
        <v>M</v>
      </c>
    </row>
    <row r="1881" spans="22:26">
      <c r="V1881" s="22">
        <v>5.9</v>
      </c>
      <c r="W1881" s="9">
        <f t="shared" si="253"/>
        <v>7</v>
      </c>
      <c r="X1881" s="9">
        <f t="shared" si="256"/>
        <v>5900000</v>
      </c>
      <c r="Y1881" s="11" t="str">
        <f t="shared" si="254"/>
        <v>5.90</v>
      </c>
      <c r="Z1881" s="11" t="str">
        <f t="shared" si="255"/>
        <v>M</v>
      </c>
    </row>
    <row r="1882" spans="22:26">
      <c r="V1882" s="22">
        <v>5.97</v>
      </c>
      <c r="W1882" s="9">
        <f t="shared" si="253"/>
        <v>7</v>
      </c>
      <c r="X1882" s="9">
        <f t="shared" si="256"/>
        <v>5970000</v>
      </c>
      <c r="Y1882" s="11" t="str">
        <f t="shared" si="254"/>
        <v>5.97</v>
      </c>
      <c r="Z1882" s="11" t="str">
        <f t="shared" si="255"/>
        <v>M</v>
      </c>
    </row>
    <row r="1883" spans="22:26">
      <c r="V1883" s="22">
        <v>6.04</v>
      </c>
      <c r="W1883" s="9">
        <f t="shared" si="253"/>
        <v>7</v>
      </c>
      <c r="X1883" s="9">
        <f t="shared" si="256"/>
        <v>6040000</v>
      </c>
      <c r="Y1883" s="11" t="str">
        <f t="shared" si="254"/>
        <v>6.04</v>
      </c>
      <c r="Z1883" s="11" t="str">
        <f t="shared" si="255"/>
        <v>M</v>
      </c>
    </row>
    <row r="1884" spans="22:26">
      <c r="V1884" s="22">
        <v>6.12</v>
      </c>
      <c r="W1884" s="9">
        <f t="shared" si="253"/>
        <v>7</v>
      </c>
      <c r="X1884" s="9">
        <f t="shared" si="256"/>
        <v>6120000</v>
      </c>
      <c r="Y1884" s="11" t="str">
        <f t="shared" si="254"/>
        <v>6.12</v>
      </c>
      <c r="Z1884" s="11" t="str">
        <f t="shared" si="255"/>
        <v>M</v>
      </c>
    </row>
    <row r="1885" spans="22:26">
      <c r="V1885" s="22">
        <v>6.19</v>
      </c>
      <c r="W1885" s="9">
        <f t="shared" si="253"/>
        <v>7</v>
      </c>
      <c r="X1885" s="9">
        <f t="shared" si="256"/>
        <v>6190000.0000000009</v>
      </c>
      <c r="Y1885" s="11" t="str">
        <f t="shared" si="254"/>
        <v>6.19</v>
      </c>
      <c r="Z1885" s="11" t="str">
        <f t="shared" si="255"/>
        <v>M</v>
      </c>
    </row>
    <row r="1886" spans="22:26">
      <c r="V1886" s="22">
        <v>6.26</v>
      </c>
      <c r="W1886" s="9">
        <f t="shared" si="253"/>
        <v>7</v>
      </c>
      <c r="X1886" s="9">
        <f t="shared" si="256"/>
        <v>6260000</v>
      </c>
      <c r="Y1886" s="11" t="str">
        <f t="shared" si="254"/>
        <v>6.26</v>
      </c>
      <c r="Z1886" s="11" t="str">
        <f t="shared" si="255"/>
        <v>M</v>
      </c>
    </row>
    <row r="1887" spans="22:26">
      <c r="V1887" s="22">
        <v>6.34</v>
      </c>
      <c r="W1887" s="9">
        <f t="shared" si="253"/>
        <v>7</v>
      </c>
      <c r="X1887" s="9">
        <f t="shared" si="256"/>
        <v>6340000</v>
      </c>
      <c r="Y1887" s="11" t="str">
        <f t="shared" si="254"/>
        <v>6.34</v>
      </c>
      <c r="Z1887" s="11" t="str">
        <f t="shared" si="255"/>
        <v>M</v>
      </c>
    </row>
    <row r="1888" spans="22:26">
      <c r="V1888" s="22">
        <v>6.42</v>
      </c>
      <c r="W1888" s="9">
        <f t="shared" si="253"/>
        <v>7</v>
      </c>
      <c r="X1888" s="9">
        <f t="shared" si="256"/>
        <v>6420000</v>
      </c>
      <c r="Y1888" s="11" t="str">
        <f t="shared" si="254"/>
        <v>6.42</v>
      </c>
      <c r="Z1888" s="11" t="str">
        <f t="shared" si="255"/>
        <v>M</v>
      </c>
    </row>
    <row r="1889" spans="22:26">
      <c r="V1889" s="22">
        <v>6.49</v>
      </c>
      <c r="W1889" s="9">
        <f t="shared" si="253"/>
        <v>7</v>
      </c>
      <c r="X1889" s="9">
        <f t="shared" si="256"/>
        <v>6490000</v>
      </c>
      <c r="Y1889" s="11" t="str">
        <f t="shared" si="254"/>
        <v>6.49</v>
      </c>
      <c r="Z1889" s="11" t="str">
        <f t="shared" si="255"/>
        <v>M</v>
      </c>
    </row>
    <row r="1890" spans="22:26">
      <c r="V1890" s="22">
        <v>6.57</v>
      </c>
      <c r="W1890" s="9">
        <f t="shared" si="253"/>
        <v>7</v>
      </c>
      <c r="X1890" s="9">
        <f t="shared" si="256"/>
        <v>6570000</v>
      </c>
      <c r="Y1890" s="11" t="str">
        <f t="shared" si="254"/>
        <v>6.57</v>
      </c>
      <c r="Z1890" s="11" t="str">
        <f t="shared" si="255"/>
        <v>M</v>
      </c>
    </row>
    <row r="1891" spans="22:26">
      <c r="V1891" s="22">
        <v>6.65</v>
      </c>
      <c r="W1891" s="9">
        <f t="shared" si="253"/>
        <v>7</v>
      </c>
      <c r="X1891" s="9">
        <f t="shared" si="256"/>
        <v>6650000</v>
      </c>
      <c r="Y1891" s="11" t="str">
        <f t="shared" si="254"/>
        <v>6.65</v>
      </c>
      <c r="Z1891" s="11" t="str">
        <f t="shared" si="255"/>
        <v>M</v>
      </c>
    </row>
    <row r="1892" spans="22:26">
      <c r="V1892" s="22">
        <v>6.73</v>
      </c>
      <c r="W1892" s="9">
        <f t="shared" si="253"/>
        <v>7</v>
      </c>
      <c r="X1892" s="9">
        <f t="shared" si="256"/>
        <v>6730000</v>
      </c>
      <c r="Y1892" s="11" t="str">
        <f t="shared" si="254"/>
        <v>6.73</v>
      </c>
      <c r="Z1892" s="11" t="str">
        <f t="shared" si="255"/>
        <v>M</v>
      </c>
    </row>
    <row r="1893" spans="22:26">
      <c r="V1893" s="22">
        <v>6.81</v>
      </c>
      <c r="W1893" s="9">
        <f t="shared" si="253"/>
        <v>7</v>
      </c>
      <c r="X1893" s="9">
        <f t="shared" si="256"/>
        <v>6810000</v>
      </c>
      <c r="Y1893" s="11" t="str">
        <f t="shared" si="254"/>
        <v>6.81</v>
      </c>
      <c r="Z1893" s="11" t="str">
        <f t="shared" si="255"/>
        <v>M</v>
      </c>
    </row>
    <row r="1894" spans="22:26">
      <c r="V1894" s="22">
        <v>6.9</v>
      </c>
      <c r="W1894" s="9">
        <f t="shared" si="253"/>
        <v>7</v>
      </c>
      <c r="X1894" s="9">
        <f t="shared" si="256"/>
        <v>6900000</v>
      </c>
      <c r="Y1894" s="11" t="str">
        <f t="shared" si="254"/>
        <v>6.90</v>
      </c>
      <c r="Z1894" s="11" t="str">
        <f t="shared" si="255"/>
        <v>M</v>
      </c>
    </row>
    <row r="1895" spans="22:26">
      <c r="V1895" s="22">
        <v>6.98</v>
      </c>
      <c r="W1895" s="9">
        <f t="shared" si="253"/>
        <v>7</v>
      </c>
      <c r="X1895" s="9">
        <f t="shared" si="256"/>
        <v>6980000</v>
      </c>
      <c r="Y1895" s="11" t="str">
        <f t="shared" si="254"/>
        <v>6.98</v>
      </c>
      <c r="Z1895" s="11" t="str">
        <f t="shared" si="255"/>
        <v>M</v>
      </c>
    </row>
    <row r="1896" spans="22:26">
      <c r="V1896" s="22">
        <v>7.06</v>
      </c>
      <c r="W1896" s="9">
        <f t="shared" si="253"/>
        <v>7</v>
      </c>
      <c r="X1896" s="9">
        <f t="shared" si="256"/>
        <v>7060000</v>
      </c>
      <c r="Y1896" s="11" t="str">
        <f t="shared" si="254"/>
        <v>7.06</v>
      </c>
      <c r="Z1896" s="11" t="str">
        <f t="shared" si="255"/>
        <v>M</v>
      </c>
    </row>
    <row r="1897" spans="22:26">
      <c r="V1897" s="22">
        <v>7.15</v>
      </c>
      <c r="W1897" s="9">
        <f t="shared" si="253"/>
        <v>7</v>
      </c>
      <c r="X1897" s="9">
        <f t="shared" si="256"/>
        <v>7150000</v>
      </c>
      <c r="Y1897" s="11" t="str">
        <f t="shared" si="254"/>
        <v>7.15</v>
      </c>
      <c r="Z1897" s="11" t="str">
        <f t="shared" si="255"/>
        <v>M</v>
      </c>
    </row>
    <row r="1898" spans="22:26">
      <c r="V1898" s="22">
        <v>7.23</v>
      </c>
      <c r="W1898" s="9">
        <f t="shared" si="253"/>
        <v>7</v>
      </c>
      <c r="X1898" s="9">
        <f t="shared" si="256"/>
        <v>7230000</v>
      </c>
      <c r="Y1898" s="11" t="str">
        <f t="shared" si="254"/>
        <v>7.23</v>
      </c>
      <c r="Z1898" s="11" t="str">
        <f t="shared" si="255"/>
        <v>M</v>
      </c>
    </row>
    <row r="1899" spans="22:26">
      <c r="V1899" s="22">
        <v>7.32</v>
      </c>
      <c r="W1899" s="9">
        <f t="shared" si="253"/>
        <v>7</v>
      </c>
      <c r="X1899" s="9">
        <f t="shared" si="256"/>
        <v>7320000</v>
      </c>
      <c r="Y1899" s="11" t="str">
        <f t="shared" si="254"/>
        <v>7.32</v>
      </c>
      <c r="Z1899" s="11" t="str">
        <f t="shared" si="255"/>
        <v>M</v>
      </c>
    </row>
    <row r="1900" spans="22:26">
      <c r="V1900" s="22">
        <v>7.41</v>
      </c>
      <c r="W1900" s="9">
        <f t="shared" si="253"/>
        <v>7</v>
      </c>
      <c r="X1900" s="9">
        <f t="shared" si="256"/>
        <v>7410000</v>
      </c>
      <c r="Y1900" s="11" t="str">
        <f t="shared" si="254"/>
        <v>7.41</v>
      </c>
      <c r="Z1900" s="11" t="str">
        <f t="shared" si="255"/>
        <v>M</v>
      </c>
    </row>
    <row r="1901" spans="22:26">
      <c r="V1901" s="22">
        <v>7.5</v>
      </c>
      <c r="W1901" s="9">
        <f t="shared" si="253"/>
        <v>7</v>
      </c>
      <c r="X1901" s="9">
        <f t="shared" si="256"/>
        <v>7500000</v>
      </c>
      <c r="Y1901" s="11" t="str">
        <f t="shared" si="254"/>
        <v>7.50</v>
      </c>
      <c r="Z1901" s="11" t="str">
        <f t="shared" si="255"/>
        <v>M</v>
      </c>
    </row>
    <row r="1902" spans="22:26">
      <c r="V1902" s="22">
        <v>7.59</v>
      </c>
      <c r="W1902" s="9">
        <f t="shared" si="253"/>
        <v>7</v>
      </c>
      <c r="X1902" s="9">
        <f t="shared" si="256"/>
        <v>7590000</v>
      </c>
      <c r="Y1902" s="11" t="str">
        <f t="shared" si="254"/>
        <v>7.59</v>
      </c>
      <c r="Z1902" s="11" t="str">
        <f t="shared" si="255"/>
        <v>M</v>
      </c>
    </row>
    <row r="1903" spans="22:26">
      <c r="V1903" s="22">
        <v>7.68</v>
      </c>
      <c r="W1903" s="9">
        <f t="shared" si="253"/>
        <v>7</v>
      </c>
      <c r="X1903" s="9">
        <f t="shared" si="256"/>
        <v>7680000</v>
      </c>
      <c r="Y1903" s="11" t="str">
        <f t="shared" si="254"/>
        <v>7.68</v>
      </c>
      <c r="Z1903" s="11" t="str">
        <f t="shared" si="255"/>
        <v>M</v>
      </c>
    </row>
    <row r="1904" spans="22:26">
      <c r="V1904" s="22">
        <v>7.77</v>
      </c>
      <c r="W1904" s="9">
        <f t="shared" si="253"/>
        <v>7</v>
      </c>
      <c r="X1904" s="9">
        <f t="shared" si="256"/>
        <v>7770000</v>
      </c>
      <c r="Y1904" s="11" t="str">
        <f t="shared" si="254"/>
        <v>7.77</v>
      </c>
      <c r="Z1904" s="11" t="str">
        <f t="shared" si="255"/>
        <v>M</v>
      </c>
    </row>
    <row r="1905" spans="22:26">
      <c r="V1905" s="22">
        <v>7.87</v>
      </c>
      <c r="W1905" s="9">
        <f t="shared" si="253"/>
        <v>7</v>
      </c>
      <c r="X1905" s="9">
        <f t="shared" si="256"/>
        <v>7870000</v>
      </c>
      <c r="Y1905" s="11" t="str">
        <f t="shared" si="254"/>
        <v>7.87</v>
      </c>
      <c r="Z1905" s="11" t="str">
        <f t="shared" si="255"/>
        <v>M</v>
      </c>
    </row>
    <row r="1906" spans="22:26">
      <c r="V1906" s="22">
        <v>7.96</v>
      </c>
      <c r="W1906" s="9">
        <f t="shared" si="253"/>
        <v>7</v>
      </c>
      <c r="X1906" s="9">
        <f t="shared" si="256"/>
        <v>7960000</v>
      </c>
      <c r="Y1906" s="11" t="str">
        <f t="shared" si="254"/>
        <v>7.96</v>
      </c>
      <c r="Z1906" s="11" t="str">
        <f t="shared" si="255"/>
        <v>M</v>
      </c>
    </row>
    <row r="1907" spans="22:26">
      <c r="V1907" s="22">
        <v>8.06</v>
      </c>
      <c r="W1907" s="9">
        <f t="shared" si="253"/>
        <v>7</v>
      </c>
      <c r="X1907" s="9">
        <f t="shared" si="256"/>
        <v>8060000</v>
      </c>
      <c r="Y1907" s="11" t="str">
        <f t="shared" si="254"/>
        <v>8.06</v>
      </c>
      <c r="Z1907" s="11" t="str">
        <f t="shared" si="255"/>
        <v>M</v>
      </c>
    </row>
    <row r="1908" spans="22:26">
      <c r="V1908" s="22">
        <v>8.16</v>
      </c>
      <c r="W1908" s="9">
        <f t="shared" si="253"/>
        <v>7</v>
      </c>
      <c r="X1908" s="9">
        <f t="shared" si="256"/>
        <v>8160000</v>
      </c>
      <c r="Y1908" s="11" t="str">
        <f t="shared" si="254"/>
        <v>8.16</v>
      </c>
      <c r="Z1908" s="11" t="str">
        <f t="shared" si="255"/>
        <v>M</v>
      </c>
    </row>
    <row r="1909" spans="22:26">
      <c r="V1909" s="22">
        <v>8.25</v>
      </c>
      <c r="W1909" s="9">
        <f t="shared" si="253"/>
        <v>7</v>
      </c>
      <c r="X1909" s="9">
        <f t="shared" si="256"/>
        <v>8250000</v>
      </c>
      <c r="Y1909" s="11" t="str">
        <f t="shared" si="254"/>
        <v>8.25</v>
      </c>
      <c r="Z1909" s="11" t="str">
        <f t="shared" si="255"/>
        <v>M</v>
      </c>
    </row>
    <row r="1910" spans="22:26">
      <c r="V1910" s="22">
        <v>8.35</v>
      </c>
      <c r="W1910" s="9">
        <f t="shared" si="253"/>
        <v>7</v>
      </c>
      <c r="X1910" s="9">
        <f t="shared" si="256"/>
        <v>8350000</v>
      </c>
      <c r="Y1910" s="11" t="str">
        <f t="shared" si="254"/>
        <v>8.35</v>
      </c>
      <c r="Z1910" s="11" t="str">
        <f t="shared" si="255"/>
        <v>M</v>
      </c>
    </row>
    <row r="1911" spans="22:26">
      <c r="V1911" s="22">
        <v>8.4499999999999993</v>
      </c>
      <c r="W1911" s="9">
        <f t="shared" si="253"/>
        <v>7</v>
      </c>
      <c r="X1911" s="9">
        <f t="shared" si="256"/>
        <v>8450000</v>
      </c>
      <c r="Y1911" s="11" t="str">
        <f t="shared" si="254"/>
        <v>8.45</v>
      </c>
      <c r="Z1911" s="11" t="str">
        <f t="shared" si="255"/>
        <v>M</v>
      </c>
    </row>
    <row r="1912" spans="22:26">
      <c r="V1912" s="22">
        <v>8.56</v>
      </c>
      <c r="W1912" s="9">
        <f t="shared" si="253"/>
        <v>7</v>
      </c>
      <c r="X1912" s="9">
        <f t="shared" si="256"/>
        <v>8560000</v>
      </c>
      <c r="Y1912" s="11" t="str">
        <f t="shared" si="254"/>
        <v>8.56</v>
      </c>
      <c r="Z1912" s="11" t="str">
        <f t="shared" si="255"/>
        <v>M</v>
      </c>
    </row>
    <row r="1913" spans="22:26">
      <c r="V1913" s="22">
        <v>8.66</v>
      </c>
      <c r="W1913" s="9">
        <f t="shared" si="253"/>
        <v>7</v>
      </c>
      <c r="X1913" s="9">
        <f t="shared" si="256"/>
        <v>8660000</v>
      </c>
      <c r="Y1913" s="11" t="str">
        <f t="shared" si="254"/>
        <v>8.66</v>
      </c>
      <c r="Z1913" s="11" t="str">
        <f t="shared" si="255"/>
        <v>M</v>
      </c>
    </row>
    <row r="1914" spans="22:26">
      <c r="V1914" s="22">
        <v>8.76</v>
      </c>
      <c r="W1914" s="9">
        <f t="shared" si="253"/>
        <v>7</v>
      </c>
      <c r="X1914" s="9">
        <f t="shared" si="256"/>
        <v>8760000</v>
      </c>
      <c r="Y1914" s="11" t="str">
        <f t="shared" si="254"/>
        <v>8.76</v>
      </c>
      <c r="Z1914" s="11" t="str">
        <f t="shared" si="255"/>
        <v>M</v>
      </c>
    </row>
    <row r="1915" spans="22:26">
      <c r="V1915" s="22">
        <v>8.8699999999999992</v>
      </c>
      <c r="W1915" s="9">
        <f t="shared" si="253"/>
        <v>7</v>
      </c>
      <c r="X1915" s="9">
        <f t="shared" si="256"/>
        <v>8869999.9999999981</v>
      </c>
      <c r="Y1915" s="11" t="str">
        <f t="shared" si="254"/>
        <v>8.87</v>
      </c>
      <c r="Z1915" s="11" t="str">
        <f t="shared" si="255"/>
        <v>M</v>
      </c>
    </row>
    <row r="1916" spans="22:26">
      <c r="V1916" s="22">
        <v>8.98</v>
      </c>
      <c r="W1916" s="9">
        <f t="shared" si="253"/>
        <v>7</v>
      </c>
      <c r="X1916" s="9">
        <f t="shared" si="256"/>
        <v>8980000</v>
      </c>
      <c r="Y1916" s="11" t="str">
        <f t="shared" si="254"/>
        <v>8.98</v>
      </c>
      <c r="Z1916" s="11" t="str">
        <f t="shared" si="255"/>
        <v>M</v>
      </c>
    </row>
    <row r="1917" spans="22:26">
      <c r="V1917" s="22">
        <v>9.09</v>
      </c>
      <c r="W1917" s="9">
        <f t="shared" si="253"/>
        <v>7</v>
      </c>
      <c r="X1917" s="9">
        <f t="shared" si="256"/>
        <v>9090000</v>
      </c>
      <c r="Y1917" s="11" t="str">
        <f t="shared" si="254"/>
        <v>9.09</v>
      </c>
      <c r="Z1917" s="11" t="str">
        <f t="shared" si="255"/>
        <v>M</v>
      </c>
    </row>
    <row r="1918" spans="22:26">
      <c r="V1918" s="22">
        <v>9.1999999999999993</v>
      </c>
      <c r="W1918" s="9">
        <f t="shared" si="253"/>
        <v>7</v>
      </c>
      <c r="X1918" s="9">
        <f t="shared" si="256"/>
        <v>9200000</v>
      </c>
      <c r="Y1918" s="11" t="str">
        <f t="shared" si="254"/>
        <v>9.20</v>
      </c>
      <c r="Z1918" s="11" t="str">
        <f t="shared" si="255"/>
        <v>M</v>
      </c>
    </row>
    <row r="1919" spans="22:26">
      <c r="V1919" s="22">
        <v>9.31</v>
      </c>
      <c r="W1919" s="9">
        <f t="shared" si="253"/>
        <v>7</v>
      </c>
      <c r="X1919" s="9">
        <f t="shared" si="256"/>
        <v>9310000</v>
      </c>
      <c r="Y1919" s="11" t="str">
        <f t="shared" si="254"/>
        <v>9.31</v>
      </c>
      <c r="Z1919" s="11" t="str">
        <f t="shared" si="255"/>
        <v>M</v>
      </c>
    </row>
    <row r="1920" spans="22:26">
      <c r="V1920" s="22">
        <v>9.42</v>
      </c>
      <c r="W1920" s="9">
        <f t="shared" si="253"/>
        <v>7</v>
      </c>
      <c r="X1920" s="9">
        <f t="shared" si="256"/>
        <v>9420000</v>
      </c>
      <c r="Y1920" s="11" t="str">
        <f t="shared" si="254"/>
        <v>9.42</v>
      </c>
      <c r="Z1920" s="11" t="str">
        <f t="shared" si="255"/>
        <v>M</v>
      </c>
    </row>
    <row r="1921" spans="22:26">
      <c r="V1921" s="22">
        <v>9.5299999999999994</v>
      </c>
      <c r="W1921" s="9">
        <f t="shared" si="253"/>
        <v>7</v>
      </c>
      <c r="X1921" s="9">
        <f t="shared" si="256"/>
        <v>9530000</v>
      </c>
      <c r="Y1921" s="11" t="str">
        <f t="shared" si="254"/>
        <v>9.53</v>
      </c>
      <c r="Z1921" s="11" t="str">
        <f t="shared" si="255"/>
        <v>M</v>
      </c>
    </row>
    <row r="1922" spans="22:26">
      <c r="V1922" s="22">
        <v>9.65</v>
      </c>
      <c r="W1922" s="9">
        <f t="shared" si="253"/>
        <v>7</v>
      </c>
      <c r="X1922" s="9">
        <f t="shared" si="256"/>
        <v>9650000</v>
      </c>
      <c r="Y1922" s="11" t="str">
        <f t="shared" si="254"/>
        <v>9.65</v>
      </c>
      <c r="Z1922" s="11" t="str">
        <f t="shared" si="255"/>
        <v>M</v>
      </c>
    </row>
    <row r="1923" spans="22:26">
      <c r="V1923" s="22">
        <v>9.76</v>
      </c>
      <c r="W1923" s="9">
        <f t="shared" si="253"/>
        <v>7</v>
      </c>
      <c r="X1923" s="9">
        <f t="shared" si="256"/>
        <v>9760000</v>
      </c>
      <c r="Y1923" s="11" t="str">
        <f t="shared" si="254"/>
        <v>9.76</v>
      </c>
      <c r="Z1923" s="11" t="str">
        <f t="shared" si="255"/>
        <v>M</v>
      </c>
    </row>
    <row r="1924" spans="22:26">
      <c r="V1924" s="22">
        <v>9.8800000000000008</v>
      </c>
      <c r="W1924" s="9">
        <f t="shared" si="253"/>
        <v>7</v>
      </c>
      <c r="X1924" s="9">
        <f t="shared" si="256"/>
        <v>9880000.0000000019</v>
      </c>
      <c r="Y1924" s="11" t="str">
        <f t="shared" si="254"/>
        <v>9.88</v>
      </c>
      <c r="Z1924" s="11" t="str">
        <f t="shared" si="255"/>
        <v>M</v>
      </c>
    </row>
    <row r="1925" spans="22:26">
      <c r="V1925" s="16">
        <v>1</v>
      </c>
      <c r="W1925" s="9">
        <f t="shared" ref="W1925" si="257">IF(V1925=1,W1924+1,W1924)</f>
        <v>8</v>
      </c>
      <c r="X1925" s="9">
        <f t="shared" si="256"/>
        <v>10000000</v>
      </c>
      <c r="Y1925" s="11" t="str">
        <f t="shared" ref="Y1925" si="258">TEXT(X1925*_xlfn.XLOOKUP(W1925,Index_Table,D_List),SUBSTITUTE(_xlfn.XLOOKUP(W1925,Index_Table,T_List),"""",""))</f>
        <v>10.0</v>
      </c>
      <c r="Z1925" s="11" t="str">
        <f t="shared" si="255"/>
        <v>M</v>
      </c>
    </row>
  </sheetData>
  <mergeCells count="4">
    <mergeCell ref="A3:G3"/>
    <mergeCell ref="H3:N3"/>
    <mergeCell ref="O3:U3"/>
    <mergeCell ref="V3:A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E9F8-9B2B-4428-873D-C499D36BF942}">
  <dimension ref="D6:E21"/>
  <sheetViews>
    <sheetView workbookViewId="0">
      <selection activeCell="E15" sqref="E15"/>
    </sheetView>
  </sheetViews>
  <sheetFormatPr defaultRowHeight="14.45"/>
  <cols>
    <col min="5" max="5" width="17.42578125" bestFit="1" customWidth="1"/>
  </cols>
  <sheetData>
    <row r="6" spans="4:5">
      <c r="D6">
        <v>1</v>
      </c>
      <c r="E6" t="s">
        <v>262</v>
      </c>
    </row>
    <row r="7" spans="4:5">
      <c r="D7">
        <v>2</v>
      </c>
      <c r="E7" t="s">
        <v>263</v>
      </c>
    </row>
    <row r="8" spans="4:5">
      <c r="D8">
        <v>3</v>
      </c>
      <c r="E8" t="s">
        <v>264</v>
      </c>
    </row>
    <row r="9" spans="4:5">
      <c r="D9">
        <v>4</v>
      </c>
      <c r="E9" t="s">
        <v>265</v>
      </c>
    </row>
    <row r="10" spans="4:5">
      <c r="D10">
        <v>5</v>
      </c>
      <c r="E10" t="s">
        <v>266</v>
      </c>
    </row>
    <row r="11" spans="4:5">
      <c r="D11">
        <v>6</v>
      </c>
      <c r="E11" t="s">
        <v>267</v>
      </c>
    </row>
    <row r="12" spans="4:5">
      <c r="D12">
        <v>7</v>
      </c>
      <c r="E12" t="s">
        <v>268</v>
      </c>
    </row>
    <row r="13" spans="4:5">
      <c r="D13">
        <v>8</v>
      </c>
      <c r="E13" t="s">
        <v>269</v>
      </c>
    </row>
    <row r="14" spans="4:5">
      <c r="D14">
        <v>9</v>
      </c>
      <c r="E14" t="s">
        <v>270</v>
      </c>
    </row>
    <row r="15" spans="4:5">
      <c r="D15">
        <v>10</v>
      </c>
      <c r="E15" t="s">
        <v>271</v>
      </c>
    </row>
    <row r="16" spans="4:5">
      <c r="D16">
        <v>11</v>
      </c>
      <c r="E16" t="s">
        <v>272</v>
      </c>
    </row>
    <row r="17" spans="4:5">
      <c r="D17">
        <v>12</v>
      </c>
      <c r="E17" t="s">
        <v>273</v>
      </c>
    </row>
    <row r="18" spans="4:5">
      <c r="D18">
        <v>13</v>
      </c>
      <c r="E18" t="s">
        <v>274</v>
      </c>
    </row>
    <row r="19" spans="4:5">
      <c r="D19">
        <v>14</v>
      </c>
      <c r="E19" t="s">
        <v>275</v>
      </c>
    </row>
    <row r="20" spans="4:5">
      <c r="D20">
        <v>15</v>
      </c>
      <c r="E20" t="s">
        <v>276</v>
      </c>
    </row>
    <row r="21" spans="4:5">
      <c r="D21">
        <v>16</v>
      </c>
      <c r="E21" t="str">
        <f>"' constant;"</f>
        <v>' constant;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A3B3-2D60-40C5-800C-41DE5B578797}">
  <dimension ref="E4"/>
  <sheetViews>
    <sheetView workbookViewId="0">
      <selection activeCell="E5" sqref="E5"/>
    </sheetView>
  </sheetViews>
  <sheetFormatPr defaultRowHeight="15"/>
  <sheetData>
    <row r="4" spans="5:5">
      <c r="E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Brett Farnam</cp:lastModifiedBy>
  <cp:revision/>
  <dcterms:created xsi:type="dcterms:W3CDTF">2022-02-28T01:32:03Z</dcterms:created>
  <dcterms:modified xsi:type="dcterms:W3CDTF">2022-03-02T02:21:44Z</dcterms:modified>
  <cp:category/>
  <cp:contentStatus/>
</cp:coreProperties>
</file>